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mc:AlternateContent xmlns:mc="http://schemas.openxmlformats.org/markup-compatibility/2006">
    <mc:Choice Requires="x15">
      <x15ac:absPath xmlns:x15ac="http://schemas.microsoft.com/office/spreadsheetml/2010/11/ac" url="Y:\PLANNING DIVISION\APR\2019\"/>
    </mc:Choice>
  </mc:AlternateContent>
  <xr:revisionPtr revIDLastSave="0" documentId="14_{6E0AF365-29AE-4DDE-B4F6-E882B735699B}" xr6:coauthVersionLast="45" xr6:coauthVersionMax="45" xr10:uidLastSave="{00000000-0000-0000-0000-000000000000}"/>
  <bookViews>
    <workbookView xWindow="-120" yWindow="-120" windowWidth="24240" windowHeight="13140" tabRatio="729" firstSheet="1" activeTab="6" xr2:uid="{00000000-000D-0000-FFFF-FFFF00000000}"/>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functionGroups builtInGroupCount="19"/>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A'!$A$1:$T$35</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P29" i="1" l="1"/>
  <c r="P28" i="1"/>
  <c r="C2" i="35" l="1"/>
  <c r="B2" i="35"/>
  <c r="B1" i="35"/>
  <c r="P13" i="2" l="1"/>
  <c r="R13" i="2" s="1"/>
  <c r="P14" i="2"/>
  <c r="R14" i="2" s="1"/>
  <c r="P15" i="2"/>
  <c r="R15" i="2" s="1"/>
  <c r="P16" i="2"/>
  <c r="R16" i="2" s="1"/>
  <c r="P17" i="2"/>
  <c r="R17" i="2" s="1"/>
  <c r="P18" i="2"/>
  <c r="R18" i="2" s="1"/>
  <c r="P19" i="2"/>
  <c r="R19" i="2" s="1"/>
  <c r="P20" i="2"/>
  <c r="R20" i="2" s="1"/>
  <c r="P21" i="2"/>
  <c r="R21" i="2" s="1"/>
  <c r="P22" i="2"/>
  <c r="R22" i="2" s="1"/>
  <c r="P23" i="2"/>
  <c r="R23" i="2" s="1"/>
  <c r="P24" i="2"/>
  <c r="R24" i="2" s="1"/>
  <c r="P25" i="2"/>
  <c r="R25" i="2" s="1"/>
  <c r="P26" i="2"/>
  <c r="R26" i="2" s="1"/>
  <c r="P27" i="2"/>
  <c r="R27" i="2" s="1"/>
  <c r="P28" i="2"/>
  <c r="R28" i="2" s="1"/>
  <c r="P29" i="2"/>
  <c r="R29" i="2" s="1"/>
  <c r="P30" i="2"/>
  <c r="R30" i="2" s="1"/>
  <c r="P31" i="2"/>
  <c r="R31" i="2" s="1"/>
  <c r="P32" i="2"/>
  <c r="R32" i="2" s="1"/>
  <c r="P33" i="2"/>
  <c r="R33" i="2" s="1"/>
  <c r="P34" i="2"/>
  <c r="R34" i="2" s="1"/>
  <c r="P35" i="2"/>
  <c r="R35" i="2" s="1"/>
  <c r="AH23" i="1"/>
  <c r="AH24" i="1"/>
  <c r="AH25" i="1"/>
  <c r="AH26" i="1"/>
  <c r="AH27"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9" i="1"/>
  <c r="AH20" i="1"/>
  <c r="AH21" i="1"/>
  <c r="AH22" i="1"/>
  <c r="AH14" i="1"/>
  <c r="AH15" i="1"/>
  <c r="AH16" i="1"/>
  <c r="AH17" i="1"/>
  <c r="AH18" i="1"/>
  <c r="Y20" i="1"/>
  <c r="Y21" i="1"/>
  <c r="Y22" i="1"/>
  <c r="Y23" i="1"/>
  <c r="Y24" i="1"/>
  <c r="Y25" i="1"/>
  <c r="Y26" i="1"/>
  <c r="Y27"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9" i="1"/>
  <c r="Y14" i="1"/>
  <c r="Y15" i="1"/>
  <c r="Y16" i="1"/>
  <c r="Y17" i="1"/>
  <c r="Y18" i="1"/>
  <c r="P20" i="1"/>
  <c r="P21" i="1"/>
  <c r="P22" i="1"/>
  <c r="P23" i="1"/>
  <c r="P24" i="1"/>
  <c r="P25" i="1"/>
  <c r="P26" i="1"/>
  <c r="P27"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9" i="1"/>
  <c r="P14" i="1"/>
  <c r="P15" i="1"/>
  <c r="P16" i="1"/>
  <c r="P17" i="1"/>
  <c r="P18" i="1"/>
  <c r="AH13" i="1" l="1"/>
  <c r="Y13" i="1"/>
  <c r="P13" i="1"/>
  <c r="D22" i="11" l="1"/>
  <c r="C41" i="1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D11" i="11" s="1"/>
  <c r="S12" i="1"/>
  <c r="D12" i="11" s="1"/>
  <c r="T12" i="1"/>
  <c r="D13" i="11" s="1"/>
  <c r="U12" i="1"/>
  <c r="D14" i="11" s="1"/>
  <c r="V12" i="1"/>
  <c r="D15" i="11" s="1"/>
  <c r="W12" i="1"/>
  <c r="D16" i="11" s="1"/>
  <c r="Q12" i="1"/>
  <c r="D10" i="11" s="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D19" i="13"/>
  <c r="D17" i="13"/>
  <c r="D18" i="13"/>
  <c r="D15" i="13"/>
  <c r="E13" i="13"/>
  <c r="D13" i="13"/>
  <c r="D14" i="13"/>
  <c r="D16" i="13"/>
  <c r="F11" i="13" l="1"/>
  <c r="D42" i="11"/>
  <c r="D21" i="13"/>
  <c r="E15" i="13"/>
  <c r="E14" i="13"/>
  <c r="F13" i="13"/>
  <c r="E19" i="13"/>
  <c r="E16" i="13"/>
  <c r="E17" i="13"/>
  <c r="E18" i="13"/>
  <c r="G11" i="13" l="1"/>
  <c r="E21" i="13"/>
  <c r="F14" i="13"/>
  <c r="F17" i="13"/>
  <c r="F18" i="13"/>
  <c r="F19" i="13"/>
  <c r="F16" i="13"/>
  <c r="F15" i="13"/>
  <c r="H11" i="13" l="1"/>
  <c r="F21" i="13"/>
  <c r="G17" i="13"/>
  <c r="G16" i="13"/>
  <c r="G14" i="13"/>
  <c r="G18" i="13"/>
  <c r="I11" i="13" l="1"/>
  <c r="G21" i="13"/>
  <c r="H14" i="13"/>
  <c r="H15" i="13"/>
  <c r="H16" i="13"/>
  <c r="H17" i="13"/>
  <c r="H19" i="13"/>
  <c r="H13" i="13"/>
  <c r="H18"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I9" authorId="0" shapeId="0" xr:uid="{B713B74B-130E-41DC-B6D5-BB7BF2965C72}">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xr:uid="{1F899B29-3728-430E-A6D7-813E04265BA1}">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xr:uid="{465D0B0C-40F6-49B2-82E0-4C031BF89512}">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xr:uid="{0C9E287D-CF9B-45C6-953D-2E1521804214}">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xr:uid="{CD5DFF93-DB77-43DE-9E0C-A153B042D486}">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xr:uid="{ED0FAF6B-B58C-44C8-8211-578A6800AD22}">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xr:uid="{431BE561-DDED-49AA-9015-128C3AAD73D9}">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xr:uid="{489F4CC5-E244-45A6-B710-49EF748664C8}">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xr:uid="{CD27C6A1-4A36-4AE5-923A-1B8064FB6FB1}">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xr:uid="{73993DB4-7DE8-4476-B57B-955E05D5145A}">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7F86FD2C-98E5-41D8-A71B-F9BFB7D8A6E3}">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xr:uid="{EF495B6D-611B-4A8C-BE47-5CAE77BE08A8}">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xr:uid="{59C43486-D8F3-4E4E-BE5B-6E5ADF747E57}">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xr:uid="{F5892A21-6939-4039-87C8-7BEA6A2F00AE}">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xr:uid="{BB5E0265-AFEF-4E5E-8E97-AADCD598D60E}">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6DB5DA5B-0948-490F-8C81-BA454CBC5D81}">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89288CB3-5FC9-4976-BEEF-456BDCC6E57B}">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xr:uid="{C3CEA67A-7248-43C5-8D9E-091BA2E129D4}">
      <text>
        <r>
          <rPr>
            <sz val="9"/>
            <color indexed="81"/>
            <rFont val="Tahoma"/>
            <family val="2"/>
          </rPr>
          <t xml:space="preserve">Project Identifier: Include the Assessor Parcel Number (APN) and street address. The project name and local jurisdiction tracking ID are optional.
</t>
        </r>
      </text>
    </comment>
    <comment ref="F9" authorId="0" shapeId="0" xr:uid="{B5F89743-D5B0-46C0-968C-A0A8571D8A39}">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xr:uid="{38071B4B-D5B9-45C8-92E0-FD263DA6ACA1}">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xr:uid="{10730CE7-C486-46E0-AF3C-D913CF91B811}">
      <text>
        <r>
          <rPr>
            <sz val="14"/>
            <color indexed="81"/>
            <rFont val="Tahoma"/>
            <family val="2"/>
          </rPr>
          <t xml:space="preserve">Include the street address.
</t>
        </r>
        <r>
          <rPr>
            <b/>
            <sz val="14"/>
            <color indexed="81"/>
            <rFont val="Tahoma"/>
            <family val="2"/>
          </rPr>
          <t>Character Limit: 256</t>
        </r>
      </text>
    </comment>
    <comment ref="C11" authorId="0" shapeId="0" xr:uid="{3CEE75ED-3683-4BEA-BB93-418D0A34677F}">
      <text>
        <r>
          <rPr>
            <b/>
            <sz val="14"/>
            <color indexed="81"/>
            <rFont val="Tahoma"/>
            <family val="2"/>
          </rPr>
          <t>Character Limit: 256</t>
        </r>
        <r>
          <rPr>
            <sz val="9"/>
            <color indexed="81"/>
            <rFont val="Tahoma"/>
            <family val="2"/>
          </rPr>
          <t xml:space="preserve">
</t>
        </r>
      </text>
    </comment>
    <comment ref="D11" authorId="0" shapeId="0" xr:uid="{B406A766-905B-47A0-BCA6-0223CB5FA683}">
      <text>
        <r>
          <rPr>
            <b/>
            <sz val="14"/>
            <color indexed="81"/>
            <rFont val="Tahoma"/>
            <family val="2"/>
          </rPr>
          <t>Character Limit: 256</t>
        </r>
        <r>
          <rPr>
            <sz val="9"/>
            <color indexed="81"/>
            <rFont val="Tahoma"/>
            <family val="2"/>
          </rPr>
          <t xml:space="preserve">
</t>
        </r>
      </text>
    </comment>
    <comment ref="E11" authorId="0" shapeId="0" xr:uid="{E59502CD-9AEC-465C-B897-CBC1CDB8A033}">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xr:uid="{1154B4DF-5D19-42A0-B20A-98034B9AE0DD}">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xr:uid="{C8FBA4BA-CCC7-421E-B200-61D2B3E1783B}">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xr:uid="{B1091ADA-CC47-413A-977A-94907A528824}">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xr:uid="{6F99F856-E364-4206-A5FE-51AA7307A713}">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xr:uid="{7A9127E4-1B60-445E-AC02-B7CC0EAFBBB4}">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xr:uid="{4FAF3BFE-5F43-410E-8F17-7F06A936097B}">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xr:uid="{0E1C0ACE-7356-4102-8869-E3E01DE62B1E}">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xr:uid="{F5F34F9A-F2BD-4B20-B603-7030D83990C6}">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xr:uid="{0744DB13-BE7F-42D2-9BA1-44C0707AF47E}">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xr:uid="{3CE7EA92-1623-4C2D-B9E2-76FBC788D951}">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xr:uid="{6E8E4DC0-0644-474A-BC16-E6B2B33ABBA6}">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xr:uid="{0944FD97-AE4E-4EC5-8121-A6BF8C50F3C2}">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xr:uid="{386FA805-5266-4D32-9549-CDD948E6B3E7}">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C921008-50BF-46A6-83DD-59BAF499AACD}">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xr:uid="{070A7CC8-4317-4A29-8176-DC8CBE833CCE}">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xr:uid="{628273C3-281F-4210-8AD7-A7723C3B567F}">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xr:uid="{1B952E93-8277-4A73-AA19-E6E43A707286}">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84" authorId="0" shapeId="0" xr:uid="{A45F2046-F486-4AB1-8EBB-20AE7ABAAE8B}">
      <text>
        <r>
          <rPr>
            <b/>
            <sz val="9"/>
            <color indexed="81"/>
            <rFont val="Tahoma"/>
            <family val="2"/>
          </rPr>
          <t>Character Limit: 10000</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DB6E37DE-D7F9-49AA-9AB9-BBD4D4B744C9}">
      <text>
        <r>
          <rPr>
            <b/>
            <sz val="9"/>
            <color indexed="81"/>
            <rFont val="Tahoma"/>
            <family val="2"/>
          </rPr>
          <t>Character Limit: 40</t>
        </r>
        <r>
          <rPr>
            <sz val="9"/>
            <color indexed="81"/>
            <rFont val="Tahoma"/>
            <family val="2"/>
          </rPr>
          <t xml:space="preserve">
</t>
        </r>
      </text>
    </comment>
    <comment ref="B11" authorId="0" shapeId="0" xr:uid="{D6325EEA-C804-456D-A735-18A6B12A3E75}">
      <text>
        <r>
          <rPr>
            <b/>
            <sz val="9"/>
            <color indexed="81"/>
            <rFont val="Tahoma"/>
            <family val="2"/>
          </rPr>
          <t>Character Limit: 256</t>
        </r>
        <r>
          <rPr>
            <sz val="9"/>
            <color indexed="81"/>
            <rFont val="Tahoma"/>
            <family val="2"/>
          </rPr>
          <t xml:space="preserve">
</t>
        </r>
      </text>
    </comment>
    <comment ref="C11" authorId="0" shapeId="0" xr:uid="{1CF6FEEA-EB47-4850-8B36-A30DBC22D94C}">
      <text>
        <r>
          <rPr>
            <b/>
            <sz val="9"/>
            <color indexed="81"/>
            <rFont val="Tahoma"/>
            <family val="2"/>
          </rPr>
          <t>Character Limit: 256</t>
        </r>
        <r>
          <rPr>
            <sz val="9"/>
            <color indexed="81"/>
            <rFont val="Tahoma"/>
            <family val="2"/>
          </rPr>
          <t xml:space="preserve">
</t>
        </r>
      </text>
    </comment>
    <comment ref="D11" authorId="0" shapeId="0" xr:uid="{978C8EB0-C506-4D1C-B5F5-585C363D4F67}">
      <text>
        <r>
          <rPr>
            <b/>
            <sz val="9"/>
            <color indexed="81"/>
            <rFont val="Tahoma"/>
            <family val="2"/>
          </rPr>
          <t>Character Limit: 256</t>
        </r>
        <r>
          <rPr>
            <sz val="9"/>
            <color indexed="81"/>
            <rFont val="Tahoma"/>
            <family val="2"/>
          </rPr>
          <t xml:space="preserve">
</t>
        </r>
      </text>
    </comment>
    <comment ref="I11" authorId="0" shapeId="0" xr:uid="{4B93D72D-351D-4AF1-AD0C-4FBA70E6253A}">
      <text>
        <r>
          <rPr>
            <b/>
            <sz val="9"/>
            <color indexed="81"/>
            <rFont val="Tahoma"/>
            <family val="2"/>
          </rPr>
          <t>Character Limit: 256</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0D81DF30-56FF-43C6-9E40-100F037CB8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xr:uid="{ED74E06F-B439-4CE2-9EF7-51581319C393}">
      <text>
        <r>
          <rPr>
            <b/>
            <sz val="9"/>
            <color indexed="81"/>
            <rFont val="Tahoma"/>
            <family val="2"/>
          </rPr>
          <t>Character Limit: 40</t>
        </r>
        <r>
          <rPr>
            <sz val="9"/>
            <color indexed="81"/>
            <rFont val="Tahoma"/>
            <family val="2"/>
          </rPr>
          <t xml:space="preserve">
</t>
        </r>
      </text>
    </comment>
    <comment ref="B13" authorId="0" shapeId="0" xr:uid="{00997998-A83C-49A7-915D-35510B56629C}">
      <text>
        <r>
          <rPr>
            <b/>
            <sz val="9"/>
            <color indexed="81"/>
            <rFont val="Tahoma"/>
            <family val="2"/>
          </rPr>
          <t>Character Limit: 256</t>
        </r>
        <r>
          <rPr>
            <sz val="9"/>
            <color indexed="81"/>
            <rFont val="Tahoma"/>
            <family val="2"/>
          </rPr>
          <t xml:space="preserve">
</t>
        </r>
      </text>
    </comment>
    <comment ref="C13" authorId="0" shapeId="0" xr:uid="{EB70B515-C950-4A9E-85E9-A068CBC09F88}">
      <text>
        <r>
          <rPr>
            <b/>
            <sz val="9"/>
            <color indexed="81"/>
            <rFont val="Tahoma"/>
            <family val="2"/>
          </rPr>
          <t>Character Limit: 256</t>
        </r>
        <r>
          <rPr>
            <sz val="9"/>
            <color indexed="81"/>
            <rFont val="Tahoma"/>
            <family val="2"/>
          </rPr>
          <t xml:space="preserve">
</t>
        </r>
      </text>
    </comment>
    <comment ref="D13" authorId="0" shapeId="0" xr:uid="{413EEDB1-9054-46C2-86EF-0DCA88962E69}">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<sst xmlns="http://schemas.openxmlformats.org/spreadsheetml/2006/main" count="76699" uniqueCount="2359">
  <si>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</si>
  <si>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</si>
  <si>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</si>
  <si>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</si>
  <si>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</si>
  <si>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</si>
  <si>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</si>
  <si>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</si>
  <si>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</si>
  <si>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</si>
  <si>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</si>
  <si>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</si>
  <si>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</si>
  <si>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</si>
  <si>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</si>
  <si>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</si>
  <si>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</si>
  <si>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</si>
  <si>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</si>
  <si>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</si>
  <si>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</si>
  <si>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</si>
  <si>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</si>
  <si>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</si>
  <si>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</si>
  <si>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</si>
  <si>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</si>
  <si>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</si>
  <si>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</si>
  <si>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</si>
  <si>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</si>
  <si>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</si>
  <si>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</si>
  <si>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</si>
  <si>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</si>
  <si>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</si>
  <si>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</si>
  <si>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</si>
  <si>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</si>
  <si>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</si>
  <si>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</si>
  <si>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</si>
  <si>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</si>
  <si>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</si>
  <si>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</si>
  <si>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</si>
  <si>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</si>
  <si>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</si>
  <si>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</si>
  <si>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</si>
  <si>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</si>
  <si>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</si>
  <si>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</si>
  <si>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</si>
  <si>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</si>
  <si>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</si>
  <si>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</si>
  <si>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</si>
  <si>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</si>
  <si>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</si>
  <si>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</si>
  <si>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</si>
  <si>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</si>
  <si>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</si>
  <si>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</si>
  <si>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</si>
  <si>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</si>
  <si>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</si>
  <si>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</si>
  <si>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</si>
  <si>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</si>
  <si>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</si>
  <si>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</si>
  <si>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</si>
  <si>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</si>
  <si>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</si>
  <si>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</si>
  <si>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</si>
  <si>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</si>
  <si>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</si>
  <si>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</si>
  <si>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</si>
  <si>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</si>
  <si>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</si>
  <si>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</si>
  <si>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</si>
  <si>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</si>
  <si>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</si>
  <si>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</si>
  <si>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</si>
  <si>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</si>
  <si>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</si>
  <si>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</si>
  <si>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</si>
  <si>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</si>
  <si>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</si>
  <si>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</si>
  <si>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</si>
  <si>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</si>
  <si>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</si>
  <si>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</si>
  <si>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</si>
  <si>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</si>
  <si>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</si>
  <si>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</si>
  <si>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</si>
  <si>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</si>
  <si>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</si>
  <si>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</si>
  <si>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</si>
  <si>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</si>
  <si>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</si>
  <si>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</si>
  <si>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</si>
  <si>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</si>
  <si>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</si>
  <si>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</si>
  <si>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</si>
  <si>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</si>
  <si>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</si>
  <si>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</si>
  <si>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</si>
  <si>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</si>
  <si>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</si>
  <si>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</si>
  <si>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</si>
  <si>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</si>
  <si>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</si>
  <si>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</si>
  <si>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</si>
  <si>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</si>
  <si>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</si>
  <si>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</si>
  <si>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</si>
  <si>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</si>
  <si>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</si>
  <si>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</si>
  <si>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</si>
  <si>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</si>
  <si>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</si>
  <si>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</si>
  <si>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</si>
  <si>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</si>
  <si>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</si>
  <si>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</si>
  <si>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</si>
  <si>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</si>
  <si>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</si>
  <si>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</si>
  <si>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</si>
  <si>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</si>
  <si>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</si>
  <si>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</si>
  <si>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</si>
  <si>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</si>
  <si>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</si>
  <si>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</si>
  <si>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</si>
  <si>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</si>
  <si>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</si>
  <si>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</si>
  <si>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</si>
  <si>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</si>
  <si>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</si>
  <si>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</si>
  <si>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</si>
  <si>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</si>
  <si>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</si>
  <si>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</si>
  <si>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</si>
  <si>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</si>
  <si>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</si>
  <si>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</si>
  <si>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</si>
  <si>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</si>
  <si>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</si>
  <si>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</si>
  <si>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</si>
  <si>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</si>
  <si>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</si>
  <si>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</si>
  <si>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</si>
  <si>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</si>
  <si>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</si>
  <si>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</si>
  <si>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</si>
  <si>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</si>
  <si>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</si>
  <si>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</si>
  <si>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</si>
  <si>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</si>
  <si>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</si>
  <si>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</si>
  <si>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</si>
  <si>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</si>
  <si>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</si>
  <si>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</si>
  <si>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</si>
  <si>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</si>
  <si>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</si>
  <si>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</si>
  <si>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</si>
  <si>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</si>
  <si>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</si>
  <si>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</si>
  <si>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</si>
  <si>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</si>
  <si>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</si>
  <si>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</si>
  <si>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</si>
  <si>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</si>
  <si>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</si>
  <si>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</si>
  <si>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</si>
  <si>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</si>
  <si>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</si>
  <si>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</si>
  <si>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</si>
  <si>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</si>
  <si>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</si>
  <si>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</si>
  <si>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</si>
  <si>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</si>
  <si>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</si>
  <si>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</si>
  <si>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</si>
  <si>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</si>
  <si>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</si>
  <si>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</si>
  <si>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</si>
  <si>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</si>
  <si>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</si>
  <si>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</si>
  <si>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</si>
  <si>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</si>
  <si>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</si>
  <si>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</si>
  <si>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</si>
  <si>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</si>
  <si>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</si>
  <si>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</si>
  <si>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</si>
  <si>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</si>
  <si>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</si>
  <si>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</si>
  <si>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</si>
  <si>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</si>
  <si>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</si>
  <si>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</si>
  <si>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</si>
  <si>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</si>
  <si>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</si>
  <si>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</si>
  <si>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</si>
  <si>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</si>
  <si>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</si>
  <si>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</si>
  <si>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</si>
  <si>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</si>
  <si>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</si>
  <si>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</si>
  <si>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</si>
  <si>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</si>
  <si>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</si>
  <si>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</si>
  <si>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</si>
  <si>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</si>
  <si>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</si>
  <si>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</si>
  <si>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</si>
  <si>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</si>
  <si>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</si>
  <si>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</si>
  <si>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</si>
  <si>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</si>
  <si>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</si>
  <si>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</si>
  <si>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</si>
  <si>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</si>
  <si>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</si>
  <si>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</si>
  <si>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</si>
  <si>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</si>
  <si>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</si>
  <si>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</si>
  <si>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</si>
  <si>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</si>
  <si>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</si>
  <si>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</si>
  <si>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</si>
  <si>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</si>
  <si>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</si>
  <si>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</si>
  <si>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</si>
  <si>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</si>
  <si>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</si>
  <si>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</si>
  <si>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</si>
  <si>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</si>
  <si>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</si>
  <si>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</si>
  <si>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</si>
  <si>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</si>
  <si>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</si>
  <si>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</si>
  <si>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</si>
  <si>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</si>
  <si>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</si>
  <si>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</si>
  <si>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</si>
  <si>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</si>
  <si>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</si>
  <si>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</si>
  <si>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</si>
  <si>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</si>
  <si>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</si>
  <si>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</si>
  <si>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</si>
  <si>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</si>
  <si>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</si>
  <si>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</si>
  <si>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</si>
  <si>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</si>
  <si>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</si>
  <si>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</si>
  <si>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</si>
  <si>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</si>
  <si>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</si>
  <si>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</si>
  <si>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</si>
  <si>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</si>
  <si>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</si>
  <si>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</si>
  <si>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</si>
  <si>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</si>
  <si>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</si>
  <si>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</si>
  <si>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</si>
  <si>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</si>
  <si>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</si>
  <si>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</si>
  <si>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</si>
  <si>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</si>
  <si>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</si>
  <si>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</si>
  <si>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</si>
  <si>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</si>
  <si>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</si>
  <si>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</si>
  <si>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</si>
  <si>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</si>
  <si>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</si>
  <si>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</si>
  <si>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</si>
  <si>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</si>
  <si>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</si>
  <si>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</si>
  <si>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</si>
  <si>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</si>
  <si>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</si>
  <si>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</si>
  <si>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</si>
  <si>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</si>
  <si>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</si>
  <si>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</si>
  <si>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</si>
  <si>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</si>
  <si>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</si>
  <si>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</si>
  <si>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</si>
  <si>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</si>
  <si>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</si>
  <si>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</si>
  <si>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</si>
  <si>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</si>
  <si>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</si>
  <si>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</si>
  <si>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</si>
  <si>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</si>
  <si>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</si>
  <si>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</si>
  <si>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</si>
  <si>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</si>
  <si>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</si>
  <si>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</si>
  <si>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</si>
  <si>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</si>
  <si>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</si>
  <si>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</si>
  <si>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</si>
  <si>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</si>
  <si>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</si>
  <si>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</si>
  <si>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</si>
  <si>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</si>
  <si>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</si>
  <si>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</si>
  <si>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</si>
  <si>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</si>
  <si>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</si>
  <si>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</si>
  <si>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</si>
  <si>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</si>
  <si>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</si>
  <si>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</si>
  <si>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</si>
  <si>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</si>
  <si>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</si>
  <si>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</si>
  <si>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</si>
  <si>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</si>
  <si>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</si>
  <si>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</si>
  <si>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</si>
  <si>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</si>
  <si>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</si>
  <si>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</si>
  <si>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</si>
  <si>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</si>
  <si>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</si>
  <si>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</si>
  <si>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</si>
  <si>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</si>
  <si>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</si>
  <si>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</si>
  <si>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</si>
  <si>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</si>
  <si>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</si>
  <si>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</si>
  <si>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</si>
  <si>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</si>
  <si>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</si>
  <si>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</si>
  <si>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</si>
  <si>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</si>
  <si>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</si>
  <si>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</si>
  <si>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</si>
  <si>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</si>
  <si>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</si>
  <si>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</si>
  <si>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</si>
  <si>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</si>
  <si>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</si>
  <si>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</si>
  <si>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</si>
  <si>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</si>
  <si>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</si>
  <si>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</si>
  <si>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</si>
  <si>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</si>
  <si>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</si>
  <si>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</si>
  <si>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</si>
  <si>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</si>
  <si>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</si>
  <si>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</si>
  <si>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</si>
  <si>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</si>
  <si>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</si>
  <si>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</si>
  <si>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</si>
  <si>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</si>
  <si>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</si>
  <si>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</si>
  <si>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</si>
  <si>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</si>
  <si>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</si>
  <si>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</si>
  <si>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</si>
  <si>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</si>
  <si>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</si>
  <si>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</si>
  <si>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</si>
  <si>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</si>
  <si>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</si>
  <si>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</si>
  <si>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</si>
  <si>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</si>
  <si>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</si>
  <si>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</si>
  <si>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</si>
  <si>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</si>
  <si>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</si>
  <si>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</si>
  <si>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</si>
  <si>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</si>
  <si>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</si>
  <si>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</si>
  <si>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</si>
  <si>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</si>
  <si>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</si>
  <si>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</si>
  <si>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</si>
  <si>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</si>
  <si>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</si>
  <si>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</si>
  <si>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</si>
  <si>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</si>
  <si>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</si>
  <si>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</si>
  <si>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</si>
  <si>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</si>
  <si>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</si>
  <si>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</si>
  <si>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</si>
  <si>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</si>
  <si>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</si>
  <si>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</si>
  <si>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</si>
  <si>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</si>
  <si>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</si>
  <si>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</si>
  <si>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</si>
  <si>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</si>
  <si>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</si>
  <si>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</si>
  <si>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</si>
  <si>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</si>
  <si>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</si>
  <si>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</si>
  <si>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</si>
  <si>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</si>
  <si>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</si>
  <si>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</si>
  <si>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</si>
  <si>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</si>
  <si>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</si>
  <si>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</si>
  <si>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</si>
  <si>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</si>
  <si>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</si>
  <si>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</si>
  <si>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</si>
  <si>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</si>
  <si>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</si>
  <si>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</si>
  <si>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</si>
  <si>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</si>
  <si>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</si>
  <si>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</si>
  <si>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</si>
  <si>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</si>
  <si>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</si>
  <si>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</si>
  <si>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</si>
  <si>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</si>
  <si>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</si>
  <si>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</si>
  <si>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</si>
  <si>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</si>
  <si>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</si>
  <si>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</si>
  <si>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</si>
  <si>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</si>
  <si>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</si>
  <si>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</si>
  <si>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</si>
  <si>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</si>
  <si>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</si>
  <si>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</si>
  <si>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</si>
  <si>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</si>
  <si>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</si>
  <si>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</si>
  <si>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</si>
  <si>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</si>
  <si>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</si>
  <si>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</si>
  <si>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</si>
  <si>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</si>
  <si>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</si>
  <si>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</si>
  <si>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</si>
  <si>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</si>
  <si>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</si>
  <si>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</si>
  <si>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</si>
  <si>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</si>
  <si>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</si>
  <si>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</si>
  <si>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</si>
  <si>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</si>
  <si>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</si>
  <si>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</si>
  <si>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</si>
  <si>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</si>
  <si>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</si>
  <si>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</si>
  <si>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</si>
  <si>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</si>
  <si>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</si>
  <si>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</si>
  <si>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</si>
  <si>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</si>
  <si>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</si>
  <si>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</si>
  <si>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</si>
  <si>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</si>
  <si>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</si>
  <si>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</si>
  <si>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</si>
  <si>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</si>
  <si>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</si>
  <si>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</si>
  <si>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</si>
  <si>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</si>
  <si>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</si>
  <si>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</si>
  <si>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</si>
  <si>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</si>
  <si>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</si>
  <si>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</si>
  <si>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</si>
  <si>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</si>
  <si>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</si>
  <si>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</si>
  <si>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</si>
  <si>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</si>
  <si>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</si>
  <si>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</si>
  <si>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</si>
  <si>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</si>
  <si>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</si>
  <si>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</si>
  <si>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</si>
  <si>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</si>
  <si>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</si>
  <si>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</si>
  <si>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</si>
  <si>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</si>
  <si>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</si>
  <si>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</si>
  <si>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</si>
  <si>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</si>
  <si>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</si>
  <si>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</si>
  <si>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</si>
  <si>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</si>
  <si>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</si>
  <si>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</si>
  <si>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</si>
  <si>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</si>
  <si>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</si>
  <si>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</si>
  <si>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</si>
  <si>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</si>
  <si>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</si>
  <si>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</si>
  <si>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</si>
  <si>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</si>
  <si>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</si>
  <si>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</si>
  <si>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</si>
  <si>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</si>
  <si>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</si>
  <si>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</si>
  <si>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</si>
  <si>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</si>
  <si>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</si>
  <si>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</si>
  <si>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</si>
  <si>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</si>
  <si>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</si>
  <si>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</si>
  <si>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</si>
  <si>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</si>
  <si>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</si>
  <si>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</si>
  <si>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</si>
  <si>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</si>
  <si>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</si>
  <si>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</si>
  <si>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</si>
  <si>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</si>
  <si>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</si>
  <si>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</si>
  <si>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</si>
  <si>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</si>
  <si>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</si>
  <si>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</si>
  <si>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</si>
  <si>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</si>
  <si>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</si>
  <si>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</si>
  <si>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</si>
  <si>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</si>
  <si>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</si>
  <si>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</si>
  <si>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</si>
  <si>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</si>
  <si>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</si>
  <si>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</si>
  <si>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</si>
  <si>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</si>
  <si>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</si>
  <si>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</si>
  <si>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</si>
  <si>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</si>
  <si>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</si>
  <si>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</si>
  <si>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</si>
  <si>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</si>
  <si>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</si>
  <si>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</si>
  <si>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</si>
  <si>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</si>
  <si>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</si>
  <si>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</si>
  <si>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</si>
  <si>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</si>
  <si>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</si>
  <si>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</si>
  <si>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</si>
  <si>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</si>
  <si>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</si>
  <si>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</si>
  <si>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</si>
  <si>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</si>
  <si>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</si>
  <si>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</si>
  <si>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</si>
  <si>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</si>
  <si>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</si>
  <si>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</si>
  <si>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</si>
  <si>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</si>
  <si>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</si>
  <si>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</si>
  <si>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</si>
  <si>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</si>
  <si>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</si>
  <si>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</si>
  <si>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</si>
  <si>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</si>
  <si>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</si>
  <si>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</si>
  <si>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</si>
  <si>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</si>
  <si>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</si>
  <si>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</si>
  <si>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</si>
  <si>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</si>
  <si>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</si>
  <si>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</si>
  <si>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</si>
  <si>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</si>
  <si>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</si>
  <si>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</si>
  <si>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</si>
  <si>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</si>
  <si>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</si>
  <si>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</si>
  <si>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</si>
  <si>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</si>
  <si>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</si>
  <si>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</si>
  <si>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</si>
  <si>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</si>
  <si>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</si>
  <si>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</si>
  <si>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</si>
  <si>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</si>
  <si>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</si>
  <si>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</si>
  <si>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</si>
  <si>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</si>
  <si>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</si>
  <si>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</si>
  <si>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</si>
  <si>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</si>
  <si>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</si>
  <si>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</si>
  <si>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</si>
  <si>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</si>
  <si>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</si>
  <si>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</si>
  <si>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</si>
  <si>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</si>
  <si>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</si>
  <si>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</si>
  <si>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</si>
  <si>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</si>
  <si>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</si>
  <si>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</si>
  <si>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</si>
  <si>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</si>
  <si>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</si>
  <si>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</si>
  <si>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</si>
  <si>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</si>
  <si>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</si>
  <si>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</si>
  <si>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</si>
  <si>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</si>
  <si>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</si>
  <si>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</si>
  <si>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</si>
  <si>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</si>
  <si>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</si>
  <si>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</si>
  <si>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</si>
  <si>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</si>
  <si>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</si>
  <si>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</si>
  <si>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</si>
  <si>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</si>
  <si>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</si>
  <si>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</si>
  <si>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</si>
  <si>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</si>
  <si>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</si>
  <si>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</si>
  <si>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</si>
  <si>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</si>
  <si>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</si>
  <si>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</si>
  <si>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</si>
  <si>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</si>
  <si>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</si>
  <si>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</si>
  <si>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</si>
  <si>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</si>
  <si>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</si>
  <si>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</si>
  <si>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</si>
  <si>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</si>
  <si>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</si>
  <si>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</si>
  <si>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</si>
  <si>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</si>
  <si>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</si>
  <si>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</si>
  <si>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</si>
  <si>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</si>
  <si>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</si>
  <si>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</si>
  <si>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</si>
  <si>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</si>
  <si>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</si>
  <si>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</si>
  <si>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</si>
  <si>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</si>
  <si>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</si>
  <si>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</si>
  <si>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</si>
  <si>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</si>
  <si>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</si>
  <si>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</si>
  <si>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</si>
  <si>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</si>
  <si>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</si>
  <si>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</si>
  <si>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</si>
  <si>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</si>
  <si>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</si>
  <si>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</si>
  <si>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</si>
  <si>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</si>
  <si>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</si>
  <si>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</si>
  <si>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</si>
  <si>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</si>
  <si>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</si>
  <si>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</si>
  <si>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</si>
  <si>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</si>
  <si>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</si>
  <si>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</si>
  <si>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</si>
  <si>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</si>
  <si>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</si>
  <si>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</si>
  <si>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</si>
  <si>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</si>
  <si>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</si>
  <si>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</si>
  <si>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</si>
  <si>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</si>
  <si>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</si>
  <si>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</si>
  <si>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</si>
  <si>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</si>
  <si>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</si>
  <si>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</si>
  <si>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</si>
  <si>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</si>
  <si>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</si>
  <si>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</si>
  <si>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</si>
  <si>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</si>
  <si>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</si>
  <si>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</si>
  <si>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</si>
  <si>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</si>
  <si>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</si>
  <si>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</si>
  <si>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</si>
  <si>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</si>
  <si>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</si>
  <si>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</si>
  <si>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</si>
  <si>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</si>
  <si>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</si>
  <si>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</si>
  <si>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</si>
  <si>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</si>
  <si>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</si>
  <si>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</si>
  <si>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</si>
  <si>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</si>
  <si>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</si>
  <si>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</si>
  <si>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</si>
  <si>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</si>
  <si>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</si>
  <si>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</si>
  <si>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</si>
  <si>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</si>
  <si>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</si>
  <si>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</si>
  <si>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</si>
  <si>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</si>
  <si>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</si>
  <si>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</si>
  <si>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</si>
  <si>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</si>
  <si>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</si>
  <si>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</si>
  <si>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</si>
  <si>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</si>
  <si>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</si>
  <si>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</si>
  <si>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</si>
  <si>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</si>
  <si>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</si>
  <si>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</si>
  <si>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</si>
  <si>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</si>
  <si>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</si>
  <si>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</si>
  <si>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</si>
  <si>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</si>
  <si>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</si>
  <si>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</si>
  <si>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</si>
  <si>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</si>
  <si>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</si>
  <si>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</si>
  <si>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</si>
  <si>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</si>
  <si>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</si>
  <si>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</si>
  <si>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</si>
  <si>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</si>
  <si>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</si>
  <si>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</si>
  <si>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</si>
  <si>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</si>
  <si>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</si>
  <si>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</si>
  <si>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</si>
  <si>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</si>
  <si>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</si>
  <si>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</si>
  <si>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</si>
  <si>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</si>
  <si>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</si>
  <si>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</si>
  <si>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</si>
  <si>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</si>
  <si>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</si>
  <si>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</si>
  <si>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</si>
  <si>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</si>
  <si>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</si>
  <si>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</si>
  <si>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</si>
  <si>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</si>
  <si>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</si>
  <si>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</si>
  <si>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</si>
  <si>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</si>
  <si>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</si>
  <si>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</si>
  <si>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</si>
  <si>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</si>
  <si>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</si>
  <si>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</si>
  <si>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</si>
  <si>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</si>
  <si>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</si>
  <si>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</si>
  <si>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</si>
  <si>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</si>
  <si>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</si>
  <si>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</si>
  <si>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</si>
  <si>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</si>
  <si>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</si>
  <si>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</si>
  <si>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</si>
  <si>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</si>
  <si>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</si>
  <si>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</si>
  <si>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</si>
  <si>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</si>
  <si>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</si>
  <si>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</si>
  <si>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</si>
  <si>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</si>
  <si>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</si>
  <si>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</si>
  <si>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</si>
  <si>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</si>
  <si>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</si>
  <si>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</si>
  <si>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</si>
  <si>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</si>
  <si>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</si>
  <si>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</si>
  <si>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</si>
  <si>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</si>
  <si>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</si>
  <si>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</si>
  <si>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</si>
  <si>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</si>
  <si>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</si>
  <si>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</si>
  <si>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</si>
  <si>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</si>
  <si>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</si>
  <si>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</si>
  <si>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</si>
  <si>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</si>
  <si>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</si>
  <si>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</si>
  <si>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</si>
  <si>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</si>
  <si>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</si>
  <si>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</si>
  <si>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</si>
  <si>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</si>
  <si>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</si>
  <si>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</si>
  <si>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</si>
  <si>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</si>
  <si>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</si>
  <si>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</si>
  <si>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</si>
  <si>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</si>
  <si>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</si>
  <si>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</si>
  <si>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</si>
  <si>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</si>
  <si>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</si>
  <si>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</si>
  <si>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</si>
  <si>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</si>
  <si>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</si>
  <si>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</si>
  <si>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</si>
  <si>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</si>
  <si>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</si>
  <si>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</si>
  <si>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</si>
  <si>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</si>
  <si>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</si>
  <si>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</si>
  <si>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</si>
  <si>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</si>
  <si>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</si>
  <si>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</si>
  <si>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</si>
  <si>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</si>
  <si>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</si>
  <si>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</si>
  <si>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</si>
  <si>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</si>
  <si>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</si>
  <si>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</si>
  <si>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</si>
  <si>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</si>
  <si>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</si>
  <si>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</si>
  <si>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</si>
  <si>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</si>
  <si>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</si>
  <si>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</si>
  <si>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</si>
  <si>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</si>
  <si>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</si>
  <si>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</si>
  <si>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</si>
  <si>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</si>
  <si>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</si>
  <si>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</si>
  <si>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</si>
  <si>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</si>
  <si>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</si>
  <si>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</si>
  <si>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</si>
  <si>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</si>
  <si>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</si>
  <si>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</si>
  <si>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</si>
  <si>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</si>
  <si>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</si>
  <si>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</si>
  <si>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</si>
  <si>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</si>
  <si>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</si>
  <si>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</si>
  <si>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</si>
  <si>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</si>
  <si>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</si>
  <si>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</si>
  <si>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</si>
  <si>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</si>
  <si>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</si>
  <si>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</si>
  <si>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</si>
  <si>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</si>
  <si>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</si>
  <si>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</si>
  <si>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</si>
  <si>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</si>
  <si>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</si>
  <si>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</si>
  <si>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</si>
  <si>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</si>
  <si>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</si>
  <si>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</si>
  <si>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</si>
  <si>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</si>
  <si>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</si>
  <si>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</si>
  <si>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</si>
  <si>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</si>
  <si>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</si>
  <si>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</si>
  <si>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</si>
  <si>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</si>
  <si>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</si>
  <si>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</si>
  <si>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</si>
  <si>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</si>
  <si>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</si>
  <si>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</si>
  <si>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</si>
  <si>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</si>
  <si>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</si>
  <si>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</si>
  <si>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</si>
  <si>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</si>
  <si>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</si>
  <si>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</si>
  <si>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</si>
  <si>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</si>
  <si>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</si>
  <si>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</si>
  <si>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</si>
  <si>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</si>
  <si>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</si>
  <si>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</si>
  <si>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</si>
  <si>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</si>
  <si>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</si>
  <si>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</si>
  <si>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</si>
  <si>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</si>
  <si>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</si>
  <si>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</si>
  <si>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</si>
  <si>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</si>
  <si>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</si>
  <si>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</si>
  <si>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</si>
  <si>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</si>
  <si>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</si>
  <si>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</si>
  <si>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</si>
  <si>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</si>
  <si>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</si>
  <si>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</si>
  <si>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</si>
  <si>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</si>
  <si>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</si>
  <si>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</si>
  <si>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</si>
  <si>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</si>
  <si>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</si>
  <si>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</si>
  <si>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</si>
  <si>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</si>
  <si>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</si>
  <si>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</si>
  <si>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</si>
  <si>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</si>
  <si>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</si>
  <si>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</si>
  <si>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</si>
  <si>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</si>
  <si>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</si>
  <si>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</si>
  <si>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</si>
  <si>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</si>
  <si>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</si>
  <si>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</si>
  <si>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</si>
  <si>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</si>
  <si>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</si>
  <si>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</si>
  <si>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</si>
  <si>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</si>
  <si>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</si>
  <si>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</si>
  <si>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</si>
  <si>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</si>
  <si>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</si>
  <si>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</si>
  <si>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</si>
  <si>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</si>
  <si>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</si>
  <si>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</si>
  <si>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</si>
  <si>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</si>
  <si>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</si>
  <si>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</si>
  <si>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</si>
  <si>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</si>
  <si>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</si>
  <si>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</si>
  <si>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</si>
  <si>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</si>
  <si>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</si>
  <si>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</si>
  <si>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</si>
  <si>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</si>
  <si>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</si>
  <si>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</si>
  <si>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</si>
  <si>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</si>
  <si>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</si>
  <si>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</si>
  <si>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</si>
  <si>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</si>
  <si>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</si>
  <si>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</si>
  <si>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</si>
  <si>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</si>
  <si>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</si>
  <si>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</si>
  <si>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</si>
  <si>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</si>
  <si>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</si>
  <si>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</si>
  <si>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</si>
  <si>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</si>
  <si>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</si>
  <si>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</si>
  <si>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</si>
  <si>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</si>
  <si>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</si>
  <si>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</si>
  <si>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</si>
  <si>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</si>
  <si>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</si>
  <si>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</si>
  <si>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</si>
  <si>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</si>
  <si>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</si>
  <si>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</si>
  <si>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</si>
  <si>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</si>
  <si>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</si>
  <si>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</si>
  <si>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</si>
  <si>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</si>
  <si>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</si>
  <si>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</si>
  <si>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</si>
  <si>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</si>
  <si>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</si>
  <si>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</si>
  <si>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</si>
  <si>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</si>
  <si>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</si>
  <si>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</si>
  <si>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</si>
  <si>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</si>
  <si>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</si>
  <si>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</si>
  <si>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</si>
  <si>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</si>
  <si>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</si>
  <si>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</si>
  <si>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</si>
  <si>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</si>
  <si>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</si>
  <si>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</si>
  <si>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</si>
  <si>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</si>
  <si>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</si>
  <si>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</si>
  <si>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</si>
  <si>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</si>
  <si>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</si>
  <si>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</si>
  <si>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</si>
  <si>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</si>
  <si>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</si>
  <si>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</si>
  <si>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</si>
  <si>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</si>
  <si>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</si>
  <si>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</si>
  <si>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</si>
  <si>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</si>
  <si>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</si>
  <si>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</si>
  <si>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</si>
  <si>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</si>
  <si>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</si>
  <si>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</si>
  <si>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</si>
  <si>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</si>
  <si>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</si>
  <si>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</si>
  <si>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</si>
  <si>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</si>
  <si>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</si>
  <si>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</si>
  <si>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</si>
  <si>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</si>
  <si>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</si>
  <si>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</si>
  <si>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</si>
  <si>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</si>
  <si>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</si>
  <si>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</si>
  <si>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</si>
  <si>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</si>
  <si>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</si>
  <si>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</si>
  <si>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</si>
  <si>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</si>
  <si>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</si>
  <si>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</si>
  <si>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</si>
  <si>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</si>
  <si>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</si>
  <si>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</si>
  <si>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</si>
  <si>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</si>
  <si>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</si>
  <si>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</si>
  <si>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</si>
  <si>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</si>
  <si>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</si>
  <si>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</si>
  <si>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</si>
  <si>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</si>
  <si>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</si>
  <si>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</si>
  <si>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</si>
  <si>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</si>
  <si>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</si>
  <si>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</si>
  <si>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</si>
  <si>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</si>
  <si>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</si>
  <si>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</si>
  <si>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</si>
  <si>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</si>
  <si>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</si>
  <si>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</si>
  <si>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</si>
  <si>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</si>
  <si>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</si>
  <si>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</si>
  <si>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</si>
  <si>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</si>
  <si>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</si>
  <si>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</si>
  <si>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</si>
  <si>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</si>
  <si>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</si>
  <si>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</si>
  <si>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</si>
  <si>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</si>
  <si>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</si>
  <si>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</si>
  <si>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</si>
  <si>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</si>
  <si>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</si>
  <si>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</si>
  <si>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</si>
  <si>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</si>
  <si>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</si>
  <si>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</si>
  <si>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</si>
  <si>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</si>
  <si>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</si>
  <si>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</si>
  <si>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</si>
  <si>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</si>
  <si>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</si>
  <si>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</si>
  <si>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</si>
  <si>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</si>
  <si>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</si>
  <si>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</si>
  <si>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</si>
  <si>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</si>
  <si>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</si>
  <si>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</si>
  <si>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</si>
  <si>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</si>
  <si>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</si>
  <si>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</si>
  <si>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</si>
  <si>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</si>
  <si>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</si>
  <si>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</si>
  <si>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</si>
  <si>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</si>
  <si>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</si>
  <si>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</si>
  <si>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</si>
  <si>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</si>
  <si>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</si>
  <si>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</si>
  <si>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</si>
  <si>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</si>
  <si>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</si>
  <si>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</si>
  <si>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</si>
  <si>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</si>
  <si>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</si>
  <si>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</si>
  <si>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</si>
  <si>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</si>
  <si>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</si>
  <si>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</si>
  <si>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</si>
  <si>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</si>
  <si>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</si>
  <si>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</si>
  <si>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</si>
  <si>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</si>
  <si>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</si>
  <si>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</si>
  <si>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</si>
  <si>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</si>
  <si>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</si>
  <si>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</si>
  <si>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</si>
  <si>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</si>
  <si>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</si>
  <si>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</si>
  <si>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</si>
  <si>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</si>
  <si>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</si>
  <si>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</si>
  <si>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</si>
  <si>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</si>
  <si>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</si>
  <si>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</si>
  <si>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</si>
  <si>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</si>
  <si>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</si>
  <si>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</si>
  <si>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</si>
  <si>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</si>
  <si>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</si>
  <si>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</si>
  <si>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</si>
  <si>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</si>
  <si>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</si>
  <si>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</si>
  <si>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</si>
  <si>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</si>
  <si>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</si>
  <si>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</si>
  <si>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</si>
  <si>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</si>
  <si>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</si>
  <si>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</si>
  <si>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</si>
  <si>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</si>
  <si>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</si>
  <si>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</si>
  <si>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</si>
  <si>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</si>
  <si>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</si>
  <si>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</si>
  <si>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</si>
  <si>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</si>
  <si>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</si>
  <si>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</si>
  <si>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</si>
  <si>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</si>
  <si>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</si>
  <si>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</si>
  <si>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</si>
  <si>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</si>
  <si>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</si>
  <si>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</si>
  <si>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</si>
  <si>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</si>
  <si>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</si>
  <si>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</si>
  <si>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</si>
  <si>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</si>
  <si>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</si>
  <si>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</si>
  <si>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</si>
  <si>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</si>
  <si>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</si>
  <si>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</si>
  <si>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</si>
  <si>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</si>
  <si>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</si>
  <si>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</si>
  <si>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</si>
  <si>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</si>
  <si>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</si>
  <si>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</si>
  <si>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</si>
  <si>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</si>
  <si>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</si>
  <si>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</si>
  <si>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</si>
  <si>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</si>
  <si>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</si>
  <si>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</si>
  <si>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</si>
  <si>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</si>
  <si>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</si>
  <si>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</si>
  <si>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</si>
  <si>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</si>
  <si>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</si>
  <si>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</si>
  <si>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</si>
  <si>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</si>
  <si>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</si>
  <si>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</si>
  <si>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</si>
  <si>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</si>
  <si>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</si>
  <si>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</si>
  <si>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</si>
  <si>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</si>
  <si>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</si>
  <si>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</si>
  <si>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</si>
  <si>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</si>
  <si>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</si>
  <si>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</si>
  <si>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</si>
  <si>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</si>
  <si>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</si>
  <si>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</si>
  <si>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</si>
  <si>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</si>
  <si>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</si>
  <si>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</si>
  <si>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</si>
  <si>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</si>
  <si>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</si>
  <si>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</si>
  <si>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</si>
  <si>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</si>
  <si>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</si>
  <si>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</si>
  <si>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</si>
  <si>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</si>
  <si>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</si>
  <si>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</si>
  <si>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</si>
  <si>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</si>
  <si>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</si>
  <si>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</si>
  <si>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</si>
  <si>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</si>
  <si>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</si>
  <si>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</si>
  <si>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</si>
  <si>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</si>
  <si>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</si>
  <si>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</si>
  <si>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</si>
  <si>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</si>
  <si>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</si>
  <si>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</si>
  <si>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</si>
  <si>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</si>
  <si>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</si>
  <si>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</si>
  <si>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</si>
  <si>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</si>
  <si>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</si>
  <si>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</si>
  <si>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</si>
  <si>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</si>
  <si>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</si>
  <si>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</si>
  <si>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</si>
  <si>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</si>
  <si>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</si>
  <si>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</si>
  <si>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</si>
  <si>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</si>
  <si>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</si>
  <si>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</si>
  <si>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</si>
  <si>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</si>
  <si>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</si>
  <si>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</si>
  <si>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</si>
  <si>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</si>
  <si>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</si>
  <si>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</si>
  <si>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</si>
  <si>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</si>
  <si>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</si>
  <si>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</si>
  <si>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</si>
  <si>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</si>
  <si>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</si>
  <si>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</si>
  <si>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</si>
  <si>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</si>
  <si>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</si>
  <si>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</si>
  <si>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</si>
  <si>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</si>
  <si>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</si>
  <si>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</si>
  <si>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</si>
  <si>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</si>
  <si>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</si>
  <si>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</si>
  <si>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</si>
  <si>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</si>
  <si>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</si>
  <si>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</si>
  <si>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</si>
  <si>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</si>
  <si>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</si>
  <si>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</si>
  <si>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</si>
  <si>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</si>
  <si>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</si>
  <si>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</si>
  <si>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</si>
  <si>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</si>
  <si>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</si>
  <si>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</si>
  <si>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</si>
  <si>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</si>
  <si>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</si>
  <si>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</si>
  <si>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</si>
  <si>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</si>
  <si>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</si>
  <si>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</si>
  <si>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</si>
  <si>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</si>
  <si>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</si>
  <si>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</si>
  <si>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</si>
  <si>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</si>
  <si>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</si>
  <si>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</si>
  <si>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</si>
  <si>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</si>
  <si>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</si>
  <si>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</si>
  <si>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</si>
  <si>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</si>
  <si>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</si>
  <si>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</si>
  <si>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</si>
  <si>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</si>
  <si>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</si>
  <si>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</si>
  <si>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</si>
  <si>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</si>
  <si>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</si>
  <si>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</si>
  <si>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</si>
  <si>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</si>
  <si>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</si>
  <si>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</si>
  <si>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</si>
  <si>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</si>
  <si>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</si>
  <si>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</si>
  <si>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</si>
  <si>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</si>
  <si>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</si>
  <si>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</si>
  <si>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</si>
  <si>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</si>
  <si>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</si>
  <si>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</si>
  <si>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</si>
  <si>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</si>
  <si>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</si>
  <si>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</si>
  <si>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</si>
  <si>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</si>
  <si>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</si>
  <si>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</si>
  <si>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</si>
  <si>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</si>
  <si>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</si>
  <si>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</si>
  <si>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</si>
  <si>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</si>
  <si>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</si>
  <si>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</si>
  <si>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</si>
  <si>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</si>
  <si>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</si>
  <si>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</si>
  <si>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</si>
  <si>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</si>
  <si>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</si>
  <si>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</si>
  <si>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</si>
  <si>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</si>
  <si>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</si>
  <si>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</si>
  <si>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</si>
  <si>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</si>
  <si>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</si>
  <si>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</si>
  <si>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</si>
  <si>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</si>
  <si>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</si>
  <si>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</si>
  <si>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</si>
  <si>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</si>
  <si>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</si>
  <si>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</si>
  <si>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</si>
  <si>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</si>
  <si>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</si>
  <si>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</si>
  <si>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</si>
  <si>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</si>
  <si>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</si>
  <si>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</si>
  <si>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</si>
  <si>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</si>
  <si>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</si>
  <si>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</si>
  <si>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</si>
  <si>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</si>
  <si>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</si>
  <si>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</si>
  <si>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</si>
  <si>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</si>
  <si>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</si>
  <si>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</si>
  <si>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</si>
  <si>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</si>
  <si>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</si>
  <si>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</si>
  <si>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</si>
  <si>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</si>
  <si>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</si>
  <si>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</si>
  <si>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</si>
  <si>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</si>
  <si>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v 12_23_19</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</si>
  <si>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</si>
  <si>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</si>
  <si>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</si>
  <si>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</si>
  <si>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</si>
  <si>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</si>
  <si>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</si>
  <si>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</si>
  <si>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</si>
  <si>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</si>
  <si>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</si>
  <si>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</si>
  <si>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</si>
  <si>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</si>
  <si>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</si>
  <si>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</si>
  <si>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</si>
  <si>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</si>
  <si>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</si>
  <si>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</si>
  <si>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</si>
  <si>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</si>
  <si>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</si>
  <si>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</si>
  <si>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</si>
  <si>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</si>
  <si>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</si>
  <si>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</si>
  <si>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</si>
  <si>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</si>
  <si>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</si>
  <si>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</si>
  <si>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</si>
  <si>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</si>
  <si>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</si>
  <si>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</si>
  <si>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</si>
  <si>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</si>
  <si>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</si>
  <si>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</si>
  <si>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</si>
  <si>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</si>
  <si>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</si>
  <si>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</si>
  <si>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</si>
  <si>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</si>
  <si>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</si>
  <si>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</si>
  <si>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</si>
  <si>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</si>
  <si>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</si>
  <si>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</si>
  <si>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</si>
  <si>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</si>
  <si>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</si>
  <si>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</si>
  <si>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</si>
  <si>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</si>
  <si>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</si>
  <si>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</si>
  <si>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</si>
  <si>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</si>
  <si>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</si>
  <si>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</si>
  <si>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</si>
  <si>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</si>
  <si>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</si>
  <si>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</si>
  <si>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</si>
  <si>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</si>
  <si>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</si>
  <si>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</si>
  <si>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</si>
  <si>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</si>
  <si>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</si>
  <si>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</si>
  <si>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</si>
  <si>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</si>
  <si>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</si>
  <si>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</si>
  <si>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</si>
  <si>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</si>
  <si>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</si>
  <si>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</si>
  <si>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</si>
  <si>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</si>
  <si>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</si>
  <si>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</si>
  <si>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</si>
  <si>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</si>
  <si>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Jennifer</t>
  </si>
  <si>
    <t>Hagen</t>
  </si>
  <si>
    <t>Associate Planner</t>
  </si>
  <si>
    <t>jhagen@cityofpleasantonca.gov</t>
  </si>
  <si>
    <t>200 Old Bernal Avenue</t>
  </si>
  <si>
    <t>941 210001200</t>
  </si>
  <si>
    <t>946 461100700</t>
  </si>
  <si>
    <t>941 210001100</t>
  </si>
  <si>
    <t>946 461100600</t>
  </si>
  <si>
    <t>094 001503700</t>
  </si>
  <si>
    <t>946 332507700</t>
  </si>
  <si>
    <t>946 459202300</t>
  </si>
  <si>
    <t>946 255606501</t>
  </si>
  <si>
    <t>094 012701901</t>
  </si>
  <si>
    <t>941 130510301</t>
  </si>
  <si>
    <t>946 337602700</t>
  </si>
  <si>
    <t>946 112407600</t>
  </si>
  <si>
    <t>941 100601100</t>
  </si>
  <si>
    <t>094 006500800</t>
  </si>
  <si>
    <t>941 130311600</t>
  </si>
  <si>
    <t>4112 Foothill</t>
  </si>
  <si>
    <t>6 Winding Oaks</t>
  </si>
  <si>
    <t>4108 Foothill</t>
  </si>
  <si>
    <t>5 Winding Oaks</t>
  </si>
  <si>
    <t>436 BONITA AV</t>
  </si>
  <si>
    <t>2736 LARAMIE GATE CI</t>
  </si>
  <si>
    <t>7218 MOSS TREE WY</t>
  </si>
  <si>
    <t>1183 BLANC CT</t>
  </si>
  <si>
    <t>844 DIVISION ST</t>
  </si>
  <si>
    <t>6868 MASSEY CT</t>
  </si>
  <si>
    <t>5394 ELMRIDGE CT</t>
  </si>
  <si>
    <t>3464 GUTHRIE ST</t>
  </si>
  <si>
    <t>7317 TULIPWOOD CI</t>
  </si>
  <si>
    <t>446 ADAMS WY</t>
  </si>
  <si>
    <t>6201 ALVORD WY</t>
  </si>
  <si>
    <t>SFD</t>
  </si>
  <si>
    <t>ADU</t>
  </si>
  <si>
    <t>O</t>
  </si>
  <si>
    <t>R</t>
  </si>
  <si>
    <t>No</t>
  </si>
  <si>
    <t>094 015501000</t>
  </si>
  <si>
    <t>950 001708900</t>
  </si>
  <si>
    <t>950 002907400</t>
  </si>
  <si>
    <t>946 347900101</t>
  </si>
  <si>
    <t>946 347900600</t>
  </si>
  <si>
    <t>946 347901200</t>
  </si>
  <si>
    <t>946 168000203</t>
  </si>
  <si>
    <t>941 090306100</t>
  </si>
  <si>
    <t>941 090306200</t>
  </si>
  <si>
    <t>941 090306300</t>
  </si>
  <si>
    <t>941 090306400</t>
  </si>
  <si>
    <t>941 090308800</t>
  </si>
  <si>
    <t>946 463001400</t>
  </si>
  <si>
    <t>946 463001500</t>
  </si>
  <si>
    <t>946 463001600</t>
  </si>
  <si>
    <t>946 463102800</t>
  </si>
  <si>
    <t>946 463102700</t>
  </si>
  <si>
    <t>946 463102600</t>
  </si>
  <si>
    <t>946 463102500</t>
  </si>
  <si>
    <t>946 462208800</t>
  </si>
  <si>
    <t>946 347901700</t>
  </si>
  <si>
    <t>941 090307700</t>
  </si>
  <si>
    <t>941 090307800</t>
  </si>
  <si>
    <t>941 090308600</t>
  </si>
  <si>
    <t>941 090308700</t>
  </si>
  <si>
    <t>941 090309300</t>
  </si>
  <si>
    <t>946 463102200</t>
  </si>
  <si>
    <t>946 463102400</t>
  </si>
  <si>
    <t>946 463102300</t>
  </si>
  <si>
    <t>946 463005400</t>
  </si>
  <si>
    <t>946 463005800</t>
  </si>
  <si>
    <t>946 463005900</t>
  </si>
  <si>
    <t>946 463006000</t>
  </si>
  <si>
    <t>946 463005500</t>
  </si>
  <si>
    <t>946 463005600</t>
  </si>
  <si>
    <t>946 463005700</t>
  </si>
  <si>
    <t>949 000200701</t>
  </si>
  <si>
    <t>946 463005300</t>
  </si>
  <si>
    <t>946 463004600</t>
  </si>
  <si>
    <t>946 463005100</t>
  </si>
  <si>
    <t>946 463004700</t>
  </si>
  <si>
    <t>946 463004900</t>
  </si>
  <si>
    <t>946 463005000</t>
  </si>
  <si>
    <t>946 463005200</t>
  </si>
  <si>
    <t>946 463004800</t>
  </si>
  <si>
    <t>941 090307900</t>
  </si>
  <si>
    <t>941 090308400</t>
  </si>
  <si>
    <t>941 090308500</t>
  </si>
  <si>
    <t>941 090309400</t>
  </si>
  <si>
    <t>941 090309500</t>
  </si>
  <si>
    <t>946 463100700</t>
  </si>
  <si>
    <t>946 463100800</t>
  </si>
  <si>
    <t>946 347901300</t>
  </si>
  <si>
    <t>946 347901400</t>
  </si>
  <si>
    <t>946 347901500</t>
  </si>
  <si>
    <t>946 347901800</t>
  </si>
  <si>
    <t>941 090308000</t>
  </si>
  <si>
    <t>941 090308100</t>
  </si>
  <si>
    <t>941 090308200</t>
  </si>
  <si>
    <t>941 090308300</t>
  </si>
  <si>
    <t>941 090309600</t>
  </si>
  <si>
    <t>941 090309700</t>
  </si>
  <si>
    <t>941 281300700</t>
  </si>
  <si>
    <t>941 100502400</t>
  </si>
  <si>
    <t>094 009505600</t>
  </si>
  <si>
    <t>946 255606301</t>
  </si>
  <si>
    <t>946 170400401</t>
  </si>
  <si>
    <t>950 002502100</t>
  </si>
  <si>
    <t>950 002803200</t>
  </si>
  <si>
    <t>941 282001502</t>
  </si>
  <si>
    <t>941 170000502</t>
  </si>
  <si>
    <t>946 168901900</t>
  </si>
  <si>
    <t>946 168901600</t>
  </si>
  <si>
    <t>946 168901700</t>
  </si>
  <si>
    <t>094 012200800</t>
  </si>
  <si>
    <t>946 135002503</t>
  </si>
  <si>
    <t>094 012201700</t>
  </si>
  <si>
    <t>094 012201800</t>
  </si>
  <si>
    <t>094 012201900</t>
  </si>
  <si>
    <t>946 460900600</t>
  </si>
  <si>
    <t>946 347900900</t>
  </si>
  <si>
    <t>946 347901100</t>
  </si>
  <si>
    <t>946 347900700</t>
  </si>
  <si>
    <t>946 347900800</t>
  </si>
  <si>
    <t>094 001901700</t>
  </si>
  <si>
    <t>094 001405500</t>
  </si>
  <si>
    <t xml:space="preserve">4831 JONAVI LN        </t>
  </si>
  <si>
    <t xml:space="preserve">4841 JONAVI LN        </t>
  </si>
  <si>
    <t xml:space="preserve">4851 JONAVI LN        </t>
  </si>
  <si>
    <t xml:space="preserve">1865 VIA DI SALERNO        </t>
  </si>
  <si>
    <t xml:space="preserve">4114 W RUBY HILL DR        </t>
  </si>
  <si>
    <t xml:space="preserve">5625 LEAH LN        </t>
  </si>
  <si>
    <t xml:space="preserve">5619 LEAH LN        </t>
  </si>
  <si>
    <t xml:space="preserve">5616 LEAH LN        </t>
  </si>
  <si>
    <t xml:space="preserve">3766 STANLEY BL        </t>
  </si>
  <si>
    <t xml:space="preserve">3772 STANLEY BL        </t>
  </si>
  <si>
    <t xml:space="preserve">3778 STANLEY BL        </t>
  </si>
  <si>
    <t xml:space="preserve">3780 MCKINNEY LN        </t>
  </si>
  <si>
    <t xml:space="preserve">3786 MCKINNEY LN        </t>
  </si>
  <si>
    <t xml:space="preserve">3739 ARCHES WY        </t>
  </si>
  <si>
    <t xml:space="preserve">3733 ARCHES WY        </t>
  </si>
  <si>
    <t xml:space="preserve">3727 ARCHES WY        </t>
  </si>
  <si>
    <t xml:space="preserve">3721 ARCHES WY        </t>
  </si>
  <si>
    <t xml:space="preserve">3688 CHESAPEAKE BAY CT        </t>
  </si>
  <si>
    <t xml:space="preserve">3792 MCKINNEY LN        </t>
  </si>
  <si>
    <t xml:space="preserve">21 HUESTED ST        </t>
  </si>
  <si>
    <t xml:space="preserve">33 IRBY RANCH DR        </t>
  </si>
  <si>
    <t xml:space="preserve">3814 STANLEY BL        </t>
  </si>
  <si>
    <t xml:space="preserve">3820 STANLEY BL        </t>
  </si>
  <si>
    <t xml:space="preserve">3826 STANLEY BL        </t>
  </si>
  <si>
    <t xml:space="preserve">3832 STANLEY BL        </t>
  </si>
  <si>
    <t xml:space="preserve">3838 STANLEY BL        </t>
  </si>
  <si>
    <t xml:space="preserve">3844 STANLEY BL        </t>
  </si>
  <si>
    <t xml:space="preserve">3808 STANLEY BL        </t>
  </si>
  <si>
    <t xml:space="preserve">3784 STANLEY BL        </t>
  </si>
  <si>
    <t xml:space="preserve">3790 STANLEY BL        </t>
  </si>
  <si>
    <t xml:space="preserve">3796 STANLEY BL        </t>
  </si>
  <si>
    <t xml:space="preserve">79 SUNFLOWER HILL WY        </t>
  </si>
  <si>
    <t xml:space="preserve">85 SUNFLOWER HILL WY        </t>
  </si>
  <si>
    <t xml:space="preserve">91 SUNFLOWER HILL WY        </t>
  </si>
  <si>
    <t xml:space="preserve">97 SUNFLOWER HILL WY        </t>
  </si>
  <si>
    <t xml:space="preserve">1855 ROSE AV        </t>
  </si>
  <si>
    <t xml:space="preserve">1861 ROSE AV        </t>
  </si>
  <si>
    <t xml:space="preserve">1867 ROSE AV        </t>
  </si>
  <si>
    <t xml:space="preserve">3718 ARCHES WY        </t>
  </si>
  <si>
    <t xml:space="preserve">3671 CHESAPEAKE BAY CT        </t>
  </si>
  <si>
    <t xml:space="preserve">3676 CHESAPEAKE BAY CT        </t>
  </si>
  <si>
    <t xml:space="preserve">3682 CHESAPEAKE BAY CT        </t>
  </si>
  <si>
    <t xml:space="preserve">6966 VALLEY TRAILS DR        </t>
  </si>
  <si>
    <t xml:space="preserve">3999  VESTRI CI        </t>
  </si>
  <si>
    <t xml:space="preserve">4011  VESTRI CI        </t>
  </si>
  <si>
    <t xml:space="preserve">4005  VESTRI CI        </t>
  </si>
  <si>
    <t xml:space="preserve">3821 ROBBY CT        </t>
  </si>
  <si>
    <t xml:space="preserve">3801 NEVADA ST        </t>
  </si>
  <si>
    <t xml:space="preserve">3807 NEVADA ST        </t>
  </si>
  <si>
    <t xml:space="preserve">3813 NEVADA ST        </t>
  </si>
  <si>
    <t xml:space="preserve">3815 ROBBY CT        </t>
  </si>
  <si>
    <t xml:space="preserve">3809 ROBBY CT        </t>
  </si>
  <si>
    <t xml:space="preserve">3803 ROBBY CT        </t>
  </si>
  <si>
    <t xml:space="preserve">481 SY MORE RD        </t>
  </si>
  <si>
    <t xml:space="preserve">3818 BRUMM CT        </t>
  </si>
  <si>
    <t xml:space="preserve">78 SUNFLOWER HILL WY        </t>
  </si>
  <si>
    <t xml:space="preserve">3806 BRUMM CT        </t>
  </si>
  <si>
    <t xml:space="preserve">72 SUNFLOWER HILL WY        </t>
  </si>
  <si>
    <t xml:space="preserve">60 SUNFLOWER HILL WY        </t>
  </si>
  <si>
    <t xml:space="preserve">3800 BRUMM CT        </t>
  </si>
  <si>
    <t xml:space="preserve">3812 BRUMM CT        </t>
  </si>
  <si>
    <t xml:space="preserve">66 SUNFLOWER HILL WY        </t>
  </si>
  <si>
    <t xml:space="preserve">3665 CHESAPEAKE BAY CT        </t>
  </si>
  <si>
    <t xml:space="preserve">3664 CHESAPEAKE BAY CT        </t>
  </si>
  <si>
    <t xml:space="preserve">3670 CHESAPEAKE BAY CT        </t>
  </si>
  <si>
    <t xml:space="preserve">6974 VALLEY TRAILS DR        </t>
  </si>
  <si>
    <t xml:space="preserve">6982 VALLEY TRAILS DR        </t>
  </si>
  <si>
    <t xml:space="preserve">3819 NEVADA ST        </t>
  </si>
  <si>
    <t xml:space="preserve">3825 NEVADA ST        </t>
  </si>
  <si>
    <t xml:space="preserve">5622 LEAH LN        </t>
  </si>
  <si>
    <t xml:space="preserve">5715 MELINDA WY        </t>
  </si>
  <si>
    <t xml:space="preserve">5709 MELINDA WY        </t>
  </si>
  <si>
    <t xml:space="preserve">5700 MELINDA WY        </t>
  </si>
  <si>
    <t xml:space="preserve">3659 CHESAPEAKE BAY CT        </t>
  </si>
  <si>
    <t xml:space="preserve">3653 CHESAPEAKE BAY CT        </t>
  </si>
  <si>
    <t xml:space="preserve">3652 CHESAPEAKE BAY CT        </t>
  </si>
  <si>
    <t xml:space="preserve">3658 CHESAPEAKE BAY CT        </t>
  </si>
  <si>
    <t xml:space="preserve">6990 VALLEY TRAILS DR        </t>
  </si>
  <si>
    <t xml:space="preserve">6998 VALLEY TRAILS DR        </t>
  </si>
  <si>
    <t xml:space="preserve">9650 CROSBY DR        </t>
  </si>
  <si>
    <t xml:space="preserve">4468 DESERTWOOD PL        </t>
  </si>
  <si>
    <t xml:space="preserve">210 KOTTINGER DR        </t>
  </si>
  <si>
    <t xml:space="preserve">1194 BLANC CT        </t>
  </si>
  <si>
    <t xml:space="preserve">457 LINDEN WY  #ADU        </t>
  </si>
  <si>
    <t xml:space="preserve">3701 NEVADA ST        </t>
  </si>
  <si>
    <t xml:space="preserve">3635 E RUBY HILL DR        </t>
  </si>
  <si>
    <t xml:space="preserve">301 OLD BERNAL AV        </t>
  </si>
  <si>
    <t xml:space="preserve">3732 W RUBY HILL DR        </t>
  </si>
  <si>
    <t xml:space="preserve">5967 KOLB RANCH DR        </t>
  </si>
  <si>
    <t xml:space="preserve">7302 YOUNG CT        </t>
  </si>
  <si>
    <t xml:space="preserve">113 BARIAS PL        </t>
  </si>
  <si>
    <t xml:space="preserve">100 BARIAS PL        </t>
  </si>
  <si>
    <t xml:space="preserve">106 BARIAS PL        </t>
  </si>
  <si>
    <t xml:space="preserve">112 BARIAS PL        </t>
  </si>
  <si>
    <t xml:space="preserve">118 BARIAS PL        </t>
  </si>
  <si>
    <t xml:space="preserve">124 BARIAS PL        </t>
  </si>
  <si>
    <t xml:space="preserve">735 PETERS AV        </t>
  </si>
  <si>
    <t xml:space="preserve">727 PETERS AV        </t>
  </si>
  <si>
    <t xml:space="preserve">719 PETERS AV        </t>
  </si>
  <si>
    <t xml:space="preserve">83 SILVER OAKS TE        </t>
  </si>
  <si>
    <t xml:space="preserve">82 SILVER OAKS TE        </t>
  </si>
  <si>
    <t xml:space="preserve">582 WISE WY        </t>
  </si>
  <si>
    <t xml:space="preserve">578 WISE WY        </t>
  </si>
  <si>
    <t xml:space="preserve">574 WISE WY        </t>
  </si>
  <si>
    <t xml:space="preserve">570 WISE WY        </t>
  </si>
  <si>
    <t xml:space="preserve">566 WISE WY        </t>
  </si>
  <si>
    <t xml:space="preserve">562 WISE WY        </t>
  </si>
  <si>
    <t xml:space="preserve">524 ST JOHN ST        </t>
  </si>
  <si>
    <t xml:space="preserve">528 ST JOHN ST        </t>
  </si>
  <si>
    <t xml:space="preserve">532 ST JOHN ST        </t>
  </si>
  <si>
    <t xml:space="preserve">536 ST JOHN ST        </t>
  </si>
  <si>
    <t xml:space="preserve">2456 SILVER OAKS LN        </t>
  </si>
  <si>
    <t xml:space="preserve">5601 LEAH LN        </t>
  </si>
  <si>
    <t xml:space="preserve">5610 LEAH LN        </t>
  </si>
  <si>
    <t xml:space="preserve">5613 LEAH LN        </t>
  </si>
  <si>
    <t xml:space="preserve">5607 LEAH LN        </t>
  </si>
  <si>
    <t xml:space="preserve">46 HUESTED ST        </t>
  </si>
  <si>
    <t xml:space="preserve">52 HUESTED ST        </t>
  </si>
  <si>
    <t xml:space="preserve">57 HUESTED ST        </t>
  </si>
  <si>
    <t xml:space="preserve">51 HUESTED ST        </t>
  </si>
  <si>
    <t xml:space="preserve">34 HUESTED ST        </t>
  </si>
  <si>
    <t xml:space="preserve">40 HUESTED ST        </t>
  </si>
  <si>
    <t xml:space="preserve">39 HUESTED ST        </t>
  </si>
  <si>
    <t xml:space="preserve">45 HUESTED ST        </t>
  </si>
  <si>
    <t xml:space="preserve">22 HUESTED ST        </t>
  </si>
  <si>
    <t xml:space="preserve">28 HUESTED ST        </t>
  </si>
  <si>
    <t xml:space="preserve">33 HUESTED ST        </t>
  </si>
  <si>
    <t xml:space="preserve">27 HUESTED ST        </t>
  </si>
  <si>
    <t xml:space="preserve">253 KOTTINGER DR        </t>
  </si>
  <si>
    <t xml:space="preserve">243 KOTTINGER DR        </t>
  </si>
  <si>
    <t xml:space="preserve">251 KOTTINGER DR        </t>
  </si>
  <si>
    <t xml:space="preserve">245 KOTTINGER DR        </t>
  </si>
  <si>
    <t xml:space="preserve">247 KOTTINGER DR        </t>
  </si>
  <si>
    <t xml:space="preserve">249 KOTTINGER DR        </t>
  </si>
  <si>
    <t xml:space="preserve">522 E ANGELA ST        </t>
  </si>
  <si>
    <t>5+</t>
  </si>
  <si>
    <t>2 to 4</t>
  </si>
  <si>
    <t>SFA</t>
  </si>
  <si>
    <t>N</t>
  </si>
  <si>
    <t>AHP, CDLAC, LIHTC, PBS8, Other</t>
  </si>
  <si>
    <t>Rent Survey</t>
  </si>
  <si>
    <t>Other Assistance: City LIHF, County AHTF</t>
  </si>
  <si>
    <t>Program 1.1:  Discourage the redesignation of areas designated for High Density Residential development.  The objective of this program is to ensure that adequate sites are available to accommodate the City’s regional housing need for all income levels.</t>
  </si>
  <si>
    <t>Program 6.1: Continue monitoring second units to determine if they are being rented and, if so, determine their rent levels. Include conditions of approval for second unit Administrative Design Review approvals requiring a monitoring program.</t>
  </si>
  <si>
    <t>Program 6.2: Create incentives for homeowners to rent their second units to moderate-, low-, and very low-income households as well as those with disabilities (including developmental disabilities).  The City’s role would be to develop the program materials including information, criteria for qualifications, and incentives, and to monitor the success of the program. Incentives should include fee reductions or waivers and information/assistance to help homeowners be landlords. Such incentives should be made available to applicants of second units during the Administrative Design Review or Building permit process.</t>
  </si>
  <si>
    <t>Program 6.3: Conduct a review of the Second Unit Ordinance, including a survey of similar requirements in other Bay Area cities.  Using this review, consider allowing second units without an Administrative Design Review process in new single-family developments, subject to performance standards, consider reducing the existing Second Unit Ordinance requirements, such as the parking and height limit requirements, to encourage the development of second units, consider other measures to promote the creation of second units, and adopt necessary changes as appropriate.</t>
  </si>
  <si>
    <t>Program 7.1: Monitor new multiple family residential development proposals with respect to housing tenure to ensure that sufficient numbers of rental units are provided to meet the above policy.</t>
  </si>
  <si>
    <t>Program 8.1: Regulate condominium, townhouse, and mobile home conversions and mitigate tenant displacement through the provisions of the City's Condominium Conversion Ordinance, and Government Code, Section 65863.7 (as to mobile homes). This includes requiring condominium converters to maintain rental units for households with special needs including those with developmental disabilities, such as lifetime leases with rental caps for persons with disabilities, to the extent permitted by State law and denying conversion of apartment units to condominiums if the percentage of multiple family units available for rent, city wide, is below 50 percent.</t>
  </si>
  <si>
    <t>Program 8.2: Review the City’s Condominium Conversion Ordinance to identify desirable changes, such as potentially requiring more housing units affordable to low- and very low-income households and longer tenant noticing requirements, if market conditions are resulting in the displacement of lower-income tenants.</t>
  </si>
  <si>
    <t xml:space="preserve">Program 9.1: Seek State and Federal assistance for the development of housing to meet the housing needs of households with extremely low, low, and very low incomes as well as those with disabilities (including developmental disabilities). Potential sources may include the HUD Section 202 and 811 programs (for senior housing and housing for persons with disabilities), the State HELP and CHFA programs, State/Federal lower-income housing tax credits, and bond financing. The timing of application will depend upon the schedule for specific projects proposed by individual developers in as much as the City does not currently own any land for development of housing affordable to low- and very low-income households and those with disabilities. If the City is successful in securing an open source of funding for housing affordable to low- and very low-income households, such as State HELP funds, the availability of these funds will be promoted through the City’s web site, in local newspapers, and through posting at public places subject to normal procedures.  The objective of this program is to secure available funding required to finance new affordable housing development.  A timeline would be developed on a project by project basis as affordable development inquiries/applications are submitted to the City.  </t>
  </si>
  <si>
    <t>Program 9.2: Seek creative alternative and nontraditional means, including using available City financial and property resources and working cooperatively with community groups, that will assist in the production of or preserve housing for extremely low-, very low , low , and moderate income- households as well as special needs housing including housing for those with disabilities.</t>
  </si>
  <si>
    <t xml:space="preserve">Program 9.3: Advocate changes in Federal and State legislation to provide incentives for the development of housing for special needs and housing affordable to extremely low-, low- and very low-income households and to overcome barriers to housing affordable to low- and very low-income households. </t>
  </si>
  <si>
    <t xml:space="preserve">Program 10.1: Conduct a review of the Growth Management Program and amend as necessary to assure the rate of residential development, limited to 235 units per year consistent with the City’s Growth Management unit allocation, is consistent with the City’s current and new infrastructure capacities, including roadways, water, sewer, and facilities, etc.  The objective of this program is to assure that the City’s Growth Management Program is consistent with State law and that there is a procedure for assuring that there is available infrastructure to serve future approved residential development, and to create a more efficient process for implementing the program.  </t>
  </si>
  <si>
    <t>Program 10.2: Require the duration of extremely low-, low  and very low income set aside units within projects to be in perpetuity.</t>
  </si>
  <si>
    <t>Program 11.1: Continue to provide incentives such as reduced development fees, assistance in public improvements, priority in permit processing, increased density, altered site development standards, mortgage revenue bonds, affordable-housing competition, and other creative incentives to encourage the development of housing affordable to moderate-, low-, extremely low-, and very low-income households and households with special needs.  A priority will be placed on projects that provide the largest number of units at the greatest level of affordability.  The availability of incentives will be incorporated in the City’s Inclusionary Zoning Ordinance, to be consistent with State law and recent court decisions, but for specific projects, will also be promoted through the City’s web site, in local newspapers, and through posting at public places subject to normal procedures.  The objective of this program is to assure that incentives are made available and known to the development community.</t>
  </si>
  <si>
    <t>Program 12.1: Maintain zoning adequate to accommodate Pleasanton’s share of the regional housing need for all income levels.  Sites designated High Density Residential or Mixed Use shall be developed at a minimum density of 30 units per acre, and comport with the adopted Housing Site Development Standards and Design Guidelines for Multifamily Development.</t>
  </si>
  <si>
    <t>Program 12.2: Attempt to rehabilitate five ownership-housing units affordable to extremely low-, low- and very low-income households identified as having major building code violations each year between 2017 and 2023, and maintain their affordability. Attempt to rehabilitate at least one apartment complex by 2020. Single-family homes will be identified through the City’s Housing Rehabilitation Program which already has in place an outreach program. The City will survey existing apartment complexes, including working with local non-profit housing development agencies, to ascertain the need for rehabilitation.  Owners of identified complexes will be contacted and made aware of the availability of rehabilitation assistance.</t>
  </si>
  <si>
    <t>Program 12.3: Strive to construct, rehabilitate, and conserve the City’s regional share of housing within the constraints of available infrastructure, traffic, air quality, and financial limits, by the conclusion of the current Regional Housing Needs Determination period – in 2023.</t>
  </si>
  <si>
    <t>Program 12.4: Work with the Tri-Valley Housing Opportunity Center and employers to develop partnerships for participating in programs to make housing affordable to their workers.</t>
  </si>
  <si>
    <t>Program 14.1: Preserve for the longest term feasible, rent restricted assisted projects affordable to extremely low-, low- and very-low-income households, and provide assistance to retain below-market rate rent restrictions.</t>
  </si>
  <si>
    <t>Program 14.2: Structure future rent-restriction contract agreements to allow the City the opportunity to purchase or subsidize assisted units at the conclusion of the rent-restriction period.</t>
  </si>
  <si>
    <t>Program 14.3: Structure future rent-restriction contract agreements for all new assisted projects with limited or no time restrictions to minimize the displacement of tenants.</t>
  </si>
  <si>
    <t>Program 14.4: Provide rehabilitation funds or other incentives such as a density bonus where appropriate for apartment complexes in exchange for extended or perpetual assisted housing time periods.</t>
  </si>
  <si>
    <t>Program 14.5: Issue bonds or provide other funding where appropriate to reduce apartment complex mortgage rates in exchange for extended or perpetual assisted-housing time periods.</t>
  </si>
  <si>
    <t>Program 15.1: Identify a funding mechanism for infrastructure improvements contained in the General Plan to accommodate projected housing growth.</t>
  </si>
  <si>
    <t>Program 15.2: Waive City fees for housing developments that provide a minimum of 15 percent affordable to extremely low-, low- and very low-income households.</t>
  </si>
  <si>
    <t>Program 15.3: Expedite the development review process for housing proposals that provide a minimum of 15 percent affordable to moderate-, low-, extremely low, and very low-income households.</t>
  </si>
  <si>
    <t>Program 15.4: Support State legislative reform to improve the fair-share housing process and provide financial and other incentives to strengthen local jurisdictions’ abilities to meet their fair-share responsibilities.</t>
  </si>
  <si>
    <t>Program 15.5: Assess the level of effort to overcome infrastructure constraints to housing affordable to extremely low-, low- and very-low-income households on a periodic basis.</t>
  </si>
  <si>
    <t>Program 15.6: Assess future sewer infrastructure needs, including sewer infrastructure upgrades and facilities to accommodate future RHNA cycles in the region.</t>
  </si>
  <si>
    <t>Program 15.7: Continue to work with non-profit and for-profit housing developers, service providers, Pleasanton employers, the Pleasanton Unified School District, and urban planning specialists to develop new programs and incentives for meeting the full range of Pleasanton’s future affordable housing needs.</t>
  </si>
  <si>
    <t xml:space="preserve">Program 15.8: As required by State law, the City will review the status of Housing Element programs by April of each year, beginning April 2012.  The review will cover consistency with other General Plan programs and community goals, the status of implementing actions, accomplishments, and a review of housing sites identified in the Housing Element.  In particular, the annual review will cover development assumptions and actual development activity on sites by assessing projected development potential compared to actual development approval and construction.  This will also include residential units anticipated on mixed use zoned sites. The primary intent of the annual review is to maintain adequate sites during the Housing Element planning period. In addition, the annual review will evaluate the effectiveness of the City's inclusionary zoning requirements (see Programs 17.1 and 17.2) to determine if modifications are needed.  </t>
  </si>
  <si>
    <t>Program 16.1: Continue housing education programs available on the City’s website, at other public venues, through City publications and mailings, and through partnerships with regional organizations.</t>
  </si>
  <si>
    <t>Program 16.2: Continue to coordinate public information with surrounding communities to provide up-to-date listings of opportunities for regional affordable housing and programs for extremely low-, low- and very-low-income households.</t>
  </si>
  <si>
    <t>Program 16:3: Develop incentive/revitalization programs for neighborhoods to encourage support for affordable housing opportunities. Such incentives could include enhanced public amenities or other investment in areas where additional multifamily housing is planned.</t>
  </si>
  <si>
    <t>Program 17.1: Review the City’s Inclusionary Zoning Ordinance and amend if required: ·      for consistency with the Housing Element and other City affordable housing programs; ·      to identify incentives for non-profit housing developers and other housing developers to construct projects including three bedroom units for large households; ·      to determine if it is appropriate to increase the percentage of affordability to support housing affordable to low- and very-low-income households; ·      to be consistent with recent court decisions regarding rental housing;</t>
  </si>
  <si>
    <t xml:space="preserve">Program 17.2: Monitor the results of the Inclusionary Zoning Ordinance annually to determine consistency with State law and recent court decisions and to determine if developers are primarily building new housing units affordable to low- and very low-income households instead of paying in lieu fees for new developments.  If it is determined by the City Council, upon recommendation by the Housing Commission, that the Inclusionary Zoning Ordinance is not producing sufficient housing affordable to low- and very low-income households, consider modifying the Ordinance so that it can better achieve that objective.  As part of the Inclusionary Ordinance review, conduct meetings with developers to identify specific changes that may be considered by the City.  </t>
  </si>
  <si>
    <t>Program 18.1: Review and modify the lower income housing fee annually in conformance with AB 1600, and consider changing the basis of the fee to reflect the true cost of providing housing.</t>
  </si>
  <si>
    <t>Program 18.2: Continue to exempt all housing units affordable to low- and very low-income households from the low income housing fee.</t>
  </si>
  <si>
    <t>Program 18.3: Use the Lower Income Housing Fund to help build housing affordable to low- and very low-income households on City owned land.</t>
  </si>
  <si>
    <t xml:space="preserve">Program 18.4: Use the Lower Income Housing Fund to extend rent restriction agreements, purchase land, write down mortgage costs, rehabilitate units, subsidize rents, issue tax exempt bonds, post loan collateral, pay pre-development costs, and otherwise help produce housing units affordable to lower income households.  The objective of this is to utilize the Lower Income Housing Fund in a manner consistent with City ordinance and to support affordable housing, particularly developments proposed by non-profit developers that include units for large families at very low incomes.  </t>
  </si>
  <si>
    <t>Program 18.5: When considering how to utilize the City’s Lower-Income Housing Fund, consider whether a proposal with a non-profit housing developer and a for-profit housing developer partnership should be a higher priority project due to its ability to potentially secure better funding and be developed.</t>
  </si>
  <si>
    <t xml:space="preserve">Program 26.1: Actively assist owners of property zoned or designated High-Density-Residential in soliciting non profit housing organizations for proposals to develop housing affordable to extremely low-, moderate-, low-, and very low-income households on available sites using lower income housing fees. The objective of this program is to assure that owners of HDR properties are informed of City affordable housing programs.  The City will notify all property owners of HDR sites of available City housing programs within 6 months of Housing Element adoption.  </t>
  </si>
  <si>
    <t>Program 26.2: Continue to actively support the activities of non-profit organizations that provide special needs housing as well as housing affordable to low- and very low-income households, through technical assistance or other means.  The objective of this program is to assure that the City maintains a full range of incentives that are beneficial to assisting non-profit housing developers.</t>
  </si>
  <si>
    <t>Program 26.3: When land becomes available to the City, consider reserving those sites for non-profit organizations to build housing affordable to moderate-, low-, extremely low, and very low-income households that include three bedroom units for large households.</t>
  </si>
  <si>
    <t>Program 30.1: Continue to use the Growth Management Report to monitor the numbers and types of units built at all income levels. Use this information to facilitate the issuance of sufficient numbers of permits to meet the regional housing need throughout the planning period.</t>
  </si>
  <si>
    <t>Program 30.2: Review and amend the Growth Management Program to reflect current housing and infrastructure conditions and current housing needs, and to ensure that the Growth Management Ordinance does not include constraints including preventing the City from meeting its share of the regional housing need for all income levels during the Housing Element planning period. Potential revisions include establishing a regional housing need allocation exemption for all lower income housing, incorporating all lower income regional housing need allocation requirements into the growth management allocation, and mandating the ability to “borrow” allocation units for lower income housing from future years to accommodate all levels of regional housing need allocation through the developer’s development agreement, growth management agreement or other legislative act.</t>
  </si>
  <si>
    <t>Program 35.1: Maintain building and housing code enforcement programs, and monitor project conditions of approval.</t>
  </si>
  <si>
    <t>Program 35.2: Continue the Rental Housing Rehabilitation Program to improve rental units affordable to low- , extremely low-, and very-low-income households.</t>
  </si>
  <si>
    <t>Program 35.3: Supplement CDBG funds with the City’s Lower-Income Housing Fund for rehabilitation of housing units affordable to extremely low-, low- and very-low-income households.</t>
  </si>
  <si>
    <t>Program 36.1: Regularly assess the need for workforce housing (including stock, type and quantity of housing) in the community. Develop routine planning and economic development activities to better integrate assessment information into efforts that produce a built environment responsive to the need for workforce housing, in accordance with the Economic Development Strategic Plan.  The City Council shall consider the appropriate steps to address the identified needs.</t>
  </si>
  <si>
    <t>Program 37.1: Provide and maintain existing sites zoned for multi-family housing, especially in locations near existing and planned transportation and other services, as needed to ensure that the City can meets its share of the regional housing need.</t>
  </si>
  <si>
    <t>Program 38.1: Maintain existing zoning of infill sites at densities compatible with infrastructure capacity and General Plan Map designations.</t>
  </si>
  <si>
    <t>Program 38.2: Encourage the development of second units and shared housing in R-1 zoning districts to increase the number of housing units while preserving the visual character within existing neighborhoods of single-family detached homes.</t>
  </si>
  <si>
    <t>Program 38.3: For those properties designated for high density residential development with existing commercial uses, conduct outreach with property owners and businesses to identify specific incentives for business relocation and to encourage property owners to develop their properties with housing.  Develop appropriate incentives that would facilitate relocating existing commercial/office/industrial uses in order to enable development with residential uses.  Specific incentives may include the following: ·         Transfer of development rights; ·         A review of traffic requirements and evaluation measures to facilitate mixed use development; ·         Development of transit alternatives; ·         Use of development agreements; ·         Flexibility of parking standards; and ·         Expedited processing of development applications.</t>
  </si>
  <si>
    <t>Program 40.1: Acquire and/or assist in the development of one or more sites for housing affordable to low- and very-low-income households.</t>
  </si>
  <si>
    <t>Program 40.2: Utilize tax-exempt bonds, and other financing mechanisms, to finance the construction of housing units affordable to extremely low-, low- and very-low-income households, to purchase land for such a use, and to reduce mortgage rates.</t>
  </si>
  <si>
    <t>Program 40.3: If the City acquires or obtains control of a potential housing site, in order to facilitate the provision of affordable housing and a mixed-income environment, the City may issue an RFP in conjunction or in partnership with non-profit or for-profit partnerships for development providing at least 20 percent of the units to very low-income households and 20 percent of the units to low-income households.</t>
  </si>
  <si>
    <t>Program 42.1: Support State and Federal provisions for enforcing anti-discrimination laws.</t>
  </si>
  <si>
    <t>Program 42.2: Publicize information on fair housing laws and refer all complaints to the US Department of Housing and Urban Development, ECHO, and the California Department of Fair Employment and Housing.</t>
  </si>
  <si>
    <t>Program 43.1: Continue to provide housing opportunities for households with special needs such as studio and one-bedroom apartments for the elderly and single-person households, three-bedroom apartments for large households, specially designed units for persons with disabilities, SROs, emergency shelter and transitional housing for the homeless, and units affordable to extremely low-, low- and very low-income households with single-parent heads of households or those with disabilities (including developmental disabilities). The City will continue to make available funding from sources such as the City’s Lower-Income Housing Fund, and the City’s Federal HOME and CDBG grants to assist local non-profit agencies and housing developers. The City will also provide technical support to agencies to seek other sources of funding and to plan and develop housing for persons with special needs.</t>
  </si>
  <si>
    <t>Program 43.2: Require as many low- and very-low-income units as is feasible within large rental projects to utilize Universal Design standards to meet the needs of persons with disabilities and to allow for aging in place.</t>
  </si>
  <si>
    <t>Program 43.3: Set aside a portion of the City's CDBG funds each year to developers of extremely low income housing, special needs housing and service providers.</t>
  </si>
  <si>
    <t>Program 43.4: Set aside a portion of the City's Lower-Income Housing Fund for housing projects which accommodate the needs of special housing groups such as for persons with physical, mental, and/or developmental disabilities, and persons with extremely low-incomes.</t>
  </si>
  <si>
    <t>Program 43.5: Give priority for the production of housing for persons with disabilities in infill locations, which are accessible to City services.</t>
  </si>
  <si>
    <t>Program 43.6: Encourage the provision of special-needs housing, such as community care facilities for the elderly, and persons with disabilities (including developmental disabilities) in residential and mixed-use areas, especially near transit and other services. The City will provide regulatory incentives such as expedited permit processing in conformance with the Community Care Facilities Act and fee reductions where the development would result in an agreement to provide below-market housing or services. The City provides fee reductions per Pleasanton Municipal Code Chapter 18.86 (Reasonable Accommodations) on the basis of hardship. The City will maintain flexibility within the Zoning Ordinance to permit such uses in non-residential zoning districts.</t>
  </si>
  <si>
    <t>Program 43.7: Require some units to include Universal Design and accessibility features for all new residential projects receiving governmental assistance, including tax credits, land grants, fee waivers, or other financial assistance.  Consider requiring some units to include Universal Design and accessibility features in all other new residential projects to improve the safety and utility of housing for all people, including home accessibility for people aging in place and for people with disabilities.</t>
  </si>
  <si>
    <t>Program 46.1: Implement the applicable housing related air quality, climate change, green building, water conservation, energy conservation, and community character programs of the Pleasanton General Plan, including: ·      Policy 6 and programs 6.1 and 6.3 of the Air Quality and Climate Change Element; ·      Programs 1.5, 1.7, 1.8, 1.12, 1.13, 1.14, and 3.12 of the Water Element; ·      Program 9.1 of the Community Character Element; ·      Policies 2, 3, 4, 6 and 7 and programs 2.1-2.7, 3.1-3.5, 4.1-4.3, 6.1-6.4, 7.1-7.3, and 7.6 of the Energy Element</t>
  </si>
  <si>
    <t>Program 46.2: Utilize the City's Lower-Income Housing Fund for low-interest loans to support alternative energy usage and/or significant water conservation systems in exchange for securing new and/or existing rental housing units affordable to low and very-low income households.</t>
  </si>
  <si>
    <t xml:space="preserve">Program 47.1: Identify the level of need for special needs housing, including housing for low-income-non-senior adults with disabilities, in the community that is not being met in existing housing. The City Council shall consider the appropriate steps to address the identified needs. </t>
  </si>
  <si>
    <t xml:space="preserve">Program 47.2: Survey older multi-family residential complexes and consider utilizing the City's Lower-Income Housing Fund, Federal grants, and/or other funds to provide low-interest loans to retrofit existing residential units for the purpose of developing three bedroom rental units affordable to large low and very low income households. </t>
  </si>
  <si>
    <t>Program 47.3: The City will coordinate a workshop with non-profit housing developers and owners of sites rezoned to accommodate housing affordable to low- and very low-income households for the purpose of facilitating discussion regarding potential opportunities, programs, financial support, etc. The City will utilize its Lower-Income Housing Fund, Federal funds, and/or other funds/financial support to assist with the acquisition of a site or to assist with development of a project with three bedroom units affordable to large low- and very low-income households by a non-profit housing developer.  The City will work cooperatively with developers to identify any funding gap in project financing and will make contributions from its Lower Income Housing Fund to help close this gap.  A minimum of $1 million will be made available for this purpose.</t>
  </si>
  <si>
    <t xml:space="preserve">Program 47.4: As part of the City's Consolidated Annual Performance Evaluation Report approval, or other time deemed appropriate by the City Manager, the City Manager will present a report regarding the City's efforts to fulfill Resolution 10-390, the success of the efforts and the plan and proposals to attract well-designed housing affordable to low and very low income households with children in the future. </t>
  </si>
  <si>
    <t>Program 47.5: The City will work in good faith with non-profit and for-profit developers to secure property, within Pleasanton and its current sphere of influence, for the development of well-designed affordable housing for families with children in Pleasanton.</t>
  </si>
  <si>
    <t>At a minimum, maintain the amount of high-density residential acreage currently designated on the General Plan Map and permitting high density housing.</t>
  </si>
  <si>
    <t>Actively promote the creation of second units on single family residential lots and their maintenance as sources of housing affordable to moderate-, low-, and very low-income households.</t>
  </si>
  <si>
    <t xml:space="preserve">Actively promote the creation of second units on single family residential lots and their maintenance as sources of housing affordable to moderate-, low-, and very low-income households. Quantified Objective:  Five units per year. </t>
  </si>
  <si>
    <t xml:space="preserve">Actively promote the creation of second units on single family residential lots and their maintenance as sources of housing affordable to moderate-, low-, and very low-income households. Quantified Objective: 5 percent of new single family homes include a second unit. </t>
  </si>
  <si>
    <t>Encourage at least 50 percent of multiple-family housing units to be rental apartments.</t>
  </si>
  <si>
    <t>Minimize displacement of tenants in rental apartments and mobile homes and encourage ownership of lower cost residential units by prior renters through the regulation of condominium conversions.</t>
  </si>
  <si>
    <t>Support the development of housing for persons with special needs.</t>
  </si>
  <si>
    <t>Support the development and rehabilitation of housing affordable to extremely low-, low- and very low-income households and review infrastructure needs.</t>
  </si>
  <si>
    <t>Give greater priority to providing housing which is affordable to extremely low income households and to households at the low end of the low‑income range (50 to 80 percent of median income).</t>
  </si>
  <si>
    <t>Strive toward meeting Pleasanton's share of regional housing needs, as defined by the Regional Housing Needs Determination (RHND).</t>
  </si>
  <si>
    <t>Preserve for the longest term feasible, restricted units affordable to extremely low-, low- and very-low-income households which are at risk of changing to market-rate housing.</t>
  </si>
  <si>
    <t>Make appropriate modifications to the Land Use Element of the General Plan, Zoning Ordinance, and other City ordinances, programs, and policies to facilitate the provision of housing, especially housing for those with disabilities (including developmental disabilities), and housing affordable to moderate , low , and very low income households.</t>
  </si>
  <si>
    <t>Educate the public regarding the community, environmental, and economic benefits of Pleasanton’s affordable housing program.</t>
  </si>
  <si>
    <t>Ensure compliance with the Inclusionary Zoning Ordinance by requiring each for-sale residential and non residential development to which the Ordinance applies to include its pro rata share of housing needs for low- and very low-income households or, if the Ordinance criteria are met, to contribute to the lower income housing fund to facilitate the construction of housing affordable to extremely low-, low-, very low-, and moderate-income households. Review and modify policies for rental housing to conform with State law and recent court decisions.  It is strongly encouraged that the Inclusionary Zoning Ordinance requirements be met by building housing affordable to extremely-low, low  and very low income households.</t>
  </si>
  <si>
    <t>Use the lower-income-housing fee to generate funds for the provision of housing affordable to extremely low-, low- and very low-income households. The low-income housing fund should be used primarily to leverage State and Federal funds in the development of housing affordable to low- and very low-income households and in-house loan programs, so that the fund may be used most efficiently and maintained over time.  When considering allocation of these funds, priority will be given to non-profit housing developers with a project including three bedroom units affordable to large extremely low, low- and very low-income households.</t>
  </si>
  <si>
    <t>Use the lower-income-housing fee to generate funds for the provision of housing affordable to extremely low-, low- and very low-income households. The low-income housing fund should be used primarily to leverage State and Federal funds in the development of housing affordable to low- and very low-income households and in-house loan programs, so that the fund may be used most efficiently and maintained over time.  When considering allocation of these funds, priority will be given to non-profit housing developers with a project including three bedroom units affordable to large extremely low, low- and very low-income households. Quantified Objective: 150 units</t>
  </si>
  <si>
    <t>Encourage non-profit and joint for-profit housing developments by offering incentives. Non-profit and joint for-profit housing developers of housing affordable to moderate-, low- , extremely low-, and very low-income households shall have the highest City priority for approval. Specific City incentives to encourage such housing developments are the following: •           Priority for the Growth Management affordable-housing sub allocation;  •           Expedited permit processing; •           Fee waivers; •           Contributions from the lower-income housing fund; •           Use of available City-owned land; •           Density bonuses; •           City assistance in obtaining financing or funding; •           Assistance in providing public improvements;  •           Consideration of reduced development standards, such as reducing the number of parking spaces ; ·          (this consideration does not include reducing the number of required on-site parking spaces in the Downtown Specific Plan Area); and ·          • Consideration of mortgage revenue bonds.</t>
  </si>
  <si>
    <t>Encourage substantial private development of housing affordable to extremely low, low, and very low income households through the Growth Management Program.</t>
  </si>
  <si>
    <t xml:space="preserve"> Encourage substantial private development of housing affordable to extremely low, low, and very low income households through the Growth Management Program.</t>
  </si>
  <si>
    <t>Eliminate all substandard housing conditions within the community.</t>
  </si>
  <si>
    <t>Encourage development of workforce housing that helps to achieve the goals of the Economic Development Strategic Plan.</t>
  </si>
  <si>
    <t>Disperse high-density housing throughout the community, in areas near public transit, major thoroughfares, shopping, and employment centers.</t>
  </si>
  <si>
    <t>Strongly encourage residential infill in areas where public facilities are or can be made to be adequate to support such development.</t>
  </si>
  <si>
    <t>Reserve suitable sites for subsidized housing affordable to low- and very-low-income households.</t>
  </si>
  <si>
    <t>Promote fair and equal access to housing for all persons regardless of race, color, religion, gender, disability, sexual orientation, age, national origin, or family status.  The City will promote equal housing opportunities through printed housing brochures that are distributed at City Hall, the Senior Center, the Library, and other public places.  The City will also maintain up-to-date information on housing opportunities affordable to low- and very low-income households and fair housing issues on its web site.</t>
  </si>
  <si>
    <t>Provide for the special-housing needs of large households, the elderly, persons with disabilities including developmental disabilities, extremely low income households, the homeless, farmworkers, and families with single-parent heads of households.</t>
  </si>
  <si>
    <t>Preserve and enhance environmental quality in conjunction with the development of housing, including additions and remodels.</t>
  </si>
  <si>
    <t>Implement Resolution 10-390, requiring enhancements to existing non-discrimination housing policies.</t>
  </si>
  <si>
    <t>As General Plan Amendments are proposed and ongoing</t>
  </si>
  <si>
    <t>Complete surveys annually beginning in May 2015</t>
  </si>
  <si>
    <t xml:space="preserve">Complete by the end of 2016. </t>
  </si>
  <si>
    <t xml:space="preserve">May 2016.  </t>
  </si>
  <si>
    <t>As multiple-family residential development proposals are received.</t>
  </si>
  <si>
    <t>As needed</t>
  </si>
  <si>
    <t>Complete the review by the end of 2017.</t>
  </si>
  <si>
    <t>Seek funding annually and when specific development proposals are brought forward.</t>
  </si>
  <si>
    <t>Ongoing and meet with community groups every two years.</t>
  </si>
  <si>
    <t>Ongoing</t>
  </si>
  <si>
    <t>Early 2017; then annually.</t>
  </si>
  <si>
    <t>As Housing Agreements are put in place for lower-income projects.</t>
  </si>
  <si>
    <t>Ongoing and enhanced promotional efforts at least once by May 2017.</t>
  </si>
  <si>
    <t>Annually/Ongoing</t>
  </si>
  <si>
    <t>By 2023</t>
  </si>
  <si>
    <t>Meet annually with groups mentioned in the program.</t>
  </si>
  <si>
    <t>Ongoing and when units become at risk of converting to market rate.</t>
  </si>
  <si>
    <t>When new assisted projects are approved.</t>
  </si>
  <si>
    <t>Ongoing; dependent on specific proposals</t>
  </si>
  <si>
    <t>Research currently available funding mechanisms annually</t>
  </si>
  <si>
    <t>As applications are received for projects containing units for lower-income households</t>
  </si>
  <si>
    <t>As needed or in conjunction with the Housing Element update</t>
  </si>
  <si>
    <t>2014–2017.</t>
  </si>
  <si>
    <t>Annually</t>
  </si>
  <si>
    <t>As applications are received for projects containing affordable housing opportunities</t>
  </si>
  <si>
    <t xml:space="preserve">January 2017, then annually.  </t>
  </si>
  <si>
    <t>As needed/Ongoing</t>
  </si>
  <si>
    <t xml:space="preserve">Explore ways to use the fund for the list of activities in the program annually and as needed. </t>
  </si>
  <si>
    <t>Consider prioritization by January 2016.</t>
  </si>
  <si>
    <t>Ongoing; information to property owners within six months of Housing Element adoption and at least two additional times during the planning period.</t>
  </si>
  <si>
    <t>Meet with nonprofit housing providers annually and ongoing</t>
  </si>
  <si>
    <t>When land becomes available to the City</t>
  </si>
  <si>
    <t>With preparation of Growth Management Report</t>
  </si>
  <si>
    <t>January 2016 for review and amendments and continue annual review. The City shall notify HCD of implementation, utilizing the annual General Plan progress report required by Government Code Section 65400.</t>
  </si>
  <si>
    <t>Apply for funding annually and ongoing</t>
  </si>
  <si>
    <t>Convene City staff meeting annually to discuss potential opportunities and ongoing; dependent on specific proposals and opportunities.</t>
  </si>
  <si>
    <t>Ongoing; dependent on specific proposals and opportunities.</t>
  </si>
  <si>
    <t>As Appropriate (i.e., Based on Land Availability) Quantified Objective: 150 units</t>
  </si>
  <si>
    <t>Ongoing as needed</t>
  </si>
  <si>
    <t>Seek funding annually and ongoing</t>
  </si>
  <si>
    <t>As projects with low- and very low-income units come forward.</t>
  </si>
  <si>
    <t>When Other Programs Are Reviewed, Such as Community Development Block Grant and Home Programs, as Appropriate</t>
  </si>
  <si>
    <t>By December 2017.</t>
  </si>
  <si>
    <t>Schedule workshop by January 2017; other assistance dependent on specific proposals</t>
  </si>
  <si>
    <t>Annually or as deemed needed by City Manager</t>
  </si>
  <si>
    <t>The City continues to discourage any redesignation of areas currently designated for High Density Residential development. There were no High Density Residential Properties redesignated in 2019.</t>
  </si>
  <si>
    <t xml:space="preserve">The City continues to monitor accessory (second) dwelling units in the city as required by the following standard for all approved second units. In 2017 the City approved an update to the Accessory (Second) Dwelling Unit Ordinance.  </t>
  </si>
  <si>
    <t xml:space="preserve">In 2017 the City conducted a comprehensive review of the Accessory (Second) Dwelling Unit Ordinance and adopted updates to the ordinance including reducing parking requirements for properties near public transportation. The adopted ordinance will help to make it easier for property owners to create accessory dwelling units and junior accessory dwelling units. The City continues to promote the creation of accessory units. </t>
  </si>
  <si>
    <t xml:space="preserve">The City continues to monitor new multi-family residential developments. In 2019, all new multi-family residential developments that were entitled were rental apartments. </t>
  </si>
  <si>
    <t>The City continues to regulate condominium conversions. This program is implemented on an ongoing basis, and no residential rental units were converted to ownership units in 2019.</t>
  </si>
  <si>
    <t>The City continues to monitor the number of for-rent versus for-ownership units in the city. There were no applications to convert residential rental units to ownership units in 2019.</t>
  </si>
  <si>
    <t>The City continues to advocate Federal and State legislative changes and provides general support to legislative efforts on an ongoing basis.</t>
  </si>
  <si>
    <t>The City continues to monitor and review the Growth Management Program. On February 3, 2015, the City Council adopted Ordinance No. 2112 amending Pleasanton Municipal Code Chapter 17.36, to ensure that the Growth Management Ordinance does not include constraints including preventing the City from meeting its share of the regional housing need for all income levels during the Housing Element planning period per Program 30.2.  No additional changes were made in 2019.</t>
  </si>
  <si>
    <t>The City continues to require that all regulatory agreements for below-market rental units to be in perpetuity (or if required due to financing, for 99 years).</t>
  </si>
  <si>
    <t xml:space="preserve">The City is continuing to provide incentives and assistance to encourage the development of affordable housing. The availability of incentives is incorporated in the City’s Inclusionary Zoning Ordinance, but for specific projects was also promoted through the City’s website, in local newspapers, and through posting at public places subject to normal procedures. </t>
  </si>
  <si>
    <t xml:space="preserve">The City continues to monitor the zoning within the City to accommodate all RHNA needs. This is implemented on an ongoing basis. </t>
  </si>
  <si>
    <t>The City continues to rehabilitate affordable housing to the greatest extent feasible. Since October 2016, Habitat for Humanity has been administering the City’s Housing Rehabilitation Program, which provides grants or loans to low-, very low-, and extremely low-income homeowners.  No City-sponsored major rehab work was implemented in apartment complexes; however, the City is currently working on one small project to install accessibility improvements at a privately owned rental unit occupied by an extremely low-income tenant.</t>
  </si>
  <si>
    <t xml:space="preserve">The City continues to strive to construct housing within the constraints of available infrastructure, traffic, air quality, and financial limits. Combined, the City’s 2015-2023 housing sites inventory can accommodate at least 3,243 units. </t>
  </si>
  <si>
    <t xml:space="preserve">In 2016, the City began working with ECHO Housing to perform first time homebuyer services previously provided by TVHOC. As part of ECHO’s agreement with the City, they will conduct outreach to employers and lower income target groups in the community to encourage participation in affordable housing programs. The City continues to meet regularly as a member of the Tri-Valley Affordable Housing Committee to help develop strategies to make housing more affordable to local businesses. </t>
  </si>
  <si>
    <t>Since 2001, all regulatory agreements have included a provision that the terms shall apply in perpetuity (or for 99 years if restricted due to financing requirements).  The City continues to implement this policy on all new projects.</t>
  </si>
  <si>
    <t xml:space="preserve">The City continues to analyze rent-restriction contract agreements as they come in on a case-by-case basis. In 2019, no rent-restriction agreements were executed. </t>
  </si>
  <si>
    <t xml:space="preserve">The City continues to look at creative ways to structure agreements and maximize the term of affordability. </t>
  </si>
  <si>
    <t>The City continues to attempt to provide apartment rehabilitation loans to the greatest extent feasible; however, no apartment projects sought City funding for rehabilitation projects in 2019.  The City will continue to monitor future opportunities for providing financial assistance to existing apartment complexes in exchange for affordability restrictions.</t>
  </si>
  <si>
    <t xml:space="preserve">The City continues to issue bonds and provide funding for appropriate projects on a case by case basis. No bonds were issued in 2019. </t>
  </si>
  <si>
    <t>The City continues to make infrastructure improvements on an as-needed basis. Other improvements include the City’s new Recycled Water Project. Improvements to sewer capacity have been funded through the CIP under existing replacement and expansion funds.</t>
  </si>
  <si>
    <t xml:space="preserve">The City continues to review waiving City fees for eligible affordable projects on a case-by-case basis. </t>
  </si>
  <si>
    <t xml:space="preserve">The City continues to expedite the development review process for affordable projects on an as needed basis. </t>
  </si>
  <si>
    <t>The City continues to advocate Federal and State legislative changes and provides general support on an ongoing basis.</t>
  </si>
  <si>
    <t xml:space="preserve">The City continues to assess infrastructure constraints and needs on a periodic basis. </t>
  </si>
  <si>
    <t>The City continues to assess sewer infrastructure as new residential projects are reviewed. Sewer capacity was not a deterrent to housing development during the 2007–2014 planning period and is not anticipated to be a deterrent during the current period.</t>
  </si>
  <si>
    <t>On a yearly basis, the City continues to review the status of all Housing Element programs as well as evaluate the effectiveness of the City's inclusionary zoning requirements. The City has submitted its annual progress report to the state by the required deadline.</t>
  </si>
  <si>
    <t xml:space="preserve">In 2019 the City continued to provide updated information in electronic (i.e., web) and printed format to educate private citizens, developers, and other interested parties on the range of programs promoting affordable housing.  </t>
  </si>
  <si>
    <t>In 2019 the City continued to provide public information regarding regional affordable housing and available programs.</t>
  </si>
  <si>
    <t xml:space="preserve">In 2019, no neighborhood incentives/revitalization programs were implemented. The City continues to analyze and review possible programs for future incentives in coordination with new projects. </t>
  </si>
  <si>
    <t>Refer to the status for Program 17.1.</t>
  </si>
  <si>
    <t xml:space="preserve">Although this situation did not present itself in 2019, the City is currently working with Sunflower Hill, a nonprofit organization, on a housing project within Irby Ranch and will continue to consider both non-profit vs. for-profit partnerships on a case-by-case basis. </t>
  </si>
  <si>
    <t>The City continues to provide a wide range of information and available resources related to affordable housing on the City’s website. The City will continue to encourage owners of high density residential sites to partner with non-profit organizations.</t>
  </si>
  <si>
    <t>Refer to the status for Program 30.1.</t>
  </si>
  <si>
    <t xml:space="preserve">The City continues to maintain active Building and Code Enforcement programs. The City responds to resident complaints related to Building Code and Housing Code violations on an ongoing basis. </t>
  </si>
  <si>
    <t>In 2019, the City continued to supplement CDBG funds with other funding sources. The City's Housing Rehabilitation Program was funded through a combination of local (City Lower Income Housing Funds) and federal HOME funds.</t>
  </si>
  <si>
    <t>The City Council has established workforce housing as one of their work plan priorities and has committed to performing an analysis of financing alternatives available for workforce housing within the City. Once the analysis is complete, the City will consider the appropriate steps to address any identified needs.</t>
  </si>
  <si>
    <t xml:space="preserve">The City continues to maintain existing residential sites near transportation corridors and services as needed to ensure that the City can meet its share of regional housing needs. </t>
  </si>
  <si>
    <t>The City continues to maintain existing zoning of infill sites with densities consistent with the General Plan. This program is implemented on an ongoing basis.</t>
  </si>
  <si>
    <t xml:space="preserve">The City continues to encourage the development of accessory dwelling units and adopted a revised Accessory Dwelling Unit Ordinance in 2017. </t>
  </si>
  <si>
    <t xml:space="preserve">Of the high density sites within the City, the CM Capital 2 site is occupied by corporate offices, and the Sheraton Hotel site adjacent to the West Dublin/Pleasanton BART Station also contains commercial uses.  The City will continue to identify specific incentives for business relocation and to encourage property owners to develop their properties with housing.  </t>
  </si>
  <si>
    <t xml:space="preserve">The City continues to look for new financing mechanisms to assist in the development of affordable units. In 2016, the City supported the passage of a new affordable housing bond (Measure A1) for Alameda County that awarded Pleasanton $11.7 million dollars in new funds for affordable housing in Pleasanton. </t>
  </si>
  <si>
    <t>In 2019, the City acquired a new property and started construction on the parcel of land within Irby Ranch with the intent of using the land to provide new affordable housing in partnership with Sunflower Hill (a nonprofit). The City will continue to stay committed to providing affordable housing in the future.</t>
  </si>
  <si>
    <t>The City continues to support State and Federal provisions for enforcing anti-discrimination laws. This program is implemented on an ongoing basis.</t>
  </si>
  <si>
    <t>The City continues to provide information and other suggested resources on fair housing laws on the City’s website and works closely with ECHO to provide tenant/landlord education programs.</t>
  </si>
  <si>
    <t xml:space="preserve">The City continues to provide housing opportunities for households with special needs.  The City completed a project with MidPen Housing on Kottinger Gardens, the 185-unit project for low- and extremely low-income elderly.  As described already, Phase 1 (131-units) was completed and fully leased up in July 2018, while Phase 2 (54-units) was completed in September 2019.  The City also began construction on the Sunflower Hill project which will have affordable housing for adult with developmental disabilities. </t>
  </si>
  <si>
    <t>The City continues to require universal design standards on all development projects involving new construction of 15 or more multifamily dwellings, both ownership and rental housing, and must provide a minimum of 10 percent of the total units as universally designed units that meet standard condition requirements. In 2017, the Housing and Planning Commissions held a joint workshop and directed staff to include additional Universal Design standards including requiring roll-in showers with a portion of all new multi-family residential projects with more than 15 units.</t>
  </si>
  <si>
    <t xml:space="preserve">The City continues to give priority to housing for persons with disabilities. Sites for new high density housing are located in infill locations and accessible to transit and commercial services. </t>
  </si>
  <si>
    <t xml:space="preserve">The City provides fee reductions per Code Chapter 18.86 (Reasonable Accommodations) of the Pleasanton Municipal Code and continues to encourage special-needs and affordable housing for the elderly and those with disabilities. </t>
  </si>
  <si>
    <t>The City continues to require universal design for larger new residential projects. Inclusion of universal design elements was required as a condition of approval for all new projects involving new construction of 15 or more multifamily dwellings, both ownership and rental housing eligible projects must provide a minimum of 10 percent of the total units as universally designed units that meet standard condition requirements. In 2017, the Housing and Planning Commissions held a joint workshop and directed staff to include additional Universal Design standards including requiring roll-in showers with a portion of all new multi-family rental residential projects with more than 15 units.</t>
  </si>
  <si>
    <t>The City continues to implement applicable housing related air quality, climate change, green building, water conservation, energy conservation, and community character programs of the Pleasanton General Plan. This is implemented on an ongoing basis through project review.</t>
  </si>
  <si>
    <t xml:space="preserve">The Background Report for the Pleasanton Housing Element was finalized in 2015 as part of the Housing Element Update. It includes analyses of housing affordability and special needs housing. A part of the Housing Element Update the City Council considered updates to the City’s programs, goals and policies to appropriately address the identified needs.   </t>
  </si>
  <si>
    <t>The City continues to promote the creation of three bedroom affordable rental units. However, no requests for rehabilitation occurred in 2019.</t>
  </si>
  <si>
    <t xml:space="preserve">In August of each year, the Consolidated Annual Performance Evaluation Reports (CAPER) is completed for the previous fiscal year. The reports were reviewed by the Pleasanton Housing and Human Services Commissions prior to their submittal to HUD. The reports included demographic information on persons assisted by various programs during the fiscal year, including income, race, elderly and disabled. In addition, around April each year the City Council is presented the Housing Element Annual Progress Report which includes a summary of the City’s efforts to attract well-designed housing affordable to low and very low income households. </t>
  </si>
  <si>
    <t xml:space="preserve">The City continues to explore opportunities within the current sphere of influence to develop affordable housing for families with children throughout the City.  </t>
  </si>
  <si>
    <t xml:space="preserve">In 2017 the City adopted changes to the Accessory (Second) Dwelling Unit Ordinance to be consistent with State law. The City will continue to encourage homeowners of accessory (second) dwelling units to rent their units. </t>
  </si>
  <si>
    <t>The City continues to seek state and federal assistance to the greatest extent feasible. The City's ability to secure an open source of funding for affordable housing has been hampered by the significant reduction and/or elimination in recent years of many of the traditional programs such as Sections 202, 811, and HELP.  The City continues to review available options on a project-specific basis and has approved financing programs related to new affordable housing projects such as Kottinger Gardens Phase 2 and Sunflower Hill.  For example, the City worked with Alameda County to secure Measure A1 bond funds: $4.6 million for Kottinger Gardens Phase 2, which was completed and fully leased up in September2019, and nearly $7.2 million for Sunflower Hill, which is currently under construction with a completion date of June 2020.  The City continues to monitor the availability of new funding sources for affordable housing and will apply for funding as appropriate.</t>
  </si>
  <si>
    <t xml:space="preserve">The City continues to be in communication with with several groups, including MidPen Housing, Sunflower Hill and Tri-Valley REACH, which may lead to the development of new affordable housing within the next several years. </t>
  </si>
  <si>
    <t xml:space="preserve">As noted previously, the City continues to work with nonprofit and for-profit developers and collaborates with non-profit housing agencies and other Tri-Valley cities to develop new programs and incentives to meet the full range of housing needs within the City. In 2018, the Pleasanton City Council approved the Sunflower Hill project, which will have 31 affordable multifamily residential units to be designated for individuals with developmental disabilities. Construction began in April 2019. </t>
  </si>
  <si>
    <t>The City has continued to monitor the inclusionary zoning ordinance.  In 2018, the City approved an update to the City’s development impact fees, including the City's Lower Income Housing Fee. The City continues to evaluate necessary updates to the Inclusionary Zoning Ordinance.</t>
  </si>
  <si>
    <t xml:space="preserve">The City has continued to exempt all affordable housing units from the low income housing fee in 2019. As the City works on future projects, the expectation is that all units affordable to low- and very low-income households will be exempt from payment of the Lower Income Housing Fee in conformance with the City's long-standing policy. </t>
  </si>
  <si>
    <t>Phase 1 of Kottinger Gardens, which utilized Lower Income Housing Funds, was completed and fully leased up in July 2017.  Unused Lower Income Housing Funds from Phase 1 was transferred to Phase 2, which began construction in January 2018 and completed in September 2019.  In addition the City Council approved an Affordable Housing Agreement that included the dedication of 1.64 acres of land to the City to be used in partnership with Sunflower Hill on a future residential affordable housing development for individuals with developmental disabilities which began construction in April 2019. The City also committed $2.25 million from the fund for the Sunflower Hill project.</t>
  </si>
  <si>
    <t xml:space="preserve">In July 2017, construction of Phase 1 of Kottinger Gardens was completed, and in September 2019 Phase 2 was completed which included funds from the Lower Income Housing Fund (LIHF), to assist in the redevelopment of Kottinger Place and Pleasanton Gardens, two aging rental complexes that provide housing to extremely low-income elderly persons. The City also committed $2.25 million from the fund for the Sunflower Hill project which began construction in April 2019. </t>
  </si>
  <si>
    <t>The City maintained active support (including financial assistance through the City's Housing and Human Services Grant program) for a wide range of nonprofit organizations in 2019, including Habitat for Humanity, ECHO Housing, CRIL, Abode Services, and Tri-Valley REACH, Inc.  In addition, the City worked directly with MidPen Housing, Satellite Affordable Housing Associates (SAHA), and Sunflower Hill on project-specific activities.</t>
  </si>
  <si>
    <t>As noted above, the City acquired one parcel of land within Irby Ranch, and this land is leased to SAHA/Sunflower Hill who is currently constructing the 31-unit Sunflower Hill project for residents with developmental disabilities.  The City will continue to monitor future opportunities to acquire land for affordable housing.</t>
  </si>
  <si>
    <t>The City continues to monitor and review the Growth Management Program. In 2019 the City issued a total of 9 Growth Management Allocations out of the maximum 235 allocations per year.</t>
  </si>
  <si>
    <t>The City continues to assist in the development of affordable housing. As noted previously, the City acquired one parcel of land within Irby Ranch, and this land is leased to SAHA/Sunflower Hill who is currently constructing the 31-unit Sunflower Hill project for residents with developmental disabilities.  The City will continue to monitor future opportunities to acquire sites for affordable housing.</t>
  </si>
  <si>
    <t xml:space="preserve">The City continues to set aside CDBG public funds each year for low-income service providers such Open Heart Kitchen.  The City's Human Services Commission included housing in its priority statement for the Housing and Human Services Grant (HHSG) application processes in 2019.  However, the City does not utilize its CDBG funds for housing-related activities. </t>
  </si>
  <si>
    <t>The City continues to set aside Lower-Income Housing Fund (LIHF) money to assist in projects that accommodate those with special needs. In 2017, the Housing Commission and Planning Commission recommended approval of Irby Ranch which included the dedication of 1.64 acres of land to the City to be used in partnership with Sunflower Hill for a residential development for adult individuals with special needs.  In February 2018, City Council approved financing for the Sunflower Hill project, which was needed to apply for tax credit financing and began construction in April 2019.</t>
  </si>
  <si>
    <t>The City continues to encourage the use of City's Lower-Income Housing Fund through a partnership with GRID Alternatives (an ongoing program). The solar systems promote affordability by reducing the monthly housing costs for these residents. However activity was suspended due to lack of a new contractor.</t>
  </si>
  <si>
    <t xml:space="preserve">The City continues to support the development of new residential projects and projects for those with special needs. The City is continuously working with developers to identify funding gaps in project financing and can provide contributions from its Lower Income Housing Fund to help close this gap. In 2018, the City approved the financing for Sunflower Hill, which will provide affordable rental housing for invidividuals/households with developmental disabilities, and began construction in April 2019.  </t>
  </si>
  <si>
    <t>1131 SLEEPYHEAD</t>
  </si>
  <si>
    <t>9900 LONGVIEW</t>
  </si>
  <si>
    <t>949 001901900</t>
  </si>
  <si>
    <t>946 394702200</t>
  </si>
  <si>
    <t>3987 STANLEY</t>
  </si>
  <si>
    <t>946 168600301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</si>
</sst>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77"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s>
  <fills count="21">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
      <patternFill patternType="solid">
        <fgColor rgb="FFFFFF00"/>
        <bgColor indexed="64"/>
      </patternFill>
    </fill>
  </fills>
  <borders count="5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582">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14" fontId="3" fillId="0" borderId="1" xfId="0" applyNumberFormat="1" applyFont="1" applyBorder="1" applyAlignment="1" applyProtection="1">
      <alignment horizontal="center" vertical="center" wrapText="1"/>
      <protection locked="0"/>
    </xf>
    <xf numFmtId="0" fontId="3" fillId="3" borderId="1" xfId="0" applyFont="1" applyFill="1" applyBorder="1" applyAlignment="1">
      <alignment vertical="center" wrapText="1"/>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14" fontId="3" fillId="0" borderId="0" xfId="0" applyNumberFormat="1" applyFont="1" applyProtection="1">
      <protection locked="0"/>
    </xf>
    <xf numFmtId="0" fontId="3" fillId="0" borderId="0" xfId="0" applyFont="1" applyProtection="1">
      <protection locked="0"/>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0" fontId="3" fillId="4" borderId="1" xfId="0" applyFont="1" applyFill="1" applyBorder="1" applyAlignment="1" applyProtection="1">
      <alignment horizontal="left" vertical="center" wrapText="1"/>
      <protection locked="0"/>
    </xf>
    <xf numFmtId="0" fontId="3" fillId="3" borderId="1" xfId="0" applyFont="1" applyFill="1" applyBorder="1"/>
    <xf numFmtId="0" fontId="2" fillId="0" borderId="0" xfId="0" applyFont="1" applyBorder="1" applyAlignment="1" applyProtection="1">
      <alignment wrapText="1"/>
      <protection locked="0"/>
    </xf>
    <xf numFmtId="0" fontId="2" fillId="0" borderId="0" xfId="0" applyFont="1" applyAlignment="1" applyProtection="1">
      <alignment wrapText="1"/>
      <protection locked="0"/>
    </xf>
    <xf numFmtId="0" fontId="2" fillId="0" borderId="0" xfId="0" applyFont="1" applyBorder="1" applyAlignment="1" applyProtection="1">
      <alignment vertical="center" wrapText="1"/>
      <protection locked="0"/>
    </xf>
    <xf numFmtId="0" fontId="2" fillId="0" borderId="0" xfId="0" applyFont="1" applyAlignment="1" applyProtection="1">
      <alignment vertical="center" wrapText="1"/>
      <protection locked="0"/>
    </xf>
    <xf numFmtId="0" fontId="2" fillId="0" borderId="0" xfId="0" applyFont="1" applyBorder="1" applyAlignment="1" applyProtection="1">
      <alignment horizontal="center" vertical="center" wrapText="1"/>
      <protection locked="0"/>
    </xf>
    <xf numFmtId="0" fontId="2" fillId="0" borderId="0" xfId="0" applyFont="1" applyAlignment="1" applyProtection="1">
      <alignment horizontal="center" vertical="center" wrapText="1"/>
      <protection locked="0"/>
    </xf>
    <xf numFmtId="0" fontId="3" fillId="3" borderId="1" xfId="0" applyFont="1" applyFill="1" applyBorder="1" applyAlignment="1" applyProtection="1">
      <alignment horizontal="right" vertical="top" wrapText="1"/>
    </xf>
    <xf numFmtId="0" fontId="3" fillId="20" borderId="1" xfId="0" applyFont="1" applyFill="1" applyBorder="1" applyAlignment="1" applyProtection="1">
      <alignment horizontal="center" vertical="center" wrapText="1"/>
      <protection locked="0"/>
    </xf>
    <xf numFmtId="14" fontId="3" fillId="0" borderId="1" xfId="0" applyNumberFormat="1" applyFont="1" applyFill="1" applyBorder="1" applyAlignment="1" applyProtection="1">
      <alignment horizontal="center" vertical="center" wrapText="1"/>
      <protection locked="0"/>
    </xf>
    <xf numFmtId="0" fontId="3" fillId="4" borderId="1" xfId="0" applyFont="1" applyFill="1" applyBorder="1" applyAlignment="1" applyProtection="1">
      <alignment horizontal="center" vertical="center" wrapText="1"/>
      <protection locked="0"/>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0" borderId="1" xfId="0" applyFont="1" applyBorder="1" applyAlignment="1" applyProtection="1">
      <alignment horizontal="center" vertical="top" wrapText="1"/>
      <protection locked="0"/>
    </xf>
    <xf numFmtId="0" fontId="3" fillId="0" borderId="1" xfId="0" applyFont="1" applyBorder="1" applyAlignment="1" applyProtection="1">
      <alignment horizontal="right" vertical="center" wrapText="1"/>
      <protection locked="0"/>
    </xf>
    <xf numFmtId="14" fontId="3" fillId="0" borderId="1" xfId="0" applyNumberFormat="1" applyFont="1" applyFill="1" applyBorder="1" applyAlignment="1" applyProtection="1">
      <alignment horizontal="right" vertical="center" wrapText="1"/>
      <protection locked="0"/>
    </xf>
    <xf numFmtId="14" fontId="3" fillId="0" borderId="0" xfId="0" applyNumberFormat="1" applyFont="1" applyFill="1" applyAlignment="1" applyProtection="1">
      <alignment vertical="center"/>
      <protection locked="0"/>
    </xf>
    <xf numFmtId="14" fontId="3" fillId="0" borderId="1" xfId="0" applyNumberFormat="1" applyFont="1" applyBorder="1" applyAlignment="1" applyProtection="1">
      <alignment horizontal="right" vertical="center" wrapText="1"/>
      <protection locked="0"/>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0" xfId="0" applyFont="1" applyBorder="1" applyAlignment="1" applyProtection="1">
      <alignment horizontal="left" vertical="top"/>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21" xfId="0" applyNumberFormat="1" applyFont="1" applyFill="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cellXfs>
  <cellStyles count="10">
    <cellStyle name="Comma 2" xfId="3" xr:uid="{00000000-0005-0000-0000-000000000000}"/>
    <cellStyle name="Comma 2 2" xfId="8" xr:uid="{BB1BCC43-BB20-4E04-ABA8-A974ABD7C8D6}"/>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Normal 3 2" xfId="9" xr:uid="{A313065C-29BA-426A-A027-8AAED4DA1F24}"/>
    <cellStyle name="Percent 2" xfId="6" xr:uid="{00000000-0005-0000-0000-000007000000}"/>
  </cellStyles>
  <dxfs count="52">
    <dxf>
      <font>
        <color rgb="FF9C0006"/>
      </font>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171450</xdr:rowOff>
        </xdr:from>
        <xdr:to>
          <xdr:col>2</xdr:col>
          <xdr:colOff>542925</xdr:colOff>
          <xdr:row>2</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114300</xdr:rowOff>
        </xdr:from>
        <xdr:to>
          <xdr:col>2</xdr:col>
          <xdr:colOff>542925</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xdr:row>
          <xdr:rowOff>85725</xdr:rowOff>
        </xdr:from>
        <xdr:to>
          <xdr:col>2</xdr:col>
          <xdr:colOff>542925</xdr:colOff>
          <xdr:row>7</xdr:row>
          <xdr:rowOff>133350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3514725</xdr:colOff>
          <xdr:row>3</xdr:row>
          <xdr:rowOff>247650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Import Last Year's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95250</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1657350</xdr:colOff>
          <xdr:row>2</xdr:row>
          <xdr:rowOff>390525</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5</xdr:row>
          <xdr:rowOff>38100</xdr:rowOff>
        </xdr:from>
        <xdr:to>
          <xdr:col>1</xdr:col>
          <xdr:colOff>1647825</xdr:colOff>
          <xdr:row>5</xdr:row>
          <xdr:rowOff>323850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D2:H10"/>
  <sheetViews>
    <sheetView workbookViewId="0">
      <selection activeCell="B13" sqref="B13"/>
    </sheetView>
  </sheetViews>
  <sheetFormatPr defaultColWidth="8.85546875" defaultRowHeight="15" x14ac:dyDescent="0.25"/>
  <cols>
    <col min="1" max="16384" width="8.85546875" style="304"/>
  </cols>
  <sheetData>
    <row r="2" spans="4:8" x14ac:dyDescent="0.25">
      <c r="D2" s="304" t="s">
        <v>1547</v>
      </c>
    </row>
    <row r="7" spans="4:8" x14ac:dyDescent="0.25">
      <c r="H7" s="304" t="s">
        <v>1548</v>
      </c>
    </row>
    <row r="8" spans="4:8" x14ac:dyDescent="0.25">
      <c r="H8" s="304" t="s">
        <v>1549</v>
      </c>
    </row>
    <row r="9" spans="4:8" x14ac:dyDescent="0.25">
      <c r="H9" s="304" t="s">
        <v>1550</v>
      </c>
    </row>
    <row r="10" spans="4:8" x14ac:dyDescent="0.25">
      <c r="H10" s="304" t="s">
        <v>1551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9525</xdr:colOff>
                    <xdr:row>0</xdr:row>
                    <xdr:rowOff>171450</xdr:rowOff>
                  </from>
                  <to>
                    <xdr:col>2</xdr:col>
                    <xdr:colOff>542925</xdr:colOff>
                    <xdr:row>2</xdr:row>
                    <xdr:rowOff>28575</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9525</xdr:colOff>
                    <xdr:row>2</xdr:row>
                    <xdr:rowOff>114300</xdr:rowOff>
                  </from>
                  <to>
                    <xdr:col>2</xdr:col>
                    <xdr:colOff>542925</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9525</xdr:colOff>
                    <xdr:row>4</xdr:row>
                    <xdr:rowOff>85725</xdr:rowOff>
                  </from>
                  <to>
                    <xdr:col>2</xdr:col>
                    <xdr:colOff>542925</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1FEE5-C250-470B-8A11-704F3A27C61A}">
  <sheetPr codeName="Sheet29">
    <tabColor theme="5" tint="0.39997558519241921"/>
  </sheetPr>
  <dimension ref="A1:A322"/>
  <sheetViews>
    <sheetView topLeftCell="A14" zoomScaleNormal="100" workbookViewId="0">
      <selection activeCell="F11" sqref="F11"/>
    </sheetView>
  </sheetViews>
  <sheetFormatPr defaultRowHeight="15" x14ac:dyDescent="0.25"/>
  <cols>
    <col min="1" max="1" width="106.28515625" style="12" customWidth="1"/>
  </cols>
  <sheetData>
    <row r="1" spans="1:1" ht="18" x14ac:dyDescent="0.25">
      <c r="A1" s="405" t="s">
        <v>1555</v>
      </c>
    </row>
    <row r="3" spans="1:1" ht="18" x14ac:dyDescent="0.25">
      <c r="A3" s="402" t="s">
        <v>1556</v>
      </c>
    </row>
    <row r="4" spans="1:1" ht="18" x14ac:dyDescent="0.25">
      <c r="A4" s="402" t="s">
        <v>1557</v>
      </c>
    </row>
    <row r="5" spans="1:1" ht="18.75" x14ac:dyDescent="0.25">
      <c r="A5" s="358" t="s">
        <v>1558</v>
      </c>
    </row>
    <row r="6" spans="1:1" x14ac:dyDescent="0.25">
      <c r="A6" s="370" t="s">
        <v>1762</v>
      </c>
    </row>
    <row r="7" spans="1:1" ht="75" x14ac:dyDescent="0.25">
      <c r="A7" s="355" t="s">
        <v>1782</v>
      </c>
    </row>
    <row r="8" spans="1:1" ht="45" x14ac:dyDescent="0.25">
      <c r="A8" s="355" t="s">
        <v>1783</v>
      </c>
    </row>
    <row r="9" spans="1:1" x14ac:dyDescent="0.25">
      <c r="A9" s="356" t="s">
        <v>1559</v>
      </c>
    </row>
    <row r="10" spans="1:1" ht="60" x14ac:dyDescent="0.25">
      <c r="A10" s="355" t="s">
        <v>1560</v>
      </c>
    </row>
    <row r="11" spans="1:1" ht="60.75" x14ac:dyDescent="0.25">
      <c r="A11" s="355" t="s">
        <v>1599</v>
      </c>
    </row>
    <row r="12" spans="1:1" ht="75.75" x14ac:dyDescent="0.25">
      <c r="A12" s="355" t="s">
        <v>1784</v>
      </c>
    </row>
    <row r="13" spans="1:1" ht="60" x14ac:dyDescent="0.25">
      <c r="A13" s="357" t="s">
        <v>1561</v>
      </c>
    </row>
    <row r="14" spans="1:1" ht="18.75" x14ac:dyDescent="0.25">
      <c r="A14" s="406"/>
    </row>
    <row r="15" spans="1:1" ht="18.75" x14ac:dyDescent="0.25">
      <c r="A15" s="403" t="s">
        <v>1562</v>
      </c>
    </row>
    <row r="16" spans="1:1" x14ac:dyDescent="0.25">
      <c r="A16" s="407" t="s">
        <v>1558</v>
      </c>
    </row>
    <row r="17" spans="1:1" x14ac:dyDescent="0.25">
      <c r="A17" s="407" t="s">
        <v>1563</v>
      </c>
    </row>
    <row r="18" spans="1:1" x14ac:dyDescent="0.25">
      <c r="A18" s="407" t="s">
        <v>1564</v>
      </c>
    </row>
    <row r="19" spans="1:1" x14ac:dyDescent="0.25">
      <c r="A19" s="407" t="s">
        <v>1565</v>
      </c>
    </row>
    <row r="20" spans="1:1" x14ac:dyDescent="0.25">
      <c r="A20" s="407" t="s">
        <v>1566</v>
      </c>
    </row>
    <row r="21" spans="1:1" x14ac:dyDescent="0.25">
      <c r="A21" s="407" t="s">
        <v>1567</v>
      </c>
    </row>
    <row r="22" spans="1:1" x14ac:dyDescent="0.25">
      <c r="A22" s="407" t="s">
        <v>1568</v>
      </c>
    </row>
    <row r="23" spans="1:1" x14ac:dyDescent="0.25">
      <c r="A23" s="407" t="s">
        <v>1569</v>
      </c>
    </row>
    <row r="24" spans="1:1" x14ac:dyDescent="0.25">
      <c r="A24" s="407" t="s">
        <v>1570</v>
      </c>
    </row>
    <row r="25" spans="1:1" x14ac:dyDescent="0.25">
      <c r="A25" s="407" t="s">
        <v>1571</v>
      </c>
    </row>
    <row r="26" spans="1:1" x14ac:dyDescent="0.25">
      <c r="A26" s="407" t="s">
        <v>1572</v>
      </c>
    </row>
    <row r="27" spans="1:1" ht="30" x14ac:dyDescent="0.25">
      <c r="A27" s="408" t="s">
        <v>1573</v>
      </c>
    </row>
    <row r="28" spans="1:1" ht="30" x14ac:dyDescent="0.25">
      <c r="A28" s="408" t="s">
        <v>1851</v>
      </c>
    </row>
    <row r="29" spans="1:1" ht="18.75" x14ac:dyDescent="0.25">
      <c r="A29" s="406"/>
    </row>
    <row r="30" spans="1:1" ht="18.75" x14ac:dyDescent="0.25">
      <c r="A30" s="358" t="s">
        <v>1563</v>
      </c>
    </row>
    <row r="31" spans="1:1" ht="15.75" x14ac:dyDescent="0.25">
      <c r="A31" s="359" t="s">
        <v>1600</v>
      </c>
    </row>
    <row r="32" spans="1:1" ht="45.75" x14ac:dyDescent="0.25">
      <c r="A32" s="359" t="s">
        <v>1601</v>
      </c>
    </row>
    <row r="33" spans="1:1" ht="30.75" x14ac:dyDescent="0.25">
      <c r="A33" s="359" t="s">
        <v>1602</v>
      </c>
    </row>
    <row r="34" spans="1:1" ht="45.75" x14ac:dyDescent="0.25">
      <c r="A34" s="359" t="s">
        <v>1785</v>
      </c>
    </row>
    <row r="35" spans="1:1" ht="30.75" x14ac:dyDescent="0.25">
      <c r="A35" s="359" t="s">
        <v>1603</v>
      </c>
    </row>
    <row r="36" spans="1:1" ht="15.75" customHeight="1" x14ac:dyDescent="0.25">
      <c r="A36" s="359" t="s">
        <v>1604</v>
      </c>
    </row>
    <row r="37" spans="1:1" ht="30" customHeight="1" x14ac:dyDescent="0.25">
      <c r="A37" s="359" t="s">
        <v>1605</v>
      </c>
    </row>
    <row r="38" spans="1:1" ht="45" customHeight="1" x14ac:dyDescent="0.25">
      <c r="A38" s="359" t="s">
        <v>1606</v>
      </c>
    </row>
    <row r="39" spans="1:1" ht="30" customHeight="1" x14ac:dyDescent="0.25">
      <c r="A39" s="359" t="s">
        <v>1607</v>
      </c>
    </row>
    <row r="40" spans="1:1" ht="60.75" x14ac:dyDescent="0.25">
      <c r="A40" s="359" t="s">
        <v>1608</v>
      </c>
    </row>
    <row r="41" spans="1:1" ht="30.75" x14ac:dyDescent="0.25">
      <c r="A41" s="359" t="s">
        <v>1609</v>
      </c>
    </row>
    <row r="42" spans="1:1" ht="45" customHeight="1" x14ac:dyDescent="0.25">
      <c r="A42" s="359" t="s">
        <v>1610</v>
      </c>
    </row>
    <row r="43" spans="1:1" ht="30.75" x14ac:dyDescent="0.25">
      <c r="A43" s="359" t="s">
        <v>1611</v>
      </c>
    </row>
    <row r="44" spans="1:1" ht="60.75" x14ac:dyDescent="0.25">
      <c r="A44" s="359" t="s">
        <v>1612</v>
      </c>
    </row>
    <row r="45" spans="1:1" ht="30" x14ac:dyDescent="0.25">
      <c r="A45" s="360" t="s">
        <v>1574</v>
      </c>
    </row>
    <row r="46" spans="1:1" ht="30.75" x14ac:dyDescent="0.25">
      <c r="A46" s="359" t="s">
        <v>1613</v>
      </c>
    </row>
    <row r="47" spans="1:1" ht="75.75" x14ac:dyDescent="0.25">
      <c r="A47" s="359" t="s">
        <v>1614</v>
      </c>
    </row>
    <row r="48" spans="1:1" ht="45.75" x14ac:dyDescent="0.25">
      <c r="A48" s="359" t="s">
        <v>1615</v>
      </c>
    </row>
    <row r="49" spans="1:1" ht="45.75" x14ac:dyDescent="0.25">
      <c r="A49" s="359" t="s">
        <v>1616</v>
      </c>
    </row>
    <row r="50" spans="1:1" ht="30.75" x14ac:dyDescent="0.25">
      <c r="A50" s="359" t="s">
        <v>1617</v>
      </c>
    </row>
    <row r="51" spans="1:1" ht="15.75" x14ac:dyDescent="0.25">
      <c r="A51" s="359" t="s">
        <v>1618</v>
      </c>
    </row>
    <row r="52" spans="1:1" ht="30" x14ac:dyDescent="0.25">
      <c r="A52" s="361" t="s">
        <v>1786</v>
      </c>
    </row>
    <row r="53" spans="1:1" ht="45" x14ac:dyDescent="0.25">
      <c r="A53" s="361" t="s">
        <v>1787</v>
      </c>
    </row>
    <row r="54" spans="1:1" ht="30" x14ac:dyDescent="0.25">
      <c r="A54" s="361" t="s">
        <v>1788</v>
      </c>
    </row>
    <row r="55" spans="1:1" x14ac:dyDescent="0.25">
      <c r="A55" s="361" t="s">
        <v>1789</v>
      </c>
    </row>
    <row r="56" spans="1:1" ht="90" x14ac:dyDescent="0.25">
      <c r="A56" s="361" t="s">
        <v>1619</v>
      </c>
    </row>
    <row r="57" spans="1:1" ht="45" x14ac:dyDescent="0.25">
      <c r="A57" s="361" t="s">
        <v>1620</v>
      </c>
    </row>
    <row r="58" spans="1:1" ht="30.75" x14ac:dyDescent="0.25">
      <c r="A58" s="359" t="s">
        <v>1621</v>
      </c>
    </row>
    <row r="59" spans="1:1" x14ac:dyDescent="0.25">
      <c r="A59" s="355" t="s">
        <v>1790</v>
      </c>
    </row>
    <row r="60" spans="1:1" ht="18.75" x14ac:dyDescent="0.25">
      <c r="A60" s="406"/>
    </row>
    <row r="61" spans="1:1" ht="18.75" x14ac:dyDescent="0.25">
      <c r="A61" s="358" t="s">
        <v>1564</v>
      </c>
    </row>
    <row r="62" spans="1:1" ht="18.75" x14ac:dyDescent="0.25">
      <c r="A62" s="358" t="s">
        <v>1565</v>
      </c>
    </row>
    <row r="63" spans="1:1" x14ac:dyDescent="0.25">
      <c r="A63" s="355" t="s">
        <v>1575</v>
      </c>
    </row>
    <row r="64" spans="1:1" x14ac:dyDescent="0.25">
      <c r="A64" s="355" t="s">
        <v>1576</v>
      </c>
    </row>
    <row r="65" spans="1:1" x14ac:dyDescent="0.25">
      <c r="A65" s="355" t="s">
        <v>1577</v>
      </c>
    </row>
    <row r="66" spans="1:1" x14ac:dyDescent="0.25">
      <c r="A66" s="355" t="s">
        <v>1791</v>
      </c>
    </row>
    <row r="67" spans="1:1" x14ac:dyDescent="0.25">
      <c r="A67" s="355" t="s">
        <v>1792</v>
      </c>
    </row>
    <row r="68" spans="1:1" x14ac:dyDescent="0.25">
      <c r="A68" s="355" t="s">
        <v>1793</v>
      </c>
    </row>
    <row r="69" spans="1:1" ht="30" x14ac:dyDescent="0.25">
      <c r="A69" s="355" t="s">
        <v>1794</v>
      </c>
    </row>
    <row r="70" spans="1:1" s="323" customFormat="1" x14ac:dyDescent="0.25">
      <c r="A70" s="409"/>
    </row>
    <row r="71" spans="1:1" ht="18.75" x14ac:dyDescent="0.25">
      <c r="A71" s="358" t="s">
        <v>1566</v>
      </c>
    </row>
    <row r="72" spans="1:1" x14ac:dyDescent="0.25">
      <c r="A72" s="355" t="s">
        <v>1578</v>
      </c>
    </row>
    <row r="73" spans="1:1" ht="30" x14ac:dyDescent="0.25">
      <c r="A73" s="355" t="s">
        <v>1579</v>
      </c>
    </row>
    <row r="74" spans="1:1" x14ac:dyDescent="0.25">
      <c r="A74" s="355" t="s">
        <v>1580</v>
      </c>
    </row>
    <row r="75" spans="1:1" x14ac:dyDescent="0.25">
      <c r="A75" s="361" t="s">
        <v>1622</v>
      </c>
    </row>
    <row r="76" spans="1:1" ht="30" x14ac:dyDescent="0.25">
      <c r="A76" s="361" t="s">
        <v>1795</v>
      </c>
    </row>
    <row r="77" spans="1:1" x14ac:dyDescent="0.25">
      <c r="A77" s="361" t="s">
        <v>1623</v>
      </c>
    </row>
    <row r="78" spans="1:1" x14ac:dyDescent="0.25">
      <c r="A78" s="361" t="s">
        <v>1624</v>
      </c>
    </row>
    <row r="79" spans="1:1" x14ac:dyDescent="0.25">
      <c r="A79" s="361" t="s">
        <v>1625</v>
      </c>
    </row>
    <row r="80" spans="1:1" x14ac:dyDescent="0.25">
      <c r="A80" s="361" t="s">
        <v>1626</v>
      </c>
    </row>
    <row r="81" spans="1:1" x14ac:dyDescent="0.25">
      <c r="A81" s="361" t="s">
        <v>1627</v>
      </c>
    </row>
    <row r="82" spans="1:1" x14ac:dyDescent="0.25">
      <c r="A82" s="355" t="s">
        <v>1796</v>
      </c>
    </row>
    <row r="83" spans="1:1" ht="18.75" x14ac:dyDescent="0.25">
      <c r="A83" s="410" t="s">
        <v>1852</v>
      </c>
    </row>
    <row r="84" spans="1:1" ht="37.5" x14ac:dyDescent="0.3">
      <c r="A84" s="411" t="s">
        <v>1853</v>
      </c>
    </row>
    <row r="85" spans="1:1" ht="77.25" x14ac:dyDescent="0.25">
      <c r="A85" s="355" t="s">
        <v>1797</v>
      </c>
    </row>
    <row r="86" spans="1:1" ht="30" x14ac:dyDescent="0.25">
      <c r="A86" s="362" t="s">
        <v>1628</v>
      </c>
    </row>
    <row r="87" spans="1:1" x14ac:dyDescent="0.25">
      <c r="A87" s="361" t="s">
        <v>1798</v>
      </c>
    </row>
    <row r="88" spans="1:1" ht="30" x14ac:dyDescent="0.25">
      <c r="A88" s="361" t="s">
        <v>1799</v>
      </c>
    </row>
    <row r="89" spans="1:1" x14ac:dyDescent="0.25">
      <c r="A89" s="361" t="s">
        <v>1629</v>
      </c>
    </row>
    <row r="90" spans="1:1" x14ac:dyDescent="0.25">
      <c r="A90" s="361" t="s">
        <v>1630</v>
      </c>
    </row>
    <row r="91" spans="1:1" x14ac:dyDescent="0.25">
      <c r="A91" s="361" t="s">
        <v>1631</v>
      </c>
    </row>
    <row r="92" spans="1:1" ht="30" x14ac:dyDescent="0.25">
      <c r="A92" s="362" t="s">
        <v>1632</v>
      </c>
    </row>
    <row r="94" spans="1:1" x14ac:dyDescent="0.25">
      <c r="A94" s="361" t="s">
        <v>1854</v>
      </c>
    </row>
    <row r="96" spans="1:1" x14ac:dyDescent="0.25">
      <c r="A96" s="361" t="s">
        <v>1855</v>
      </c>
    </row>
    <row r="98" spans="1:1" x14ac:dyDescent="0.25">
      <c r="A98" s="361" t="s">
        <v>1856</v>
      </c>
    </row>
    <row r="100" spans="1:1" x14ac:dyDescent="0.25">
      <c r="A100" s="361" t="s">
        <v>1857</v>
      </c>
    </row>
    <row r="102" spans="1:1" x14ac:dyDescent="0.25">
      <c r="A102" s="361" t="s">
        <v>1858</v>
      </c>
    </row>
    <row r="104" spans="1:1" x14ac:dyDescent="0.25">
      <c r="A104" s="361" t="s">
        <v>1859</v>
      </c>
    </row>
    <row r="106" spans="1:1" ht="30" x14ac:dyDescent="0.25">
      <c r="A106" s="362" t="s">
        <v>1639</v>
      </c>
    </row>
    <row r="108" spans="1:1" x14ac:dyDescent="0.25">
      <c r="A108" s="361" t="s">
        <v>1640</v>
      </c>
    </row>
    <row r="110" spans="1:1" x14ac:dyDescent="0.25">
      <c r="A110" s="361" t="s">
        <v>1641</v>
      </c>
    </row>
    <row r="112" spans="1:1" ht="45" x14ac:dyDescent="0.25">
      <c r="A112" s="362" t="s">
        <v>1737</v>
      </c>
    </row>
    <row r="113" spans="1:1" ht="45" x14ac:dyDescent="0.25">
      <c r="A113" s="362" t="s">
        <v>1642</v>
      </c>
    </row>
    <row r="114" spans="1:1" x14ac:dyDescent="0.25">
      <c r="A114" s="360" t="s">
        <v>1800</v>
      </c>
    </row>
    <row r="115" spans="1:1" x14ac:dyDescent="0.25">
      <c r="A115" s="360" t="s">
        <v>1801</v>
      </c>
    </row>
    <row r="116" spans="1:1" x14ac:dyDescent="0.25">
      <c r="A116" s="360" t="s">
        <v>1802</v>
      </c>
    </row>
    <row r="117" spans="1:1" x14ac:dyDescent="0.25">
      <c r="A117" s="360" t="s">
        <v>1803</v>
      </c>
    </row>
    <row r="118" spans="1:1" ht="30" x14ac:dyDescent="0.25">
      <c r="A118" s="357" t="s">
        <v>1581</v>
      </c>
    </row>
    <row r="119" spans="1:1" ht="45" x14ac:dyDescent="0.25">
      <c r="A119" s="362" t="s">
        <v>1643</v>
      </c>
    </row>
    <row r="120" spans="1:1" ht="30" x14ac:dyDescent="0.25">
      <c r="A120" s="362" t="s">
        <v>1644</v>
      </c>
    </row>
    <row r="121" spans="1:1" ht="30" x14ac:dyDescent="0.25">
      <c r="A121" s="362" t="s">
        <v>1804</v>
      </c>
    </row>
    <row r="122" spans="1:1" ht="45" x14ac:dyDescent="0.25">
      <c r="A122" s="362" t="s">
        <v>1645</v>
      </c>
    </row>
    <row r="123" spans="1:1" x14ac:dyDescent="0.25">
      <c r="A123" s="361" t="s">
        <v>1646</v>
      </c>
    </row>
    <row r="124" spans="1:1" x14ac:dyDescent="0.25">
      <c r="A124" s="361" t="s">
        <v>1647</v>
      </c>
    </row>
    <row r="125" spans="1:1" x14ac:dyDescent="0.25">
      <c r="A125" s="361" t="s">
        <v>1648</v>
      </c>
    </row>
    <row r="126" spans="1:1" x14ac:dyDescent="0.25">
      <c r="A126" s="361" t="s">
        <v>1649</v>
      </c>
    </row>
    <row r="127" spans="1:1" ht="30" x14ac:dyDescent="0.25">
      <c r="A127" s="362" t="s">
        <v>1650</v>
      </c>
    </row>
    <row r="128" spans="1:1" x14ac:dyDescent="0.25">
      <c r="A128" s="412"/>
    </row>
    <row r="129" spans="1:1" ht="56.25" x14ac:dyDescent="0.25">
      <c r="A129" s="358" t="s">
        <v>1860</v>
      </c>
    </row>
    <row r="130" spans="1:1" x14ac:dyDescent="0.25">
      <c r="A130" s="363" t="s">
        <v>1582</v>
      </c>
    </row>
    <row r="131" spans="1:1" ht="45" x14ac:dyDescent="0.25">
      <c r="A131" s="355" t="s">
        <v>1805</v>
      </c>
    </row>
    <row r="132" spans="1:1" x14ac:dyDescent="0.25">
      <c r="A132" s="361" t="s">
        <v>1806</v>
      </c>
    </row>
    <row r="133" spans="1:1" x14ac:dyDescent="0.25">
      <c r="A133" s="361" t="s">
        <v>1807</v>
      </c>
    </row>
    <row r="134" spans="1:1" x14ac:dyDescent="0.25">
      <c r="A134" s="361" t="s">
        <v>1808</v>
      </c>
    </row>
    <row r="135" spans="1:1" ht="30" x14ac:dyDescent="0.25">
      <c r="A135" s="364" t="s">
        <v>1809</v>
      </c>
    </row>
    <row r="136" spans="1:1" ht="45" x14ac:dyDescent="0.25">
      <c r="A136" s="364" t="s">
        <v>1651</v>
      </c>
    </row>
    <row r="137" spans="1:1" ht="45" x14ac:dyDescent="0.25">
      <c r="A137" s="364" t="s">
        <v>1652</v>
      </c>
    </row>
    <row r="138" spans="1:1" ht="60" x14ac:dyDescent="0.25">
      <c r="A138" s="355" t="s">
        <v>1653</v>
      </c>
    </row>
    <row r="139" spans="1:1" ht="75" x14ac:dyDescent="0.25">
      <c r="A139" s="364" t="s">
        <v>1654</v>
      </c>
    </row>
    <row r="140" spans="1:1" ht="45" x14ac:dyDescent="0.25">
      <c r="A140" s="364" t="s">
        <v>1583</v>
      </c>
    </row>
    <row r="141" spans="1:1" ht="75" x14ac:dyDescent="0.25">
      <c r="A141" s="364" t="s">
        <v>1655</v>
      </c>
    </row>
    <row r="142" spans="1:1" x14ac:dyDescent="0.25">
      <c r="A142" s="355" t="s">
        <v>1810</v>
      </c>
    </row>
    <row r="143" spans="1:1" x14ac:dyDescent="0.25">
      <c r="A143" s="362" t="s">
        <v>1656</v>
      </c>
    </row>
    <row r="144" spans="1:1" x14ac:dyDescent="0.25">
      <c r="A144" s="356" t="s">
        <v>1584</v>
      </c>
    </row>
    <row r="145" spans="1:1" ht="30" x14ac:dyDescent="0.25">
      <c r="A145" s="362" t="s">
        <v>1657</v>
      </c>
    </row>
    <row r="146" spans="1:1" x14ac:dyDescent="0.25">
      <c r="A146" s="361" t="s">
        <v>1798</v>
      </c>
    </row>
    <row r="147" spans="1:1" ht="30" x14ac:dyDescent="0.25">
      <c r="A147" s="361" t="s">
        <v>1811</v>
      </c>
    </row>
    <row r="148" spans="1:1" x14ac:dyDescent="0.25">
      <c r="A148" s="361" t="s">
        <v>1629</v>
      </c>
    </row>
    <row r="149" spans="1:1" x14ac:dyDescent="0.25">
      <c r="A149" s="361" t="s">
        <v>1630</v>
      </c>
    </row>
    <row r="150" spans="1:1" x14ac:dyDescent="0.25">
      <c r="A150" s="361" t="s">
        <v>1631</v>
      </c>
    </row>
    <row r="151" spans="1:1" ht="45" x14ac:dyDescent="0.25">
      <c r="A151" s="362" t="s">
        <v>1658</v>
      </c>
    </row>
    <row r="152" spans="1:1" x14ac:dyDescent="0.25">
      <c r="A152" s="361" t="s">
        <v>1633</v>
      </c>
    </row>
    <row r="153" spans="1:1" x14ac:dyDescent="0.25">
      <c r="A153" s="361" t="s">
        <v>1634</v>
      </c>
    </row>
    <row r="154" spans="1:1" x14ac:dyDescent="0.25">
      <c r="A154" s="361" t="s">
        <v>1635</v>
      </c>
    </row>
    <row r="155" spans="1:1" x14ac:dyDescent="0.25">
      <c r="A155" s="361" t="s">
        <v>1636</v>
      </c>
    </row>
    <row r="156" spans="1:1" x14ac:dyDescent="0.25">
      <c r="A156" s="361" t="s">
        <v>1637</v>
      </c>
    </row>
    <row r="157" spans="1:1" x14ac:dyDescent="0.25">
      <c r="A157" s="361" t="s">
        <v>1638</v>
      </c>
    </row>
    <row r="158" spans="1:1" ht="30" x14ac:dyDescent="0.25">
      <c r="A158" s="362" t="s">
        <v>1659</v>
      </c>
    </row>
    <row r="159" spans="1:1" x14ac:dyDescent="0.25">
      <c r="A159" s="361" t="s">
        <v>1640</v>
      </c>
    </row>
    <row r="160" spans="1:1" x14ac:dyDescent="0.25">
      <c r="A160" s="361" t="s">
        <v>1641</v>
      </c>
    </row>
    <row r="161" spans="1:1" x14ac:dyDescent="0.25">
      <c r="A161" s="356" t="s">
        <v>1585</v>
      </c>
    </row>
    <row r="162" spans="1:1" ht="45" x14ac:dyDescent="0.25">
      <c r="A162" s="362" t="s">
        <v>1660</v>
      </c>
    </row>
    <row r="163" spans="1:1" x14ac:dyDescent="0.25">
      <c r="A163" s="361" t="s">
        <v>1812</v>
      </c>
    </row>
    <row r="164" spans="1:1" x14ac:dyDescent="0.25">
      <c r="A164" s="361" t="s">
        <v>1813</v>
      </c>
    </row>
    <row r="165" spans="1:1" x14ac:dyDescent="0.25">
      <c r="A165" s="361" t="s">
        <v>1814</v>
      </c>
    </row>
    <row r="166" spans="1:1" x14ac:dyDescent="0.25">
      <c r="A166" s="361" t="s">
        <v>1815</v>
      </c>
    </row>
    <row r="167" spans="1:1" ht="30" x14ac:dyDescent="0.25">
      <c r="A167" s="357" t="s">
        <v>1816</v>
      </c>
    </row>
    <row r="168" spans="1:1" ht="45" x14ac:dyDescent="0.25">
      <c r="A168" s="362" t="s">
        <v>1817</v>
      </c>
    </row>
    <row r="169" spans="1:1" ht="30" x14ac:dyDescent="0.25">
      <c r="A169" s="362" t="s">
        <v>1661</v>
      </c>
    </row>
    <row r="170" spans="1:1" x14ac:dyDescent="0.25">
      <c r="A170" s="356" t="s">
        <v>1586</v>
      </c>
    </row>
    <row r="171" spans="1:1" ht="45" x14ac:dyDescent="0.25">
      <c r="A171" s="362" t="s">
        <v>1662</v>
      </c>
    </row>
    <row r="172" spans="1:1" x14ac:dyDescent="0.25">
      <c r="A172" s="361" t="s">
        <v>1812</v>
      </c>
    </row>
    <row r="173" spans="1:1" x14ac:dyDescent="0.25">
      <c r="A173" s="361" t="s">
        <v>1813</v>
      </c>
    </row>
    <row r="174" spans="1:1" x14ac:dyDescent="0.25">
      <c r="A174" s="361" t="s">
        <v>1814</v>
      </c>
    </row>
    <row r="175" spans="1:1" x14ac:dyDescent="0.25">
      <c r="A175" s="361" t="s">
        <v>1815</v>
      </c>
    </row>
    <row r="176" spans="1:1" ht="30" x14ac:dyDescent="0.25">
      <c r="A176" s="357" t="s">
        <v>1816</v>
      </c>
    </row>
    <row r="177" spans="1:1" ht="45" x14ac:dyDescent="0.25">
      <c r="A177" s="362" t="s">
        <v>1818</v>
      </c>
    </row>
    <row r="178" spans="1:1" ht="30" x14ac:dyDescent="0.25">
      <c r="A178" s="362" t="s">
        <v>1663</v>
      </c>
    </row>
    <row r="179" spans="1:1" x14ac:dyDescent="0.25">
      <c r="A179" s="356" t="s">
        <v>1587</v>
      </c>
    </row>
    <row r="180" spans="1:1" ht="60" x14ac:dyDescent="0.25">
      <c r="A180" s="362" t="s">
        <v>1664</v>
      </c>
    </row>
    <row r="181" spans="1:1" x14ac:dyDescent="0.25">
      <c r="A181" s="361" t="s">
        <v>1812</v>
      </c>
    </row>
    <row r="182" spans="1:1" x14ac:dyDescent="0.25">
      <c r="A182" s="361" t="s">
        <v>1813</v>
      </c>
    </row>
    <row r="183" spans="1:1" x14ac:dyDescent="0.25">
      <c r="A183" s="361" t="s">
        <v>1814</v>
      </c>
    </row>
    <row r="184" spans="1:1" x14ac:dyDescent="0.25">
      <c r="A184" s="361" t="s">
        <v>1815</v>
      </c>
    </row>
    <row r="185" spans="1:1" ht="30" x14ac:dyDescent="0.25">
      <c r="A185" s="357" t="s">
        <v>1816</v>
      </c>
    </row>
    <row r="186" spans="1:1" ht="60" x14ac:dyDescent="0.25">
      <c r="A186" s="362" t="s">
        <v>1819</v>
      </c>
    </row>
    <row r="187" spans="1:1" ht="45" x14ac:dyDescent="0.25">
      <c r="A187" s="362" t="s">
        <v>1665</v>
      </c>
    </row>
    <row r="188" spans="1:1" ht="90" x14ac:dyDescent="0.25">
      <c r="A188" s="362" t="s">
        <v>1666</v>
      </c>
    </row>
    <row r="189" spans="1:1" ht="30" x14ac:dyDescent="0.25">
      <c r="A189" s="362" t="s">
        <v>1667</v>
      </c>
    </row>
    <row r="190" spans="1:1" ht="30" x14ac:dyDescent="0.25">
      <c r="A190" s="361" t="s">
        <v>1668</v>
      </c>
    </row>
    <row r="191" spans="1:1" x14ac:dyDescent="0.25">
      <c r="A191" s="361" t="s">
        <v>1669</v>
      </c>
    </row>
    <row r="192" spans="1:1" ht="45" x14ac:dyDescent="0.25">
      <c r="A192" s="362" t="s">
        <v>1820</v>
      </c>
    </row>
    <row r="193" spans="1:1" ht="60" x14ac:dyDescent="0.25">
      <c r="A193" s="363" t="s">
        <v>1821</v>
      </c>
    </row>
    <row r="194" spans="1:1" x14ac:dyDescent="0.25">
      <c r="A194" s="363" t="s">
        <v>1588</v>
      </c>
    </row>
    <row r="195" spans="1:1" ht="30" x14ac:dyDescent="0.25">
      <c r="A195" s="355" t="s">
        <v>1822</v>
      </c>
    </row>
    <row r="196" spans="1:1" ht="45" x14ac:dyDescent="0.25">
      <c r="A196" s="362" t="s">
        <v>1823</v>
      </c>
    </row>
    <row r="197" spans="1:1" ht="30" x14ac:dyDescent="0.25">
      <c r="A197" s="355" t="s">
        <v>1824</v>
      </c>
    </row>
    <row r="198" spans="1:1" x14ac:dyDescent="0.25">
      <c r="A198" s="361" t="s">
        <v>1670</v>
      </c>
    </row>
    <row r="199" spans="1:1" x14ac:dyDescent="0.25">
      <c r="A199" s="361" t="s">
        <v>1671</v>
      </c>
    </row>
    <row r="200" spans="1:1" x14ac:dyDescent="0.25">
      <c r="A200" s="361" t="s">
        <v>1672</v>
      </c>
    </row>
    <row r="201" spans="1:1" x14ac:dyDescent="0.25">
      <c r="A201" s="361" t="s">
        <v>1673</v>
      </c>
    </row>
    <row r="202" spans="1:1" x14ac:dyDescent="0.25">
      <c r="A202" s="361" t="s">
        <v>1674</v>
      </c>
    </row>
    <row r="203" spans="1:1" x14ac:dyDescent="0.25">
      <c r="A203" s="361" t="s">
        <v>1675</v>
      </c>
    </row>
    <row r="204" spans="1:1" x14ac:dyDescent="0.25">
      <c r="A204" s="361" t="s">
        <v>1676</v>
      </c>
    </row>
    <row r="205" spans="1:1" x14ac:dyDescent="0.25">
      <c r="A205" s="361" t="s">
        <v>1677</v>
      </c>
    </row>
    <row r="206" spans="1:1" x14ac:dyDescent="0.25">
      <c r="A206" s="361" t="s">
        <v>1678</v>
      </c>
    </row>
    <row r="207" spans="1:1" x14ac:dyDescent="0.25">
      <c r="A207" s="361" t="s">
        <v>1679</v>
      </c>
    </row>
    <row r="208" spans="1:1" x14ac:dyDescent="0.25">
      <c r="A208" s="361" t="s">
        <v>1680</v>
      </c>
    </row>
    <row r="209" spans="1:1" x14ac:dyDescent="0.25">
      <c r="A209" s="361" t="s">
        <v>1681</v>
      </c>
    </row>
    <row r="210" spans="1:1" x14ac:dyDescent="0.25">
      <c r="A210" s="361" t="s">
        <v>1682</v>
      </c>
    </row>
    <row r="211" spans="1:1" x14ac:dyDescent="0.25">
      <c r="A211" s="361" t="s">
        <v>1825</v>
      </c>
    </row>
    <row r="212" spans="1:1" x14ac:dyDescent="0.25">
      <c r="A212" s="361" t="s">
        <v>1683</v>
      </c>
    </row>
    <row r="213" spans="1:1" x14ac:dyDescent="0.25">
      <c r="A213" s="361" t="s">
        <v>1826</v>
      </c>
    </row>
    <row r="214" spans="1:1" x14ac:dyDescent="0.25">
      <c r="A214" s="361" t="s">
        <v>1684</v>
      </c>
    </row>
    <row r="215" spans="1:1" x14ac:dyDescent="0.25">
      <c r="A215" s="361" t="s">
        <v>1685</v>
      </c>
    </row>
    <row r="216" spans="1:1" x14ac:dyDescent="0.25">
      <c r="A216" s="361" t="s">
        <v>1686</v>
      </c>
    </row>
    <row r="217" spans="1:1" x14ac:dyDescent="0.25">
      <c r="A217" s="361" t="s">
        <v>1687</v>
      </c>
    </row>
    <row r="218" spans="1:1" x14ac:dyDescent="0.25">
      <c r="A218" s="361" t="s">
        <v>1688</v>
      </c>
    </row>
    <row r="219" spans="1:1" x14ac:dyDescent="0.25">
      <c r="A219" s="361" t="s">
        <v>1689</v>
      </c>
    </row>
    <row r="220" spans="1:1" x14ac:dyDescent="0.25">
      <c r="A220" s="361" t="s">
        <v>1690</v>
      </c>
    </row>
    <row r="221" spans="1:1" x14ac:dyDescent="0.25">
      <c r="A221" s="361" t="s">
        <v>1691</v>
      </c>
    </row>
    <row r="222" spans="1:1" x14ac:dyDescent="0.25">
      <c r="A222" s="361" t="s">
        <v>1692</v>
      </c>
    </row>
    <row r="223" spans="1:1" x14ac:dyDescent="0.25">
      <c r="A223" s="361" t="s">
        <v>1827</v>
      </c>
    </row>
    <row r="224" spans="1:1" x14ac:dyDescent="0.25">
      <c r="A224" s="361" t="s">
        <v>1693</v>
      </c>
    </row>
    <row r="225" spans="1:1" x14ac:dyDescent="0.25">
      <c r="A225" s="361" t="s">
        <v>1694</v>
      </c>
    </row>
    <row r="226" spans="1:1" x14ac:dyDescent="0.25">
      <c r="A226" s="361" t="s">
        <v>1695</v>
      </c>
    </row>
    <row r="227" spans="1:1" x14ac:dyDescent="0.25">
      <c r="A227" s="361" t="s">
        <v>1828</v>
      </c>
    </row>
    <row r="228" spans="1:1" x14ac:dyDescent="0.25">
      <c r="A228" s="361" t="s">
        <v>1696</v>
      </c>
    </row>
    <row r="229" spans="1:1" x14ac:dyDescent="0.25">
      <c r="A229" s="361" t="s">
        <v>1697</v>
      </c>
    </row>
    <row r="230" spans="1:1" x14ac:dyDescent="0.25">
      <c r="A230" s="361" t="s">
        <v>1698</v>
      </c>
    </row>
    <row r="231" spans="1:1" x14ac:dyDescent="0.25">
      <c r="A231" s="361" t="s">
        <v>1699</v>
      </c>
    </row>
    <row r="232" spans="1:1" ht="75" x14ac:dyDescent="0.25">
      <c r="A232" s="362" t="s">
        <v>1700</v>
      </c>
    </row>
    <row r="233" spans="1:1" x14ac:dyDescent="0.25">
      <c r="A233" s="361" t="s">
        <v>1701</v>
      </c>
    </row>
    <row r="234" spans="1:1" x14ac:dyDescent="0.25">
      <c r="A234" s="361" t="s">
        <v>1702</v>
      </c>
    </row>
    <row r="235" spans="1:1" x14ac:dyDescent="0.25">
      <c r="A235" s="361" t="s">
        <v>1703</v>
      </c>
    </row>
    <row r="236" spans="1:1" ht="45" x14ac:dyDescent="0.25">
      <c r="A236" s="362" t="s">
        <v>1704</v>
      </c>
    </row>
    <row r="237" spans="1:1" ht="30" x14ac:dyDescent="0.25">
      <c r="A237" s="361" t="s">
        <v>1829</v>
      </c>
    </row>
    <row r="238" spans="1:1" ht="75" x14ac:dyDescent="0.25">
      <c r="A238" s="361" t="s">
        <v>1705</v>
      </c>
    </row>
    <row r="239" spans="1:1" ht="45" x14ac:dyDescent="0.25">
      <c r="A239" s="365" t="s">
        <v>1706</v>
      </c>
    </row>
    <row r="240" spans="1:1" ht="30" x14ac:dyDescent="0.25">
      <c r="A240" s="361" t="s">
        <v>1707</v>
      </c>
    </row>
    <row r="241" spans="1:1" ht="75" x14ac:dyDescent="0.25">
      <c r="A241" s="362" t="s">
        <v>1708</v>
      </c>
    </row>
    <row r="242" spans="1:1" ht="45" x14ac:dyDescent="0.25">
      <c r="A242" s="362" t="s">
        <v>1709</v>
      </c>
    </row>
    <row r="243" spans="1:1" x14ac:dyDescent="0.25">
      <c r="A243" s="361" t="s">
        <v>1710</v>
      </c>
    </row>
    <row r="244" spans="1:1" ht="30" x14ac:dyDescent="0.25">
      <c r="A244" s="361" t="s">
        <v>1711</v>
      </c>
    </row>
    <row r="245" spans="1:1" ht="30" x14ac:dyDescent="0.25">
      <c r="A245" s="361" t="s">
        <v>1712</v>
      </c>
    </row>
    <row r="246" spans="1:1" x14ac:dyDescent="0.25">
      <c r="A246" s="362" t="s">
        <v>1713</v>
      </c>
    </row>
    <row r="247" spans="1:1" x14ac:dyDescent="0.25">
      <c r="A247" s="412"/>
    </row>
    <row r="248" spans="1:1" ht="37.5" x14ac:dyDescent="0.25">
      <c r="A248" s="358" t="s">
        <v>1861</v>
      </c>
    </row>
    <row r="249" spans="1:1" ht="90" x14ac:dyDescent="0.25">
      <c r="A249" s="355" t="s">
        <v>1589</v>
      </c>
    </row>
    <row r="250" spans="1:1" ht="45" x14ac:dyDescent="0.25">
      <c r="A250" s="357" t="s">
        <v>1830</v>
      </c>
    </row>
    <row r="251" spans="1:1" ht="30" x14ac:dyDescent="0.25">
      <c r="A251" s="355" t="s">
        <v>1590</v>
      </c>
    </row>
    <row r="252" spans="1:1" ht="30" x14ac:dyDescent="0.25">
      <c r="A252" s="362" t="s">
        <v>1714</v>
      </c>
    </row>
    <row r="253" spans="1:1" ht="30" x14ac:dyDescent="0.25">
      <c r="A253" s="362" t="s">
        <v>1715</v>
      </c>
    </row>
    <row r="254" spans="1:1" x14ac:dyDescent="0.25">
      <c r="A254" s="362" t="s">
        <v>1716</v>
      </c>
    </row>
    <row r="255" spans="1:1" ht="45" x14ac:dyDescent="0.25">
      <c r="A255" s="362" t="s">
        <v>1717</v>
      </c>
    </row>
    <row r="256" spans="1:1" x14ac:dyDescent="0.25">
      <c r="A256" s="412"/>
    </row>
    <row r="257" spans="1:1" ht="37.5" x14ac:dyDescent="0.25">
      <c r="A257" s="358" t="s">
        <v>1862</v>
      </c>
    </row>
    <row r="258" spans="1:1" x14ac:dyDescent="0.25">
      <c r="A258" s="355"/>
    </row>
    <row r="259" spans="1:1" ht="75" x14ac:dyDescent="0.25">
      <c r="A259" s="364" t="s">
        <v>1831</v>
      </c>
    </row>
    <row r="260" spans="1:1" ht="30" x14ac:dyDescent="0.25">
      <c r="A260" s="362" t="s">
        <v>1718</v>
      </c>
    </row>
    <row r="261" spans="1:1" ht="30" x14ac:dyDescent="0.25">
      <c r="A261" s="362" t="s">
        <v>1832</v>
      </c>
    </row>
    <row r="262" spans="1:1" ht="30" x14ac:dyDescent="0.25">
      <c r="A262" s="362" t="s">
        <v>1833</v>
      </c>
    </row>
    <row r="263" spans="1:1" x14ac:dyDescent="0.25">
      <c r="A263" s="361" t="s">
        <v>1812</v>
      </c>
    </row>
    <row r="264" spans="1:1" x14ac:dyDescent="0.25">
      <c r="A264" s="361" t="s">
        <v>1813</v>
      </c>
    </row>
    <row r="265" spans="1:1" x14ac:dyDescent="0.25">
      <c r="A265" s="364" t="s">
        <v>1834</v>
      </c>
    </row>
    <row r="266" spans="1:1" x14ac:dyDescent="0.25">
      <c r="A266" s="362" t="s">
        <v>1719</v>
      </c>
    </row>
    <row r="267" spans="1:1" ht="60" x14ac:dyDescent="0.25">
      <c r="A267" s="361" t="s">
        <v>1835</v>
      </c>
    </row>
    <row r="268" spans="1:1" ht="75" x14ac:dyDescent="0.25">
      <c r="A268" s="361" t="s">
        <v>1836</v>
      </c>
    </row>
    <row r="269" spans="1:1" ht="75" x14ac:dyDescent="0.25">
      <c r="A269" s="361" t="s">
        <v>1837</v>
      </c>
    </row>
    <row r="270" spans="1:1" x14ac:dyDescent="0.25">
      <c r="A270" s="362" t="s">
        <v>1720</v>
      </c>
    </row>
    <row r="271" spans="1:1" x14ac:dyDescent="0.25">
      <c r="A271" s="355"/>
    </row>
    <row r="272" spans="1:1" ht="30" x14ac:dyDescent="0.25">
      <c r="A272" s="362" t="s">
        <v>1721</v>
      </c>
    </row>
    <row r="273" spans="1:1" ht="30" x14ac:dyDescent="0.25">
      <c r="A273" s="362" t="s">
        <v>1722</v>
      </c>
    </row>
    <row r="274" spans="1:1" ht="30" x14ac:dyDescent="0.25">
      <c r="A274" s="362" t="s">
        <v>1723</v>
      </c>
    </row>
    <row r="275" spans="1:1" ht="30" x14ac:dyDescent="0.25">
      <c r="A275" s="362" t="s">
        <v>1724</v>
      </c>
    </row>
    <row r="276" spans="1:1" ht="30" x14ac:dyDescent="0.25">
      <c r="A276" s="362" t="s">
        <v>1838</v>
      </c>
    </row>
    <row r="277" spans="1:1" ht="45" x14ac:dyDescent="0.25">
      <c r="A277" s="362" t="s">
        <v>1725</v>
      </c>
    </row>
    <row r="278" spans="1:1" x14ac:dyDescent="0.25">
      <c r="A278" s="412"/>
    </row>
    <row r="279" spans="1:1" ht="37.5" x14ac:dyDescent="0.25">
      <c r="A279" s="358" t="s">
        <v>1863</v>
      </c>
    </row>
    <row r="280" spans="1:1" ht="30" x14ac:dyDescent="0.25">
      <c r="A280" s="355" t="s">
        <v>1726</v>
      </c>
    </row>
    <row r="281" spans="1:1" x14ac:dyDescent="0.25">
      <c r="A281" s="366" t="s">
        <v>1727</v>
      </c>
    </row>
    <row r="282" spans="1:1" x14ac:dyDescent="0.25">
      <c r="A282" s="366" t="s">
        <v>1728</v>
      </c>
    </row>
    <row r="283" spans="1:1" x14ac:dyDescent="0.25">
      <c r="A283" s="366" t="s">
        <v>1729</v>
      </c>
    </row>
    <row r="284" spans="1:1" x14ac:dyDescent="0.25">
      <c r="A284" s="366" t="s">
        <v>1730</v>
      </c>
    </row>
    <row r="285" spans="1:1" x14ac:dyDescent="0.25">
      <c r="A285" s="355" t="s">
        <v>1591</v>
      </c>
    </row>
    <row r="286" spans="1:1" x14ac:dyDescent="0.25">
      <c r="A286" s="355"/>
    </row>
    <row r="287" spans="1:1" ht="75" x14ac:dyDescent="0.25">
      <c r="A287" s="361" t="s">
        <v>1839</v>
      </c>
    </row>
    <row r="288" spans="1:1" x14ac:dyDescent="0.25">
      <c r="A288" s="361" t="s">
        <v>1840</v>
      </c>
    </row>
    <row r="289" spans="1:1" x14ac:dyDescent="0.25">
      <c r="A289" s="361" t="s">
        <v>1841</v>
      </c>
    </row>
    <row r="290" spans="1:1" x14ac:dyDescent="0.25">
      <c r="A290" s="361" t="s">
        <v>1842</v>
      </c>
    </row>
    <row r="291" spans="1:1" x14ac:dyDescent="0.25">
      <c r="A291" s="360" t="s">
        <v>1843</v>
      </c>
    </row>
    <row r="292" spans="1:1" x14ac:dyDescent="0.25">
      <c r="A292" s="361" t="s">
        <v>1844</v>
      </c>
    </row>
    <row r="293" spans="1:1" ht="30" x14ac:dyDescent="0.25">
      <c r="A293" s="364" t="s">
        <v>1592</v>
      </c>
    </row>
    <row r="294" spans="1:1" x14ac:dyDescent="0.25">
      <c r="A294" s="413"/>
    </row>
    <row r="295" spans="1:1" ht="56.25" x14ac:dyDescent="0.25">
      <c r="A295" s="358" t="s">
        <v>1864</v>
      </c>
    </row>
    <row r="296" spans="1:1" x14ac:dyDescent="0.25">
      <c r="A296" s="362" t="s">
        <v>1593</v>
      </c>
    </row>
    <row r="297" spans="1:1" ht="75" x14ac:dyDescent="0.25">
      <c r="A297" s="367" t="s">
        <v>1731</v>
      </c>
    </row>
    <row r="298" spans="1:1" ht="30" x14ac:dyDescent="0.25">
      <c r="A298" s="355" t="s">
        <v>1594</v>
      </c>
    </row>
    <row r="299" spans="1:1" ht="30" x14ac:dyDescent="0.25">
      <c r="A299" s="362" t="s">
        <v>1732</v>
      </c>
    </row>
    <row r="300" spans="1:1" ht="30" x14ac:dyDescent="0.25">
      <c r="A300" s="362" t="s">
        <v>1733</v>
      </c>
    </row>
    <row r="301" spans="1:1" x14ac:dyDescent="0.25">
      <c r="A301" s="361" t="s">
        <v>1812</v>
      </c>
    </row>
    <row r="302" spans="1:1" x14ac:dyDescent="0.25">
      <c r="A302" s="361" t="s">
        <v>1813</v>
      </c>
    </row>
    <row r="303" spans="1:1" x14ac:dyDescent="0.25">
      <c r="A303" s="361" t="s">
        <v>1814</v>
      </c>
    </row>
    <row r="304" spans="1:1" x14ac:dyDescent="0.25">
      <c r="A304" s="361" t="s">
        <v>1815</v>
      </c>
    </row>
    <row r="305" spans="1:1" ht="30" x14ac:dyDescent="0.25">
      <c r="A305" s="362" t="s">
        <v>1845</v>
      </c>
    </row>
    <row r="306" spans="1:1" ht="30" x14ac:dyDescent="0.25">
      <c r="A306" s="362" t="s">
        <v>1846</v>
      </c>
    </row>
    <row r="307" spans="1:1" x14ac:dyDescent="0.25">
      <c r="A307" s="412"/>
    </row>
    <row r="308" spans="1:1" ht="56.25" x14ac:dyDescent="0.25">
      <c r="A308" s="358" t="s">
        <v>1865</v>
      </c>
    </row>
    <row r="309" spans="1:1" ht="45" x14ac:dyDescent="0.25">
      <c r="A309" s="363" t="s">
        <v>1734</v>
      </c>
    </row>
    <row r="310" spans="1:1" ht="30" x14ac:dyDescent="0.25">
      <c r="A310" s="362" t="s">
        <v>1735</v>
      </c>
    </row>
    <row r="311" spans="1:1" ht="30" x14ac:dyDescent="0.25">
      <c r="A311" s="357" t="s">
        <v>1595</v>
      </c>
    </row>
    <row r="312" spans="1:1" ht="45" x14ac:dyDescent="0.25">
      <c r="A312" s="355" t="s">
        <v>1596</v>
      </c>
    </row>
    <row r="313" spans="1:1" ht="30" x14ac:dyDescent="0.25">
      <c r="A313" s="355" t="s">
        <v>1597</v>
      </c>
    </row>
    <row r="314" spans="1:1" ht="30" x14ac:dyDescent="0.25">
      <c r="A314" s="355" t="s">
        <v>1736</v>
      </c>
    </row>
    <row r="315" spans="1:1" ht="60" x14ac:dyDescent="0.25">
      <c r="A315" s="357" t="s">
        <v>1598</v>
      </c>
    </row>
    <row r="316" spans="1:1" x14ac:dyDescent="0.25">
      <c r="A316" s="414"/>
    </row>
    <row r="317" spans="1:1" ht="18.75" x14ac:dyDescent="0.25">
      <c r="A317" s="358" t="s">
        <v>1775</v>
      </c>
    </row>
    <row r="318" spans="1:1" ht="37.5" x14ac:dyDescent="0.25">
      <c r="A318" s="358" t="s">
        <v>1847</v>
      </c>
    </row>
    <row r="319" spans="1:1" ht="45" x14ac:dyDescent="0.25">
      <c r="A319" s="355" t="s">
        <v>1848</v>
      </c>
    </row>
    <row r="320" spans="1:1" ht="30" x14ac:dyDescent="0.25">
      <c r="A320" s="12" t="s">
        <v>1869</v>
      </c>
    </row>
    <row r="321" spans="1:1" x14ac:dyDescent="0.25">
      <c r="A321" s="404"/>
    </row>
    <row r="322" spans="1:1" x14ac:dyDescent="0.25">
      <c r="A322" s="404"/>
    </row>
  </sheetData>
  <hyperlinks>
    <hyperlink ref="A13" r:id="rId1" display="mailto:APR@hcd.ca.gov" xr:uid="{2603F162-45CF-45B2-8988-B17A3B4C1773}"/>
    <hyperlink ref="A118" r:id="rId2" display="http://www.hcd.ca.gov/grants-funding/income-limits/state-and-federal-income-limits.shtml" xr:uid="{9F9EE035-A1D6-4A7F-BF28-541C68E8C32B}"/>
    <hyperlink ref="A167" r:id="rId3" display="http://www.hcd.ca.gov/grants-funding/income-limits/state-and-federal-income-limits.shtml" xr:uid="{085ABD2D-F00F-42BF-8692-830AEA6787D3}"/>
    <hyperlink ref="A176" r:id="rId4" display="http://www.hcd.ca.gov/grants-funding/income-limits/state-and-federal-income-limits.shtml" xr:uid="{2C6AF131-B769-42A2-A756-53482344EE0D}"/>
    <hyperlink ref="A185" r:id="rId5" display="http://www.hcd.ca.gov/grants-funding/income-limits/state-and-federal-income-limits.shtml" xr:uid="{80595589-0831-445A-81E2-248C9F4C0FCF}"/>
    <hyperlink ref="A250" r:id="rId6" display="mailto:APR@hcd.ca.gov" xr:uid="{AEEC330B-4FDD-478A-928F-B9326366B153}"/>
    <hyperlink ref="A311" r:id="rId7" display="mailto:APR@hcd.ca.gov" xr:uid="{55A90B54-A355-444B-B859-51E7F6A44736}"/>
    <hyperlink ref="A315" r:id="rId8" tooltip="opens in a new window" display="http://www.hcd.ca.gov/community-development/building-blocks/site-inventory-analysis/adequate-sites-alternatives/docs/adequate_site082412.docx" xr:uid="{1BD86622-C0D5-47AF-94E4-44B2F28E2639}"/>
    <hyperlink ref="A17" location="Instructions!A30" display="DEFINITIONS" xr:uid="{66D121BE-B393-4EEB-BD9A-C431C22F24F2}"/>
    <hyperlink ref="A16" location="Instructions!A5" display="INTRODUCTION" xr:uid="{0D4579EB-57AF-4327-9F33-E4DF52BF646B}"/>
    <hyperlink ref="A18" location="Instructions!A61" display="FORM INSTRUCTIONS" xr:uid="{68145DA9-54E3-4202-8EEA-DC8DB8BB9E24}"/>
    <hyperlink ref="A19" location="Instructions!A61" display="GENERAL INFORMATION" xr:uid="{8B8DC7CC-F63D-4F59-ABAD-3BD8B1CC136D}"/>
    <hyperlink ref="A20" location="Instructions!A71" display="START HERE" xr:uid="{0835C0E5-6B0D-423D-8B27-E66B29BB32C6}"/>
    <hyperlink ref="A21" location="Instructions!A84" display="TABLE A Housing Development Applications Submitted" xr:uid="{56CCF6E9-29B2-4199-9EF1-EB0A9CB63B9F}"/>
    <hyperlink ref="A22" location="Instructions!A129" display="TABLE A2 Annual Building Activity Report Summary - New Construction, Entitled,     Permits and Completed Units" xr:uid="{7D06EC44-3C1D-40F9-92ED-C0BB5120D99F}"/>
    <hyperlink ref="A23" location="Instructions!A248" display="TABLE B Regional Housing Needs Allocation Progress – Permitted Units Issued By Affordability" xr:uid="{C72AFFE5-5FFB-4C88-8805-C57A6A438796}"/>
    <hyperlink ref="A24" location="Instructions!A257" display="TABLE C Sites Identified or Rezoned to Accommodate Shortfall Housing Need" xr:uid="{73FD6A0C-4F9F-4E5E-9206-E6E52ABA4E54}"/>
    <hyperlink ref="A25" location="Instructions!A278" display="TABLE D Program Implementation Status pursuant to Government Code section 65583" xr:uid="{547FE80E-F957-4AB6-989A-57F509F7A3F9}"/>
    <hyperlink ref="A26" location="Instructions!A295" display="TABLE E Commercial Development Bonus Approved pursuant to Government Code section 65915.7" xr:uid="{40301E4E-0DFA-4C93-8A3C-BAC5654E0203}"/>
    <hyperlink ref="A27" location="Instructions!A308" display="TABLE F Units Rehabilitated, Preserved and Acquired for Alternative Adequate Sites pursuant to Government Code section 65583.1, subdivision (c)(2)" xr:uid="{F657D177-F53B-4A8A-8E54-E29724EA4371}"/>
    <hyperlink ref="A28" location="Instructions!A317" display="TABLE G Locally Owned Lands Included in the Housing Element Sites Inventory that have been sold, leased, or otherwise disposed of, pursuant to Government Code section 65400.1" xr:uid="{0A814777-B0EF-4C0D-906B-3C3B56BDE59F}"/>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8">
    <tabColor theme="8"/>
  </sheetPr>
  <dimension ref="A1:B13"/>
  <sheetViews>
    <sheetView zoomScaleNormal="100" workbookViewId="0">
      <selection activeCell="B2" sqref="B2"/>
    </sheetView>
  </sheetViews>
  <sheetFormatPr defaultRowHeight="15" x14ac:dyDescent="0.25"/>
  <cols>
    <col min="1" max="1" width="82.5703125" customWidth="1"/>
    <col min="2" max="2" width="131.140625" customWidth="1"/>
  </cols>
  <sheetData>
    <row r="1" spans="1:2" ht="28.5" x14ac:dyDescent="0.45">
      <c r="A1" s="354" t="s">
        <v>1553</v>
      </c>
    </row>
    <row r="2" spans="1:2" ht="45" x14ac:dyDescent="0.25">
      <c r="A2" s="376" t="s">
        <v>1744</v>
      </c>
      <c r="B2" s="377" t="s">
        <v>1748</v>
      </c>
    </row>
    <row r="3" spans="1:2" ht="60" x14ac:dyDescent="0.25">
      <c r="A3" s="376" t="s">
        <v>1554</v>
      </c>
      <c r="B3" s="378" t="s">
        <v>1749</v>
      </c>
    </row>
    <row r="4" spans="1:2" ht="51" customHeight="1" x14ac:dyDescent="0.25">
      <c r="A4" s="376" t="s">
        <v>1552</v>
      </c>
      <c r="B4" s="378" t="s">
        <v>1768</v>
      </c>
    </row>
    <row r="5" spans="1:2" ht="162.75" customHeight="1" x14ac:dyDescent="0.25">
      <c r="A5" s="376" t="s">
        <v>1745</v>
      </c>
      <c r="B5" s="378" t="s">
        <v>1746</v>
      </c>
    </row>
    <row r="6" spans="1:2" ht="162.75" customHeight="1" x14ac:dyDescent="0.25">
      <c r="A6" s="376" t="s">
        <v>1738</v>
      </c>
      <c r="B6" s="378" t="s">
        <v>1849</v>
      </c>
    </row>
    <row r="7" spans="1:2" ht="95.25" customHeight="1" x14ac:dyDescent="0.25">
      <c r="A7" s="376" t="s">
        <v>1740</v>
      </c>
      <c r="B7" s="377" t="s">
        <v>1759</v>
      </c>
    </row>
    <row r="8" spans="1:2" ht="60" x14ac:dyDescent="0.25">
      <c r="A8" s="376" t="s">
        <v>1741</v>
      </c>
      <c r="B8" s="377" t="s">
        <v>1751</v>
      </c>
    </row>
    <row r="9" spans="1:2" ht="60" x14ac:dyDescent="0.25">
      <c r="A9" s="376" t="s">
        <v>1747</v>
      </c>
      <c r="B9" s="377" t="s">
        <v>1752</v>
      </c>
    </row>
    <row r="10" spans="1:2" ht="57" customHeight="1" x14ac:dyDescent="0.25">
      <c r="A10" s="376" t="s">
        <v>1755</v>
      </c>
      <c r="B10" s="378" t="s">
        <v>1753</v>
      </c>
    </row>
    <row r="11" spans="1:2" ht="75" x14ac:dyDescent="0.25">
      <c r="A11" s="376" t="s">
        <v>1756</v>
      </c>
      <c r="B11" s="377" t="s">
        <v>1757</v>
      </c>
    </row>
    <row r="12" spans="1:2" ht="75" x14ac:dyDescent="0.25">
      <c r="A12" s="376" t="s">
        <v>1758</v>
      </c>
      <c r="B12" s="377" t="s">
        <v>1866</v>
      </c>
    </row>
    <row r="13" spans="1:2" ht="60" customHeight="1" x14ac:dyDescent="0.25">
      <c r="A13" s="415" t="s">
        <v>1868</v>
      </c>
      <c r="B13" s="416" t="s">
        <v>1867</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7" tint="0.39997558519241921"/>
    <pageSetUpPr fitToPage="1"/>
  </sheetPr>
  <dimension ref="A1:P46"/>
  <sheetViews>
    <sheetView zoomScaleNormal="100" workbookViewId="0">
      <selection activeCell="F16" sqref="F16"/>
    </sheetView>
  </sheetViews>
  <sheetFormatPr defaultColWidth="0" defaultRowHeight="14.25" zeroHeight="1" x14ac:dyDescent="0.2"/>
  <cols>
    <col min="1" max="1" width="30.42578125" style="203" customWidth="1"/>
    <col min="2" max="2" width="45.7109375" style="203" customWidth="1"/>
    <col min="3" max="4" width="16" style="203" customWidth="1"/>
    <col min="5" max="5" width="9.7109375" style="203" hidden="1" customWidth="1"/>
    <col min="6" max="6" width="53.42578125" style="203" customWidth="1"/>
    <col min="7" max="7" width="19.7109375" style="203" customWidth="1"/>
    <col min="8" max="8" width="15.42578125" style="203" hidden="1" customWidth="1"/>
    <col min="9" max="9" width="13.42578125" style="203" hidden="1" customWidth="1"/>
    <col min="10" max="10" width="24" style="203" hidden="1" customWidth="1"/>
    <col min="11" max="11" width="8.85546875" style="203" hidden="1" customWidth="1"/>
    <col min="12" max="12" width="19.42578125" style="203" hidden="1" customWidth="1"/>
    <col min="13" max="13" width="28" style="203" hidden="1" customWidth="1"/>
    <col min="14" max="14" width="8.85546875" style="203" hidden="1" customWidth="1"/>
    <col min="15" max="15" width="19.42578125" style="203" hidden="1" customWidth="1"/>
    <col min="16" max="16" width="28" style="203" hidden="1" customWidth="1"/>
    <col min="17" max="16384" width="8.85546875" style="203" hidden="1"/>
  </cols>
  <sheetData>
    <row r="1" spans="1:13" ht="21.6" customHeight="1" thickBot="1" x14ac:dyDescent="0.25">
      <c r="A1" s="450" t="s">
        <v>126</v>
      </c>
      <c r="B1" s="451"/>
      <c r="C1" s="451"/>
      <c r="D1" s="451"/>
      <c r="E1" s="451"/>
      <c r="F1" s="451"/>
      <c r="G1" s="452"/>
      <c r="H1" s="284"/>
      <c r="I1" s="284"/>
      <c r="J1" s="284"/>
      <c r="K1" s="284"/>
      <c r="L1" s="284"/>
      <c r="M1" s="284"/>
    </row>
    <row r="2" spans="1:13" ht="21.6" customHeight="1" thickBot="1" x14ac:dyDescent="0.25">
      <c r="A2" s="284"/>
      <c r="B2" s="284"/>
      <c r="C2" s="284"/>
      <c r="D2" s="284"/>
      <c r="E2" s="280"/>
      <c r="F2" s="284"/>
      <c r="G2" s="284"/>
      <c r="H2" s="284"/>
      <c r="I2" s="284"/>
      <c r="J2" s="284"/>
      <c r="K2" s="284"/>
      <c r="L2" s="284"/>
      <c r="M2" s="284"/>
    </row>
    <row r="3" spans="1:13" ht="22.35" customHeight="1" x14ac:dyDescent="0.25">
      <c r="A3" s="453" t="s">
        <v>47</v>
      </c>
      <c r="B3" s="454"/>
      <c r="C3" s="455"/>
      <c r="D3" s="312"/>
      <c r="F3" s="70"/>
    </row>
    <row r="4" spans="1:13" ht="21.6" customHeight="1" x14ac:dyDescent="0.25">
      <c r="A4" s="285" t="s">
        <v>121</v>
      </c>
      <c r="B4" s="448" t="s">
        <v>1228</v>
      </c>
      <c r="C4" s="449"/>
      <c r="D4" s="313"/>
      <c r="E4" s="280" t="s">
        <v>1370</v>
      </c>
      <c r="F4" s="447" t="s">
        <v>1765</v>
      </c>
      <c r="H4" s="70"/>
      <c r="I4" s="70"/>
      <c r="J4" s="70"/>
      <c r="K4" s="70"/>
      <c r="L4" s="70"/>
      <c r="M4" s="286"/>
    </row>
    <row r="5" spans="1:13" ht="21.6" customHeight="1" thickBot="1" x14ac:dyDescent="0.3">
      <c r="A5" s="287" t="s">
        <v>122</v>
      </c>
      <c r="B5" s="448">
        <v>2019</v>
      </c>
      <c r="C5" s="449"/>
      <c r="D5" s="314"/>
      <c r="E5" s="280" t="s">
        <v>1371</v>
      </c>
      <c r="F5" s="447"/>
      <c r="H5" s="288"/>
      <c r="I5" s="288"/>
      <c r="J5" s="288"/>
      <c r="K5" s="288"/>
      <c r="L5" s="288"/>
      <c r="M5" s="286"/>
    </row>
    <row r="6" spans="1:13" ht="21.6" customHeight="1" x14ac:dyDescent="0.25">
      <c r="A6" s="456" t="s">
        <v>120</v>
      </c>
      <c r="B6" s="457"/>
      <c r="C6" s="458"/>
      <c r="D6" s="312"/>
      <c r="E6" s="280"/>
      <c r="F6" s="447"/>
      <c r="H6" s="288"/>
      <c r="I6" s="288"/>
      <c r="J6" s="288"/>
      <c r="K6" s="288"/>
      <c r="L6" s="288"/>
      <c r="M6" s="286"/>
    </row>
    <row r="7" spans="1:13" ht="21.6" customHeight="1" x14ac:dyDescent="0.25">
      <c r="A7" s="289" t="s">
        <v>117</v>
      </c>
      <c r="B7" s="448" t="s">
        <v>1870</v>
      </c>
      <c r="C7" s="449"/>
      <c r="D7" s="314"/>
      <c r="E7" s="280" t="s">
        <v>1372</v>
      </c>
      <c r="F7" s="447"/>
      <c r="H7" s="288"/>
      <c r="I7" s="288"/>
      <c r="J7" s="288"/>
      <c r="K7" s="288"/>
      <c r="L7" s="288"/>
      <c r="M7" s="286"/>
    </row>
    <row r="8" spans="1:13" ht="21.6" customHeight="1" x14ac:dyDescent="0.25">
      <c r="A8" s="285" t="s">
        <v>118</v>
      </c>
      <c r="B8" s="448" t="s">
        <v>1871</v>
      </c>
      <c r="C8" s="449"/>
      <c r="D8" s="314"/>
      <c r="E8" s="280" t="s">
        <v>1373</v>
      </c>
      <c r="H8" s="288"/>
      <c r="I8" s="288"/>
      <c r="J8" s="288"/>
      <c r="K8" s="288"/>
      <c r="L8" s="288"/>
      <c r="M8" s="286"/>
    </row>
    <row r="9" spans="1:13" ht="21.6" customHeight="1" x14ac:dyDescent="0.25">
      <c r="A9" s="285" t="s">
        <v>123</v>
      </c>
      <c r="B9" s="448" t="s">
        <v>1872</v>
      </c>
      <c r="C9" s="449"/>
      <c r="D9" s="314"/>
      <c r="E9" s="280" t="s">
        <v>1374</v>
      </c>
      <c r="H9" s="288"/>
      <c r="I9" s="288"/>
      <c r="J9" s="288"/>
      <c r="K9" s="288"/>
      <c r="L9" s="288"/>
      <c r="M9" s="286"/>
    </row>
    <row r="10" spans="1:13" ht="21.6" customHeight="1" x14ac:dyDescent="0.25">
      <c r="A10" s="285" t="s">
        <v>124</v>
      </c>
      <c r="B10" s="448" t="s">
        <v>1873</v>
      </c>
      <c r="C10" s="449"/>
      <c r="D10" s="314"/>
      <c r="E10" s="280" t="s">
        <v>1375</v>
      </c>
      <c r="H10" s="288"/>
      <c r="I10" s="288"/>
      <c r="J10" s="288"/>
      <c r="K10" s="288"/>
      <c r="L10" s="288"/>
      <c r="M10" s="286"/>
    </row>
    <row r="11" spans="1:13" ht="21.6" customHeight="1" thickBot="1" x14ac:dyDescent="0.3">
      <c r="A11" s="290" t="s">
        <v>125</v>
      </c>
      <c r="B11" s="448">
        <v>9259315607</v>
      </c>
      <c r="C11" s="449"/>
      <c r="D11" s="315"/>
      <c r="E11" s="280" t="s">
        <v>1376</v>
      </c>
      <c r="H11" s="288"/>
      <c r="I11" s="288"/>
      <c r="J11" s="288"/>
      <c r="K11" s="288"/>
      <c r="L11" s="288"/>
      <c r="M11" s="286"/>
    </row>
    <row r="12" spans="1:13" ht="21.6" customHeight="1" x14ac:dyDescent="0.25">
      <c r="A12" s="459" t="s">
        <v>119</v>
      </c>
      <c r="B12" s="460"/>
      <c r="C12" s="461"/>
      <c r="D12" s="316"/>
      <c r="E12" s="280"/>
      <c r="F12" s="349"/>
      <c r="H12" s="288"/>
      <c r="I12" s="288"/>
      <c r="J12" s="288"/>
      <c r="K12" s="288"/>
      <c r="L12" s="288"/>
      <c r="M12" s="286"/>
    </row>
    <row r="13" spans="1:13" ht="21.6" customHeight="1" x14ac:dyDescent="0.25">
      <c r="A13" s="291" t="s">
        <v>2</v>
      </c>
      <c r="B13" s="448" t="s">
        <v>1874</v>
      </c>
      <c r="C13" s="449"/>
      <c r="D13" s="309"/>
      <c r="E13" s="280" t="s">
        <v>1377</v>
      </c>
      <c r="H13" s="292"/>
      <c r="I13" s="292"/>
      <c r="J13" s="292"/>
      <c r="K13" s="292"/>
      <c r="L13" s="292"/>
      <c r="M13" s="286"/>
    </row>
    <row r="14" spans="1:13" ht="21.6" customHeight="1" x14ac:dyDescent="0.25">
      <c r="A14" s="293" t="s">
        <v>115</v>
      </c>
      <c r="B14" s="448" t="s">
        <v>1228</v>
      </c>
      <c r="C14" s="449"/>
      <c r="D14" s="310"/>
      <c r="E14" s="280" t="s">
        <v>1378</v>
      </c>
      <c r="H14" s="288"/>
      <c r="I14" s="288"/>
      <c r="J14" s="288"/>
      <c r="K14" s="288"/>
      <c r="L14" s="288"/>
      <c r="M14" s="286"/>
    </row>
    <row r="15" spans="1:13" ht="21.6" customHeight="1" x14ac:dyDescent="0.25">
      <c r="A15" s="293" t="s">
        <v>116</v>
      </c>
      <c r="B15" s="448">
        <v>94566</v>
      </c>
      <c r="C15" s="449"/>
      <c r="D15" s="311"/>
      <c r="E15" s="280" t="s">
        <v>1379</v>
      </c>
      <c r="H15" s="70"/>
      <c r="I15" s="294"/>
      <c r="J15" s="294"/>
      <c r="K15" s="294"/>
      <c r="L15" s="294"/>
      <c r="M15" s="286"/>
    </row>
    <row r="16" spans="1:13" ht="14.45" customHeight="1" x14ac:dyDescent="0.2">
      <c r="E16" s="295"/>
      <c r="F16" s="296" t="s">
        <v>1779</v>
      </c>
      <c r="G16" s="295"/>
      <c r="H16" s="295"/>
      <c r="I16" s="295"/>
      <c r="J16" s="295"/>
      <c r="K16" s="295"/>
      <c r="L16" s="295"/>
      <c r="M16" s="295"/>
    </row>
    <row r="17" spans="1:13" ht="18" hidden="1" x14ac:dyDescent="0.25">
      <c r="A17" s="297"/>
      <c r="B17" s="297"/>
      <c r="C17" s="297"/>
      <c r="D17" s="297"/>
      <c r="E17" s="298"/>
      <c r="F17" s="298"/>
      <c r="G17" s="298"/>
      <c r="H17" s="298"/>
      <c r="I17" s="298"/>
      <c r="J17" s="298"/>
      <c r="K17" s="298"/>
      <c r="L17" s="298"/>
      <c r="M17" s="298"/>
    </row>
    <row r="18" spans="1:13" ht="46.5" hidden="1" customHeight="1" x14ac:dyDescent="0.25">
      <c r="A18" s="288"/>
      <c r="B18" s="288"/>
      <c r="C18" s="288"/>
      <c r="D18" s="288"/>
      <c r="E18" s="299"/>
      <c r="F18" s="299"/>
      <c r="G18" s="299"/>
      <c r="H18" s="299"/>
      <c r="I18" s="299"/>
      <c r="J18" s="299"/>
      <c r="K18" s="299"/>
      <c r="L18" s="299"/>
      <c r="M18" s="299"/>
    </row>
    <row r="19" spans="1:13" ht="18" hidden="1" x14ac:dyDescent="0.25">
      <c r="A19" s="288"/>
      <c r="B19" s="288"/>
      <c r="C19" s="288"/>
      <c r="D19" s="288"/>
      <c r="E19" s="298"/>
      <c r="F19" s="298"/>
      <c r="G19" s="298"/>
      <c r="H19" s="298"/>
      <c r="I19" s="298"/>
      <c r="J19" s="298"/>
      <c r="K19" s="298"/>
      <c r="L19" s="298"/>
      <c r="M19" s="298"/>
    </row>
    <row r="20" spans="1:13" ht="32.25" hidden="1" customHeight="1" x14ac:dyDescent="0.45">
      <c r="A20" s="288"/>
      <c r="B20" s="300"/>
      <c r="C20" s="288"/>
      <c r="D20" s="288"/>
      <c r="E20" s="59"/>
      <c r="F20" s="59"/>
      <c r="G20" s="59"/>
      <c r="H20" s="59"/>
      <c r="I20" s="59"/>
      <c r="J20" s="59"/>
      <c r="K20" s="59"/>
      <c r="L20" s="59"/>
      <c r="M20" s="59"/>
    </row>
    <row r="21" spans="1:13" ht="18" hidden="1" x14ac:dyDescent="0.25">
      <c r="A21" s="288"/>
      <c r="B21" s="288"/>
      <c r="C21" s="288"/>
      <c r="D21" s="288"/>
      <c r="E21" s="298"/>
      <c r="F21" s="298"/>
      <c r="G21" s="298"/>
      <c r="H21" s="298"/>
      <c r="I21" s="298"/>
      <c r="J21" s="298"/>
      <c r="K21" s="298"/>
      <c r="L21" s="298"/>
      <c r="M21" s="298"/>
    </row>
    <row r="22" spans="1:13" ht="18" hidden="1" x14ac:dyDescent="0.25">
      <c r="A22" s="288"/>
      <c r="B22" s="288"/>
      <c r="C22" s="288"/>
      <c r="D22" s="288"/>
      <c r="E22" s="299"/>
      <c r="F22" s="299"/>
      <c r="G22" s="299"/>
      <c r="H22" s="299"/>
      <c r="I22" s="299"/>
      <c r="J22" s="299"/>
      <c r="K22" s="299"/>
      <c r="L22" s="299"/>
      <c r="M22" s="299"/>
    </row>
    <row r="23" spans="1:13" ht="15" hidden="1" x14ac:dyDescent="0.2">
      <c r="A23" s="301"/>
      <c r="B23" s="301"/>
      <c r="C23" s="302"/>
      <c r="D23" s="302"/>
      <c r="E23" s="298"/>
      <c r="F23" s="298"/>
      <c r="G23" s="298"/>
      <c r="H23" s="298"/>
      <c r="I23" s="298"/>
      <c r="J23" s="298"/>
      <c r="K23" s="298"/>
      <c r="L23" s="298"/>
      <c r="M23" s="298"/>
    </row>
    <row r="24" spans="1:13" ht="15" hidden="1" x14ac:dyDescent="0.2">
      <c r="A24" s="298"/>
      <c r="B24" s="298"/>
      <c r="C24" s="298"/>
      <c r="D24" s="298"/>
      <c r="E24" s="298"/>
      <c r="F24" s="298"/>
      <c r="G24" s="298"/>
      <c r="H24" s="298"/>
      <c r="I24" s="298"/>
      <c r="J24" s="298"/>
      <c r="K24" s="298"/>
      <c r="L24" s="298"/>
      <c r="M24" s="298"/>
    </row>
    <row r="25" spans="1:13" ht="15" hidden="1" customHeight="1" x14ac:dyDescent="0.2">
      <c r="A25" s="303"/>
      <c r="B25" s="59"/>
      <c r="C25" s="59"/>
      <c r="D25" s="59"/>
      <c r="E25" s="59"/>
      <c r="F25" s="59"/>
      <c r="G25" s="59"/>
      <c r="H25" s="59"/>
      <c r="I25" s="298"/>
      <c r="J25" s="298"/>
      <c r="K25" s="298"/>
      <c r="L25" s="298"/>
      <c r="M25" s="298"/>
    </row>
    <row r="26" spans="1:13" ht="15" hidden="1" customHeight="1" x14ac:dyDescent="0.2">
      <c r="A26" s="303"/>
      <c r="B26" s="59"/>
      <c r="C26" s="59"/>
      <c r="D26" s="59"/>
      <c r="E26" s="59"/>
      <c r="F26" s="59"/>
      <c r="G26" s="59"/>
      <c r="H26" s="59"/>
      <c r="I26" s="298"/>
      <c r="J26" s="298"/>
      <c r="K26" s="298"/>
      <c r="L26" s="298"/>
      <c r="M26" s="298"/>
    </row>
    <row r="27" spans="1:13" ht="15" hidden="1" x14ac:dyDescent="0.2">
      <c r="A27" s="295"/>
      <c r="B27" s="59"/>
      <c r="C27" s="59"/>
      <c r="D27" s="59"/>
      <c r="E27" s="59"/>
      <c r="F27" s="59"/>
      <c r="G27" s="59"/>
      <c r="H27" s="59"/>
      <c r="I27" s="298"/>
      <c r="J27" s="298"/>
      <c r="K27" s="298"/>
      <c r="L27" s="298"/>
      <c r="M27" s="298"/>
    </row>
    <row r="28" spans="1:13" ht="15" hidden="1" customHeight="1" x14ac:dyDescent="0.2">
      <c r="A28" s="295"/>
      <c r="B28" s="59"/>
      <c r="C28" s="59"/>
      <c r="D28" s="59"/>
      <c r="E28" s="59"/>
      <c r="F28" s="59"/>
      <c r="G28" s="59"/>
      <c r="H28" s="59"/>
      <c r="I28" s="298"/>
      <c r="J28" s="298"/>
      <c r="K28" s="298"/>
      <c r="L28" s="298"/>
      <c r="M28" s="298"/>
    </row>
    <row r="29" spans="1:13" ht="15" hidden="1" x14ac:dyDescent="0.2">
      <c r="A29" s="298"/>
      <c r="B29" s="298"/>
      <c r="C29" s="298"/>
      <c r="D29" s="298"/>
      <c r="E29" s="298"/>
      <c r="F29" s="298"/>
      <c r="G29" s="298"/>
      <c r="H29" s="298"/>
      <c r="I29" s="298"/>
      <c r="J29" s="298"/>
      <c r="K29" s="298"/>
      <c r="L29" s="298"/>
      <c r="M29" s="298"/>
    </row>
    <row r="30" spans="1:13" ht="15" hidden="1" x14ac:dyDescent="0.2">
      <c r="A30" s="295"/>
      <c r="B30" s="59"/>
      <c r="C30" s="59"/>
      <c r="D30" s="59"/>
      <c r="E30" s="59"/>
      <c r="F30" s="59"/>
      <c r="G30" s="59"/>
      <c r="H30" s="59"/>
      <c r="I30" s="298"/>
      <c r="J30" s="298"/>
      <c r="K30" s="298"/>
      <c r="L30" s="298"/>
      <c r="M30" s="298"/>
    </row>
    <row r="31" spans="1:13" ht="15" hidden="1" x14ac:dyDescent="0.2">
      <c r="A31" s="298"/>
      <c r="B31" s="298"/>
      <c r="C31" s="298"/>
      <c r="D31" s="298"/>
      <c r="E31" s="298"/>
      <c r="F31" s="298"/>
      <c r="G31" s="298"/>
      <c r="H31" s="298"/>
      <c r="I31" s="298"/>
      <c r="J31" s="298"/>
      <c r="K31" s="298"/>
      <c r="L31" s="298"/>
      <c r="M31" s="298"/>
    </row>
    <row r="32" spans="1:13" ht="15" hidden="1" customHeight="1" x14ac:dyDescent="0.2">
      <c r="A32" s="303"/>
      <c r="B32" s="59"/>
      <c r="C32" s="59"/>
      <c r="D32" s="59"/>
      <c r="E32" s="59"/>
      <c r="F32" s="59"/>
      <c r="G32" s="59"/>
      <c r="H32" s="59"/>
      <c r="I32" s="298"/>
      <c r="J32" s="298"/>
      <c r="K32" s="298"/>
      <c r="L32" s="298"/>
      <c r="M32" s="298"/>
    </row>
    <row r="33" spans="1:13" ht="15" hidden="1" x14ac:dyDescent="0.2">
      <c r="A33" s="295"/>
      <c r="B33" s="59"/>
      <c r="C33" s="59"/>
      <c r="D33" s="59"/>
      <c r="E33" s="59"/>
      <c r="F33" s="59"/>
      <c r="G33" s="59"/>
      <c r="H33" s="59"/>
      <c r="I33" s="298"/>
      <c r="J33" s="298"/>
      <c r="K33" s="298"/>
      <c r="L33" s="298"/>
      <c r="M33" s="298"/>
    </row>
    <row r="34" spans="1:13" ht="15" hidden="1" customHeight="1" x14ac:dyDescent="0.2">
      <c r="A34" s="295"/>
      <c r="B34" s="59"/>
      <c r="C34" s="59"/>
      <c r="D34" s="59"/>
      <c r="E34" s="59"/>
      <c r="F34" s="59"/>
      <c r="G34" s="59"/>
      <c r="H34" s="59"/>
      <c r="I34" s="298"/>
      <c r="J34" s="298"/>
      <c r="K34" s="298"/>
      <c r="L34" s="298"/>
      <c r="M34" s="298"/>
    </row>
    <row r="35" spans="1:13" hidden="1" x14ac:dyDescent="0.2"/>
    <row r="36" spans="1:13" hidden="1" x14ac:dyDescent="0.2"/>
    <row r="37" spans="1:13" hidden="1" x14ac:dyDescent="0.2"/>
    <row r="38" spans="1:13" hidden="1" x14ac:dyDescent="0.2"/>
    <row r="39" spans="1:13" hidden="1" x14ac:dyDescent="0.2"/>
    <row r="40" spans="1:13" hidden="1" x14ac:dyDescent="0.2"/>
    <row r="41" spans="1:13" hidden="1" x14ac:dyDescent="0.2"/>
    <row r="42" spans="1:13" hidden="1" x14ac:dyDescent="0.2"/>
    <row r="43" spans="1:13" hidden="1" x14ac:dyDescent="0.2"/>
    <row r="44" spans="1:13" hidden="1" x14ac:dyDescent="0.2"/>
    <row r="45" spans="1:13" hidden="1" x14ac:dyDescent="0.2"/>
    <row r="46" spans="1:13" hidden="1" x14ac:dyDescent="0.2"/>
  </sheetData>
  <sheetProtection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51" priority="4">
      <formula>ISBLANK(B4)</formula>
    </cfRule>
  </conditionalFormatting>
  <conditionalFormatting sqref="B7:C11">
    <cfRule type="expression" dxfId="50" priority="3">
      <formula>ISBLANK(B7)</formula>
    </cfRule>
  </conditionalFormatting>
  <conditionalFormatting sqref="B13:C15">
    <cfRule type="expression" dxfId="49" priority="2">
      <formula>ISBLANK(B13)</formula>
    </cfRule>
  </conditionalFormatting>
  <conditionalFormatting sqref="B5:C5">
    <cfRule type="expression" dxfId="48" priority="1">
      <formula>ISBLANK(B5)</formula>
    </cfRule>
  </conditionalFormatting>
  <dataValidations count="3">
    <dataValidation type="whole" allowBlank="1" showInputMessage="1" showErrorMessage="1" error="Please enter a five-digit zip code. " sqref="B15:D15" xr:uid="{00000000-0002-0000-0100-000000000000}">
      <formula1>90000</formula1>
      <formula2>99999</formula2>
    </dataValidation>
    <dataValidation type="custom" allowBlank="1" showInputMessage="1" showErrorMessage="1" error="Please enter an e-mail address" sqref="B10:D10" xr:uid="{00000000-0002-0000-0100-000001000000}">
      <formula1>ISNUMBER(MATCH("*@*.???",B10,0))</formula1>
    </dataValidation>
    <dataValidation type="whole" allowBlank="1" showInputMessage="1" showErrorMessage="1" error="Please enter your 10 digit phone number with no spaces, dashes, periods or parentheses" sqref="B11:D11" xr:uid="{00000000-0002-0000-0100-000002000000}">
      <formula1>1000000000</formula1>
      <formula2>9999999999</formula2>
    </dataValidation>
  </dataValidations>
  <pageMargins left="1" right="1" top="1" bottom="1" header="0.3" footer="0.3"/>
  <pageSetup paperSize="5" scale="84" orientation="landscape" r:id="rId1"/>
  <headerFooter>
    <oddFooter>&amp;L&amp;"Arial,Bold"&amp;18&amp;K0070C0Annual Progress Report  &amp;R&amp;12January 2020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importer.importer">
                <anchor moveWithCells="1">
                  <from>
                    <xdr:col>5</xdr:col>
                    <xdr:colOff>38100</xdr:colOff>
                    <xdr:row>2</xdr:row>
                    <xdr:rowOff>228600</xdr:rowOff>
                  </from>
                  <to>
                    <xdr:col>5</xdr:col>
                    <xdr:colOff>3514725</xdr:colOff>
                    <xdr:row>3</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100-000003000000}">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theme="9"/>
  </sheetPr>
  <dimension ref="B1:G14"/>
  <sheetViews>
    <sheetView zoomScaleNormal="100" workbookViewId="0">
      <selection activeCell="C14" sqref="C14"/>
    </sheetView>
  </sheetViews>
  <sheetFormatPr defaultColWidth="8.85546875" defaultRowHeight="15" x14ac:dyDescent="0.25"/>
  <cols>
    <col min="1" max="1" width="8.85546875" style="304"/>
    <col min="2" max="2" width="26.140625" style="304" customWidth="1"/>
    <col min="3" max="3" width="83.28515625" style="304" customWidth="1"/>
    <col min="4" max="5" width="8.85546875" style="304"/>
    <col min="6" max="6" width="22.85546875" style="304" customWidth="1"/>
    <col min="7" max="7" width="51.28515625" style="304" customWidth="1"/>
    <col min="8" max="16384" width="8.85546875" style="304"/>
  </cols>
  <sheetData>
    <row r="1" spans="2:7" ht="54.75" customHeight="1" thickBot="1" x14ac:dyDescent="0.45">
      <c r="C1" s="372" t="s">
        <v>1754</v>
      </c>
      <c r="F1" s="379"/>
      <c r="G1" s="371"/>
    </row>
    <row r="2" spans="2:7" ht="21.6" customHeight="1" x14ac:dyDescent="0.3">
      <c r="F2" s="462" t="s">
        <v>127</v>
      </c>
      <c r="G2" s="463"/>
    </row>
    <row r="3" spans="2:7" ht="52.5" customHeight="1" x14ac:dyDescent="0.25">
      <c r="C3" s="375" t="s">
        <v>1772</v>
      </c>
      <c r="F3" s="464" t="s">
        <v>1767</v>
      </c>
      <c r="G3" s="465"/>
    </row>
    <row r="4" spans="2:7" x14ac:dyDescent="0.25">
      <c r="F4" s="464"/>
      <c r="G4" s="465"/>
    </row>
    <row r="5" spans="2:7" x14ac:dyDescent="0.25">
      <c r="F5" s="464"/>
      <c r="G5" s="465"/>
    </row>
    <row r="6" spans="2:7" ht="26.25" customHeight="1" x14ac:dyDescent="0.25">
      <c r="C6" s="375" t="s">
        <v>1771</v>
      </c>
      <c r="F6" s="464"/>
      <c r="G6" s="465"/>
    </row>
    <row r="7" spans="2:7" x14ac:dyDescent="0.25">
      <c r="F7" s="464"/>
      <c r="G7" s="465"/>
    </row>
    <row r="8" spans="2:7" x14ac:dyDescent="0.25">
      <c r="F8" s="464"/>
      <c r="G8" s="465"/>
    </row>
    <row r="9" spans="2:7" x14ac:dyDescent="0.25">
      <c r="F9" s="464"/>
      <c r="G9" s="465"/>
    </row>
    <row r="10" spans="2:7" ht="26.25" x14ac:dyDescent="0.4">
      <c r="B10" s="379" t="s">
        <v>1742</v>
      </c>
      <c r="C10" s="371" t="s">
        <v>1743</v>
      </c>
      <c r="F10" s="464"/>
      <c r="G10" s="465"/>
    </row>
    <row r="11" spans="2:7" x14ac:dyDescent="0.25">
      <c r="F11" s="464"/>
      <c r="G11" s="465"/>
    </row>
    <row r="12" spans="2:7" x14ac:dyDescent="0.25">
      <c r="F12" s="464"/>
      <c r="G12" s="465"/>
    </row>
    <row r="13" spans="2:7" x14ac:dyDescent="0.25">
      <c r="F13" s="464"/>
      <c r="G13" s="465"/>
    </row>
    <row r="14" spans="2:7" ht="124.5" customHeight="1" thickBot="1" x14ac:dyDescent="0.3">
      <c r="F14" s="466"/>
      <c r="G14" s="467"/>
    </row>
  </sheetData>
  <mergeCells count="2">
    <mergeCell ref="F2:G2"/>
    <mergeCell ref="F3:G14"/>
  </mergeCells>
  <hyperlinks>
    <hyperlink ref="C10" r:id="rId1" xr:uid="{19F78013-BC10-4448-A174-6B00ED808344}"/>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19050</xdr:colOff>
                    <xdr:row>0</xdr:row>
                    <xdr:rowOff>95250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1657350</xdr:colOff>
                    <xdr:row>2</xdr:row>
                    <xdr:rowOff>390525</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581025</xdr:colOff>
                    <xdr:row>5</xdr:row>
                    <xdr:rowOff>38100</xdr:rowOff>
                  </from>
                  <to>
                    <xdr:col>1</xdr:col>
                    <xdr:colOff>1647825</xdr:colOff>
                    <xdr:row>5</xdr:row>
                    <xdr:rowOff>323850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pageSetUpPr fitToPage="1"/>
  </sheetPr>
  <dimension ref="A1:XFC45"/>
  <sheetViews>
    <sheetView zoomScale="80" zoomScaleNormal="80" zoomScaleSheetLayoutView="50" zoomScalePageLayoutView="80" workbookViewId="0">
      <pane ySplit="12" topLeftCell="A18" activePane="bottomLeft" state="frozen"/>
      <selection pane="bottomLeft" activeCell="D38" sqref="D38:D39"/>
    </sheetView>
  </sheetViews>
  <sheetFormatPr defaultColWidth="0" defaultRowHeight="14.25" x14ac:dyDescent="0.2"/>
  <cols>
    <col min="1" max="2" width="16.7109375" style="221" customWidth="1"/>
    <col min="3" max="3" width="21.85546875" style="221" customWidth="1"/>
    <col min="4" max="4" width="20.85546875" style="221" customWidth="1"/>
    <col min="5" max="6" width="16.7109375" style="221" customWidth="1"/>
    <col min="7" max="7" width="12.28515625" style="221" customWidth="1"/>
    <col min="8" max="8" width="14.140625" style="222" customWidth="1"/>
    <col min="9" max="9" width="12" style="221" customWidth="1"/>
    <col min="10" max="10" width="12.42578125" style="221" customWidth="1"/>
    <col min="11" max="11" width="11.28515625" style="221" bestFit="1" customWidth="1"/>
    <col min="12" max="12" width="12.28515625" style="221" customWidth="1"/>
    <col min="13" max="13" width="11.85546875" style="221" customWidth="1"/>
    <col min="14" max="14" width="11.42578125" style="221" customWidth="1"/>
    <col min="15" max="15" width="10.7109375" style="221" customWidth="1"/>
    <col min="16" max="16" width="16.7109375" style="203" customWidth="1"/>
    <col min="17" max="17" width="14.42578125" style="221" customWidth="1"/>
    <col min="18" max="18" width="15.42578125" style="221" customWidth="1"/>
    <col min="19" max="19" width="17.42578125" style="221" customWidth="1"/>
    <col min="20" max="20" width="25.28515625" style="221" customWidth="1"/>
    <col min="21" max="21" width="3" style="221" hidden="1" customWidth="1"/>
    <col min="22" max="16383" width="8.85546875" style="221" hidden="1"/>
    <col min="16384" max="16384" width="5" style="221" hidden="1"/>
  </cols>
  <sheetData>
    <row r="1" spans="1:23" s="213" customFormat="1" ht="22.9" customHeight="1" x14ac:dyDescent="0.35">
      <c r="A1" s="264" t="s">
        <v>10</v>
      </c>
      <c r="B1" s="198" t="str">
        <f>'Start Here'!B4</f>
        <v>Pleasanton</v>
      </c>
      <c r="C1" s="265"/>
      <c r="D1" s="334"/>
      <c r="E1" s="334"/>
      <c r="F1" s="334"/>
      <c r="G1" s="339" t="s">
        <v>8</v>
      </c>
      <c r="H1" s="334"/>
      <c r="I1" s="334"/>
      <c r="J1" s="334"/>
      <c r="K1" s="334"/>
      <c r="L1" s="341" t="s">
        <v>1766</v>
      </c>
      <c r="M1" s="342"/>
      <c r="N1" s="342"/>
      <c r="O1" s="343"/>
      <c r="P1" s="334"/>
      <c r="Q1" s="334"/>
      <c r="R1" s="334"/>
      <c r="S1" s="334"/>
      <c r="T1" s="334"/>
      <c r="U1" s="57"/>
      <c r="V1" s="57"/>
      <c r="W1" s="57"/>
    </row>
    <row r="2" spans="1:23" s="213" customFormat="1" ht="22.9" customHeight="1" x14ac:dyDescent="0.35">
      <c r="A2" s="266" t="s">
        <v>36</v>
      </c>
      <c r="B2" s="199">
        <f>'Start Here'!B5</f>
        <v>2019</v>
      </c>
      <c r="C2" s="268" t="str">
        <f>'Table A2'!C2</f>
        <v>(Jan. 1 - Dec. 31)</v>
      </c>
      <c r="D2" s="334"/>
      <c r="E2" s="334"/>
      <c r="F2" s="334"/>
      <c r="G2" s="339" t="s">
        <v>9</v>
      </c>
      <c r="H2" s="334"/>
      <c r="I2" s="334"/>
      <c r="J2" s="334"/>
      <c r="K2" s="334"/>
      <c r="L2" s="474" t="s">
        <v>102</v>
      </c>
      <c r="M2" s="475"/>
      <c r="N2" s="475"/>
      <c r="O2" s="476"/>
      <c r="P2" s="353"/>
      <c r="Q2" s="334"/>
      <c r="R2" s="334"/>
      <c r="S2" s="334"/>
      <c r="T2" s="334"/>
      <c r="U2" s="58"/>
      <c r="V2" s="58"/>
      <c r="W2" s="58"/>
    </row>
    <row r="3" spans="1:23" s="213" customFormat="1" ht="15" x14ac:dyDescent="0.2">
      <c r="A3" s="477" t="s">
        <v>1369</v>
      </c>
      <c r="B3" s="477"/>
      <c r="C3" s="477"/>
      <c r="D3" s="477"/>
      <c r="E3" s="477"/>
      <c r="F3" s="477"/>
      <c r="G3" s="477"/>
      <c r="H3" s="477"/>
      <c r="I3" s="477"/>
      <c r="J3" s="477"/>
      <c r="K3" s="477"/>
      <c r="L3" s="477"/>
      <c r="M3" s="477"/>
      <c r="N3" s="477"/>
      <c r="O3" s="477"/>
      <c r="P3" s="477"/>
      <c r="Q3" s="477"/>
      <c r="R3" s="477"/>
      <c r="S3" s="477"/>
      <c r="T3" s="477"/>
      <c r="U3" s="59"/>
      <c r="V3" s="59"/>
      <c r="W3" s="59"/>
    </row>
    <row r="4" spans="1:23" s="61" customFormat="1" ht="3.6" customHeight="1" x14ac:dyDescent="0.2">
      <c r="D4" s="60"/>
      <c r="E4" s="60"/>
      <c r="F4" s="60"/>
      <c r="G4" s="60"/>
      <c r="H4" s="60"/>
      <c r="I4" s="60"/>
      <c r="L4" s="340"/>
      <c r="M4" s="340"/>
      <c r="N4" s="340"/>
      <c r="O4" s="340"/>
    </row>
    <row r="5" spans="1:23" s="61" customFormat="1" ht="2.4500000000000002" customHeight="1" x14ac:dyDescent="0.2">
      <c r="D5" s="5"/>
      <c r="E5" s="60"/>
      <c r="F5" s="60"/>
    </row>
    <row r="6" spans="1:23" s="279" customFormat="1" ht="22.5" hidden="1" x14ac:dyDescent="0.2">
      <c r="A6" s="279" t="s">
        <v>1380</v>
      </c>
      <c r="B6" s="279" t="s">
        <v>1381</v>
      </c>
      <c r="C6" s="279" t="s">
        <v>1382</v>
      </c>
      <c r="D6" s="279" t="s">
        <v>1383</v>
      </c>
      <c r="E6" s="279" t="s">
        <v>1384</v>
      </c>
      <c r="F6" s="279" t="s">
        <v>1385</v>
      </c>
      <c r="G6" s="279" t="s">
        <v>1386</v>
      </c>
      <c r="H6" s="279" t="s">
        <v>1387</v>
      </c>
      <c r="I6" s="279" t="s">
        <v>1388</v>
      </c>
      <c r="J6" s="279" t="s">
        <v>1389</v>
      </c>
      <c r="K6" s="279" t="s">
        <v>1390</v>
      </c>
      <c r="L6" s="279" t="s">
        <v>1391</v>
      </c>
      <c r="M6" s="279" t="s">
        <v>1392</v>
      </c>
      <c r="N6" s="279" t="s">
        <v>1393</v>
      </c>
      <c r="O6" s="279" t="s">
        <v>1394</v>
      </c>
      <c r="P6" s="279" t="s">
        <v>1395</v>
      </c>
      <c r="Q6" s="279" t="s">
        <v>1396</v>
      </c>
      <c r="R6" s="279" t="s">
        <v>1397</v>
      </c>
      <c r="S6" s="279" t="s">
        <v>1398</v>
      </c>
      <c r="T6" s="279" t="s">
        <v>1399</v>
      </c>
    </row>
    <row r="7" spans="1:23" s="203" customFormat="1" ht="18" x14ac:dyDescent="0.25">
      <c r="A7" s="471" t="s">
        <v>0</v>
      </c>
      <c r="B7" s="472"/>
      <c r="C7" s="472"/>
      <c r="D7" s="472"/>
      <c r="E7" s="472"/>
      <c r="F7" s="472"/>
      <c r="G7" s="472"/>
      <c r="H7" s="472"/>
      <c r="I7" s="472"/>
      <c r="J7" s="472"/>
      <c r="K7" s="472"/>
      <c r="L7" s="472"/>
      <c r="M7" s="472"/>
      <c r="N7" s="472"/>
      <c r="O7" s="472"/>
      <c r="P7" s="472"/>
      <c r="Q7" s="472"/>
      <c r="R7" s="472"/>
      <c r="S7" s="472"/>
      <c r="T7" s="473"/>
    </row>
    <row r="8" spans="1:23" s="203" customFormat="1" ht="24" customHeight="1" x14ac:dyDescent="0.2">
      <c r="A8" s="468" t="s">
        <v>60</v>
      </c>
      <c r="B8" s="469"/>
      <c r="C8" s="469"/>
      <c r="D8" s="469"/>
      <c r="E8" s="469"/>
      <c r="F8" s="469"/>
      <c r="G8" s="469"/>
      <c r="H8" s="469"/>
      <c r="I8" s="469"/>
      <c r="J8" s="469"/>
      <c r="K8" s="469"/>
      <c r="L8" s="469"/>
      <c r="M8" s="469"/>
      <c r="N8" s="469"/>
      <c r="O8" s="469"/>
      <c r="P8" s="469"/>
      <c r="Q8" s="469"/>
      <c r="R8" s="469"/>
      <c r="S8" s="469"/>
      <c r="T8" s="470"/>
    </row>
    <row r="9" spans="1:23" s="203" customFormat="1" ht="63" customHeight="1" x14ac:dyDescent="0.2">
      <c r="A9" s="483" t="s">
        <v>43</v>
      </c>
      <c r="B9" s="484"/>
      <c r="C9" s="484"/>
      <c r="D9" s="484"/>
      <c r="E9" s="485"/>
      <c r="F9" s="483" t="s">
        <v>108</v>
      </c>
      <c r="G9" s="485"/>
      <c r="H9" s="187" t="s">
        <v>59</v>
      </c>
      <c r="I9" s="483" t="s">
        <v>1358</v>
      </c>
      <c r="J9" s="486"/>
      <c r="K9" s="486"/>
      <c r="L9" s="486"/>
      <c r="M9" s="486"/>
      <c r="N9" s="486"/>
      <c r="O9" s="486"/>
      <c r="P9" s="487"/>
      <c r="Q9" s="187" t="s">
        <v>1359</v>
      </c>
      <c r="R9" s="187" t="s">
        <v>1360</v>
      </c>
      <c r="S9" s="187" t="s">
        <v>109</v>
      </c>
      <c r="T9" s="187" t="s">
        <v>54</v>
      </c>
    </row>
    <row r="10" spans="1:23" s="72" customFormat="1" x14ac:dyDescent="0.2">
      <c r="A10" s="479">
        <v>1</v>
      </c>
      <c r="B10" s="480"/>
      <c r="C10" s="480"/>
      <c r="D10" s="481"/>
      <c r="E10" s="482"/>
      <c r="F10" s="184">
        <v>2</v>
      </c>
      <c r="G10" s="181">
        <v>3</v>
      </c>
      <c r="H10" s="186">
        <v>4</v>
      </c>
      <c r="I10" s="478">
        <v>5</v>
      </c>
      <c r="J10" s="478"/>
      <c r="K10" s="478"/>
      <c r="L10" s="478"/>
      <c r="M10" s="478"/>
      <c r="N10" s="478"/>
      <c r="O10" s="478"/>
      <c r="P10" s="181">
        <v>6</v>
      </c>
      <c r="Q10" s="181">
        <v>7</v>
      </c>
      <c r="R10" s="181">
        <v>8</v>
      </c>
      <c r="S10" s="181">
        <v>9</v>
      </c>
      <c r="T10" s="181">
        <v>10</v>
      </c>
    </row>
    <row r="11" spans="1:23" s="72" customFormat="1" ht="121.5" customHeight="1" thickBot="1" x14ac:dyDescent="0.25">
      <c r="A11" s="52" t="s">
        <v>128</v>
      </c>
      <c r="B11" s="52" t="s">
        <v>55</v>
      </c>
      <c r="C11" s="52" t="s">
        <v>2</v>
      </c>
      <c r="D11" s="52" t="s">
        <v>129</v>
      </c>
      <c r="E11" s="52" t="s">
        <v>1288</v>
      </c>
      <c r="F11" s="52" t="s">
        <v>1368</v>
      </c>
      <c r="G11" s="52" t="s">
        <v>3</v>
      </c>
      <c r="H11" s="52" t="s">
        <v>59</v>
      </c>
      <c r="I11" s="52" t="s">
        <v>84</v>
      </c>
      <c r="J11" s="52" t="s">
        <v>85</v>
      </c>
      <c r="K11" s="52" t="s">
        <v>86</v>
      </c>
      <c r="L11" s="52" t="s">
        <v>87</v>
      </c>
      <c r="M11" s="52" t="s">
        <v>88</v>
      </c>
      <c r="N11" s="52" t="s">
        <v>89</v>
      </c>
      <c r="O11" s="52" t="s">
        <v>4</v>
      </c>
      <c r="P11" s="52" t="s">
        <v>57</v>
      </c>
      <c r="Q11" s="53" t="s">
        <v>58</v>
      </c>
      <c r="R11" s="53" t="s">
        <v>63</v>
      </c>
      <c r="S11" s="52" t="s">
        <v>80</v>
      </c>
      <c r="T11" s="52" t="s">
        <v>130</v>
      </c>
    </row>
    <row r="12" spans="1:23" s="203" customFormat="1" ht="16.5" customHeight="1" thickTop="1" x14ac:dyDescent="0.2">
      <c r="A12" s="257" t="s">
        <v>132</v>
      </c>
      <c r="B12" s="214"/>
      <c r="C12" s="214"/>
      <c r="D12" s="215"/>
      <c r="E12" s="216"/>
      <c r="F12" s="214"/>
      <c r="G12" s="214"/>
      <c r="H12" s="215"/>
      <c r="I12" s="152">
        <f>SUMPRODUCT((YEAR($H13:$H35)='Start Here'!$B$5)*I13:I35)</f>
        <v>0</v>
      </c>
      <c r="J12" s="152">
        <f>SUMPRODUCT((YEAR($H13:$H35)='Start Here'!$B$5)*J13:J35)</f>
        <v>0</v>
      </c>
      <c r="K12" s="152">
        <f>SUMPRODUCT((YEAR($H13:$H35)='Start Here'!$B$5)*K13:K35)</f>
        <v>0</v>
      </c>
      <c r="L12" s="152">
        <f>SUMPRODUCT((YEAR($H13:$H35)='Start Here'!$B$5)*L13:L35)</f>
        <v>0</v>
      </c>
      <c r="M12" s="152">
        <f>SUMPRODUCT((YEAR($H13:$H35)='Start Here'!$B$5)*M13:M35)</f>
        <v>0</v>
      </c>
      <c r="N12" s="152">
        <f>SUMPRODUCT((YEAR($H13:$H35)='Start Here'!$B$5)*N13:N35)</f>
        <v>11</v>
      </c>
      <c r="O12" s="152">
        <f>SUMPRODUCT((YEAR($H13:$H35)='Start Here'!$B$5)*O13:O35)</f>
        <v>9</v>
      </c>
      <c r="P12" s="152">
        <f>SUMPRODUCT((YEAR($H13:$H35)='Start Here'!$B$5)*P13:P35)</f>
        <v>20</v>
      </c>
      <c r="Q12" s="152">
        <f>SUMPRODUCT((YEAR($H13:$H35)='Start Here'!$B$5)*Q13:Q35)</f>
        <v>20</v>
      </c>
      <c r="R12" s="152">
        <f>SUMPRODUCT((YEAR($H13:$H35)='Start Here'!$B$5)*R13:R35)</f>
        <v>0</v>
      </c>
      <c r="S12" s="153">
        <f>SUMPRODUCT((YEAR($H13:$H35)='Start Here'!$B$5)*(($S13:$S35)="Yes-But no action taken"))+SUMPRODUCT((YEAR($H13:$H35)='Start Here'!$B$5)*(($S13:$S35)="Yes-Approved"))+SUMPRODUCT((YEAR($H13:$H35)='Start Here'!$B$5)*(($S13:$S35)="Yes-Denied"))</f>
        <v>0</v>
      </c>
      <c r="T12" s="217"/>
    </row>
    <row r="13" spans="1:23" ht="20.100000000000001" customHeight="1" x14ac:dyDescent="0.2">
      <c r="A13" s="374"/>
      <c r="B13" s="374" t="s">
        <v>1875</v>
      </c>
      <c r="C13" s="443" t="s">
        <v>1890</v>
      </c>
      <c r="D13" s="373"/>
      <c r="E13" s="373"/>
      <c r="F13" s="443" t="s">
        <v>1905</v>
      </c>
      <c r="G13" s="443" t="s">
        <v>1907</v>
      </c>
      <c r="H13" s="444">
        <v>43565</v>
      </c>
      <c r="I13" s="374"/>
      <c r="J13" s="374"/>
      <c r="K13" s="374"/>
      <c r="L13" s="374"/>
      <c r="M13" s="374"/>
      <c r="N13" s="374"/>
      <c r="O13" s="374">
        <v>1</v>
      </c>
      <c r="P13" s="426">
        <f t="shared" ref="P13:P35" si="0">SUM($I13:$O13)</f>
        <v>1</v>
      </c>
      <c r="Q13" s="374">
        <v>1</v>
      </c>
      <c r="R13" s="374">
        <f t="shared" ref="R13:R35" si="1">P13-Q13</f>
        <v>0</v>
      </c>
      <c r="S13" s="374" t="s">
        <v>1909</v>
      </c>
      <c r="T13" s="220"/>
    </row>
    <row r="14" spans="1:23" ht="20.100000000000001" customHeight="1" x14ac:dyDescent="0.2">
      <c r="A14" s="374"/>
      <c r="B14" s="374" t="s">
        <v>1876</v>
      </c>
      <c r="C14" s="443" t="s">
        <v>1891</v>
      </c>
      <c r="D14" s="374"/>
      <c r="E14" s="374"/>
      <c r="F14" s="443" t="s">
        <v>1905</v>
      </c>
      <c r="G14" s="443" t="s">
        <v>1907</v>
      </c>
      <c r="H14" s="444">
        <v>43619</v>
      </c>
      <c r="I14" s="374"/>
      <c r="J14" s="374"/>
      <c r="K14" s="374"/>
      <c r="L14" s="374"/>
      <c r="M14" s="374"/>
      <c r="N14" s="374"/>
      <c r="O14" s="374">
        <v>1</v>
      </c>
      <c r="P14" s="426">
        <f t="shared" si="0"/>
        <v>1</v>
      </c>
      <c r="Q14" s="374">
        <v>1</v>
      </c>
      <c r="R14" s="374">
        <f t="shared" si="1"/>
        <v>0</v>
      </c>
      <c r="S14" s="374" t="s">
        <v>1909</v>
      </c>
      <c r="T14" s="220"/>
    </row>
    <row r="15" spans="1:23" ht="20.100000000000001" customHeight="1" x14ac:dyDescent="0.2">
      <c r="A15" s="374"/>
      <c r="B15" s="374" t="s">
        <v>1877</v>
      </c>
      <c r="C15" s="443" t="s">
        <v>1892</v>
      </c>
      <c r="D15" s="374"/>
      <c r="E15" s="374"/>
      <c r="F15" s="443" t="s">
        <v>1905</v>
      </c>
      <c r="G15" s="443" t="s">
        <v>1907</v>
      </c>
      <c r="H15" s="445">
        <v>43661</v>
      </c>
      <c r="I15" s="374"/>
      <c r="J15" s="374"/>
      <c r="K15" s="374"/>
      <c r="L15" s="374"/>
      <c r="M15" s="374"/>
      <c r="N15" s="374"/>
      <c r="O15" s="374">
        <v>1</v>
      </c>
      <c r="P15" s="426">
        <f t="shared" si="0"/>
        <v>1</v>
      </c>
      <c r="Q15" s="374">
        <v>1</v>
      </c>
      <c r="R15" s="374">
        <f t="shared" si="1"/>
        <v>0</v>
      </c>
      <c r="S15" s="374" t="s">
        <v>1909</v>
      </c>
      <c r="T15" s="220"/>
    </row>
    <row r="16" spans="1:23" ht="20.100000000000001" customHeight="1" x14ac:dyDescent="0.2">
      <c r="A16" s="374"/>
      <c r="B16" s="374" t="s">
        <v>1878</v>
      </c>
      <c r="C16" s="443" t="s">
        <v>1893</v>
      </c>
      <c r="D16" s="374"/>
      <c r="E16" s="374"/>
      <c r="F16" s="443" t="s">
        <v>1905</v>
      </c>
      <c r="G16" s="443" t="s">
        <v>1907</v>
      </c>
      <c r="H16" s="444">
        <v>43703</v>
      </c>
      <c r="I16" s="374"/>
      <c r="J16" s="374"/>
      <c r="K16" s="374"/>
      <c r="L16" s="374"/>
      <c r="M16" s="374"/>
      <c r="N16" s="374"/>
      <c r="O16" s="374">
        <v>1</v>
      </c>
      <c r="P16" s="426">
        <f t="shared" si="0"/>
        <v>1</v>
      </c>
      <c r="Q16" s="374">
        <v>1</v>
      </c>
      <c r="R16" s="374">
        <f t="shared" si="1"/>
        <v>0</v>
      </c>
      <c r="S16" s="374" t="s">
        <v>1909</v>
      </c>
      <c r="T16" s="220"/>
    </row>
    <row r="17" spans="1:20" ht="20.100000000000001" customHeight="1" x14ac:dyDescent="0.2">
      <c r="A17" s="374"/>
      <c r="B17" s="374" t="s">
        <v>1879</v>
      </c>
      <c r="C17" s="443" t="s">
        <v>1894</v>
      </c>
      <c r="D17" s="374"/>
      <c r="E17" s="374"/>
      <c r="F17" s="443" t="s">
        <v>1906</v>
      </c>
      <c r="G17" s="443" t="s">
        <v>1908</v>
      </c>
      <c r="H17" s="445">
        <v>43784</v>
      </c>
      <c r="I17" s="374"/>
      <c r="J17" s="374"/>
      <c r="K17" s="374"/>
      <c r="L17" s="374"/>
      <c r="M17" s="374"/>
      <c r="N17" s="374">
        <v>1</v>
      </c>
      <c r="O17" s="374"/>
      <c r="P17" s="426">
        <f t="shared" si="0"/>
        <v>1</v>
      </c>
      <c r="Q17" s="374">
        <v>1</v>
      </c>
      <c r="R17" s="374">
        <f t="shared" si="1"/>
        <v>0</v>
      </c>
      <c r="S17" s="374" t="s">
        <v>1909</v>
      </c>
      <c r="T17" s="220"/>
    </row>
    <row r="18" spans="1:20" ht="20.100000000000001" customHeight="1" x14ac:dyDescent="0.2">
      <c r="A18" s="374"/>
      <c r="B18" s="374" t="s">
        <v>1880</v>
      </c>
      <c r="C18" s="443" t="s">
        <v>1895</v>
      </c>
      <c r="D18" s="374"/>
      <c r="E18" s="374"/>
      <c r="F18" s="443" t="s">
        <v>1906</v>
      </c>
      <c r="G18" s="443" t="s">
        <v>1908</v>
      </c>
      <c r="H18" s="444">
        <v>43805</v>
      </c>
      <c r="I18" s="374"/>
      <c r="J18" s="374"/>
      <c r="K18" s="374"/>
      <c r="L18" s="374"/>
      <c r="M18" s="374"/>
      <c r="N18" s="374">
        <v>1</v>
      </c>
      <c r="O18" s="374"/>
      <c r="P18" s="426">
        <f t="shared" si="0"/>
        <v>1</v>
      </c>
      <c r="Q18" s="374">
        <v>1</v>
      </c>
      <c r="R18" s="374">
        <f t="shared" si="1"/>
        <v>0</v>
      </c>
      <c r="S18" s="374" t="s">
        <v>1909</v>
      </c>
      <c r="T18" s="220"/>
    </row>
    <row r="19" spans="1:20" s="222" customFormat="1" ht="20.100000000000001" customHeight="1" x14ac:dyDescent="0.2">
      <c r="A19" s="374"/>
      <c r="B19" s="374" t="s">
        <v>1881</v>
      </c>
      <c r="C19" s="443" t="s">
        <v>1896</v>
      </c>
      <c r="D19" s="374"/>
      <c r="E19" s="374"/>
      <c r="F19" s="443" t="s">
        <v>1906</v>
      </c>
      <c r="G19" s="443" t="s">
        <v>1908</v>
      </c>
      <c r="H19" s="444">
        <v>43602</v>
      </c>
      <c r="I19" s="374"/>
      <c r="J19" s="374"/>
      <c r="K19" s="374"/>
      <c r="L19" s="374"/>
      <c r="M19" s="374"/>
      <c r="N19" s="374">
        <v>1</v>
      </c>
      <c r="O19" s="374"/>
      <c r="P19" s="426">
        <f t="shared" si="0"/>
        <v>1</v>
      </c>
      <c r="Q19" s="374">
        <v>1</v>
      </c>
      <c r="R19" s="374">
        <f t="shared" si="1"/>
        <v>0</v>
      </c>
      <c r="S19" s="374" t="s">
        <v>1909</v>
      </c>
      <c r="T19" s="220"/>
    </row>
    <row r="20" spans="1:20" s="222" customFormat="1" ht="20.100000000000001" customHeight="1" x14ac:dyDescent="0.2">
      <c r="A20" s="374"/>
      <c r="B20" s="374" t="s">
        <v>1882</v>
      </c>
      <c r="C20" s="443" t="s">
        <v>1897</v>
      </c>
      <c r="D20" s="374"/>
      <c r="E20" s="374"/>
      <c r="F20" s="443" t="s">
        <v>1906</v>
      </c>
      <c r="G20" s="443" t="s">
        <v>1908</v>
      </c>
      <c r="H20" s="444">
        <v>43700</v>
      </c>
      <c r="I20" s="374"/>
      <c r="J20" s="374"/>
      <c r="K20" s="374"/>
      <c r="L20" s="374"/>
      <c r="M20" s="374"/>
      <c r="N20" s="374">
        <v>1</v>
      </c>
      <c r="O20" s="374"/>
      <c r="P20" s="426">
        <f t="shared" si="0"/>
        <v>1</v>
      </c>
      <c r="Q20" s="374">
        <v>1</v>
      </c>
      <c r="R20" s="374">
        <f t="shared" si="1"/>
        <v>0</v>
      </c>
      <c r="S20" s="374" t="s">
        <v>1909</v>
      </c>
      <c r="T20" s="220"/>
    </row>
    <row r="21" spans="1:20" s="222" customFormat="1" ht="20.100000000000001" customHeight="1" x14ac:dyDescent="0.2">
      <c r="A21" s="374"/>
      <c r="B21" s="374" t="s">
        <v>1883</v>
      </c>
      <c r="C21" s="443" t="s">
        <v>1898</v>
      </c>
      <c r="D21" s="374"/>
      <c r="E21" s="374"/>
      <c r="F21" s="443" t="s">
        <v>1906</v>
      </c>
      <c r="G21" s="443" t="s">
        <v>1908</v>
      </c>
      <c r="H21" s="444">
        <v>43545</v>
      </c>
      <c r="I21" s="374"/>
      <c r="J21" s="374"/>
      <c r="K21" s="374"/>
      <c r="L21" s="374"/>
      <c r="M21" s="374"/>
      <c r="N21" s="374">
        <v>1</v>
      </c>
      <c r="O21" s="374"/>
      <c r="P21" s="426">
        <f t="shared" si="0"/>
        <v>1</v>
      </c>
      <c r="Q21" s="374">
        <v>1</v>
      </c>
      <c r="R21" s="374">
        <f t="shared" si="1"/>
        <v>0</v>
      </c>
      <c r="S21" s="374" t="s">
        <v>1909</v>
      </c>
      <c r="T21" s="220"/>
    </row>
    <row r="22" spans="1:20" s="222" customFormat="1" ht="20.100000000000001" customHeight="1" x14ac:dyDescent="0.2">
      <c r="A22" s="374"/>
      <c r="B22" s="374" t="s">
        <v>1884</v>
      </c>
      <c r="C22" s="443" t="s">
        <v>1899</v>
      </c>
      <c r="D22" s="374"/>
      <c r="E22" s="374"/>
      <c r="F22" s="443" t="s">
        <v>1906</v>
      </c>
      <c r="G22" s="443" t="s">
        <v>1908</v>
      </c>
      <c r="H22" s="444">
        <v>43682</v>
      </c>
      <c r="I22" s="374"/>
      <c r="J22" s="374"/>
      <c r="K22" s="374"/>
      <c r="L22" s="374"/>
      <c r="M22" s="374"/>
      <c r="N22" s="374">
        <v>1</v>
      </c>
      <c r="O22" s="374"/>
      <c r="P22" s="426">
        <f t="shared" si="0"/>
        <v>1</v>
      </c>
      <c r="Q22" s="374">
        <v>1</v>
      </c>
      <c r="R22" s="374">
        <f t="shared" si="1"/>
        <v>0</v>
      </c>
      <c r="S22" s="374" t="s">
        <v>1909</v>
      </c>
      <c r="T22" s="220"/>
    </row>
    <row r="23" spans="1:20" s="222" customFormat="1" ht="20.100000000000001" customHeight="1" x14ac:dyDescent="0.2">
      <c r="A23" s="374"/>
      <c r="B23" s="374" t="s">
        <v>1885</v>
      </c>
      <c r="C23" s="443" t="s">
        <v>1900</v>
      </c>
      <c r="D23" s="374"/>
      <c r="E23" s="374"/>
      <c r="F23" s="443" t="s">
        <v>1906</v>
      </c>
      <c r="G23" s="443" t="s">
        <v>1908</v>
      </c>
      <c r="H23" s="444">
        <v>43678</v>
      </c>
      <c r="I23" s="374"/>
      <c r="J23" s="374"/>
      <c r="K23" s="374"/>
      <c r="L23" s="374"/>
      <c r="M23" s="374"/>
      <c r="N23" s="374">
        <v>1</v>
      </c>
      <c r="O23" s="374"/>
      <c r="P23" s="426">
        <f t="shared" si="0"/>
        <v>1</v>
      </c>
      <c r="Q23" s="374">
        <v>1</v>
      </c>
      <c r="R23" s="374">
        <f t="shared" si="1"/>
        <v>0</v>
      </c>
      <c r="S23" s="374" t="s">
        <v>1909</v>
      </c>
      <c r="T23" s="220"/>
    </row>
    <row r="24" spans="1:20" s="222" customFormat="1" ht="20.100000000000001" customHeight="1" x14ac:dyDescent="0.2">
      <c r="A24" s="374"/>
      <c r="B24" s="374" t="s">
        <v>1886</v>
      </c>
      <c r="C24" s="443" t="s">
        <v>1901</v>
      </c>
      <c r="D24" s="374"/>
      <c r="E24" s="374"/>
      <c r="F24" s="443" t="s">
        <v>1906</v>
      </c>
      <c r="G24" s="443" t="s">
        <v>1908</v>
      </c>
      <c r="H24" s="444">
        <v>43621</v>
      </c>
      <c r="I24" s="374"/>
      <c r="J24" s="374"/>
      <c r="K24" s="374"/>
      <c r="L24" s="374"/>
      <c r="M24" s="374"/>
      <c r="N24" s="374">
        <v>1</v>
      </c>
      <c r="O24" s="374"/>
      <c r="P24" s="426">
        <f t="shared" si="0"/>
        <v>1</v>
      </c>
      <c r="Q24" s="374">
        <v>1</v>
      </c>
      <c r="R24" s="374">
        <f t="shared" si="1"/>
        <v>0</v>
      </c>
      <c r="S24" s="374" t="s">
        <v>1909</v>
      </c>
      <c r="T24" s="220"/>
    </row>
    <row r="25" spans="1:20" s="222" customFormat="1" ht="20.100000000000001" customHeight="1" x14ac:dyDescent="0.2">
      <c r="A25" s="374"/>
      <c r="B25" s="374" t="s">
        <v>1887</v>
      </c>
      <c r="C25" s="443" t="s">
        <v>1902</v>
      </c>
      <c r="D25" s="374"/>
      <c r="E25" s="374"/>
      <c r="F25" s="443" t="s">
        <v>1906</v>
      </c>
      <c r="G25" s="443" t="s">
        <v>1908</v>
      </c>
      <c r="H25" s="444">
        <v>43588</v>
      </c>
      <c r="I25" s="374"/>
      <c r="J25" s="374"/>
      <c r="K25" s="374"/>
      <c r="L25" s="374"/>
      <c r="M25" s="374"/>
      <c r="N25" s="374">
        <v>1</v>
      </c>
      <c r="O25" s="374"/>
      <c r="P25" s="426">
        <f t="shared" si="0"/>
        <v>1</v>
      </c>
      <c r="Q25" s="374">
        <v>1</v>
      </c>
      <c r="R25" s="374">
        <f t="shared" si="1"/>
        <v>0</v>
      </c>
      <c r="S25" s="374" t="s">
        <v>1909</v>
      </c>
      <c r="T25" s="220"/>
    </row>
    <row r="26" spans="1:20" s="222" customFormat="1" ht="20.100000000000001" customHeight="1" x14ac:dyDescent="0.2">
      <c r="A26" s="374"/>
      <c r="B26" s="374" t="s">
        <v>1888</v>
      </c>
      <c r="C26" s="443" t="s">
        <v>1903</v>
      </c>
      <c r="D26" s="374"/>
      <c r="E26" s="374"/>
      <c r="F26" s="443" t="s">
        <v>1906</v>
      </c>
      <c r="G26" s="443" t="s">
        <v>1908</v>
      </c>
      <c r="H26" s="444">
        <v>43536</v>
      </c>
      <c r="I26" s="374"/>
      <c r="J26" s="374"/>
      <c r="K26" s="374"/>
      <c r="L26" s="374"/>
      <c r="M26" s="374"/>
      <c r="N26" s="374">
        <v>1</v>
      </c>
      <c r="O26" s="374"/>
      <c r="P26" s="426">
        <f t="shared" si="0"/>
        <v>1</v>
      </c>
      <c r="Q26" s="374">
        <v>1</v>
      </c>
      <c r="R26" s="374">
        <f t="shared" si="1"/>
        <v>0</v>
      </c>
      <c r="S26" s="374" t="s">
        <v>1909</v>
      </c>
      <c r="T26" s="220"/>
    </row>
    <row r="27" spans="1:20" s="222" customFormat="1" ht="20.100000000000001" customHeight="1" x14ac:dyDescent="0.2">
      <c r="A27" s="374"/>
      <c r="B27" s="374" t="s">
        <v>1889</v>
      </c>
      <c r="C27" s="443" t="s">
        <v>1904</v>
      </c>
      <c r="D27" s="374"/>
      <c r="E27" s="374"/>
      <c r="F27" s="443" t="s">
        <v>1906</v>
      </c>
      <c r="G27" s="443" t="s">
        <v>1908</v>
      </c>
      <c r="H27" s="444">
        <v>43518</v>
      </c>
      <c r="I27" s="374"/>
      <c r="J27" s="374"/>
      <c r="K27" s="374"/>
      <c r="L27" s="374"/>
      <c r="M27" s="374"/>
      <c r="N27" s="374">
        <v>1</v>
      </c>
      <c r="O27" s="374"/>
      <c r="P27" s="426">
        <f t="shared" si="0"/>
        <v>1</v>
      </c>
      <c r="Q27" s="374">
        <v>1</v>
      </c>
      <c r="R27" s="374">
        <f t="shared" si="1"/>
        <v>0</v>
      </c>
      <c r="S27" s="374" t="s">
        <v>1909</v>
      </c>
      <c r="T27" s="220"/>
    </row>
    <row r="28" spans="1:20" s="222" customFormat="1" ht="20.100000000000001" customHeight="1" x14ac:dyDescent="0.2">
      <c r="A28" s="374"/>
      <c r="B28" s="373" t="s">
        <v>2355</v>
      </c>
      <c r="C28" s="443" t="s">
        <v>2353</v>
      </c>
      <c r="D28" s="373"/>
      <c r="E28" s="373"/>
      <c r="F28" s="443" t="s">
        <v>1905</v>
      </c>
      <c r="G28" s="443" t="s">
        <v>1907</v>
      </c>
      <c r="H28" s="444">
        <v>43536</v>
      </c>
      <c r="I28" s="374"/>
      <c r="J28" s="374"/>
      <c r="K28" s="374"/>
      <c r="L28" s="374"/>
      <c r="M28" s="374"/>
      <c r="N28" s="374"/>
      <c r="O28" s="374">
        <v>1</v>
      </c>
      <c r="P28" s="426">
        <f t="shared" si="0"/>
        <v>1</v>
      </c>
      <c r="Q28" s="374">
        <v>1</v>
      </c>
      <c r="R28" s="374">
        <f t="shared" si="1"/>
        <v>0</v>
      </c>
      <c r="S28" s="374" t="s">
        <v>1909</v>
      </c>
      <c r="T28" s="220"/>
    </row>
    <row r="29" spans="1:20" s="222" customFormat="1" ht="20.100000000000001" customHeight="1" x14ac:dyDescent="0.2">
      <c r="A29" s="374"/>
      <c r="B29" s="373" t="s">
        <v>2356</v>
      </c>
      <c r="C29" s="443" t="s">
        <v>2354</v>
      </c>
      <c r="D29" s="373"/>
      <c r="E29" s="373"/>
      <c r="F29" s="443" t="s">
        <v>1905</v>
      </c>
      <c r="G29" s="443" t="s">
        <v>1907</v>
      </c>
      <c r="H29" s="444">
        <v>43497</v>
      </c>
      <c r="I29" s="374"/>
      <c r="J29" s="374"/>
      <c r="K29" s="374"/>
      <c r="L29" s="374"/>
      <c r="M29" s="374"/>
      <c r="N29" s="374"/>
      <c r="O29" s="374">
        <v>1</v>
      </c>
      <c r="P29" s="426">
        <f t="shared" si="0"/>
        <v>1</v>
      </c>
      <c r="Q29" s="374">
        <v>1</v>
      </c>
      <c r="R29" s="374">
        <f t="shared" si="1"/>
        <v>0</v>
      </c>
      <c r="S29" s="374" t="s">
        <v>1909</v>
      </c>
      <c r="T29" s="220"/>
    </row>
    <row r="30" spans="1:20" s="222" customFormat="1" ht="20.100000000000001" customHeight="1" x14ac:dyDescent="0.2">
      <c r="A30" s="374"/>
      <c r="B30" s="374" t="s">
        <v>2358</v>
      </c>
      <c r="C30" s="443" t="s">
        <v>2357</v>
      </c>
      <c r="D30" s="374"/>
      <c r="E30" s="374"/>
      <c r="F30" s="443" t="s">
        <v>1905</v>
      </c>
      <c r="G30" s="443" t="s">
        <v>1907</v>
      </c>
      <c r="H30" s="446">
        <v>43649</v>
      </c>
      <c r="I30" s="374"/>
      <c r="J30" s="374"/>
      <c r="K30" s="374"/>
      <c r="L30" s="374"/>
      <c r="M30" s="374"/>
      <c r="N30" s="374"/>
      <c r="O30" s="374">
        <v>3</v>
      </c>
      <c r="P30" s="426">
        <f t="shared" si="0"/>
        <v>3</v>
      </c>
      <c r="Q30" s="374">
        <v>3</v>
      </c>
      <c r="R30" s="374">
        <f t="shared" si="1"/>
        <v>0</v>
      </c>
      <c r="S30" s="374" t="s">
        <v>1909</v>
      </c>
      <c r="T30" s="220"/>
    </row>
    <row r="31" spans="1:20" s="222" customFormat="1" x14ac:dyDescent="0.2">
      <c r="A31" s="125"/>
      <c r="B31" s="125"/>
      <c r="C31" s="125"/>
      <c r="D31" s="125"/>
      <c r="E31" s="125"/>
      <c r="F31" s="128"/>
      <c r="G31" s="218"/>
      <c r="H31" s="126"/>
      <c r="I31" s="128"/>
      <c r="J31" s="128"/>
      <c r="K31" s="128"/>
      <c r="L31" s="128"/>
      <c r="M31" s="128"/>
      <c r="N31" s="128"/>
      <c r="O31" s="128"/>
      <c r="P31" s="219">
        <f t="shared" si="0"/>
        <v>0</v>
      </c>
      <c r="Q31" s="218"/>
      <c r="R31" s="218">
        <f t="shared" si="1"/>
        <v>0</v>
      </c>
      <c r="S31" s="218"/>
      <c r="T31" s="220"/>
    </row>
    <row r="32" spans="1:20" s="222" customFormat="1" x14ac:dyDescent="0.2">
      <c r="A32" s="125"/>
      <c r="B32" s="125"/>
      <c r="C32" s="125"/>
      <c r="D32" s="125"/>
      <c r="E32" s="125"/>
      <c r="F32" s="128"/>
      <c r="G32" s="218"/>
      <c r="H32" s="126"/>
      <c r="I32" s="128"/>
      <c r="J32" s="128"/>
      <c r="K32" s="128"/>
      <c r="L32" s="128"/>
      <c r="M32" s="128"/>
      <c r="N32" s="128"/>
      <c r="O32" s="128"/>
      <c r="P32" s="219">
        <f t="shared" si="0"/>
        <v>0</v>
      </c>
      <c r="Q32" s="218"/>
      <c r="R32" s="218">
        <f t="shared" si="1"/>
        <v>0</v>
      </c>
      <c r="S32" s="218"/>
      <c r="T32" s="220"/>
    </row>
    <row r="33" spans="1:20" s="222" customFormat="1" x14ac:dyDescent="0.2">
      <c r="A33" s="125"/>
      <c r="B33" s="125"/>
      <c r="C33" s="125"/>
      <c r="D33" s="125"/>
      <c r="E33" s="125"/>
      <c r="F33" s="128"/>
      <c r="G33" s="218"/>
      <c r="H33" s="126"/>
      <c r="I33" s="128"/>
      <c r="J33" s="128"/>
      <c r="K33" s="128"/>
      <c r="L33" s="128"/>
      <c r="M33" s="128"/>
      <c r="N33" s="128"/>
      <c r="O33" s="128"/>
      <c r="P33" s="219">
        <f t="shared" si="0"/>
        <v>0</v>
      </c>
      <c r="Q33" s="218"/>
      <c r="R33" s="218">
        <f t="shared" si="1"/>
        <v>0</v>
      </c>
      <c r="S33" s="218"/>
      <c r="T33" s="220"/>
    </row>
    <row r="34" spans="1:20" s="222" customFormat="1" x14ac:dyDescent="0.2">
      <c r="A34" s="125"/>
      <c r="B34" s="125"/>
      <c r="C34" s="125"/>
      <c r="D34" s="125"/>
      <c r="E34" s="125"/>
      <c r="F34" s="128"/>
      <c r="G34" s="218"/>
      <c r="H34" s="126"/>
      <c r="I34" s="128"/>
      <c r="J34" s="128"/>
      <c r="K34" s="128"/>
      <c r="L34" s="128"/>
      <c r="M34" s="128"/>
      <c r="N34" s="128"/>
      <c r="O34" s="128"/>
      <c r="P34" s="219">
        <f t="shared" si="0"/>
        <v>0</v>
      </c>
      <c r="Q34" s="218"/>
      <c r="R34" s="218">
        <f t="shared" si="1"/>
        <v>0</v>
      </c>
      <c r="S34" s="218"/>
      <c r="T34" s="220"/>
    </row>
    <row r="35" spans="1:20" s="222" customFormat="1" x14ac:dyDescent="0.2">
      <c r="A35" s="125"/>
      <c r="B35" s="125"/>
      <c r="C35" s="125"/>
      <c r="D35" s="125"/>
      <c r="E35" s="125"/>
      <c r="F35" s="128"/>
      <c r="G35" s="218"/>
      <c r="H35" s="126"/>
      <c r="I35" s="128"/>
      <c r="J35" s="128"/>
      <c r="K35" s="128"/>
      <c r="L35" s="128"/>
      <c r="M35" s="128"/>
      <c r="N35" s="128"/>
      <c r="O35" s="128"/>
      <c r="P35" s="219">
        <f t="shared" si="0"/>
        <v>0</v>
      </c>
      <c r="Q35" s="218"/>
      <c r="R35" s="218">
        <f t="shared" si="1"/>
        <v>0</v>
      </c>
      <c r="S35" s="218"/>
      <c r="T35" s="220"/>
    </row>
    <row r="36" spans="1:20" s="203" customFormat="1" x14ac:dyDescent="0.2">
      <c r="H36" s="70"/>
    </row>
    <row r="37" spans="1:20" s="203" customFormat="1" x14ac:dyDescent="0.2">
      <c r="H37" s="70"/>
    </row>
    <row r="38" spans="1:20" s="203" customFormat="1" x14ac:dyDescent="0.2">
      <c r="H38" s="70"/>
    </row>
    <row r="39" spans="1:20" s="203" customFormat="1" x14ac:dyDescent="0.2">
      <c r="H39" s="70"/>
    </row>
    <row r="40" spans="1:20" s="203" customFormat="1" x14ac:dyDescent="0.2">
      <c r="H40" s="70"/>
    </row>
    <row r="41" spans="1:20" s="203" customFormat="1" x14ac:dyDescent="0.2">
      <c r="H41" s="70"/>
    </row>
    <row r="42" spans="1:20" s="203" customFormat="1" x14ac:dyDescent="0.2">
      <c r="H42" s="70"/>
    </row>
    <row r="43" spans="1:20" s="203" customFormat="1" x14ac:dyDescent="0.2">
      <c r="H43" s="70"/>
    </row>
    <row r="44" spans="1:20" s="203" customFormat="1" x14ac:dyDescent="0.2">
      <c r="H44" s="70"/>
    </row>
    <row r="45" spans="1:20" s="203" customFormat="1" x14ac:dyDescent="0.2">
      <c r="H45" s="70"/>
    </row>
  </sheetData>
  <sheetProtection algorithmName="SHA-512" hashValue="aWItvkZBbwxqT8OcboCwKduK4yW3GStNIGsKRzzIA1MUva/1++1KH8epHe5hLcgMK2FN/yC2dy3P15nh73CpsQ==" saltValue="FdvBjLrxSoT1gP40yrodmw==" spinCount="100000" sheet="1" objects="1" scenarios="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13:C27 C30:C35">
    <cfRule type="expression" dxfId="47" priority="9">
      <formula>AND(ISBLANK(C13),SUM(COUNTIF(A13:O13,"&lt;&gt;"&amp;""),COUNTIF(Q13,"&lt;&gt;"&amp;""),COUNTIF(S13:T13,"&lt;&gt;"&amp;"")&gt;0))</formula>
    </cfRule>
  </conditionalFormatting>
  <conditionalFormatting sqref="F13:F27 F30:F35">
    <cfRule type="expression" dxfId="46" priority="31">
      <formula>AND(ISBLANK(F13),SUM(COUNTIF(A13:O13,"&lt;&gt;"&amp;""),COUNTIF(Q13,"&lt;&gt;"&amp;""),COUNTIF(S13:T13,"&lt;&gt;"&amp;"")&gt;0))</formula>
    </cfRule>
  </conditionalFormatting>
  <conditionalFormatting sqref="G13:G27 G30:G35">
    <cfRule type="expression" dxfId="45" priority="30">
      <formula>AND(ISBLANK(G13),SUM(COUNTIF(A13:O13,"&lt;&gt;"&amp;""),COUNTIF(Q13,"&lt;&gt;"&amp;""),COUNTIF(S13:T13,"&lt;&gt;"&amp;"")&gt;0))</formula>
    </cfRule>
  </conditionalFormatting>
  <conditionalFormatting sqref="H13:H27 H30:H35">
    <cfRule type="expression" dxfId="44" priority="11">
      <formula>AND(ISBLANK(H13),SUM(COUNTIF(A13:O13,"&lt;&gt;"&amp;""),COUNTIF(Q13,"&lt;&gt;"&amp;""),COUNTIF(S13:T13,"&lt;&gt;"&amp;"")&gt;0))</formula>
    </cfRule>
    <cfRule type="expression" dxfId="43" priority="29">
      <formula>ISTEXT(H13)</formula>
    </cfRule>
  </conditionalFormatting>
  <conditionalFormatting sqref="S13:S35">
    <cfRule type="expression" dxfId="42" priority="28">
      <formula>AND(ISBLANK(S13),SUM(COUNTIF(A13:O13,"&lt;&gt;"&amp;""),COUNTIF(Q13,"&lt;&gt;"&amp;""),COUNTIF(S13:T13,"&lt;&gt;"&amp;"")&gt;0))</formula>
    </cfRule>
  </conditionalFormatting>
  <conditionalFormatting sqref="I13:O35">
    <cfRule type="expression" dxfId="41" priority="26">
      <formula>AND(ISBLANK(I13),SUM(COUNTIF($A13:$O13,"&lt;&gt;"&amp;""),COUNTIF($Q13,"&lt;&gt;"&amp;""),COUNTIF($S13:$T13,"&lt;&gt;"&amp;"")&gt;0))</formula>
    </cfRule>
  </conditionalFormatting>
  <conditionalFormatting sqref="I13:O35">
    <cfRule type="expression" priority="12" stopIfTrue="1">
      <formula>COUNTIF($I13:$O13,"&lt;&gt;"&amp;"")&gt;0</formula>
    </cfRule>
  </conditionalFormatting>
  <conditionalFormatting sqref="A13:C27 E13:E27 E30:E35 A30:C35 A28:A29">
    <cfRule type="expression" dxfId="40" priority="10">
      <formula>LEN(A13)&gt;256</formula>
    </cfRule>
  </conditionalFormatting>
  <conditionalFormatting sqref="T13:T35">
    <cfRule type="expression" dxfId="39" priority="7">
      <formula>LEN(T13)&gt;4000</formula>
    </cfRule>
  </conditionalFormatting>
  <conditionalFormatting sqref="B13:B27 B30:B35">
    <cfRule type="expression" dxfId="38" priority="6">
      <formula>AND(ISBLANK(B13),SUM(COUNTIF(A13:O13,"&lt;&gt;"&amp;""),COUNTIF(Q13,"&lt;&gt;"&amp;""),COUNTIF(S13:T13,"&lt;&gt;"&amp;"")&gt;0))</formula>
    </cfRule>
  </conditionalFormatting>
  <conditionalFormatting sqref="B28:C29 F28:G29">
    <cfRule type="expression" dxfId="37" priority="4">
      <formula>AND(ISBLANK(B28),SUM(COUNTIF($A28:$O28,"&lt;&gt;"&amp;""),COUNTIF($Q28:$X28,"&lt;&gt;"&amp;""),COUNTIF($Z28:$AG28,"&lt;&gt;"&amp;""),COUNTIF($AI28:$AS28,"&lt;&gt;"&amp;"")&gt;0))</formula>
    </cfRule>
  </conditionalFormatting>
  <conditionalFormatting sqref="B28:D29">
    <cfRule type="expression" dxfId="36" priority="5">
      <formula>LEN(B28)&gt;256</formula>
    </cfRule>
  </conditionalFormatting>
  <conditionalFormatting sqref="E28:E29">
    <cfRule type="expression" dxfId="35" priority="3">
      <formula>LEN($E$13)&gt;256</formula>
    </cfRule>
  </conditionalFormatting>
  <conditionalFormatting sqref="H28:H29">
    <cfRule type="expression" dxfId="34" priority="1">
      <formula>AND(ISBLANK(H28),SUM(COUNTIF(A28:H28,"&lt;&gt;"&amp;"")&gt;0))</formula>
    </cfRule>
    <cfRule type="expression" dxfId="33" priority="2">
      <formula>ISTEXT(H28)</formula>
    </cfRule>
  </conditionalFormatting>
  <dataValidations count="14">
    <dataValidation type="list" allowBlank="1" showInputMessage="1" showErrorMessage="1" sqref="G3 G13:G27 G30:G1048576" xr:uid="{00000000-0002-0000-0400-000000000000}">
      <formula1>"R,O"</formula1>
    </dataValidation>
    <dataValidation type="list" allowBlank="1" showInputMessage="1" showErrorMessage="1" sqref="F1:F3 F13:F1048576" xr:uid="{00000000-0002-0000-0400-000001000000}">
      <formula1>"SFA,SFD,2 to 4,5+,ADU,MH"</formula1>
    </dataValidation>
    <dataValidation type="date" allowBlank="1" showInputMessage="1" showErrorMessage="1" sqref="H9:H12 H4:H5" xr:uid="{00000000-0002-0000-0400-000002000000}">
      <formula1>18264</formula1>
      <formula2>54789</formula2>
    </dataValidation>
    <dataValidation type="whole" allowBlank="1" showInputMessage="1" showErrorMessage="1" error="Please enter a number greater than 0" sqref="L2 I4:K5 I10:O11 I36:O1048576" xr:uid="{00000000-0002-0000-0400-000003000000}">
      <formula1>0</formula1>
      <formula2>30000</formula2>
    </dataValidation>
    <dataValidation type="whole" allowBlank="1" showInputMessage="1" showErrorMessage="1" sqref="Q9:Q11 Q4:Q5 Q13:Q1048576" xr:uid="{00000000-0002-0000-0400-000004000000}">
      <formula1>0</formula1>
      <formula2>20000</formula2>
    </dataValidation>
    <dataValidation type="list" allowBlank="1" showInputMessage="1" showErrorMessage="1" error="Please enter &quot;No&quot;,&quot;Yes-But no action taken&quot;, &quot;Yes-Approved&quot; , &quot;Yes-Denied&quot;  " sqref="S1:S3 S13:S1048576" xr:uid="{00000000-0002-0000-0400-000005000000}">
      <formula1>"No,Yes-But no action taken,Yes-Approved,Yes-Denied"</formula1>
    </dataValidation>
    <dataValidation allowBlank="1" showInputMessage="1" sqref="L4:O4" xr:uid="{00000000-0002-0000-0400-000007000000}"/>
    <dataValidation allowBlank="1" showInputMessage="1" showErrorMessage="1" error="Please enter &quot;No&quot;,&quot;Yes-But no action taken&quot;, &quot;Yes-Approved&quot; , &quot;Yes-Denied&quot;  " sqref="S4:S6 S9:S12" xr:uid="{00000000-0002-0000-0400-000008000000}"/>
    <dataValidation type="date" allowBlank="1" showInputMessage="1" showErrorMessage="1" error="Please enter a date" sqref="H13:H27 H30:H1048576" xr:uid="{00000000-0002-0000-0400-00000A000000}">
      <formula1>18264</formula1>
      <formula2>54789</formula2>
    </dataValidation>
    <dataValidation type="whole" allowBlank="1" showInputMessage="1" showErrorMessage="1" error="Please enter a number greater than 0." sqref="I13:O35" xr:uid="{00000000-0002-0000-0400-000006000000}">
      <formula1>0</formula1>
      <formula2>30000</formula2>
    </dataValidation>
    <dataValidation showInputMessage="1" showErrorMessage="1" error="Please enter the current APN before continuing." sqref="C28:C29" xr:uid="{F0228F78-455B-4D96-B079-195C0EE8D89A}"/>
    <dataValidation type="list" allowBlank="1" showInputMessage="1" showErrorMessage="1" error="Please enter R for Rental or O for Ownership. Please guess if you do not know. " sqref="G28:G29" xr:uid="{FDB06D26-D4F9-402A-AF23-7EDA7B904C9D}">
      <formula1>"R,O"</formula1>
    </dataValidation>
    <dataValidation type="date" showInputMessage="1" showErrorMessage="1" errorTitle="Please enter a date" error="Please Enter a Date" sqref="H28:H29" xr:uid="{F126E05C-8BBE-4260-95B5-0F8BDEC96D92}">
      <formula1>18264</formula1>
      <formula2>54789</formula2>
    </dataValidation>
    <dataValidation type="custom" errorStyle="information" allowBlank="1" showInputMessage="1" showErrorMessage="1" error="Please enter the number of proposed units in section five." sqref="P13:P35" xr:uid="{00000000-0002-0000-0400-000009000000}">
      <formula1>C13 &lt;&gt; ""</formula1>
    </dataValidation>
  </dataValidations>
  <printOptions horizontalCentered="1"/>
  <pageMargins left="0.7" right="0.7" top="0.75" bottom="0.75" header="0.3" footer="0.3"/>
  <pageSetup scale="39" fitToHeight="0" orientation="landscape"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pageSetUpPr fitToPage="1"/>
  </sheetPr>
  <dimension ref="A1:EB167"/>
  <sheetViews>
    <sheetView tabSelected="1" showWhiteSpace="0" topLeftCell="E1" zoomScale="70" zoomScaleNormal="70" zoomScaleSheetLayoutView="50" zoomScalePageLayoutView="70" workbookViewId="0">
      <selection activeCell="O144" sqref="O144"/>
    </sheetView>
  </sheetViews>
  <sheetFormatPr defaultColWidth="0" defaultRowHeight="14.25" x14ac:dyDescent="0.2"/>
  <cols>
    <col min="1" max="2" width="16.7109375" style="240" customWidth="1"/>
    <col min="3" max="3" width="27" style="240" customWidth="1"/>
    <col min="4" max="4" width="18" style="240" customWidth="1"/>
    <col min="5" max="5" width="17.7109375" style="240" customWidth="1"/>
    <col min="6" max="6" width="15" style="240" customWidth="1"/>
    <col min="7" max="7" width="12.7109375" style="240" customWidth="1"/>
    <col min="8" max="8" width="14.85546875" style="240" customWidth="1"/>
    <col min="9" max="9" width="14.5703125" style="240" customWidth="1"/>
    <col min="10" max="10" width="14.140625" style="240" customWidth="1"/>
    <col min="11" max="11" width="14.42578125" style="240" customWidth="1"/>
    <col min="12" max="12" width="13.85546875" style="240" customWidth="1"/>
    <col min="13" max="13" width="14.85546875" style="240" customWidth="1"/>
    <col min="14" max="14" width="14.42578125" style="240" customWidth="1"/>
    <col min="15" max="15" width="16.28515625" style="240" customWidth="1"/>
    <col min="16" max="16" width="17" style="240" customWidth="1"/>
    <col min="17" max="17" width="13.28515625" style="240" customWidth="1"/>
    <col min="18" max="18" width="14.42578125" style="240" customWidth="1"/>
    <col min="19" max="19" width="13.7109375" style="240" customWidth="1"/>
    <col min="20" max="20" width="13.42578125" style="240" customWidth="1"/>
    <col min="21" max="21" width="13.85546875" style="240" customWidth="1"/>
    <col min="22" max="22" width="14.85546875" style="240" customWidth="1"/>
    <col min="23" max="23" width="14.42578125" style="240" customWidth="1"/>
    <col min="24" max="24" width="17.7109375" style="240" customWidth="1"/>
    <col min="25" max="25" width="19.140625" style="240" customWidth="1"/>
    <col min="26" max="27" width="13.5703125" style="240" bestFit="1" customWidth="1"/>
    <col min="28" max="30" width="12.7109375" style="240" customWidth="1"/>
    <col min="31" max="31" width="14.85546875" style="240" customWidth="1"/>
    <col min="32" max="32" width="14.42578125" style="240" customWidth="1"/>
    <col min="33" max="33" width="21.42578125" style="240" customWidth="1"/>
    <col min="34" max="34" width="15.28515625" style="240" bestFit="1" customWidth="1"/>
    <col min="35" max="35" width="15.28515625" style="224" customWidth="1"/>
    <col min="36" max="36" width="18.42578125" style="240" customWidth="1"/>
    <col min="37" max="37" width="16.28515625" style="240" customWidth="1"/>
    <col min="38" max="38" width="21.42578125" style="240" customWidth="1"/>
    <col min="39" max="39" width="18.42578125" style="240" customWidth="1"/>
    <col min="40" max="40" width="28.42578125" style="240" customWidth="1"/>
    <col min="41" max="41" width="22.42578125" style="240" customWidth="1"/>
    <col min="42" max="42" width="15.7109375" style="240" customWidth="1"/>
    <col min="43" max="43" width="15.28515625" style="240" customWidth="1"/>
    <col min="44" max="44" width="14.5703125" style="241" customWidth="1"/>
    <col min="45" max="45" width="20.140625" style="224" customWidth="1"/>
    <col min="46" max="46" width="27.42578125" style="260" hidden="1" customWidth="1"/>
    <col min="47" max="16384" width="9.140625" style="240" hidden="1"/>
  </cols>
  <sheetData>
    <row r="1" spans="1:46" s="213" customFormat="1" ht="22.9" customHeight="1" x14ac:dyDescent="0.35">
      <c r="A1" s="264" t="s">
        <v>10</v>
      </c>
      <c r="B1" s="198" t="str">
        <f>'Start Here'!B4</f>
        <v>Pleasanton</v>
      </c>
      <c r="C1" s="265"/>
      <c r="D1" s="344"/>
      <c r="E1" s="344"/>
      <c r="F1" s="344"/>
      <c r="G1" s="344"/>
      <c r="H1" s="344"/>
      <c r="I1" s="344" t="s">
        <v>8</v>
      </c>
      <c r="J1" s="344"/>
      <c r="K1" s="344"/>
      <c r="L1" s="344"/>
      <c r="M1" s="344"/>
      <c r="N1" s="344"/>
      <c r="O1" s="344"/>
      <c r="P1" s="344"/>
      <c r="Q1" s="344"/>
      <c r="R1" s="488" t="s">
        <v>1766</v>
      </c>
      <c r="S1" s="489"/>
      <c r="T1" s="489"/>
      <c r="U1" s="490"/>
      <c r="V1" s="170"/>
      <c r="W1" s="170"/>
      <c r="X1" s="170"/>
      <c r="Y1" s="170"/>
      <c r="Z1" s="170"/>
      <c r="AA1" s="170"/>
      <c r="AB1" s="170"/>
      <c r="AC1" s="170"/>
      <c r="AD1" s="170"/>
      <c r="AE1" s="170"/>
      <c r="AF1" s="170"/>
      <c r="AG1" s="170"/>
      <c r="AH1" s="170"/>
      <c r="AI1" s="85"/>
      <c r="AJ1" s="170"/>
      <c r="AR1" s="223"/>
      <c r="AS1" s="224"/>
      <c r="AT1" s="227"/>
    </row>
    <row r="2" spans="1:46" s="213" customFormat="1" ht="22.9" customHeight="1" x14ac:dyDescent="0.35">
      <c r="A2" s="266" t="s">
        <v>36</v>
      </c>
      <c r="B2" s="199">
        <f>'Start Here'!B5</f>
        <v>2019</v>
      </c>
      <c r="C2" s="268" t="s">
        <v>48</v>
      </c>
      <c r="D2" s="344"/>
      <c r="E2" s="344"/>
      <c r="F2" s="344"/>
      <c r="G2" s="344"/>
      <c r="H2" s="344"/>
      <c r="I2" s="344" t="s">
        <v>9</v>
      </c>
      <c r="J2" s="344"/>
      <c r="K2" s="344"/>
      <c r="L2" s="344"/>
      <c r="M2" s="344"/>
      <c r="N2" s="344"/>
      <c r="O2" s="344"/>
      <c r="P2" s="344"/>
      <c r="Q2" s="344"/>
      <c r="R2" s="66" t="s">
        <v>102</v>
      </c>
      <c r="S2" s="225"/>
      <c r="T2" s="225"/>
      <c r="U2" s="226"/>
      <c r="V2" s="171"/>
      <c r="W2" s="171"/>
      <c r="X2" s="171"/>
      <c r="Y2" s="171"/>
      <c r="Z2" s="171"/>
      <c r="AA2" s="171"/>
      <c r="AB2" s="171"/>
      <c r="AC2" s="171"/>
      <c r="AD2" s="171"/>
      <c r="AE2" s="171"/>
      <c r="AF2" s="171"/>
      <c r="AG2" s="171"/>
      <c r="AH2" s="171"/>
      <c r="AI2" s="86"/>
      <c r="AJ2" s="171"/>
      <c r="AR2" s="223"/>
      <c r="AS2" s="224"/>
      <c r="AT2" s="227"/>
    </row>
    <row r="3" spans="1:46" s="213" customFormat="1" ht="15" x14ac:dyDescent="0.2">
      <c r="A3" s="477" t="s">
        <v>1369</v>
      </c>
      <c r="B3" s="477"/>
      <c r="C3" s="477"/>
      <c r="D3" s="477"/>
      <c r="E3" s="477"/>
      <c r="F3" s="477"/>
      <c r="G3" s="477"/>
      <c r="H3" s="477"/>
      <c r="I3" s="477"/>
      <c r="J3" s="477"/>
      <c r="K3" s="477"/>
      <c r="L3" s="477"/>
      <c r="M3" s="477"/>
      <c r="N3" s="477"/>
      <c r="O3" s="477"/>
      <c r="P3" s="477"/>
      <c r="Q3" s="477"/>
      <c r="R3" s="477"/>
      <c r="S3" s="477"/>
      <c r="T3" s="477"/>
      <c r="U3" s="166"/>
      <c r="V3" s="166"/>
      <c r="W3" s="166"/>
      <c r="X3" s="166"/>
      <c r="Y3" s="166"/>
      <c r="Z3" s="166"/>
      <c r="AA3" s="166"/>
      <c r="AB3" s="166"/>
      <c r="AC3" s="166"/>
      <c r="AD3" s="166"/>
      <c r="AE3" s="166"/>
      <c r="AF3" s="166"/>
      <c r="AG3" s="166"/>
      <c r="AH3" s="166"/>
      <c r="AI3" s="87"/>
      <c r="AJ3" s="166"/>
      <c r="AR3" s="223"/>
      <c r="AS3" s="224"/>
      <c r="AT3" s="227"/>
    </row>
    <row r="4" spans="1:46" s="61" customFormat="1" ht="7.15" customHeight="1" x14ac:dyDescent="0.2">
      <c r="D4" s="60"/>
      <c r="E4" s="60"/>
      <c r="F4" s="60"/>
      <c r="G4" s="60"/>
      <c r="H4" s="60"/>
      <c r="I4" s="60"/>
      <c r="J4" s="60"/>
      <c r="Q4" s="60"/>
      <c r="R4" s="60"/>
      <c r="S4" s="60"/>
      <c r="Z4" s="60"/>
      <c r="AA4" s="60"/>
      <c r="AB4" s="60"/>
      <c r="AI4" s="63"/>
      <c r="AR4" s="81"/>
      <c r="AS4" s="63"/>
      <c r="AT4" s="60"/>
    </row>
    <row r="5" spans="1:46" s="61" customFormat="1" ht="2.4500000000000002" customHeight="1" x14ac:dyDescent="0.2">
      <c r="D5" s="60"/>
      <c r="E5" s="60"/>
      <c r="F5" s="60"/>
      <c r="G5" s="60"/>
      <c r="AI5" s="63"/>
      <c r="AR5" s="81"/>
      <c r="AS5" s="63"/>
      <c r="AT5" s="60"/>
    </row>
    <row r="6" spans="1:46" s="279" customFormat="1" ht="22.5" hidden="1" x14ac:dyDescent="0.2">
      <c r="A6" s="279" t="s">
        <v>1400</v>
      </c>
      <c r="B6" s="279" t="s">
        <v>1401</v>
      </c>
      <c r="C6" s="279" t="s">
        <v>1402</v>
      </c>
      <c r="D6" s="279" t="s">
        <v>1403</v>
      </c>
      <c r="E6" s="279" t="s">
        <v>1404</v>
      </c>
      <c r="F6" s="279" t="s">
        <v>1405</v>
      </c>
      <c r="G6" s="279" t="s">
        <v>1406</v>
      </c>
      <c r="H6" s="279" t="s">
        <v>1407</v>
      </c>
      <c r="I6" s="279" t="s">
        <v>1408</v>
      </c>
      <c r="J6" s="279" t="s">
        <v>1409</v>
      </c>
      <c r="K6" s="279" t="s">
        <v>1410</v>
      </c>
      <c r="L6" s="279" t="s">
        <v>1411</v>
      </c>
      <c r="M6" s="279" t="s">
        <v>1412</v>
      </c>
      <c r="N6" s="279" t="s">
        <v>1413</v>
      </c>
      <c r="O6" s="279" t="s">
        <v>1414</v>
      </c>
      <c r="P6" s="279" t="s">
        <v>1415</v>
      </c>
      <c r="Q6" s="279" t="s">
        <v>1416</v>
      </c>
      <c r="R6" s="279" t="s">
        <v>1417</v>
      </c>
      <c r="S6" s="279" t="s">
        <v>1418</v>
      </c>
      <c r="T6" s="279" t="s">
        <v>1419</v>
      </c>
      <c r="U6" s="279" t="s">
        <v>1420</v>
      </c>
      <c r="V6" s="279" t="s">
        <v>1421</v>
      </c>
      <c r="W6" s="279" t="s">
        <v>1422</v>
      </c>
      <c r="X6" s="279" t="s">
        <v>1423</v>
      </c>
      <c r="Y6" s="279" t="s">
        <v>1424</v>
      </c>
      <c r="Z6" s="279" t="s">
        <v>1425</v>
      </c>
      <c r="AA6" s="279" t="s">
        <v>1426</v>
      </c>
      <c r="AB6" s="279" t="s">
        <v>1427</v>
      </c>
      <c r="AC6" s="279" t="s">
        <v>1428</v>
      </c>
      <c r="AD6" s="279" t="s">
        <v>1429</v>
      </c>
      <c r="AE6" s="279" t="s">
        <v>1430</v>
      </c>
      <c r="AF6" s="279" t="s">
        <v>1431</v>
      </c>
      <c r="AG6" s="279" t="s">
        <v>1432</v>
      </c>
      <c r="AH6" s="279" t="s">
        <v>1433</v>
      </c>
      <c r="AI6" s="279" t="s">
        <v>1434</v>
      </c>
      <c r="AJ6" s="279" t="s">
        <v>1435</v>
      </c>
      <c r="AK6" s="279" t="s">
        <v>1436</v>
      </c>
      <c r="AL6" s="279" t="s">
        <v>1437</v>
      </c>
      <c r="AM6" s="279" t="s">
        <v>1438</v>
      </c>
      <c r="AN6" s="279" t="s">
        <v>1439</v>
      </c>
      <c r="AO6" s="279" t="s">
        <v>1440</v>
      </c>
      <c r="AP6" s="279" t="s">
        <v>1441</v>
      </c>
      <c r="AQ6" s="279" t="s">
        <v>1442</v>
      </c>
      <c r="AR6" s="279" t="s">
        <v>1443</v>
      </c>
      <c r="AS6" s="279" t="s">
        <v>1444</v>
      </c>
    </row>
    <row r="7" spans="1:46" s="195" customFormat="1" ht="23.25" customHeight="1" x14ac:dyDescent="0.25">
      <c r="A7" s="261"/>
      <c r="B7" s="182"/>
      <c r="C7" s="182"/>
      <c r="D7" s="182"/>
      <c r="E7" s="182"/>
      <c r="F7" s="182"/>
      <c r="G7" s="182"/>
      <c r="H7" s="182"/>
      <c r="I7" s="182"/>
      <c r="J7" s="196" t="s">
        <v>12</v>
      </c>
      <c r="K7" s="182"/>
      <c r="L7" s="182"/>
      <c r="M7" s="182"/>
      <c r="N7" s="182"/>
      <c r="O7" s="182"/>
      <c r="P7" s="182"/>
      <c r="Q7" s="182"/>
      <c r="R7" s="182"/>
      <c r="S7" s="182"/>
      <c r="T7" s="182"/>
      <c r="U7" s="182"/>
      <c r="V7" s="182"/>
      <c r="W7" s="182"/>
      <c r="X7" s="182"/>
      <c r="Y7" s="182"/>
      <c r="Z7" s="182"/>
      <c r="AA7" s="182"/>
      <c r="AB7" s="182"/>
      <c r="AC7" s="182"/>
      <c r="AD7" s="182"/>
      <c r="AE7" s="182"/>
      <c r="AF7" s="182"/>
      <c r="AG7" s="182"/>
      <c r="AH7" s="182"/>
      <c r="AI7" s="88"/>
      <c r="AJ7" s="182"/>
      <c r="AK7" s="182"/>
      <c r="AL7" s="182"/>
      <c r="AM7" s="182"/>
      <c r="AN7" s="182"/>
      <c r="AO7" s="182"/>
      <c r="AP7" s="182"/>
      <c r="AQ7" s="182"/>
      <c r="AR7" s="182"/>
      <c r="AS7" s="183"/>
      <c r="AT7" s="227"/>
    </row>
    <row r="8" spans="1:46" s="4" customFormat="1" ht="23.25" customHeight="1" x14ac:dyDescent="0.25">
      <c r="A8" s="190"/>
      <c r="B8" s="191"/>
      <c r="C8" s="191"/>
      <c r="D8" s="191"/>
      <c r="E8" s="191"/>
      <c r="F8" s="191"/>
      <c r="G8" s="191"/>
      <c r="H8" s="191"/>
      <c r="I8" s="191"/>
      <c r="J8" s="192" t="s">
        <v>1290</v>
      </c>
      <c r="K8" s="191"/>
      <c r="L8" s="191"/>
      <c r="M8" s="191"/>
      <c r="N8" s="191"/>
      <c r="O8" s="191"/>
      <c r="P8" s="191"/>
      <c r="Q8" s="191"/>
      <c r="R8" s="191"/>
      <c r="S8" s="191"/>
      <c r="T8" s="191"/>
      <c r="U8" s="191"/>
      <c r="V8" s="191"/>
      <c r="W8" s="191"/>
      <c r="X8" s="191"/>
      <c r="Y8" s="191"/>
      <c r="Z8" s="191"/>
      <c r="AA8" s="191"/>
      <c r="AB8" s="191"/>
      <c r="AC8" s="191"/>
      <c r="AD8" s="191"/>
      <c r="AE8" s="191"/>
      <c r="AF8" s="191"/>
      <c r="AG8" s="191"/>
      <c r="AH8" s="191"/>
      <c r="AI8" s="193"/>
      <c r="AJ8" s="191"/>
      <c r="AK8" s="191"/>
      <c r="AL8" s="191"/>
      <c r="AM8" s="191"/>
      <c r="AN8" s="191"/>
      <c r="AO8" s="191"/>
      <c r="AP8" s="191"/>
      <c r="AQ8" s="191"/>
      <c r="AR8" s="191"/>
      <c r="AS8" s="194"/>
      <c r="AT8" s="227"/>
    </row>
    <row r="9" spans="1:46" s="65" customFormat="1" ht="51.75" customHeight="1" x14ac:dyDescent="0.25">
      <c r="A9" s="483" t="s">
        <v>43</v>
      </c>
      <c r="B9" s="486"/>
      <c r="C9" s="486"/>
      <c r="D9" s="486"/>
      <c r="E9" s="487"/>
      <c r="F9" s="483" t="s">
        <v>108</v>
      </c>
      <c r="G9" s="487"/>
      <c r="H9" s="483" t="s">
        <v>1291</v>
      </c>
      <c r="I9" s="486"/>
      <c r="J9" s="486"/>
      <c r="K9" s="486"/>
      <c r="L9" s="486"/>
      <c r="M9" s="486"/>
      <c r="N9" s="486"/>
      <c r="O9" s="487"/>
      <c r="P9" s="228"/>
      <c r="Q9" s="483" t="s">
        <v>64</v>
      </c>
      <c r="R9" s="486"/>
      <c r="S9" s="486"/>
      <c r="T9" s="486"/>
      <c r="U9" s="486"/>
      <c r="V9" s="486"/>
      <c r="W9" s="487"/>
      <c r="X9" s="228"/>
      <c r="Y9" s="228"/>
      <c r="Z9" s="483" t="s">
        <v>65</v>
      </c>
      <c r="AA9" s="486"/>
      <c r="AB9" s="486"/>
      <c r="AC9" s="486"/>
      <c r="AD9" s="486"/>
      <c r="AE9" s="486"/>
      <c r="AF9" s="486"/>
      <c r="AG9" s="486"/>
      <c r="AH9" s="487"/>
      <c r="AI9" s="229"/>
      <c r="AJ9" s="187" t="s">
        <v>109</v>
      </c>
      <c r="AK9" s="187" t="s">
        <v>110</v>
      </c>
      <c r="AL9" s="483" t="s">
        <v>6</v>
      </c>
      <c r="AM9" s="487"/>
      <c r="AN9" s="187" t="s">
        <v>7</v>
      </c>
      <c r="AO9" s="187" t="s">
        <v>111</v>
      </c>
      <c r="AP9" s="483" t="s">
        <v>114</v>
      </c>
      <c r="AQ9" s="486"/>
      <c r="AR9" s="487"/>
      <c r="AS9" s="67" t="s">
        <v>54</v>
      </c>
      <c r="AT9" s="64"/>
    </row>
    <row r="10" spans="1:46" s="8" customFormat="1" ht="23.25" customHeight="1" x14ac:dyDescent="0.25">
      <c r="A10" s="491">
        <v>1</v>
      </c>
      <c r="B10" s="492"/>
      <c r="C10" s="492"/>
      <c r="D10" s="492"/>
      <c r="E10" s="493"/>
      <c r="F10" s="181">
        <v>2</v>
      </c>
      <c r="G10" s="181">
        <v>3</v>
      </c>
      <c r="H10" s="479">
        <v>4</v>
      </c>
      <c r="I10" s="480"/>
      <c r="J10" s="480"/>
      <c r="K10" s="480"/>
      <c r="L10" s="480"/>
      <c r="M10" s="480"/>
      <c r="N10" s="494"/>
      <c r="O10" s="181">
        <v>5</v>
      </c>
      <c r="P10" s="181">
        <v>6</v>
      </c>
      <c r="Q10" s="479">
        <v>7</v>
      </c>
      <c r="R10" s="480"/>
      <c r="S10" s="480"/>
      <c r="T10" s="480"/>
      <c r="U10" s="480"/>
      <c r="V10" s="480"/>
      <c r="W10" s="494"/>
      <c r="X10" s="181">
        <v>8</v>
      </c>
      <c r="Y10" s="181">
        <v>9</v>
      </c>
      <c r="Z10" s="479">
        <v>10</v>
      </c>
      <c r="AA10" s="480"/>
      <c r="AB10" s="480"/>
      <c r="AC10" s="480"/>
      <c r="AD10" s="480"/>
      <c r="AE10" s="480"/>
      <c r="AF10" s="494"/>
      <c r="AG10" s="186">
        <v>11</v>
      </c>
      <c r="AH10" s="181">
        <v>12</v>
      </c>
      <c r="AI10" s="89">
        <v>13</v>
      </c>
      <c r="AJ10" s="181">
        <v>14</v>
      </c>
      <c r="AK10" s="181">
        <v>15</v>
      </c>
      <c r="AL10" s="181">
        <v>16</v>
      </c>
      <c r="AM10" s="181">
        <v>17</v>
      </c>
      <c r="AN10" s="11">
        <v>18</v>
      </c>
      <c r="AO10" s="11">
        <v>19</v>
      </c>
      <c r="AP10" s="84"/>
      <c r="AQ10" s="231">
        <v>20</v>
      </c>
      <c r="AR10" s="230"/>
      <c r="AS10" s="68">
        <v>21</v>
      </c>
      <c r="AT10" s="258"/>
    </row>
    <row r="11" spans="1:46" s="8" customFormat="1" ht="147" customHeight="1" thickBot="1" x14ac:dyDescent="0.3">
      <c r="A11" s="52" t="s">
        <v>128</v>
      </c>
      <c r="B11" s="52" t="s">
        <v>55</v>
      </c>
      <c r="C11" s="52" t="s">
        <v>2</v>
      </c>
      <c r="D11" s="52" t="s">
        <v>129</v>
      </c>
      <c r="E11" s="52" t="s">
        <v>1288</v>
      </c>
      <c r="F11" s="52" t="s">
        <v>1289</v>
      </c>
      <c r="G11" s="52" t="s">
        <v>3</v>
      </c>
      <c r="H11" s="54" t="s">
        <v>90</v>
      </c>
      <c r="I11" s="54" t="s">
        <v>91</v>
      </c>
      <c r="J11" s="54" t="s">
        <v>92</v>
      </c>
      <c r="K11" s="54" t="s">
        <v>93</v>
      </c>
      <c r="L11" s="54" t="s">
        <v>94</v>
      </c>
      <c r="M11" s="54" t="s">
        <v>95</v>
      </c>
      <c r="N11" s="54" t="s">
        <v>4</v>
      </c>
      <c r="O11" s="54" t="s">
        <v>1361</v>
      </c>
      <c r="P11" s="54" t="s">
        <v>62</v>
      </c>
      <c r="Q11" s="55" t="s">
        <v>90</v>
      </c>
      <c r="R11" s="55" t="s">
        <v>91</v>
      </c>
      <c r="S11" s="55" t="s">
        <v>92</v>
      </c>
      <c r="T11" s="55" t="s">
        <v>93</v>
      </c>
      <c r="U11" s="55" t="s">
        <v>94</v>
      </c>
      <c r="V11" s="55" t="s">
        <v>95</v>
      </c>
      <c r="W11" s="55" t="s">
        <v>4</v>
      </c>
      <c r="X11" s="55" t="s">
        <v>99</v>
      </c>
      <c r="Y11" s="55" t="s">
        <v>98</v>
      </c>
      <c r="Z11" s="56" t="s">
        <v>90</v>
      </c>
      <c r="AA11" s="56" t="s">
        <v>91</v>
      </c>
      <c r="AB11" s="56" t="s">
        <v>92</v>
      </c>
      <c r="AC11" s="56" t="s">
        <v>93</v>
      </c>
      <c r="AD11" s="56" t="s">
        <v>94</v>
      </c>
      <c r="AE11" s="56" t="s">
        <v>95</v>
      </c>
      <c r="AF11" s="56" t="s">
        <v>4</v>
      </c>
      <c r="AG11" s="56" t="s">
        <v>96</v>
      </c>
      <c r="AH11" s="56" t="s">
        <v>61</v>
      </c>
      <c r="AI11" s="52" t="s">
        <v>133</v>
      </c>
      <c r="AJ11" s="52" t="s">
        <v>81</v>
      </c>
      <c r="AK11" s="52" t="s">
        <v>131</v>
      </c>
      <c r="AL11" s="52" t="s">
        <v>97</v>
      </c>
      <c r="AM11" s="52" t="s">
        <v>1367</v>
      </c>
      <c r="AN11" s="52" t="s">
        <v>1366</v>
      </c>
      <c r="AO11" s="52" t="s">
        <v>1248</v>
      </c>
      <c r="AP11" s="52" t="s">
        <v>1246</v>
      </c>
      <c r="AQ11" s="52" t="s">
        <v>1247</v>
      </c>
      <c r="AR11" s="52" t="s">
        <v>1245</v>
      </c>
      <c r="AS11" s="52" t="s">
        <v>130</v>
      </c>
      <c r="AT11" s="258"/>
    </row>
    <row r="12" spans="1:46" s="150" customFormat="1" ht="15" customHeight="1" thickTop="1" x14ac:dyDescent="0.2">
      <c r="A12" s="257" t="s">
        <v>132</v>
      </c>
      <c r="B12" s="232"/>
      <c r="C12" s="232"/>
      <c r="D12" s="233"/>
      <c r="E12" s="234"/>
      <c r="F12" s="232"/>
      <c r="G12" s="232"/>
      <c r="H12" s="233">
        <f>SUMPRODUCT((YEAR($O13:$O167)='Start Here'!$B$5)*H13:H167)</f>
        <v>0</v>
      </c>
      <c r="I12" s="233">
        <f>SUMPRODUCT((YEAR($O13:$O167)='Start Here'!$B$5)*I13:I167)</f>
        <v>0</v>
      </c>
      <c r="J12" s="233">
        <f>SUMPRODUCT((YEAR($O13:$O167)='Start Here'!$B$5)*J13:J167)</f>
        <v>0</v>
      </c>
      <c r="K12" s="233">
        <f>SUMPRODUCT((YEAR($O13:$O167)='Start Here'!$B$5)*K13:K167)</f>
        <v>0</v>
      </c>
      <c r="L12" s="233">
        <f>SUMPRODUCT((YEAR($O13:$O167)='Start Here'!$B$5)*L13:L167)</f>
        <v>0</v>
      </c>
      <c r="M12" s="233">
        <f>SUMPRODUCT((YEAR($O13:$O167)='Start Here'!$B$5)*M13:M167)</f>
        <v>11</v>
      </c>
      <c r="N12" s="233">
        <f>SUMPRODUCT((YEAR($O13:$O167)='Start Here'!$B$5)*N13:N167)</f>
        <v>9</v>
      </c>
      <c r="O12" s="233"/>
      <c r="P12" s="233">
        <f>SUMPRODUCT((YEAR($O13:$O167)='Start Here'!$B$5)*P13:P167)</f>
        <v>20</v>
      </c>
      <c r="Q12" s="233">
        <f>SUMPRODUCT((YEAR($X13:$X167)='Start Here'!$B$5)*Q13:Q167)</f>
        <v>23</v>
      </c>
      <c r="R12" s="233">
        <f>SUMPRODUCT((YEAR($X13:$X167)='Start Here'!$B$5)*R13:R167)</f>
        <v>0</v>
      </c>
      <c r="S12" s="233">
        <f>SUMPRODUCT((YEAR($X13:$X167)='Start Here'!$B$5)*S13:S167)</f>
        <v>6</v>
      </c>
      <c r="T12" s="233">
        <f>SUMPRODUCT((YEAR($X13:$X167)='Start Here'!$B$5)*T13:T167)</f>
        <v>0</v>
      </c>
      <c r="U12" s="233">
        <f>SUMPRODUCT((YEAR($X13:$X167)='Start Here'!$B$5)*U13:U167)</f>
        <v>0</v>
      </c>
      <c r="V12" s="233">
        <f>SUMPRODUCT((YEAR($X13:$X167)='Start Here'!$B$5)*V13:V167)</f>
        <v>11</v>
      </c>
      <c r="W12" s="233">
        <f>SUMPRODUCT((YEAR($X13:$X167)='Start Here'!$B$5)*W13:W167)</f>
        <v>87</v>
      </c>
      <c r="X12" s="233"/>
      <c r="Y12" s="233">
        <f>SUMPRODUCT((YEAR($X13:$X167)='Start Here'!$B$5)*Y13:Y167)</f>
        <v>127</v>
      </c>
      <c r="Z12" s="233">
        <f>SUMPRODUCT((YEAR($AG13:$AG167)='Start Here'!$B$5)*Z13:Z167)</f>
        <v>25</v>
      </c>
      <c r="AA12" s="233">
        <f>SUMPRODUCT((YEAR($AG13:$AG167)='Start Here'!$B$5)*AA13:AA167)</f>
        <v>0</v>
      </c>
      <c r="AB12" s="233">
        <f>SUMPRODUCT((YEAR($AG13:$AG167)='Start Here'!$B$5)*AB13:AB167)</f>
        <v>28</v>
      </c>
      <c r="AC12" s="233">
        <f>SUMPRODUCT((YEAR($AG13:$AG167)='Start Here'!$B$5)*AC13:AC167)</f>
        <v>0</v>
      </c>
      <c r="AD12" s="233">
        <f>SUMPRODUCT((YEAR($AG13:$AG167)='Start Here'!$B$5)*AD13:AD167)</f>
        <v>0</v>
      </c>
      <c r="AE12" s="233">
        <f>SUMPRODUCT((YEAR($AG13:$AG167)='Start Here'!$B$5)*AE13:AE167)</f>
        <v>1</v>
      </c>
      <c r="AF12" s="233">
        <f>SUMPRODUCT((YEAR($AG13:$AG167)='Start Here'!$B$5)*AF13:AF167)</f>
        <v>85</v>
      </c>
      <c r="AG12" s="233"/>
      <c r="AH12" s="233">
        <f>SUMPRODUCT((YEAR($AG13:$AG167)='Start Here'!$B$5)*AH13:AH167)</f>
        <v>139</v>
      </c>
      <c r="AI12" s="148">
        <f>SUM(AI13:AI167)</f>
        <v>0</v>
      </c>
      <c r="AJ12" s="149">
        <f>COUNTIF(AJ13:AJ167,"Y")</f>
        <v>0</v>
      </c>
      <c r="AK12" s="262"/>
      <c r="AL12" s="262"/>
      <c r="AM12" s="262"/>
      <c r="AN12" s="262"/>
      <c r="AO12" s="262"/>
      <c r="AP12" s="155">
        <f>SUM(AP13:AP167)</f>
        <v>0</v>
      </c>
      <c r="AQ12" s="155">
        <f>SUM(AQ13:AQ167)</f>
        <v>0</v>
      </c>
      <c r="AR12" s="155">
        <f>SUM(AR13:AR167)</f>
        <v>0</v>
      </c>
      <c r="AS12" s="154"/>
      <c r="AT12" s="259"/>
    </row>
    <row r="13" spans="1:46" s="1" customFormat="1" ht="20.100000000000001" customHeight="1" x14ac:dyDescent="0.2">
      <c r="A13" s="373"/>
      <c r="B13" s="373" t="s">
        <v>1875</v>
      </c>
      <c r="C13" s="373" t="s">
        <v>1890</v>
      </c>
      <c r="D13" s="373"/>
      <c r="E13" s="373"/>
      <c r="F13" s="373" t="s">
        <v>1905</v>
      </c>
      <c r="G13" s="373" t="s">
        <v>1907</v>
      </c>
      <c r="H13" s="373"/>
      <c r="I13" s="373"/>
      <c r="J13" s="373"/>
      <c r="K13" s="373"/>
      <c r="L13" s="373"/>
      <c r="M13" s="373"/>
      <c r="N13" s="373">
        <v>1</v>
      </c>
      <c r="O13" s="428">
        <v>43579</v>
      </c>
      <c r="P13" s="419">
        <f>SUM($H13:$N13)</f>
        <v>1</v>
      </c>
      <c r="Q13" s="373"/>
      <c r="R13" s="373"/>
      <c r="S13" s="373"/>
      <c r="T13" s="373"/>
      <c r="U13" s="373"/>
      <c r="V13" s="373"/>
      <c r="W13" s="373"/>
      <c r="X13" s="368"/>
      <c r="Y13" s="236">
        <f>SUM($Q13:$W13)</f>
        <v>0</v>
      </c>
      <c r="Z13" s="373"/>
      <c r="AA13" s="373"/>
      <c r="AB13" s="373"/>
      <c r="AC13" s="373"/>
      <c r="AD13" s="373"/>
      <c r="AE13" s="373"/>
      <c r="AF13" s="373"/>
      <c r="AG13" s="235"/>
      <c r="AH13" s="236">
        <f>SUM($Z13:$AF13)</f>
        <v>0</v>
      </c>
      <c r="AI13" s="237"/>
      <c r="AJ13" s="373" t="s">
        <v>2134</v>
      </c>
      <c r="AK13" s="373"/>
      <c r="AL13" s="373"/>
      <c r="AM13" s="373"/>
      <c r="AN13" s="373"/>
      <c r="AO13" s="373"/>
      <c r="AP13" s="373"/>
      <c r="AQ13" s="373"/>
      <c r="AR13" s="373"/>
      <c r="AS13" s="238"/>
      <c r="AT13" s="189"/>
    </row>
    <row r="14" spans="1:46" s="1" customFormat="1" ht="20.100000000000001" customHeight="1" x14ac:dyDescent="0.2">
      <c r="A14" s="373"/>
      <c r="B14" s="373" t="s">
        <v>1876</v>
      </c>
      <c r="C14" s="373" t="s">
        <v>1891</v>
      </c>
      <c r="D14" s="373"/>
      <c r="E14" s="373"/>
      <c r="F14" s="373" t="s">
        <v>1905</v>
      </c>
      <c r="G14" s="373" t="s">
        <v>1907</v>
      </c>
      <c r="H14" s="373"/>
      <c r="I14" s="373"/>
      <c r="J14" s="373"/>
      <c r="K14" s="373"/>
      <c r="L14" s="373"/>
      <c r="M14" s="373"/>
      <c r="N14" s="373">
        <v>1</v>
      </c>
      <c r="O14" s="428">
        <v>43670</v>
      </c>
      <c r="P14" s="419">
        <f t="shared" ref="P14:P18" si="0">SUM($H14:$N14)</f>
        <v>1</v>
      </c>
      <c r="Q14" s="373"/>
      <c r="R14" s="373"/>
      <c r="S14" s="373"/>
      <c r="T14" s="373"/>
      <c r="U14" s="373"/>
      <c r="V14" s="373"/>
      <c r="W14" s="373"/>
      <c r="X14" s="235"/>
      <c r="Y14" s="236">
        <f t="shared" ref="Y14:Y18" si="1">SUM($Q14:$W14)</f>
        <v>0</v>
      </c>
      <c r="Z14" s="373"/>
      <c r="AA14" s="373"/>
      <c r="AB14" s="373"/>
      <c r="AC14" s="373"/>
      <c r="AD14" s="373"/>
      <c r="AE14" s="373"/>
      <c r="AF14" s="373"/>
      <c r="AG14" s="373"/>
      <c r="AH14" s="236">
        <f t="shared" ref="AH14:AH79" si="2">SUM($Z14:$AF14)</f>
        <v>0</v>
      </c>
      <c r="AI14" s="237"/>
      <c r="AJ14" s="373" t="s">
        <v>2134</v>
      </c>
      <c r="AK14" s="373"/>
      <c r="AL14" s="373"/>
      <c r="AM14" s="373"/>
      <c r="AN14" s="373"/>
      <c r="AO14" s="373"/>
      <c r="AP14" s="373"/>
      <c r="AQ14" s="373"/>
      <c r="AR14" s="373"/>
      <c r="AS14" s="238"/>
      <c r="AT14" s="189"/>
    </row>
    <row r="15" spans="1:46" s="1" customFormat="1" ht="20.100000000000001" customHeight="1" x14ac:dyDescent="0.2">
      <c r="A15" s="373"/>
      <c r="B15" s="373" t="s">
        <v>1877</v>
      </c>
      <c r="C15" s="373" t="s">
        <v>1892</v>
      </c>
      <c r="D15" s="373"/>
      <c r="E15" s="373"/>
      <c r="F15" s="373" t="s">
        <v>1905</v>
      </c>
      <c r="G15" s="373" t="s">
        <v>1907</v>
      </c>
      <c r="H15" s="373"/>
      <c r="I15" s="373"/>
      <c r="J15" s="373"/>
      <c r="K15" s="373"/>
      <c r="L15" s="373"/>
      <c r="M15" s="373"/>
      <c r="N15" s="373">
        <v>1</v>
      </c>
      <c r="O15" s="428">
        <v>43691</v>
      </c>
      <c r="P15" s="419">
        <f t="shared" si="0"/>
        <v>1</v>
      </c>
      <c r="Q15" s="373"/>
      <c r="R15" s="373"/>
      <c r="S15" s="373"/>
      <c r="T15" s="373"/>
      <c r="U15" s="373"/>
      <c r="V15" s="373"/>
      <c r="W15" s="373"/>
      <c r="X15" s="369"/>
      <c r="Y15" s="236">
        <f t="shared" si="1"/>
        <v>0</v>
      </c>
      <c r="Z15" s="373"/>
      <c r="AA15" s="373"/>
      <c r="AB15" s="373"/>
      <c r="AC15" s="373"/>
      <c r="AD15" s="373"/>
      <c r="AE15" s="373"/>
      <c r="AF15" s="373"/>
      <c r="AG15" s="373"/>
      <c r="AH15" s="236">
        <f t="shared" si="2"/>
        <v>0</v>
      </c>
      <c r="AI15" s="237"/>
      <c r="AJ15" s="373" t="s">
        <v>2134</v>
      </c>
      <c r="AK15" s="373"/>
      <c r="AL15" s="373"/>
      <c r="AM15" s="373"/>
      <c r="AN15" s="373"/>
      <c r="AO15" s="373"/>
      <c r="AP15" s="373"/>
      <c r="AQ15" s="373"/>
      <c r="AR15" s="373"/>
      <c r="AS15" s="238"/>
      <c r="AT15" s="189"/>
    </row>
    <row r="16" spans="1:46" s="1" customFormat="1" ht="20.100000000000001" customHeight="1" x14ac:dyDescent="0.2">
      <c r="A16" s="373"/>
      <c r="B16" s="373" t="s">
        <v>1878</v>
      </c>
      <c r="C16" s="373" t="s">
        <v>1893</v>
      </c>
      <c r="D16" s="373"/>
      <c r="E16" s="373"/>
      <c r="F16" s="373" t="s">
        <v>1905</v>
      </c>
      <c r="G16" s="373" t="s">
        <v>1907</v>
      </c>
      <c r="H16" s="373"/>
      <c r="I16" s="373"/>
      <c r="J16" s="373"/>
      <c r="K16" s="373"/>
      <c r="L16" s="373"/>
      <c r="M16" s="373"/>
      <c r="N16" s="373">
        <v>1</v>
      </c>
      <c r="O16" s="428">
        <v>43761</v>
      </c>
      <c r="P16" s="419">
        <f t="shared" si="0"/>
        <v>1</v>
      </c>
      <c r="Q16" s="373"/>
      <c r="R16" s="373"/>
      <c r="S16" s="373"/>
      <c r="T16" s="373"/>
      <c r="U16" s="373"/>
      <c r="V16" s="373"/>
      <c r="W16" s="373"/>
      <c r="X16" s="235"/>
      <c r="Y16" s="236">
        <f t="shared" si="1"/>
        <v>0</v>
      </c>
      <c r="Z16" s="373"/>
      <c r="AA16" s="373"/>
      <c r="AB16" s="373"/>
      <c r="AC16" s="373"/>
      <c r="AD16" s="373"/>
      <c r="AE16" s="373"/>
      <c r="AF16" s="373"/>
      <c r="AG16" s="373"/>
      <c r="AH16" s="236">
        <f t="shared" si="2"/>
        <v>0</v>
      </c>
      <c r="AI16" s="237"/>
      <c r="AJ16" s="373" t="s">
        <v>2134</v>
      </c>
      <c r="AK16" s="373"/>
      <c r="AL16" s="373"/>
      <c r="AM16" s="373"/>
      <c r="AN16" s="373"/>
      <c r="AO16" s="373"/>
      <c r="AP16" s="373"/>
      <c r="AQ16" s="373"/>
      <c r="AR16" s="373"/>
      <c r="AS16" s="238"/>
      <c r="AT16" s="189"/>
    </row>
    <row r="17" spans="1:46" s="1" customFormat="1" ht="20.100000000000001" customHeight="1" x14ac:dyDescent="0.2">
      <c r="A17" s="373"/>
      <c r="B17" s="373" t="s">
        <v>1879</v>
      </c>
      <c r="C17" s="373" t="s">
        <v>1894</v>
      </c>
      <c r="D17" s="373"/>
      <c r="E17" s="373"/>
      <c r="F17" s="373" t="s">
        <v>1906</v>
      </c>
      <c r="G17" s="373" t="s">
        <v>1908</v>
      </c>
      <c r="H17" s="373"/>
      <c r="I17" s="373"/>
      <c r="J17" s="373"/>
      <c r="K17" s="373"/>
      <c r="L17" s="373"/>
      <c r="M17" s="373">
        <v>1</v>
      </c>
      <c r="N17" s="373"/>
      <c r="O17" s="428">
        <v>43794</v>
      </c>
      <c r="P17" s="419">
        <f t="shared" si="0"/>
        <v>1</v>
      </c>
      <c r="Q17" s="373"/>
      <c r="R17" s="373"/>
      <c r="S17" s="373"/>
      <c r="T17" s="373"/>
      <c r="U17" s="373"/>
      <c r="V17" s="373"/>
      <c r="W17" s="373"/>
      <c r="X17" s="369"/>
      <c r="Y17" s="236">
        <f t="shared" si="1"/>
        <v>0</v>
      </c>
      <c r="Z17" s="373"/>
      <c r="AA17" s="373"/>
      <c r="AB17" s="373"/>
      <c r="AC17" s="373"/>
      <c r="AD17" s="373"/>
      <c r="AE17" s="373"/>
      <c r="AF17" s="373"/>
      <c r="AG17" s="373"/>
      <c r="AH17" s="236">
        <f t="shared" si="2"/>
        <v>0</v>
      </c>
      <c r="AI17" s="237"/>
      <c r="AJ17" s="373" t="s">
        <v>2134</v>
      </c>
      <c r="AK17" s="373"/>
      <c r="AL17" s="373"/>
      <c r="AM17" s="373"/>
      <c r="AN17" s="373" t="s">
        <v>2136</v>
      </c>
      <c r="AO17" s="373"/>
      <c r="AP17" s="373"/>
      <c r="AQ17" s="373"/>
      <c r="AR17" s="373"/>
      <c r="AS17" s="238"/>
      <c r="AT17" s="189"/>
    </row>
    <row r="18" spans="1:46" s="1" customFormat="1" ht="20.100000000000001" customHeight="1" x14ac:dyDescent="0.2">
      <c r="A18" s="373"/>
      <c r="B18" s="373" t="s">
        <v>1880</v>
      </c>
      <c r="C18" s="373" t="s">
        <v>1895</v>
      </c>
      <c r="D18" s="373"/>
      <c r="E18" s="373"/>
      <c r="F18" s="373" t="s">
        <v>1906</v>
      </c>
      <c r="G18" s="373" t="s">
        <v>1908</v>
      </c>
      <c r="H18" s="373"/>
      <c r="I18" s="373"/>
      <c r="J18" s="373"/>
      <c r="K18" s="373"/>
      <c r="L18" s="373"/>
      <c r="M18" s="373">
        <v>1</v>
      </c>
      <c r="N18" s="373"/>
      <c r="O18" s="428">
        <v>43817</v>
      </c>
      <c r="P18" s="419">
        <f t="shared" si="0"/>
        <v>1</v>
      </c>
      <c r="Q18" s="373"/>
      <c r="R18" s="373"/>
      <c r="S18" s="373"/>
      <c r="T18" s="373"/>
      <c r="U18" s="373"/>
      <c r="V18" s="373"/>
      <c r="W18" s="373"/>
      <c r="X18" s="235"/>
      <c r="Y18" s="236">
        <f t="shared" si="1"/>
        <v>0</v>
      </c>
      <c r="Z18" s="373"/>
      <c r="AA18" s="373"/>
      <c r="AB18" s="373"/>
      <c r="AC18" s="373"/>
      <c r="AD18" s="373"/>
      <c r="AE18" s="373"/>
      <c r="AF18" s="373"/>
      <c r="AG18" s="373"/>
      <c r="AH18" s="236">
        <f t="shared" si="2"/>
        <v>0</v>
      </c>
      <c r="AI18" s="237"/>
      <c r="AJ18" s="373" t="s">
        <v>2134</v>
      </c>
      <c r="AK18" s="373"/>
      <c r="AL18" s="373"/>
      <c r="AM18" s="373"/>
      <c r="AN18" s="373" t="s">
        <v>2136</v>
      </c>
      <c r="AO18" s="373"/>
      <c r="AP18" s="373"/>
      <c r="AQ18" s="373"/>
      <c r="AR18" s="373"/>
      <c r="AS18" s="238"/>
      <c r="AT18" s="189"/>
    </row>
    <row r="19" spans="1:46" s="1" customFormat="1" ht="20.100000000000001" customHeight="1" x14ac:dyDescent="0.2">
      <c r="A19" s="373"/>
      <c r="B19" s="373" t="s">
        <v>1881</v>
      </c>
      <c r="C19" s="373" t="s">
        <v>1896</v>
      </c>
      <c r="D19" s="373"/>
      <c r="E19" s="373"/>
      <c r="F19" s="373" t="s">
        <v>1906</v>
      </c>
      <c r="G19" s="373" t="s">
        <v>1908</v>
      </c>
      <c r="H19" s="373"/>
      <c r="I19" s="373"/>
      <c r="J19" s="373"/>
      <c r="K19" s="373"/>
      <c r="L19" s="373"/>
      <c r="M19" s="373">
        <v>1</v>
      </c>
      <c r="N19" s="373"/>
      <c r="O19" s="428">
        <v>43742</v>
      </c>
      <c r="P19" s="419">
        <f>SUM($H19:$N19)</f>
        <v>1</v>
      </c>
      <c r="Q19" s="373"/>
      <c r="R19" s="373"/>
      <c r="S19" s="373"/>
      <c r="T19" s="373"/>
      <c r="U19" s="373"/>
      <c r="V19" s="373"/>
      <c r="W19" s="373"/>
      <c r="X19" s="369"/>
      <c r="Y19" s="236">
        <f>SUM($Q19:$W19)</f>
        <v>0</v>
      </c>
      <c r="Z19" s="373"/>
      <c r="AA19" s="373"/>
      <c r="AB19" s="373"/>
      <c r="AC19" s="373"/>
      <c r="AD19" s="373"/>
      <c r="AE19" s="373"/>
      <c r="AF19" s="373"/>
      <c r="AG19" s="373"/>
      <c r="AH19" s="236">
        <f>SUM($Z19:$AF19)</f>
        <v>0</v>
      </c>
      <c r="AI19" s="237"/>
      <c r="AJ19" s="373" t="s">
        <v>2134</v>
      </c>
      <c r="AK19" s="373"/>
      <c r="AL19" s="373"/>
      <c r="AM19" s="373"/>
      <c r="AN19" s="373" t="s">
        <v>2136</v>
      </c>
      <c r="AO19" s="373"/>
      <c r="AP19" s="373"/>
      <c r="AQ19" s="373"/>
      <c r="AR19" s="373"/>
      <c r="AS19" s="238"/>
      <c r="AT19" s="189"/>
    </row>
    <row r="20" spans="1:46" s="1" customFormat="1" ht="20.100000000000001" customHeight="1" x14ac:dyDescent="0.2">
      <c r="A20" s="373"/>
      <c r="B20" s="373" t="s">
        <v>1882</v>
      </c>
      <c r="C20" s="373" t="s">
        <v>1897</v>
      </c>
      <c r="D20" s="373"/>
      <c r="E20" s="373"/>
      <c r="F20" s="373" t="s">
        <v>1906</v>
      </c>
      <c r="G20" s="373" t="s">
        <v>1908</v>
      </c>
      <c r="H20" s="373"/>
      <c r="I20" s="373"/>
      <c r="J20" s="373"/>
      <c r="K20" s="373"/>
      <c r="L20" s="373"/>
      <c r="M20" s="373">
        <v>1</v>
      </c>
      <c r="N20" s="373"/>
      <c r="O20" s="428">
        <v>43721</v>
      </c>
      <c r="P20" s="419">
        <f t="shared" ref="P20:P85" si="3">SUM($H20:$N20)</f>
        <v>1</v>
      </c>
      <c r="Q20" s="373"/>
      <c r="R20" s="373"/>
      <c r="S20" s="373"/>
      <c r="T20" s="373"/>
      <c r="U20" s="373"/>
      <c r="V20" s="373">
        <v>1</v>
      </c>
      <c r="W20" s="373"/>
      <c r="X20" s="428">
        <v>43819</v>
      </c>
      <c r="Y20" s="236">
        <f t="shared" ref="Y20:Y85" si="4">SUM($Q20:$W20)</f>
        <v>1</v>
      </c>
      <c r="Z20" s="373"/>
      <c r="AA20" s="373"/>
      <c r="AB20" s="373"/>
      <c r="AC20" s="373"/>
      <c r="AD20" s="373"/>
      <c r="AE20" s="373"/>
      <c r="AF20" s="373"/>
      <c r="AG20" s="373"/>
      <c r="AH20" s="236">
        <f t="shared" si="2"/>
        <v>0</v>
      </c>
      <c r="AI20" s="237"/>
      <c r="AJ20" s="373" t="s">
        <v>2134</v>
      </c>
      <c r="AK20" s="373"/>
      <c r="AL20" s="373"/>
      <c r="AM20" s="373"/>
      <c r="AN20" s="373" t="s">
        <v>2136</v>
      </c>
      <c r="AO20" s="373"/>
      <c r="AP20" s="373"/>
      <c r="AQ20" s="373"/>
      <c r="AR20" s="373"/>
      <c r="AS20" s="238"/>
      <c r="AT20" s="189"/>
    </row>
    <row r="21" spans="1:46" s="1" customFormat="1" ht="20.100000000000001" customHeight="1" x14ac:dyDescent="0.2">
      <c r="A21" s="373"/>
      <c r="B21" s="373" t="s">
        <v>1883</v>
      </c>
      <c r="C21" s="373" t="s">
        <v>1898</v>
      </c>
      <c r="D21" s="373"/>
      <c r="E21" s="373"/>
      <c r="F21" s="373" t="s">
        <v>1906</v>
      </c>
      <c r="G21" s="373" t="s">
        <v>1908</v>
      </c>
      <c r="H21" s="373"/>
      <c r="I21" s="373"/>
      <c r="J21" s="373"/>
      <c r="K21" s="373"/>
      <c r="L21" s="373"/>
      <c r="M21" s="373">
        <v>1</v>
      </c>
      <c r="N21" s="373"/>
      <c r="O21" s="428">
        <v>43573</v>
      </c>
      <c r="P21" s="419">
        <f t="shared" si="3"/>
        <v>1</v>
      </c>
      <c r="Q21" s="373"/>
      <c r="R21" s="373"/>
      <c r="S21" s="373"/>
      <c r="T21" s="373"/>
      <c r="U21" s="373"/>
      <c r="V21" s="373">
        <v>1</v>
      </c>
      <c r="W21" s="373"/>
      <c r="X21" s="428">
        <v>43699</v>
      </c>
      <c r="Y21" s="236">
        <f t="shared" si="4"/>
        <v>1</v>
      </c>
      <c r="Z21" s="373"/>
      <c r="AA21" s="373"/>
      <c r="AB21" s="373"/>
      <c r="AC21" s="373"/>
      <c r="AD21" s="373"/>
      <c r="AE21" s="373"/>
      <c r="AF21" s="373"/>
      <c r="AG21" s="373"/>
      <c r="AH21" s="236">
        <f t="shared" si="2"/>
        <v>0</v>
      </c>
      <c r="AI21" s="237"/>
      <c r="AJ21" s="373" t="s">
        <v>2134</v>
      </c>
      <c r="AK21" s="373"/>
      <c r="AL21" s="373"/>
      <c r="AM21" s="373"/>
      <c r="AN21" s="373" t="s">
        <v>2136</v>
      </c>
      <c r="AO21" s="373"/>
      <c r="AP21" s="373"/>
      <c r="AQ21" s="373"/>
      <c r="AR21" s="373"/>
      <c r="AS21" s="238"/>
      <c r="AT21" s="189"/>
    </row>
    <row r="22" spans="1:46" s="1" customFormat="1" ht="20.100000000000001" customHeight="1" x14ac:dyDescent="0.2">
      <c r="A22" s="373"/>
      <c r="B22" s="373" t="s">
        <v>1884</v>
      </c>
      <c r="C22" s="373" t="s">
        <v>1899</v>
      </c>
      <c r="D22" s="373"/>
      <c r="E22" s="373"/>
      <c r="F22" s="373" t="s">
        <v>1906</v>
      </c>
      <c r="G22" s="373" t="s">
        <v>1908</v>
      </c>
      <c r="H22" s="373"/>
      <c r="I22" s="373"/>
      <c r="J22" s="373"/>
      <c r="K22" s="373"/>
      <c r="L22" s="373"/>
      <c r="M22" s="373">
        <v>1</v>
      </c>
      <c r="N22" s="373"/>
      <c r="O22" s="428">
        <v>43697</v>
      </c>
      <c r="P22" s="419">
        <f t="shared" si="3"/>
        <v>1</v>
      </c>
      <c r="Q22" s="373"/>
      <c r="R22" s="373"/>
      <c r="S22" s="373"/>
      <c r="T22" s="373"/>
      <c r="U22" s="373"/>
      <c r="V22" s="373"/>
      <c r="W22" s="373"/>
      <c r="X22" s="235"/>
      <c r="Y22" s="236">
        <f t="shared" si="4"/>
        <v>0</v>
      </c>
      <c r="Z22" s="373"/>
      <c r="AA22" s="373"/>
      <c r="AB22" s="373"/>
      <c r="AC22" s="373"/>
      <c r="AD22" s="373"/>
      <c r="AE22" s="373"/>
      <c r="AF22" s="373"/>
      <c r="AG22" s="373"/>
      <c r="AH22" s="236">
        <f t="shared" si="2"/>
        <v>0</v>
      </c>
      <c r="AI22" s="237"/>
      <c r="AJ22" s="373" t="s">
        <v>2134</v>
      </c>
      <c r="AK22" s="373"/>
      <c r="AL22" s="373"/>
      <c r="AM22" s="373"/>
      <c r="AN22" s="373" t="s">
        <v>2136</v>
      </c>
      <c r="AO22" s="373"/>
      <c r="AP22" s="373"/>
      <c r="AQ22" s="373"/>
      <c r="AR22" s="373"/>
      <c r="AS22" s="238"/>
      <c r="AT22" s="189"/>
    </row>
    <row r="23" spans="1:46" s="1" customFormat="1" ht="20.100000000000001" customHeight="1" x14ac:dyDescent="0.2">
      <c r="A23" s="373"/>
      <c r="B23" s="373" t="s">
        <v>1885</v>
      </c>
      <c r="C23" s="373" t="s">
        <v>1900</v>
      </c>
      <c r="D23" s="373"/>
      <c r="E23" s="373"/>
      <c r="F23" s="373" t="s">
        <v>1906</v>
      </c>
      <c r="G23" s="373" t="s">
        <v>1908</v>
      </c>
      <c r="H23" s="373"/>
      <c r="I23" s="373"/>
      <c r="J23" s="373"/>
      <c r="K23" s="373"/>
      <c r="L23" s="373"/>
      <c r="M23" s="373">
        <v>1</v>
      </c>
      <c r="N23" s="373"/>
      <c r="O23" s="428">
        <v>43690</v>
      </c>
      <c r="P23" s="419">
        <f t="shared" si="3"/>
        <v>1</v>
      </c>
      <c r="Q23" s="373"/>
      <c r="R23" s="373"/>
      <c r="S23" s="373"/>
      <c r="T23" s="373"/>
      <c r="U23" s="373"/>
      <c r="V23" s="373"/>
      <c r="W23" s="373"/>
      <c r="X23" s="235"/>
      <c r="Y23" s="236">
        <f t="shared" si="4"/>
        <v>0</v>
      </c>
      <c r="Z23" s="373"/>
      <c r="AA23" s="373"/>
      <c r="AB23" s="373"/>
      <c r="AC23" s="373"/>
      <c r="AD23" s="373"/>
      <c r="AE23" s="373"/>
      <c r="AF23" s="373"/>
      <c r="AG23" s="373"/>
      <c r="AH23" s="236">
        <f t="shared" si="2"/>
        <v>0</v>
      </c>
      <c r="AI23" s="237"/>
      <c r="AJ23" s="373" t="s">
        <v>2134</v>
      </c>
      <c r="AK23" s="373"/>
      <c r="AL23" s="373"/>
      <c r="AM23" s="373"/>
      <c r="AN23" s="373" t="s">
        <v>2136</v>
      </c>
      <c r="AO23" s="373"/>
      <c r="AP23" s="373"/>
      <c r="AQ23" s="373"/>
      <c r="AR23" s="373"/>
      <c r="AS23" s="238"/>
      <c r="AT23" s="189"/>
    </row>
    <row r="24" spans="1:46" s="1" customFormat="1" ht="20.100000000000001" customHeight="1" x14ac:dyDescent="0.2">
      <c r="A24" s="373"/>
      <c r="B24" s="373" t="s">
        <v>1886</v>
      </c>
      <c r="C24" s="373" t="s">
        <v>1901</v>
      </c>
      <c r="D24" s="373"/>
      <c r="E24" s="373"/>
      <c r="F24" s="373" t="s">
        <v>1906</v>
      </c>
      <c r="G24" s="373" t="s">
        <v>1908</v>
      </c>
      <c r="H24" s="373"/>
      <c r="I24" s="373"/>
      <c r="J24" s="373"/>
      <c r="K24" s="373"/>
      <c r="L24" s="373"/>
      <c r="M24" s="373">
        <v>1</v>
      </c>
      <c r="N24" s="373"/>
      <c r="O24" s="428">
        <v>43630</v>
      </c>
      <c r="P24" s="419">
        <f t="shared" si="3"/>
        <v>1</v>
      </c>
      <c r="Q24" s="373"/>
      <c r="R24" s="373"/>
      <c r="S24" s="373"/>
      <c r="T24" s="373"/>
      <c r="U24" s="373"/>
      <c r="V24" s="373">
        <v>1</v>
      </c>
      <c r="W24" s="373"/>
      <c r="X24" s="428">
        <v>43745</v>
      </c>
      <c r="Y24" s="236">
        <f t="shared" si="4"/>
        <v>1</v>
      </c>
      <c r="Z24" s="373"/>
      <c r="AA24" s="373"/>
      <c r="AB24" s="373"/>
      <c r="AC24" s="373"/>
      <c r="AD24" s="373"/>
      <c r="AE24" s="373"/>
      <c r="AF24" s="373"/>
      <c r="AG24" s="373"/>
      <c r="AH24" s="236">
        <f t="shared" si="2"/>
        <v>0</v>
      </c>
      <c r="AI24" s="237"/>
      <c r="AJ24" s="373" t="s">
        <v>2134</v>
      </c>
      <c r="AK24" s="373"/>
      <c r="AL24" s="373"/>
      <c r="AM24" s="373"/>
      <c r="AN24" s="373" t="s">
        <v>2136</v>
      </c>
      <c r="AO24" s="373"/>
      <c r="AP24" s="373"/>
      <c r="AQ24" s="373"/>
      <c r="AR24" s="373"/>
      <c r="AS24" s="238"/>
      <c r="AT24" s="189"/>
    </row>
    <row r="25" spans="1:46" s="1" customFormat="1" ht="20.100000000000001" customHeight="1" x14ac:dyDescent="0.2">
      <c r="A25" s="373"/>
      <c r="B25" s="373" t="s">
        <v>1887</v>
      </c>
      <c r="C25" s="373" t="s">
        <v>1902</v>
      </c>
      <c r="D25" s="373"/>
      <c r="E25" s="373"/>
      <c r="F25" s="373" t="s">
        <v>1906</v>
      </c>
      <c r="G25" s="373" t="s">
        <v>1908</v>
      </c>
      <c r="H25" s="373"/>
      <c r="I25" s="373"/>
      <c r="J25" s="373"/>
      <c r="K25" s="373"/>
      <c r="L25" s="373"/>
      <c r="M25" s="373">
        <v>1</v>
      </c>
      <c r="N25" s="373"/>
      <c r="O25" s="428">
        <v>43608</v>
      </c>
      <c r="P25" s="419">
        <f t="shared" si="3"/>
        <v>1</v>
      </c>
      <c r="Q25" s="373"/>
      <c r="R25" s="373"/>
      <c r="S25" s="373"/>
      <c r="T25" s="373"/>
      <c r="U25" s="373"/>
      <c r="V25" s="373">
        <v>1</v>
      </c>
      <c r="W25" s="373"/>
      <c r="X25" s="428">
        <v>43761</v>
      </c>
      <c r="Y25" s="236">
        <f t="shared" si="4"/>
        <v>1</v>
      </c>
      <c r="Z25" s="373"/>
      <c r="AA25" s="373"/>
      <c r="AB25" s="373"/>
      <c r="AC25" s="373"/>
      <c r="AD25" s="373"/>
      <c r="AE25" s="373"/>
      <c r="AF25" s="373"/>
      <c r="AG25" s="373"/>
      <c r="AH25" s="236">
        <f t="shared" si="2"/>
        <v>0</v>
      </c>
      <c r="AI25" s="237"/>
      <c r="AJ25" s="373" t="s">
        <v>2134</v>
      </c>
      <c r="AK25" s="373"/>
      <c r="AL25" s="373"/>
      <c r="AM25" s="373"/>
      <c r="AN25" s="373" t="s">
        <v>2136</v>
      </c>
      <c r="AO25" s="373"/>
      <c r="AP25" s="373"/>
      <c r="AQ25" s="373"/>
      <c r="AR25" s="373"/>
      <c r="AS25" s="238"/>
      <c r="AT25" s="189"/>
    </row>
    <row r="26" spans="1:46" s="1" customFormat="1" ht="20.100000000000001" customHeight="1" x14ac:dyDescent="0.2">
      <c r="A26" s="373"/>
      <c r="B26" s="373" t="s">
        <v>1888</v>
      </c>
      <c r="C26" s="373" t="s">
        <v>1903</v>
      </c>
      <c r="D26" s="373"/>
      <c r="E26" s="373"/>
      <c r="F26" s="373" t="s">
        <v>1906</v>
      </c>
      <c r="G26" s="373" t="s">
        <v>1908</v>
      </c>
      <c r="H26" s="373"/>
      <c r="I26" s="373"/>
      <c r="J26" s="373"/>
      <c r="K26" s="373"/>
      <c r="L26" s="373"/>
      <c r="M26" s="373">
        <v>1</v>
      </c>
      <c r="N26" s="373"/>
      <c r="O26" s="428">
        <v>43563</v>
      </c>
      <c r="P26" s="419">
        <f t="shared" si="3"/>
        <v>1</v>
      </c>
      <c r="Q26" s="373"/>
      <c r="R26" s="373"/>
      <c r="S26" s="373"/>
      <c r="T26" s="373"/>
      <c r="U26" s="373"/>
      <c r="V26" s="373"/>
      <c r="W26" s="373"/>
      <c r="X26" s="235"/>
      <c r="Y26" s="236">
        <f t="shared" si="4"/>
        <v>0</v>
      </c>
      <c r="Z26" s="373"/>
      <c r="AA26" s="373"/>
      <c r="AB26" s="373"/>
      <c r="AC26" s="373"/>
      <c r="AD26" s="373"/>
      <c r="AE26" s="373"/>
      <c r="AF26" s="373"/>
      <c r="AG26" s="373"/>
      <c r="AH26" s="236">
        <f t="shared" si="2"/>
        <v>0</v>
      </c>
      <c r="AI26" s="237"/>
      <c r="AJ26" s="373" t="s">
        <v>2134</v>
      </c>
      <c r="AK26" s="373"/>
      <c r="AL26" s="373"/>
      <c r="AM26" s="373"/>
      <c r="AN26" s="373" t="s">
        <v>2136</v>
      </c>
      <c r="AO26" s="373"/>
      <c r="AP26" s="373"/>
      <c r="AQ26" s="373"/>
      <c r="AR26" s="373"/>
      <c r="AS26" s="238"/>
      <c r="AT26" s="189"/>
    </row>
    <row r="27" spans="1:46" s="1" customFormat="1" ht="20.100000000000001" customHeight="1" x14ac:dyDescent="0.2">
      <c r="A27" s="373"/>
      <c r="B27" s="373" t="s">
        <v>1889</v>
      </c>
      <c r="C27" s="373" t="s">
        <v>1904</v>
      </c>
      <c r="D27" s="373"/>
      <c r="E27" s="373"/>
      <c r="F27" s="373" t="s">
        <v>1906</v>
      </c>
      <c r="G27" s="373" t="s">
        <v>1908</v>
      </c>
      <c r="H27" s="373"/>
      <c r="I27" s="373"/>
      <c r="J27" s="373"/>
      <c r="K27" s="373"/>
      <c r="L27" s="373"/>
      <c r="M27" s="373">
        <v>1</v>
      </c>
      <c r="N27" s="373"/>
      <c r="O27" s="428">
        <v>43525</v>
      </c>
      <c r="P27" s="419">
        <f t="shared" si="3"/>
        <v>1</v>
      </c>
      <c r="Q27" s="373"/>
      <c r="R27" s="373"/>
      <c r="S27" s="373"/>
      <c r="T27" s="373"/>
      <c r="U27" s="373"/>
      <c r="V27" s="373">
        <v>1</v>
      </c>
      <c r="W27" s="373"/>
      <c r="X27" s="428">
        <v>43671</v>
      </c>
      <c r="Y27" s="236">
        <f t="shared" si="4"/>
        <v>1</v>
      </c>
      <c r="Z27" s="373"/>
      <c r="AA27" s="373"/>
      <c r="AB27" s="373"/>
      <c r="AC27" s="373"/>
      <c r="AD27" s="373"/>
      <c r="AE27" s="373"/>
      <c r="AF27" s="373"/>
      <c r="AG27" s="373"/>
      <c r="AH27" s="236">
        <f t="shared" si="2"/>
        <v>0</v>
      </c>
      <c r="AI27" s="237"/>
      <c r="AJ27" s="373" t="s">
        <v>2134</v>
      </c>
      <c r="AK27" s="373"/>
      <c r="AL27" s="373"/>
      <c r="AM27" s="373"/>
      <c r="AN27" s="373" t="s">
        <v>2136</v>
      </c>
      <c r="AO27" s="373"/>
      <c r="AP27" s="373"/>
      <c r="AQ27" s="373"/>
      <c r="AR27" s="373"/>
      <c r="AS27" s="238"/>
      <c r="AT27" s="189"/>
    </row>
    <row r="28" spans="1:46" s="1" customFormat="1" ht="20.100000000000001" customHeight="1" x14ac:dyDescent="0.2">
      <c r="A28" s="373"/>
      <c r="B28" s="373" t="s">
        <v>2355</v>
      </c>
      <c r="C28" s="373" t="s">
        <v>2353</v>
      </c>
      <c r="D28" s="373"/>
      <c r="E28" s="373"/>
      <c r="F28" s="373" t="s">
        <v>1905</v>
      </c>
      <c r="G28" s="373" t="s">
        <v>1907</v>
      </c>
      <c r="H28" s="373"/>
      <c r="I28" s="373"/>
      <c r="J28" s="373"/>
      <c r="K28" s="373"/>
      <c r="L28" s="373"/>
      <c r="M28" s="373"/>
      <c r="N28" s="373">
        <v>1</v>
      </c>
      <c r="O28" s="428">
        <v>43536</v>
      </c>
      <c r="P28" s="419">
        <f t="shared" si="3"/>
        <v>1</v>
      </c>
      <c r="Q28" s="373"/>
      <c r="R28" s="373"/>
      <c r="S28" s="373"/>
      <c r="T28" s="373"/>
      <c r="U28" s="373"/>
      <c r="V28" s="373"/>
      <c r="W28" s="373">
        <v>1</v>
      </c>
      <c r="X28" s="428">
        <v>43809</v>
      </c>
      <c r="Y28" s="236">
        <v>1</v>
      </c>
      <c r="Z28" s="373"/>
      <c r="AA28" s="373"/>
      <c r="AB28" s="373"/>
      <c r="AC28" s="373"/>
      <c r="AD28" s="373"/>
      <c r="AE28" s="373"/>
      <c r="AF28" s="373"/>
      <c r="AG28" s="373"/>
      <c r="AH28" s="236"/>
      <c r="AI28" s="237"/>
      <c r="AJ28" s="373" t="s">
        <v>2134</v>
      </c>
      <c r="AK28" s="373"/>
      <c r="AL28" s="373"/>
      <c r="AM28" s="373"/>
      <c r="AN28" s="373"/>
      <c r="AO28" s="373"/>
      <c r="AP28" s="373"/>
      <c r="AQ28" s="373"/>
      <c r="AR28" s="373"/>
      <c r="AS28" s="238"/>
      <c r="AT28" s="189"/>
    </row>
    <row r="29" spans="1:46" s="1" customFormat="1" ht="20.100000000000001" customHeight="1" x14ac:dyDescent="0.2">
      <c r="A29" s="373"/>
      <c r="B29" s="373" t="s">
        <v>2356</v>
      </c>
      <c r="C29" s="373" t="s">
        <v>2354</v>
      </c>
      <c r="D29" s="373"/>
      <c r="E29" s="373"/>
      <c r="F29" s="373" t="s">
        <v>1905</v>
      </c>
      <c r="G29" s="373" t="s">
        <v>1907</v>
      </c>
      <c r="H29" s="373"/>
      <c r="I29" s="373"/>
      <c r="J29" s="373"/>
      <c r="K29" s="373"/>
      <c r="L29" s="373"/>
      <c r="M29" s="373"/>
      <c r="N29" s="373">
        <v>1</v>
      </c>
      <c r="O29" s="428">
        <v>43497</v>
      </c>
      <c r="P29" s="419">
        <f t="shared" si="3"/>
        <v>1</v>
      </c>
      <c r="Q29" s="373"/>
      <c r="R29" s="373"/>
      <c r="S29" s="373"/>
      <c r="T29" s="373"/>
      <c r="U29" s="373"/>
      <c r="V29" s="373"/>
      <c r="W29" s="373">
        <v>1</v>
      </c>
      <c r="X29" s="428">
        <v>43753</v>
      </c>
      <c r="Y29" s="236">
        <v>1</v>
      </c>
      <c r="Z29" s="373"/>
      <c r="AA29" s="373"/>
      <c r="AB29" s="373"/>
      <c r="AC29" s="373"/>
      <c r="AD29" s="373"/>
      <c r="AE29" s="373"/>
      <c r="AF29" s="373"/>
      <c r="AG29" s="373"/>
      <c r="AH29" s="236"/>
      <c r="AI29" s="237"/>
      <c r="AJ29" s="373" t="s">
        <v>2134</v>
      </c>
      <c r="AK29" s="373"/>
      <c r="AL29" s="373"/>
      <c r="AM29" s="373"/>
      <c r="AN29" s="373"/>
      <c r="AO29" s="373"/>
      <c r="AP29" s="373"/>
      <c r="AQ29" s="373"/>
      <c r="AR29" s="373"/>
      <c r="AS29" s="238"/>
      <c r="AT29" s="189"/>
    </row>
    <row r="30" spans="1:46" s="1" customFormat="1" ht="20.100000000000001" customHeight="1" x14ac:dyDescent="0.2">
      <c r="A30" s="373"/>
      <c r="B30" s="373" t="s">
        <v>2358</v>
      </c>
      <c r="C30" s="373" t="s">
        <v>2357</v>
      </c>
      <c r="D30" s="374"/>
      <c r="E30" s="374"/>
      <c r="F30" s="373" t="s">
        <v>1905</v>
      </c>
      <c r="G30" s="442" t="s">
        <v>1907</v>
      </c>
      <c r="H30" s="373"/>
      <c r="I30" s="373"/>
      <c r="J30" s="373"/>
      <c r="K30" s="373"/>
      <c r="L30" s="373"/>
      <c r="M30" s="373"/>
      <c r="N30" s="373">
        <v>3</v>
      </c>
      <c r="O30" s="428">
        <v>43649</v>
      </c>
      <c r="P30" s="419">
        <v>3</v>
      </c>
      <c r="Q30" s="373"/>
      <c r="R30" s="373"/>
      <c r="S30" s="373"/>
      <c r="T30" s="373"/>
      <c r="U30" s="373"/>
      <c r="V30" s="373"/>
      <c r="W30" s="373"/>
      <c r="X30" s="428"/>
      <c r="Y30" s="236"/>
      <c r="Z30" s="373"/>
      <c r="AA30" s="373"/>
      <c r="AB30" s="373"/>
      <c r="AC30" s="373"/>
      <c r="AD30" s="373"/>
      <c r="AE30" s="373"/>
      <c r="AF30" s="373"/>
      <c r="AG30" s="373"/>
      <c r="AH30" s="236"/>
      <c r="AI30" s="237"/>
      <c r="AJ30" s="373" t="s">
        <v>2134</v>
      </c>
      <c r="AK30" s="373"/>
      <c r="AL30" s="373"/>
      <c r="AM30" s="373"/>
      <c r="AN30" s="373"/>
      <c r="AO30" s="373"/>
      <c r="AP30" s="373"/>
      <c r="AQ30" s="373"/>
      <c r="AR30" s="373"/>
      <c r="AS30" s="238"/>
      <c r="AT30" s="189"/>
    </row>
    <row r="31" spans="1:46" s="1" customFormat="1" ht="20.100000000000001" customHeight="1" x14ac:dyDescent="0.2">
      <c r="A31" s="373"/>
      <c r="B31" s="373" t="s">
        <v>1910</v>
      </c>
      <c r="C31" s="373" t="s">
        <v>1996</v>
      </c>
      <c r="D31" s="373"/>
      <c r="E31" s="373"/>
      <c r="F31" s="373" t="s">
        <v>1905</v>
      </c>
      <c r="G31" s="373" t="s">
        <v>1907</v>
      </c>
      <c r="H31" s="373"/>
      <c r="I31" s="373"/>
      <c r="J31" s="373"/>
      <c r="K31" s="373"/>
      <c r="L31" s="373"/>
      <c r="M31" s="373"/>
      <c r="N31" s="373"/>
      <c r="O31" s="373"/>
      <c r="P31" s="419">
        <f t="shared" si="3"/>
        <v>0</v>
      </c>
      <c r="Q31" s="373"/>
      <c r="R31" s="373"/>
      <c r="S31" s="373"/>
      <c r="T31" s="373"/>
      <c r="U31" s="373"/>
      <c r="V31" s="373"/>
      <c r="W31" s="373">
        <v>1</v>
      </c>
      <c r="X31" s="428">
        <v>43678</v>
      </c>
      <c r="Y31" s="236">
        <f t="shared" si="4"/>
        <v>1</v>
      </c>
      <c r="Z31" s="373"/>
      <c r="AA31" s="373"/>
      <c r="AB31" s="373"/>
      <c r="AC31" s="373"/>
      <c r="AD31" s="373"/>
      <c r="AE31" s="373"/>
      <c r="AF31" s="373"/>
      <c r="AG31" s="373"/>
      <c r="AH31" s="236">
        <f t="shared" si="2"/>
        <v>0</v>
      </c>
      <c r="AI31" s="237"/>
      <c r="AJ31" s="373" t="s">
        <v>2134</v>
      </c>
      <c r="AK31" s="373"/>
      <c r="AL31" s="373"/>
      <c r="AM31" s="373"/>
      <c r="AN31" s="373"/>
      <c r="AO31" s="373"/>
      <c r="AP31" s="373"/>
      <c r="AQ31" s="373"/>
      <c r="AR31" s="373"/>
      <c r="AS31" s="238"/>
      <c r="AT31" s="189"/>
    </row>
    <row r="32" spans="1:46" s="1" customFormat="1" ht="20.100000000000001" customHeight="1" x14ac:dyDescent="0.2">
      <c r="A32" s="373"/>
      <c r="B32" s="373" t="s">
        <v>1910</v>
      </c>
      <c r="C32" s="373" t="s">
        <v>1997</v>
      </c>
      <c r="D32" s="373"/>
      <c r="E32" s="373"/>
      <c r="F32" s="373" t="s">
        <v>1905</v>
      </c>
      <c r="G32" s="373" t="s">
        <v>1907</v>
      </c>
      <c r="H32" s="373"/>
      <c r="I32" s="373"/>
      <c r="J32" s="373"/>
      <c r="K32" s="373"/>
      <c r="L32" s="373"/>
      <c r="M32" s="373"/>
      <c r="N32" s="373"/>
      <c r="O32" s="373"/>
      <c r="P32" s="419">
        <f t="shared" si="3"/>
        <v>0</v>
      </c>
      <c r="Q32" s="373"/>
      <c r="R32" s="373"/>
      <c r="S32" s="373"/>
      <c r="T32" s="373"/>
      <c r="U32" s="373"/>
      <c r="V32" s="373"/>
      <c r="W32" s="373">
        <v>1</v>
      </c>
      <c r="X32" s="428">
        <v>43678</v>
      </c>
      <c r="Y32" s="236">
        <f t="shared" si="4"/>
        <v>1</v>
      </c>
      <c r="Z32" s="373"/>
      <c r="AA32" s="373"/>
      <c r="AB32" s="373"/>
      <c r="AC32" s="373"/>
      <c r="AD32" s="373"/>
      <c r="AE32" s="373"/>
      <c r="AF32" s="373"/>
      <c r="AG32" s="373"/>
      <c r="AH32" s="236">
        <f t="shared" si="2"/>
        <v>0</v>
      </c>
      <c r="AI32" s="237"/>
      <c r="AJ32" s="373" t="s">
        <v>2134</v>
      </c>
      <c r="AK32" s="373"/>
      <c r="AL32" s="373"/>
      <c r="AM32" s="373"/>
      <c r="AN32" s="373"/>
      <c r="AO32" s="373"/>
      <c r="AP32" s="373"/>
      <c r="AQ32" s="373"/>
      <c r="AR32" s="373"/>
      <c r="AS32" s="238"/>
      <c r="AT32" s="189"/>
    </row>
    <row r="33" spans="1:132" s="1" customFormat="1" ht="20.100000000000001" customHeight="1" x14ac:dyDescent="0.2">
      <c r="A33" s="373"/>
      <c r="B33" s="373" t="s">
        <v>1910</v>
      </c>
      <c r="C33" s="373" t="s">
        <v>1998</v>
      </c>
      <c r="D33" s="373"/>
      <c r="E33" s="373"/>
      <c r="F33" s="373" t="s">
        <v>1905</v>
      </c>
      <c r="G33" s="373" t="s">
        <v>1907</v>
      </c>
      <c r="H33" s="373"/>
      <c r="I33" s="373"/>
      <c r="J33" s="373"/>
      <c r="K33" s="373"/>
      <c r="L33" s="373"/>
      <c r="M33" s="373"/>
      <c r="N33" s="373"/>
      <c r="O33" s="373"/>
      <c r="P33" s="419">
        <f t="shared" si="3"/>
        <v>0</v>
      </c>
      <c r="Q33" s="373"/>
      <c r="R33" s="373"/>
      <c r="S33" s="373"/>
      <c r="T33" s="373"/>
      <c r="U33" s="373"/>
      <c r="V33" s="373"/>
      <c r="W33" s="373">
        <v>1</v>
      </c>
      <c r="X33" s="428">
        <v>43678</v>
      </c>
      <c r="Y33" s="236">
        <f t="shared" si="4"/>
        <v>1</v>
      </c>
      <c r="Z33" s="373"/>
      <c r="AA33" s="373"/>
      <c r="AB33" s="373"/>
      <c r="AC33" s="373"/>
      <c r="AD33" s="373"/>
      <c r="AE33" s="373"/>
      <c r="AF33" s="373"/>
      <c r="AG33" s="373"/>
      <c r="AH33" s="236">
        <f t="shared" si="2"/>
        <v>0</v>
      </c>
      <c r="AI33" s="237"/>
      <c r="AJ33" s="373" t="s">
        <v>2134</v>
      </c>
      <c r="AK33" s="373"/>
      <c r="AL33" s="373"/>
      <c r="AM33" s="373"/>
      <c r="AN33" s="373"/>
      <c r="AO33" s="373"/>
      <c r="AP33" s="373"/>
      <c r="AQ33" s="373"/>
      <c r="AR33" s="373"/>
      <c r="AS33" s="238"/>
      <c r="AT33" s="189"/>
    </row>
    <row r="34" spans="1:132" s="1" customFormat="1" ht="20.100000000000001" customHeight="1" x14ac:dyDescent="0.2">
      <c r="A34" s="373"/>
      <c r="B34" s="373" t="s">
        <v>1911</v>
      </c>
      <c r="C34" s="373" t="s">
        <v>1999</v>
      </c>
      <c r="D34" s="373"/>
      <c r="E34" s="373"/>
      <c r="F34" s="373" t="s">
        <v>1905</v>
      </c>
      <c r="G34" s="373" t="s">
        <v>1907</v>
      </c>
      <c r="H34" s="373"/>
      <c r="I34" s="373"/>
      <c r="J34" s="373"/>
      <c r="K34" s="373"/>
      <c r="L34" s="373"/>
      <c r="M34" s="373"/>
      <c r="N34" s="373"/>
      <c r="O34" s="373"/>
      <c r="P34" s="419">
        <f t="shared" si="3"/>
        <v>0</v>
      </c>
      <c r="Q34" s="373"/>
      <c r="R34" s="373"/>
      <c r="S34" s="373"/>
      <c r="T34" s="373"/>
      <c r="U34" s="373"/>
      <c r="V34" s="373"/>
      <c r="W34" s="373">
        <v>1</v>
      </c>
      <c r="X34" s="428">
        <v>43536</v>
      </c>
      <c r="Y34" s="236">
        <f t="shared" si="4"/>
        <v>1</v>
      </c>
      <c r="Z34" s="373"/>
      <c r="AA34" s="373"/>
      <c r="AB34" s="373"/>
      <c r="AC34" s="373"/>
      <c r="AD34" s="373"/>
      <c r="AE34" s="373"/>
      <c r="AF34" s="373"/>
      <c r="AG34" s="373"/>
      <c r="AH34" s="236">
        <f t="shared" si="2"/>
        <v>0</v>
      </c>
      <c r="AI34" s="237"/>
      <c r="AJ34" s="373" t="s">
        <v>2134</v>
      </c>
      <c r="AK34" s="373"/>
      <c r="AL34" s="373"/>
      <c r="AM34" s="373"/>
      <c r="AN34" s="373"/>
      <c r="AO34" s="373"/>
      <c r="AP34" s="373"/>
      <c r="AQ34" s="373"/>
      <c r="AR34" s="373"/>
      <c r="AS34" s="238"/>
      <c r="AT34" s="189"/>
    </row>
    <row r="35" spans="1:132" s="239" customFormat="1" ht="20.100000000000001" customHeight="1" x14ac:dyDescent="0.2">
      <c r="A35" s="373"/>
      <c r="B35" s="373" t="s">
        <v>1912</v>
      </c>
      <c r="C35" s="373" t="s">
        <v>2000</v>
      </c>
      <c r="D35" s="373"/>
      <c r="E35" s="373"/>
      <c r="F35" s="373" t="s">
        <v>1905</v>
      </c>
      <c r="G35" s="373" t="s">
        <v>1907</v>
      </c>
      <c r="H35" s="373"/>
      <c r="I35" s="373"/>
      <c r="J35" s="373"/>
      <c r="K35" s="373"/>
      <c r="L35" s="373"/>
      <c r="M35" s="373"/>
      <c r="N35" s="373"/>
      <c r="O35" s="373"/>
      <c r="P35" s="419">
        <f t="shared" si="3"/>
        <v>0</v>
      </c>
      <c r="Q35" s="373"/>
      <c r="R35" s="373"/>
      <c r="S35" s="373"/>
      <c r="T35" s="373"/>
      <c r="U35" s="373"/>
      <c r="V35" s="373"/>
      <c r="W35" s="373">
        <v>1</v>
      </c>
      <c r="X35" s="428">
        <v>43654</v>
      </c>
      <c r="Y35" s="236">
        <f t="shared" si="4"/>
        <v>1</v>
      </c>
      <c r="Z35" s="373"/>
      <c r="AA35" s="373"/>
      <c r="AB35" s="373"/>
      <c r="AC35" s="373"/>
      <c r="AD35" s="373"/>
      <c r="AE35" s="373"/>
      <c r="AF35" s="373"/>
      <c r="AG35" s="373"/>
      <c r="AH35" s="236">
        <f t="shared" si="2"/>
        <v>0</v>
      </c>
      <c r="AI35" s="237"/>
      <c r="AJ35" s="373" t="s">
        <v>2134</v>
      </c>
      <c r="AK35" s="373"/>
      <c r="AL35" s="373"/>
      <c r="AM35" s="373"/>
      <c r="AN35" s="373"/>
      <c r="AO35" s="373"/>
      <c r="AP35" s="373"/>
      <c r="AQ35" s="373"/>
      <c r="AR35" s="373"/>
      <c r="AS35" s="238"/>
      <c r="AT35" s="185"/>
      <c r="AU35" s="185"/>
      <c r="AV35" s="185"/>
      <c r="AW35" s="185"/>
      <c r="AX35" s="185"/>
      <c r="AY35" s="185"/>
      <c r="AZ35" s="185"/>
      <c r="BA35" s="185"/>
      <c r="BB35" s="185"/>
      <c r="BC35" s="185"/>
      <c r="BD35" s="185"/>
      <c r="BE35" s="185"/>
      <c r="BF35" s="185"/>
      <c r="BG35" s="185"/>
      <c r="BH35" s="185"/>
      <c r="BI35" s="185"/>
      <c r="BJ35" s="185"/>
      <c r="BK35" s="185"/>
      <c r="BL35" s="185"/>
      <c r="BM35" s="185"/>
      <c r="BN35" s="185"/>
      <c r="BO35" s="185"/>
      <c r="BP35" s="185"/>
      <c r="BQ35" s="185"/>
      <c r="BR35" s="185"/>
      <c r="BS35" s="185"/>
      <c r="BT35" s="185"/>
      <c r="BU35" s="185"/>
      <c r="BV35" s="185"/>
      <c r="BW35" s="185"/>
      <c r="BX35" s="185"/>
      <c r="BY35" s="185"/>
      <c r="BZ35" s="185"/>
      <c r="CA35" s="185"/>
      <c r="CB35" s="185"/>
      <c r="CC35" s="185"/>
      <c r="CD35" s="185"/>
      <c r="CE35" s="185"/>
      <c r="CF35" s="185"/>
      <c r="CG35" s="185"/>
      <c r="CH35" s="185"/>
      <c r="CI35" s="185"/>
      <c r="CJ35" s="185"/>
      <c r="CK35" s="185"/>
      <c r="CL35" s="185"/>
      <c r="CM35" s="185"/>
      <c r="CN35" s="185"/>
      <c r="CO35" s="185"/>
      <c r="CP35" s="185"/>
      <c r="CQ35" s="185"/>
      <c r="CR35" s="185"/>
      <c r="CS35" s="185"/>
      <c r="CT35" s="185"/>
      <c r="CU35" s="185"/>
      <c r="CV35" s="185"/>
      <c r="CW35" s="185"/>
      <c r="CX35" s="185"/>
      <c r="CY35" s="185"/>
      <c r="CZ35" s="185"/>
      <c r="DA35" s="185"/>
      <c r="DB35" s="185"/>
      <c r="DC35" s="185"/>
      <c r="DD35" s="185"/>
      <c r="DE35" s="185"/>
      <c r="DF35" s="185"/>
      <c r="DG35" s="185"/>
      <c r="DH35" s="185"/>
      <c r="DI35" s="185"/>
      <c r="DJ35" s="185"/>
      <c r="DK35" s="185"/>
      <c r="DL35" s="185"/>
      <c r="DM35" s="185"/>
      <c r="DN35" s="185"/>
      <c r="DO35" s="185"/>
      <c r="DP35" s="185"/>
      <c r="DQ35" s="185"/>
      <c r="DR35" s="185"/>
      <c r="DS35" s="185"/>
      <c r="DT35" s="185"/>
      <c r="DU35" s="185"/>
      <c r="DV35" s="185"/>
      <c r="DW35" s="185"/>
      <c r="DX35" s="185"/>
      <c r="DY35" s="185"/>
      <c r="DZ35" s="185"/>
      <c r="EA35" s="185"/>
      <c r="EB35" s="185"/>
    </row>
    <row r="36" spans="1:132" s="421" customFormat="1" ht="20.100000000000001" customHeight="1" x14ac:dyDescent="0.2">
      <c r="A36" s="373"/>
      <c r="B36" s="373" t="s">
        <v>1913</v>
      </c>
      <c r="C36" s="373" t="s">
        <v>2001</v>
      </c>
      <c r="D36" s="373"/>
      <c r="E36" s="373"/>
      <c r="F36" s="373" t="s">
        <v>1905</v>
      </c>
      <c r="G36" s="373" t="s">
        <v>1907</v>
      </c>
      <c r="H36" s="373"/>
      <c r="I36" s="373"/>
      <c r="J36" s="373"/>
      <c r="K36" s="373"/>
      <c r="L36" s="373"/>
      <c r="M36" s="373"/>
      <c r="N36" s="373"/>
      <c r="O36" s="373"/>
      <c r="P36" s="419">
        <f t="shared" si="3"/>
        <v>0</v>
      </c>
      <c r="Q36" s="373"/>
      <c r="R36" s="373"/>
      <c r="S36" s="373"/>
      <c r="T36" s="373"/>
      <c r="U36" s="373"/>
      <c r="V36" s="373"/>
      <c r="W36" s="373">
        <v>1</v>
      </c>
      <c r="X36" s="428">
        <v>43472</v>
      </c>
      <c r="Y36" s="236">
        <f t="shared" si="4"/>
        <v>1</v>
      </c>
      <c r="Z36" s="373"/>
      <c r="AA36" s="373"/>
      <c r="AB36" s="373"/>
      <c r="AC36" s="373"/>
      <c r="AD36" s="373"/>
      <c r="AE36" s="373"/>
      <c r="AF36" s="373">
        <v>1</v>
      </c>
      <c r="AG36" s="428">
        <v>43726</v>
      </c>
      <c r="AH36" s="236">
        <f t="shared" si="2"/>
        <v>1</v>
      </c>
      <c r="AI36" s="237"/>
      <c r="AJ36" s="373" t="s">
        <v>2134</v>
      </c>
      <c r="AK36" s="373"/>
      <c r="AL36" s="373"/>
      <c r="AM36" s="373"/>
      <c r="AN36" s="373"/>
      <c r="AO36" s="373"/>
      <c r="AP36" s="373"/>
      <c r="AQ36" s="373"/>
      <c r="AR36" s="373"/>
      <c r="AS36" s="238"/>
      <c r="AT36" s="420"/>
      <c r="AU36" s="420"/>
      <c r="AV36" s="420"/>
      <c r="AW36" s="420"/>
      <c r="AX36" s="420"/>
      <c r="AY36" s="420"/>
      <c r="AZ36" s="420"/>
      <c r="BA36" s="420"/>
      <c r="BB36" s="420"/>
      <c r="BC36" s="420"/>
      <c r="BD36" s="420"/>
      <c r="BE36" s="420"/>
      <c r="BF36" s="420"/>
      <c r="BG36" s="420"/>
      <c r="BH36" s="420"/>
      <c r="BI36" s="420"/>
      <c r="BJ36" s="420"/>
      <c r="BK36" s="420"/>
      <c r="BL36" s="420"/>
      <c r="BM36" s="420"/>
      <c r="BN36" s="420"/>
      <c r="BO36" s="420"/>
      <c r="BP36" s="420"/>
      <c r="BQ36" s="420"/>
      <c r="BR36" s="420"/>
      <c r="BS36" s="420"/>
      <c r="BT36" s="420"/>
      <c r="BU36" s="420"/>
      <c r="BV36" s="420"/>
      <c r="BW36" s="420"/>
      <c r="BX36" s="420"/>
      <c r="BY36" s="420"/>
      <c r="BZ36" s="420"/>
      <c r="CA36" s="420"/>
      <c r="CB36" s="420"/>
      <c r="CC36" s="420"/>
      <c r="CD36" s="420"/>
      <c r="CE36" s="420"/>
      <c r="CF36" s="420"/>
      <c r="CG36" s="420"/>
      <c r="CH36" s="420"/>
      <c r="CI36" s="420"/>
      <c r="CJ36" s="420"/>
      <c r="CK36" s="420"/>
      <c r="CL36" s="420"/>
      <c r="CM36" s="420"/>
      <c r="CN36" s="420"/>
      <c r="CO36" s="420"/>
      <c r="CP36" s="420"/>
      <c r="CQ36" s="420"/>
      <c r="CR36" s="420"/>
      <c r="CS36" s="420"/>
      <c r="CT36" s="420"/>
      <c r="CU36" s="420"/>
      <c r="CV36" s="420"/>
      <c r="CW36" s="420"/>
      <c r="CX36" s="420"/>
      <c r="CY36" s="420"/>
      <c r="CZ36" s="420"/>
      <c r="DA36" s="420"/>
      <c r="DB36" s="420"/>
      <c r="DC36" s="420"/>
      <c r="DD36" s="420"/>
      <c r="DE36" s="420"/>
      <c r="DF36" s="420"/>
      <c r="DG36" s="420"/>
      <c r="DH36" s="420"/>
      <c r="DI36" s="420"/>
      <c r="DJ36" s="420"/>
      <c r="DK36" s="420"/>
      <c r="DL36" s="420"/>
      <c r="DM36" s="420"/>
      <c r="DN36" s="420"/>
      <c r="DO36" s="420"/>
      <c r="DP36" s="420"/>
      <c r="DQ36" s="420"/>
      <c r="DR36" s="420"/>
      <c r="DS36" s="420"/>
      <c r="DT36" s="420"/>
      <c r="DU36" s="420"/>
      <c r="DV36" s="420"/>
      <c r="DW36" s="420"/>
      <c r="DX36" s="420"/>
      <c r="DY36" s="420"/>
      <c r="DZ36" s="420"/>
      <c r="EA36" s="420"/>
      <c r="EB36" s="420"/>
    </row>
    <row r="37" spans="1:132" s="63" customFormat="1" ht="20.100000000000001" customHeight="1" x14ac:dyDescent="0.2">
      <c r="A37" s="373"/>
      <c r="B37" s="373" t="s">
        <v>1914</v>
      </c>
      <c r="C37" s="373" t="s">
        <v>2002</v>
      </c>
      <c r="D37" s="373"/>
      <c r="E37" s="373"/>
      <c r="F37" s="373" t="s">
        <v>1905</v>
      </c>
      <c r="G37" s="373" t="s">
        <v>1907</v>
      </c>
      <c r="H37" s="373"/>
      <c r="I37" s="373"/>
      <c r="J37" s="373"/>
      <c r="K37" s="373"/>
      <c r="L37" s="373"/>
      <c r="M37" s="373"/>
      <c r="N37" s="373"/>
      <c r="O37" s="373"/>
      <c r="P37" s="419">
        <f t="shared" si="3"/>
        <v>0</v>
      </c>
      <c r="Q37" s="373"/>
      <c r="R37" s="373"/>
      <c r="S37" s="373"/>
      <c r="T37" s="373"/>
      <c r="U37" s="373"/>
      <c r="V37" s="373"/>
      <c r="W37" s="373">
        <v>1</v>
      </c>
      <c r="X37" s="428">
        <v>43472</v>
      </c>
      <c r="Y37" s="236">
        <f t="shared" si="4"/>
        <v>1</v>
      </c>
      <c r="Z37" s="373"/>
      <c r="AA37" s="373"/>
      <c r="AB37" s="373"/>
      <c r="AC37" s="373"/>
      <c r="AD37" s="373"/>
      <c r="AE37" s="373"/>
      <c r="AF37" s="373">
        <v>1</v>
      </c>
      <c r="AG37" s="428">
        <v>43742</v>
      </c>
      <c r="AH37" s="236">
        <f t="shared" si="2"/>
        <v>1</v>
      </c>
      <c r="AI37" s="237"/>
      <c r="AJ37" s="373" t="s">
        <v>2134</v>
      </c>
      <c r="AK37" s="373"/>
      <c r="AL37" s="373"/>
      <c r="AM37" s="373"/>
      <c r="AN37" s="373"/>
      <c r="AO37" s="373"/>
      <c r="AP37" s="373"/>
      <c r="AQ37" s="373"/>
      <c r="AR37" s="373"/>
      <c r="AS37" s="238"/>
      <c r="AT37" s="185"/>
    </row>
    <row r="38" spans="1:132" s="63" customFormat="1" ht="20.100000000000001" customHeight="1" x14ac:dyDescent="0.2">
      <c r="A38" s="373"/>
      <c r="B38" s="373" t="s">
        <v>1915</v>
      </c>
      <c r="C38" s="373" t="s">
        <v>2003</v>
      </c>
      <c r="D38" s="373"/>
      <c r="E38" s="373"/>
      <c r="F38" s="373" t="s">
        <v>1905</v>
      </c>
      <c r="G38" s="373" t="s">
        <v>1907</v>
      </c>
      <c r="H38" s="373"/>
      <c r="I38" s="373"/>
      <c r="J38" s="373"/>
      <c r="K38" s="373"/>
      <c r="L38" s="373"/>
      <c r="M38" s="373"/>
      <c r="N38" s="373"/>
      <c r="O38" s="373"/>
      <c r="P38" s="419">
        <f t="shared" si="3"/>
        <v>0</v>
      </c>
      <c r="Q38" s="373"/>
      <c r="R38" s="373"/>
      <c r="S38" s="373"/>
      <c r="T38" s="373"/>
      <c r="U38" s="373"/>
      <c r="V38" s="373"/>
      <c r="W38" s="373">
        <v>1</v>
      </c>
      <c r="X38" s="428">
        <v>43472</v>
      </c>
      <c r="Y38" s="236">
        <f t="shared" si="4"/>
        <v>1</v>
      </c>
      <c r="Z38" s="373"/>
      <c r="AA38" s="373"/>
      <c r="AB38" s="373"/>
      <c r="AC38" s="373"/>
      <c r="AD38" s="373"/>
      <c r="AE38" s="373"/>
      <c r="AF38" s="373">
        <v>1</v>
      </c>
      <c r="AG38" s="428">
        <v>43752</v>
      </c>
      <c r="AH38" s="236">
        <f t="shared" si="2"/>
        <v>1</v>
      </c>
      <c r="AI38" s="237"/>
      <c r="AJ38" s="373" t="s">
        <v>2134</v>
      </c>
      <c r="AK38" s="373"/>
      <c r="AL38" s="373"/>
      <c r="AM38" s="373"/>
      <c r="AN38" s="373"/>
      <c r="AO38" s="373"/>
      <c r="AP38" s="373"/>
      <c r="AQ38" s="373"/>
      <c r="AR38" s="373"/>
      <c r="AS38" s="238"/>
      <c r="AT38" s="185"/>
    </row>
    <row r="39" spans="1:132" s="63" customFormat="1" ht="20.100000000000001" customHeight="1" x14ac:dyDescent="0.2">
      <c r="A39" s="373"/>
      <c r="B39" s="373" t="s">
        <v>1916</v>
      </c>
      <c r="C39" s="373" t="s">
        <v>2004</v>
      </c>
      <c r="D39" s="373"/>
      <c r="E39" s="373"/>
      <c r="F39" s="373" t="s">
        <v>1905</v>
      </c>
      <c r="G39" s="373" t="s">
        <v>1907</v>
      </c>
      <c r="H39" s="373"/>
      <c r="I39" s="373"/>
      <c r="J39" s="373"/>
      <c r="K39" s="373"/>
      <c r="L39" s="373"/>
      <c r="M39" s="373"/>
      <c r="N39" s="373"/>
      <c r="O39" s="373"/>
      <c r="P39" s="419">
        <f t="shared" si="3"/>
        <v>0</v>
      </c>
      <c r="Q39" s="373"/>
      <c r="R39" s="373"/>
      <c r="S39" s="373"/>
      <c r="T39" s="373"/>
      <c r="U39" s="373"/>
      <c r="V39" s="373"/>
      <c r="W39" s="373">
        <v>1</v>
      </c>
      <c r="X39" s="428">
        <v>43480</v>
      </c>
      <c r="Y39" s="236">
        <f t="shared" si="4"/>
        <v>1</v>
      </c>
      <c r="Z39" s="373"/>
      <c r="AA39" s="373"/>
      <c r="AB39" s="373"/>
      <c r="AC39" s="373"/>
      <c r="AD39" s="373"/>
      <c r="AE39" s="373"/>
      <c r="AF39" s="373">
        <v>1</v>
      </c>
      <c r="AG39" s="428">
        <v>43721</v>
      </c>
      <c r="AH39" s="236">
        <f t="shared" si="2"/>
        <v>1</v>
      </c>
      <c r="AI39" s="237"/>
      <c r="AJ39" s="373" t="s">
        <v>2134</v>
      </c>
      <c r="AK39" s="373"/>
      <c r="AL39" s="373"/>
      <c r="AM39" s="373"/>
      <c r="AN39" s="373"/>
      <c r="AO39" s="373"/>
      <c r="AP39" s="373"/>
      <c r="AQ39" s="373"/>
      <c r="AR39" s="373"/>
      <c r="AS39" s="238"/>
      <c r="AT39" s="185"/>
    </row>
    <row r="40" spans="1:132" s="63" customFormat="1" ht="20.100000000000001" customHeight="1" x14ac:dyDescent="0.2">
      <c r="A40" s="373"/>
      <c r="B40" s="373" t="s">
        <v>1916</v>
      </c>
      <c r="C40" s="373" t="s">
        <v>2005</v>
      </c>
      <c r="D40" s="373"/>
      <c r="E40" s="373"/>
      <c r="F40" s="373" t="s">
        <v>1905</v>
      </c>
      <c r="G40" s="373" t="s">
        <v>1907</v>
      </c>
      <c r="H40" s="373"/>
      <c r="I40" s="373"/>
      <c r="J40" s="373"/>
      <c r="K40" s="373"/>
      <c r="L40" s="373"/>
      <c r="M40" s="373"/>
      <c r="N40" s="373"/>
      <c r="O40" s="373"/>
      <c r="P40" s="419">
        <f t="shared" si="3"/>
        <v>0</v>
      </c>
      <c r="Q40" s="373"/>
      <c r="R40" s="373"/>
      <c r="S40" s="373"/>
      <c r="T40" s="373"/>
      <c r="U40" s="373"/>
      <c r="V40" s="373"/>
      <c r="W40" s="373">
        <v>1</v>
      </c>
      <c r="X40" s="428">
        <v>43480</v>
      </c>
      <c r="Y40" s="236">
        <f t="shared" si="4"/>
        <v>1</v>
      </c>
      <c r="Z40" s="373"/>
      <c r="AA40" s="373"/>
      <c r="AB40" s="373"/>
      <c r="AC40" s="373"/>
      <c r="AD40" s="373"/>
      <c r="AE40" s="373"/>
      <c r="AF40" s="373">
        <v>1</v>
      </c>
      <c r="AG40" s="428">
        <v>43703</v>
      </c>
      <c r="AH40" s="236">
        <f t="shared" si="2"/>
        <v>1</v>
      </c>
      <c r="AI40" s="237"/>
      <c r="AJ40" s="373" t="s">
        <v>2134</v>
      </c>
      <c r="AK40" s="373"/>
      <c r="AL40" s="373"/>
      <c r="AM40" s="373"/>
      <c r="AN40" s="373"/>
      <c r="AO40" s="373"/>
      <c r="AP40" s="373"/>
      <c r="AQ40" s="373"/>
      <c r="AR40" s="373"/>
      <c r="AS40" s="238"/>
      <c r="AT40" s="185"/>
    </row>
    <row r="41" spans="1:132" s="63" customFormat="1" ht="20.100000000000001" customHeight="1" x14ac:dyDescent="0.2">
      <c r="A41" s="373"/>
      <c r="B41" s="373" t="s">
        <v>1916</v>
      </c>
      <c r="C41" s="373" t="s">
        <v>2006</v>
      </c>
      <c r="D41" s="373"/>
      <c r="E41" s="373"/>
      <c r="F41" s="373" t="s">
        <v>1905</v>
      </c>
      <c r="G41" s="373" t="s">
        <v>1907</v>
      </c>
      <c r="H41" s="373"/>
      <c r="I41" s="373"/>
      <c r="J41" s="373"/>
      <c r="K41" s="373"/>
      <c r="L41" s="373"/>
      <c r="M41" s="373"/>
      <c r="N41" s="373"/>
      <c r="O41" s="373"/>
      <c r="P41" s="419">
        <f t="shared" si="3"/>
        <v>0</v>
      </c>
      <c r="Q41" s="373"/>
      <c r="R41" s="373"/>
      <c r="S41" s="373"/>
      <c r="T41" s="373"/>
      <c r="U41" s="373"/>
      <c r="V41" s="373"/>
      <c r="W41" s="373">
        <v>1</v>
      </c>
      <c r="X41" s="428">
        <v>43480</v>
      </c>
      <c r="Y41" s="236">
        <f t="shared" si="4"/>
        <v>1</v>
      </c>
      <c r="Z41" s="373"/>
      <c r="AA41" s="373"/>
      <c r="AB41" s="373"/>
      <c r="AC41" s="373"/>
      <c r="AD41" s="373"/>
      <c r="AE41" s="373"/>
      <c r="AF41" s="373">
        <v>1</v>
      </c>
      <c r="AG41" s="428">
        <v>43714</v>
      </c>
      <c r="AH41" s="236">
        <f t="shared" si="2"/>
        <v>1</v>
      </c>
      <c r="AI41" s="237"/>
      <c r="AJ41" s="373" t="s">
        <v>2134</v>
      </c>
      <c r="AK41" s="373"/>
      <c r="AL41" s="373"/>
      <c r="AM41" s="373"/>
      <c r="AN41" s="373"/>
      <c r="AO41" s="373"/>
      <c r="AP41" s="373"/>
      <c r="AQ41" s="373"/>
      <c r="AR41" s="373"/>
      <c r="AS41" s="238"/>
      <c r="AT41" s="185"/>
    </row>
    <row r="42" spans="1:132" s="63" customFormat="1" ht="20.100000000000001" customHeight="1" x14ac:dyDescent="0.2">
      <c r="A42" s="373"/>
      <c r="B42" s="373" t="s">
        <v>1916</v>
      </c>
      <c r="C42" s="373" t="s">
        <v>2007</v>
      </c>
      <c r="D42" s="373"/>
      <c r="E42" s="373"/>
      <c r="F42" s="373" t="s">
        <v>1905</v>
      </c>
      <c r="G42" s="373" t="s">
        <v>1907</v>
      </c>
      <c r="H42" s="373"/>
      <c r="I42" s="373"/>
      <c r="J42" s="373"/>
      <c r="K42" s="373"/>
      <c r="L42" s="373"/>
      <c r="M42" s="373"/>
      <c r="N42" s="373"/>
      <c r="O42" s="373"/>
      <c r="P42" s="419">
        <f t="shared" si="3"/>
        <v>0</v>
      </c>
      <c r="Q42" s="373"/>
      <c r="R42" s="373"/>
      <c r="S42" s="373"/>
      <c r="T42" s="373"/>
      <c r="U42" s="373"/>
      <c r="V42" s="373"/>
      <c r="W42" s="373">
        <v>1</v>
      </c>
      <c r="X42" s="428">
        <v>43515</v>
      </c>
      <c r="Y42" s="236">
        <f t="shared" si="4"/>
        <v>1</v>
      </c>
      <c r="Z42" s="373"/>
      <c r="AA42" s="373"/>
      <c r="AB42" s="373"/>
      <c r="AC42" s="373"/>
      <c r="AD42" s="373"/>
      <c r="AE42" s="373"/>
      <c r="AF42" s="373">
        <v>1</v>
      </c>
      <c r="AG42" s="428">
        <v>43706</v>
      </c>
      <c r="AH42" s="236">
        <f t="shared" si="2"/>
        <v>1</v>
      </c>
      <c r="AI42" s="237"/>
      <c r="AJ42" s="373" t="s">
        <v>2134</v>
      </c>
      <c r="AK42" s="373"/>
      <c r="AL42" s="373"/>
      <c r="AM42" s="373"/>
      <c r="AN42" s="373"/>
      <c r="AO42" s="373"/>
      <c r="AP42" s="373"/>
      <c r="AQ42" s="373"/>
      <c r="AR42" s="373"/>
      <c r="AS42" s="238"/>
      <c r="AT42" s="185"/>
    </row>
    <row r="43" spans="1:132" s="63" customFormat="1" ht="20.100000000000001" customHeight="1" x14ac:dyDescent="0.2">
      <c r="A43" s="373"/>
      <c r="B43" s="373" t="s">
        <v>1916</v>
      </c>
      <c r="C43" s="373" t="s">
        <v>2008</v>
      </c>
      <c r="D43" s="373"/>
      <c r="E43" s="373"/>
      <c r="F43" s="373" t="s">
        <v>1905</v>
      </c>
      <c r="G43" s="373" t="s">
        <v>1907</v>
      </c>
      <c r="H43" s="373"/>
      <c r="I43" s="373"/>
      <c r="J43" s="373"/>
      <c r="K43" s="373"/>
      <c r="L43" s="373"/>
      <c r="M43" s="373"/>
      <c r="N43" s="373"/>
      <c r="O43" s="373"/>
      <c r="P43" s="419">
        <f t="shared" si="3"/>
        <v>0</v>
      </c>
      <c r="Q43" s="373"/>
      <c r="R43" s="373"/>
      <c r="S43" s="373"/>
      <c r="T43" s="373"/>
      <c r="U43" s="373"/>
      <c r="V43" s="373"/>
      <c r="W43" s="373">
        <v>1</v>
      </c>
      <c r="X43" s="428">
        <v>43515</v>
      </c>
      <c r="Y43" s="236">
        <f t="shared" si="4"/>
        <v>1</v>
      </c>
      <c r="Z43" s="373"/>
      <c r="AA43" s="373"/>
      <c r="AB43" s="373"/>
      <c r="AC43" s="373"/>
      <c r="AD43" s="373"/>
      <c r="AE43" s="373"/>
      <c r="AF43" s="373">
        <v>1</v>
      </c>
      <c r="AG43" s="428">
        <v>43720</v>
      </c>
      <c r="AH43" s="236">
        <f t="shared" si="2"/>
        <v>1</v>
      </c>
      <c r="AI43" s="237"/>
      <c r="AJ43" s="373" t="s">
        <v>2134</v>
      </c>
      <c r="AK43" s="373"/>
      <c r="AL43" s="373"/>
      <c r="AM43" s="373"/>
      <c r="AN43" s="373"/>
      <c r="AO43" s="373"/>
      <c r="AP43" s="373"/>
      <c r="AQ43" s="373"/>
      <c r="AR43" s="373"/>
      <c r="AS43" s="238"/>
      <c r="AT43" s="185"/>
    </row>
    <row r="44" spans="1:132" s="63" customFormat="1" ht="20.100000000000001" customHeight="1" x14ac:dyDescent="0.2">
      <c r="A44" s="373"/>
      <c r="B44" s="373" t="s">
        <v>1917</v>
      </c>
      <c r="C44" s="373" t="s">
        <v>2009</v>
      </c>
      <c r="D44" s="373"/>
      <c r="E44" s="373"/>
      <c r="F44" s="373" t="s">
        <v>1905</v>
      </c>
      <c r="G44" s="373" t="s">
        <v>1907</v>
      </c>
      <c r="H44" s="373"/>
      <c r="I44" s="373"/>
      <c r="J44" s="373"/>
      <c r="K44" s="373"/>
      <c r="L44" s="373"/>
      <c r="M44" s="373"/>
      <c r="N44" s="373"/>
      <c r="O44" s="373"/>
      <c r="P44" s="419">
        <f t="shared" si="3"/>
        <v>0</v>
      </c>
      <c r="Q44" s="373"/>
      <c r="R44" s="373"/>
      <c r="S44" s="373"/>
      <c r="T44" s="373"/>
      <c r="U44" s="373"/>
      <c r="V44" s="373"/>
      <c r="W44" s="373">
        <v>1</v>
      </c>
      <c r="X44" s="428">
        <v>43523</v>
      </c>
      <c r="Y44" s="236">
        <f t="shared" si="4"/>
        <v>1</v>
      </c>
      <c r="Z44" s="373"/>
      <c r="AA44" s="373"/>
      <c r="AB44" s="373"/>
      <c r="AC44" s="373"/>
      <c r="AD44" s="373"/>
      <c r="AE44" s="373"/>
      <c r="AF44" s="373">
        <v>1</v>
      </c>
      <c r="AG44" s="428">
        <v>43804</v>
      </c>
      <c r="AH44" s="236">
        <f t="shared" si="2"/>
        <v>1</v>
      </c>
      <c r="AI44" s="237"/>
      <c r="AJ44" s="373" t="s">
        <v>2134</v>
      </c>
      <c r="AK44" s="373"/>
      <c r="AL44" s="373"/>
      <c r="AM44" s="373"/>
      <c r="AN44" s="373"/>
      <c r="AO44" s="373"/>
      <c r="AP44" s="373"/>
      <c r="AQ44" s="373"/>
      <c r="AR44" s="373"/>
      <c r="AS44" s="238"/>
      <c r="AT44" s="185"/>
    </row>
    <row r="45" spans="1:132" s="63" customFormat="1" ht="20.100000000000001" customHeight="1" x14ac:dyDescent="0.2">
      <c r="A45" s="373"/>
      <c r="B45" s="373" t="s">
        <v>1918</v>
      </c>
      <c r="C45" s="373" t="s">
        <v>2010</v>
      </c>
      <c r="D45" s="373"/>
      <c r="E45" s="373"/>
      <c r="F45" s="373" t="s">
        <v>1905</v>
      </c>
      <c r="G45" s="373" t="s">
        <v>1907</v>
      </c>
      <c r="H45" s="373"/>
      <c r="I45" s="373"/>
      <c r="J45" s="373"/>
      <c r="K45" s="373"/>
      <c r="L45" s="373"/>
      <c r="M45" s="373"/>
      <c r="N45" s="373"/>
      <c r="O45" s="373"/>
      <c r="P45" s="419">
        <f t="shared" si="3"/>
        <v>0</v>
      </c>
      <c r="Q45" s="373"/>
      <c r="R45" s="373"/>
      <c r="S45" s="373"/>
      <c r="T45" s="373"/>
      <c r="U45" s="373"/>
      <c r="V45" s="373"/>
      <c r="W45" s="373">
        <v>1</v>
      </c>
      <c r="X45" s="428">
        <v>43523</v>
      </c>
      <c r="Y45" s="236">
        <f t="shared" si="4"/>
        <v>1</v>
      </c>
      <c r="Z45" s="373"/>
      <c r="AA45" s="373"/>
      <c r="AB45" s="373"/>
      <c r="AC45" s="373"/>
      <c r="AD45" s="373"/>
      <c r="AE45" s="373"/>
      <c r="AF45" s="373">
        <v>1</v>
      </c>
      <c r="AG45" s="428">
        <v>43809</v>
      </c>
      <c r="AH45" s="236">
        <f t="shared" si="2"/>
        <v>1</v>
      </c>
      <c r="AI45" s="237"/>
      <c r="AJ45" s="373" t="s">
        <v>2134</v>
      </c>
      <c r="AK45" s="373"/>
      <c r="AL45" s="373"/>
      <c r="AM45" s="373"/>
      <c r="AN45" s="373"/>
      <c r="AO45" s="373"/>
      <c r="AP45" s="373"/>
      <c r="AQ45" s="373"/>
      <c r="AR45" s="373"/>
      <c r="AS45" s="238"/>
      <c r="AT45" s="185"/>
    </row>
    <row r="46" spans="1:132" s="63" customFormat="1" ht="20.100000000000001" customHeight="1" x14ac:dyDescent="0.2">
      <c r="A46" s="373"/>
      <c r="B46" s="373" t="s">
        <v>1919</v>
      </c>
      <c r="C46" s="373" t="s">
        <v>2011</v>
      </c>
      <c r="D46" s="373"/>
      <c r="E46" s="373"/>
      <c r="F46" s="373" t="s">
        <v>1905</v>
      </c>
      <c r="G46" s="373" t="s">
        <v>1907</v>
      </c>
      <c r="H46" s="373"/>
      <c r="I46" s="373"/>
      <c r="J46" s="373"/>
      <c r="K46" s="373"/>
      <c r="L46" s="373"/>
      <c r="M46" s="373"/>
      <c r="N46" s="373"/>
      <c r="O46" s="373"/>
      <c r="P46" s="419">
        <f t="shared" si="3"/>
        <v>0</v>
      </c>
      <c r="Q46" s="373"/>
      <c r="R46" s="373"/>
      <c r="S46" s="373"/>
      <c r="T46" s="373"/>
      <c r="U46" s="373"/>
      <c r="V46" s="373"/>
      <c r="W46" s="373">
        <v>1</v>
      </c>
      <c r="X46" s="428">
        <v>43523</v>
      </c>
      <c r="Y46" s="236">
        <f t="shared" si="4"/>
        <v>1</v>
      </c>
      <c r="Z46" s="373"/>
      <c r="AA46" s="373"/>
      <c r="AB46" s="373"/>
      <c r="AC46" s="373"/>
      <c r="AD46" s="373"/>
      <c r="AE46" s="373"/>
      <c r="AF46" s="373">
        <v>1</v>
      </c>
      <c r="AG46" s="428">
        <v>43811</v>
      </c>
      <c r="AH46" s="236">
        <f t="shared" si="2"/>
        <v>1</v>
      </c>
      <c r="AI46" s="237"/>
      <c r="AJ46" s="373" t="s">
        <v>2134</v>
      </c>
      <c r="AK46" s="373"/>
      <c r="AL46" s="373"/>
      <c r="AM46" s="373"/>
      <c r="AN46" s="373"/>
      <c r="AO46" s="373"/>
      <c r="AP46" s="373"/>
      <c r="AQ46" s="373"/>
      <c r="AR46" s="373"/>
      <c r="AS46" s="238"/>
      <c r="AT46" s="185"/>
    </row>
    <row r="47" spans="1:132" s="63" customFormat="1" ht="20.100000000000001" customHeight="1" x14ac:dyDescent="0.2">
      <c r="A47" s="373"/>
      <c r="B47" s="373" t="s">
        <v>1920</v>
      </c>
      <c r="C47" s="373" t="s">
        <v>2012</v>
      </c>
      <c r="D47" s="373"/>
      <c r="E47" s="373"/>
      <c r="F47" s="373" t="s">
        <v>1905</v>
      </c>
      <c r="G47" s="373" t="s">
        <v>1907</v>
      </c>
      <c r="H47" s="373"/>
      <c r="I47" s="373"/>
      <c r="J47" s="373"/>
      <c r="K47" s="373"/>
      <c r="L47" s="373"/>
      <c r="M47" s="373"/>
      <c r="N47" s="373"/>
      <c r="O47" s="373"/>
      <c r="P47" s="419">
        <f t="shared" si="3"/>
        <v>0</v>
      </c>
      <c r="Q47" s="373"/>
      <c r="R47" s="373"/>
      <c r="S47" s="373"/>
      <c r="T47" s="373"/>
      <c r="U47" s="373"/>
      <c r="V47" s="373"/>
      <c r="W47" s="373">
        <v>1</v>
      </c>
      <c r="X47" s="428">
        <v>43523</v>
      </c>
      <c r="Y47" s="236">
        <f t="shared" si="4"/>
        <v>1</v>
      </c>
      <c r="Z47" s="373"/>
      <c r="AA47" s="373"/>
      <c r="AB47" s="373"/>
      <c r="AC47" s="373"/>
      <c r="AD47" s="373"/>
      <c r="AE47" s="373"/>
      <c r="AF47" s="373">
        <v>1</v>
      </c>
      <c r="AG47" s="428">
        <v>43815</v>
      </c>
      <c r="AH47" s="236">
        <f t="shared" si="2"/>
        <v>1</v>
      </c>
      <c r="AI47" s="237"/>
      <c r="AJ47" s="373" t="s">
        <v>2134</v>
      </c>
      <c r="AK47" s="373"/>
      <c r="AL47" s="373"/>
      <c r="AM47" s="373"/>
      <c r="AN47" s="373"/>
      <c r="AO47" s="373"/>
      <c r="AP47" s="373"/>
      <c r="AQ47" s="373"/>
      <c r="AR47" s="373"/>
      <c r="AS47" s="238"/>
      <c r="AT47" s="185"/>
    </row>
    <row r="48" spans="1:132" s="63" customFormat="1" ht="20.100000000000001" customHeight="1" x14ac:dyDescent="0.2">
      <c r="A48" s="373"/>
      <c r="B48" s="373" t="s">
        <v>1921</v>
      </c>
      <c r="C48" s="373" t="s">
        <v>2013</v>
      </c>
      <c r="D48" s="373"/>
      <c r="E48" s="373"/>
      <c r="F48" s="373" t="s">
        <v>1905</v>
      </c>
      <c r="G48" s="373" t="s">
        <v>1907</v>
      </c>
      <c r="H48" s="373"/>
      <c r="I48" s="373"/>
      <c r="J48" s="373"/>
      <c r="K48" s="373"/>
      <c r="L48" s="373"/>
      <c r="M48" s="373"/>
      <c r="N48" s="373"/>
      <c r="O48" s="373"/>
      <c r="P48" s="419">
        <f t="shared" si="3"/>
        <v>0</v>
      </c>
      <c r="Q48" s="373"/>
      <c r="R48" s="373"/>
      <c r="S48" s="373"/>
      <c r="T48" s="373"/>
      <c r="U48" s="373"/>
      <c r="V48" s="373"/>
      <c r="W48" s="373">
        <v>1</v>
      </c>
      <c r="X48" s="428">
        <v>43523</v>
      </c>
      <c r="Y48" s="236">
        <f t="shared" si="4"/>
        <v>1</v>
      </c>
      <c r="Z48" s="373"/>
      <c r="AA48" s="373"/>
      <c r="AB48" s="373"/>
      <c r="AC48" s="373"/>
      <c r="AD48" s="373"/>
      <c r="AE48" s="373"/>
      <c r="AF48" s="373">
        <v>1</v>
      </c>
      <c r="AG48" s="428">
        <v>43817</v>
      </c>
      <c r="AH48" s="236">
        <f t="shared" si="2"/>
        <v>1</v>
      </c>
      <c r="AI48" s="237"/>
      <c r="AJ48" s="373" t="s">
        <v>2134</v>
      </c>
      <c r="AK48" s="373"/>
      <c r="AL48" s="373"/>
      <c r="AM48" s="373"/>
      <c r="AN48" s="373"/>
      <c r="AO48" s="373"/>
      <c r="AP48" s="373"/>
      <c r="AQ48" s="373"/>
      <c r="AR48" s="373"/>
      <c r="AS48" s="238"/>
      <c r="AT48" s="185"/>
    </row>
    <row r="49" spans="1:46" s="63" customFormat="1" ht="20.100000000000001" customHeight="1" x14ac:dyDescent="0.2">
      <c r="A49" s="373"/>
      <c r="B49" s="373" t="s">
        <v>1916</v>
      </c>
      <c r="C49" s="373" t="s">
        <v>2014</v>
      </c>
      <c r="D49" s="373"/>
      <c r="E49" s="373"/>
      <c r="F49" s="373" t="s">
        <v>1905</v>
      </c>
      <c r="G49" s="373" t="s">
        <v>1907</v>
      </c>
      <c r="H49" s="373"/>
      <c r="I49" s="373"/>
      <c r="J49" s="373"/>
      <c r="K49" s="373"/>
      <c r="L49" s="373"/>
      <c r="M49" s="373"/>
      <c r="N49" s="373"/>
      <c r="O49" s="373"/>
      <c r="P49" s="419">
        <f t="shared" si="3"/>
        <v>0</v>
      </c>
      <c r="Q49" s="373"/>
      <c r="R49" s="373"/>
      <c r="S49" s="373"/>
      <c r="T49" s="373"/>
      <c r="U49" s="373"/>
      <c r="V49" s="373"/>
      <c r="W49" s="373">
        <v>1</v>
      </c>
      <c r="X49" s="428">
        <v>43523</v>
      </c>
      <c r="Y49" s="236">
        <f t="shared" si="4"/>
        <v>1</v>
      </c>
      <c r="Z49" s="373"/>
      <c r="AA49" s="373"/>
      <c r="AB49" s="373"/>
      <c r="AC49" s="373"/>
      <c r="AD49" s="373"/>
      <c r="AE49" s="373"/>
      <c r="AF49" s="373">
        <v>1</v>
      </c>
      <c r="AG49" s="428">
        <v>43724</v>
      </c>
      <c r="AH49" s="236">
        <f t="shared" si="2"/>
        <v>1</v>
      </c>
      <c r="AI49" s="237"/>
      <c r="AJ49" s="373" t="s">
        <v>2134</v>
      </c>
      <c r="AK49" s="373"/>
      <c r="AL49" s="373"/>
      <c r="AM49" s="373"/>
      <c r="AN49" s="373"/>
      <c r="AO49" s="373"/>
      <c r="AP49" s="373"/>
      <c r="AQ49" s="373"/>
      <c r="AR49" s="373"/>
      <c r="AS49" s="238"/>
      <c r="AT49" s="185"/>
    </row>
    <row r="50" spans="1:46" s="63" customFormat="1" ht="20.100000000000001" customHeight="1" x14ac:dyDescent="0.2">
      <c r="A50" s="373"/>
      <c r="B50" s="373" t="s">
        <v>1916</v>
      </c>
      <c r="C50" s="373" t="s">
        <v>2015</v>
      </c>
      <c r="D50" s="373"/>
      <c r="E50" s="373"/>
      <c r="F50" s="373" t="s">
        <v>1905</v>
      </c>
      <c r="G50" s="373" t="s">
        <v>1907</v>
      </c>
      <c r="H50" s="373"/>
      <c r="I50" s="373"/>
      <c r="J50" s="373"/>
      <c r="K50" s="373"/>
      <c r="L50" s="373"/>
      <c r="M50" s="373"/>
      <c r="N50" s="373"/>
      <c r="O50" s="373"/>
      <c r="P50" s="419">
        <f t="shared" si="3"/>
        <v>0</v>
      </c>
      <c r="Q50" s="373"/>
      <c r="R50" s="373"/>
      <c r="S50" s="373"/>
      <c r="T50" s="373"/>
      <c r="U50" s="373"/>
      <c r="V50" s="373"/>
      <c r="W50" s="373">
        <v>1</v>
      </c>
      <c r="X50" s="428">
        <v>43523</v>
      </c>
      <c r="Y50" s="236">
        <f t="shared" si="4"/>
        <v>1</v>
      </c>
      <c r="Z50" s="373"/>
      <c r="AA50" s="373"/>
      <c r="AB50" s="373"/>
      <c r="AC50" s="373"/>
      <c r="AD50" s="373"/>
      <c r="AE50" s="373"/>
      <c r="AF50" s="373">
        <v>1</v>
      </c>
      <c r="AG50" s="428">
        <v>43728</v>
      </c>
      <c r="AH50" s="236">
        <f t="shared" si="2"/>
        <v>1</v>
      </c>
      <c r="AI50" s="237"/>
      <c r="AJ50" s="373" t="s">
        <v>2134</v>
      </c>
      <c r="AK50" s="373"/>
      <c r="AL50" s="373"/>
      <c r="AM50" s="373"/>
      <c r="AN50" s="373"/>
      <c r="AO50" s="373"/>
      <c r="AP50" s="373"/>
      <c r="AQ50" s="373"/>
      <c r="AR50" s="373"/>
      <c r="AS50" s="238"/>
      <c r="AT50" s="185"/>
    </row>
    <row r="51" spans="1:46" s="63" customFormat="1" ht="20.100000000000001" customHeight="1" x14ac:dyDescent="0.2">
      <c r="A51" s="373"/>
      <c r="B51" s="373" t="s">
        <v>1916</v>
      </c>
      <c r="C51" s="373" t="s">
        <v>2016</v>
      </c>
      <c r="D51" s="373"/>
      <c r="E51" s="373"/>
      <c r="F51" s="373" t="s">
        <v>1905</v>
      </c>
      <c r="G51" s="373" t="s">
        <v>1907</v>
      </c>
      <c r="H51" s="373"/>
      <c r="I51" s="373"/>
      <c r="J51" s="373"/>
      <c r="K51" s="373"/>
      <c r="L51" s="373"/>
      <c r="M51" s="373"/>
      <c r="N51" s="373"/>
      <c r="O51" s="373"/>
      <c r="P51" s="419">
        <f t="shared" si="3"/>
        <v>0</v>
      </c>
      <c r="Q51" s="373"/>
      <c r="R51" s="373"/>
      <c r="S51" s="373"/>
      <c r="T51" s="373"/>
      <c r="U51" s="373"/>
      <c r="V51" s="373"/>
      <c r="W51" s="373">
        <v>1</v>
      </c>
      <c r="X51" s="428">
        <v>43546</v>
      </c>
      <c r="Y51" s="236">
        <f t="shared" si="4"/>
        <v>1</v>
      </c>
      <c r="Z51" s="373"/>
      <c r="AA51" s="373"/>
      <c r="AB51" s="373"/>
      <c r="AC51" s="373"/>
      <c r="AD51" s="373"/>
      <c r="AE51" s="373"/>
      <c r="AF51" s="373">
        <v>1</v>
      </c>
      <c r="AG51" s="428">
        <v>43731</v>
      </c>
      <c r="AH51" s="236">
        <f t="shared" si="2"/>
        <v>1</v>
      </c>
      <c r="AI51" s="237"/>
      <c r="AJ51" s="373" t="s">
        <v>2134</v>
      </c>
      <c r="AK51" s="373"/>
      <c r="AL51" s="373"/>
      <c r="AM51" s="373"/>
      <c r="AN51" s="373"/>
      <c r="AO51" s="373"/>
      <c r="AP51" s="373"/>
      <c r="AQ51" s="373"/>
      <c r="AR51" s="373"/>
      <c r="AS51" s="238"/>
      <c r="AT51" s="185"/>
    </row>
    <row r="52" spans="1:46" s="421" customFormat="1" ht="20.100000000000001" customHeight="1" x14ac:dyDescent="0.2">
      <c r="A52" s="373"/>
      <c r="B52" s="373" t="s">
        <v>1916</v>
      </c>
      <c r="C52" s="373" t="s">
        <v>2017</v>
      </c>
      <c r="D52" s="373"/>
      <c r="E52" s="373"/>
      <c r="F52" s="373" t="s">
        <v>1905</v>
      </c>
      <c r="G52" s="373" t="s">
        <v>1907</v>
      </c>
      <c r="H52" s="373"/>
      <c r="I52" s="373"/>
      <c r="J52" s="373"/>
      <c r="K52" s="373"/>
      <c r="L52" s="373"/>
      <c r="M52" s="373"/>
      <c r="N52" s="373"/>
      <c r="O52" s="373"/>
      <c r="P52" s="419">
        <f t="shared" si="3"/>
        <v>0</v>
      </c>
      <c r="Q52" s="373"/>
      <c r="R52" s="373"/>
      <c r="S52" s="373"/>
      <c r="T52" s="373"/>
      <c r="U52" s="373"/>
      <c r="V52" s="373"/>
      <c r="W52" s="373">
        <v>1</v>
      </c>
      <c r="X52" s="428">
        <v>43546</v>
      </c>
      <c r="Y52" s="236">
        <f t="shared" si="4"/>
        <v>1</v>
      </c>
      <c r="Z52" s="373"/>
      <c r="AA52" s="373"/>
      <c r="AB52" s="373"/>
      <c r="AC52" s="373"/>
      <c r="AD52" s="373"/>
      <c r="AE52" s="373"/>
      <c r="AF52" s="373">
        <v>1</v>
      </c>
      <c r="AG52" s="428">
        <v>43748</v>
      </c>
      <c r="AH52" s="236">
        <f t="shared" si="2"/>
        <v>1</v>
      </c>
      <c r="AI52" s="237"/>
      <c r="AJ52" s="373" t="s">
        <v>2134</v>
      </c>
      <c r="AK52" s="373"/>
      <c r="AL52" s="373"/>
      <c r="AM52" s="373"/>
      <c r="AN52" s="373"/>
      <c r="AO52" s="373"/>
      <c r="AP52" s="373"/>
      <c r="AQ52" s="373"/>
      <c r="AR52" s="373"/>
      <c r="AS52" s="238"/>
      <c r="AT52" s="420"/>
    </row>
    <row r="53" spans="1:46" s="421" customFormat="1" ht="20.100000000000001" customHeight="1" x14ac:dyDescent="0.2">
      <c r="A53" s="373"/>
      <c r="B53" s="373" t="s">
        <v>1916</v>
      </c>
      <c r="C53" s="373" t="s">
        <v>2018</v>
      </c>
      <c r="D53" s="373"/>
      <c r="E53" s="373"/>
      <c r="F53" s="373" t="s">
        <v>1905</v>
      </c>
      <c r="G53" s="373" t="s">
        <v>1907</v>
      </c>
      <c r="H53" s="373"/>
      <c r="I53" s="373"/>
      <c r="J53" s="373"/>
      <c r="K53" s="373"/>
      <c r="L53" s="373"/>
      <c r="M53" s="373"/>
      <c r="N53" s="373"/>
      <c r="O53" s="373"/>
      <c r="P53" s="419">
        <f t="shared" si="3"/>
        <v>0</v>
      </c>
      <c r="Q53" s="373"/>
      <c r="R53" s="373"/>
      <c r="S53" s="373"/>
      <c r="T53" s="373"/>
      <c r="U53" s="373"/>
      <c r="V53" s="373"/>
      <c r="W53" s="373">
        <v>1</v>
      </c>
      <c r="X53" s="428">
        <v>43546</v>
      </c>
      <c r="Y53" s="236">
        <f t="shared" si="4"/>
        <v>1</v>
      </c>
      <c r="Z53" s="373"/>
      <c r="AA53" s="373"/>
      <c r="AB53" s="373"/>
      <c r="AC53" s="373"/>
      <c r="AD53" s="373"/>
      <c r="AE53" s="373"/>
      <c r="AF53" s="373">
        <v>1</v>
      </c>
      <c r="AG53" s="428">
        <v>43752</v>
      </c>
      <c r="AH53" s="236">
        <f t="shared" si="2"/>
        <v>1</v>
      </c>
      <c r="AI53" s="237"/>
      <c r="AJ53" s="373" t="s">
        <v>2134</v>
      </c>
      <c r="AK53" s="373"/>
      <c r="AL53" s="373"/>
      <c r="AM53" s="373"/>
      <c r="AN53" s="373"/>
      <c r="AO53" s="373"/>
      <c r="AP53" s="373"/>
      <c r="AQ53" s="373"/>
      <c r="AR53" s="373"/>
      <c r="AS53" s="238"/>
      <c r="AT53" s="420"/>
    </row>
    <row r="54" spans="1:46" s="63" customFormat="1" ht="20.100000000000001" customHeight="1" x14ac:dyDescent="0.2">
      <c r="A54" s="373"/>
      <c r="B54" s="373" t="s">
        <v>1916</v>
      </c>
      <c r="C54" s="373" t="s">
        <v>2019</v>
      </c>
      <c r="D54" s="373"/>
      <c r="E54" s="373"/>
      <c r="F54" s="373" t="s">
        <v>1905</v>
      </c>
      <c r="G54" s="373" t="s">
        <v>1907</v>
      </c>
      <c r="H54" s="373"/>
      <c r="I54" s="373"/>
      <c r="J54" s="373"/>
      <c r="K54" s="373"/>
      <c r="L54" s="373"/>
      <c r="M54" s="373"/>
      <c r="N54" s="373"/>
      <c r="O54" s="373"/>
      <c r="P54" s="419">
        <f t="shared" si="3"/>
        <v>0</v>
      </c>
      <c r="Q54" s="373"/>
      <c r="R54" s="373"/>
      <c r="S54" s="373"/>
      <c r="T54" s="373"/>
      <c r="U54" s="373"/>
      <c r="V54" s="373"/>
      <c r="W54" s="373">
        <v>1</v>
      </c>
      <c r="X54" s="428">
        <v>43546</v>
      </c>
      <c r="Y54" s="236">
        <f t="shared" si="4"/>
        <v>1</v>
      </c>
      <c r="Z54" s="373"/>
      <c r="AA54" s="373"/>
      <c r="AB54" s="373"/>
      <c r="AC54" s="373"/>
      <c r="AD54" s="373"/>
      <c r="AE54" s="373"/>
      <c r="AF54" s="373">
        <v>1</v>
      </c>
      <c r="AG54" s="428">
        <v>43760</v>
      </c>
      <c r="AH54" s="236">
        <f t="shared" si="2"/>
        <v>1</v>
      </c>
      <c r="AI54" s="237"/>
      <c r="AJ54" s="373" t="s">
        <v>2134</v>
      </c>
      <c r="AK54" s="373"/>
      <c r="AL54" s="373"/>
      <c r="AM54" s="373"/>
      <c r="AN54" s="373"/>
      <c r="AO54" s="373"/>
      <c r="AP54" s="373"/>
      <c r="AQ54" s="373"/>
      <c r="AR54" s="373"/>
      <c r="AS54" s="238"/>
      <c r="AT54" s="185"/>
    </row>
    <row r="55" spans="1:46" s="421" customFormat="1" ht="20.100000000000001" customHeight="1" x14ac:dyDescent="0.2">
      <c r="A55" s="373"/>
      <c r="B55" s="373" t="s">
        <v>1916</v>
      </c>
      <c r="C55" s="373" t="s">
        <v>2020</v>
      </c>
      <c r="D55" s="373"/>
      <c r="E55" s="373"/>
      <c r="F55" s="373" t="s">
        <v>1905</v>
      </c>
      <c r="G55" s="373" t="s">
        <v>1907</v>
      </c>
      <c r="H55" s="373"/>
      <c r="I55" s="373"/>
      <c r="J55" s="373"/>
      <c r="K55" s="373"/>
      <c r="L55" s="373"/>
      <c r="M55" s="373"/>
      <c r="N55" s="373"/>
      <c r="O55" s="373"/>
      <c r="P55" s="419">
        <f t="shared" si="3"/>
        <v>0</v>
      </c>
      <c r="Q55" s="373"/>
      <c r="R55" s="373"/>
      <c r="S55" s="373"/>
      <c r="T55" s="373"/>
      <c r="U55" s="373"/>
      <c r="V55" s="373"/>
      <c r="W55" s="373">
        <v>1</v>
      </c>
      <c r="X55" s="428">
        <v>43546</v>
      </c>
      <c r="Y55" s="236">
        <f t="shared" si="4"/>
        <v>1</v>
      </c>
      <c r="Z55" s="373"/>
      <c r="AA55" s="373"/>
      <c r="AB55" s="373"/>
      <c r="AC55" s="373"/>
      <c r="AD55" s="373"/>
      <c r="AE55" s="373"/>
      <c r="AF55" s="373">
        <v>1</v>
      </c>
      <c r="AG55" s="428">
        <v>43760</v>
      </c>
      <c r="AH55" s="236">
        <f t="shared" si="2"/>
        <v>1</v>
      </c>
      <c r="AI55" s="237"/>
      <c r="AJ55" s="373" t="s">
        <v>2134</v>
      </c>
      <c r="AK55" s="373"/>
      <c r="AL55" s="373"/>
      <c r="AM55" s="373"/>
      <c r="AN55" s="373"/>
      <c r="AO55" s="373"/>
      <c r="AP55" s="373"/>
      <c r="AQ55" s="373"/>
      <c r="AR55" s="373"/>
      <c r="AS55" s="238"/>
      <c r="AT55" s="420"/>
    </row>
    <row r="56" spans="1:46" s="421" customFormat="1" ht="20.100000000000001" customHeight="1" x14ac:dyDescent="0.2">
      <c r="A56" s="373"/>
      <c r="B56" s="373" t="s">
        <v>1916</v>
      </c>
      <c r="C56" s="373" t="s">
        <v>2021</v>
      </c>
      <c r="D56" s="373"/>
      <c r="E56" s="373"/>
      <c r="F56" s="373" t="s">
        <v>1905</v>
      </c>
      <c r="G56" s="373" t="s">
        <v>1907</v>
      </c>
      <c r="H56" s="373"/>
      <c r="I56" s="373"/>
      <c r="J56" s="373"/>
      <c r="K56" s="373"/>
      <c r="L56" s="373"/>
      <c r="M56" s="373"/>
      <c r="N56" s="373"/>
      <c r="O56" s="373"/>
      <c r="P56" s="419">
        <f t="shared" si="3"/>
        <v>0</v>
      </c>
      <c r="Q56" s="373"/>
      <c r="R56" s="373"/>
      <c r="S56" s="373"/>
      <c r="T56" s="373"/>
      <c r="U56" s="373"/>
      <c r="V56" s="373"/>
      <c r="W56" s="373">
        <v>1</v>
      </c>
      <c r="X56" s="428">
        <v>43546</v>
      </c>
      <c r="Y56" s="236">
        <f t="shared" si="4"/>
        <v>1</v>
      </c>
      <c r="Z56" s="373"/>
      <c r="AA56" s="373"/>
      <c r="AB56" s="373"/>
      <c r="AC56" s="373"/>
      <c r="AD56" s="373"/>
      <c r="AE56" s="373"/>
      <c r="AF56" s="373">
        <v>1</v>
      </c>
      <c r="AG56" s="428">
        <v>43776</v>
      </c>
      <c r="AH56" s="236">
        <f t="shared" si="2"/>
        <v>1</v>
      </c>
      <c r="AI56" s="237"/>
      <c r="AJ56" s="373" t="s">
        <v>2134</v>
      </c>
      <c r="AK56" s="373"/>
      <c r="AL56" s="373"/>
      <c r="AM56" s="373"/>
      <c r="AN56" s="373"/>
      <c r="AO56" s="373"/>
      <c r="AP56" s="373"/>
      <c r="AQ56" s="373"/>
      <c r="AR56" s="373"/>
      <c r="AS56" s="238"/>
      <c r="AT56" s="420"/>
    </row>
    <row r="57" spans="1:46" s="63" customFormat="1" ht="20.100000000000001" customHeight="1" x14ac:dyDescent="0.2">
      <c r="A57" s="373"/>
      <c r="B57" s="373" t="s">
        <v>1916</v>
      </c>
      <c r="C57" s="373" t="s">
        <v>2022</v>
      </c>
      <c r="D57" s="373"/>
      <c r="E57" s="373"/>
      <c r="F57" s="373" t="s">
        <v>1905</v>
      </c>
      <c r="G57" s="373" t="s">
        <v>1907</v>
      </c>
      <c r="H57" s="373"/>
      <c r="I57" s="373"/>
      <c r="J57" s="373"/>
      <c r="K57" s="373"/>
      <c r="L57" s="373"/>
      <c r="M57" s="373"/>
      <c r="N57" s="373"/>
      <c r="O57" s="373"/>
      <c r="P57" s="419">
        <f t="shared" si="3"/>
        <v>0</v>
      </c>
      <c r="Q57" s="373"/>
      <c r="R57" s="373"/>
      <c r="S57" s="373"/>
      <c r="T57" s="373"/>
      <c r="U57" s="373"/>
      <c r="V57" s="373"/>
      <c r="W57" s="373">
        <v>1</v>
      </c>
      <c r="X57" s="428">
        <v>43546</v>
      </c>
      <c r="Y57" s="236">
        <f t="shared" si="4"/>
        <v>1</v>
      </c>
      <c r="Z57" s="373"/>
      <c r="AA57" s="373"/>
      <c r="AB57" s="373"/>
      <c r="AC57" s="373"/>
      <c r="AD57" s="373"/>
      <c r="AE57" s="373"/>
      <c r="AF57" s="373">
        <v>1</v>
      </c>
      <c r="AG57" s="428">
        <v>43768</v>
      </c>
      <c r="AH57" s="236">
        <f t="shared" si="2"/>
        <v>1</v>
      </c>
      <c r="AI57" s="237"/>
      <c r="AJ57" s="373" t="s">
        <v>2134</v>
      </c>
      <c r="AK57" s="373"/>
      <c r="AL57" s="373"/>
      <c r="AM57" s="373"/>
      <c r="AN57" s="373"/>
      <c r="AO57" s="373"/>
      <c r="AP57" s="373"/>
      <c r="AQ57" s="373"/>
      <c r="AR57" s="373"/>
      <c r="AS57" s="238"/>
      <c r="AT57" s="185"/>
    </row>
    <row r="58" spans="1:46" s="63" customFormat="1" ht="20.100000000000001" customHeight="1" x14ac:dyDescent="0.2">
      <c r="A58" s="373"/>
      <c r="B58" s="373" t="s">
        <v>1916</v>
      </c>
      <c r="C58" s="373" t="s">
        <v>2023</v>
      </c>
      <c r="D58" s="373"/>
      <c r="E58" s="373"/>
      <c r="F58" s="373" t="s">
        <v>1905</v>
      </c>
      <c r="G58" s="373" t="s">
        <v>1907</v>
      </c>
      <c r="H58" s="373"/>
      <c r="I58" s="373"/>
      <c r="J58" s="373"/>
      <c r="K58" s="373"/>
      <c r="L58" s="373"/>
      <c r="M58" s="373"/>
      <c r="N58" s="373"/>
      <c r="O58" s="373"/>
      <c r="P58" s="419">
        <f t="shared" si="3"/>
        <v>0</v>
      </c>
      <c r="Q58" s="373"/>
      <c r="R58" s="373"/>
      <c r="S58" s="373"/>
      <c r="T58" s="373"/>
      <c r="U58" s="373"/>
      <c r="V58" s="373"/>
      <c r="W58" s="373">
        <v>1</v>
      </c>
      <c r="X58" s="428">
        <v>43546</v>
      </c>
      <c r="Y58" s="236">
        <f t="shared" si="4"/>
        <v>1</v>
      </c>
      <c r="Z58" s="373"/>
      <c r="AA58" s="373"/>
      <c r="AB58" s="373"/>
      <c r="AC58" s="373"/>
      <c r="AD58" s="373"/>
      <c r="AE58" s="373"/>
      <c r="AF58" s="373">
        <v>1</v>
      </c>
      <c r="AG58" s="428">
        <v>43733</v>
      </c>
      <c r="AH58" s="236">
        <f t="shared" si="2"/>
        <v>1</v>
      </c>
      <c r="AI58" s="237"/>
      <c r="AJ58" s="373" t="s">
        <v>2134</v>
      </c>
      <c r="AK58" s="373"/>
      <c r="AL58" s="373"/>
      <c r="AM58" s="373"/>
      <c r="AN58" s="373"/>
      <c r="AO58" s="373"/>
      <c r="AP58" s="373"/>
      <c r="AQ58" s="373"/>
      <c r="AR58" s="373"/>
      <c r="AS58" s="238"/>
      <c r="AT58" s="185"/>
    </row>
    <row r="59" spans="1:46" s="63" customFormat="1" ht="20.100000000000001" customHeight="1" x14ac:dyDescent="0.2">
      <c r="A59" s="373"/>
      <c r="B59" s="373" t="s">
        <v>1922</v>
      </c>
      <c r="C59" s="373" t="s">
        <v>2024</v>
      </c>
      <c r="D59" s="373"/>
      <c r="E59" s="373"/>
      <c r="F59" s="373" t="s">
        <v>1905</v>
      </c>
      <c r="G59" s="373" t="s">
        <v>1907</v>
      </c>
      <c r="H59" s="373"/>
      <c r="I59" s="373"/>
      <c r="J59" s="373"/>
      <c r="K59" s="373"/>
      <c r="L59" s="373"/>
      <c r="M59" s="373"/>
      <c r="N59" s="373"/>
      <c r="O59" s="373"/>
      <c r="P59" s="419">
        <f t="shared" si="3"/>
        <v>0</v>
      </c>
      <c r="Q59" s="373"/>
      <c r="R59" s="373"/>
      <c r="S59" s="373"/>
      <c r="T59" s="373"/>
      <c r="U59" s="373"/>
      <c r="V59" s="373"/>
      <c r="W59" s="373">
        <v>1</v>
      </c>
      <c r="X59" s="428">
        <v>43588</v>
      </c>
      <c r="Y59" s="236">
        <f t="shared" si="4"/>
        <v>1</v>
      </c>
      <c r="Z59" s="373"/>
      <c r="AA59" s="373"/>
      <c r="AB59" s="373"/>
      <c r="AC59" s="373"/>
      <c r="AD59" s="373"/>
      <c r="AE59" s="373"/>
      <c r="AF59" s="373">
        <v>1</v>
      </c>
      <c r="AG59" s="428">
        <v>43770</v>
      </c>
      <c r="AH59" s="236">
        <f t="shared" si="2"/>
        <v>1</v>
      </c>
      <c r="AI59" s="237"/>
      <c r="AJ59" s="373" t="s">
        <v>2134</v>
      </c>
      <c r="AK59" s="373"/>
      <c r="AL59" s="373"/>
      <c r="AM59" s="373"/>
      <c r="AN59" s="373"/>
      <c r="AO59" s="373"/>
      <c r="AP59" s="373"/>
      <c r="AQ59" s="373"/>
      <c r="AR59" s="373"/>
      <c r="AS59" s="238"/>
      <c r="AT59" s="185"/>
    </row>
    <row r="60" spans="1:46" s="63" customFormat="1" ht="20.100000000000001" customHeight="1" x14ac:dyDescent="0.2">
      <c r="A60" s="373"/>
      <c r="B60" s="373" t="s">
        <v>1923</v>
      </c>
      <c r="C60" s="373" t="s">
        <v>2025</v>
      </c>
      <c r="D60" s="373"/>
      <c r="E60" s="373"/>
      <c r="F60" s="373" t="s">
        <v>1905</v>
      </c>
      <c r="G60" s="373" t="s">
        <v>1907</v>
      </c>
      <c r="H60" s="373"/>
      <c r="I60" s="373"/>
      <c r="J60" s="373"/>
      <c r="K60" s="373"/>
      <c r="L60" s="373"/>
      <c r="M60" s="373"/>
      <c r="N60" s="373"/>
      <c r="O60" s="373"/>
      <c r="P60" s="419">
        <f t="shared" si="3"/>
        <v>0</v>
      </c>
      <c r="Q60" s="373"/>
      <c r="R60" s="373"/>
      <c r="S60" s="373"/>
      <c r="T60" s="373"/>
      <c r="U60" s="373"/>
      <c r="V60" s="373"/>
      <c r="W60" s="373">
        <v>1</v>
      </c>
      <c r="X60" s="428">
        <v>43588</v>
      </c>
      <c r="Y60" s="236">
        <f t="shared" si="4"/>
        <v>1</v>
      </c>
      <c r="Z60" s="373"/>
      <c r="AA60" s="373"/>
      <c r="AB60" s="373"/>
      <c r="AC60" s="373"/>
      <c r="AD60" s="373"/>
      <c r="AE60" s="373"/>
      <c r="AF60" s="373">
        <v>1</v>
      </c>
      <c r="AG60" s="428">
        <v>43773</v>
      </c>
      <c r="AH60" s="236">
        <f t="shared" si="2"/>
        <v>1</v>
      </c>
      <c r="AI60" s="237"/>
      <c r="AJ60" s="373" t="s">
        <v>2134</v>
      </c>
      <c r="AK60" s="373"/>
      <c r="AL60" s="373"/>
      <c r="AM60" s="373"/>
      <c r="AN60" s="373"/>
      <c r="AO60" s="373"/>
      <c r="AP60" s="373"/>
      <c r="AQ60" s="373"/>
      <c r="AR60" s="373"/>
      <c r="AS60" s="238"/>
      <c r="AT60" s="185"/>
    </row>
    <row r="61" spans="1:46" s="63" customFormat="1" ht="20.100000000000001" customHeight="1" x14ac:dyDescent="0.2">
      <c r="A61" s="373"/>
      <c r="B61" s="373" t="s">
        <v>1924</v>
      </c>
      <c r="C61" s="373" t="s">
        <v>2026</v>
      </c>
      <c r="D61" s="373"/>
      <c r="E61" s="373"/>
      <c r="F61" s="373" t="s">
        <v>1905</v>
      </c>
      <c r="G61" s="373" t="s">
        <v>1907</v>
      </c>
      <c r="H61" s="373"/>
      <c r="I61" s="373"/>
      <c r="J61" s="373"/>
      <c r="K61" s="373"/>
      <c r="L61" s="373"/>
      <c r="M61" s="373"/>
      <c r="N61" s="373"/>
      <c r="O61" s="373"/>
      <c r="P61" s="419">
        <f t="shared" si="3"/>
        <v>0</v>
      </c>
      <c r="Q61" s="373"/>
      <c r="R61" s="373"/>
      <c r="S61" s="373"/>
      <c r="T61" s="373"/>
      <c r="U61" s="373"/>
      <c r="V61" s="373"/>
      <c r="W61" s="373">
        <v>1</v>
      </c>
      <c r="X61" s="428">
        <v>43588</v>
      </c>
      <c r="Y61" s="236">
        <f t="shared" si="4"/>
        <v>1</v>
      </c>
      <c r="Z61" s="373"/>
      <c r="AA61" s="373"/>
      <c r="AB61" s="373"/>
      <c r="AC61" s="373"/>
      <c r="AD61" s="373"/>
      <c r="AE61" s="373"/>
      <c r="AF61" s="373">
        <v>1</v>
      </c>
      <c r="AG61" s="428">
        <v>43774</v>
      </c>
      <c r="AH61" s="236">
        <f t="shared" si="2"/>
        <v>1</v>
      </c>
      <c r="AI61" s="237"/>
      <c r="AJ61" s="373" t="s">
        <v>2134</v>
      </c>
      <c r="AK61" s="373"/>
      <c r="AL61" s="373"/>
      <c r="AM61" s="373"/>
      <c r="AN61" s="373"/>
      <c r="AO61" s="373"/>
      <c r="AP61" s="373"/>
      <c r="AQ61" s="373"/>
      <c r="AR61" s="373"/>
      <c r="AS61" s="238"/>
      <c r="AT61" s="185"/>
    </row>
    <row r="62" spans="1:46" s="63" customFormat="1" ht="20.100000000000001" customHeight="1" x14ac:dyDescent="0.2">
      <c r="A62" s="373"/>
      <c r="B62" s="373" t="s">
        <v>1925</v>
      </c>
      <c r="C62" s="373" t="s">
        <v>2027</v>
      </c>
      <c r="D62" s="373"/>
      <c r="E62" s="373"/>
      <c r="F62" s="373" t="s">
        <v>1905</v>
      </c>
      <c r="G62" s="373" t="s">
        <v>1907</v>
      </c>
      <c r="H62" s="373"/>
      <c r="I62" s="373"/>
      <c r="J62" s="373"/>
      <c r="K62" s="373"/>
      <c r="L62" s="373"/>
      <c r="M62" s="373"/>
      <c r="N62" s="373"/>
      <c r="O62" s="373"/>
      <c r="P62" s="419">
        <f t="shared" si="3"/>
        <v>0</v>
      </c>
      <c r="Q62" s="373"/>
      <c r="R62" s="373"/>
      <c r="S62" s="373"/>
      <c r="T62" s="373"/>
      <c r="U62" s="373"/>
      <c r="V62" s="373"/>
      <c r="W62" s="373">
        <v>1</v>
      </c>
      <c r="X62" s="428">
        <v>43598</v>
      </c>
      <c r="Y62" s="236">
        <f t="shared" si="4"/>
        <v>1</v>
      </c>
      <c r="Z62" s="373"/>
      <c r="AA62" s="373"/>
      <c r="AB62" s="373"/>
      <c r="AC62" s="373"/>
      <c r="AD62" s="373"/>
      <c r="AE62" s="373"/>
      <c r="AF62" s="373">
        <v>1</v>
      </c>
      <c r="AG62" s="428">
        <v>43776</v>
      </c>
      <c r="AH62" s="236">
        <f t="shared" si="2"/>
        <v>1</v>
      </c>
      <c r="AI62" s="237"/>
      <c r="AJ62" s="373" t="s">
        <v>2134</v>
      </c>
      <c r="AK62" s="373"/>
      <c r="AL62" s="373"/>
      <c r="AM62" s="373"/>
      <c r="AN62" s="373"/>
      <c r="AO62" s="373"/>
      <c r="AP62" s="373"/>
      <c r="AQ62" s="373"/>
      <c r="AR62" s="373"/>
      <c r="AS62" s="238"/>
      <c r="AT62" s="185"/>
    </row>
    <row r="63" spans="1:46" s="63" customFormat="1" ht="20.100000000000001" customHeight="1" x14ac:dyDescent="0.2">
      <c r="A63" s="373"/>
      <c r="B63" s="373" t="s">
        <v>1926</v>
      </c>
      <c r="C63" s="373" t="s">
        <v>2028</v>
      </c>
      <c r="D63" s="373"/>
      <c r="E63" s="373"/>
      <c r="F63" s="373" t="s">
        <v>1905</v>
      </c>
      <c r="G63" s="373" t="s">
        <v>1907</v>
      </c>
      <c r="H63" s="373"/>
      <c r="I63" s="373"/>
      <c r="J63" s="373"/>
      <c r="K63" s="373"/>
      <c r="L63" s="373"/>
      <c r="M63" s="373"/>
      <c r="N63" s="373"/>
      <c r="O63" s="373"/>
      <c r="P63" s="419">
        <f t="shared" si="3"/>
        <v>0</v>
      </c>
      <c r="Q63" s="373"/>
      <c r="R63" s="373"/>
      <c r="S63" s="373"/>
      <c r="T63" s="373"/>
      <c r="U63" s="373"/>
      <c r="V63" s="373"/>
      <c r="W63" s="373">
        <v>1</v>
      </c>
      <c r="X63" s="428">
        <v>43598</v>
      </c>
      <c r="Y63" s="236">
        <f t="shared" si="4"/>
        <v>1</v>
      </c>
      <c r="Z63" s="373"/>
      <c r="AA63" s="373"/>
      <c r="AB63" s="373"/>
      <c r="AC63" s="373"/>
      <c r="AD63" s="373"/>
      <c r="AE63" s="373"/>
      <c r="AF63" s="373">
        <v>1</v>
      </c>
      <c r="AG63" s="428">
        <v>43782</v>
      </c>
      <c r="AH63" s="236">
        <f t="shared" si="2"/>
        <v>1</v>
      </c>
      <c r="AI63" s="237"/>
      <c r="AJ63" s="373" t="s">
        <v>2134</v>
      </c>
      <c r="AK63" s="373"/>
      <c r="AL63" s="373"/>
      <c r="AM63" s="373"/>
      <c r="AN63" s="373"/>
      <c r="AO63" s="373"/>
      <c r="AP63" s="373"/>
      <c r="AQ63" s="373"/>
      <c r="AR63" s="373"/>
      <c r="AS63" s="238"/>
      <c r="AT63" s="185"/>
    </row>
    <row r="64" spans="1:46" s="63" customFormat="1" ht="20.100000000000001" customHeight="1" x14ac:dyDescent="0.2">
      <c r="A64" s="373"/>
      <c r="B64" s="373" t="s">
        <v>1927</v>
      </c>
      <c r="C64" s="373" t="s">
        <v>2029</v>
      </c>
      <c r="D64" s="373"/>
      <c r="E64" s="373"/>
      <c r="F64" s="373" t="s">
        <v>1905</v>
      </c>
      <c r="G64" s="373" t="s">
        <v>1907</v>
      </c>
      <c r="H64" s="373"/>
      <c r="I64" s="373"/>
      <c r="J64" s="373"/>
      <c r="K64" s="373"/>
      <c r="L64" s="373"/>
      <c r="M64" s="373"/>
      <c r="N64" s="373"/>
      <c r="O64" s="373"/>
      <c r="P64" s="419">
        <f t="shared" si="3"/>
        <v>0</v>
      </c>
      <c r="Q64" s="373"/>
      <c r="R64" s="373"/>
      <c r="S64" s="373"/>
      <c r="T64" s="373"/>
      <c r="U64" s="373"/>
      <c r="V64" s="373"/>
      <c r="W64" s="373">
        <v>1</v>
      </c>
      <c r="X64" s="428">
        <v>43598</v>
      </c>
      <c r="Y64" s="236">
        <f t="shared" si="4"/>
        <v>1</v>
      </c>
      <c r="Z64" s="373"/>
      <c r="AA64" s="373"/>
      <c r="AB64" s="373"/>
      <c r="AC64" s="373"/>
      <c r="AD64" s="373"/>
      <c r="AE64" s="373"/>
      <c r="AF64" s="373">
        <v>1</v>
      </c>
      <c r="AG64" s="428">
        <v>43782</v>
      </c>
      <c r="AH64" s="236">
        <f t="shared" si="2"/>
        <v>1</v>
      </c>
      <c r="AI64" s="237"/>
      <c r="AJ64" s="373" t="s">
        <v>2134</v>
      </c>
      <c r="AK64" s="373"/>
      <c r="AL64" s="373"/>
      <c r="AM64" s="373"/>
      <c r="AN64" s="373"/>
      <c r="AO64" s="373"/>
      <c r="AP64" s="373"/>
      <c r="AQ64" s="373"/>
      <c r="AR64" s="373"/>
      <c r="AS64" s="238"/>
      <c r="AT64" s="185"/>
    </row>
    <row r="65" spans="1:46" s="63" customFormat="1" ht="20.100000000000001" customHeight="1" x14ac:dyDescent="0.2">
      <c r="A65" s="373"/>
      <c r="B65" s="373" t="s">
        <v>1928</v>
      </c>
      <c r="C65" s="373" t="s">
        <v>2030</v>
      </c>
      <c r="D65" s="373"/>
      <c r="E65" s="373"/>
      <c r="F65" s="373" t="s">
        <v>1905</v>
      </c>
      <c r="G65" s="373" t="s">
        <v>1907</v>
      </c>
      <c r="H65" s="373"/>
      <c r="I65" s="373"/>
      <c r="J65" s="373"/>
      <c r="K65" s="373"/>
      <c r="L65" s="373"/>
      <c r="M65" s="373"/>
      <c r="N65" s="373"/>
      <c r="O65" s="373"/>
      <c r="P65" s="419">
        <f t="shared" si="3"/>
        <v>0</v>
      </c>
      <c r="Q65" s="373"/>
      <c r="R65" s="373"/>
      <c r="S65" s="373"/>
      <c r="T65" s="373"/>
      <c r="U65" s="373"/>
      <c r="V65" s="373"/>
      <c r="W65" s="373">
        <v>1</v>
      </c>
      <c r="X65" s="428">
        <v>43598</v>
      </c>
      <c r="Y65" s="236">
        <f t="shared" si="4"/>
        <v>1</v>
      </c>
      <c r="Z65" s="373"/>
      <c r="AA65" s="373"/>
      <c r="AB65" s="373"/>
      <c r="AC65" s="373"/>
      <c r="AD65" s="373"/>
      <c r="AE65" s="373"/>
      <c r="AF65" s="373">
        <v>1</v>
      </c>
      <c r="AG65" s="428">
        <v>43787</v>
      </c>
      <c r="AH65" s="236">
        <f t="shared" si="2"/>
        <v>1</v>
      </c>
      <c r="AI65" s="237"/>
      <c r="AJ65" s="373" t="s">
        <v>2134</v>
      </c>
      <c r="AK65" s="373"/>
      <c r="AL65" s="373"/>
      <c r="AM65" s="373"/>
      <c r="AN65" s="373"/>
      <c r="AO65" s="373"/>
      <c r="AP65" s="373"/>
      <c r="AQ65" s="373"/>
      <c r="AR65" s="373"/>
      <c r="AS65" s="238"/>
      <c r="AT65" s="185"/>
    </row>
    <row r="66" spans="1:46" s="63" customFormat="1" ht="20.100000000000001" customHeight="1" x14ac:dyDescent="0.2">
      <c r="A66" s="373"/>
      <c r="B66" s="373" t="s">
        <v>1929</v>
      </c>
      <c r="C66" s="373" t="s">
        <v>2031</v>
      </c>
      <c r="D66" s="373"/>
      <c r="E66" s="373"/>
      <c r="F66" s="373" t="s">
        <v>1905</v>
      </c>
      <c r="G66" s="373" t="s">
        <v>1907</v>
      </c>
      <c r="H66" s="373"/>
      <c r="I66" s="373"/>
      <c r="J66" s="373"/>
      <c r="K66" s="373"/>
      <c r="L66" s="373"/>
      <c r="M66" s="373"/>
      <c r="N66" s="373"/>
      <c r="O66" s="373"/>
      <c r="P66" s="419">
        <f t="shared" si="3"/>
        <v>0</v>
      </c>
      <c r="Q66" s="373"/>
      <c r="R66" s="373"/>
      <c r="S66" s="373"/>
      <c r="T66" s="373"/>
      <c r="U66" s="373"/>
      <c r="V66" s="373"/>
      <c r="W66" s="373">
        <v>1</v>
      </c>
      <c r="X66" s="428">
        <v>43608</v>
      </c>
      <c r="Y66" s="236">
        <f t="shared" si="4"/>
        <v>1</v>
      </c>
      <c r="Z66" s="373"/>
      <c r="AA66" s="373"/>
      <c r="AB66" s="373"/>
      <c r="AC66" s="373"/>
      <c r="AD66" s="373"/>
      <c r="AE66" s="373"/>
      <c r="AF66" s="373"/>
      <c r="AG66" s="373"/>
      <c r="AH66" s="236">
        <f t="shared" si="2"/>
        <v>0</v>
      </c>
      <c r="AI66" s="237"/>
      <c r="AJ66" s="373" t="s">
        <v>2134</v>
      </c>
      <c r="AK66" s="373"/>
      <c r="AL66" s="373"/>
      <c r="AM66" s="373"/>
      <c r="AN66" s="373"/>
      <c r="AO66" s="373"/>
      <c r="AP66" s="373"/>
      <c r="AQ66" s="373"/>
      <c r="AR66" s="373"/>
      <c r="AS66" s="238"/>
      <c r="AT66" s="185"/>
    </row>
    <row r="67" spans="1:46" s="63" customFormat="1" ht="20.100000000000001" customHeight="1" x14ac:dyDescent="0.2">
      <c r="A67" s="373"/>
      <c r="B67" s="373" t="s">
        <v>1929</v>
      </c>
      <c r="C67" s="373" t="s">
        <v>2032</v>
      </c>
      <c r="D67" s="373"/>
      <c r="E67" s="373"/>
      <c r="F67" s="373" t="s">
        <v>1905</v>
      </c>
      <c r="G67" s="373" t="s">
        <v>1907</v>
      </c>
      <c r="H67" s="373"/>
      <c r="I67" s="373"/>
      <c r="J67" s="373"/>
      <c r="K67" s="373"/>
      <c r="L67" s="373"/>
      <c r="M67" s="373"/>
      <c r="N67" s="373"/>
      <c r="O67" s="373"/>
      <c r="P67" s="419">
        <f t="shared" si="3"/>
        <v>0</v>
      </c>
      <c r="Q67" s="373"/>
      <c r="R67" s="373"/>
      <c r="S67" s="373"/>
      <c r="T67" s="373"/>
      <c r="U67" s="373"/>
      <c r="V67" s="373"/>
      <c r="W67" s="373">
        <v>1</v>
      </c>
      <c r="X67" s="428">
        <v>43608</v>
      </c>
      <c r="Y67" s="236">
        <f t="shared" si="4"/>
        <v>1</v>
      </c>
      <c r="Z67" s="373"/>
      <c r="AA67" s="373"/>
      <c r="AB67" s="373"/>
      <c r="AC67" s="373"/>
      <c r="AD67" s="373"/>
      <c r="AE67" s="373"/>
      <c r="AF67" s="373"/>
      <c r="AG67" s="373"/>
      <c r="AH67" s="236">
        <f t="shared" si="2"/>
        <v>0</v>
      </c>
      <c r="AI67" s="237"/>
      <c r="AJ67" s="373" t="s">
        <v>2134</v>
      </c>
      <c r="AK67" s="373"/>
      <c r="AL67" s="373"/>
      <c r="AM67" s="373"/>
      <c r="AN67" s="373"/>
      <c r="AO67" s="373"/>
      <c r="AP67" s="373"/>
      <c r="AQ67" s="373"/>
      <c r="AR67" s="373"/>
      <c r="AS67" s="238"/>
      <c r="AT67" s="185"/>
    </row>
    <row r="68" spans="1:46" s="421" customFormat="1" ht="20.100000000000001" customHeight="1" x14ac:dyDescent="0.2">
      <c r="A68" s="373"/>
      <c r="B68" s="373" t="s">
        <v>1930</v>
      </c>
      <c r="C68" s="373" t="s">
        <v>2033</v>
      </c>
      <c r="D68" s="373"/>
      <c r="E68" s="373"/>
      <c r="F68" s="373" t="s">
        <v>1905</v>
      </c>
      <c r="G68" s="373" t="s">
        <v>1907</v>
      </c>
      <c r="H68" s="373"/>
      <c r="I68" s="373"/>
      <c r="J68" s="373"/>
      <c r="K68" s="373"/>
      <c r="L68" s="373"/>
      <c r="M68" s="373"/>
      <c r="N68" s="373"/>
      <c r="O68" s="373"/>
      <c r="P68" s="419">
        <f t="shared" si="3"/>
        <v>0</v>
      </c>
      <c r="Q68" s="373"/>
      <c r="R68" s="373"/>
      <c r="S68" s="373"/>
      <c r="T68" s="373"/>
      <c r="U68" s="373"/>
      <c r="V68" s="373"/>
      <c r="W68" s="373">
        <v>1</v>
      </c>
      <c r="X68" s="428">
        <v>43608</v>
      </c>
      <c r="Y68" s="236">
        <f t="shared" si="4"/>
        <v>1</v>
      </c>
      <c r="Z68" s="373"/>
      <c r="AA68" s="373"/>
      <c r="AB68" s="373"/>
      <c r="AC68" s="373"/>
      <c r="AD68" s="373"/>
      <c r="AE68" s="373"/>
      <c r="AF68" s="373"/>
      <c r="AG68" s="373"/>
      <c r="AH68" s="236">
        <f t="shared" si="2"/>
        <v>0</v>
      </c>
      <c r="AI68" s="237"/>
      <c r="AJ68" s="373" t="s">
        <v>2134</v>
      </c>
      <c r="AK68" s="373"/>
      <c r="AL68" s="373"/>
      <c r="AM68" s="373"/>
      <c r="AN68" s="373"/>
      <c r="AO68" s="373"/>
      <c r="AP68" s="373"/>
      <c r="AQ68" s="373"/>
      <c r="AR68" s="373"/>
      <c r="AS68" s="238"/>
      <c r="AT68" s="420"/>
    </row>
    <row r="69" spans="1:46" s="421" customFormat="1" ht="20.100000000000001" customHeight="1" x14ac:dyDescent="0.2">
      <c r="A69" s="373"/>
      <c r="B69" s="373" t="s">
        <v>1931</v>
      </c>
      <c r="C69" s="373" t="s">
        <v>2034</v>
      </c>
      <c r="D69" s="373"/>
      <c r="E69" s="373"/>
      <c r="F69" s="373" t="s">
        <v>1905</v>
      </c>
      <c r="G69" s="373" t="s">
        <v>1907</v>
      </c>
      <c r="H69" s="373"/>
      <c r="I69" s="373"/>
      <c r="J69" s="373"/>
      <c r="K69" s="373"/>
      <c r="L69" s="373"/>
      <c r="M69" s="373"/>
      <c r="N69" s="373"/>
      <c r="O69" s="373"/>
      <c r="P69" s="419">
        <f t="shared" si="3"/>
        <v>0</v>
      </c>
      <c r="Q69" s="373"/>
      <c r="R69" s="373"/>
      <c r="S69" s="373"/>
      <c r="T69" s="373"/>
      <c r="U69" s="373"/>
      <c r="V69" s="373"/>
      <c r="W69" s="373">
        <v>1</v>
      </c>
      <c r="X69" s="428">
        <v>43622</v>
      </c>
      <c r="Y69" s="236">
        <f t="shared" si="4"/>
        <v>1</v>
      </c>
      <c r="Z69" s="373"/>
      <c r="AA69" s="373"/>
      <c r="AB69" s="373"/>
      <c r="AC69" s="373"/>
      <c r="AD69" s="373"/>
      <c r="AE69" s="373"/>
      <c r="AF69" s="373"/>
      <c r="AG69" s="373"/>
      <c r="AH69" s="236">
        <f t="shared" si="2"/>
        <v>0</v>
      </c>
      <c r="AI69" s="237"/>
      <c r="AJ69" s="373" t="s">
        <v>2134</v>
      </c>
      <c r="AK69" s="373"/>
      <c r="AL69" s="373"/>
      <c r="AM69" s="373"/>
      <c r="AN69" s="373"/>
      <c r="AO69" s="373"/>
      <c r="AP69" s="373"/>
      <c r="AQ69" s="373"/>
      <c r="AR69" s="373"/>
      <c r="AS69" s="238"/>
      <c r="AT69" s="420"/>
    </row>
    <row r="70" spans="1:46" s="421" customFormat="1" ht="20.100000000000001" customHeight="1" x14ac:dyDescent="0.2">
      <c r="A70" s="373"/>
      <c r="B70" s="373" t="s">
        <v>1932</v>
      </c>
      <c r="C70" s="373" t="s">
        <v>2035</v>
      </c>
      <c r="D70" s="373"/>
      <c r="E70" s="373"/>
      <c r="F70" s="373" t="s">
        <v>1905</v>
      </c>
      <c r="G70" s="373" t="s">
        <v>1907</v>
      </c>
      <c r="H70" s="373"/>
      <c r="I70" s="373"/>
      <c r="J70" s="373"/>
      <c r="K70" s="373"/>
      <c r="L70" s="373"/>
      <c r="M70" s="373"/>
      <c r="N70" s="373"/>
      <c r="O70" s="373"/>
      <c r="P70" s="419">
        <f t="shared" si="3"/>
        <v>0</v>
      </c>
      <c r="Q70" s="373"/>
      <c r="R70" s="373"/>
      <c r="S70" s="373"/>
      <c r="T70" s="373"/>
      <c r="U70" s="373"/>
      <c r="V70" s="373"/>
      <c r="W70" s="373">
        <v>1</v>
      </c>
      <c r="X70" s="428">
        <v>43622</v>
      </c>
      <c r="Y70" s="236">
        <f t="shared" si="4"/>
        <v>1</v>
      </c>
      <c r="Z70" s="373"/>
      <c r="AA70" s="373"/>
      <c r="AB70" s="373"/>
      <c r="AC70" s="373"/>
      <c r="AD70" s="373"/>
      <c r="AE70" s="373"/>
      <c r="AF70" s="373"/>
      <c r="AG70" s="373"/>
      <c r="AH70" s="236">
        <f t="shared" si="2"/>
        <v>0</v>
      </c>
      <c r="AI70" s="237"/>
      <c r="AJ70" s="373" t="s">
        <v>2134</v>
      </c>
      <c r="AK70" s="373"/>
      <c r="AL70" s="373"/>
      <c r="AM70" s="373"/>
      <c r="AN70" s="373"/>
      <c r="AO70" s="373"/>
      <c r="AP70" s="373"/>
      <c r="AQ70" s="373"/>
      <c r="AR70" s="373"/>
      <c r="AS70" s="238"/>
      <c r="AT70" s="420"/>
    </row>
    <row r="71" spans="1:46" s="63" customFormat="1" ht="20.100000000000001" customHeight="1" x14ac:dyDescent="0.2">
      <c r="A71" s="373"/>
      <c r="B71" s="373" t="s">
        <v>1933</v>
      </c>
      <c r="C71" s="373" t="s">
        <v>2036</v>
      </c>
      <c r="D71" s="373"/>
      <c r="E71" s="373"/>
      <c r="F71" s="373" t="s">
        <v>1905</v>
      </c>
      <c r="G71" s="373" t="s">
        <v>1907</v>
      </c>
      <c r="H71" s="373"/>
      <c r="I71" s="373"/>
      <c r="J71" s="373"/>
      <c r="K71" s="373"/>
      <c r="L71" s="373"/>
      <c r="M71" s="373"/>
      <c r="N71" s="373"/>
      <c r="O71" s="373"/>
      <c r="P71" s="419">
        <f t="shared" si="3"/>
        <v>0</v>
      </c>
      <c r="Q71" s="373"/>
      <c r="R71" s="373"/>
      <c r="S71" s="373"/>
      <c r="T71" s="373"/>
      <c r="U71" s="373"/>
      <c r="V71" s="373"/>
      <c r="W71" s="373">
        <v>1</v>
      </c>
      <c r="X71" s="428">
        <v>43622</v>
      </c>
      <c r="Y71" s="236">
        <f t="shared" si="4"/>
        <v>1</v>
      </c>
      <c r="Z71" s="373"/>
      <c r="AA71" s="373"/>
      <c r="AB71" s="373"/>
      <c r="AC71" s="373"/>
      <c r="AD71" s="373"/>
      <c r="AE71" s="373"/>
      <c r="AF71" s="373"/>
      <c r="AG71" s="373"/>
      <c r="AH71" s="236">
        <f t="shared" si="2"/>
        <v>0</v>
      </c>
      <c r="AI71" s="237"/>
      <c r="AJ71" s="373" t="s">
        <v>2134</v>
      </c>
      <c r="AK71" s="373"/>
      <c r="AL71" s="373"/>
      <c r="AM71" s="373"/>
      <c r="AN71" s="373"/>
      <c r="AO71" s="373"/>
      <c r="AP71" s="373"/>
      <c r="AQ71" s="373"/>
      <c r="AR71" s="373"/>
      <c r="AS71" s="238"/>
      <c r="AT71" s="185"/>
    </row>
    <row r="72" spans="1:46" s="63" customFormat="1" ht="20.100000000000001" customHeight="1" x14ac:dyDescent="0.2">
      <c r="A72" s="373"/>
      <c r="B72" s="373" t="s">
        <v>1934</v>
      </c>
      <c r="C72" s="373" t="s">
        <v>2037</v>
      </c>
      <c r="D72" s="373"/>
      <c r="E72" s="373"/>
      <c r="F72" s="373" t="s">
        <v>1905</v>
      </c>
      <c r="G72" s="373" t="s">
        <v>1907</v>
      </c>
      <c r="H72" s="373"/>
      <c r="I72" s="373"/>
      <c r="J72" s="373"/>
      <c r="K72" s="373"/>
      <c r="L72" s="373"/>
      <c r="M72" s="373"/>
      <c r="N72" s="373"/>
      <c r="O72" s="373"/>
      <c r="P72" s="419">
        <f t="shared" si="3"/>
        <v>0</v>
      </c>
      <c r="Q72" s="373"/>
      <c r="R72" s="373"/>
      <c r="S72" s="373"/>
      <c r="T72" s="373"/>
      <c r="U72" s="373"/>
      <c r="V72" s="373"/>
      <c r="W72" s="373">
        <v>1</v>
      </c>
      <c r="X72" s="428">
        <v>43622</v>
      </c>
      <c r="Y72" s="236">
        <f t="shared" si="4"/>
        <v>1</v>
      </c>
      <c r="Z72" s="373"/>
      <c r="AA72" s="373"/>
      <c r="AB72" s="373"/>
      <c r="AC72" s="373"/>
      <c r="AD72" s="373"/>
      <c r="AE72" s="373"/>
      <c r="AF72" s="373"/>
      <c r="AG72" s="373"/>
      <c r="AH72" s="236">
        <f t="shared" si="2"/>
        <v>0</v>
      </c>
      <c r="AI72" s="237"/>
      <c r="AJ72" s="373" t="s">
        <v>2134</v>
      </c>
      <c r="AK72" s="373"/>
      <c r="AL72" s="373"/>
      <c r="AM72" s="373"/>
      <c r="AN72" s="373"/>
      <c r="AO72" s="373"/>
      <c r="AP72" s="373"/>
      <c r="AQ72" s="373"/>
      <c r="AR72" s="373"/>
      <c r="AS72" s="238"/>
      <c r="AT72" s="185"/>
    </row>
    <row r="73" spans="1:46" s="63" customFormat="1" ht="20.100000000000001" customHeight="1" x14ac:dyDescent="0.2">
      <c r="A73" s="373"/>
      <c r="B73" s="373" t="s">
        <v>1935</v>
      </c>
      <c r="C73" s="373" t="s">
        <v>2038</v>
      </c>
      <c r="D73" s="373"/>
      <c r="E73" s="373"/>
      <c r="F73" s="373" t="s">
        <v>1905</v>
      </c>
      <c r="G73" s="373" t="s">
        <v>1907</v>
      </c>
      <c r="H73" s="373"/>
      <c r="I73" s="373"/>
      <c r="J73" s="373"/>
      <c r="K73" s="373"/>
      <c r="L73" s="373"/>
      <c r="M73" s="373"/>
      <c r="N73" s="373"/>
      <c r="O73" s="373"/>
      <c r="P73" s="419">
        <f t="shared" si="3"/>
        <v>0</v>
      </c>
      <c r="Q73" s="373"/>
      <c r="R73" s="373"/>
      <c r="S73" s="373"/>
      <c r="T73" s="373"/>
      <c r="U73" s="373"/>
      <c r="V73" s="373"/>
      <c r="W73" s="373">
        <v>1</v>
      </c>
      <c r="X73" s="428">
        <v>43622</v>
      </c>
      <c r="Y73" s="236">
        <f t="shared" si="4"/>
        <v>1</v>
      </c>
      <c r="Z73" s="373"/>
      <c r="AA73" s="373"/>
      <c r="AB73" s="373"/>
      <c r="AC73" s="373"/>
      <c r="AD73" s="373"/>
      <c r="AE73" s="373"/>
      <c r="AF73" s="373"/>
      <c r="AG73" s="373"/>
      <c r="AH73" s="236">
        <f t="shared" si="2"/>
        <v>0</v>
      </c>
      <c r="AI73" s="237"/>
      <c r="AJ73" s="373" t="s">
        <v>2134</v>
      </c>
      <c r="AK73" s="373"/>
      <c r="AL73" s="373"/>
      <c r="AM73" s="373"/>
      <c r="AN73" s="373"/>
      <c r="AO73" s="373"/>
      <c r="AP73" s="373"/>
      <c r="AQ73" s="373"/>
      <c r="AR73" s="373"/>
      <c r="AS73" s="238"/>
      <c r="AT73" s="185"/>
    </row>
    <row r="74" spans="1:46" s="63" customFormat="1" ht="20.100000000000001" customHeight="1" x14ac:dyDescent="0.2">
      <c r="A74" s="373"/>
      <c r="B74" s="373" t="s">
        <v>1936</v>
      </c>
      <c r="C74" s="373" t="s">
        <v>2039</v>
      </c>
      <c r="D74" s="373"/>
      <c r="E74" s="373"/>
      <c r="F74" s="373" t="s">
        <v>1905</v>
      </c>
      <c r="G74" s="373" t="s">
        <v>1907</v>
      </c>
      <c r="H74" s="373"/>
      <c r="I74" s="373"/>
      <c r="J74" s="373"/>
      <c r="K74" s="373"/>
      <c r="L74" s="373"/>
      <c r="M74" s="373"/>
      <c r="N74" s="373"/>
      <c r="O74" s="373"/>
      <c r="P74" s="419">
        <f t="shared" si="3"/>
        <v>0</v>
      </c>
      <c r="Q74" s="373"/>
      <c r="R74" s="373"/>
      <c r="S74" s="373"/>
      <c r="T74" s="373"/>
      <c r="U74" s="373"/>
      <c r="V74" s="373"/>
      <c r="W74" s="373">
        <v>1</v>
      </c>
      <c r="X74" s="428">
        <v>43615</v>
      </c>
      <c r="Y74" s="236">
        <f t="shared" si="4"/>
        <v>1</v>
      </c>
      <c r="Z74" s="373"/>
      <c r="AA74" s="373"/>
      <c r="AB74" s="373"/>
      <c r="AC74" s="373"/>
      <c r="AD74" s="373"/>
      <c r="AE74" s="373"/>
      <c r="AF74" s="373">
        <v>1</v>
      </c>
      <c r="AG74" s="428">
        <v>43791</v>
      </c>
      <c r="AH74" s="236">
        <f t="shared" si="2"/>
        <v>1</v>
      </c>
      <c r="AI74" s="237"/>
      <c r="AJ74" s="373" t="s">
        <v>2134</v>
      </c>
      <c r="AK74" s="373"/>
      <c r="AL74" s="373"/>
      <c r="AM74" s="373"/>
      <c r="AN74" s="373"/>
      <c r="AO74" s="373"/>
      <c r="AP74" s="373"/>
      <c r="AQ74" s="373"/>
      <c r="AR74" s="373"/>
      <c r="AS74" s="238"/>
      <c r="AT74" s="185"/>
    </row>
    <row r="75" spans="1:46" s="63" customFormat="1" ht="20.100000000000001" customHeight="1" x14ac:dyDescent="0.2">
      <c r="A75" s="373"/>
      <c r="B75" s="373" t="s">
        <v>1937</v>
      </c>
      <c r="C75" s="373" t="s">
        <v>2040</v>
      </c>
      <c r="D75" s="373"/>
      <c r="E75" s="373"/>
      <c r="F75" s="373" t="s">
        <v>1905</v>
      </c>
      <c r="G75" s="373" t="s">
        <v>1907</v>
      </c>
      <c r="H75" s="373"/>
      <c r="I75" s="373"/>
      <c r="J75" s="373"/>
      <c r="K75" s="373"/>
      <c r="L75" s="373"/>
      <c r="M75" s="373"/>
      <c r="N75" s="373"/>
      <c r="O75" s="373"/>
      <c r="P75" s="419">
        <f t="shared" si="3"/>
        <v>0</v>
      </c>
      <c r="Q75" s="373"/>
      <c r="R75" s="373"/>
      <c r="S75" s="373"/>
      <c r="T75" s="373"/>
      <c r="U75" s="373"/>
      <c r="V75" s="373"/>
      <c r="W75" s="373">
        <v>1</v>
      </c>
      <c r="X75" s="428">
        <v>43615</v>
      </c>
      <c r="Y75" s="236">
        <f t="shared" si="4"/>
        <v>1</v>
      </c>
      <c r="Z75" s="373"/>
      <c r="AA75" s="373"/>
      <c r="AB75" s="373"/>
      <c r="AC75" s="373"/>
      <c r="AD75" s="373"/>
      <c r="AE75" s="373"/>
      <c r="AF75" s="373">
        <v>1</v>
      </c>
      <c r="AG75" s="428">
        <v>43796</v>
      </c>
      <c r="AH75" s="236">
        <f t="shared" si="2"/>
        <v>1</v>
      </c>
      <c r="AI75" s="237"/>
      <c r="AJ75" s="373" t="s">
        <v>2134</v>
      </c>
      <c r="AK75" s="373"/>
      <c r="AL75" s="373"/>
      <c r="AM75" s="373"/>
      <c r="AN75" s="373"/>
      <c r="AO75" s="373"/>
      <c r="AP75" s="373"/>
      <c r="AQ75" s="373"/>
      <c r="AR75" s="373"/>
      <c r="AS75" s="238"/>
      <c r="AT75" s="185"/>
    </row>
    <row r="76" spans="1:46" s="63" customFormat="1" ht="20.100000000000001" customHeight="1" x14ac:dyDescent="0.2">
      <c r="A76" s="373"/>
      <c r="B76" s="373" t="s">
        <v>1938</v>
      </c>
      <c r="C76" s="373" t="s">
        <v>2041</v>
      </c>
      <c r="D76" s="373"/>
      <c r="E76" s="373"/>
      <c r="F76" s="373" t="s">
        <v>1905</v>
      </c>
      <c r="G76" s="373" t="s">
        <v>1907</v>
      </c>
      <c r="H76" s="373"/>
      <c r="I76" s="373"/>
      <c r="J76" s="373"/>
      <c r="K76" s="373"/>
      <c r="L76" s="373"/>
      <c r="M76" s="373"/>
      <c r="N76" s="373"/>
      <c r="O76" s="373"/>
      <c r="P76" s="419">
        <f t="shared" si="3"/>
        <v>0</v>
      </c>
      <c r="Q76" s="373"/>
      <c r="R76" s="373"/>
      <c r="S76" s="373"/>
      <c r="T76" s="373"/>
      <c r="U76" s="373"/>
      <c r="V76" s="373"/>
      <c r="W76" s="373">
        <v>1</v>
      </c>
      <c r="X76" s="428">
        <v>43615</v>
      </c>
      <c r="Y76" s="236">
        <f t="shared" si="4"/>
        <v>1</v>
      </c>
      <c r="Z76" s="373"/>
      <c r="AA76" s="373"/>
      <c r="AB76" s="373"/>
      <c r="AC76" s="373"/>
      <c r="AD76" s="373"/>
      <c r="AE76" s="373"/>
      <c r="AF76" s="373">
        <v>1</v>
      </c>
      <c r="AG76" s="428">
        <v>43789</v>
      </c>
      <c r="AH76" s="236">
        <f t="shared" si="2"/>
        <v>1</v>
      </c>
      <c r="AI76" s="237"/>
      <c r="AJ76" s="373" t="s">
        <v>2134</v>
      </c>
      <c r="AK76" s="373"/>
      <c r="AL76" s="373"/>
      <c r="AM76" s="373"/>
      <c r="AN76" s="373"/>
      <c r="AO76" s="373"/>
      <c r="AP76" s="373"/>
      <c r="AQ76" s="373"/>
      <c r="AR76" s="373"/>
      <c r="AS76" s="238"/>
      <c r="AT76" s="185"/>
    </row>
    <row r="77" spans="1:46" s="63" customFormat="1" ht="20.100000000000001" customHeight="1" x14ac:dyDescent="0.2">
      <c r="A77" s="373"/>
      <c r="B77" s="373" t="s">
        <v>1939</v>
      </c>
      <c r="C77" s="373" t="s">
        <v>2042</v>
      </c>
      <c r="D77" s="373"/>
      <c r="E77" s="373"/>
      <c r="F77" s="373" t="s">
        <v>1905</v>
      </c>
      <c r="G77" s="373" t="s">
        <v>1907</v>
      </c>
      <c r="H77" s="373"/>
      <c r="I77" s="373"/>
      <c r="J77" s="373"/>
      <c r="K77" s="373"/>
      <c r="L77" s="373"/>
      <c r="M77" s="373"/>
      <c r="N77" s="373"/>
      <c r="O77" s="373"/>
      <c r="P77" s="419">
        <f t="shared" si="3"/>
        <v>0</v>
      </c>
      <c r="Q77" s="373"/>
      <c r="R77" s="373"/>
      <c r="S77" s="373"/>
      <c r="T77" s="373"/>
      <c r="U77" s="373"/>
      <c r="V77" s="373"/>
      <c r="W77" s="373">
        <v>1</v>
      </c>
      <c r="X77" s="428">
        <v>43635</v>
      </c>
      <c r="Y77" s="236">
        <f t="shared" si="4"/>
        <v>1</v>
      </c>
      <c r="Z77" s="373"/>
      <c r="AA77" s="373"/>
      <c r="AB77" s="373"/>
      <c r="AC77" s="373"/>
      <c r="AD77" s="373"/>
      <c r="AE77" s="373"/>
      <c r="AF77" s="373">
        <v>1</v>
      </c>
      <c r="AG77" s="428">
        <v>43815</v>
      </c>
      <c r="AH77" s="236">
        <f t="shared" si="2"/>
        <v>1</v>
      </c>
      <c r="AI77" s="237"/>
      <c r="AJ77" s="373" t="s">
        <v>2134</v>
      </c>
      <c r="AK77" s="373"/>
      <c r="AL77" s="373"/>
      <c r="AM77" s="373"/>
      <c r="AN77" s="373"/>
      <c r="AO77" s="373"/>
      <c r="AP77" s="373"/>
      <c r="AQ77" s="373"/>
      <c r="AR77" s="373"/>
      <c r="AS77" s="238"/>
      <c r="AT77" s="185"/>
    </row>
    <row r="78" spans="1:46" s="63" customFormat="1" ht="20.100000000000001" customHeight="1" x14ac:dyDescent="0.2">
      <c r="A78" s="373"/>
      <c r="B78" s="373" t="s">
        <v>1940</v>
      </c>
      <c r="C78" s="373" t="s">
        <v>2043</v>
      </c>
      <c r="D78" s="373"/>
      <c r="E78" s="373"/>
      <c r="F78" s="373" t="s">
        <v>1905</v>
      </c>
      <c r="G78" s="373" t="s">
        <v>1907</v>
      </c>
      <c r="H78" s="373"/>
      <c r="I78" s="373"/>
      <c r="J78" s="373"/>
      <c r="K78" s="373"/>
      <c r="L78" s="373"/>
      <c r="M78" s="373"/>
      <c r="N78" s="373"/>
      <c r="O78" s="373"/>
      <c r="P78" s="419">
        <f t="shared" si="3"/>
        <v>0</v>
      </c>
      <c r="Q78" s="373"/>
      <c r="R78" s="373"/>
      <c r="S78" s="373"/>
      <c r="T78" s="373"/>
      <c r="U78" s="373"/>
      <c r="V78" s="373"/>
      <c r="W78" s="373">
        <v>1</v>
      </c>
      <c r="X78" s="428">
        <v>43635</v>
      </c>
      <c r="Y78" s="236">
        <f t="shared" si="4"/>
        <v>1</v>
      </c>
      <c r="Z78" s="373"/>
      <c r="AA78" s="373"/>
      <c r="AB78" s="373"/>
      <c r="AC78" s="373"/>
      <c r="AD78" s="373"/>
      <c r="AE78" s="373"/>
      <c r="AF78" s="373">
        <v>1</v>
      </c>
      <c r="AG78" s="428">
        <v>43812</v>
      </c>
      <c r="AH78" s="236">
        <f t="shared" si="2"/>
        <v>1</v>
      </c>
      <c r="AI78" s="237"/>
      <c r="AJ78" s="373" t="s">
        <v>2134</v>
      </c>
      <c r="AK78" s="373"/>
      <c r="AL78" s="373"/>
      <c r="AM78" s="373"/>
      <c r="AN78" s="373"/>
      <c r="AO78" s="373"/>
      <c r="AP78" s="373"/>
      <c r="AQ78" s="373"/>
      <c r="AR78" s="373"/>
      <c r="AS78" s="238"/>
      <c r="AT78" s="185"/>
    </row>
    <row r="79" spans="1:46" s="63" customFormat="1" ht="20.100000000000001" customHeight="1" x14ac:dyDescent="0.2">
      <c r="A79" s="373"/>
      <c r="B79" s="373" t="s">
        <v>1941</v>
      </c>
      <c r="C79" s="373" t="s">
        <v>2044</v>
      </c>
      <c r="D79" s="373"/>
      <c r="E79" s="373"/>
      <c r="F79" s="373" t="s">
        <v>1905</v>
      </c>
      <c r="G79" s="373" t="s">
        <v>1907</v>
      </c>
      <c r="H79" s="373"/>
      <c r="I79" s="373"/>
      <c r="J79" s="373"/>
      <c r="K79" s="373"/>
      <c r="L79" s="373"/>
      <c r="M79" s="373"/>
      <c r="N79" s="373"/>
      <c r="O79" s="373"/>
      <c r="P79" s="419">
        <f t="shared" si="3"/>
        <v>0</v>
      </c>
      <c r="Q79" s="373"/>
      <c r="R79" s="373"/>
      <c r="S79" s="373"/>
      <c r="T79" s="373"/>
      <c r="U79" s="373"/>
      <c r="V79" s="373"/>
      <c r="W79" s="373">
        <v>1</v>
      </c>
      <c r="X79" s="428">
        <v>43635</v>
      </c>
      <c r="Y79" s="236">
        <f t="shared" si="4"/>
        <v>1</v>
      </c>
      <c r="Z79" s="373"/>
      <c r="AA79" s="373"/>
      <c r="AB79" s="373"/>
      <c r="AC79" s="373"/>
      <c r="AD79" s="373"/>
      <c r="AE79" s="373"/>
      <c r="AF79" s="373">
        <v>1</v>
      </c>
      <c r="AG79" s="428">
        <v>43816</v>
      </c>
      <c r="AH79" s="236">
        <f t="shared" si="2"/>
        <v>1</v>
      </c>
      <c r="AI79" s="237"/>
      <c r="AJ79" s="373" t="s">
        <v>2134</v>
      </c>
      <c r="AK79" s="373"/>
      <c r="AL79" s="373"/>
      <c r="AM79" s="373"/>
      <c r="AN79" s="373"/>
      <c r="AO79" s="373"/>
      <c r="AP79" s="373"/>
      <c r="AQ79" s="373"/>
      <c r="AR79" s="373"/>
      <c r="AS79" s="238"/>
      <c r="AT79" s="185"/>
    </row>
    <row r="80" spans="1:46" s="63" customFormat="1" ht="20.100000000000001" customHeight="1" x14ac:dyDescent="0.2">
      <c r="A80" s="373"/>
      <c r="B80" s="373" t="s">
        <v>1942</v>
      </c>
      <c r="C80" s="373" t="s">
        <v>2045</v>
      </c>
      <c r="D80" s="373"/>
      <c r="E80" s="373"/>
      <c r="F80" s="373" t="s">
        <v>1905</v>
      </c>
      <c r="G80" s="373" t="s">
        <v>1907</v>
      </c>
      <c r="H80" s="373"/>
      <c r="I80" s="373"/>
      <c r="J80" s="373"/>
      <c r="K80" s="373"/>
      <c r="L80" s="373"/>
      <c r="M80" s="373"/>
      <c r="N80" s="373"/>
      <c r="O80" s="373"/>
      <c r="P80" s="419">
        <f t="shared" si="3"/>
        <v>0</v>
      </c>
      <c r="Q80" s="373"/>
      <c r="R80" s="373"/>
      <c r="S80" s="373"/>
      <c r="T80" s="373"/>
      <c r="U80" s="373"/>
      <c r="V80" s="373"/>
      <c r="W80" s="373">
        <v>1</v>
      </c>
      <c r="X80" s="428">
        <v>43635</v>
      </c>
      <c r="Y80" s="236">
        <f t="shared" si="4"/>
        <v>1</v>
      </c>
      <c r="Z80" s="373"/>
      <c r="AA80" s="373"/>
      <c r="AB80" s="373"/>
      <c r="AC80" s="373"/>
      <c r="AD80" s="373"/>
      <c r="AE80" s="373"/>
      <c r="AF80" s="373">
        <v>1</v>
      </c>
      <c r="AG80" s="428">
        <v>43816</v>
      </c>
      <c r="AH80" s="236">
        <f t="shared" ref="AH80:AH141" si="5">SUM($Z80:$AF80)</f>
        <v>1</v>
      </c>
      <c r="AI80" s="237"/>
      <c r="AJ80" s="373" t="s">
        <v>2134</v>
      </c>
      <c r="AK80" s="373"/>
      <c r="AL80" s="373"/>
      <c r="AM80" s="373"/>
      <c r="AN80" s="373"/>
      <c r="AO80" s="373"/>
      <c r="AP80" s="373"/>
      <c r="AQ80" s="373"/>
      <c r="AR80" s="373"/>
      <c r="AS80" s="238"/>
      <c r="AT80" s="185"/>
    </row>
    <row r="81" spans="1:46" s="63" customFormat="1" ht="20.100000000000001" customHeight="1" x14ac:dyDescent="0.2">
      <c r="A81" s="373"/>
      <c r="B81" s="373" t="s">
        <v>1943</v>
      </c>
      <c r="C81" s="373" t="s">
        <v>2046</v>
      </c>
      <c r="D81" s="373"/>
      <c r="E81" s="373"/>
      <c r="F81" s="373" t="s">
        <v>1905</v>
      </c>
      <c r="G81" s="373" t="s">
        <v>1907</v>
      </c>
      <c r="H81" s="373"/>
      <c r="I81" s="373"/>
      <c r="J81" s="373"/>
      <c r="K81" s="373"/>
      <c r="L81" s="373"/>
      <c r="M81" s="373"/>
      <c r="N81" s="373"/>
      <c r="O81" s="373"/>
      <c r="P81" s="419">
        <f t="shared" si="3"/>
        <v>0</v>
      </c>
      <c r="Q81" s="373"/>
      <c r="R81" s="373"/>
      <c r="S81" s="373"/>
      <c r="T81" s="373"/>
      <c r="U81" s="373"/>
      <c r="V81" s="373"/>
      <c r="W81" s="373">
        <v>1</v>
      </c>
      <c r="X81" s="428">
        <v>43635</v>
      </c>
      <c r="Y81" s="236">
        <f t="shared" si="4"/>
        <v>1</v>
      </c>
      <c r="Z81" s="373"/>
      <c r="AA81" s="373"/>
      <c r="AB81" s="373"/>
      <c r="AC81" s="373"/>
      <c r="AD81" s="373"/>
      <c r="AE81" s="373"/>
      <c r="AF81" s="373">
        <v>1</v>
      </c>
      <c r="AG81" s="428">
        <v>43815</v>
      </c>
      <c r="AH81" s="236">
        <f t="shared" si="5"/>
        <v>1</v>
      </c>
      <c r="AI81" s="237"/>
      <c r="AJ81" s="373" t="s">
        <v>2134</v>
      </c>
      <c r="AK81" s="373"/>
      <c r="AL81" s="373"/>
      <c r="AM81" s="373"/>
      <c r="AN81" s="373"/>
      <c r="AO81" s="373"/>
      <c r="AP81" s="373"/>
      <c r="AQ81" s="373"/>
      <c r="AR81" s="373"/>
      <c r="AS81" s="238"/>
      <c r="AT81" s="185"/>
    </row>
    <row r="82" spans="1:46" s="423" customFormat="1" ht="20.100000000000001" customHeight="1" x14ac:dyDescent="0.2">
      <c r="A82" s="373"/>
      <c r="B82" s="373" t="s">
        <v>1944</v>
      </c>
      <c r="C82" s="373" t="s">
        <v>2047</v>
      </c>
      <c r="D82" s="373"/>
      <c r="E82" s="373"/>
      <c r="F82" s="373" t="s">
        <v>1905</v>
      </c>
      <c r="G82" s="373" t="s">
        <v>1907</v>
      </c>
      <c r="H82" s="373"/>
      <c r="I82" s="373"/>
      <c r="J82" s="373"/>
      <c r="K82" s="373"/>
      <c r="L82" s="373"/>
      <c r="M82" s="373"/>
      <c r="N82" s="373"/>
      <c r="O82" s="373"/>
      <c r="P82" s="419">
        <f t="shared" si="3"/>
        <v>0</v>
      </c>
      <c r="Q82" s="373"/>
      <c r="R82" s="373"/>
      <c r="S82" s="373"/>
      <c r="T82" s="373"/>
      <c r="U82" s="373"/>
      <c r="V82" s="373"/>
      <c r="W82" s="373">
        <v>1</v>
      </c>
      <c r="X82" s="428">
        <v>43635</v>
      </c>
      <c r="Y82" s="236">
        <f t="shared" si="4"/>
        <v>1</v>
      </c>
      <c r="Z82" s="373"/>
      <c r="AA82" s="373"/>
      <c r="AB82" s="373"/>
      <c r="AC82" s="373"/>
      <c r="AD82" s="373"/>
      <c r="AE82" s="373"/>
      <c r="AF82" s="373">
        <v>1</v>
      </c>
      <c r="AG82" s="428">
        <v>43812</v>
      </c>
      <c r="AH82" s="236">
        <f t="shared" si="5"/>
        <v>1</v>
      </c>
      <c r="AI82" s="237"/>
      <c r="AJ82" s="373" t="s">
        <v>2134</v>
      </c>
      <c r="AK82" s="373"/>
      <c r="AL82" s="373"/>
      <c r="AM82" s="373"/>
      <c r="AN82" s="373"/>
      <c r="AO82" s="373"/>
      <c r="AP82" s="373"/>
      <c r="AQ82" s="373"/>
      <c r="AR82" s="373"/>
      <c r="AS82" s="238"/>
      <c r="AT82" s="422"/>
    </row>
    <row r="83" spans="1:46" s="423" customFormat="1" ht="20.100000000000001" customHeight="1" x14ac:dyDescent="0.2">
      <c r="A83" s="373"/>
      <c r="B83" s="373" t="s">
        <v>1945</v>
      </c>
      <c r="C83" s="373" t="s">
        <v>2048</v>
      </c>
      <c r="D83" s="373"/>
      <c r="E83" s="373"/>
      <c r="F83" s="373" t="s">
        <v>1905</v>
      </c>
      <c r="G83" s="373" t="s">
        <v>1907</v>
      </c>
      <c r="H83" s="373"/>
      <c r="I83" s="373"/>
      <c r="J83" s="373"/>
      <c r="K83" s="373"/>
      <c r="L83" s="373"/>
      <c r="M83" s="373"/>
      <c r="N83" s="373"/>
      <c r="O83" s="373"/>
      <c r="P83" s="419">
        <f t="shared" si="3"/>
        <v>0</v>
      </c>
      <c r="Q83" s="373"/>
      <c r="R83" s="373"/>
      <c r="S83" s="373"/>
      <c r="T83" s="373"/>
      <c r="U83" s="373"/>
      <c r="V83" s="373"/>
      <c r="W83" s="373">
        <v>1</v>
      </c>
      <c r="X83" s="428">
        <v>43635</v>
      </c>
      <c r="Y83" s="236">
        <f t="shared" si="4"/>
        <v>1</v>
      </c>
      <c r="Z83" s="373"/>
      <c r="AA83" s="373"/>
      <c r="AB83" s="373"/>
      <c r="AC83" s="373"/>
      <c r="AD83" s="373"/>
      <c r="AE83" s="373"/>
      <c r="AF83" s="373">
        <v>1</v>
      </c>
      <c r="AG83" s="428">
        <v>43812</v>
      </c>
      <c r="AH83" s="236">
        <f t="shared" si="5"/>
        <v>1</v>
      </c>
      <c r="AI83" s="237"/>
      <c r="AJ83" s="373" t="s">
        <v>2134</v>
      </c>
      <c r="AK83" s="373"/>
      <c r="AL83" s="373"/>
      <c r="AM83" s="373"/>
      <c r="AN83" s="373"/>
      <c r="AO83" s="373"/>
      <c r="AP83" s="373"/>
      <c r="AQ83" s="373"/>
      <c r="AR83" s="373"/>
      <c r="AS83" s="238"/>
      <c r="AT83" s="422"/>
    </row>
    <row r="84" spans="1:46" s="63" customFormat="1" ht="20.100000000000001" customHeight="1" x14ac:dyDescent="0.2">
      <c r="A84" s="373"/>
      <c r="B84" s="373" t="s">
        <v>1946</v>
      </c>
      <c r="C84" s="373" t="s">
        <v>2049</v>
      </c>
      <c r="D84" s="373"/>
      <c r="E84" s="373"/>
      <c r="F84" s="373" t="s">
        <v>1905</v>
      </c>
      <c r="G84" s="373" t="s">
        <v>1907</v>
      </c>
      <c r="H84" s="373"/>
      <c r="I84" s="373"/>
      <c r="J84" s="373"/>
      <c r="K84" s="373"/>
      <c r="L84" s="373"/>
      <c r="M84" s="373"/>
      <c r="N84" s="373"/>
      <c r="O84" s="373"/>
      <c r="P84" s="419">
        <f t="shared" si="3"/>
        <v>0</v>
      </c>
      <c r="Q84" s="373"/>
      <c r="R84" s="373"/>
      <c r="S84" s="373"/>
      <c r="T84" s="373"/>
      <c r="U84" s="373"/>
      <c r="V84" s="373"/>
      <c r="W84" s="373">
        <v>1</v>
      </c>
      <c r="X84" s="428">
        <v>43741</v>
      </c>
      <c r="Y84" s="236">
        <f t="shared" si="4"/>
        <v>1</v>
      </c>
      <c r="Z84" s="373"/>
      <c r="AA84" s="373"/>
      <c r="AB84" s="373"/>
      <c r="AC84" s="373"/>
      <c r="AD84" s="373"/>
      <c r="AE84" s="373"/>
      <c r="AF84" s="373"/>
      <c r="AG84" s="373"/>
      <c r="AH84" s="236">
        <f t="shared" si="5"/>
        <v>0</v>
      </c>
      <c r="AI84" s="237"/>
      <c r="AJ84" s="373" t="s">
        <v>2134</v>
      </c>
      <c r="AK84" s="373"/>
      <c r="AL84" s="373"/>
      <c r="AM84" s="373"/>
      <c r="AN84" s="373"/>
      <c r="AO84" s="373"/>
      <c r="AP84" s="373"/>
      <c r="AQ84" s="373"/>
      <c r="AR84" s="373"/>
      <c r="AS84" s="238"/>
      <c r="AT84" s="185"/>
    </row>
    <row r="85" spans="1:46" s="63" customFormat="1" ht="20.100000000000001" customHeight="1" x14ac:dyDescent="0.2">
      <c r="A85" s="373"/>
      <c r="B85" s="373" t="s">
        <v>1947</v>
      </c>
      <c r="C85" s="373" t="s">
        <v>2050</v>
      </c>
      <c r="D85" s="373"/>
      <c r="E85" s="373"/>
      <c r="F85" s="373" t="s">
        <v>1905</v>
      </c>
      <c r="G85" s="373" t="s">
        <v>1907</v>
      </c>
      <c r="H85" s="373"/>
      <c r="I85" s="373"/>
      <c r="J85" s="373"/>
      <c r="K85" s="373"/>
      <c r="L85" s="373"/>
      <c r="M85" s="373"/>
      <c r="N85" s="373"/>
      <c r="O85" s="373"/>
      <c r="P85" s="419">
        <f t="shared" si="3"/>
        <v>0</v>
      </c>
      <c r="Q85" s="373"/>
      <c r="R85" s="373"/>
      <c r="S85" s="373"/>
      <c r="T85" s="373"/>
      <c r="U85" s="373"/>
      <c r="V85" s="373"/>
      <c r="W85" s="373">
        <v>1</v>
      </c>
      <c r="X85" s="428">
        <v>43658</v>
      </c>
      <c r="Y85" s="236">
        <f t="shared" si="4"/>
        <v>1</v>
      </c>
      <c r="Z85" s="373"/>
      <c r="AA85" s="373"/>
      <c r="AB85" s="373"/>
      <c r="AC85" s="373"/>
      <c r="AD85" s="373"/>
      <c r="AE85" s="373"/>
      <c r="AF85" s="373">
        <v>1</v>
      </c>
      <c r="AG85" s="428">
        <v>43822</v>
      </c>
      <c r="AH85" s="236">
        <f t="shared" si="5"/>
        <v>1</v>
      </c>
      <c r="AI85" s="237"/>
      <c r="AJ85" s="373" t="s">
        <v>2134</v>
      </c>
      <c r="AK85" s="373"/>
      <c r="AL85" s="373"/>
      <c r="AM85" s="373"/>
      <c r="AN85" s="373"/>
      <c r="AO85" s="373"/>
      <c r="AP85" s="373"/>
      <c r="AQ85" s="373"/>
      <c r="AR85" s="373"/>
      <c r="AS85" s="238"/>
      <c r="AT85" s="185"/>
    </row>
    <row r="86" spans="1:46" s="63" customFormat="1" ht="20.100000000000001" customHeight="1" x14ac:dyDescent="0.2">
      <c r="A86" s="373"/>
      <c r="B86" s="373" t="s">
        <v>1948</v>
      </c>
      <c r="C86" s="373" t="s">
        <v>2051</v>
      </c>
      <c r="D86" s="373"/>
      <c r="E86" s="373"/>
      <c r="F86" s="373" t="s">
        <v>1905</v>
      </c>
      <c r="G86" s="373" t="s">
        <v>1907</v>
      </c>
      <c r="H86" s="373"/>
      <c r="I86" s="373"/>
      <c r="J86" s="373"/>
      <c r="K86" s="373"/>
      <c r="L86" s="373"/>
      <c r="M86" s="373"/>
      <c r="N86" s="373"/>
      <c r="O86" s="373"/>
      <c r="P86" s="419">
        <f t="shared" ref="P86:P147" si="6">SUM($H86:$N86)</f>
        <v>0</v>
      </c>
      <c r="Q86" s="373"/>
      <c r="R86" s="373"/>
      <c r="S86" s="373"/>
      <c r="T86" s="373"/>
      <c r="U86" s="373"/>
      <c r="V86" s="373"/>
      <c r="W86" s="373">
        <v>1</v>
      </c>
      <c r="X86" s="428">
        <v>43658</v>
      </c>
      <c r="Y86" s="236">
        <f t="shared" ref="Y86:Y147" si="7">SUM($Q86:$W86)</f>
        <v>1</v>
      </c>
      <c r="Z86" s="373"/>
      <c r="AA86" s="373"/>
      <c r="AB86" s="373"/>
      <c r="AC86" s="373"/>
      <c r="AD86" s="373"/>
      <c r="AE86" s="373"/>
      <c r="AF86" s="373"/>
      <c r="AG86" s="373"/>
      <c r="AH86" s="236">
        <f t="shared" si="5"/>
        <v>0</v>
      </c>
      <c r="AI86" s="237"/>
      <c r="AJ86" s="373" t="s">
        <v>2134</v>
      </c>
      <c r="AK86" s="373"/>
      <c r="AL86" s="373"/>
      <c r="AM86" s="373"/>
      <c r="AN86" s="373"/>
      <c r="AO86" s="373"/>
      <c r="AP86" s="373"/>
      <c r="AQ86" s="373"/>
      <c r="AR86" s="373"/>
      <c r="AS86" s="238"/>
      <c r="AT86" s="185"/>
    </row>
    <row r="87" spans="1:46" s="63" customFormat="1" ht="20.100000000000001" customHeight="1" x14ac:dyDescent="0.2">
      <c r="A87" s="373"/>
      <c r="B87" s="373" t="s">
        <v>1949</v>
      </c>
      <c r="C87" s="373" t="s">
        <v>2052</v>
      </c>
      <c r="D87" s="373"/>
      <c r="E87" s="373"/>
      <c r="F87" s="373" t="s">
        <v>1905</v>
      </c>
      <c r="G87" s="373" t="s">
        <v>1907</v>
      </c>
      <c r="H87" s="373"/>
      <c r="I87" s="373"/>
      <c r="J87" s="373"/>
      <c r="K87" s="373"/>
      <c r="L87" s="373"/>
      <c r="M87" s="373"/>
      <c r="N87" s="373"/>
      <c r="O87" s="373"/>
      <c r="P87" s="419">
        <f t="shared" si="6"/>
        <v>0</v>
      </c>
      <c r="Q87" s="373"/>
      <c r="R87" s="373"/>
      <c r="S87" s="373"/>
      <c r="T87" s="373"/>
      <c r="U87" s="373"/>
      <c r="V87" s="373"/>
      <c r="W87" s="373">
        <v>1</v>
      </c>
      <c r="X87" s="428">
        <v>43658</v>
      </c>
      <c r="Y87" s="236">
        <f t="shared" si="7"/>
        <v>1</v>
      </c>
      <c r="Z87" s="373"/>
      <c r="AA87" s="373"/>
      <c r="AB87" s="373"/>
      <c r="AC87" s="373"/>
      <c r="AD87" s="373"/>
      <c r="AE87" s="373"/>
      <c r="AF87" s="373">
        <v>1</v>
      </c>
      <c r="AG87" s="428">
        <v>43822</v>
      </c>
      <c r="AH87" s="236">
        <f t="shared" si="5"/>
        <v>1</v>
      </c>
      <c r="AI87" s="237"/>
      <c r="AJ87" s="373" t="s">
        <v>2134</v>
      </c>
      <c r="AK87" s="373"/>
      <c r="AL87" s="373"/>
      <c r="AM87" s="373"/>
      <c r="AN87" s="373"/>
      <c r="AO87" s="373"/>
      <c r="AP87" s="373"/>
      <c r="AQ87" s="373"/>
      <c r="AR87" s="373"/>
      <c r="AS87" s="238"/>
      <c r="AT87" s="185"/>
    </row>
    <row r="88" spans="1:46" s="63" customFormat="1" ht="20.100000000000001" customHeight="1" x14ac:dyDescent="0.2">
      <c r="A88" s="373"/>
      <c r="B88" s="373" t="s">
        <v>1950</v>
      </c>
      <c r="C88" s="373" t="s">
        <v>2053</v>
      </c>
      <c r="D88" s="373"/>
      <c r="E88" s="373"/>
      <c r="F88" s="373" t="s">
        <v>1905</v>
      </c>
      <c r="G88" s="373" t="s">
        <v>1907</v>
      </c>
      <c r="H88" s="373"/>
      <c r="I88" s="373"/>
      <c r="J88" s="373"/>
      <c r="K88" s="373"/>
      <c r="L88" s="373"/>
      <c r="M88" s="373"/>
      <c r="N88" s="373"/>
      <c r="O88" s="373"/>
      <c r="P88" s="419">
        <f t="shared" si="6"/>
        <v>0</v>
      </c>
      <c r="Q88" s="373"/>
      <c r="R88" s="373"/>
      <c r="S88" s="373"/>
      <c r="T88" s="373"/>
      <c r="U88" s="373"/>
      <c r="V88" s="373"/>
      <c r="W88" s="373">
        <v>1</v>
      </c>
      <c r="X88" s="428">
        <v>43658</v>
      </c>
      <c r="Y88" s="236">
        <f t="shared" si="7"/>
        <v>1</v>
      </c>
      <c r="Z88" s="373"/>
      <c r="AA88" s="373"/>
      <c r="AB88" s="373"/>
      <c r="AC88" s="373"/>
      <c r="AD88" s="373"/>
      <c r="AE88" s="373"/>
      <c r="AF88" s="373"/>
      <c r="AG88" s="373"/>
      <c r="AH88" s="236">
        <f t="shared" si="5"/>
        <v>0</v>
      </c>
      <c r="AI88" s="237"/>
      <c r="AJ88" s="373" t="s">
        <v>2134</v>
      </c>
      <c r="AK88" s="373"/>
      <c r="AL88" s="373"/>
      <c r="AM88" s="373"/>
      <c r="AN88" s="373"/>
      <c r="AO88" s="373"/>
      <c r="AP88" s="373"/>
      <c r="AQ88" s="373"/>
      <c r="AR88" s="373"/>
      <c r="AS88" s="238"/>
      <c r="AT88" s="185"/>
    </row>
    <row r="89" spans="1:46" s="63" customFormat="1" ht="20.100000000000001" customHeight="1" x14ac:dyDescent="0.2">
      <c r="A89" s="373"/>
      <c r="B89" s="373" t="s">
        <v>1951</v>
      </c>
      <c r="C89" s="373" t="s">
        <v>2054</v>
      </c>
      <c r="D89" s="373"/>
      <c r="E89" s="373"/>
      <c r="F89" s="373" t="s">
        <v>1905</v>
      </c>
      <c r="G89" s="373" t="s">
        <v>1907</v>
      </c>
      <c r="H89" s="373"/>
      <c r="I89" s="373"/>
      <c r="J89" s="373"/>
      <c r="K89" s="373"/>
      <c r="L89" s="373"/>
      <c r="M89" s="373"/>
      <c r="N89" s="373"/>
      <c r="O89" s="373"/>
      <c r="P89" s="419">
        <f t="shared" si="6"/>
        <v>0</v>
      </c>
      <c r="Q89" s="373"/>
      <c r="R89" s="373"/>
      <c r="S89" s="373"/>
      <c r="T89" s="373"/>
      <c r="U89" s="373"/>
      <c r="V89" s="373"/>
      <c r="W89" s="373">
        <v>1</v>
      </c>
      <c r="X89" s="428">
        <v>43658</v>
      </c>
      <c r="Y89" s="236">
        <f t="shared" si="7"/>
        <v>1</v>
      </c>
      <c r="Z89" s="373"/>
      <c r="AA89" s="373"/>
      <c r="AB89" s="373"/>
      <c r="AC89" s="373"/>
      <c r="AD89" s="373"/>
      <c r="AE89" s="373"/>
      <c r="AF89" s="373"/>
      <c r="AG89" s="373"/>
      <c r="AH89" s="236">
        <f t="shared" si="5"/>
        <v>0</v>
      </c>
      <c r="AI89" s="237"/>
      <c r="AJ89" s="373" t="s">
        <v>2134</v>
      </c>
      <c r="AK89" s="373"/>
      <c r="AL89" s="373"/>
      <c r="AM89" s="373"/>
      <c r="AN89" s="373"/>
      <c r="AO89" s="373"/>
      <c r="AP89" s="373"/>
      <c r="AQ89" s="373"/>
      <c r="AR89" s="373"/>
      <c r="AS89" s="238"/>
      <c r="AT89" s="185"/>
    </row>
    <row r="90" spans="1:46" s="63" customFormat="1" ht="20.100000000000001" customHeight="1" x14ac:dyDescent="0.2">
      <c r="A90" s="373"/>
      <c r="B90" s="373" t="s">
        <v>1952</v>
      </c>
      <c r="C90" s="373" t="s">
        <v>2055</v>
      </c>
      <c r="D90" s="373"/>
      <c r="E90" s="373"/>
      <c r="F90" s="373" t="s">
        <v>1905</v>
      </c>
      <c r="G90" s="373" t="s">
        <v>1907</v>
      </c>
      <c r="H90" s="373"/>
      <c r="I90" s="373"/>
      <c r="J90" s="373"/>
      <c r="K90" s="373"/>
      <c r="L90" s="373"/>
      <c r="M90" s="373"/>
      <c r="N90" s="373"/>
      <c r="O90" s="373"/>
      <c r="P90" s="419">
        <f t="shared" si="6"/>
        <v>0</v>
      </c>
      <c r="Q90" s="373"/>
      <c r="R90" s="373"/>
      <c r="S90" s="373"/>
      <c r="T90" s="373"/>
      <c r="U90" s="373"/>
      <c r="V90" s="373"/>
      <c r="W90" s="373">
        <v>1</v>
      </c>
      <c r="X90" s="428">
        <v>43658</v>
      </c>
      <c r="Y90" s="236">
        <f t="shared" si="7"/>
        <v>1</v>
      </c>
      <c r="Z90" s="373"/>
      <c r="AA90" s="373"/>
      <c r="AB90" s="373"/>
      <c r="AC90" s="373"/>
      <c r="AD90" s="373"/>
      <c r="AE90" s="373"/>
      <c r="AF90" s="373">
        <v>1</v>
      </c>
      <c r="AG90" s="428">
        <v>43822</v>
      </c>
      <c r="AH90" s="236">
        <f t="shared" si="5"/>
        <v>1</v>
      </c>
      <c r="AI90" s="237"/>
      <c r="AJ90" s="373" t="s">
        <v>2134</v>
      </c>
      <c r="AK90" s="373"/>
      <c r="AL90" s="373"/>
      <c r="AM90" s="373"/>
      <c r="AN90" s="373"/>
      <c r="AO90" s="373"/>
      <c r="AP90" s="373"/>
      <c r="AQ90" s="373"/>
      <c r="AR90" s="373"/>
      <c r="AS90" s="238"/>
      <c r="AT90" s="185"/>
    </row>
    <row r="91" spans="1:46" s="63" customFormat="1" ht="20.100000000000001" customHeight="1" x14ac:dyDescent="0.2">
      <c r="A91" s="373"/>
      <c r="B91" s="373" t="s">
        <v>1953</v>
      </c>
      <c r="C91" s="373" t="s">
        <v>2056</v>
      </c>
      <c r="D91" s="373"/>
      <c r="E91" s="373"/>
      <c r="F91" s="373" t="s">
        <v>1905</v>
      </c>
      <c r="G91" s="373" t="s">
        <v>1907</v>
      </c>
      <c r="H91" s="373"/>
      <c r="I91" s="373"/>
      <c r="J91" s="373"/>
      <c r="K91" s="373"/>
      <c r="L91" s="373"/>
      <c r="M91" s="373"/>
      <c r="N91" s="373"/>
      <c r="O91" s="373"/>
      <c r="P91" s="419">
        <f t="shared" si="6"/>
        <v>0</v>
      </c>
      <c r="Q91" s="373"/>
      <c r="R91" s="373"/>
      <c r="S91" s="373"/>
      <c r="T91" s="373"/>
      <c r="U91" s="373"/>
      <c r="V91" s="373"/>
      <c r="W91" s="373">
        <v>1</v>
      </c>
      <c r="X91" s="428">
        <v>43658</v>
      </c>
      <c r="Y91" s="236">
        <f t="shared" si="7"/>
        <v>1</v>
      </c>
      <c r="Z91" s="373"/>
      <c r="AA91" s="373"/>
      <c r="AB91" s="373"/>
      <c r="AC91" s="373"/>
      <c r="AD91" s="373"/>
      <c r="AE91" s="373"/>
      <c r="AF91" s="373"/>
      <c r="AG91" s="373"/>
      <c r="AH91" s="236">
        <f t="shared" si="5"/>
        <v>0</v>
      </c>
      <c r="AI91" s="237"/>
      <c r="AJ91" s="373" t="s">
        <v>2134</v>
      </c>
      <c r="AK91" s="373"/>
      <c r="AL91" s="373"/>
      <c r="AM91" s="373"/>
      <c r="AN91" s="373"/>
      <c r="AO91" s="373"/>
      <c r="AP91" s="373"/>
      <c r="AQ91" s="373"/>
      <c r="AR91" s="373"/>
      <c r="AS91" s="238"/>
      <c r="AT91" s="185"/>
    </row>
    <row r="92" spans="1:46" s="423" customFormat="1" ht="20.100000000000001" customHeight="1" x14ac:dyDescent="0.2">
      <c r="A92" s="373"/>
      <c r="B92" s="373" t="s">
        <v>1954</v>
      </c>
      <c r="C92" s="373" t="s">
        <v>2057</v>
      </c>
      <c r="D92" s="373"/>
      <c r="E92" s="373"/>
      <c r="F92" s="373" t="s">
        <v>1905</v>
      </c>
      <c r="G92" s="373" t="s">
        <v>1907</v>
      </c>
      <c r="H92" s="373"/>
      <c r="I92" s="373"/>
      <c r="J92" s="373"/>
      <c r="K92" s="373"/>
      <c r="L92" s="373"/>
      <c r="M92" s="373"/>
      <c r="N92" s="373"/>
      <c r="O92" s="373"/>
      <c r="P92" s="419">
        <f t="shared" si="6"/>
        <v>0</v>
      </c>
      <c r="Q92" s="373"/>
      <c r="R92" s="373"/>
      <c r="S92" s="373"/>
      <c r="T92" s="373"/>
      <c r="U92" s="373"/>
      <c r="V92" s="373"/>
      <c r="W92" s="373">
        <v>1</v>
      </c>
      <c r="X92" s="428">
        <v>43658</v>
      </c>
      <c r="Y92" s="236">
        <f t="shared" si="7"/>
        <v>1</v>
      </c>
      <c r="Z92" s="373"/>
      <c r="AA92" s="373"/>
      <c r="AB92" s="373"/>
      <c r="AC92" s="373"/>
      <c r="AD92" s="373"/>
      <c r="AE92" s="373"/>
      <c r="AF92" s="373"/>
      <c r="AG92" s="373"/>
      <c r="AH92" s="236">
        <f t="shared" si="5"/>
        <v>0</v>
      </c>
      <c r="AI92" s="237"/>
      <c r="AJ92" s="373" t="s">
        <v>2134</v>
      </c>
      <c r="AK92" s="373"/>
      <c r="AL92" s="373"/>
      <c r="AM92" s="373"/>
      <c r="AN92" s="373"/>
      <c r="AO92" s="373"/>
      <c r="AP92" s="373"/>
      <c r="AQ92" s="373"/>
      <c r="AR92" s="373"/>
      <c r="AS92" s="238"/>
      <c r="AT92" s="422"/>
    </row>
    <row r="93" spans="1:46" s="423" customFormat="1" ht="20.100000000000001" customHeight="1" x14ac:dyDescent="0.2">
      <c r="A93" s="373"/>
      <c r="B93" s="373" t="s">
        <v>1955</v>
      </c>
      <c r="C93" s="373" t="s">
        <v>2058</v>
      </c>
      <c r="D93" s="373"/>
      <c r="E93" s="373"/>
      <c r="F93" s="373" t="s">
        <v>1905</v>
      </c>
      <c r="G93" s="373" t="s">
        <v>1907</v>
      </c>
      <c r="H93" s="373"/>
      <c r="I93" s="373"/>
      <c r="J93" s="373"/>
      <c r="K93" s="373"/>
      <c r="L93" s="373"/>
      <c r="M93" s="373"/>
      <c r="N93" s="373"/>
      <c r="O93" s="373"/>
      <c r="P93" s="419">
        <f t="shared" si="6"/>
        <v>0</v>
      </c>
      <c r="Q93" s="373"/>
      <c r="R93" s="373"/>
      <c r="S93" s="373"/>
      <c r="T93" s="373"/>
      <c r="U93" s="373"/>
      <c r="V93" s="373"/>
      <c r="W93" s="373">
        <v>1</v>
      </c>
      <c r="X93" s="428">
        <v>43690</v>
      </c>
      <c r="Y93" s="236">
        <f t="shared" si="7"/>
        <v>1</v>
      </c>
      <c r="Z93" s="373"/>
      <c r="AA93" s="373"/>
      <c r="AB93" s="373"/>
      <c r="AC93" s="373"/>
      <c r="AD93" s="373"/>
      <c r="AE93" s="373"/>
      <c r="AF93" s="373"/>
      <c r="AG93" s="373"/>
      <c r="AH93" s="236">
        <f t="shared" si="5"/>
        <v>0</v>
      </c>
      <c r="AI93" s="237"/>
      <c r="AJ93" s="373" t="s">
        <v>2134</v>
      </c>
      <c r="AK93" s="373"/>
      <c r="AL93" s="373"/>
      <c r="AM93" s="373"/>
      <c r="AN93" s="373"/>
      <c r="AO93" s="373"/>
      <c r="AP93" s="373"/>
      <c r="AQ93" s="373"/>
      <c r="AR93" s="373"/>
      <c r="AS93" s="238"/>
      <c r="AT93" s="422"/>
    </row>
    <row r="94" spans="1:46" s="425" customFormat="1" ht="20.100000000000001" customHeight="1" x14ac:dyDescent="0.2">
      <c r="A94" s="373"/>
      <c r="B94" s="373" t="s">
        <v>1956</v>
      </c>
      <c r="C94" s="373" t="s">
        <v>2059</v>
      </c>
      <c r="D94" s="373"/>
      <c r="E94" s="373"/>
      <c r="F94" s="373" t="s">
        <v>1905</v>
      </c>
      <c r="G94" s="373" t="s">
        <v>1907</v>
      </c>
      <c r="H94" s="373"/>
      <c r="I94" s="373"/>
      <c r="J94" s="373"/>
      <c r="K94" s="373"/>
      <c r="L94" s="373"/>
      <c r="M94" s="373"/>
      <c r="N94" s="373"/>
      <c r="O94" s="373"/>
      <c r="P94" s="419">
        <f t="shared" si="6"/>
        <v>0</v>
      </c>
      <c r="Q94" s="373"/>
      <c r="R94" s="373"/>
      <c r="S94" s="373"/>
      <c r="T94" s="373"/>
      <c r="U94" s="373"/>
      <c r="V94" s="373"/>
      <c r="W94" s="373">
        <v>1</v>
      </c>
      <c r="X94" s="428">
        <v>43690</v>
      </c>
      <c r="Y94" s="236">
        <f t="shared" si="7"/>
        <v>1</v>
      </c>
      <c r="Z94" s="373"/>
      <c r="AA94" s="373"/>
      <c r="AB94" s="373"/>
      <c r="AC94" s="373"/>
      <c r="AD94" s="373"/>
      <c r="AE94" s="373"/>
      <c r="AF94" s="373"/>
      <c r="AG94" s="373"/>
      <c r="AH94" s="236">
        <f t="shared" si="5"/>
        <v>0</v>
      </c>
      <c r="AI94" s="237"/>
      <c r="AJ94" s="373" t="s">
        <v>2134</v>
      </c>
      <c r="AK94" s="373"/>
      <c r="AL94" s="373"/>
      <c r="AM94" s="373"/>
      <c r="AN94" s="373"/>
      <c r="AO94" s="373"/>
      <c r="AP94" s="373"/>
      <c r="AQ94" s="373"/>
      <c r="AR94" s="373"/>
      <c r="AS94" s="238"/>
      <c r="AT94" s="424"/>
    </row>
    <row r="95" spans="1:46" s="425" customFormat="1" ht="20.100000000000001" customHeight="1" x14ac:dyDescent="0.2">
      <c r="A95" s="373"/>
      <c r="B95" s="373" t="s">
        <v>1957</v>
      </c>
      <c r="C95" s="373" t="s">
        <v>2060</v>
      </c>
      <c r="D95" s="373"/>
      <c r="E95" s="373"/>
      <c r="F95" s="373" t="s">
        <v>1905</v>
      </c>
      <c r="G95" s="373" t="s">
        <v>1907</v>
      </c>
      <c r="H95" s="373"/>
      <c r="I95" s="373"/>
      <c r="J95" s="373"/>
      <c r="K95" s="373"/>
      <c r="L95" s="373"/>
      <c r="M95" s="373"/>
      <c r="N95" s="373"/>
      <c r="O95" s="373"/>
      <c r="P95" s="419">
        <f t="shared" si="6"/>
        <v>0</v>
      </c>
      <c r="Q95" s="373"/>
      <c r="R95" s="373"/>
      <c r="S95" s="373"/>
      <c r="T95" s="373"/>
      <c r="U95" s="373"/>
      <c r="V95" s="373"/>
      <c r="W95" s="373">
        <v>1</v>
      </c>
      <c r="X95" s="428">
        <v>43690</v>
      </c>
      <c r="Y95" s="236">
        <f t="shared" si="7"/>
        <v>1</v>
      </c>
      <c r="Z95" s="373"/>
      <c r="AA95" s="373"/>
      <c r="AB95" s="373"/>
      <c r="AC95" s="373"/>
      <c r="AD95" s="373"/>
      <c r="AE95" s="373"/>
      <c r="AF95" s="373"/>
      <c r="AG95" s="373"/>
      <c r="AH95" s="236">
        <f t="shared" si="5"/>
        <v>0</v>
      </c>
      <c r="AI95" s="237"/>
      <c r="AJ95" s="373" t="s">
        <v>2134</v>
      </c>
      <c r="AK95" s="373"/>
      <c r="AL95" s="373"/>
      <c r="AM95" s="373"/>
      <c r="AN95" s="373"/>
      <c r="AO95" s="373"/>
      <c r="AP95" s="373"/>
      <c r="AQ95" s="373"/>
      <c r="AR95" s="373"/>
      <c r="AS95" s="238"/>
      <c r="AT95" s="424"/>
    </row>
    <row r="96" spans="1:46" s="425" customFormat="1" ht="20.100000000000001" customHeight="1" x14ac:dyDescent="0.2">
      <c r="A96" s="373"/>
      <c r="B96" s="373" t="s">
        <v>1958</v>
      </c>
      <c r="C96" s="373" t="s">
        <v>2061</v>
      </c>
      <c r="D96" s="373"/>
      <c r="E96" s="373"/>
      <c r="F96" s="373" t="s">
        <v>1905</v>
      </c>
      <c r="G96" s="373" t="s">
        <v>1907</v>
      </c>
      <c r="H96" s="373"/>
      <c r="I96" s="373"/>
      <c r="J96" s="373"/>
      <c r="K96" s="373"/>
      <c r="L96" s="373"/>
      <c r="M96" s="373"/>
      <c r="N96" s="373"/>
      <c r="O96" s="373"/>
      <c r="P96" s="419">
        <f t="shared" si="6"/>
        <v>0</v>
      </c>
      <c r="Q96" s="373"/>
      <c r="R96" s="373"/>
      <c r="S96" s="373"/>
      <c r="T96" s="373"/>
      <c r="U96" s="373"/>
      <c r="V96" s="373"/>
      <c r="W96" s="373">
        <v>1</v>
      </c>
      <c r="X96" s="428">
        <v>43690</v>
      </c>
      <c r="Y96" s="236">
        <f t="shared" si="7"/>
        <v>1</v>
      </c>
      <c r="Z96" s="373"/>
      <c r="AA96" s="373"/>
      <c r="AB96" s="373"/>
      <c r="AC96" s="373"/>
      <c r="AD96" s="373"/>
      <c r="AE96" s="373"/>
      <c r="AF96" s="373"/>
      <c r="AG96" s="373"/>
      <c r="AH96" s="236">
        <f t="shared" si="5"/>
        <v>0</v>
      </c>
      <c r="AI96" s="237"/>
      <c r="AJ96" s="373" t="s">
        <v>2134</v>
      </c>
      <c r="AK96" s="373"/>
      <c r="AL96" s="373"/>
      <c r="AM96" s="373"/>
      <c r="AN96" s="373"/>
      <c r="AO96" s="373"/>
      <c r="AP96" s="373"/>
      <c r="AQ96" s="373"/>
      <c r="AR96" s="373"/>
      <c r="AS96" s="238"/>
      <c r="AT96" s="424"/>
    </row>
    <row r="97" spans="1:46" s="63" customFormat="1" ht="20.100000000000001" customHeight="1" x14ac:dyDescent="0.2">
      <c r="A97" s="373"/>
      <c r="B97" s="373" t="s">
        <v>1959</v>
      </c>
      <c r="C97" s="373" t="s">
        <v>2062</v>
      </c>
      <c r="D97" s="373"/>
      <c r="E97" s="373"/>
      <c r="F97" s="373" t="s">
        <v>1905</v>
      </c>
      <c r="G97" s="373" t="s">
        <v>1907</v>
      </c>
      <c r="H97" s="373"/>
      <c r="I97" s="373"/>
      <c r="J97" s="373"/>
      <c r="K97" s="373"/>
      <c r="L97" s="373"/>
      <c r="M97" s="373"/>
      <c r="N97" s="373"/>
      <c r="O97" s="373"/>
      <c r="P97" s="419">
        <f t="shared" si="6"/>
        <v>0</v>
      </c>
      <c r="Q97" s="373"/>
      <c r="R97" s="373"/>
      <c r="S97" s="373"/>
      <c r="T97" s="373"/>
      <c r="U97" s="373"/>
      <c r="V97" s="373"/>
      <c r="W97" s="373">
        <v>1</v>
      </c>
      <c r="X97" s="428">
        <v>43690</v>
      </c>
      <c r="Y97" s="236">
        <f t="shared" si="7"/>
        <v>1</v>
      </c>
      <c r="Z97" s="373"/>
      <c r="AA97" s="373"/>
      <c r="AB97" s="373"/>
      <c r="AC97" s="373"/>
      <c r="AD97" s="373"/>
      <c r="AE97" s="373"/>
      <c r="AF97" s="373"/>
      <c r="AG97" s="373"/>
      <c r="AH97" s="236">
        <f t="shared" si="5"/>
        <v>0</v>
      </c>
      <c r="AI97" s="237"/>
      <c r="AJ97" s="373" t="s">
        <v>2134</v>
      </c>
      <c r="AK97" s="373"/>
      <c r="AL97" s="373"/>
      <c r="AM97" s="373"/>
      <c r="AN97" s="373"/>
      <c r="AO97" s="373"/>
      <c r="AP97" s="373"/>
      <c r="AQ97" s="373"/>
      <c r="AR97" s="373"/>
      <c r="AS97" s="238"/>
      <c r="AT97" s="185"/>
    </row>
    <row r="98" spans="1:46" s="63" customFormat="1" ht="20.100000000000001" customHeight="1" x14ac:dyDescent="0.2">
      <c r="A98" s="373"/>
      <c r="B98" s="373" t="s">
        <v>1960</v>
      </c>
      <c r="C98" s="373" t="s">
        <v>2063</v>
      </c>
      <c r="D98" s="373"/>
      <c r="E98" s="373"/>
      <c r="F98" s="373" t="s">
        <v>1905</v>
      </c>
      <c r="G98" s="373" t="s">
        <v>1907</v>
      </c>
      <c r="H98" s="373"/>
      <c r="I98" s="373"/>
      <c r="J98" s="373"/>
      <c r="K98" s="373"/>
      <c r="L98" s="373"/>
      <c r="M98" s="373"/>
      <c r="N98" s="373"/>
      <c r="O98" s="373"/>
      <c r="P98" s="419">
        <f t="shared" si="6"/>
        <v>0</v>
      </c>
      <c r="Q98" s="373"/>
      <c r="R98" s="373"/>
      <c r="S98" s="373"/>
      <c r="T98" s="373"/>
      <c r="U98" s="373"/>
      <c r="V98" s="373"/>
      <c r="W98" s="373">
        <v>1</v>
      </c>
      <c r="X98" s="428">
        <v>43684</v>
      </c>
      <c r="Y98" s="236">
        <f t="shared" si="7"/>
        <v>1</v>
      </c>
      <c r="Z98" s="373"/>
      <c r="AA98" s="373"/>
      <c r="AB98" s="373"/>
      <c r="AC98" s="373"/>
      <c r="AD98" s="373"/>
      <c r="AE98" s="373"/>
      <c r="AF98" s="373"/>
      <c r="AG98" s="373"/>
      <c r="AH98" s="236">
        <f t="shared" si="5"/>
        <v>0</v>
      </c>
      <c r="AI98" s="237"/>
      <c r="AJ98" s="373" t="s">
        <v>2134</v>
      </c>
      <c r="AK98" s="373"/>
      <c r="AL98" s="373"/>
      <c r="AM98" s="373"/>
      <c r="AN98" s="373"/>
      <c r="AO98" s="373"/>
      <c r="AP98" s="373"/>
      <c r="AQ98" s="373"/>
      <c r="AR98" s="373"/>
      <c r="AS98" s="238"/>
      <c r="AT98" s="185"/>
    </row>
    <row r="99" spans="1:46" s="63" customFormat="1" ht="20.100000000000001" customHeight="1" x14ac:dyDescent="0.2">
      <c r="A99" s="373"/>
      <c r="B99" s="373" t="s">
        <v>1961</v>
      </c>
      <c r="C99" s="373" t="s">
        <v>2064</v>
      </c>
      <c r="D99" s="373"/>
      <c r="E99" s="373"/>
      <c r="F99" s="373" t="s">
        <v>1905</v>
      </c>
      <c r="G99" s="373" t="s">
        <v>1907</v>
      </c>
      <c r="H99" s="373"/>
      <c r="I99" s="373"/>
      <c r="J99" s="373"/>
      <c r="K99" s="373"/>
      <c r="L99" s="373"/>
      <c r="M99" s="373"/>
      <c r="N99" s="373"/>
      <c r="O99" s="373"/>
      <c r="P99" s="419">
        <f t="shared" si="6"/>
        <v>0</v>
      </c>
      <c r="Q99" s="373"/>
      <c r="R99" s="373"/>
      <c r="S99" s="373"/>
      <c r="T99" s="373"/>
      <c r="U99" s="373"/>
      <c r="V99" s="373"/>
      <c r="W99" s="373">
        <v>1</v>
      </c>
      <c r="X99" s="428">
        <v>43684</v>
      </c>
      <c r="Y99" s="236">
        <f t="shared" si="7"/>
        <v>1</v>
      </c>
      <c r="Z99" s="373"/>
      <c r="AA99" s="373"/>
      <c r="AB99" s="373"/>
      <c r="AC99" s="373"/>
      <c r="AD99" s="373"/>
      <c r="AE99" s="373"/>
      <c r="AF99" s="373"/>
      <c r="AG99" s="373"/>
      <c r="AH99" s="236">
        <f t="shared" si="5"/>
        <v>0</v>
      </c>
      <c r="AI99" s="237"/>
      <c r="AJ99" s="373" t="s">
        <v>2134</v>
      </c>
      <c r="AK99" s="373"/>
      <c r="AL99" s="373"/>
      <c r="AM99" s="373"/>
      <c r="AN99" s="373"/>
      <c r="AO99" s="373"/>
      <c r="AP99" s="373"/>
      <c r="AQ99" s="373"/>
      <c r="AR99" s="373"/>
      <c r="AS99" s="238"/>
      <c r="AT99" s="185"/>
    </row>
    <row r="100" spans="1:46" s="63" customFormat="1" ht="20.100000000000001" customHeight="1" x14ac:dyDescent="0.2">
      <c r="A100" s="373"/>
      <c r="B100" s="373" t="s">
        <v>1962</v>
      </c>
      <c r="C100" s="373" t="s">
        <v>2065</v>
      </c>
      <c r="D100" s="373"/>
      <c r="E100" s="373"/>
      <c r="F100" s="373" t="s">
        <v>1905</v>
      </c>
      <c r="G100" s="373" t="s">
        <v>1907</v>
      </c>
      <c r="H100" s="373"/>
      <c r="I100" s="373"/>
      <c r="J100" s="373"/>
      <c r="K100" s="373"/>
      <c r="L100" s="373"/>
      <c r="M100" s="373"/>
      <c r="N100" s="373"/>
      <c r="O100" s="373"/>
      <c r="P100" s="419">
        <f t="shared" si="6"/>
        <v>0</v>
      </c>
      <c r="Q100" s="373"/>
      <c r="R100" s="373"/>
      <c r="S100" s="373"/>
      <c r="T100" s="373"/>
      <c r="U100" s="373"/>
      <c r="V100" s="373"/>
      <c r="W100" s="373">
        <v>1</v>
      </c>
      <c r="X100" s="428">
        <v>43690</v>
      </c>
      <c r="Y100" s="236">
        <f t="shared" si="7"/>
        <v>1</v>
      </c>
      <c r="Z100" s="373"/>
      <c r="AA100" s="373"/>
      <c r="AB100" s="373"/>
      <c r="AC100" s="373"/>
      <c r="AD100" s="373"/>
      <c r="AE100" s="373"/>
      <c r="AF100" s="373"/>
      <c r="AG100" s="373"/>
      <c r="AH100" s="236">
        <f t="shared" si="5"/>
        <v>0</v>
      </c>
      <c r="AI100" s="237"/>
      <c r="AJ100" s="373" t="s">
        <v>2134</v>
      </c>
      <c r="AK100" s="373"/>
      <c r="AL100" s="373"/>
      <c r="AM100" s="373"/>
      <c r="AN100" s="373"/>
      <c r="AO100" s="373"/>
      <c r="AP100" s="373"/>
      <c r="AQ100" s="373"/>
      <c r="AR100" s="373"/>
      <c r="AS100" s="238"/>
      <c r="AT100" s="185"/>
    </row>
    <row r="101" spans="1:46" s="63" customFormat="1" ht="20.100000000000001" customHeight="1" x14ac:dyDescent="0.2">
      <c r="A101" s="373"/>
      <c r="B101" s="373" t="s">
        <v>1963</v>
      </c>
      <c r="C101" s="373" t="s">
        <v>2066</v>
      </c>
      <c r="D101" s="373"/>
      <c r="E101" s="373"/>
      <c r="F101" s="373" t="s">
        <v>1905</v>
      </c>
      <c r="G101" s="373" t="s">
        <v>1907</v>
      </c>
      <c r="H101" s="373"/>
      <c r="I101" s="373"/>
      <c r="J101" s="373"/>
      <c r="K101" s="373"/>
      <c r="L101" s="373"/>
      <c r="M101" s="373"/>
      <c r="N101" s="373"/>
      <c r="O101" s="373"/>
      <c r="P101" s="419">
        <f t="shared" si="6"/>
        <v>0</v>
      </c>
      <c r="Q101" s="373"/>
      <c r="R101" s="373"/>
      <c r="S101" s="373"/>
      <c r="T101" s="373"/>
      <c r="U101" s="373"/>
      <c r="V101" s="373"/>
      <c r="W101" s="373">
        <v>1</v>
      </c>
      <c r="X101" s="428">
        <v>43690</v>
      </c>
      <c r="Y101" s="236">
        <f t="shared" si="7"/>
        <v>1</v>
      </c>
      <c r="Z101" s="373"/>
      <c r="AA101" s="373"/>
      <c r="AB101" s="373"/>
      <c r="AC101" s="373"/>
      <c r="AD101" s="373"/>
      <c r="AE101" s="373"/>
      <c r="AF101" s="373"/>
      <c r="AG101" s="373"/>
      <c r="AH101" s="236">
        <f t="shared" si="5"/>
        <v>0</v>
      </c>
      <c r="AI101" s="237"/>
      <c r="AJ101" s="373" t="s">
        <v>2134</v>
      </c>
      <c r="AK101" s="373"/>
      <c r="AL101" s="373"/>
      <c r="AM101" s="373"/>
      <c r="AN101" s="373"/>
      <c r="AO101" s="373"/>
      <c r="AP101" s="373"/>
      <c r="AQ101" s="373"/>
      <c r="AR101" s="373"/>
      <c r="AS101" s="238"/>
      <c r="AT101" s="185"/>
    </row>
    <row r="102" spans="1:46" s="63" customFormat="1" ht="20.100000000000001" customHeight="1" x14ac:dyDescent="0.2">
      <c r="A102" s="373"/>
      <c r="B102" s="373" t="s">
        <v>1964</v>
      </c>
      <c r="C102" s="373" t="s">
        <v>2067</v>
      </c>
      <c r="D102" s="373"/>
      <c r="E102" s="373"/>
      <c r="F102" s="373" t="s">
        <v>1905</v>
      </c>
      <c r="G102" s="373" t="s">
        <v>1907</v>
      </c>
      <c r="H102" s="373"/>
      <c r="I102" s="373"/>
      <c r="J102" s="373"/>
      <c r="K102" s="373"/>
      <c r="L102" s="373"/>
      <c r="M102" s="373"/>
      <c r="N102" s="373"/>
      <c r="O102" s="373"/>
      <c r="P102" s="419">
        <f t="shared" si="6"/>
        <v>0</v>
      </c>
      <c r="Q102" s="373"/>
      <c r="R102" s="373"/>
      <c r="S102" s="373"/>
      <c r="T102" s="373"/>
      <c r="U102" s="373"/>
      <c r="V102" s="373"/>
      <c r="W102" s="373">
        <v>1</v>
      </c>
      <c r="X102" s="428">
        <v>43690</v>
      </c>
      <c r="Y102" s="236">
        <f t="shared" si="7"/>
        <v>1</v>
      </c>
      <c r="Z102" s="373"/>
      <c r="AA102" s="373"/>
      <c r="AB102" s="373"/>
      <c r="AC102" s="373"/>
      <c r="AD102" s="373"/>
      <c r="AE102" s="373"/>
      <c r="AF102" s="373"/>
      <c r="AG102" s="373"/>
      <c r="AH102" s="236">
        <f t="shared" si="5"/>
        <v>0</v>
      </c>
      <c r="AI102" s="237"/>
      <c r="AJ102" s="373" t="s">
        <v>2134</v>
      </c>
      <c r="AK102" s="373"/>
      <c r="AL102" s="373"/>
      <c r="AM102" s="373"/>
      <c r="AN102" s="373"/>
      <c r="AO102" s="373"/>
      <c r="AP102" s="373"/>
      <c r="AQ102" s="373"/>
      <c r="AR102" s="373"/>
      <c r="AS102" s="238"/>
      <c r="AT102" s="185"/>
    </row>
    <row r="103" spans="1:46" s="63" customFormat="1" ht="20.100000000000001" customHeight="1" x14ac:dyDescent="0.2">
      <c r="A103" s="373"/>
      <c r="B103" s="373" t="s">
        <v>1965</v>
      </c>
      <c r="C103" s="373" t="s">
        <v>2068</v>
      </c>
      <c r="D103" s="373"/>
      <c r="E103" s="373"/>
      <c r="F103" s="373" t="s">
        <v>1905</v>
      </c>
      <c r="G103" s="373" t="s">
        <v>1907</v>
      </c>
      <c r="H103" s="373"/>
      <c r="I103" s="373"/>
      <c r="J103" s="373"/>
      <c r="K103" s="373"/>
      <c r="L103" s="373"/>
      <c r="M103" s="373"/>
      <c r="N103" s="373"/>
      <c r="O103" s="373"/>
      <c r="P103" s="419">
        <f t="shared" si="6"/>
        <v>0</v>
      </c>
      <c r="Q103" s="373"/>
      <c r="R103" s="373"/>
      <c r="S103" s="373"/>
      <c r="T103" s="373"/>
      <c r="U103" s="373"/>
      <c r="V103" s="373"/>
      <c r="W103" s="373">
        <v>1</v>
      </c>
      <c r="X103" s="428">
        <v>43804</v>
      </c>
      <c r="Y103" s="236">
        <f t="shared" si="7"/>
        <v>1</v>
      </c>
      <c r="Z103" s="373"/>
      <c r="AA103" s="373"/>
      <c r="AB103" s="373"/>
      <c r="AC103" s="373"/>
      <c r="AD103" s="373"/>
      <c r="AE103" s="373"/>
      <c r="AF103" s="373"/>
      <c r="AG103" s="373"/>
      <c r="AH103" s="236">
        <f t="shared" si="5"/>
        <v>0</v>
      </c>
      <c r="AI103" s="237"/>
      <c r="AJ103" s="373" t="s">
        <v>2134</v>
      </c>
      <c r="AK103" s="373"/>
      <c r="AL103" s="373"/>
      <c r="AM103" s="373"/>
      <c r="AN103" s="373"/>
      <c r="AO103" s="373"/>
      <c r="AP103" s="373"/>
      <c r="AQ103" s="373"/>
      <c r="AR103" s="373"/>
      <c r="AS103" s="238"/>
      <c r="AT103" s="185"/>
    </row>
    <row r="104" spans="1:46" s="63" customFormat="1" ht="20.100000000000001" customHeight="1" x14ac:dyDescent="0.2">
      <c r="A104" s="373"/>
      <c r="B104" s="373" t="s">
        <v>1966</v>
      </c>
      <c r="C104" s="373" t="s">
        <v>2069</v>
      </c>
      <c r="D104" s="373"/>
      <c r="E104" s="373"/>
      <c r="F104" s="373" t="s">
        <v>1905</v>
      </c>
      <c r="G104" s="373" t="s">
        <v>1907</v>
      </c>
      <c r="H104" s="373"/>
      <c r="I104" s="373"/>
      <c r="J104" s="373"/>
      <c r="K104" s="373"/>
      <c r="L104" s="373"/>
      <c r="M104" s="373"/>
      <c r="N104" s="373"/>
      <c r="O104" s="373"/>
      <c r="P104" s="419">
        <f t="shared" si="6"/>
        <v>0</v>
      </c>
      <c r="Q104" s="373"/>
      <c r="R104" s="373"/>
      <c r="S104" s="373"/>
      <c r="T104" s="373"/>
      <c r="U104" s="373"/>
      <c r="V104" s="373"/>
      <c r="W104" s="373">
        <v>1</v>
      </c>
      <c r="X104" s="428">
        <v>43803</v>
      </c>
      <c r="Y104" s="236">
        <f t="shared" si="7"/>
        <v>1</v>
      </c>
      <c r="Z104" s="373"/>
      <c r="AA104" s="373"/>
      <c r="AB104" s="373"/>
      <c r="AC104" s="373"/>
      <c r="AD104" s="373"/>
      <c r="AE104" s="373"/>
      <c r="AF104" s="373"/>
      <c r="AG104" s="373"/>
      <c r="AH104" s="236">
        <f t="shared" si="5"/>
        <v>0</v>
      </c>
      <c r="AI104" s="237"/>
      <c r="AJ104" s="373" t="s">
        <v>2134</v>
      </c>
      <c r="AK104" s="373"/>
      <c r="AL104" s="373"/>
      <c r="AM104" s="373"/>
      <c r="AN104" s="373"/>
      <c r="AO104" s="373"/>
      <c r="AP104" s="373"/>
      <c r="AQ104" s="373"/>
      <c r="AR104" s="373"/>
      <c r="AS104" s="238"/>
      <c r="AT104" s="185"/>
    </row>
    <row r="105" spans="1:46" s="63" customFormat="1" ht="20.100000000000001" customHeight="1" x14ac:dyDescent="0.2">
      <c r="A105" s="373"/>
      <c r="B105" s="373" t="s">
        <v>1967</v>
      </c>
      <c r="C105" s="373" t="s">
        <v>2070</v>
      </c>
      <c r="D105" s="373"/>
      <c r="E105" s="373"/>
      <c r="F105" s="373" t="s">
        <v>1905</v>
      </c>
      <c r="G105" s="373" t="s">
        <v>1907</v>
      </c>
      <c r="H105" s="373"/>
      <c r="I105" s="373"/>
      <c r="J105" s="373"/>
      <c r="K105" s="373"/>
      <c r="L105" s="373"/>
      <c r="M105" s="373"/>
      <c r="N105" s="373"/>
      <c r="O105" s="373"/>
      <c r="P105" s="419">
        <f t="shared" si="6"/>
        <v>0</v>
      </c>
      <c r="Q105" s="373"/>
      <c r="R105" s="373"/>
      <c r="S105" s="373"/>
      <c r="T105" s="373"/>
      <c r="U105" s="373"/>
      <c r="V105" s="373"/>
      <c r="W105" s="373">
        <v>1</v>
      </c>
      <c r="X105" s="428">
        <v>43803</v>
      </c>
      <c r="Y105" s="236">
        <f t="shared" si="7"/>
        <v>1</v>
      </c>
      <c r="Z105" s="373"/>
      <c r="AA105" s="373"/>
      <c r="AB105" s="373"/>
      <c r="AC105" s="373"/>
      <c r="AD105" s="373"/>
      <c r="AE105" s="373"/>
      <c r="AF105" s="373"/>
      <c r="AG105" s="373"/>
      <c r="AH105" s="236">
        <f t="shared" si="5"/>
        <v>0</v>
      </c>
      <c r="AI105" s="237"/>
      <c r="AJ105" s="373" t="s">
        <v>2134</v>
      </c>
      <c r="AK105" s="373"/>
      <c r="AL105" s="373"/>
      <c r="AM105" s="373"/>
      <c r="AN105" s="373"/>
      <c r="AO105" s="373"/>
      <c r="AP105" s="373"/>
      <c r="AQ105" s="373"/>
      <c r="AR105" s="373"/>
      <c r="AS105" s="238"/>
      <c r="AT105" s="185"/>
    </row>
    <row r="106" spans="1:46" s="63" customFormat="1" ht="20.100000000000001" customHeight="1" x14ac:dyDescent="0.2">
      <c r="A106" s="373"/>
      <c r="B106" s="373" t="s">
        <v>1968</v>
      </c>
      <c r="C106" s="373" t="s">
        <v>2071</v>
      </c>
      <c r="D106" s="373"/>
      <c r="E106" s="373"/>
      <c r="F106" s="373" t="s">
        <v>1905</v>
      </c>
      <c r="G106" s="373" t="s">
        <v>1907</v>
      </c>
      <c r="H106" s="373"/>
      <c r="I106" s="373"/>
      <c r="J106" s="373"/>
      <c r="K106" s="373"/>
      <c r="L106" s="373"/>
      <c r="M106" s="373"/>
      <c r="N106" s="373"/>
      <c r="O106" s="373"/>
      <c r="P106" s="419">
        <f t="shared" si="6"/>
        <v>0</v>
      </c>
      <c r="Q106" s="373"/>
      <c r="R106" s="373"/>
      <c r="S106" s="373"/>
      <c r="T106" s="373"/>
      <c r="U106" s="373"/>
      <c r="V106" s="373"/>
      <c r="W106" s="373">
        <v>1</v>
      </c>
      <c r="X106" s="428">
        <v>43803</v>
      </c>
      <c r="Y106" s="236">
        <f t="shared" si="7"/>
        <v>1</v>
      </c>
      <c r="Z106" s="373"/>
      <c r="AA106" s="373"/>
      <c r="AB106" s="373"/>
      <c r="AC106" s="373"/>
      <c r="AD106" s="373"/>
      <c r="AE106" s="373"/>
      <c r="AF106" s="373"/>
      <c r="AG106" s="373"/>
      <c r="AH106" s="236">
        <f t="shared" si="5"/>
        <v>0</v>
      </c>
      <c r="AI106" s="237"/>
      <c r="AJ106" s="373" t="s">
        <v>2134</v>
      </c>
      <c r="AK106" s="373"/>
      <c r="AL106" s="373"/>
      <c r="AM106" s="373"/>
      <c r="AN106" s="373"/>
      <c r="AO106" s="373"/>
      <c r="AP106" s="373"/>
      <c r="AQ106" s="373"/>
      <c r="AR106" s="373"/>
      <c r="AS106" s="238"/>
      <c r="AT106" s="185"/>
    </row>
    <row r="107" spans="1:46" s="423" customFormat="1" ht="20.100000000000001" customHeight="1" x14ac:dyDescent="0.2">
      <c r="A107" s="373"/>
      <c r="B107" s="373" t="s">
        <v>1969</v>
      </c>
      <c r="C107" s="373" t="s">
        <v>2072</v>
      </c>
      <c r="D107" s="373"/>
      <c r="E107" s="373"/>
      <c r="F107" s="373" t="s">
        <v>1905</v>
      </c>
      <c r="G107" s="373" t="s">
        <v>1907</v>
      </c>
      <c r="H107" s="373"/>
      <c r="I107" s="373"/>
      <c r="J107" s="373"/>
      <c r="K107" s="373"/>
      <c r="L107" s="373"/>
      <c r="M107" s="373"/>
      <c r="N107" s="373"/>
      <c r="O107" s="373"/>
      <c r="P107" s="419">
        <f t="shared" si="6"/>
        <v>0</v>
      </c>
      <c r="Q107" s="373"/>
      <c r="R107" s="373"/>
      <c r="S107" s="373"/>
      <c r="T107" s="373"/>
      <c r="U107" s="373"/>
      <c r="V107" s="373"/>
      <c r="W107" s="373">
        <v>1</v>
      </c>
      <c r="X107" s="428">
        <v>43803</v>
      </c>
      <c r="Y107" s="236">
        <f t="shared" si="7"/>
        <v>1</v>
      </c>
      <c r="Z107" s="373"/>
      <c r="AA107" s="373"/>
      <c r="AB107" s="373"/>
      <c r="AC107" s="373"/>
      <c r="AD107" s="373"/>
      <c r="AE107" s="373"/>
      <c r="AF107" s="373"/>
      <c r="AG107" s="373"/>
      <c r="AH107" s="236">
        <f t="shared" si="5"/>
        <v>0</v>
      </c>
      <c r="AI107" s="237"/>
      <c r="AJ107" s="373" t="s">
        <v>2134</v>
      </c>
      <c r="AK107" s="373"/>
      <c r="AL107" s="373"/>
      <c r="AM107" s="373"/>
      <c r="AN107" s="373"/>
      <c r="AO107" s="373"/>
      <c r="AP107" s="373"/>
      <c r="AQ107" s="373"/>
      <c r="AR107" s="373"/>
      <c r="AS107" s="238"/>
      <c r="AT107" s="422"/>
    </row>
    <row r="108" spans="1:46" s="423" customFormat="1" ht="20.100000000000001" customHeight="1" x14ac:dyDescent="0.2">
      <c r="A108" s="373"/>
      <c r="B108" s="373" t="s">
        <v>1970</v>
      </c>
      <c r="C108" s="373" t="s">
        <v>2073</v>
      </c>
      <c r="D108" s="373"/>
      <c r="E108" s="373"/>
      <c r="F108" s="373" t="s">
        <v>1905</v>
      </c>
      <c r="G108" s="373" t="s">
        <v>1907</v>
      </c>
      <c r="H108" s="373"/>
      <c r="I108" s="373"/>
      <c r="J108" s="373"/>
      <c r="K108" s="373"/>
      <c r="L108" s="373"/>
      <c r="M108" s="373"/>
      <c r="N108" s="373"/>
      <c r="O108" s="373"/>
      <c r="P108" s="419">
        <f t="shared" si="6"/>
        <v>0</v>
      </c>
      <c r="Q108" s="373"/>
      <c r="R108" s="373"/>
      <c r="S108" s="373"/>
      <c r="T108" s="373"/>
      <c r="U108" s="373"/>
      <c r="V108" s="373"/>
      <c r="W108" s="373">
        <v>1</v>
      </c>
      <c r="X108" s="428">
        <v>43803</v>
      </c>
      <c r="Y108" s="236">
        <f t="shared" si="7"/>
        <v>1</v>
      </c>
      <c r="Z108" s="373"/>
      <c r="AA108" s="373"/>
      <c r="AB108" s="373"/>
      <c r="AC108" s="373"/>
      <c r="AD108" s="373"/>
      <c r="AE108" s="373"/>
      <c r="AF108" s="373"/>
      <c r="AG108" s="373"/>
      <c r="AH108" s="236">
        <f t="shared" si="5"/>
        <v>0</v>
      </c>
      <c r="AI108" s="237"/>
      <c r="AJ108" s="373" t="s">
        <v>2134</v>
      </c>
      <c r="AK108" s="373"/>
      <c r="AL108" s="373"/>
      <c r="AM108" s="373"/>
      <c r="AN108" s="373"/>
      <c r="AO108" s="373"/>
      <c r="AP108" s="373"/>
      <c r="AQ108" s="373"/>
      <c r="AR108" s="373"/>
      <c r="AS108" s="238"/>
      <c r="AT108" s="422"/>
    </row>
    <row r="109" spans="1:46" s="63" customFormat="1" ht="20.100000000000001" customHeight="1" x14ac:dyDescent="0.2">
      <c r="A109" s="373"/>
      <c r="B109" s="373" t="s">
        <v>1971</v>
      </c>
      <c r="C109" s="373" t="s">
        <v>2074</v>
      </c>
      <c r="D109" s="373"/>
      <c r="E109" s="373"/>
      <c r="F109" s="373" t="s">
        <v>1905</v>
      </c>
      <c r="G109" s="373" t="s">
        <v>1907</v>
      </c>
      <c r="H109" s="373"/>
      <c r="I109" s="373"/>
      <c r="J109" s="373"/>
      <c r="K109" s="373"/>
      <c r="L109" s="373"/>
      <c r="M109" s="373"/>
      <c r="N109" s="373"/>
      <c r="O109" s="373"/>
      <c r="P109" s="419">
        <f t="shared" si="6"/>
        <v>0</v>
      </c>
      <c r="Q109" s="373"/>
      <c r="R109" s="373"/>
      <c r="S109" s="373"/>
      <c r="T109" s="373"/>
      <c r="U109" s="373"/>
      <c r="V109" s="373"/>
      <c r="W109" s="373">
        <v>1</v>
      </c>
      <c r="X109" s="428">
        <v>43803</v>
      </c>
      <c r="Y109" s="236">
        <f t="shared" si="7"/>
        <v>1</v>
      </c>
      <c r="Z109" s="373"/>
      <c r="AA109" s="373"/>
      <c r="AB109" s="373"/>
      <c r="AC109" s="373"/>
      <c r="AD109" s="373"/>
      <c r="AE109" s="373"/>
      <c r="AF109" s="373"/>
      <c r="AG109" s="373"/>
      <c r="AH109" s="236">
        <f t="shared" si="5"/>
        <v>0</v>
      </c>
      <c r="AI109" s="237"/>
      <c r="AJ109" s="373" t="s">
        <v>2134</v>
      </c>
      <c r="AK109" s="373"/>
      <c r="AL109" s="373"/>
      <c r="AM109" s="373"/>
      <c r="AN109" s="373"/>
      <c r="AO109" s="373"/>
      <c r="AP109" s="373"/>
      <c r="AQ109" s="373"/>
      <c r="AR109" s="373"/>
      <c r="AS109" s="238"/>
      <c r="AT109" s="185"/>
    </row>
    <row r="110" spans="1:46" s="63" customFormat="1" ht="20.100000000000001" customHeight="1" x14ac:dyDescent="0.2">
      <c r="A110" s="373"/>
      <c r="B110" s="373" t="s">
        <v>1972</v>
      </c>
      <c r="C110" s="373" t="s">
        <v>2075</v>
      </c>
      <c r="D110" s="373"/>
      <c r="E110" s="373"/>
      <c r="F110" s="373" t="s">
        <v>1906</v>
      </c>
      <c r="G110" s="373" t="s">
        <v>1908</v>
      </c>
      <c r="H110" s="373"/>
      <c r="I110" s="373"/>
      <c r="J110" s="373"/>
      <c r="K110" s="373"/>
      <c r="L110" s="373"/>
      <c r="M110" s="373"/>
      <c r="N110" s="373"/>
      <c r="O110" s="373"/>
      <c r="P110" s="419">
        <f t="shared" si="6"/>
        <v>0</v>
      </c>
      <c r="Q110" s="373"/>
      <c r="R110" s="373"/>
      <c r="S110" s="373"/>
      <c r="T110" s="373"/>
      <c r="U110" s="373"/>
      <c r="V110" s="373">
        <v>1</v>
      </c>
      <c r="W110" s="373"/>
      <c r="X110" s="428">
        <v>43685</v>
      </c>
      <c r="Y110" s="236">
        <f t="shared" si="7"/>
        <v>1</v>
      </c>
      <c r="Z110" s="373"/>
      <c r="AA110" s="373"/>
      <c r="AB110" s="373"/>
      <c r="AC110" s="373"/>
      <c r="AD110" s="373"/>
      <c r="AE110" s="373"/>
      <c r="AF110" s="373"/>
      <c r="AG110" s="373"/>
      <c r="AH110" s="236">
        <f t="shared" si="5"/>
        <v>0</v>
      </c>
      <c r="AI110" s="237"/>
      <c r="AJ110" s="373" t="s">
        <v>2134</v>
      </c>
      <c r="AK110" s="373"/>
      <c r="AL110" s="373"/>
      <c r="AM110" s="373"/>
      <c r="AN110" s="373" t="s">
        <v>2136</v>
      </c>
      <c r="AO110" s="373"/>
      <c r="AP110" s="373"/>
      <c r="AQ110" s="373"/>
      <c r="AR110" s="373"/>
      <c r="AS110" s="238"/>
      <c r="AT110" s="185"/>
    </row>
    <row r="111" spans="1:46" s="63" customFormat="1" ht="20.100000000000001" customHeight="1" x14ac:dyDescent="0.2">
      <c r="A111" s="373"/>
      <c r="B111" s="373" t="s">
        <v>1973</v>
      </c>
      <c r="C111" s="373" t="s">
        <v>2076</v>
      </c>
      <c r="D111" s="373"/>
      <c r="E111" s="373"/>
      <c r="F111" s="373" t="s">
        <v>1906</v>
      </c>
      <c r="G111" s="373" t="s">
        <v>1908</v>
      </c>
      <c r="H111" s="373"/>
      <c r="I111" s="373"/>
      <c r="J111" s="373"/>
      <c r="K111" s="373"/>
      <c r="L111" s="373"/>
      <c r="M111" s="373"/>
      <c r="N111" s="373"/>
      <c r="O111" s="373"/>
      <c r="P111" s="419">
        <f t="shared" si="6"/>
        <v>0</v>
      </c>
      <c r="Q111" s="373"/>
      <c r="R111" s="373"/>
      <c r="S111" s="373"/>
      <c r="T111" s="373"/>
      <c r="U111" s="373"/>
      <c r="V111" s="373">
        <v>1</v>
      </c>
      <c r="W111" s="373"/>
      <c r="X111" s="428">
        <v>43643</v>
      </c>
      <c r="Y111" s="236">
        <f t="shared" si="7"/>
        <v>1</v>
      </c>
      <c r="Z111" s="373"/>
      <c r="AA111" s="373"/>
      <c r="AB111" s="373"/>
      <c r="AC111" s="373"/>
      <c r="AD111" s="373"/>
      <c r="AE111" s="373"/>
      <c r="AF111" s="373"/>
      <c r="AG111" s="373"/>
      <c r="AH111" s="236">
        <f t="shared" si="5"/>
        <v>0</v>
      </c>
      <c r="AI111" s="237"/>
      <c r="AJ111" s="373" t="s">
        <v>2134</v>
      </c>
      <c r="AK111" s="373"/>
      <c r="AL111" s="373"/>
      <c r="AM111" s="373"/>
      <c r="AN111" s="373" t="s">
        <v>2136</v>
      </c>
      <c r="AO111" s="373"/>
      <c r="AP111" s="373"/>
      <c r="AQ111" s="373"/>
      <c r="AR111" s="373"/>
      <c r="AS111" s="238"/>
      <c r="AT111" s="185"/>
    </row>
    <row r="112" spans="1:46" s="63" customFormat="1" ht="20.100000000000001" customHeight="1" x14ac:dyDescent="0.2">
      <c r="A112" s="373"/>
      <c r="B112" s="373" t="s">
        <v>1974</v>
      </c>
      <c r="C112" s="373" t="s">
        <v>2077</v>
      </c>
      <c r="D112" s="373"/>
      <c r="E112" s="373"/>
      <c r="F112" s="373" t="s">
        <v>1906</v>
      </c>
      <c r="G112" s="373" t="s">
        <v>1908</v>
      </c>
      <c r="H112" s="373"/>
      <c r="I112" s="373"/>
      <c r="J112" s="373"/>
      <c r="K112" s="373"/>
      <c r="L112" s="373"/>
      <c r="M112" s="373"/>
      <c r="N112" s="373"/>
      <c r="O112" s="373"/>
      <c r="P112" s="419">
        <f t="shared" si="6"/>
        <v>0</v>
      </c>
      <c r="Q112" s="373"/>
      <c r="R112" s="373"/>
      <c r="S112" s="373"/>
      <c r="T112" s="373"/>
      <c r="U112" s="373"/>
      <c r="V112" s="373">
        <v>1</v>
      </c>
      <c r="W112" s="373"/>
      <c r="X112" s="428">
        <v>43579</v>
      </c>
      <c r="Y112" s="236">
        <f t="shared" si="7"/>
        <v>1</v>
      </c>
      <c r="Z112" s="373"/>
      <c r="AA112" s="373"/>
      <c r="AB112" s="373"/>
      <c r="AC112" s="373"/>
      <c r="AD112" s="373"/>
      <c r="AE112" s="373"/>
      <c r="AF112" s="373"/>
      <c r="AG112" s="373"/>
      <c r="AH112" s="236">
        <f t="shared" si="5"/>
        <v>0</v>
      </c>
      <c r="AI112" s="237"/>
      <c r="AJ112" s="373" t="s">
        <v>2134</v>
      </c>
      <c r="AK112" s="373"/>
      <c r="AL112" s="373"/>
      <c r="AM112" s="373"/>
      <c r="AN112" s="373" t="s">
        <v>2136</v>
      </c>
      <c r="AO112" s="373"/>
      <c r="AP112" s="373"/>
      <c r="AQ112" s="373"/>
      <c r="AR112" s="373"/>
      <c r="AS112" s="238"/>
      <c r="AT112" s="185"/>
    </row>
    <row r="113" spans="1:46" s="63" customFormat="1" ht="20.100000000000001" customHeight="1" x14ac:dyDescent="0.2">
      <c r="A113" s="373"/>
      <c r="B113" s="373" t="s">
        <v>1975</v>
      </c>
      <c r="C113" s="373" t="s">
        <v>2078</v>
      </c>
      <c r="D113" s="373"/>
      <c r="E113" s="373"/>
      <c r="F113" s="373" t="s">
        <v>1906</v>
      </c>
      <c r="G113" s="373" t="s">
        <v>1908</v>
      </c>
      <c r="H113" s="373"/>
      <c r="I113" s="373"/>
      <c r="J113" s="373"/>
      <c r="K113" s="373"/>
      <c r="L113" s="373"/>
      <c r="M113" s="373"/>
      <c r="N113" s="373"/>
      <c r="O113" s="373"/>
      <c r="P113" s="419">
        <f t="shared" si="6"/>
        <v>0</v>
      </c>
      <c r="Q113" s="373"/>
      <c r="R113" s="373"/>
      <c r="S113" s="373"/>
      <c r="T113" s="373"/>
      <c r="U113" s="373"/>
      <c r="V113" s="373">
        <v>1</v>
      </c>
      <c r="W113" s="373"/>
      <c r="X113" s="428">
        <v>43685</v>
      </c>
      <c r="Y113" s="236">
        <f t="shared" si="7"/>
        <v>1</v>
      </c>
      <c r="Z113" s="373"/>
      <c r="AA113" s="373"/>
      <c r="AB113" s="373"/>
      <c r="AC113" s="373"/>
      <c r="AD113" s="373"/>
      <c r="AE113" s="373"/>
      <c r="AF113" s="373"/>
      <c r="AG113" s="373"/>
      <c r="AH113" s="236">
        <f t="shared" si="5"/>
        <v>0</v>
      </c>
      <c r="AI113" s="237"/>
      <c r="AJ113" s="373" t="s">
        <v>2134</v>
      </c>
      <c r="AK113" s="373"/>
      <c r="AL113" s="373"/>
      <c r="AM113" s="373"/>
      <c r="AN113" s="373" t="s">
        <v>2136</v>
      </c>
      <c r="AO113" s="373"/>
      <c r="AP113" s="373"/>
      <c r="AQ113" s="373"/>
      <c r="AR113" s="373"/>
      <c r="AS113" s="238"/>
      <c r="AT113" s="185"/>
    </row>
    <row r="114" spans="1:46" s="63" customFormat="1" ht="20.100000000000001" customHeight="1" x14ac:dyDescent="0.2">
      <c r="A114" s="373"/>
      <c r="B114" s="373" t="s">
        <v>1976</v>
      </c>
      <c r="C114" s="373" t="s">
        <v>2079</v>
      </c>
      <c r="D114" s="373"/>
      <c r="E114" s="373"/>
      <c r="F114" s="373" t="s">
        <v>1906</v>
      </c>
      <c r="G114" s="373" t="s">
        <v>1908</v>
      </c>
      <c r="H114" s="373"/>
      <c r="I114" s="373"/>
      <c r="J114" s="373"/>
      <c r="K114" s="373"/>
      <c r="L114" s="373"/>
      <c r="M114" s="373"/>
      <c r="N114" s="373"/>
      <c r="O114" s="373"/>
      <c r="P114" s="419">
        <f t="shared" si="6"/>
        <v>0</v>
      </c>
      <c r="Q114" s="373"/>
      <c r="R114" s="373"/>
      <c r="S114" s="373"/>
      <c r="T114" s="373"/>
      <c r="U114" s="373"/>
      <c r="V114" s="373">
        <v>1</v>
      </c>
      <c r="W114" s="373"/>
      <c r="X114" s="428">
        <v>43669</v>
      </c>
      <c r="Y114" s="236">
        <f t="shared" si="7"/>
        <v>1</v>
      </c>
      <c r="Z114" s="373"/>
      <c r="AA114" s="373"/>
      <c r="AB114" s="373"/>
      <c r="AC114" s="373"/>
      <c r="AD114" s="373"/>
      <c r="AE114" s="373"/>
      <c r="AF114" s="373"/>
      <c r="AG114" s="373"/>
      <c r="AH114" s="236">
        <f t="shared" si="5"/>
        <v>0</v>
      </c>
      <c r="AI114" s="237"/>
      <c r="AJ114" s="373" t="s">
        <v>2134</v>
      </c>
      <c r="AK114" s="373"/>
      <c r="AL114" s="373"/>
      <c r="AM114" s="373"/>
      <c r="AN114" s="373" t="s">
        <v>2136</v>
      </c>
      <c r="AO114" s="373"/>
      <c r="AP114" s="373"/>
      <c r="AQ114" s="373"/>
      <c r="AR114" s="373"/>
      <c r="AS114" s="238"/>
      <c r="AT114" s="185"/>
    </row>
    <row r="115" spans="1:46" s="63" customFormat="1" ht="20.100000000000001" customHeight="1" x14ac:dyDescent="0.2">
      <c r="A115" s="373"/>
      <c r="B115" s="373" t="s">
        <v>1916</v>
      </c>
      <c r="C115" s="373" t="s">
        <v>2080</v>
      </c>
      <c r="D115" s="373"/>
      <c r="E115" s="373"/>
      <c r="F115" s="373" t="s">
        <v>2131</v>
      </c>
      <c r="G115" s="373" t="s">
        <v>1908</v>
      </c>
      <c r="H115" s="373"/>
      <c r="I115" s="373"/>
      <c r="J115" s="373"/>
      <c r="K115" s="373"/>
      <c r="L115" s="373"/>
      <c r="M115" s="373"/>
      <c r="N115" s="373"/>
      <c r="O115" s="373"/>
      <c r="P115" s="419">
        <f t="shared" si="6"/>
        <v>0</v>
      </c>
      <c r="Q115" s="373">
        <v>23</v>
      </c>
      <c r="R115" s="373"/>
      <c r="S115" s="373">
        <v>6</v>
      </c>
      <c r="T115" s="373"/>
      <c r="U115" s="373"/>
      <c r="V115" s="373"/>
      <c r="W115" s="373">
        <v>2</v>
      </c>
      <c r="X115" s="428">
        <v>43550</v>
      </c>
      <c r="Y115" s="236">
        <f t="shared" si="7"/>
        <v>31</v>
      </c>
      <c r="Z115" s="373"/>
      <c r="AA115" s="373"/>
      <c r="AB115" s="373"/>
      <c r="AC115" s="373"/>
      <c r="AD115" s="373"/>
      <c r="AE115" s="373"/>
      <c r="AF115" s="373"/>
      <c r="AG115" s="373"/>
      <c r="AH115" s="236">
        <f t="shared" si="5"/>
        <v>0</v>
      </c>
      <c r="AI115" s="237"/>
      <c r="AJ115" s="373" t="s">
        <v>2134</v>
      </c>
      <c r="AK115" s="373"/>
      <c r="AL115" s="373"/>
      <c r="AM115" s="429" t="s">
        <v>1257</v>
      </c>
      <c r="AN115" s="373"/>
      <c r="AO115" s="373">
        <v>1000</v>
      </c>
      <c r="AP115" s="373"/>
      <c r="AQ115" s="373"/>
      <c r="AR115" s="373"/>
      <c r="AS115" s="238"/>
      <c r="AT115" s="185"/>
    </row>
    <row r="116" spans="1:46" s="63" customFormat="1" ht="20.100000000000001" customHeight="1" x14ac:dyDescent="0.2">
      <c r="A116" s="373"/>
      <c r="B116" s="373" t="s">
        <v>1977</v>
      </c>
      <c r="C116" s="373" t="s">
        <v>2081</v>
      </c>
      <c r="D116" s="373"/>
      <c r="E116" s="373"/>
      <c r="F116" s="373" t="s">
        <v>1905</v>
      </c>
      <c r="G116" s="373" t="s">
        <v>1907</v>
      </c>
      <c r="H116" s="373"/>
      <c r="I116" s="373"/>
      <c r="J116" s="373"/>
      <c r="K116" s="373"/>
      <c r="L116" s="373"/>
      <c r="M116" s="373"/>
      <c r="N116" s="373"/>
      <c r="O116" s="373"/>
      <c r="P116" s="419">
        <f t="shared" si="6"/>
        <v>0</v>
      </c>
      <c r="Q116" s="373"/>
      <c r="R116" s="373"/>
      <c r="S116" s="373"/>
      <c r="T116" s="373"/>
      <c r="U116" s="373"/>
      <c r="V116" s="373"/>
      <c r="W116" s="373">
        <v>1</v>
      </c>
      <c r="X116" s="428">
        <v>43489</v>
      </c>
      <c r="Y116" s="236">
        <f t="shared" si="7"/>
        <v>1</v>
      </c>
      <c r="Z116" s="373"/>
      <c r="AA116" s="373"/>
      <c r="AB116" s="373"/>
      <c r="AC116" s="373"/>
      <c r="AD116" s="373"/>
      <c r="AE116" s="373"/>
      <c r="AF116" s="373"/>
      <c r="AG116" s="373"/>
      <c r="AH116" s="236">
        <f t="shared" si="5"/>
        <v>0</v>
      </c>
      <c r="AI116" s="237"/>
      <c r="AJ116" s="373" t="s">
        <v>2134</v>
      </c>
      <c r="AK116" s="373"/>
      <c r="AL116" s="373"/>
      <c r="AM116" s="373"/>
      <c r="AN116" s="373"/>
      <c r="AO116" s="373"/>
      <c r="AP116" s="373"/>
      <c r="AQ116" s="373"/>
      <c r="AR116" s="373"/>
      <c r="AS116" s="238"/>
      <c r="AT116" s="185"/>
    </row>
    <row r="117" spans="1:46" s="63" customFormat="1" ht="20.100000000000001" customHeight="1" x14ac:dyDescent="0.2">
      <c r="A117" s="373"/>
      <c r="B117" s="373" t="s">
        <v>1977</v>
      </c>
      <c r="C117" s="373" t="s">
        <v>2081</v>
      </c>
      <c r="D117" s="373"/>
      <c r="E117" s="373"/>
      <c r="F117" s="373" t="s">
        <v>1906</v>
      </c>
      <c r="G117" s="373" t="s">
        <v>1908</v>
      </c>
      <c r="H117" s="373"/>
      <c r="I117" s="373"/>
      <c r="J117" s="373"/>
      <c r="K117" s="373"/>
      <c r="L117" s="373"/>
      <c r="M117" s="373"/>
      <c r="N117" s="373"/>
      <c r="O117" s="373"/>
      <c r="P117" s="419">
        <f t="shared" si="6"/>
        <v>0</v>
      </c>
      <c r="Q117" s="373"/>
      <c r="R117" s="373"/>
      <c r="S117" s="373"/>
      <c r="T117" s="373"/>
      <c r="U117" s="373"/>
      <c r="V117" s="373">
        <v>1</v>
      </c>
      <c r="W117" s="373"/>
      <c r="X117" s="428">
        <v>43489</v>
      </c>
      <c r="Y117" s="236">
        <f t="shared" si="7"/>
        <v>1</v>
      </c>
      <c r="Z117" s="373"/>
      <c r="AA117" s="373"/>
      <c r="AB117" s="373"/>
      <c r="AC117" s="373"/>
      <c r="AD117" s="373"/>
      <c r="AE117" s="373"/>
      <c r="AF117" s="373"/>
      <c r="AG117" s="373"/>
      <c r="AH117" s="236">
        <f t="shared" si="5"/>
        <v>0</v>
      </c>
      <c r="AI117" s="237"/>
      <c r="AJ117" s="373" t="s">
        <v>2134</v>
      </c>
      <c r="AK117" s="373"/>
      <c r="AL117" s="373"/>
      <c r="AM117" s="373"/>
      <c r="AN117" s="373" t="s">
        <v>2136</v>
      </c>
      <c r="AO117" s="373"/>
      <c r="AP117" s="373"/>
      <c r="AQ117" s="373"/>
      <c r="AR117" s="373"/>
      <c r="AS117" s="238"/>
      <c r="AT117" s="185"/>
    </row>
    <row r="118" spans="1:46" s="63" customFormat="1" ht="20.100000000000001" customHeight="1" x14ac:dyDescent="0.2">
      <c r="A118" s="373"/>
      <c r="B118" s="373" t="s">
        <v>1910</v>
      </c>
      <c r="C118" s="373" t="s">
        <v>2082</v>
      </c>
      <c r="D118" s="373"/>
      <c r="E118" s="373"/>
      <c r="F118" s="373" t="s">
        <v>2132</v>
      </c>
      <c r="G118" s="373" t="s">
        <v>1908</v>
      </c>
      <c r="H118" s="373"/>
      <c r="I118" s="373"/>
      <c r="J118" s="373"/>
      <c r="K118" s="373"/>
      <c r="L118" s="373"/>
      <c r="M118" s="373"/>
      <c r="N118" s="373"/>
      <c r="O118" s="373"/>
      <c r="P118" s="419">
        <f t="shared" si="6"/>
        <v>0</v>
      </c>
      <c r="Q118" s="373"/>
      <c r="R118" s="373"/>
      <c r="S118" s="373"/>
      <c r="T118" s="373"/>
      <c r="U118" s="373"/>
      <c r="V118" s="373"/>
      <c r="W118" s="373">
        <v>3</v>
      </c>
      <c r="X118" s="428">
        <v>43679</v>
      </c>
      <c r="Y118" s="236">
        <f t="shared" si="7"/>
        <v>3</v>
      </c>
      <c r="Z118" s="373"/>
      <c r="AA118" s="373"/>
      <c r="AB118" s="373"/>
      <c r="AC118" s="373"/>
      <c r="AD118" s="373"/>
      <c r="AE118" s="373"/>
      <c r="AF118" s="373"/>
      <c r="AG118" s="373"/>
      <c r="AH118" s="236">
        <f t="shared" si="5"/>
        <v>0</v>
      </c>
      <c r="AI118" s="237"/>
      <c r="AJ118" s="373" t="s">
        <v>2134</v>
      </c>
      <c r="AK118" s="373"/>
      <c r="AL118" s="373"/>
      <c r="AM118" s="373"/>
      <c r="AN118" s="373"/>
      <c r="AO118" s="373"/>
      <c r="AP118" s="373"/>
      <c r="AQ118" s="373"/>
      <c r="AR118" s="373"/>
      <c r="AS118" s="238"/>
      <c r="AT118" s="185"/>
    </row>
    <row r="119" spans="1:46" s="63" customFormat="1" ht="20.100000000000001" customHeight="1" x14ac:dyDescent="0.2">
      <c r="A119" s="373"/>
      <c r="B119" s="373" t="s">
        <v>1978</v>
      </c>
      <c r="C119" s="373" t="s">
        <v>2083</v>
      </c>
      <c r="D119" s="373"/>
      <c r="E119" s="373"/>
      <c r="F119" s="373" t="s">
        <v>1905</v>
      </c>
      <c r="G119" s="373" t="s">
        <v>1907</v>
      </c>
      <c r="H119" s="373"/>
      <c r="I119" s="373"/>
      <c r="J119" s="373"/>
      <c r="K119" s="373"/>
      <c r="L119" s="373"/>
      <c r="M119" s="373"/>
      <c r="N119" s="373"/>
      <c r="O119" s="373"/>
      <c r="P119" s="419">
        <f t="shared" si="6"/>
        <v>0</v>
      </c>
      <c r="Q119" s="373"/>
      <c r="R119" s="373"/>
      <c r="S119" s="373"/>
      <c r="T119" s="373"/>
      <c r="U119" s="373"/>
      <c r="V119" s="373"/>
      <c r="W119" s="373"/>
      <c r="X119" s="235"/>
      <c r="Y119" s="236">
        <f t="shared" si="7"/>
        <v>0</v>
      </c>
      <c r="Z119" s="373"/>
      <c r="AA119" s="373"/>
      <c r="AB119" s="373"/>
      <c r="AC119" s="373"/>
      <c r="AD119" s="373"/>
      <c r="AE119" s="373"/>
      <c r="AF119" s="373">
        <v>1</v>
      </c>
      <c r="AG119" s="428">
        <v>43749</v>
      </c>
      <c r="AH119" s="236">
        <f t="shared" si="5"/>
        <v>1</v>
      </c>
      <c r="AI119" s="237"/>
      <c r="AJ119" s="373" t="s">
        <v>2134</v>
      </c>
      <c r="AK119" s="373"/>
      <c r="AL119" s="373"/>
      <c r="AM119" s="373"/>
      <c r="AN119" s="373"/>
      <c r="AO119" s="373"/>
      <c r="AP119" s="373"/>
      <c r="AQ119" s="373"/>
      <c r="AR119" s="373"/>
      <c r="AS119" s="238"/>
      <c r="AT119" s="185"/>
    </row>
    <row r="120" spans="1:46" s="63" customFormat="1" ht="20.100000000000001" customHeight="1" x14ac:dyDescent="0.2">
      <c r="A120" s="373"/>
      <c r="B120" s="373" t="s">
        <v>1979</v>
      </c>
      <c r="C120" s="373" t="s">
        <v>2084</v>
      </c>
      <c r="D120" s="373"/>
      <c r="E120" s="373"/>
      <c r="F120" s="373" t="s">
        <v>1905</v>
      </c>
      <c r="G120" s="373" t="s">
        <v>1907</v>
      </c>
      <c r="H120" s="373"/>
      <c r="I120" s="373"/>
      <c r="J120" s="373"/>
      <c r="K120" s="373"/>
      <c r="L120" s="373"/>
      <c r="M120" s="373"/>
      <c r="N120" s="373"/>
      <c r="O120" s="373"/>
      <c r="P120" s="419">
        <f t="shared" si="6"/>
        <v>0</v>
      </c>
      <c r="Q120" s="373"/>
      <c r="R120" s="373"/>
      <c r="S120" s="373"/>
      <c r="T120" s="373"/>
      <c r="U120" s="373"/>
      <c r="V120" s="373"/>
      <c r="W120" s="373"/>
      <c r="X120" s="235"/>
      <c r="Y120" s="236">
        <f t="shared" si="7"/>
        <v>0</v>
      </c>
      <c r="Z120" s="373"/>
      <c r="AA120" s="373"/>
      <c r="AB120" s="373"/>
      <c r="AC120" s="373"/>
      <c r="AD120" s="373"/>
      <c r="AE120" s="373"/>
      <c r="AF120" s="373">
        <v>1</v>
      </c>
      <c r="AG120" s="428">
        <v>43720</v>
      </c>
      <c r="AH120" s="236">
        <f t="shared" si="5"/>
        <v>1</v>
      </c>
      <c r="AI120" s="237"/>
      <c r="AJ120" s="373" t="s">
        <v>2134</v>
      </c>
      <c r="AK120" s="373"/>
      <c r="AL120" s="373"/>
      <c r="AM120" s="373"/>
      <c r="AN120" s="373"/>
      <c r="AO120" s="373"/>
      <c r="AP120" s="373"/>
      <c r="AQ120" s="373"/>
      <c r="AR120" s="373"/>
      <c r="AS120" s="238"/>
      <c r="AT120" s="185"/>
    </row>
    <row r="121" spans="1:46" s="63" customFormat="1" ht="20.100000000000001" customHeight="1" x14ac:dyDescent="0.2">
      <c r="A121" s="373"/>
      <c r="B121" s="373" t="s">
        <v>1980</v>
      </c>
      <c r="C121" s="373" t="s">
        <v>2085</v>
      </c>
      <c r="D121" s="373"/>
      <c r="E121" s="373"/>
      <c r="F121" s="373" t="s">
        <v>1905</v>
      </c>
      <c r="G121" s="373" t="s">
        <v>1907</v>
      </c>
      <c r="H121" s="373"/>
      <c r="I121" s="373"/>
      <c r="J121" s="373"/>
      <c r="K121" s="373"/>
      <c r="L121" s="373"/>
      <c r="M121" s="373"/>
      <c r="N121" s="373"/>
      <c r="O121" s="373"/>
      <c r="P121" s="419">
        <f t="shared" si="6"/>
        <v>0</v>
      </c>
      <c r="Q121" s="373"/>
      <c r="R121" s="373"/>
      <c r="S121" s="373"/>
      <c r="T121" s="373"/>
      <c r="U121" s="373"/>
      <c r="V121" s="373"/>
      <c r="W121" s="373"/>
      <c r="X121" s="235"/>
      <c r="Y121" s="236">
        <f t="shared" si="7"/>
        <v>0</v>
      </c>
      <c r="Z121" s="373"/>
      <c r="AA121" s="373"/>
      <c r="AB121" s="373"/>
      <c r="AC121" s="373"/>
      <c r="AD121" s="373"/>
      <c r="AE121" s="373"/>
      <c r="AF121" s="373">
        <v>1</v>
      </c>
      <c r="AG121" s="428">
        <v>43671</v>
      </c>
      <c r="AH121" s="236">
        <f t="shared" si="5"/>
        <v>1</v>
      </c>
      <c r="AI121" s="237"/>
      <c r="AJ121" s="373" t="s">
        <v>2134</v>
      </c>
      <c r="AK121" s="373"/>
      <c r="AL121" s="373"/>
      <c r="AM121" s="373"/>
      <c r="AN121" s="373"/>
      <c r="AO121" s="373"/>
      <c r="AP121" s="373"/>
      <c r="AQ121" s="373"/>
      <c r="AR121" s="373"/>
      <c r="AS121" s="238"/>
      <c r="AT121" s="185"/>
    </row>
    <row r="122" spans="1:46" s="63" customFormat="1" ht="20.100000000000001" customHeight="1" x14ac:dyDescent="0.2">
      <c r="A122" s="373"/>
      <c r="B122" s="373" t="s">
        <v>1981</v>
      </c>
      <c r="C122" s="373" t="s">
        <v>2086</v>
      </c>
      <c r="D122" s="373"/>
      <c r="E122" s="373"/>
      <c r="F122" s="373" t="s">
        <v>1905</v>
      </c>
      <c r="G122" s="373" t="s">
        <v>1907</v>
      </c>
      <c r="H122" s="373"/>
      <c r="I122" s="373"/>
      <c r="J122" s="373"/>
      <c r="K122" s="373"/>
      <c r="L122" s="373"/>
      <c r="M122" s="373"/>
      <c r="N122" s="373"/>
      <c r="O122" s="373"/>
      <c r="P122" s="419">
        <f t="shared" si="6"/>
        <v>0</v>
      </c>
      <c r="Q122" s="373"/>
      <c r="R122" s="373"/>
      <c r="S122" s="373"/>
      <c r="T122" s="373"/>
      <c r="U122" s="373"/>
      <c r="V122" s="373"/>
      <c r="W122" s="373"/>
      <c r="X122" s="235"/>
      <c r="Y122" s="236">
        <f t="shared" si="7"/>
        <v>0</v>
      </c>
      <c r="Z122" s="373"/>
      <c r="AA122" s="373"/>
      <c r="AB122" s="373"/>
      <c r="AC122" s="373"/>
      <c r="AD122" s="373"/>
      <c r="AE122" s="373"/>
      <c r="AF122" s="373">
        <v>1</v>
      </c>
      <c r="AG122" s="428">
        <v>43781</v>
      </c>
      <c r="AH122" s="236">
        <f t="shared" si="5"/>
        <v>1</v>
      </c>
      <c r="AI122" s="237"/>
      <c r="AJ122" s="373" t="s">
        <v>2134</v>
      </c>
      <c r="AK122" s="373"/>
      <c r="AL122" s="373"/>
      <c r="AM122" s="373"/>
      <c r="AN122" s="373"/>
      <c r="AO122" s="373"/>
      <c r="AP122" s="373"/>
      <c r="AQ122" s="373"/>
      <c r="AR122" s="373"/>
      <c r="AS122" s="238"/>
      <c r="AT122" s="185"/>
    </row>
    <row r="123" spans="1:46" s="63" customFormat="1" ht="20.100000000000001" customHeight="1" x14ac:dyDescent="0.2">
      <c r="A123" s="373"/>
      <c r="B123" s="373" t="s">
        <v>1982</v>
      </c>
      <c r="C123" s="373" t="s">
        <v>2087</v>
      </c>
      <c r="D123" s="373"/>
      <c r="E123" s="373"/>
      <c r="F123" s="373" t="s">
        <v>1905</v>
      </c>
      <c r="G123" s="373" t="s">
        <v>1907</v>
      </c>
      <c r="H123" s="373"/>
      <c r="I123" s="373"/>
      <c r="J123" s="373"/>
      <c r="K123" s="373"/>
      <c r="L123" s="373"/>
      <c r="M123" s="373"/>
      <c r="N123" s="373"/>
      <c r="O123" s="373"/>
      <c r="P123" s="419">
        <f t="shared" si="6"/>
        <v>0</v>
      </c>
      <c r="Q123" s="373"/>
      <c r="R123" s="373"/>
      <c r="S123" s="373"/>
      <c r="T123" s="373"/>
      <c r="U123" s="373"/>
      <c r="V123" s="373"/>
      <c r="W123" s="373"/>
      <c r="X123" s="235"/>
      <c r="Y123" s="236">
        <f t="shared" si="7"/>
        <v>0</v>
      </c>
      <c r="Z123" s="373"/>
      <c r="AA123" s="373"/>
      <c r="AB123" s="373"/>
      <c r="AC123" s="373"/>
      <c r="AD123" s="373"/>
      <c r="AE123" s="373"/>
      <c r="AF123" s="373">
        <v>1</v>
      </c>
      <c r="AG123" s="428">
        <v>43467</v>
      </c>
      <c r="AH123" s="236">
        <f t="shared" si="5"/>
        <v>1</v>
      </c>
      <c r="AI123" s="237"/>
      <c r="AJ123" s="373" t="s">
        <v>2134</v>
      </c>
      <c r="AK123" s="373"/>
      <c r="AL123" s="373"/>
      <c r="AM123" s="373"/>
      <c r="AN123" s="373"/>
      <c r="AO123" s="373"/>
      <c r="AP123" s="373"/>
      <c r="AQ123" s="373"/>
      <c r="AR123" s="373"/>
      <c r="AS123" s="238"/>
      <c r="AT123" s="185"/>
    </row>
    <row r="124" spans="1:46" s="63" customFormat="1" ht="20.100000000000001" customHeight="1" x14ac:dyDescent="0.2">
      <c r="A124" s="373"/>
      <c r="B124" s="373" t="s">
        <v>1982</v>
      </c>
      <c r="C124" s="373" t="s">
        <v>2088</v>
      </c>
      <c r="D124" s="373"/>
      <c r="E124" s="373"/>
      <c r="F124" s="373" t="s">
        <v>1905</v>
      </c>
      <c r="G124" s="373" t="s">
        <v>1907</v>
      </c>
      <c r="H124" s="373"/>
      <c r="I124" s="373"/>
      <c r="J124" s="373"/>
      <c r="K124" s="373"/>
      <c r="L124" s="373"/>
      <c r="M124" s="373"/>
      <c r="N124" s="373"/>
      <c r="O124" s="373"/>
      <c r="P124" s="419">
        <f t="shared" si="6"/>
        <v>0</v>
      </c>
      <c r="Q124" s="373"/>
      <c r="R124" s="373"/>
      <c r="S124" s="373"/>
      <c r="T124" s="373"/>
      <c r="U124" s="373"/>
      <c r="V124" s="373"/>
      <c r="W124" s="373"/>
      <c r="X124" s="235"/>
      <c r="Y124" s="236">
        <f t="shared" si="7"/>
        <v>0</v>
      </c>
      <c r="Z124" s="373"/>
      <c r="AA124" s="373"/>
      <c r="AB124" s="373"/>
      <c r="AC124" s="373"/>
      <c r="AD124" s="373"/>
      <c r="AE124" s="373"/>
      <c r="AF124" s="373">
        <v>1</v>
      </c>
      <c r="AG124" s="428">
        <v>43525</v>
      </c>
      <c r="AH124" s="236">
        <f t="shared" si="5"/>
        <v>1</v>
      </c>
      <c r="AI124" s="237"/>
      <c r="AJ124" s="373" t="s">
        <v>2134</v>
      </c>
      <c r="AK124" s="373"/>
      <c r="AL124" s="373"/>
      <c r="AM124" s="373"/>
      <c r="AN124" s="373"/>
      <c r="AO124" s="373"/>
      <c r="AP124" s="373"/>
      <c r="AQ124" s="373"/>
      <c r="AR124" s="373"/>
      <c r="AS124" s="238"/>
      <c r="AT124" s="185"/>
    </row>
    <row r="125" spans="1:46" s="63" customFormat="1" ht="20.100000000000001" customHeight="1" x14ac:dyDescent="0.2">
      <c r="A125" s="373"/>
      <c r="B125" s="373" t="s">
        <v>1982</v>
      </c>
      <c r="C125" s="373" t="s">
        <v>2089</v>
      </c>
      <c r="D125" s="373"/>
      <c r="E125" s="373"/>
      <c r="F125" s="373" t="s">
        <v>1905</v>
      </c>
      <c r="G125" s="373" t="s">
        <v>1907</v>
      </c>
      <c r="H125" s="373"/>
      <c r="I125" s="373"/>
      <c r="J125" s="373"/>
      <c r="K125" s="373"/>
      <c r="L125" s="373"/>
      <c r="M125" s="373"/>
      <c r="N125" s="373"/>
      <c r="O125" s="373"/>
      <c r="P125" s="419">
        <f t="shared" si="6"/>
        <v>0</v>
      </c>
      <c r="Q125" s="373"/>
      <c r="R125" s="373"/>
      <c r="S125" s="373"/>
      <c r="T125" s="373"/>
      <c r="U125" s="373"/>
      <c r="V125" s="373"/>
      <c r="W125" s="373"/>
      <c r="X125" s="235"/>
      <c r="Y125" s="236">
        <f t="shared" si="7"/>
        <v>0</v>
      </c>
      <c r="Z125" s="373"/>
      <c r="AA125" s="373"/>
      <c r="AB125" s="373"/>
      <c r="AC125" s="373"/>
      <c r="AD125" s="373"/>
      <c r="AE125" s="373"/>
      <c r="AF125" s="373">
        <v>1</v>
      </c>
      <c r="AG125" s="428">
        <v>43530</v>
      </c>
      <c r="AH125" s="236">
        <f t="shared" si="5"/>
        <v>1</v>
      </c>
      <c r="AI125" s="237"/>
      <c r="AJ125" s="373" t="s">
        <v>2134</v>
      </c>
      <c r="AK125" s="373"/>
      <c r="AL125" s="373"/>
      <c r="AM125" s="373"/>
      <c r="AN125" s="373"/>
      <c r="AO125" s="373"/>
      <c r="AP125" s="373"/>
      <c r="AQ125" s="373"/>
      <c r="AR125" s="373"/>
      <c r="AS125" s="238"/>
      <c r="AT125" s="185"/>
    </row>
    <row r="126" spans="1:46" s="63" customFormat="1" ht="20.100000000000001" customHeight="1" x14ac:dyDescent="0.2">
      <c r="A126" s="373"/>
      <c r="B126" s="373" t="s">
        <v>1983</v>
      </c>
      <c r="C126" s="373" t="s">
        <v>2090</v>
      </c>
      <c r="D126" s="373"/>
      <c r="E126" s="373"/>
      <c r="F126" s="373" t="s">
        <v>1905</v>
      </c>
      <c r="G126" s="373" t="s">
        <v>1907</v>
      </c>
      <c r="H126" s="373"/>
      <c r="I126" s="373"/>
      <c r="J126" s="373"/>
      <c r="K126" s="373"/>
      <c r="L126" s="373"/>
      <c r="M126" s="373"/>
      <c r="N126" s="373"/>
      <c r="O126" s="373"/>
      <c r="P126" s="419">
        <f t="shared" si="6"/>
        <v>0</v>
      </c>
      <c r="Q126" s="373"/>
      <c r="R126" s="373"/>
      <c r="S126" s="373"/>
      <c r="T126" s="373"/>
      <c r="U126" s="373"/>
      <c r="V126" s="373"/>
      <c r="W126" s="373"/>
      <c r="X126" s="235"/>
      <c r="Y126" s="236">
        <f t="shared" si="7"/>
        <v>0</v>
      </c>
      <c r="Z126" s="373"/>
      <c r="AA126" s="373"/>
      <c r="AB126" s="373"/>
      <c r="AC126" s="373"/>
      <c r="AD126" s="373"/>
      <c r="AE126" s="373"/>
      <c r="AF126" s="373">
        <v>1</v>
      </c>
      <c r="AG126" s="428">
        <v>43487</v>
      </c>
      <c r="AH126" s="236">
        <f t="shared" si="5"/>
        <v>1</v>
      </c>
      <c r="AI126" s="237"/>
      <c r="AJ126" s="373" t="s">
        <v>2134</v>
      </c>
      <c r="AK126" s="373"/>
      <c r="AL126" s="373"/>
      <c r="AM126" s="373"/>
      <c r="AN126" s="373"/>
      <c r="AO126" s="373"/>
      <c r="AP126" s="373"/>
      <c r="AQ126" s="373"/>
      <c r="AR126" s="373"/>
      <c r="AS126" s="238"/>
      <c r="AT126" s="185"/>
    </row>
    <row r="127" spans="1:46" s="63" customFormat="1" ht="20.100000000000001" customHeight="1" x14ac:dyDescent="0.2">
      <c r="A127" s="373"/>
      <c r="B127" s="373" t="s">
        <v>1983</v>
      </c>
      <c r="C127" s="373" t="s">
        <v>2091</v>
      </c>
      <c r="D127" s="373"/>
      <c r="E127" s="373"/>
      <c r="F127" s="373" t="s">
        <v>1905</v>
      </c>
      <c r="G127" s="373" t="s">
        <v>1907</v>
      </c>
      <c r="H127" s="373"/>
      <c r="I127" s="373"/>
      <c r="J127" s="373"/>
      <c r="K127" s="373"/>
      <c r="L127" s="373"/>
      <c r="M127" s="373"/>
      <c r="N127" s="373"/>
      <c r="O127" s="373"/>
      <c r="P127" s="419">
        <f t="shared" si="6"/>
        <v>0</v>
      </c>
      <c r="Q127" s="373"/>
      <c r="R127" s="373"/>
      <c r="S127" s="373"/>
      <c r="T127" s="373"/>
      <c r="U127" s="373"/>
      <c r="V127" s="373"/>
      <c r="W127" s="373"/>
      <c r="X127" s="235"/>
      <c r="Y127" s="236">
        <f t="shared" si="7"/>
        <v>0</v>
      </c>
      <c r="Z127" s="373"/>
      <c r="AA127" s="373"/>
      <c r="AB127" s="373"/>
      <c r="AC127" s="373"/>
      <c r="AD127" s="373"/>
      <c r="AE127" s="373"/>
      <c r="AF127" s="373">
        <v>1</v>
      </c>
      <c r="AG127" s="428">
        <v>43487</v>
      </c>
      <c r="AH127" s="236">
        <f t="shared" si="5"/>
        <v>1</v>
      </c>
      <c r="AI127" s="237"/>
      <c r="AJ127" s="373" t="s">
        <v>2134</v>
      </c>
      <c r="AK127" s="373"/>
      <c r="AL127" s="373"/>
      <c r="AM127" s="373"/>
      <c r="AN127" s="373"/>
      <c r="AO127" s="373"/>
      <c r="AP127" s="373"/>
      <c r="AQ127" s="373"/>
      <c r="AR127" s="373"/>
      <c r="AS127" s="238"/>
      <c r="AT127" s="185"/>
    </row>
    <row r="128" spans="1:46" s="63" customFormat="1" ht="20.100000000000001" customHeight="1" x14ac:dyDescent="0.2">
      <c r="A128" s="373"/>
      <c r="B128" s="373" t="s">
        <v>1984</v>
      </c>
      <c r="C128" s="373" t="s">
        <v>2092</v>
      </c>
      <c r="D128" s="373"/>
      <c r="E128" s="373"/>
      <c r="F128" s="373" t="s">
        <v>1905</v>
      </c>
      <c r="G128" s="373" t="s">
        <v>1907</v>
      </c>
      <c r="H128" s="373"/>
      <c r="I128" s="373"/>
      <c r="J128" s="373"/>
      <c r="K128" s="373"/>
      <c r="L128" s="373"/>
      <c r="M128" s="373"/>
      <c r="N128" s="373"/>
      <c r="O128" s="373"/>
      <c r="P128" s="419">
        <f t="shared" si="6"/>
        <v>0</v>
      </c>
      <c r="Q128" s="373"/>
      <c r="R128" s="373"/>
      <c r="S128" s="373"/>
      <c r="T128" s="373"/>
      <c r="U128" s="373"/>
      <c r="V128" s="373"/>
      <c r="W128" s="373"/>
      <c r="X128" s="235"/>
      <c r="Y128" s="236">
        <f t="shared" si="7"/>
        <v>0</v>
      </c>
      <c r="Z128" s="373"/>
      <c r="AA128" s="373"/>
      <c r="AB128" s="373"/>
      <c r="AC128" s="373"/>
      <c r="AD128" s="373"/>
      <c r="AE128" s="373"/>
      <c r="AF128" s="373">
        <v>1</v>
      </c>
      <c r="AG128" s="428">
        <v>43753</v>
      </c>
      <c r="AH128" s="236">
        <f t="shared" si="5"/>
        <v>1</v>
      </c>
      <c r="AI128" s="237"/>
      <c r="AJ128" s="373" t="s">
        <v>2134</v>
      </c>
      <c r="AK128" s="373"/>
      <c r="AL128" s="373"/>
      <c r="AM128" s="373"/>
      <c r="AN128" s="373"/>
      <c r="AO128" s="373"/>
      <c r="AP128" s="373"/>
      <c r="AQ128" s="373"/>
      <c r="AR128" s="373"/>
      <c r="AS128" s="238"/>
      <c r="AT128" s="185"/>
    </row>
    <row r="129" spans="1:46" s="63" customFormat="1" ht="20.100000000000001" customHeight="1" x14ac:dyDescent="0.2">
      <c r="A129" s="373"/>
      <c r="B129" s="373" t="s">
        <v>1984</v>
      </c>
      <c r="C129" s="373" t="s">
        <v>2093</v>
      </c>
      <c r="D129" s="373"/>
      <c r="E129" s="373"/>
      <c r="F129" s="373" t="s">
        <v>1905</v>
      </c>
      <c r="G129" s="373" t="s">
        <v>1907</v>
      </c>
      <c r="H129" s="373"/>
      <c r="I129" s="373"/>
      <c r="J129" s="373"/>
      <c r="K129" s="373"/>
      <c r="L129" s="373"/>
      <c r="M129" s="373"/>
      <c r="N129" s="373"/>
      <c r="O129" s="373"/>
      <c r="P129" s="419">
        <f t="shared" si="6"/>
        <v>0</v>
      </c>
      <c r="Q129" s="373"/>
      <c r="R129" s="373"/>
      <c r="S129" s="373"/>
      <c r="T129" s="373"/>
      <c r="U129" s="373"/>
      <c r="V129" s="373"/>
      <c r="W129" s="373"/>
      <c r="X129" s="235"/>
      <c r="Y129" s="236">
        <f t="shared" si="7"/>
        <v>0</v>
      </c>
      <c r="Z129" s="373"/>
      <c r="AA129" s="373"/>
      <c r="AB129" s="373"/>
      <c r="AC129" s="373"/>
      <c r="AD129" s="373"/>
      <c r="AE129" s="373"/>
      <c r="AF129" s="373">
        <v>1</v>
      </c>
      <c r="AG129" s="428">
        <v>43753</v>
      </c>
      <c r="AH129" s="236">
        <f t="shared" si="5"/>
        <v>1</v>
      </c>
      <c r="AI129" s="237"/>
      <c r="AJ129" s="373" t="s">
        <v>2134</v>
      </c>
      <c r="AK129" s="373"/>
      <c r="AL129" s="373"/>
      <c r="AM129" s="373"/>
      <c r="AN129" s="373"/>
      <c r="AO129" s="373"/>
      <c r="AP129" s="373"/>
      <c r="AQ129" s="373"/>
      <c r="AR129" s="373"/>
      <c r="AS129" s="238"/>
      <c r="AT129" s="185"/>
    </row>
    <row r="130" spans="1:46" s="63" customFormat="1" ht="20.100000000000001" customHeight="1" x14ac:dyDescent="0.2">
      <c r="A130" s="373"/>
      <c r="B130" s="373" t="s">
        <v>1984</v>
      </c>
      <c r="C130" s="373" t="s">
        <v>2094</v>
      </c>
      <c r="D130" s="373"/>
      <c r="E130" s="373"/>
      <c r="F130" s="373" t="s">
        <v>1905</v>
      </c>
      <c r="G130" s="373" t="s">
        <v>1907</v>
      </c>
      <c r="H130" s="373"/>
      <c r="I130" s="373"/>
      <c r="J130" s="373"/>
      <c r="K130" s="373"/>
      <c r="L130" s="373"/>
      <c r="M130" s="373"/>
      <c r="N130" s="373"/>
      <c r="O130" s="373"/>
      <c r="P130" s="419">
        <f t="shared" si="6"/>
        <v>0</v>
      </c>
      <c r="Q130" s="373"/>
      <c r="R130" s="373"/>
      <c r="S130" s="373"/>
      <c r="T130" s="373"/>
      <c r="U130" s="373"/>
      <c r="V130" s="373"/>
      <c r="W130" s="373"/>
      <c r="X130" s="235"/>
      <c r="Y130" s="236">
        <f t="shared" si="7"/>
        <v>0</v>
      </c>
      <c r="Z130" s="373"/>
      <c r="AA130" s="373"/>
      <c r="AB130" s="373"/>
      <c r="AC130" s="373"/>
      <c r="AD130" s="373"/>
      <c r="AE130" s="373"/>
      <c r="AF130" s="373">
        <v>1</v>
      </c>
      <c r="AG130" s="428">
        <v>43753</v>
      </c>
      <c r="AH130" s="236">
        <f t="shared" si="5"/>
        <v>1</v>
      </c>
      <c r="AI130" s="237"/>
      <c r="AJ130" s="373" t="s">
        <v>2134</v>
      </c>
      <c r="AK130" s="373"/>
      <c r="AL130" s="373"/>
      <c r="AM130" s="373"/>
      <c r="AN130" s="373"/>
      <c r="AO130" s="373"/>
      <c r="AP130" s="373"/>
      <c r="AQ130" s="373"/>
      <c r="AR130" s="373"/>
      <c r="AS130" s="238"/>
      <c r="AT130" s="185"/>
    </row>
    <row r="131" spans="1:46" s="63" customFormat="1" ht="20.100000000000001" customHeight="1" x14ac:dyDescent="0.2">
      <c r="A131" s="373"/>
      <c r="B131" s="373" t="s">
        <v>1985</v>
      </c>
      <c r="C131" s="373" t="s">
        <v>2095</v>
      </c>
      <c r="D131" s="373"/>
      <c r="E131" s="373"/>
      <c r="F131" s="373" t="s">
        <v>1905</v>
      </c>
      <c r="G131" s="373" t="s">
        <v>1907</v>
      </c>
      <c r="H131" s="373"/>
      <c r="I131" s="373"/>
      <c r="J131" s="373"/>
      <c r="K131" s="373"/>
      <c r="L131" s="373"/>
      <c r="M131" s="373"/>
      <c r="N131" s="373"/>
      <c r="O131" s="373"/>
      <c r="P131" s="419">
        <f t="shared" si="6"/>
        <v>0</v>
      </c>
      <c r="Q131" s="373"/>
      <c r="R131" s="373"/>
      <c r="S131" s="373"/>
      <c r="T131" s="373"/>
      <c r="U131" s="373"/>
      <c r="V131" s="373"/>
      <c r="W131" s="373"/>
      <c r="X131" s="235"/>
      <c r="Y131" s="236">
        <f t="shared" si="7"/>
        <v>0</v>
      </c>
      <c r="Z131" s="373"/>
      <c r="AA131" s="373"/>
      <c r="AB131" s="373"/>
      <c r="AC131" s="373"/>
      <c r="AD131" s="373"/>
      <c r="AE131" s="373"/>
      <c r="AF131" s="373">
        <v>1</v>
      </c>
      <c r="AG131" s="428">
        <v>43728</v>
      </c>
      <c r="AH131" s="236">
        <f t="shared" si="5"/>
        <v>1</v>
      </c>
      <c r="AI131" s="237"/>
      <c r="AJ131" s="373" t="s">
        <v>2134</v>
      </c>
      <c r="AK131" s="373"/>
      <c r="AL131" s="373"/>
      <c r="AM131" s="373"/>
      <c r="AN131" s="373"/>
      <c r="AO131" s="373"/>
      <c r="AP131" s="373"/>
      <c r="AQ131" s="373"/>
      <c r="AR131" s="373"/>
      <c r="AS131" s="238"/>
      <c r="AT131" s="185"/>
    </row>
    <row r="132" spans="1:46" s="63" customFormat="1" ht="20.100000000000001" customHeight="1" x14ac:dyDescent="0.2">
      <c r="A132" s="373"/>
      <c r="B132" s="373" t="s">
        <v>1985</v>
      </c>
      <c r="C132" s="373" t="s">
        <v>2096</v>
      </c>
      <c r="D132" s="373"/>
      <c r="E132" s="373"/>
      <c r="F132" s="373" t="s">
        <v>1905</v>
      </c>
      <c r="G132" s="373" t="s">
        <v>1907</v>
      </c>
      <c r="H132" s="373"/>
      <c r="I132" s="373"/>
      <c r="J132" s="373"/>
      <c r="K132" s="373"/>
      <c r="L132" s="373"/>
      <c r="M132" s="373"/>
      <c r="N132" s="373"/>
      <c r="O132" s="373"/>
      <c r="P132" s="419">
        <f t="shared" si="6"/>
        <v>0</v>
      </c>
      <c r="Q132" s="373"/>
      <c r="R132" s="373"/>
      <c r="S132" s="373"/>
      <c r="T132" s="373"/>
      <c r="U132" s="373"/>
      <c r="V132" s="373"/>
      <c r="W132" s="373"/>
      <c r="X132" s="235"/>
      <c r="Y132" s="236">
        <f t="shared" si="7"/>
        <v>0</v>
      </c>
      <c r="Z132" s="373"/>
      <c r="AA132" s="373"/>
      <c r="AB132" s="373"/>
      <c r="AC132" s="373"/>
      <c r="AD132" s="373"/>
      <c r="AE132" s="373"/>
      <c r="AF132" s="373">
        <v>1</v>
      </c>
      <c r="AG132" s="428">
        <v>43692</v>
      </c>
      <c r="AH132" s="236">
        <f t="shared" si="5"/>
        <v>1</v>
      </c>
      <c r="AI132" s="237"/>
      <c r="AJ132" s="373" t="s">
        <v>2134</v>
      </c>
      <c r="AK132" s="373"/>
      <c r="AL132" s="373"/>
      <c r="AM132" s="373"/>
      <c r="AN132" s="373"/>
      <c r="AO132" s="373"/>
      <c r="AP132" s="373"/>
      <c r="AQ132" s="373"/>
      <c r="AR132" s="373"/>
      <c r="AS132" s="238"/>
      <c r="AT132" s="185"/>
    </row>
    <row r="133" spans="1:46" s="63" customFormat="1" ht="20.100000000000001" customHeight="1" x14ac:dyDescent="0.2">
      <c r="A133" s="373"/>
      <c r="B133" s="373" t="s">
        <v>1986</v>
      </c>
      <c r="C133" s="373" t="s">
        <v>2097</v>
      </c>
      <c r="D133" s="373"/>
      <c r="E133" s="373"/>
      <c r="F133" s="373" t="s">
        <v>2133</v>
      </c>
      <c r="G133" s="373" t="s">
        <v>1907</v>
      </c>
      <c r="H133" s="373"/>
      <c r="I133" s="373"/>
      <c r="J133" s="373"/>
      <c r="K133" s="373"/>
      <c r="L133" s="373"/>
      <c r="M133" s="373"/>
      <c r="N133" s="373"/>
      <c r="O133" s="373"/>
      <c r="P133" s="419">
        <f t="shared" si="6"/>
        <v>0</v>
      </c>
      <c r="Q133" s="373"/>
      <c r="R133" s="373"/>
      <c r="S133" s="373"/>
      <c r="T133" s="373"/>
      <c r="U133" s="373"/>
      <c r="V133" s="373"/>
      <c r="W133" s="373"/>
      <c r="X133" s="235"/>
      <c r="Y133" s="236">
        <f t="shared" si="7"/>
        <v>0</v>
      </c>
      <c r="Z133" s="373"/>
      <c r="AA133" s="373"/>
      <c r="AB133" s="373"/>
      <c r="AC133" s="373"/>
      <c r="AD133" s="373"/>
      <c r="AE133" s="373"/>
      <c r="AF133" s="373">
        <v>1</v>
      </c>
      <c r="AG133" s="428">
        <v>43774</v>
      </c>
      <c r="AH133" s="236">
        <f t="shared" si="5"/>
        <v>1</v>
      </c>
      <c r="AI133" s="237"/>
      <c r="AJ133" s="373" t="s">
        <v>2134</v>
      </c>
      <c r="AK133" s="373"/>
      <c r="AL133" s="373"/>
      <c r="AM133" s="373"/>
      <c r="AN133" s="373"/>
      <c r="AO133" s="373"/>
      <c r="AP133" s="373"/>
      <c r="AQ133" s="373"/>
      <c r="AR133" s="373"/>
      <c r="AS133" s="238"/>
      <c r="AT133" s="185"/>
    </row>
    <row r="134" spans="1:46" s="63" customFormat="1" ht="20.100000000000001" customHeight="1" x14ac:dyDescent="0.2">
      <c r="A134" s="373"/>
      <c r="B134" s="373" t="s">
        <v>1986</v>
      </c>
      <c r="C134" s="373" t="s">
        <v>2098</v>
      </c>
      <c r="D134" s="373"/>
      <c r="E134" s="373"/>
      <c r="F134" s="373" t="s">
        <v>2133</v>
      </c>
      <c r="G134" s="373" t="s">
        <v>1907</v>
      </c>
      <c r="H134" s="373"/>
      <c r="I134" s="373"/>
      <c r="J134" s="373"/>
      <c r="K134" s="373"/>
      <c r="L134" s="373"/>
      <c r="M134" s="373"/>
      <c r="N134" s="373"/>
      <c r="O134" s="373"/>
      <c r="P134" s="419">
        <f t="shared" si="6"/>
        <v>0</v>
      </c>
      <c r="Q134" s="373"/>
      <c r="R134" s="373"/>
      <c r="S134" s="373"/>
      <c r="T134" s="373"/>
      <c r="U134" s="373"/>
      <c r="V134" s="373"/>
      <c r="W134" s="373"/>
      <c r="X134" s="235"/>
      <c r="Y134" s="236">
        <f t="shared" si="7"/>
        <v>0</v>
      </c>
      <c r="Z134" s="373"/>
      <c r="AA134" s="373"/>
      <c r="AB134" s="373"/>
      <c r="AC134" s="373"/>
      <c r="AD134" s="373"/>
      <c r="AE134" s="373"/>
      <c r="AF134" s="373">
        <v>1</v>
      </c>
      <c r="AG134" s="428">
        <v>43774</v>
      </c>
      <c r="AH134" s="236">
        <f t="shared" si="5"/>
        <v>1</v>
      </c>
      <c r="AI134" s="237"/>
      <c r="AJ134" s="373" t="s">
        <v>2134</v>
      </c>
      <c r="AK134" s="373"/>
      <c r="AL134" s="373"/>
      <c r="AM134" s="373"/>
      <c r="AN134" s="373"/>
      <c r="AO134" s="373"/>
      <c r="AP134" s="373"/>
      <c r="AQ134" s="373"/>
      <c r="AR134" s="373"/>
      <c r="AS134" s="238"/>
      <c r="AT134" s="185"/>
    </row>
    <row r="135" spans="1:46" s="63" customFormat="1" ht="20.100000000000001" customHeight="1" x14ac:dyDescent="0.2">
      <c r="A135" s="373"/>
      <c r="B135" s="373" t="s">
        <v>1987</v>
      </c>
      <c r="C135" s="373" t="s">
        <v>2099</v>
      </c>
      <c r="D135" s="373"/>
      <c r="E135" s="373"/>
      <c r="F135" s="373" t="s">
        <v>2133</v>
      </c>
      <c r="G135" s="373" t="s">
        <v>1907</v>
      </c>
      <c r="H135" s="373"/>
      <c r="I135" s="373"/>
      <c r="J135" s="373"/>
      <c r="K135" s="373"/>
      <c r="L135" s="373"/>
      <c r="M135" s="373"/>
      <c r="N135" s="373"/>
      <c r="O135" s="373"/>
      <c r="P135" s="419">
        <f t="shared" si="6"/>
        <v>0</v>
      </c>
      <c r="Q135" s="373"/>
      <c r="R135" s="373"/>
      <c r="S135" s="373"/>
      <c r="T135" s="373"/>
      <c r="U135" s="373"/>
      <c r="V135" s="373"/>
      <c r="W135" s="373"/>
      <c r="X135" s="235"/>
      <c r="Y135" s="236">
        <f t="shared" si="7"/>
        <v>0</v>
      </c>
      <c r="Z135" s="373"/>
      <c r="AA135" s="373"/>
      <c r="AB135" s="373"/>
      <c r="AC135" s="373"/>
      <c r="AD135" s="373"/>
      <c r="AE135" s="373"/>
      <c r="AF135" s="373">
        <v>1</v>
      </c>
      <c r="AG135" s="428">
        <v>43782</v>
      </c>
      <c r="AH135" s="236">
        <f t="shared" si="5"/>
        <v>1</v>
      </c>
      <c r="AI135" s="237"/>
      <c r="AJ135" s="373" t="s">
        <v>2134</v>
      </c>
      <c r="AK135" s="373"/>
      <c r="AL135" s="373"/>
      <c r="AM135" s="373"/>
      <c r="AN135" s="373"/>
      <c r="AO135" s="373"/>
      <c r="AP135" s="373"/>
      <c r="AQ135" s="373"/>
      <c r="AR135" s="373"/>
      <c r="AS135" s="238"/>
      <c r="AT135" s="185"/>
    </row>
    <row r="136" spans="1:46" s="63" customFormat="1" ht="20.100000000000001" customHeight="1" x14ac:dyDescent="0.2">
      <c r="A136" s="373"/>
      <c r="B136" s="373" t="s">
        <v>1987</v>
      </c>
      <c r="C136" s="373" t="s">
        <v>2100</v>
      </c>
      <c r="D136" s="373"/>
      <c r="E136" s="373"/>
      <c r="F136" s="373" t="s">
        <v>2133</v>
      </c>
      <c r="G136" s="373" t="s">
        <v>1907</v>
      </c>
      <c r="H136" s="373"/>
      <c r="I136" s="373"/>
      <c r="J136" s="373"/>
      <c r="K136" s="373"/>
      <c r="L136" s="373"/>
      <c r="M136" s="373"/>
      <c r="N136" s="373"/>
      <c r="O136" s="373"/>
      <c r="P136" s="419">
        <f t="shared" si="6"/>
        <v>0</v>
      </c>
      <c r="Q136" s="373"/>
      <c r="R136" s="373"/>
      <c r="S136" s="373"/>
      <c r="T136" s="373"/>
      <c r="U136" s="373"/>
      <c r="V136" s="373"/>
      <c r="W136" s="373"/>
      <c r="X136" s="235"/>
      <c r="Y136" s="236">
        <f t="shared" si="7"/>
        <v>0</v>
      </c>
      <c r="Z136" s="373"/>
      <c r="AA136" s="373"/>
      <c r="AB136" s="373"/>
      <c r="AC136" s="373"/>
      <c r="AD136" s="373"/>
      <c r="AE136" s="373"/>
      <c r="AF136" s="373">
        <v>1</v>
      </c>
      <c r="AG136" s="428">
        <v>43782</v>
      </c>
      <c r="AH136" s="236">
        <f t="shared" si="5"/>
        <v>1</v>
      </c>
      <c r="AI136" s="237"/>
      <c r="AJ136" s="373" t="s">
        <v>2134</v>
      </c>
      <c r="AK136" s="373"/>
      <c r="AL136" s="373"/>
      <c r="AM136" s="373"/>
      <c r="AN136" s="373"/>
      <c r="AO136" s="373"/>
      <c r="AP136" s="373"/>
      <c r="AQ136" s="373"/>
      <c r="AR136" s="373"/>
      <c r="AS136" s="238"/>
      <c r="AT136" s="185"/>
    </row>
    <row r="137" spans="1:46" s="63" customFormat="1" ht="20.100000000000001" customHeight="1" x14ac:dyDescent="0.2">
      <c r="A137" s="373"/>
      <c r="B137" s="373" t="s">
        <v>1988</v>
      </c>
      <c r="C137" s="373" t="s">
        <v>2101</v>
      </c>
      <c r="D137" s="373"/>
      <c r="E137" s="373"/>
      <c r="F137" s="373" t="s">
        <v>2133</v>
      </c>
      <c r="G137" s="373" t="s">
        <v>1907</v>
      </c>
      <c r="H137" s="373"/>
      <c r="I137" s="373"/>
      <c r="J137" s="373"/>
      <c r="K137" s="373"/>
      <c r="L137" s="373"/>
      <c r="M137" s="373"/>
      <c r="N137" s="373"/>
      <c r="O137" s="373"/>
      <c r="P137" s="419">
        <f t="shared" si="6"/>
        <v>0</v>
      </c>
      <c r="Q137" s="373"/>
      <c r="R137" s="373"/>
      <c r="S137" s="373"/>
      <c r="T137" s="373"/>
      <c r="U137" s="373"/>
      <c r="V137" s="373"/>
      <c r="W137" s="373"/>
      <c r="X137" s="235"/>
      <c r="Y137" s="236">
        <f t="shared" si="7"/>
        <v>0</v>
      </c>
      <c r="Z137" s="373"/>
      <c r="AA137" s="373"/>
      <c r="AB137" s="373"/>
      <c r="AC137" s="373"/>
      <c r="AD137" s="373"/>
      <c r="AE137" s="373"/>
      <c r="AF137" s="373">
        <v>1</v>
      </c>
      <c r="AG137" s="428">
        <v>43782</v>
      </c>
      <c r="AH137" s="236">
        <f t="shared" si="5"/>
        <v>1</v>
      </c>
      <c r="AI137" s="237"/>
      <c r="AJ137" s="373" t="s">
        <v>2134</v>
      </c>
      <c r="AK137" s="373"/>
      <c r="AL137" s="373"/>
      <c r="AM137" s="373"/>
      <c r="AN137" s="373"/>
      <c r="AO137" s="373"/>
      <c r="AP137" s="373"/>
      <c r="AQ137" s="373"/>
      <c r="AR137" s="373"/>
      <c r="AS137" s="238"/>
      <c r="AT137" s="185"/>
    </row>
    <row r="138" spans="1:46" s="63" customFormat="1" ht="20.100000000000001" customHeight="1" x14ac:dyDescent="0.2">
      <c r="A138" s="373"/>
      <c r="B138" s="373" t="s">
        <v>1988</v>
      </c>
      <c r="C138" s="373" t="s">
        <v>2102</v>
      </c>
      <c r="D138" s="373"/>
      <c r="E138" s="373"/>
      <c r="F138" s="373" t="s">
        <v>2133</v>
      </c>
      <c r="G138" s="373" t="s">
        <v>1907</v>
      </c>
      <c r="H138" s="373"/>
      <c r="I138" s="373"/>
      <c r="J138" s="373"/>
      <c r="K138" s="373"/>
      <c r="L138" s="373"/>
      <c r="M138" s="373"/>
      <c r="N138" s="373"/>
      <c r="O138" s="373"/>
      <c r="P138" s="419">
        <f t="shared" si="6"/>
        <v>0</v>
      </c>
      <c r="Q138" s="373"/>
      <c r="R138" s="373"/>
      <c r="S138" s="373"/>
      <c r="T138" s="373"/>
      <c r="U138" s="373"/>
      <c r="V138" s="373"/>
      <c r="W138" s="373"/>
      <c r="X138" s="235"/>
      <c r="Y138" s="236">
        <f t="shared" si="7"/>
        <v>0</v>
      </c>
      <c r="Z138" s="373"/>
      <c r="AA138" s="373"/>
      <c r="AB138" s="373"/>
      <c r="AC138" s="373"/>
      <c r="AD138" s="373"/>
      <c r="AE138" s="373"/>
      <c r="AF138" s="373">
        <v>1</v>
      </c>
      <c r="AG138" s="428">
        <v>43782</v>
      </c>
      <c r="AH138" s="236">
        <f t="shared" si="5"/>
        <v>1</v>
      </c>
      <c r="AI138" s="237"/>
      <c r="AJ138" s="373" t="s">
        <v>2134</v>
      </c>
      <c r="AK138" s="373"/>
      <c r="AL138" s="373"/>
      <c r="AM138" s="373"/>
      <c r="AN138" s="373"/>
      <c r="AO138" s="373"/>
      <c r="AP138" s="373"/>
      <c r="AQ138" s="373"/>
      <c r="AR138" s="373"/>
      <c r="AS138" s="238"/>
      <c r="AT138" s="185"/>
    </row>
    <row r="139" spans="1:46" s="63" customFormat="1" ht="20.100000000000001" customHeight="1" x14ac:dyDescent="0.2">
      <c r="A139" s="373"/>
      <c r="B139" s="373" t="s">
        <v>1988</v>
      </c>
      <c r="C139" s="373" t="s">
        <v>2103</v>
      </c>
      <c r="D139" s="373"/>
      <c r="E139" s="373"/>
      <c r="F139" s="373" t="s">
        <v>2133</v>
      </c>
      <c r="G139" s="373" t="s">
        <v>1907</v>
      </c>
      <c r="H139" s="373"/>
      <c r="I139" s="373"/>
      <c r="J139" s="373"/>
      <c r="K139" s="373"/>
      <c r="L139" s="373"/>
      <c r="M139" s="373"/>
      <c r="N139" s="373"/>
      <c r="O139" s="373"/>
      <c r="P139" s="419">
        <f t="shared" si="6"/>
        <v>0</v>
      </c>
      <c r="Q139" s="373"/>
      <c r="R139" s="373"/>
      <c r="S139" s="373"/>
      <c r="T139" s="373"/>
      <c r="U139" s="373"/>
      <c r="V139" s="373"/>
      <c r="W139" s="373"/>
      <c r="X139" s="235"/>
      <c r="Y139" s="236">
        <f t="shared" si="7"/>
        <v>0</v>
      </c>
      <c r="Z139" s="373"/>
      <c r="AA139" s="373"/>
      <c r="AB139" s="373"/>
      <c r="AC139" s="373"/>
      <c r="AD139" s="373"/>
      <c r="AE139" s="373"/>
      <c r="AF139" s="373">
        <v>1</v>
      </c>
      <c r="AG139" s="428">
        <v>43808</v>
      </c>
      <c r="AH139" s="236">
        <f t="shared" si="5"/>
        <v>1</v>
      </c>
      <c r="AI139" s="237"/>
      <c r="AJ139" s="373" t="s">
        <v>2134</v>
      </c>
      <c r="AK139" s="373"/>
      <c r="AL139" s="373"/>
      <c r="AM139" s="373"/>
      <c r="AN139" s="373"/>
      <c r="AO139" s="373"/>
      <c r="AP139" s="373"/>
      <c r="AQ139" s="373"/>
      <c r="AR139" s="373"/>
      <c r="AS139" s="238"/>
      <c r="AT139" s="185"/>
    </row>
    <row r="140" spans="1:46" s="63" customFormat="1" ht="20.100000000000001" customHeight="1" x14ac:dyDescent="0.2">
      <c r="A140" s="373"/>
      <c r="B140" s="373" t="s">
        <v>1987</v>
      </c>
      <c r="C140" s="373" t="s">
        <v>2104</v>
      </c>
      <c r="D140" s="373"/>
      <c r="E140" s="373"/>
      <c r="F140" s="373" t="s">
        <v>2133</v>
      </c>
      <c r="G140" s="373" t="s">
        <v>1907</v>
      </c>
      <c r="H140" s="373"/>
      <c r="I140" s="373"/>
      <c r="J140" s="373"/>
      <c r="K140" s="373"/>
      <c r="L140" s="373"/>
      <c r="M140" s="373"/>
      <c r="N140" s="373"/>
      <c r="O140" s="373"/>
      <c r="P140" s="419">
        <f t="shared" si="6"/>
        <v>0</v>
      </c>
      <c r="Q140" s="373"/>
      <c r="R140" s="373"/>
      <c r="S140" s="373"/>
      <c r="T140" s="373"/>
      <c r="U140" s="373"/>
      <c r="V140" s="373"/>
      <c r="W140" s="373"/>
      <c r="X140" s="235"/>
      <c r="Y140" s="236">
        <f t="shared" si="7"/>
        <v>0</v>
      </c>
      <c r="Z140" s="373"/>
      <c r="AA140" s="373"/>
      <c r="AB140" s="373"/>
      <c r="AC140" s="373"/>
      <c r="AD140" s="373"/>
      <c r="AE140" s="373"/>
      <c r="AF140" s="373">
        <v>1</v>
      </c>
      <c r="AG140" s="428">
        <v>43808</v>
      </c>
      <c r="AH140" s="236">
        <f t="shared" si="5"/>
        <v>1</v>
      </c>
      <c r="AI140" s="237"/>
      <c r="AJ140" s="373" t="s">
        <v>2134</v>
      </c>
      <c r="AK140" s="373"/>
      <c r="AL140" s="373"/>
      <c r="AM140" s="373"/>
      <c r="AN140" s="373"/>
      <c r="AO140" s="373"/>
      <c r="AP140" s="373"/>
      <c r="AQ140" s="373"/>
      <c r="AR140" s="373"/>
      <c r="AS140" s="238"/>
      <c r="AT140" s="185"/>
    </row>
    <row r="141" spans="1:46" s="63" customFormat="1" ht="20.100000000000001" customHeight="1" x14ac:dyDescent="0.2">
      <c r="A141" s="373"/>
      <c r="B141" s="373" t="s">
        <v>1987</v>
      </c>
      <c r="C141" s="373" t="s">
        <v>2105</v>
      </c>
      <c r="D141" s="373"/>
      <c r="E141" s="373"/>
      <c r="F141" s="373" t="s">
        <v>2133</v>
      </c>
      <c r="G141" s="373" t="s">
        <v>1907</v>
      </c>
      <c r="H141" s="373"/>
      <c r="I141" s="373"/>
      <c r="J141" s="373"/>
      <c r="K141" s="373"/>
      <c r="L141" s="373"/>
      <c r="M141" s="373"/>
      <c r="N141" s="373"/>
      <c r="O141" s="373"/>
      <c r="P141" s="419">
        <f t="shared" si="6"/>
        <v>0</v>
      </c>
      <c r="Q141" s="373"/>
      <c r="R141" s="373"/>
      <c r="S141" s="373"/>
      <c r="T141" s="373"/>
      <c r="U141" s="373"/>
      <c r="V141" s="373"/>
      <c r="W141" s="373"/>
      <c r="X141" s="235"/>
      <c r="Y141" s="236">
        <f t="shared" si="7"/>
        <v>0</v>
      </c>
      <c r="Z141" s="373"/>
      <c r="AA141" s="373"/>
      <c r="AB141" s="373"/>
      <c r="AC141" s="373"/>
      <c r="AD141" s="373"/>
      <c r="AE141" s="373"/>
      <c r="AF141" s="373">
        <v>1</v>
      </c>
      <c r="AG141" s="428">
        <v>43808</v>
      </c>
      <c r="AH141" s="236">
        <f t="shared" si="5"/>
        <v>1</v>
      </c>
      <c r="AI141" s="237"/>
      <c r="AJ141" s="373" t="s">
        <v>2134</v>
      </c>
      <c r="AK141" s="373"/>
      <c r="AL141" s="373"/>
      <c r="AM141" s="373"/>
      <c r="AN141" s="373"/>
      <c r="AO141" s="373"/>
      <c r="AP141" s="373"/>
      <c r="AQ141" s="373"/>
      <c r="AR141" s="373"/>
      <c r="AS141" s="238"/>
      <c r="AT141" s="185"/>
    </row>
    <row r="142" spans="1:46" s="63" customFormat="1" ht="20.100000000000001" customHeight="1" x14ac:dyDescent="0.2">
      <c r="A142" s="373"/>
      <c r="B142" s="373" t="s">
        <v>1987</v>
      </c>
      <c r="C142" s="373" t="s">
        <v>2106</v>
      </c>
      <c r="D142" s="373"/>
      <c r="E142" s="373"/>
      <c r="F142" s="373" t="s">
        <v>2133</v>
      </c>
      <c r="G142" s="373" t="s">
        <v>1907</v>
      </c>
      <c r="H142" s="373"/>
      <c r="I142" s="373"/>
      <c r="J142" s="373"/>
      <c r="K142" s="373"/>
      <c r="L142" s="373"/>
      <c r="M142" s="373"/>
      <c r="N142" s="373"/>
      <c r="O142" s="373"/>
      <c r="P142" s="419">
        <f t="shared" si="6"/>
        <v>0</v>
      </c>
      <c r="Q142" s="373"/>
      <c r="R142" s="373"/>
      <c r="S142" s="373"/>
      <c r="T142" s="373"/>
      <c r="U142" s="373"/>
      <c r="V142" s="373"/>
      <c r="W142" s="373"/>
      <c r="X142" s="235"/>
      <c r="Y142" s="236">
        <f t="shared" si="7"/>
        <v>0</v>
      </c>
      <c r="Z142" s="373"/>
      <c r="AA142" s="373"/>
      <c r="AB142" s="373"/>
      <c r="AC142" s="373"/>
      <c r="AD142" s="373"/>
      <c r="AE142" s="373"/>
      <c r="AF142" s="373">
        <v>1</v>
      </c>
      <c r="AG142" s="428">
        <v>43808</v>
      </c>
      <c r="AH142" s="236">
        <f t="shared" ref="AH142:AH167" si="8">SUM($Z142:$AF142)</f>
        <v>1</v>
      </c>
      <c r="AI142" s="237"/>
      <c r="AJ142" s="373" t="s">
        <v>2134</v>
      </c>
      <c r="AK142" s="373"/>
      <c r="AL142" s="373"/>
      <c r="AM142" s="373"/>
      <c r="AN142" s="373"/>
      <c r="AO142" s="373"/>
      <c r="AP142" s="373"/>
      <c r="AQ142" s="373"/>
      <c r="AR142" s="373"/>
      <c r="AS142" s="238"/>
      <c r="AT142" s="185"/>
    </row>
    <row r="143" spans="1:46" s="63" customFormat="1" ht="20.100000000000001" customHeight="1" x14ac:dyDescent="0.2">
      <c r="A143" s="373"/>
      <c r="B143" s="373" t="s">
        <v>1989</v>
      </c>
      <c r="C143" s="373" t="s">
        <v>2107</v>
      </c>
      <c r="D143" s="373"/>
      <c r="E143" s="373"/>
      <c r="F143" s="373" t="s">
        <v>1905</v>
      </c>
      <c r="G143" s="373" t="s">
        <v>1907</v>
      </c>
      <c r="H143" s="373"/>
      <c r="I143" s="373"/>
      <c r="J143" s="373"/>
      <c r="K143" s="373"/>
      <c r="L143" s="373"/>
      <c r="M143" s="373"/>
      <c r="N143" s="373"/>
      <c r="O143" s="373"/>
      <c r="P143" s="419">
        <f t="shared" si="6"/>
        <v>0</v>
      </c>
      <c r="Q143" s="373"/>
      <c r="R143" s="373"/>
      <c r="S143" s="373"/>
      <c r="T143" s="373"/>
      <c r="U143" s="373"/>
      <c r="V143" s="373"/>
      <c r="W143" s="373"/>
      <c r="X143" s="235"/>
      <c r="Y143" s="236">
        <f t="shared" si="7"/>
        <v>0</v>
      </c>
      <c r="Z143" s="373"/>
      <c r="AA143" s="373"/>
      <c r="AB143" s="373"/>
      <c r="AC143" s="373"/>
      <c r="AD143" s="373"/>
      <c r="AE143" s="373"/>
      <c r="AF143" s="373">
        <v>1</v>
      </c>
      <c r="AG143" s="428">
        <v>43608</v>
      </c>
      <c r="AH143" s="236">
        <f t="shared" si="8"/>
        <v>1</v>
      </c>
      <c r="AI143" s="237"/>
      <c r="AJ143" s="373" t="s">
        <v>2134</v>
      </c>
      <c r="AK143" s="373"/>
      <c r="AL143" s="373"/>
      <c r="AM143" s="373"/>
      <c r="AN143" s="373"/>
      <c r="AO143" s="373"/>
      <c r="AP143" s="373"/>
      <c r="AQ143" s="373"/>
      <c r="AR143" s="373"/>
      <c r="AS143" s="238"/>
      <c r="AT143" s="185"/>
    </row>
    <row r="144" spans="1:46" s="63" customFormat="1" ht="20.100000000000001" customHeight="1" x14ac:dyDescent="0.2">
      <c r="A144" s="373"/>
      <c r="B144" s="373" t="s">
        <v>1990</v>
      </c>
      <c r="C144" s="373" t="s">
        <v>2108</v>
      </c>
      <c r="D144" s="373"/>
      <c r="E144" s="373"/>
      <c r="F144" s="373" t="s">
        <v>1905</v>
      </c>
      <c r="G144" s="373" t="s">
        <v>1907</v>
      </c>
      <c r="H144" s="373"/>
      <c r="I144" s="373"/>
      <c r="J144" s="373"/>
      <c r="K144" s="373"/>
      <c r="L144" s="373"/>
      <c r="M144" s="373"/>
      <c r="N144" s="373"/>
      <c r="O144" s="373"/>
      <c r="P144" s="419">
        <f t="shared" si="6"/>
        <v>0</v>
      </c>
      <c r="Q144" s="373"/>
      <c r="R144" s="373"/>
      <c r="S144" s="373"/>
      <c r="T144" s="373"/>
      <c r="U144" s="373"/>
      <c r="V144" s="373"/>
      <c r="W144" s="373"/>
      <c r="X144" s="235"/>
      <c r="Y144" s="236">
        <f t="shared" si="7"/>
        <v>0</v>
      </c>
      <c r="Z144" s="373"/>
      <c r="AA144" s="373"/>
      <c r="AB144" s="373"/>
      <c r="AC144" s="373"/>
      <c r="AD144" s="373"/>
      <c r="AE144" s="373"/>
      <c r="AF144" s="373">
        <v>1</v>
      </c>
      <c r="AG144" s="428">
        <v>43577</v>
      </c>
      <c r="AH144" s="236">
        <f t="shared" si="8"/>
        <v>1</v>
      </c>
      <c r="AI144" s="237"/>
      <c r="AJ144" s="373" t="s">
        <v>2134</v>
      </c>
      <c r="AK144" s="373"/>
      <c r="AL144" s="373"/>
      <c r="AM144" s="373"/>
      <c r="AN144" s="373"/>
      <c r="AO144" s="373"/>
      <c r="AP144" s="373"/>
      <c r="AQ144" s="373"/>
      <c r="AR144" s="373"/>
      <c r="AS144" s="238"/>
      <c r="AT144" s="185"/>
    </row>
    <row r="145" spans="1:46" s="63" customFormat="1" ht="20.100000000000001" customHeight="1" x14ac:dyDescent="0.2">
      <c r="A145" s="373"/>
      <c r="B145" s="373" t="s">
        <v>1991</v>
      </c>
      <c r="C145" s="373" t="s">
        <v>2109</v>
      </c>
      <c r="D145" s="373"/>
      <c r="E145" s="373"/>
      <c r="F145" s="373" t="s">
        <v>1905</v>
      </c>
      <c r="G145" s="373" t="s">
        <v>1907</v>
      </c>
      <c r="H145" s="373"/>
      <c r="I145" s="373"/>
      <c r="J145" s="373"/>
      <c r="K145" s="373"/>
      <c r="L145" s="373"/>
      <c r="M145" s="373"/>
      <c r="N145" s="373"/>
      <c r="O145" s="373"/>
      <c r="P145" s="419">
        <f t="shared" si="6"/>
        <v>0</v>
      </c>
      <c r="Q145" s="373"/>
      <c r="R145" s="373"/>
      <c r="S145" s="373"/>
      <c r="T145" s="373"/>
      <c r="U145" s="373"/>
      <c r="V145" s="373"/>
      <c r="W145" s="373"/>
      <c r="X145" s="235"/>
      <c r="Y145" s="236">
        <f t="shared" si="7"/>
        <v>0</v>
      </c>
      <c r="Z145" s="373"/>
      <c r="AA145" s="373"/>
      <c r="AB145" s="373"/>
      <c r="AC145" s="373"/>
      <c r="AD145" s="373"/>
      <c r="AE145" s="373"/>
      <c r="AF145" s="373">
        <v>1</v>
      </c>
      <c r="AG145" s="428">
        <v>43608</v>
      </c>
      <c r="AH145" s="236">
        <f t="shared" si="8"/>
        <v>1</v>
      </c>
      <c r="AI145" s="237"/>
      <c r="AJ145" s="373" t="s">
        <v>2134</v>
      </c>
      <c r="AK145" s="373"/>
      <c r="AL145" s="373"/>
      <c r="AM145" s="373"/>
      <c r="AN145" s="373"/>
      <c r="AO145" s="373"/>
      <c r="AP145" s="373"/>
      <c r="AQ145" s="373"/>
      <c r="AR145" s="373"/>
      <c r="AS145" s="238"/>
      <c r="AT145" s="185"/>
    </row>
    <row r="146" spans="1:46" s="63" customFormat="1" ht="20.100000000000001" customHeight="1" x14ac:dyDescent="0.2">
      <c r="A146" s="373"/>
      <c r="B146" s="373" t="s">
        <v>1992</v>
      </c>
      <c r="C146" s="373" t="s">
        <v>2110</v>
      </c>
      <c r="D146" s="373"/>
      <c r="E146" s="373"/>
      <c r="F146" s="373" t="s">
        <v>1905</v>
      </c>
      <c r="G146" s="373" t="s">
        <v>1907</v>
      </c>
      <c r="H146" s="373"/>
      <c r="I146" s="373"/>
      <c r="J146" s="373"/>
      <c r="K146" s="373"/>
      <c r="L146" s="373"/>
      <c r="M146" s="373"/>
      <c r="N146" s="373"/>
      <c r="O146" s="373"/>
      <c r="P146" s="419">
        <f t="shared" si="6"/>
        <v>0</v>
      </c>
      <c r="Q146" s="373"/>
      <c r="R146" s="373"/>
      <c r="S146" s="373"/>
      <c r="T146" s="373"/>
      <c r="U146" s="373"/>
      <c r="V146" s="373"/>
      <c r="W146" s="373"/>
      <c r="X146" s="235"/>
      <c r="Y146" s="236">
        <f t="shared" si="7"/>
        <v>0</v>
      </c>
      <c r="Z146" s="373"/>
      <c r="AA146" s="373"/>
      <c r="AB146" s="373"/>
      <c r="AC146" s="373"/>
      <c r="AD146" s="373"/>
      <c r="AE146" s="373"/>
      <c r="AF146" s="373">
        <v>1</v>
      </c>
      <c r="AG146" s="428">
        <v>43573</v>
      </c>
      <c r="AH146" s="236">
        <f t="shared" si="8"/>
        <v>1</v>
      </c>
      <c r="AI146" s="237"/>
      <c r="AJ146" s="373" t="s">
        <v>2134</v>
      </c>
      <c r="AK146" s="373"/>
      <c r="AL146" s="373"/>
      <c r="AM146" s="373"/>
      <c r="AN146" s="373"/>
      <c r="AO146" s="373"/>
      <c r="AP146" s="373"/>
      <c r="AQ146" s="373"/>
      <c r="AR146" s="373"/>
      <c r="AS146" s="238"/>
      <c r="AT146" s="185"/>
    </row>
    <row r="147" spans="1:46" s="63" customFormat="1" ht="20.100000000000001" customHeight="1" x14ac:dyDescent="0.2">
      <c r="A147" s="373"/>
      <c r="B147" s="373" t="s">
        <v>1993</v>
      </c>
      <c r="C147" s="373" t="s">
        <v>2111</v>
      </c>
      <c r="D147" s="373"/>
      <c r="E147" s="373"/>
      <c r="F147" s="373" t="s">
        <v>1905</v>
      </c>
      <c r="G147" s="373" t="s">
        <v>1907</v>
      </c>
      <c r="H147" s="373"/>
      <c r="I147" s="373"/>
      <c r="J147" s="373"/>
      <c r="K147" s="373"/>
      <c r="L147" s="373"/>
      <c r="M147" s="373"/>
      <c r="N147" s="373"/>
      <c r="O147" s="373"/>
      <c r="P147" s="419">
        <f t="shared" si="6"/>
        <v>0</v>
      </c>
      <c r="Q147" s="373"/>
      <c r="R147" s="373"/>
      <c r="S147" s="373"/>
      <c r="T147" s="373"/>
      <c r="U147" s="373"/>
      <c r="V147" s="373"/>
      <c r="W147" s="373"/>
      <c r="X147" s="235"/>
      <c r="Y147" s="236">
        <f t="shared" si="7"/>
        <v>0</v>
      </c>
      <c r="Z147" s="373"/>
      <c r="AA147" s="373"/>
      <c r="AB147" s="373"/>
      <c r="AC147" s="373"/>
      <c r="AD147" s="373"/>
      <c r="AE147" s="373"/>
      <c r="AF147" s="373">
        <v>1</v>
      </c>
      <c r="AG147" s="428">
        <v>43574</v>
      </c>
      <c r="AH147" s="236">
        <f t="shared" si="8"/>
        <v>1</v>
      </c>
      <c r="AI147" s="237"/>
      <c r="AJ147" s="373" t="s">
        <v>2134</v>
      </c>
      <c r="AK147" s="373"/>
      <c r="AL147" s="373"/>
      <c r="AM147" s="373"/>
      <c r="AN147" s="373"/>
      <c r="AO147" s="373"/>
      <c r="AP147" s="373"/>
      <c r="AQ147" s="373"/>
      <c r="AR147" s="373"/>
      <c r="AS147" s="238"/>
      <c r="AT147" s="185"/>
    </row>
    <row r="148" spans="1:46" s="63" customFormat="1" ht="20.100000000000001" customHeight="1" x14ac:dyDescent="0.2">
      <c r="A148" s="373"/>
      <c r="B148" s="373" t="s">
        <v>1916</v>
      </c>
      <c r="C148" s="373" t="s">
        <v>2112</v>
      </c>
      <c r="D148" s="373"/>
      <c r="E148" s="373"/>
      <c r="F148" s="373" t="s">
        <v>1905</v>
      </c>
      <c r="G148" s="373" t="s">
        <v>1907</v>
      </c>
      <c r="H148" s="373"/>
      <c r="I148" s="373"/>
      <c r="J148" s="373"/>
      <c r="K148" s="373"/>
      <c r="L148" s="373"/>
      <c r="M148" s="373"/>
      <c r="N148" s="373"/>
      <c r="O148" s="373"/>
      <c r="P148" s="419">
        <f t="shared" ref="P148:P167" si="9">SUM($H148:$N148)</f>
        <v>0</v>
      </c>
      <c r="Q148" s="373"/>
      <c r="R148" s="373"/>
      <c r="S148" s="373"/>
      <c r="T148" s="373"/>
      <c r="U148" s="373"/>
      <c r="V148" s="373"/>
      <c r="W148" s="373"/>
      <c r="X148" s="235"/>
      <c r="Y148" s="236">
        <f t="shared" ref="Y148:Y167" si="10">SUM($Q148:$W148)</f>
        <v>0</v>
      </c>
      <c r="Z148" s="373"/>
      <c r="AA148" s="373"/>
      <c r="AB148" s="373"/>
      <c r="AC148" s="373"/>
      <c r="AD148" s="373"/>
      <c r="AE148" s="373"/>
      <c r="AF148" s="373">
        <v>1</v>
      </c>
      <c r="AG148" s="428">
        <v>43630</v>
      </c>
      <c r="AH148" s="236">
        <f t="shared" si="8"/>
        <v>1</v>
      </c>
      <c r="AI148" s="237"/>
      <c r="AJ148" s="373" t="s">
        <v>2134</v>
      </c>
      <c r="AK148" s="373"/>
      <c r="AL148" s="373"/>
      <c r="AM148" s="373"/>
      <c r="AN148" s="373"/>
      <c r="AO148" s="373"/>
      <c r="AP148" s="373"/>
      <c r="AQ148" s="373"/>
      <c r="AR148" s="373"/>
      <c r="AS148" s="238"/>
      <c r="AT148" s="185"/>
    </row>
    <row r="149" spans="1:46" s="63" customFormat="1" ht="20.100000000000001" customHeight="1" x14ac:dyDescent="0.2">
      <c r="A149" s="373"/>
      <c r="B149" s="373" t="s">
        <v>1916</v>
      </c>
      <c r="C149" s="373" t="s">
        <v>2113</v>
      </c>
      <c r="D149" s="373"/>
      <c r="E149" s="373"/>
      <c r="F149" s="373" t="s">
        <v>1905</v>
      </c>
      <c r="G149" s="373" t="s">
        <v>1907</v>
      </c>
      <c r="H149" s="373"/>
      <c r="I149" s="373"/>
      <c r="J149" s="373"/>
      <c r="K149" s="373"/>
      <c r="L149" s="373"/>
      <c r="M149" s="373"/>
      <c r="N149" s="373"/>
      <c r="O149" s="373"/>
      <c r="P149" s="419">
        <f t="shared" si="9"/>
        <v>0</v>
      </c>
      <c r="Q149" s="373"/>
      <c r="R149" s="373"/>
      <c r="S149" s="373"/>
      <c r="T149" s="373"/>
      <c r="U149" s="373"/>
      <c r="V149" s="373"/>
      <c r="W149" s="373"/>
      <c r="X149" s="235"/>
      <c r="Y149" s="236">
        <f t="shared" si="10"/>
        <v>0</v>
      </c>
      <c r="Z149" s="373"/>
      <c r="AA149" s="373"/>
      <c r="AB149" s="373"/>
      <c r="AC149" s="373"/>
      <c r="AD149" s="373"/>
      <c r="AE149" s="373"/>
      <c r="AF149" s="373">
        <v>1</v>
      </c>
      <c r="AG149" s="428">
        <v>43633</v>
      </c>
      <c r="AH149" s="236">
        <f t="shared" si="8"/>
        <v>1</v>
      </c>
      <c r="AI149" s="237"/>
      <c r="AJ149" s="373" t="s">
        <v>2134</v>
      </c>
      <c r="AK149" s="373"/>
      <c r="AL149" s="373"/>
      <c r="AM149" s="373"/>
      <c r="AN149" s="373"/>
      <c r="AO149" s="373"/>
      <c r="AP149" s="373"/>
      <c r="AQ149" s="373"/>
      <c r="AR149" s="373"/>
      <c r="AS149" s="238"/>
      <c r="AT149" s="185"/>
    </row>
    <row r="150" spans="1:46" s="63" customFormat="1" ht="20.100000000000001" customHeight="1" x14ac:dyDescent="0.2">
      <c r="A150" s="373"/>
      <c r="B150" s="373" t="s">
        <v>1916</v>
      </c>
      <c r="C150" s="373" t="s">
        <v>2114</v>
      </c>
      <c r="D150" s="373"/>
      <c r="E150" s="373"/>
      <c r="F150" s="373" t="s">
        <v>1905</v>
      </c>
      <c r="G150" s="373" t="s">
        <v>1907</v>
      </c>
      <c r="H150" s="373"/>
      <c r="I150" s="373"/>
      <c r="J150" s="373"/>
      <c r="K150" s="373"/>
      <c r="L150" s="373"/>
      <c r="M150" s="373"/>
      <c r="N150" s="373"/>
      <c r="O150" s="373"/>
      <c r="P150" s="419">
        <f t="shared" si="9"/>
        <v>0</v>
      </c>
      <c r="Q150" s="373"/>
      <c r="R150" s="373"/>
      <c r="S150" s="373"/>
      <c r="T150" s="373"/>
      <c r="U150" s="373"/>
      <c r="V150" s="373"/>
      <c r="W150" s="373"/>
      <c r="X150" s="235"/>
      <c r="Y150" s="236">
        <f t="shared" si="10"/>
        <v>0</v>
      </c>
      <c r="Z150" s="373"/>
      <c r="AA150" s="373"/>
      <c r="AB150" s="373"/>
      <c r="AC150" s="373"/>
      <c r="AD150" s="373"/>
      <c r="AE150" s="373"/>
      <c r="AF150" s="373">
        <v>1</v>
      </c>
      <c r="AG150" s="428">
        <v>43661</v>
      </c>
      <c r="AH150" s="236">
        <f t="shared" si="8"/>
        <v>1</v>
      </c>
      <c r="AI150" s="237"/>
      <c r="AJ150" s="373" t="s">
        <v>2134</v>
      </c>
      <c r="AK150" s="373"/>
      <c r="AL150" s="373"/>
      <c r="AM150" s="373"/>
      <c r="AN150" s="373"/>
      <c r="AO150" s="373"/>
      <c r="AP150" s="373"/>
      <c r="AQ150" s="373"/>
      <c r="AR150" s="373"/>
      <c r="AS150" s="238"/>
      <c r="AT150" s="185"/>
    </row>
    <row r="151" spans="1:46" s="63" customFormat="1" ht="20.100000000000001" customHeight="1" x14ac:dyDescent="0.2">
      <c r="A151" s="373"/>
      <c r="B151" s="373" t="s">
        <v>1916</v>
      </c>
      <c r="C151" s="373" t="s">
        <v>2115</v>
      </c>
      <c r="D151" s="373"/>
      <c r="E151" s="373"/>
      <c r="F151" s="373" t="s">
        <v>1905</v>
      </c>
      <c r="G151" s="373" t="s">
        <v>1907</v>
      </c>
      <c r="H151" s="373"/>
      <c r="I151" s="373"/>
      <c r="J151" s="373"/>
      <c r="K151" s="373"/>
      <c r="L151" s="373"/>
      <c r="M151" s="373"/>
      <c r="N151" s="373"/>
      <c r="O151" s="373"/>
      <c r="P151" s="419">
        <f t="shared" si="9"/>
        <v>0</v>
      </c>
      <c r="Q151" s="373"/>
      <c r="R151" s="373"/>
      <c r="S151" s="373"/>
      <c r="T151" s="373"/>
      <c r="U151" s="373"/>
      <c r="V151" s="373"/>
      <c r="W151" s="373"/>
      <c r="X151" s="235"/>
      <c r="Y151" s="236">
        <f t="shared" si="10"/>
        <v>0</v>
      </c>
      <c r="Z151" s="373"/>
      <c r="AA151" s="373"/>
      <c r="AB151" s="373"/>
      <c r="AC151" s="373"/>
      <c r="AD151" s="373"/>
      <c r="AE151" s="373"/>
      <c r="AF151" s="373">
        <v>1</v>
      </c>
      <c r="AG151" s="428">
        <v>43678</v>
      </c>
      <c r="AH151" s="236">
        <f t="shared" si="8"/>
        <v>1</v>
      </c>
      <c r="AI151" s="237"/>
      <c r="AJ151" s="373" t="s">
        <v>2134</v>
      </c>
      <c r="AK151" s="373"/>
      <c r="AL151" s="373"/>
      <c r="AM151" s="373"/>
      <c r="AN151" s="373"/>
      <c r="AO151" s="373"/>
      <c r="AP151" s="373"/>
      <c r="AQ151" s="373"/>
      <c r="AR151" s="373"/>
      <c r="AS151" s="238"/>
      <c r="AT151" s="185"/>
    </row>
    <row r="152" spans="1:46" s="63" customFormat="1" ht="20.100000000000001" customHeight="1" x14ac:dyDescent="0.2">
      <c r="A152" s="373"/>
      <c r="B152" s="373" t="s">
        <v>1916</v>
      </c>
      <c r="C152" s="373" t="s">
        <v>2116</v>
      </c>
      <c r="D152" s="373"/>
      <c r="E152" s="373"/>
      <c r="F152" s="373" t="s">
        <v>1905</v>
      </c>
      <c r="G152" s="373" t="s">
        <v>1907</v>
      </c>
      <c r="H152" s="373"/>
      <c r="I152" s="373"/>
      <c r="J152" s="373"/>
      <c r="K152" s="373"/>
      <c r="L152" s="373"/>
      <c r="M152" s="373"/>
      <c r="N152" s="373"/>
      <c r="O152" s="373"/>
      <c r="P152" s="419">
        <f t="shared" si="9"/>
        <v>0</v>
      </c>
      <c r="Q152" s="373"/>
      <c r="R152" s="373"/>
      <c r="S152" s="373"/>
      <c r="T152" s="373"/>
      <c r="U152" s="373"/>
      <c r="V152" s="373"/>
      <c r="W152" s="373"/>
      <c r="X152" s="235"/>
      <c r="Y152" s="236">
        <f t="shared" si="10"/>
        <v>0</v>
      </c>
      <c r="Z152" s="373"/>
      <c r="AA152" s="373"/>
      <c r="AB152" s="373"/>
      <c r="AC152" s="373"/>
      <c r="AD152" s="373"/>
      <c r="AE152" s="373"/>
      <c r="AF152" s="373">
        <v>1</v>
      </c>
      <c r="AG152" s="428">
        <v>43685</v>
      </c>
      <c r="AH152" s="236">
        <f t="shared" si="8"/>
        <v>1</v>
      </c>
      <c r="AI152" s="237"/>
      <c r="AJ152" s="373" t="s">
        <v>2134</v>
      </c>
      <c r="AK152" s="373"/>
      <c r="AL152" s="373"/>
      <c r="AM152" s="373"/>
      <c r="AN152" s="373"/>
      <c r="AO152" s="373"/>
      <c r="AP152" s="373"/>
      <c r="AQ152" s="373"/>
      <c r="AR152" s="373"/>
      <c r="AS152" s="238"/>
      <c r="AT152" s="185"/>
    </row>
    <row r="153" spans="1:46" s="63" customFormat="1" ht="20.100000000000001" customHeight="1" x14ac:dyDescent="0.2">
      <c r="A153" s="373"/>
      <c r="B153" s="373" t="s">
        <v>1916</v>
      </c>
      <c r="C153" s="373" t="s">
        <v>2117</v>
      </c>
      <c r="D153" s="373"/>
      <c r="E153" s="373"/>
      <c r="F153" s="373" t="s">
        <v>1905</v>
      </c>
      <c r="G153" s="373" t="s">
        <v>1907</v>
      </c>
      <c r="H153" s="373"/>
      <c r="I153" s="373"/>
      <c r="J153" s="373"/>
      <c r="K153" s="373"/>
      <c r="L153" s="373"/>
      <c r="M153" s="373"/>
      <c r="N153" s="373"/>
      <c r="O153" s="373"/>
      <c r="P153" s="419">
        <f t="shared" si="9"/>
        <v>0</v>
      </c>
      <c r="Q153" s="373"/>
      <c r="R153" s="373"/>
      <c r="S153" s="373"/>
      <c r="T153" s="373"/>
      <c r="U153" s="373"/>
      <c r="V153" s="373"/>
      <c r="W153" s="373"/>
      <c r="X153" s="235"/>
      <c r="Y153" s="236">
        <f t="shared" si="10"/>
        <v>0</v>
      </c>
      <c r="Z153" s="373"/>
      <c r="AA153" s="373"/>
      <c r="AB153" s="373"/>
      <c r="AC153" s="373"/>
      <c r="AD153" s="373"/>
      <c r="AE153" s="373"/>
      <c r="AF153" s="373">
        <v>1</v>
      </c>
      <c r="AG153" s="428">
        <v>43682</v>
      </c>
      <c r="AH153" s="236">
        <f t="shared" si="8"/>
        <v>1</v>
      </c>
      <c r="AI153" s="237"/>
      <c r="AJ153" s="373" t="s">
        <v>2134</v>
      </c>
      <c r="AK153" s="373"/>
      <c r="AL153" s="373"/>
      <c r="AM153" s="373"/>
      <c r="AN153" s="373"/>
      <c r="AO153" s="373"/>
      <c r="AP153" s="373"/>
      <c r="AQ153" s="373"/>
      <c r="AR153" s="373"/>
      <c r="AS153" s="238"/>
      <c r="AT153" s="185"/>
    </row>
    <row r="154" spans="1:46" s="63" customFormat="1" ht="20.100000000000001" customHeight="1" x14ac:dyDescent="0.2">
      <c r="A154" s="373"/>
      <c r="B154" s="373" t="s">
        <v>1916</v>
      </c>
      <c r="C154" s="373" t="s">
        <v>2118</v>
      </c>
      <c r="D154" s="373"/>
      <c r="E154" s="373"/>
      <c r="F154" s="373" t="s">
        <v>1905</v>
      </c>
      <c r="G154" s="373" t="s">
        <v>1907</v>
      </c>
      <c r="H154" s="373"/>
      <c r="I154" s="373"/>
      <c r="J154" s="373"/>
      <c r="K154" s="373"/>
      <c r="L154" s="373"/>
      <c r="M154" s="373"/>
      <c r="N154" s="373"/>
      <c r="O154" s="373"/>
      <c r="P154" s="419">
        <f t="shared" si="9"/>
        <v>0</v>
      </c>
      <c r="Q154" s="373"/>
      <c r="R154" s="373"/>
      <c r="S154" s="373"/>
      <c r="T154" s="373"/>
      <c r="U154" s="373"/>
      <c r="V154" s="373"/>
      <c r="W154" s="373"/>
      <c r="X154" s="235"/>
      <c r="Y154" s="236">
        <f t="shared" si="10"/>
        <v>0</v>
      </c>
      <c r="Z154" s="373"/>
      <c r="AA154" s="373"/>
      <c r="AB154" s="373"/>
      <c r="AC154" s="373"/>
      <c r="AD154" s="373"/>
      <c r="AE154" s="373"/>
      <c r="AF154" s="373">
        <v>1</v>
      </c>
      <c r="AG154" s="428">
        <v>43684</v>
      </c>
      <c r="AH154" s="236">
        <f t="shared" si="8"/>
        <v>1</v>
      </c>
      <c r="AI154" s="237"/>
      <c r="AJ154" s="373" t="s">
        <v>2134</v>
      </c>
      <c r="AK154" s="373"/>
      <c r="AL154" s="373"/>
      <c r="AM154" s="373"/>
      <c r="AN154" s="373"/>
      <c r="AO154" s="373"/>
      <c r="AP154" s="373"/>
      <c r="AQ154" s="373"/>
      <c r="AR154" s="373"/>
      <c r="AS154" s="238"/>
      <c r="AT154" s="185"/>
    </row>
    <row r="155" spans="1:46" s="63" customFormat="1" ht="20.100000000000001" customHeight="1" x14ac:dyDescent="0.2">
      <c r="A155" s="373"/>
      <c r="B155" s="373" t="s">
        <v>1916</v>
      </c>
      <c r="C155" s="373" t="s">
        <v>2119</v>
      </c>
      <c r="D155" s="373"/>
      <c r="E155" s="373"/>
      <c r="F155" s="373" t="s">
        <v>1905</v>
      </c>
      <c r="G155" s="373" t="s">
        <v>1907</v>
      </c>
      <c r="H155" s="373"/>
      <c r="I155" s="373"/>
      <c r="J155" s="373"/>
      <c r="K155" s="373"/>
      <c r="L155" s="373"/>
      <c r="M155" s="373"/>
      <c r="N155" s="373"/>
      <c r="O155" s="373"/>
      <c r="P155" s="419">
        <f t="shared" si="9"/>
        <v>0</v>
      </c>
      <c r="Q155" s="373"/>
      <c r="R155" s="373"/>
      <c r="S155" s="373"/>
      <c r="T155" s="373"/>
      <c r="U155" s="373"/>
      <c r="V155" s="373"/>
      <c r="W155" s="373"/>
      <c r="X155" s="235"/>
      <c r="Y155" s="236">
        <f t="shared" si="10"/>
        <v>0</v>
      </c>
      <c r="Z155" s="373"/>
      <c r="AA155" s="373"/>
      <c r="AB155" s="373"/>
      <c r="AC155" s="373"/>
      <c r="AD155" s="373"/>
      <c r="AE155" s="373"/>
      <c r="AF155" s="373">
        <v>1</v>
      </c>
      <c r="AG155" s="428">
        <v>43683</v>
      </c>
      <c r="AH155" s="236">
        <f t="shared" si="8"/>
        <v>1</v>
      </c>
      <c r="AI155" s="237"/>
      <c r="AJ155" s="373" t="s">
        <v>2134</v>
      </c>
      <c r="AK155" s="373"/>
      <c r="AL155" s="373"/>
      <c r="AM155" s="373"/>
      <c r="AN155" s="373"/>
      <c r="AO155" s="373"/>
      <c r="AP155" s="373"/>
      <c r="AQ155" s="373"/>
      <c r="AR155" s="373"/>
      <c r="AS155" s="238"/>
      <c r="AT155" s="185"/>
    </row>
    <row r="156" spans="1:46" s="63" customFormat="1" ht="20.100000000000001" customHeight="1" x14ac:dyDescent="0.2">
      <c r="A156" s="373"/>
      <c r="B156" s="373" t="s">
        <v>1916</v>
      </c>
      <c r="C156" s="373" t="s">
        <v>2120</v>
      </c>
      <c r="D156" s="373"/>
      <c r="E156" s="373"/>
      <c r="F156" s="373" t="s">
        <v>1905</v>
      </c>
      <c r="G156" s="373" t="s">
        <v>1907</v>
      </c>
      <c r="H156" s="373"/>
      <c r="I156" s="373"/>
      <c r="J156" s="373"/>
      <c r="K156" s="373"/>
      <c r="L156" s="373"/>
      <c r="M156" s="373"/>
      <c r="N156" s="373"/>
      <c r="O156" s="373"/>
      <c r="P156" s="419">
        <f t="shared" si="9"/>
        <v>0</v>
      </c>
      <c r="Q156" s="373"/>
      <c r="R156" s="373"/>
      <c r="S156" s="373"/>
      <c r="T156" s="373"/>
      <c r="U156" s="373"/>
      <c r="V156" s="373"/>
      <c r="W156" s="373"/>
      <c r="X156" s="235"/>
      <c r="Y156" s="236">
        <f t="shared" si="10"/>
        <v>0</v>
      </c>
      <c r="Z156" s="373"/>
      <c r="AA156" s="373"/>
      <c r="AB156" s="373"/>
      <c r="AC156" s="373"/>
      <c r="AD156" s="373"/>
      <c r="AE156" s="373"/>
      <c r="AF156" s="373">
        <v>1</v>
      </c>
      <c r="AG156" s="428">
        <v>43682</v>
      </c>
      <c r="AH156" s="236">
        <f t="shared" si="8"/>
        <v>1</v>
      </c>
      <c r="AI156" s="237"/>
      <c r="AJ156" s="373" t="s">
        <v>2134</v>
      </c>
      <c r="AK156" s="373"/>
      <c r="AL156" s="373"/>
      <c r="AM156" s="373"/>
      <c r="AN156" s="373"/>
      <c r="AO156" s="373"/>
      <c r="AP156" s="373"/>
      <c r="AQ156" s="373"/>
      <c r="AR156" s="373"/>
      <c r="AS156" s="238"/>
      <c r="AT156" s="185"/>
    </row>
    <row r="157" spans="1:46" s="63" customFormat="1" ht="20.100000000000001" customHeight="1" x14ac:dyDescent="0.2">
      <c r="A157" s="373"/>
      <c r="B157" s="373" t="s">
        <v>1916</v>
      </c>
      <c r="C157" s="373" t="s">
        <v>2121</v>
      </c>
      <c r="D157" s="373"/>
      <c r="E157" s="373"/>
      <c r="F157" s="373" t="s">
        <v>1905</v>
      </c>
      <c r="G157" s="373" t="s">
        <v>1907</v>
      </c>
      <c r="H157" s="373"/>
      <c r="I157" s="373"/>
      <c r="J157" s="373"/>
      <c r="K157" s="373"/>
      <c r="L157" s="373"/>
      <c r="M157" s="373"/>
      <c r="N157" s="373"/>
      <c r="O157" s="373"/>
      <c r="P157" s="419">
        <f t="shared" si="9"/>
        <v>0</v>
      </c>
      <c r="Q157" s="373"/>
      <c r="R157" s="373"/>
      <c r="S157" s="373"/>
      <c r="T157" s="373"/>
      <c r="U157" s="373"/>
      <c r="V157" s="373"/>
      <c r="W157" s="373"/>
      <c r="X157" s="235"/>
      <c r="Y157" s="236">
        <f t="shared" si="10"/>
        <v>0</v>
      </c>
      <c r="Z157" s="373"/>
      <c r="AA157" s="373"/>
      <c r="AB157" s="373"/>
      <c r="AC157" s="373"/>
      <c r="AD157" s="373"/>
      <c r="AE157" s="373"/>
      <c r="AF157" s="373">
        <v>1</v>
      </c>
      <c r="AG157" s="428">
        <v>43677</v>
      </c>
      <c r="AH157" s="236">
        <f t="shared" si="8"/>
        <v>1</v>
      </c>
      <c r="AI157" s="237"/>
      <c r="AJ157" s="373" t="s">
        <v>2134</v>
      </c>
      <c r="AK157" s="373"/>
      <c r="AL157" s="373"/>
      <c r="AM157" s="373"/>
      <c r="AN157" s="373"/>
      <c r="AO157" s="373"/>
      <c r="AP157" s="373"/>
      <c r="AQ157" s="373"/>
      <c r="AR157" s="373"/>
      <c r="AS157" s="238"/>
      <c r="AT157" s="185"/>
    </row>
    <row r="158" spans="1:46" s="63" customFormat="1" ht="20.100000000000001" customHeight="1" x14ac:dyDescent="0.2">
      <c r="A158" s="373"/>
      <c r="B158" s="373" t="s">
        <v>1916</v>
      </c>
      <c r="C158" s="373" t="s">
        <v>2122</v>
      </c>
      <c r="D158" s="373"/>
      <c r="E158" s="373"/>
      <c r="F158" s="373" t="s">
        <v>1905</v>
      </c>
      <c r="G158" s="373" t="s">
        <v>1907</v>
      </c>
      <c r="H158" s="373"/>
      <c r="I158" s="373"/>
      <c r="J158" s="373"/>
      <c r="K158" s="373"/>
      <c r="L158" s="373"/>
      <c r="M158" s="373"/>
      <c r="N158" s="373"/>
      <c r="O158" s="373"/>
      <c r="P158" s="419">
        <f t="shared" si="9"/>
        <v>0</v>
      </c>
      <c r="Q158" s="373"/>
      <c r="R158" s="373"/>
      <c r="S158" s="373"/>
      <c r="T158" s="373"/>
      <c r="U158" s="373"/>
      <c r="V158" s="373"/>
      <c r="W158" s="373"/>
      <c r="X158" s="235"/>
      <c r="Y158" s="236">
        <f t="shared" si="10"/>
        <v>0</v>
      </c>
      <c r="Z158" s="373"/>
      <c r="AA158" s="373"/>
      <c r="AB158" s="373"/>
      <c r="AC158" s="373"/>
      <c r="AD158" s="373"/>
      <c r="AE158" s="373"/>
      <c r="AF158" s="373">
        <v>1</v>
      </c>
      <c r="AG158" s="428">
        <v>43691</v>
      </c>
      <c r="AH158" s="236">
        <f t="shared" si="8"/>
        <v>1</v>
      </c>
      <c r="AI158" s="237"/>
      <c r="AJ158" s="373" t="s">
        <v>2134</v>
      </c>
      <c r="AK158" s="373"/>
      <c r="AL158" s="373"/>
      <c r="AM158" s="373"/>
      <c r="AN158" s="373"/>
      <c r="AO158" s="373"/>
      <c r="AP158" s="373"/>
      <c r="AQ158" s="373"/>
      <c r="AR158" s="373"/>
      <c r="AS158" s="238"/>
      <c r="AT158" s="185"/>
    </row>
    <row r="159" spans="1:46" s="63" customFormat="1" ht="20.100000000000001" customHeight="1" x14ac:dyDescent="0.2">
      <c r="A159" s="373"/>
      <c r="B159" s="373" t="s">
        <v>1916</v>
      </c>
      <c r="C159" s="373" t="s">
        <v>2123</v>
      </c>
      <c r="D159" s="373"/>
      <c r="E159" s="373"/>
      <c r="F159" s="373" t="s">
        <v>1905</v>
      </c>
      <c r="G159" s="373" t="s">
        <v>1907</v>
      </c>
      <c r="H159" s="373"/>
      <c r="I159" s="373"/>
      <c r="J159" s="373"/>
      <c r="K159" s="373"/>
      <c r="L159" s="373"/>
      <c r="M159" s="373"/>
      <c r="N159" s="373"/>
      <c r="O159" s="373"/>
      <c r="P159" s="419">
        <f t="shared" si="9"/>
        <v>0</v>
      </c>
      <c r="Q159" s="373"/>
      <c r="R159" s="373"/>
      <c r="S159" s="373"/>
      <c r="T159" s="373"/>
      <c r="U159" s="373"/>
      <c r="V159" s="373"/>
      <c r="W159" s="373"/>
      <c r="X159" s="235"/>
      <c r="Y159" s="236">
        <f t="shared" si="10"/>
        <v>0</v>
      </c>
      <c r="Z159" s="373"/>
      <c r="AA159" s="373"/>
      <c r="AB159" s="373"/>
      <c r="AC159" s="373"/>
      <c r="AD159" s="373"/>
      <c r="AE159" s="373"/>
      <c r="AF159" s="373">
        <v>1</v>
      </c>
      <c r="AG159" s="428">
        <v>43718</v>
      </c>
      <c r="AH159" s="236">
        <f t="shared" si="8"/>
        <v>1</v>
      </c>
      <c r="AI159" s="237"/>
      <c r="AJ159" s="373" t="s">
        <v>2134</v>
      </c>
      <c r="AK159" s="373"/>
      <c r="AL159" s="373"/>
      <c r="AM159" s="373"/>
      <c r="AN159" s="373"/>
      <c r="AO159" s="373"/>
      <c r="AP159" s="373"/>
      <c r="AQ159" s="373"/>
      <c r="AR159" s="373"/>
      <c r="AS159" s="238"/>
      <c r="AT159" s="185"/>
    </row>
    <row r="160" spans="1:46" s="63" customFormat="1" ht="27.95" customHeight="1" x14ac:dyDescent="0.2">
      <c r="A160" s="373"/>
      <c r="B160" s="373" t="s">
        <v>1994</v>
      </c>
      <c r="C160" s="373" t="s">
        <v>2124</v>
      </c>
      <c r="D160" s="373"/>
      <c r="E160" s="373"/>
      <c r="F160" s="373" t="s">
        <v>2132</v>
      </c>
      <c r="G160" s="373" t="s">
        <v>1908</v>
      </c>
      <c r="H160" s="373"/>
      <c r="I160" s="373"/>
      <c r="J160" s="373"/>
      <c r="K160" s="373"/>
      <c r="L160" s="373"/>
      <c r="M160" s="373"/>
      <c r="N160" s="373"/>
      <c r="O160" s="373"/>
      <c r="P160" s="419">
        <f t="shared" si="9"/>
        <v>0</v>
      </c>
      <c r="Q160" s="373"/>
      <c r="R160" s="373"/>
      <c r="S160" s="373"/>
      <c r="T160" s="373"/>
      <c r="U160" s="373"/>
      <c r="V160" s="373"/>
      <c r="W160" s="373"/>
      <c r="X160" s="235"/>
      <c r="Y160" s="236">
        <f t="shared" si="10"/>
        <v>0</v>
      </c>
      <c r="Z160" s="373"/>
      <c r="AA160" s="373"/>
      <c r="AB160" s="373">
        <v>1</v>
      </c>
      <c r="AC160" s="373"/>
      <c r="AD160" s="373"/>
      <c r="AE160" s="373"/>
      <c r="AF160" s="373">
        <v>1</v>
      </c>
      <c r="AG160" s="428">
        <v>43703</v>
      </c>
      <c r="AH160" s="236">
        <f t="shared" si="8"/>
        <v>2</v>
      </c>
      <c r="AI160" s="237"/>
      <c r="AJ160" s="373" t="s">
        <v>2134</v>
      </c>
      <c r="AK160" s="373"/>
      <c r="AL160" s="373" t="s">
        <v>2135</v>
      </c>
      <c r="AM160" s="373" t="s">
        <v>1257</v>
      </c>
      <c r="AN160" s="373"/>
      <c r="AO160" s="373">
        <v>75</v>
      </c>
      <c r="AP160" s="373"/>
      <c r="AQ160" s="373"/>
      <c r="AR160" s="373"/>
      <c r="AS160" s="238" t="s">
        <v>2137</v>
      </c>
      <c r="AT160" s="185"/>
    </row>
    <row r="161" spans="1:46" s="63" customFormat="1" ht="27.95" customHeight="1" x14ac:dyDescent="0.2">
      <c r="A161" s="373"/>
      <c r="B161" s="373" t="s">
        <v>1994</v>
      </c>
      <c r="C161" s="373" t="s">
        <v>2125</v>
      </c>
      <c r="D161" s="373"/>
      <c r="E161" s="373"/>
      <c r="F161" s="373" t="s">
        <v>2132</v>
      </c>
      <c r="G161" s="373" t="s">
        <v>1908</v>
      </c>
      <c r="H161" s="373"/>
      <c r="I161" s="373"/>
      <c r="J161" s="373"/>
      <c r="K161" s="373"/>
      <c r="L161" s="373"/>
      <c r="M161" s="373"/>
      <c r="N161" s="373"/>
      <c r="O161" s="373"/>
      <c r="P161" s="419">
        <f t="shared" si="9"/>
        <v>0</v>
      </c>
      <c r="Q161" s="373"/>
      <c r="R161" s="373"/>
      <c r="S161" s="373"/>
      <c r="T161" s="373"/>
      <c r="U161" s="373"/>
      <c r="V161" s="373"/>
      <c r="W161" s="373"/>
      <c r="X161" s="235"/>
      <c r="Y161" s="236">
        <f t="shared" si="10"/>
        <v>0</v>
      </c>
      <c r="Z161" s="373"/>
      <c r="AA161" s="373"/>
      <c r="AB161" s="373">
        <v>4</v>
      </c>
      <c r="AC161" s="373"/>
      <c r="AD161" s="373"/>
      <c r="AE161" s="373"/>
      <c r="AF161" s="373"/>
      <c r="AG161" s="428">
        <v>43703</v>
      </c>
      <c r="AH161" s="236">
        <f t="shared" si="8"/>
        <v>4</v>
      </c>
      <c r="AI161" s="237"/>
      <c r="AJ161" s="373" t="s">
        <v>2134</v>
      </c>
      <c r="AK161" s="373"/>
      <c r="AL161" s="373" t="s">
        <v>2135</v>
      </c>
      <c r="AM161" s="373" t="s">
        <v>1257</v>
      </c>
      <c r="AN161" s="373"/>
      <c r="AO161" s="373">
        <v>75</v>
      </c>
      <c r="AP161" s="373"/>
      <c r="AQ161" s="373"/>
      <c r="AR161" s="373"/>
      <c r="AS161" s="238" t="s">
        <v>2137</v>
      </c>
      <c r="AT161" s="185"/>
    </row>
    <row r="162" spans="1:46" s="63" customFormat="1" ht="27.95" customHeight="1" x14ac:dyDescent="0.2">
      <c r="A162" s="373"/>
      <c r="B162" s="373" t="s">
        <v>1994</v>
      </c>
      <c r="C162" s="373" t="s">
        <v>2126</v>
      </c>
      <c r="D162" s="373"/>
      <c r="E162" s="373"/>
      <c r="F162" s="373" t="s">
        <v>2131</v>
      </c>
      <c r="G162" s="373" t="s">
        <v>1908</v>
      </c>
      <c r="H162" s="373"/>
      <c r="I162" s="373"/>
      <c r="J162" s="373"/>
      <c r="K162" s="373"/>
      <c r="L162" s="373"/>
      <c r="M162" s="373"/>
      <c r="N162" s="373"/>
      <c r="O162" s="373"/>
      <c r="P162" s="419">
        <f t="shared" si="9"/>
        <v>0</v>
      </c>
      <c r="Q162" s="373"/>
      <c r="R162" s="373"/>
      <c r="S162" s="373"/>
      <c r="T162" s="373"/>
      <c r="U162" s="373"/>
      <c r="V162" s="373"/>
      <c r="W162" s="373"/>
      <c r="X162" s="235"/>
      <c r="Y162" s="236">
        <f t="shared" si="10"/>
        <v>0</v>
      </c>
      <c r="Z162" s="373">
        <v>25</v>
      </c>
      <c r="AA162" s="373"/>
      <c r="AB162" s="373">
        <v>5</v>
      </c>
      <c r="AC162" s="373"/>
      <c r="AD162" s="373"/>
      <c r="AE162" s="373"/>
      <c r="AF162" s="373"/>
      <c r="AG162" s="428">
        <v>43711</v>
      </c>
      <c r="AH162" s="236">
        <f t="shared" si="8"/>
        <v>30</v>
      </c>
      <c r="AI162" s="237"/>
      <c r="AJ162" s="373" t="s">
        <v>2134</v>
      </c>
      <c r="AK162" s="373"/>
      <c r="AL162" s="373" t="s">
        <v>2135</v>
      </c>
      <c r="AM162" s="373" t="s">
        <v>1257</v>
      </c>
      <c r="AN162" s="373"/>
      <c r="AO162" s="373">
        <v>75</v>
      </c>
      <c r="AP162" s="373"/>
      <c r="AQ162" s="373"/>
      <c r="AR162" s="373"/>
      <c r="AS162" s="238" t="s">
        <v>2137</v>
      </c>
      <c r="AT162" s="185"/>
    </row>
    <row r="163" spans="1:46" s="63" customFormat="1" ht="27.95" customHeight="1" x14ac:dyDescent="0.2">
      <c r="A163" s="373"/>
      <c r="B163" s="373" t="s">
        <v>1994</v>
      </c>
      <c r="C163" s="373" t="s">
        <v>2127</v>
      </c>
      <c r="D163" s="373"/>
      <c r="E163" s="373"/>
      <c r="F163" s="373" t="s">
        <v>2131</v>
      </c>
      <c r="G163" s="373" t="s">
        <v>1908</v>
      </c>
      <c r="H163" s="373"/>
      <c r="I163" s="373"/>
      <c r="J163" s="373"/>
      <c r="K163" s="373"/>
      <c r="L163" s="373"/>
      <c r="M163" s="373"/>
      <c r="N163" s="373"/>
      <c r="O163" s="373"/>
      <c r="P163" s="419">
        <f t="shared" si="9"/>
        <v>0</v>
      </c>
      <c r="Q163" s="373"/>
      <c r="R163" s="373"/>
      <c r="S163" s="373"/>
      <c r="T163" s="373"/>
      <c r="U163" s="373"/>
      <c r="V163" s="373"/>
      <c r="W163" s="373"/>
      <c r="X163" s="235"/>
      <c r="Y163" s="236">
        <f t="shared" si="10"/>
        <v>0</v>
      </c>
      <c r="Z163" s="373"/>
      <c r="AA163" s="373"/>
      <c r="AB163" s="373">
        <v>5</v>
      </c>
      <c r="AC163" s="373"/>
      <c r="AD163" s="373"/>
      <c r="AE163" s="373"/>
      <c r="AF163" s="373"/>
      <c r="AG163" s="428">
        <v>43711</v>
      </c>
      <c r="AH163" s="236">
        <f t="shared" si="8"/>
        <v>5</v>
      </c>
      <c r="AI163" s="237"/>
      <c r="AJ163" s="373" t="s">
        <v>2134</v>
      </c>
      <c r="AK163" s="373"/>
      <c r="AL163" s="373" t="s">
        <v>2135</v>
      </c>
      <c r="AM163" s="373" t="s">
        <v>1257</v>
      </c>
      <c r="AN163" s="373"/>
      <c r="AO163" s="373">
        <v>75</v>
      </c>
      <c r="AP163" s="373"/>
      <c r="AQ163" s="373"/>
      <c r="AR163" s="373"/>
      <c r="AS163" s="238" t="s">
        <v>2137</v>
      </c>
      <c r="AT163" s="185"/>
    </row>
    <row r="164" spans="1:46" s="63" customFormat="1" ht="27.95" customHeight="1" x14ac:dyDescent="0.2">
      <c r="A164" s="373"/>
      <c r="B164" s="373" t="s">
        <v>1994</v>
      </c>
      <c r="C164" s="373" t="s">
        <v>2128</v>
      </c>
      <c r="D164" s="373"/>
      <c r="E164" s="373"/>
      <c r="F164" s="373" t="s">
        <v>2131</v>
      </c>
      <c r="G164" s="373" t="s">
        <v>1908</v>
      </c>
      <c r="H164" s="373"/>
      <c r="I164" s="373"/>
      <c r="J164" s="373"/>
      <c r="K164" s="373"/>
      <c r="L164" s="373"/>
      <c r="M164" s="373"/>
      <c r="N164" s="373"/>
      <c r="O164" s="373"/>
      <c r="P164" s="419">
        <f t="shared" si="9"/>
        <v>0</v>
      </c>
      <c r="Q164" s="373"/>
      <c r="R164" s="373"/>
      <c r="S164" s="373"/>
      <c r="T164" s="373"/>
      <c r="U164" s="373"/>
      <c r="V164" s="373"/>
      <c r="W164" s="373"/>
      <c r="X164" s="235"/>
      <c r="Y164" s="236">
        <f t="shared" si="10"/>
        <v>0</v>
      </c>
      <c r="Z164" s="373"/>
      <c r="AA164" s="373"/>
      <c r="AB164" s="373">
        <v>6</v>
      </c>
      <c r="AC164" s="373"/>
      <c r="AD164" s="373"/>
      <c r="AE164" s="373"/>
      <c r="AF164" s="373"/>
      <c r="AG164" s="428">
        <v>43711</v>
      </c>
      <c r="AH164" s="236">
        <f t="shared" si="8"/>
        <v>6</v>
      </c>
      <c r="AI164" s="237"/>
      <c r="AJ164" s="373" t="s">
        <v>2134</v>
      </c>
      <c r="AK164" s="373"/>
      <c r="AL164" s="373" t="s">
        <v>2135</v>
      </c>
      <c r="AM164" s="373" t="s">
        <v>1257</v>
      </c>
      <c r="AN164" s="373"/>
      <c r="AO164" s="373">
        <v>75</v>
      </c>
      <c r="AP164" s="373"/>
      <c r="AQ164" s="373"/>
      <c r="AR164" s="373"/>
      <c r="AS164" s="238" t="s">
        <v>2137</v>
      </c>
      <c r="AT164" s="185"/>
    </row>
    <row r="165" spans="1:46" s="63" customFormat="1" ht="27.95" customHeight="1" x14ac:dyDescent="0.2">
      <c r="A165" s="373"/>
      <c r="B165" s="373" t="s">
        <v>1994</v>
      </c>
      <c r="C165" s="373" t="s">
        <v>2129</v>
      </c>
      <c r="D165" s="373"/>
      <c r="E165" s="373"/>
      <c r="F165" s="373" t="s">
        <v>2131</v>
      </c>
      <c r="G165" s="373" t="s">
        <v>1908</v>
      </c>
      <c r="H165" s="373"/>
      <c r="I165" s="373"/>
      <c r="J165" s="373"/>
      <c r="K165" s="373"/>
      <c r="L165" s="373"/>
      <c r="M165" s="373"/>
      <c r="N165" s="373"/>
      <c r="O165" s="373"/>
      <c r="P165" s="419">
        <f t="shared" si="9"/>
        <v>0</v>
      </c>
      <c r="Q165" s="373"/>
      <c r="R165" s="373"/>
      <c r="S165" s="373"/>
      <c r="T165" s="373"/>
      <c r="U165" s="373"/>
      <c r="V165" s="373"/>
      <c r="W165" s="373"/>
      <c r="X165" s="235"/>
      <c r="Y165" s="236">
        <f t="shared" si="10"/>
        <v>0</v>
      </c>
      <c r="Z165" s="373"/>
      <c r="AA165" s="373"/>
      <c r="AB165" s="373">
        <v>7</v>
      </c>
      <c r="AC165" s="373"/>
      <c r="AD165" s="373"/>
      <c r="AE165" s="373"/>
      <c r="AF165" s="373"/>
      <c r="AG165" s="428">
        <v>43711</v>
      </c>
      <c r="AH165" s="236">
        <f t="shared" si="8"/>
        <v>7</v>
      </c>
      <c r="AI165" s="237"/>
      <c r="AJ165" s="373" t="s">
        <v>2134</v>
      </c>
      <c r="AK165" s="373"/>
      <c r="AL165" s="373" t="s">
        <v>2135</v>
      </c>
      <c r="AM165" s="373" t="s">
        <v>1257</v>
      </c>
      <c r="AN165" s="373"/>
      <c r="AO165" s="373">
        <v>75</v>
      </c>
      <c r="AP165" s="373"/>
      <c r="AQ165" s="373"/>
      <c r="AR165" s="373"/>
      <c r="AS165" s="238" t="s">
        <v>2137</v>
      </c>
      <c r="AT165" s="185"/>
    </row>
    <row r="166" spans="1:46" s="63" customFormat="1" ht="20.100000000000001" customHeight="1" x14ac:dyDescent="0.2">
      <c r="A166" s="373"/>
      <c r="B166" s="373" t="s">
        <v>1995</v>
      </c>
      <c r="C166" s="373" t="s">
        <v>2130</v>
      </c>
      <c r="D166" s="373"/>
      <c r="E166" s="373"/>
      <c r="F166" s="373" t="s">
        <v>1906</v>
      </c>
      <c r="G166" s="373" t="s">
        <v>1908</v>
      </c>
      <c r="H166" s="373"/>
      <c r="I166" s="373"/>
      <c r="J166" s="373"/>
      <c r="K166" s="373"/>
      <c r="L166" s="373"/>
      <c r="M166" s="373"/>
      <c r="N166" s="373"/>
      <c r="O166" s="373"/>
      <c r="P166" s="419">
        <f t="shared" si="9"/>
        <v>0</v>
      </c>
      <c r="Q166" s="373"/>
      <c r="R166" s="373"/>
      <c r="S166" s="373"/>
      <c r="T166" s="373"/>
      <c r="U166" s="373"/>
      <c r="V166" s="373"/>
      <c r="W166" s="373"/>
      <c r="X166" s="235"/>
      <c r="Y166" s="236">
        <f t="shared" si="10"/>
        <v>0</v>
      </c>
      <c r="Z166" s="373"/>
      <c r="AA166" s="373"/>
      <c r="AB166" s="373"/>
      <c r="AC166" s="373"/>
      <c r="AD166" s="373"/>
      <c r="AE166" s="373">
        <v>1</v>
      </c>
      <c r="AF166" s="373"/>
      <c r="AG166" s="428">
        <v>43515</v>
      </c>
      <c r="AH166" s="236">
        <f t="shared" si="8"/>
        <v>1</v>
      </c>
      <c r="AI166" s="237"/>
      <c r="AJ166" s="373" t="s">
        <v>2134</v>
      </c>
      <c r="AK166" s="373"/>
      <c r="AL166" s="427"/>
      <c r="AM166" s="373"/>
      <c r="AN166" s="427" t="s">
        <v>2136</v>
      </c>
      <c r="AO166" s="373"/>
      <c r="AP166" s="373"/>
      <c r="AQ166" s="373"/>
      <c r="AR166" s="373"/>
      <c r="AS166" s="238"/>
      <c r="AT166" s="185"/>
    </row>
    <row r="167" spans="1:46" s="63" customFormat="1" ht="20.100000000000001" customHeight="1" x14ac:dyDescent="0.2">
      <c r="A167" s="373"/>
      <c r="B167" s="373"/>
      <c r="C167" s="373"/>
      <c r="D167" s="373"/>
      <c r="E167" s="373"/>
      <c r="F167" s="373"/>
      <c r="G167" s="373"/>
      <c r="H167" s="373"/>
      <c r="I167" s="373"/>
      <c r="J167" s="373"/>
      <c r="K167" s="373"/>
      <c r="L167" s="373"/>
      <c r="M167" s="373"/>
      <c r="N167" s="373"/>
      <c r="O167" s="373"/>
      <c r="P167" s="419">
        <f t="shared" si="9"/>
        <v>0</v>
      </c>
      <c r="Q167" s="373"/>
      <c r="R167" s="373"/>
      <c r="S167" s="373"/>
      <c r="T167" s="373"/>
      <c r="U167" s="373"/>
      <c r="V167" s="373"/>
      <c r="W167" s="373"/>
      <c r="X167" s="235"/>
      <c r="Y167" s="236">
        <f t="shared" si="10"/>
        <v>0</v>
      </c>
      <c r="Z167" s="373"/>
      <c r="AA167" s="373"/>
      <c r="AB167" s="373"/>
      <c r="AC167" s="373"/>
      <c r="AD167" s="373"/>
      <c r="AE167" s="373"/>
      <c r="AF167" s="373"/>
      <c r="AG167" s="373"/>
      <c r="AH167" s="236">
        <f t="shared" si="8"/>
        <v>0</v>
      </c>
      <c r="AI167" s="237"/>
      <c r="AJ167" s="373"/>
      <c r="AK167" s="373"/>
      <c r="AL167" s="373"/>
      <c r="AM167" s="373"/>
      <c r="AN167" s="373"/>
      <c r="AO167" s="373"/>
      <c r="AP167" s="373"/>
      <c r="AQ167" s="373"/>
      <c r="AR167" s="373"/>
      <c r="AS167" s="238"/>
      <c r="AT167" s="185"/>
    </row>
  </sheetData>
  <sheetProtection algorithmName="SHA-512" hashValue="0f1lW6AEdiFxF/EaAYl9T5eMCxU1VBEV6pegNyOkxg9wWy+kGQnw9YNAmGO0L/hQqPS7T3W57PeqsZ3UAKpe9g==" saltValue="T8VLoOlKRnD9TzZTdIwnaA==" spinCount="100000" sheet="1" objects="1" scenarios="1" formatCells="0" formatColumns="0" formatRows="0" insertRows="0" deleteRows="0" sort="0"/>
  <mergeCells count="13">
    <mergeCell ref="A10:E10"/>
    <mergeCell ref="F9:G9"/>
    <mergeCell ref="H9:O9"/>
    <mergeCell ref="Q9:W9"/>
    <mergeCell ref="Z9:AH9"/>
    <mergeCell ref="H10:N10"/>
    <mergeCell ref="Q10:W10"/>
    <mergeCell ref="Z10:AF10"/>
    <mergeCell ref="A3:T3"/>
    <mergeCell ref="R1:U1"/>
    <mergeCell ref="AL9:AM9"/>
    <mergeCell ref="AP9:AR9"/>
    <mergeCell ref="A9:E9"/>
  </mergeCells>
  <conditionalFormatting sqref="B13:C29 F13:G29 AJ13:AJ167 F31:G167 B31:C167">
    <cfRule type="expression" dxfId="32" priority="14">
      <formula>AND(ISBLANK(B13),SUM(COUNTIF($A13:$O13,"&lt;&gt;"&amp;""),COUNTIF($Q13:$X13,"&lt;&gt;"&amp;""),COUNTIF($Z13:$AG13,"&lt;&gt;"&amp;""),COUNTIF($AI13:$AS13,"&lt;&gt;"&amp;"")&gt;0))</formula>
    </cfRule>
  </conditionalFormatting>
  <conditionalFormatting sqref="Q13:W167 Z13:AF167">
    <cfRule type="expression" dxfId="31" priority="33">
      <formula>AND(ISBLANK(Q13),SUM(COUNTIF($A13:$O13,"&lt;&gt;"&amp;""),COUNTIF($Q13:$X13,"&lt;&gt;"&amp;""),COUNTIF($Z13:$AG13,"&lt;&gt;"&amp;""),COUNTIF($AI13:$AS13,"&lt;&gt;"&amp;"")&gt;0))</formula>
    </cfRule>
  </conditionalFormatting>
  <conditionalFormatting sqref="AL13:AM165 AL166 AO13:AO167 AL167:AM167">
    <cfRule type="expression" dxfId="30" priority="30">
      <formula>AND(ISBLANK(AJ13),SUM(COUNTIF($H13,"&lt;&gt;"&amp;""),COUNTIF($J13,"&lt;&gt;"&amp;""),COUNTIF($L13,"&lt;&gt;"&amp;""),COUNTIF($Q13,"&lt;&gt;"&amp;""),COUNTIF($S13,"&lt;&gt;"&amp;""),COUNTIF($U13,"&lt;&gt;"&amp;""),COUNTIF($Z13,"&lt;&gt;"&amp;""),COUNTIF($AB13,"&lt;&gt;"&amp;""),COUNTIF($AD13,"&lt;&gt;"&amp;"")&gt;0))</formula>
    </cfRule>
  </conditionalFormatting>
  <conditionalFormatting sqref="AN13:AN167">
    <cfRule type="expression" dxfId="29" priority="9">
      <formula>AND(ISBLANK(AN13),SUM(COUNTIF($I13,"&lt;&gt;"&amp;""),COUNTIF($K13,"&lt;&gt;"&amp;""),COUNTIF($M13,"&lt;&gt;"&amp;""),COUNTIF($R13,"&lt;&gt;"&amp;""),COUNTIF($T13,"&lt;&gt;"&amp;""),COUNTIF($V13,"&lt;&gt;"&amp;""),COUNTIF($AA13,"&lt;&gt;"&amp;""),COUNTIF($AC13,"&lt;&gt;"&amp;""),COUNTIF($AE13,"&lt;&gt;"&amp;"")&gt;0))</formula>
    </cfRule>
  </conditionalFormatting>
  <conditionalFormatting sqref="O13:O167">
    <cfRule type="expression" dxfId="28" priority="18">
      <formula>AND(ISBLANK(O13),SUM(COUNTIF(H13:O13,"&lt;&gt;"&amp;"")&gt;0))</formula>
    </cfRule>
    <cfRule type="expression" dxfId="27" priority="34">
      <formula>ISTEXT(O13)</formula>
    </cfRule>
  </conditionalFormatting>
  <conditionalFormatting sqref="X13:X167 AG13:AG167">
    <cfRule type="expression" dxfId="26" priority="25">
      <formula>ISTEXT(X13)</formula>
    </cfRule>
  </conditionalFormatting>
  <conditionalFormatting sqref="X13:X167 AG13:AG167">
    <cfRule type="expression" dxfId="25" priority="17">
      <formula>AND(ISBLANK(X13),SUM(COUNTIF(Q13:X13,"&lt;&gt;"&amp;"")&gt;0))</formula>
    </cfRule>
  </conditionalFormatting>
  <conditionalFormatting sqref="H13:N167">
    <cfRule type="expression" priority="21" stopIfTrue="1">
      <formula>COUNTIF($H13:$N13,"&lt;&gt;"&amp;"")&gt;0</formula>
    </cfRule>
    <cfRule type="expression" dxfId="24" priority="26">
      <formula>AND(ISBLANK(H13),SUM(COUNTIF($A13:$O13,"&lt;&gt;"&amp;""),COUNTIF($Q13:$X13,"&lt;&gt;"&amp;""),COUNTIF($Z13:$AG13,"&lt;&gt;"&amp;""),COUNTIF($AI13:$AS13,"&lt;&gt;"&amp;"")&gt;0))</formula>
    </cfRule>
  </conditionalFormatting>
  <conditionalFormatting sqref="Q13:W167">
    <cfRule type="expression" priority="20" stopIfTrue="1">
      <formula>COUNTIF($Q13:$W13,"&lt;&gt;"&amp;"")&gt;0</formula>
    </cfRule>
  </conditionalFormatting>
  <conditionalFormatting sqref="Z13:AF167">
    <cfRule type="expression" priority="19" stopIfTrue="1">
      <formula>COUNTIF($Z13:$AF13,"&lt;&gt;"&amp;"")&gt;0</formula>
    </cfRule>
  </conditionalFormatting>
  <conditionalFormatting sqref="A13:D29 AN13:AO167 A31:D167 A30">
    <cfRule type="expression" dxfId="23" priority="15">
      <formula>LEN(A13)&gt;256</formula>
    </cfRule>
  </conditionalFormatting>
  <conditionalFormatting sqref="E13:E29 E31:E167">
    <cfRule type="expression" dxfId="22" priority="11">
      <formula>LEN($E$13)&gt;256</formula>
    </cfRule>
  </conditionalFormatting>
  <conditionalFormatting sqref="AS13:AS167">
    <cfRule type="expression" dxfId="21" priority="10">
      <formula>LEN(AS13)&gt;4000</formula>
    </cfRule>
  </conditionalFormatting>
  <conditionalFormatting sqref="AM166">
    <cfRule type="expression" dxfId="20" priority="6">
      <formula>AND(ISBLANK(AM166),SUM(COUNTIF($I166,"&lt;&gt;"&amp;""),COUNTIF($K166,"&lt;&gt;"&amp;""),COUNTIF($M166,"&lt;&gt;"&amp;""),COUNTIF($R166,"&lt;&gt;"&amp;""),COUNTIF($T166,"&lt;&gt;"&amp;""),COUNTIF($V166,"&lt;&gt;"&amp;""),COUNTIF($AA166,"&lt;&gt;"&amp;""),COUNTIF($AC166,"&lt;&gt;"&amp;""),COUNTIF($AE166,"&lt;&gt;"&amp;"")&gt;0))</formula>
    </cfRule>
  </conditionalFormatting>
  <conditionalFormatting sqref="AM166">
    <cfRule type="expression" dxfId="19" priority="7">
      <formula>LEN(AM166)&gt;256</formula>
    </cfRule>
  </conditionalFormatting>
  <conditionalFormatting sqref="C30">
    <cfRule type="expression" dxfId="18" priority="2">
      <formula>AND(ISBLANK(C30),SUM(COUNTIF(A30:O30,"&lt;&gt;"&amp;""),COUNTIF(Q30,"&lt;&gt;"&amp;""),COUNTIF(S30:T30,"&lt;&gt;"&amp;"")&gt;0))</formula>
    </cfRule>
  </conditionalFormatting>
  <conditionalFormatting sqref="F30">
    <cfRule type="expression" dxfId="17" priority="5">
      <formula>AND(ISBLANK(F30),SUM(COUNTIF(A30:O30,"&lt;&gt;"&amp;""),COUNTIF(Q30,"&lt;&gt;"&amp;""),COUNTIF(S30:T30,"&lt;&gt;"&amp;"")&gt;0))</formula>
    </cfRule>
  </conditionalFormatting>
  <conditionalFormatting sqref="G30">
    <cfRule type="expression" dxfId="16" priority="4">
      <formula>AND(ISBLANK(G30),SUM(COUNTIF(A30:O30,"&lt;&gt;"&amp;""),COUNTIF(Q30,"&lt;&gt;"&amp;""),COUNTIF(S30:T30,"&lt;&gt;"&amp;"")&gt;0))</formula>
    </cfRule>
  </conditionalFormatting>
  <conditionalFormatting sqref="E30 B30:C30">
    <cfRule type="expression" dxfId="15" priority="3">
      <formula>LEN(B30)&gt;256</formula>
    </cfRule>
  </conditionalFormatting>
  <conditionalFormatting sqref="B30">
    <cfRule type="expression" dxfId="14" priority="1">
      <formula>AND(ISBLANK(B30),SUM(COUNTIF(A30:O30,"&lt;&gt;"&amp;""),COUNTIF(Q30,"&lt;&gt;"&amp;""),COUNTIF(S30:T30,"&lt;&gt;"&amp;"")&gt;0))</formula>
    </cfRule>
  </conditionalFormatting>
  <dataValidations count="21">
    <dataValidation type="list" allowBlank="1" showInputMessage="1" showErrorMessage="1" sqref="F1:F3 F9 F13:F1048576" xr:uid="{00000000-0002-0000-0500-000000000000}">
      <formula1>"SFA,SFD,2 to 4,5+,ADU,MH"</formula1>
    </dataValidation>
    <dataValidation type="date" allowBlank="1" showInputMessage="1" showErrorMessage="1" sqref="X9:X11 X1:X5" xr:uid="{00000000-0002-0000-0500-000001000000}">
      <formula1>18264</formula1>
      <formula2>54789</formula2>
    </dataValidation>
    <dataValidation type="date" allowBlank="1" showInputMessage="1" showErrorMessage="1" errorTitle="Please enter a date" error="Please Enter a Date" sqref="O10 O7:O8 U2 O168:O1048576" xr:uid="{00000000-0002-0000-0500-000002000000}">
      <formula1>18264</formula1>
      <formula2>54789</formula2>
    </dataValidation>
    <dataValidation allowBlank="1" showInputMessage="1" showErrorMessage="1" error="Please enter R for Rental or O for Ownership. Please guess if you do not know. " sqref="G11 G7:G8 G4:G5" xr:uid="{00000000-0002-0000-0500-000003000000}"/>
    <dataValidation type="whole" operator="greaterThanOrEqual" allowBlank="1" showInputMessage="1" showErrorMessage="1" error="Please enter a number." sqref="Q4:T5 R7:W8 AA7:AF8 H7:I8 I11:N11 AA11:AF11 R11:W11 H4:K5 Q7:Q11 J7 K7:N8 R2:T2 H12:AH12 Z1:AF5 AI1:AI5 Z7:Z11 V1:W5 U3:U5 H10:H11 Z13:AF1048576 AI7:AI1048576 H13:N1048576 Q168:W1048576" xr:uid="{00000000-0002-0000-0500-000004000000}">
      <formula1>-1000</formula1>
    </dataValidation>
    <dataValidation type="date" allowBlank="1" showInputMessage="1" showErrorMessage="1" error="Please enter a date" sqref="AG10:AG11 AG1:AG5 AG7:AG8 X13:X167 AG13:AG1048576" xr:uid="{00000000-0002-0000-0500-000005000000}">
      <formula1>18264</formula1>
      <formula2>54789</formula2>
    </dataValidation>
    <dataValidation type="whole" allowBlank="1" showInputMessage="1" showErrorMessage="1" error="Please enter the number of years of affordability protections. Enter 1000 if perpetual affordability. " sqref="AO1:AO5 AO7:AO1048576" xr:uid="{00000000-0002-0000-0500-000006000000}">
      <formula1>0</formula1>
      <formula2>1000</formula2>
    </dataValidation>
    <dataValidation type="whole" operator="greaterThanOrEqual" allowBlank="1" showInputMessage="1" showErrorMessage="1" error="Please enter a number" sqref="AQ12:AR12 AP11:AP1048576" xr:uid="{00000000-0002-0000-0500-000007000000}">
      <formula1>0</formula1>
    </dataValidation>
    <dataValidation allowBlank="1" showInputMessage="1" sqref="R1:U1" xr:uid="{00000000-0002-0000-0500-000009000000}"/>
    <dataValidation allowBlank="1" showInputMessage="1" showErrorMessage="1" error="Please enter Y for Yes or N for No" sqref="AJ12" xr:uid="{00000000-0002-0000-0500-00000A000000}"/>
    <dataValidation allowBlank="1" showInputMessage="1" showErrorMessage="1" errorTitle="Please enter a date" error="Please Enter a Date" sqref="O11" xr:uid="{00000000-0002-0000-0500-00000D000000}"/>
    <dataValidation allowBlank="1" showInputMessage="1" showErrorMessage="1" error="Please enter O for Ownership and R for Renter" sqref="AR11" xr:uid="{00000000-0002-0000-0500-00000E000000}"/>
    <dataValidation type="list" allowBlank="1" showInputMessage="1" showErrorMessage="1" error="Please enter &quot;No&quot;,&quot;Yes-But no action taken&quot;, &quot;Yes-Approved&quot; , &quot;Yes-Denied&quot;  " sqref="S3" xr:uid="{00000000-0002-0000-0500-00000F000000}">
      <formula1>"No,Yes-But no action taken,Yes-Approved,Yes-Denied"</formula1>
    </dataValidation>
    <dataValidation type="list" allowBlank="1" showInputMessage="1" showErrorMessage="1" sqref="G1:G3 G30" xr:uid="{00000000-0002-0000-0500-000010000000}">
      <formula1>"R,O"</formula1>
    </dataValidation>
    <dataValidation type="date" showInputMessage="1" showErrorMessage="1" errorTitle="Please enter a date" error="Please Enter a Date" sqref="O13:O167" xr:uid="{00000000-0002-0000-0500-000008000000}">
      <formula1>18264</formula1>
      <formula2>54789</formula2>
    </dataValidation>
    <dataValidation type="whole" allowBlank="1" showInputMessage="1" showErrorMessage="1" error="Please enter a number greater than 0." sqref="Q13:W167" xr:uid="{00000000-0002-0000-0500-00000B000000}">
      <formula1>0</formula1>
      <formula2>30000</formula2>
    </dataValidation>
    <dataValidation type="list" allowBlank="1" showInputMessage="1" showErrorMessage="1" error="Please enter R for Rental or O for Ownership. Please guess if you do not know. " sqref="G13:G29 G31:G1048576" xr:uid="{00000000-0002-0000-0500-000012000000}">
      <formula1>"R,O"</formula1>
    </dataValidation>
    <dataValidation showInputMessage="1" showErrorMessage="1" error="Please enter the current APN before continuing." sqref="C13:C29 C31:C167" xr:uid="{00000000-0002-0000-0500-000015000000}"/>
    <dataValidation type="list" allowBlank="1" showInputMessage="1" showErrorMessage="1" sqref="AQ13:AQ1048576" xr:uid="{00000000-0002-0000-0500-000011000000}">
      <formula1>"Demolished,Destroyed"</formula1>
    </dataValidation>
    <dataValidation type="list" allowBlank="1" showInputMessage="1" showErrorMessage="1" error="Please enter Y for Yes or N for No" sqref="AJ13:AK1048576" xr:uid="{00000000-0002-0000-0500-000013000000}">
      <formula1>"Y,N"</formula1>
    </dataValidation>
    <dataValidation type="list" allowBlank="1" showInputMessage="1" showErrorMessage="1" error="Please enter O for Ownership and R for Renter" sqref="AR13:AR1048576" xr:uid="{00000000-0002-0000-0500-000014000000}">
      <formula1>"R,O"</formula1>
    </dataValidation>
  </dataValidations>
  <printOptions horizontalCentered="1"/>
  <pageMargins left="0.7" right="0.7" top="0.75" bottom="0.75" header="0.3" footer="0.3"/>
  <pageSetup paperSize="288" scale="16" fitToHeight="0" orientation="landscape" r:id="rId1"/>
  <extLst>
    <ext xmlns:x14="http://schemas.microsoft.com/office/spreadsheetml/2009/9/main" uri="{CCE6A557-97BC-4b89-ADB6-D9C93CAAB3DF}">
      <x14:dataValidations xmlns:xm="http://schemas.microsoft.com/office/excel/2006/main" count="2">
        <x14:dataValidation type="list" allowBlank="1" showErrorMessage="1" xr:uid="{00000000-0002-0000-0500-000017000000}">
          <x14:formula1>
            <xm:f>'Deed Rest And Asst Pgm Data'!$A$2:$A$35</xm:f>
          </x14:formula1>
          <xm:sqref>AL13:AL167</xm:sqref>
        </x14:dataValidation>
        <x14:dataValidation type="list" allowBlank="1" showInputMessage="1" showErrorMessage="1" xr:uid="{00000000-0002-0000-0500-000018000000}">
          <x14:formula1>
            <xm:f>'Deed Rest And Asst Pgm Data'!$B$2:$B$4</xm:f>
          </x14:formula1>
          <xm:sqref>AM13:AM167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2" customFormat="1" ht="30" x14ac:dyDescent="0.25">
      <c r="A1" s="12" t="s">
        <v>1249</v>
      </c>
      <c r="B1" s="12" t="s">
        <v>1256</v>
      </c>
    </row>
    <row r="2" spans="1:2" x14ac:dyDescent="0.25">
      <c r="A2" t="s">
        <v>1278</v>
      </c>
      <c r="B2" s="71" t="s">
        <v>1258</v>
      </c>
    </row>
    <row r="3" spans="1:2" x14ac:dyDescent="0.25">
      <c r="A3" t="s">
        <v>1287</v>
      </c>
      <c r="B3" s="71" t="s">
        <v>1257</v>
      </c>
    </row>
    <row r="4" spans="1:2" x14ac:dyDescent="0.25">
      <c r="A4" t="s">
        <v>1260</v>
      </c>
      <c r="B4" t="s">
        <v>1259</v>
      </c>
    </row>
    <row r="5" spans="1:2" x14ac:dyDescent="0.25">
      <c r="A5" t="s">
        <v>1279</v>
      </c>
    </row>
    <row r="6" spans="1:2" x14ac:dyDescent="0.25">
      <c r="A6" t="s">
        <v>1255</v>
      </c>
    </row>
    <row r="7" spans="1:2" x14ac:dyDescent="0.25">
      <c r="A7" t="s">
        <v>1250</v>
      </c>
    </row>
    <row r="8" spans="1:2" x14ac:dyDescent="0.25">
      <c r="A8" t="s">
        <v>1280</v>
      </c>
    </row>
    <row r="9" spans="1:2" x14ac:dyDescent="0.25">
      <c r="A9" t="s">
        <v>1261</v>
      </c>
    </row>
    <row r="10" spans="1:2" x14ac:dyDescent="0.25">
      <c r="A10" t="s">
        <v>1281</v>
      </c>
    </row>
    <row r="11" spans="1:2" x14ac:dyDescent="0.25">
      <c r="A11" t="s">
        <v>1252</v>
      </c>
    </row>
    <row r="12" spans="1:2" x14ac:dyDescent="0.25">
      <c r="A12" t="s">
        <v>1264</v>
      </c>
    </row>
    <row r="13" spans="1:2" x14ac:dyDescent="0.25">
      <c r="A13" t="s">
        <v>1265</v>
      </c>
    </row>
    <row r="14" spans="1:2" x14ac:dyDescent="0.25">
      <c r="A14" t="s">
        <v>1267</v>
      </c>
    </row>
    <row r="15" spans="1:2" x14ac:dyDescent="0.25">
      <c r="A15" t="s">
        <v>1268</v>
      </c>
    </row>
    <row r="16" spans="1:2" x14ac:dyDescent="0.25">
      <c r="A16" t="s">
        <v>1253</v>
      </c>
    </row>
    <row r="17" spans="1:1" x14ac:dyDescent="0.25">
      <c r="A17" t="s">
        <v>1269</v>
      </c>
    </row>
    <row r="18" spans="1:1" x14ac:dyDescent="0.25">
      <c r="A18" t="s">
        <v>1270</v>
      </c>
    </row>
    <row r="19" spans="1:1" x14ac:dyDescent="0.25">
      <c r="A19" t="s">
        <v>1254</v>
      </c>
    </row>
    <row r="20" spans="1:1" x14ac:dyDescent="0.25">
      <c r="A20" t="s">
        <v>1271</v>
      </c>
    </row>
    <row r="21" spans="1:1" x14ac:dyDescent="0.25">
      <c r="A21" t="s">
        <v>1272</v>
      </c>
    </row>
    <row r="22" spans="1:1" x14ac:dyDescent="0.25">
      <c r="A22" t="s">
        <v>1273</v>
      </c>
    </row>
    <row r="23" spans="1:1" x14ac:dyDescent="0.25">
      <c r="A23" t="s">
        <v>1274</v>
      </c>
    </row>
    <row r="24" spans="1:1" x14ac:dyDescent="0.25">
      <c r="A24" t="s">
        <v>1282</v>
      </c>
    </row>
    <row r="25" spans="1:1" x14ac:dyDescent="0.25">
      <c r="A25" t="s">
        <v>1283</v>
      </c>
    </row>
    <row r="26" spans="1:1" x14ac:dyDescent="0.25">
      <c r="A26" t="s">
        <v>1251</v>
      </c>
    </row>
    <row r="27" spans="1:1" x14ac:dyDescent="0.25">
      <c r="A27" t="s">
        <v>1262</v>
      </c>
    </row>
    <row r="28" spans="1:1" x14ac:dyDescent="0.25">
      <c r="A28" t="s">
        <v>1263</v>
      </c>
    </row>
    <row r="29" spans="1:1" x14ac:dyDescent="0.25">
      <c r="A29" t="s">
        <v>1266</v>
      </c>
    </row>
    <row r="30" spans="1:1" x14ac:dyDescent="0.25">
      <c r="A30" t="s">
        <v>1285</v>
      </c>
    </row>
    <row r="31" spans="1:1" x14ac:dyDescent="0.25">
      <c r="A31" t="s">
        <v>1284</v>
      </c>
    </row>
    <row r="32" spans="1:1" x14ac:dyDescent="0.25">
      <c r="A32" t="s">
        <v>1275</v>
      </c>
    </row>
    <row r="33" spans="1:1" x14ac:dyDescent="0.25">
      <c r="A33" t="s">
        <v>1276</v>
      </c>
    </row>
    <row r="34" spans="1:1" x14ac:dyDescent="0.25">
      <c r="A34" t="s">
        <v>1277</v>
      </c>
    </row>
    <row r="35" spans="1:1" x14ac:dyDescent="0.25">
      <c r="A35" t="s">
        <v>1259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pageSetUpPr fitToPage="1"/>
  </sheetPr>
  <dimension ref="A1:AS28"/>
  <sheetViews>
    <sheetView showZeros="0" zoomScaleNormal="100" zoomScaleSheetLayoutView="70" workbookViewId="0">
      <selection activeCell="G21" sqref="G21"/>
    </sheetView>
  </sheetViews>
  <sheetFormatPr defaultColWidth="0" defaultRowHeight="14.25" x14ac:dyDescent="0.2"/>
  <cols>
    <col min="1" max="1" width="18.42578125" style="203" customWidth="1"/>
    <col min="2" max="2" width="19.85546875" style="203" bestFit="1" customWidth="1"/>
    <col min="3" max="3" width="17.140625" style="203" customWidth="1"/>
    <col min="4" max="14" width="15.7109375" style="203" customWidth="1"/>
    <col min="15" max="15" width="1.7109375" style="203" hidden="1" customWidth="1"/>
    <col min="16" max="16384" width="8.85546875" style="203" hidden="1"/>
  </cols>
  <sheetData>
    <row r="1" spans="1:45" s="213" customFormat="1" ht="28.15" customHeight="1" x14ac:dyDescent="0.35">
      <c r="A1" s="269" t="s">
        <v>10</v>
      </c>
      <c r="B1" s="200" t="str">
        <f>'Start Here'!B4</f>
        <v>Pleasanton</v>
      </c>
      <c r="C1" s="267"/>
      <c r="D1" s="344"/>
      <c r="E1" s="346" t="s">
        <v>8</v>
      </c>
      <c r="F1" s="346"/>
      <c r="G1" s="346"/>
      <c r="H1" s="346"/>
      <c r="I1" s="503" t="s">
        <v>1365</v>
      </c>
      <c r="J1" s="504"/>
      <c r="K1" s="504"/>
      <c r="L1" s="504"/>
      <c r="M1" s="505"/>
      <c r="N1" s="344"/>
      <c r="O1" s="344"/>
      <c r="P1" s="344"/>
      <c r="Q1" s="344"/>
      <c r="R1" s="344"/>
      <c r="S1" s="344"/>
      <c r="T1" s="344"/>
      <c r="U1" s="57"/>
    </row>
    <row r="2" spans="1:45" s="213" customFormat="1" ht="22.5" customHeight="1" thickBot="1" x14ac:dyDescent="0.4">
      <c r="A2" s="269" t="s">
        <v>36</v>
      </c>
      <c r="B2" s="199">
        <f>'Start Here'!B5</f>
        <v>2019</v>
      </c>
      <c r="C2" s="268" t="str">
        <f>'Table A'!C2</f>
        <v>(Jan. 1 - Dec. 31)</v>
      </c>
      <c r="D2" s="344"/>
      <c r="E2" s="346" t="s">
        <v>9</v>
      </c>
      <c r="F2" s="346"/>
      <c r="G2" s="346"/>
      <c r="H2" s="346"/>
      <c r="I2" s="507" t="s">
        <v>1286</v>
      </c>
      <c r="J2" s="508"/>
      <c r="K2" s="508"/>
      <c r="L2" s="508"/>
      <c r="M2" s="509"/>
      <c r="N2" s="344"/>
      <c r="O2" s="344"/>
      <c r="P2" s="344"/>
      <c r="Q2" s="344"/>
      <c r="R2" s="344"/>
      <c r="S2" s="344"/>
      <c r="T2" s="344"/>
      <c r="U2" s="58"/>
    </row>
    <row r="3" spans="1:45" s="213" customFormat="1" ht="15.6" customHeight="1" x14ac:dyDescent="0.3">
      <c r="B3" s="345"/>
      <c r="C3" s="345"/>
      <c r="D3" s="345"/>
      <c r="E3" s="345" t="s">
        <v>1369</v>
      </c>
      <c r="F3" s="347"/>
      <c r="G3" s="347"/>
      <c r="H3" s="347"/>
      <c r="I3" s="345"/>
      <c r="J3" s="345"/>
      <c r="K3" s="345"/>
      <c r="L3" s="345"/>
      <c r="M3" s="345"/>
      <c r="N3" s="345"/>
      <c r="O3" s="345"/>
      <c r="P3" s="345"/>
      <c r="Q3" s="345"/>
      <c r="R3" s="345"/>
      <c r="S3" s="345"/>
      <c r="T3" s="345"/>
      <c r="U3" s="59"/>
    </row>
    <row r="4" spans="1:45" s="61" customFormat="1" ht="5.45" customHeight="1" x14ac:dyDescent="0.2">
      <c r="D4" s="60"/>
      <c r="E4" s="60"/>
      <c r="F4" s="60"/>
      <c r="G4" s="60"/>
      <c r="H4" s="60"/>
    </row>
    <row r="5" spans="1:45" s="61" customFormat="1" ht="6.6" customHeight="1" x14ac:dyDescent="0.3">
      <c r="D5" s="60"/>
      <c r="E5" s="79"/>
      <c r="F5" s="79"/>
      <c r="G5" s="79"/>
      <c r="H5" s="79"/>
    </row>
    <row r="6" spans="1:45" s="279" customFormat="1" ht="11.25" hidden="1" x14ac:dyDescent="0.2">
      <c r="A6" s="279" t="s">
        <v>1524</v>
      </c>
      <c r="B6" s="279" t="s">
        <v>1525</v>
      </c>
      <c r="C6" s="279" t="s">
        <v>1526</v>
      </c>
      <c r="D6" s="279" t="s">
        <v>1527</v>
      </c>
      <c r="E6" s="279" t="s">
        <v>1528</v>
      </c>
      <c r="F6" s="279" t="s">
        <v>1529</v>
      </c>
      <c r="G6" s="279" t="s">
        <v>1530</v>
      </c>
      <c r="H6" s="279" t="s">
        <v>1531</v>
      </c>
      <c r="I6" s="279" t="s">
        <v>1532</v>
      </c>
      <c r="J6" s="279" t="s">
        <v>1533</v>
      </c>
      <c r="K6" s="279" t="s">
        <v>1534</v>
      </c>
      <c r="L6" s="279" t="s">
        <v>1535</v>
      </c>
      <c r="M6" s="279" t="s">
        <v>1536</v>
      </c>
      <c r="N6" s="279" t="s">
        <v>1537</v>
      </c>
    </row>
    <row r="7" spans="1:45" ht="18" x14ac:dyDescent="0.25">
      <c r="A7" s="511" t="s">
        <v>13</v>
      </c>
      <c r="B7" s="511"/>
      <c r="C7" s="511"/>
      <c r="D7" s="511"/>
      <c r="E7" s="511"/>
      <c r="F7" s="511"/>
      <c r="G7" s="511"/>
      <c r="H7" s="511"/>
      <c r="I7" s="511"/>
      <c r="J7" s="511"/>
      <c r="K7" s="511"/>
      <c r="L7" s="511"/>
      <c r="M7" s="511"/>
      <c r="N7" s="511"/>
    </row>
    <row r="8" spans="1:45" ht="18" x14ac:dyDescent="0.25">
      <c r="A8" s="511" t="s">
        <v>79</v>
      </c>
      <c r="B8" s="511"/>
      <c r="C8" s="511"/>
      <c r="D8" s="511"/>
      <c r="E8" s="511"/>
      <c r="F8" s="511"/>
      <c r="G8" s="511"/>
      <c r="H8" s="511"/>
      <c r="I8" s="511"/>
      <c r="J8" s="511"/>
      <c r="K8" s="511"/>
      <c r="L8" s="511"/>
      <c r="M8" s="511"/>
      <c r="N8" s="511"/>
    </row>
    <row r="9" spans="1:45" ht="18" x14ac:dyDescent="0.25">
      <c r="A9" s="511" t="s">
        <v>14</v>
      </c>
      <c r="B9" s="511"/>
      <c r="C9" s="511"/>
      <c r="D9" s="511"/>
      <c r="E9" s="511"/>
      <c r="F9" s="511"/>
      <c r="G9" s="511"/>
      <c r="H9" s="511"/>
      <c r="I9" s="511"/>
      <c r="J9" s="511"/>
      <c r="K9" s="511"/>
      <c r="L9" s="511"/>
      <c r="M9" s="511"/>
      <c r="N9" s="511"/>
    </row>
    <row r="10" spans="1:45" x14ac:dyDescent="0.2">
      <c r="A10" s="80"/>
      <c r="B10" s="80"/>
      <c r="C10" s="172">
        <v>1</v>
      </c>
      <c r="D10" s="510">
        <v>2</v>
      </c>
      <c r="E10" s="510"/>
      <c r="F10" s="510"/>
      <c r="G10" s="510"/>
      <c r="H10" s="510"/>
      <c r="I10" s="510"/>
      <c r="J10" s="510"/>
      <c r="K10" s="510"/>
      <c r="L10" s="510"/>
      <c r="M10" s="172">
        <v>3</v>
      </c>
      <c r="N10" s="172">
        <v>4</v>
      </c>
    </row>
    <row r="11" spans="1:45" ht="58.5" customHeight="1" thickBot="1" x14ac:dyDescent="0.25">
      <c r="A11" s="498" t="s">
        <v>15</v>
      </c>
      <c r="B11" s="498"/>
      <c r="C11" s="168" t="s">
        <v>78</v>
      </c>
      <c r="D11" s="168">
        <f>VLOOKUP(B1,'Planning Periods'!E2:M540,8,0)</f>
        <v>2015</v>
      </c>
      <c r="E11" s="168">
        <f>IF(ISNUMBER(D11),(IF(VLOOKUP($B$1,'Planning Periods'!$E$2:$M$540,9,0)=D11," ",(D11+1)))," ")</f>
        <v>2016</v>
      </c>
      <c r="F11" s="168">
        <f>IF(ISNUMBER(E11),(IF(VLOOKUP($B$1,'Planning Periods'!$E$2:$M$540,9,0)=E11," ",(E11+1)))," ")</f>
        <v>2017</v>
      </c>
      <c r="G11" s="168">
        <f>IF(ISNUMBER(F11),(IF(VLOOKUP($B$1,'Planning Periods'!$E$2:$M$540,9,0)=F11," ",(F11+1)))," ")</f>
        <v>2018</v>
      </c>
      <c r="H11" s="168">
        <f>IF(ISNUMBER(G11),(IF(VLOOKUP($B$1,'Planning Periods'!$E$2:$M$540,9,0)=G11," ",(G11+1)))," ")</f>
        <v>2019</v>
      </c>
      <c r="I11" s="168">
        <f>IF(ISNUMBER(H11),(IF(VLOOKUP($B$1,'Planning Periods'!$E$2:$M$540,9,0)=H11," ",(H11+1)))," ")</f>
        <v>2020</v>
      </c>
      <c r="J11" s="168">
        <f>IF(ISNUMBER(I11),(IF(VLOOKUP($B$1,'Planning Periods'!$E$2:$M$540,9,0)=I11," ",(I11+1)))," ")</f>
        <v>2021</v>
      </c>
      <c r="K11" s="168">
        <f>IF(ISNUMBER(J11),(IF(VLOOKUP($B$1,'Planning Periods'!$E$2:$M$540,9,0)=J11," ",(J11+1)))," ")</f>
        <v>2022</v>
      </c>
      <c r="L11" s="168">
        <f>IF(ISNUMBER(K11),(IF(VLOOKUP($B$1,'Planning Periods'!$E$2:$M$540,9,0)=K11," ",(K11+1)))," ")</f>
        <v>2023</v>
      </c>
      <c r="M11" s="168" t="s">
        <v>77</v>
      </c>
      <c r="N11" s="156" t="s">
        <v>76</v>
      </c>
    </row>
    <row r="12" spans="1:45" s="150" customFormat="1" ht="15" customHeight="1" thickTop="1" x14ac:dyDescent="0.2">
      <c r="A12" s="232"/>
      <c r="B12" s="232"/>
      <c r="C12" s="233"/>
      <c r="D12" s="234"/>
      <c r="E12" s="232"/>
      <c r="F12" s="232"/>
      <c r="G12" s="233"/>
      <c r="H12" s="233"/>
      <c r="I12" s="233"/>
      <c r="J12" s="233"/>
      <c r="K12" s="233"/>
      <c r="L12" s="233"/>
      <c r="M12" s="233"/>
      <c r="N12" s="233"/>
      <c r="O12" s="233"/>
      <c r="P12" s="233"/>
      <c r="Q12" s="233"/>
      <c r="R12" s="233"/>
      <c r="S12" s="233"/>
      <c r="T12" s="233"/>
      <c r="U12" s="233"/>
      <c r="V12" s="233"/>
      <c r="W12" s="233"/>
      <c r="X12" s="215"/>
      <c r="Y12" s="233"/>
      <c r="Z12" s="233"/>
      <c r="AA12" s="233"/>
      <c r="AB12" s="233"/>
      <c r="AC12" s="233"/>
      <c r="AD12" s="233"/>
      <c r="AE12" s="233"/>
      <c r="AF12" s="233"/>
      <c r="AG12" s="215"/>
      <c r="AH12" s="148"/>
      <c r="AI12" s="149"/>
      <c r="AJ12" s="262"/>
      <c r="AK12" s="262"/>
      <c r="AL12" s="262"/>
      <c r="AM12" s="262"/>
      <c r="AN12" s="262"/>
      <c r="AO12" s="155"/>
      <c r="AP12" s="155"/>
      <c r="AQ12" s="155"/>
      <c r="AR12" s="154"/>
      <c r="AS12" s="259"/>
    </row>
    <row r="13" spans="1:45" x14ac:dyDescent="0.2">
      <c r="A13" s="499" t="s">
        <v>16</v>
      </c>
      <c r="B13" s="169" t="s">
        <v>5</v>
      </c>
      <c r="C13" s="506">
        <f>VLOOKUP($B$1,'RHNA Allocations'!$C$2:$H$540,2,0)</f>
        <v>716</v>
      </c>
      <c r="D13" s="9">
        <f ca="1">IF(D$11=$B$2,'Table A2'!$Q$12+'Table F'!$F$16+'Table F'!$G$16,IF(D$11&lt;$B$2,(VLOOKUP($B$1,INDIRECT("'RHNA " &amp; D$11 &amp; "'!$A:$B"),2,FALSE)),0))</f>
        <v>54</v>
      </c>
      <c r="E13" s="9">
        <f ca="1">IF(E$11=$B$2,'Table A2'!$Q$12+'Table F'!$F$16+'Table F'!$G$16,IF(E$11&lt;$B$2,(VLOOKUP($B$1,INDIRECT("'RHNA " &amp; E$11 &amp; "'!$A:$B"),2,FALSE)),0))</f>
        <v>128</v>
      </c>
      <c r="F13" s="9">
        <f ca="1">IF(F$11=$B$2,'Table A2'!$Q$12+'Table F'!$F$16+'Table F'!$G$16,IF(F$11&lt;$B$2,(VLOOKUP($B$1,INDIRECT("'RHNA " &amp; F$11 &amp; "'!$A:$B"),2,FALSE)),0))</f>
        <v>0</v>
      </c>
      <c r="G13" s="9">
        <v>25</v>
      </c>
      <c r="H13" s="9">
        <f ca="1">IF(H$11=$B$2,'Table A2'!$Q$12+'Table F'!$F$16+'Table F'!$G$16,IF(H$11&lt;$B$2,(VLOOKUP($B$1,INDIRECT("'RHNA " &amp; H$11 &amp; "'!$A:$B"),2,FALSE)),0))</f>
        <v>23</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502">
        <f ca="1">SUM(D13:L13)+SUM(D14:L14)</f>
        <v>230</v>
      </c>
      <c r="N13" s="500">
        <f ca="1">MAX(0,C13-M13)</f>
        <v>486</v>
      </c>
      <c r="O13" s="280" t="s">
        <v>1515</v>
      </c>
    </row>
    <row r="14" spans="1:45" x14ac:dyDescent="0.2">
      <c r="A14" s="499"/>
      <c r="B14" s="169" t="s">
        <v>20</v>
      </c>
      <c r="C14" s="506"/>
      <c r="D14" s="9">
        <f ca="1">IF(D$11=$B$2,'Table A2'!$R$12,IF(D$11&lt;$B$2,(VLOOKUP($B$1,INDIRECT("'RHNA " &amp; D$11 &amp; "'!$A:$C"),3,FALSE)),0))</f>
        <v>0</v>
      </c>
      <c r="E14" s="9">
        <f ca="1">IF(E$11=$B$2,'Table A2'!$R$12,IF(E$11&lt;$B$2,(VLOOKUP($B$1,INDIRECT("'RHNA " &amp; E$11 &amp; "'!$A:$C"),3,FALSE)),0))</f>
        <v>0</v>
      </c>
      <c r="F14" s="9">
        <f ca="1">IF(F$11=$B$2,'Table A2'!$R$12,IF(F$11&lt;$B$2,(VLOOKUP($B$1,INDIRECT("'RHNA " &amp; F$11 &amp; "'!$A:$C"),3,FALSE)),0))</f>
        <v>0</v>
      </c>
      <c r="G14" s="9">
        <f ca="1">IF(G$11=$B$2,'Table A2'!$R$12,IF(G$11&lt;$B$2,(VLOOKUP($B$1,INDIRECT("'RHNA " &amp; G$11 &amp; "'!$A:$C"),3,FALSE)),0))</f>
        <v>0</v>
      </c>
      <c r="H14" s="9">
        <f ca="1">IF(H$11=$B$2,'Table A2'!$R$12,IF(H$11&lt;$B$2,(VLOOKUP($B$1,INDIRECT("'RHNA " &amp; H$11 &amp; "'!$A:$C"),3,FALSE)),0))</f>
        <v>0</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501"/>
      <c r="N14" s="501"/>
      <c r="O14" s="280" t="s">
        <v>1516</v>
      </c>
    </row>
    <row r="15" spans="1:45" x14ac:dyDescent="0.2">
      <c r="A15" s="499" t="s">
        <v>17</v>
      </c>
      <c r="B15" s="169" t="s">
        <v>5</v>
      </c>
      <c r="C15" s="506">
        <f>VLOOKUP($B$1,'RHNA Allocations'!$C$2:$H$540,3,0)</f>
        <v>391</v>
      </c>
      <c r="D15" s="9">
        <f ca="1">IF(D$11=$B$2,'Table A2'!$S$12+'Table F'!$H$16,IF(D$11&lt;$B$2,(VLOOKUP($B$1,INDIRECT("'RHNA " &amp; D$11 &amp; "'!$A:$D"),4,FALSE)),0))</f>
        <v>16</v>
      </c>
      <c r="E15" s="9">
        <f ca="1">IF(E$11=$B$2,'Table A2'!$S$12+'Table F'!$H$16,IF(E$11&lt;$B$2,(VLOOKUP($B$1,INDIRECT("'RHNA " &amp; E$11 &amp; "'!$A:$D"),4,FALSE)),0))</f>
        <v>21</v>
      </c>
      <c r="F15" s="9">
        <f ca="1">IF(F$11=$B$2,'Table A2'!$S$12+'Table F'!$H$16,IF(F$11&lt;$B$2,(VLOOKUP($B$1,INDIRECT("'RHNA " &amp; F$11 &amp; "'!$A:$D"),4,FALSE)),0))</f>
        <v>6</v>
      </c>
      <c r="G15" s="9">
        <v>28</v>
      </c>
      <c r="H15" s="9">
        <f ca="1">IF(H$11=$B$2,'Table A2'!$S$12+'Table F'!$H$16,IF(H$11&lt;$B$2,(VLOOKUP($B$1,INDIRECT("'RHNA " &amp; H$11 &amp; "'!$A:$D"),4,FALSE)),0))</f>
        <v>6</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502">
        <f ca="1">SUM(D15:L15)+SUM(D16:L16)</f>
        <v>78</v>
      </c>
      <c r="N15" s="500">
        <f ca="1">MAX(0,C15-M15)</f>
        <v>313</v>
      </c>
      <c r="O15" s="280" t="s">
        <v>1517</v>
      </c>
    </row>
    <row r="16" spans="1:45" x14ac:dyDescent="0.2">
      <c r="A16" s="499"/>
      <c r="B16" s="169" t="s">
        <v>20</v>
      </c>
      <c r="C16" s="506"/>
      <c r="D16" s="9">
        <f ca="1">IF(D$11=$B$2,'Table A2'!$T$12,IF(D$11&lt;$B$2,(VLOOKUP($B$1,INDIRECT("'RHNA " &amp; D$11 &amp; "'!$A:$E"),5,FALSE)),0))</f>
        <v>0</v>
      </c>
      <c r="E16" s="9">
        <f ca="1">IF(E$11=$B$2,'Table A2'!$T$12,IF(E$11&lt;$B$2,(VLOOKUP($B$1,INDIRECT("'RHNA " &amp; E$11 &amp; "'!$A:$E"),5,FALSE)),0))</f>
        <v>0</v>
      </c>
      <c r="F16" s="9">
        <f ca="1">IF(F$11=$B$2,'Table A2'!$T$12,IF(F$11&lt;$B$2,(VLOOKUP($B$1,INDIRECT("'RHNA " &amp; F$11 &amp; "'!$A:$E"),5,FALSE)),0))</f>
        <v>1</v>
      </c>
      <c r="G16" s="9">
        <f ca="1">IF(G$11=$B$2,'Table A2'!$T$12,IF(G$11&lt;$B$2,(VLOOKUP($B$1,INDIRECT("'RHNA " &amp; G$11 &amp; "'!$A:$E"),5,FALSE)),0))</f>
        <v>0</v>
      </c>
      <c r="H16" s="9">
        <f ca="1">IF(H$11=$B$2,'Table A2'!$T$12,IF(H$11&lt;$B$2,(VLOOKUP($B$1,INDIRECT("'RHNA " &amp; H$11 &amp; "'!$A:$E"),5,FALSE)),0))</f>
        <v>0</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501"/>
      <c r="N16" s="501"/>
      <c r="O16" s="280" t="s">
        <v>1518</v>
      </c>
    </row>
    <row r="17" spans="1:15" x14ac:dyDescent="0.2">
      <c r="A17" s="499" t="s">
        <v>18</v>
      </c>
      <c r="B17" s="169" t="s">
        <v>5</v>
      </c>
      <c r="C17" s="506">
        <f>VLOOKUP($B$1,'RHNA Allocations'!$C$2:$H$540,4,0)</f>
        <v>407</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0</v>
      </c>
      <c r="H17" s="9">
        <f ca="1">IF(H$11=$B$2,'Table A2'!$U$12,IF(H$11&lt;$B$2,(VLOOKUP($B$1,INDIRECT("'RHNA " &amp; H$11 &amp; "'!$A:$F"),6,FALSE)),0))</f>
        <v>0</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502">
        <f ca="1">SUM(D17:L17)+SUM(D18:L18)</f>
        <v>36</v>
      </c>
      <c r="N17" s="500">
        <f ca="1">MAX(0,C17-M17)</f>
        <v>371</v>
      </c>
      <c r="O17" s="280" t="s">
        <v>1519</v>
      </c>
    </row>
    <row r="18" spans="1:15" x14ac:dyDescent="0.2">
      <c r="A18" s="499"/>
      <c r="B18" s="169" t="s">
        <v>20</v>
      </c>
      <c r="C18" s="506"/>
      <c r="D18" s="9">
        <f ca="1">IF(D$11=$B$2,'Table A2'!$V$12,IF(D$11&lt;$B$2,(VLOOKUP($B$1,INDIRECT("'RHNA " &amp; D$11 &amp; "'!$A:$G"),7,FALSE)),0))</f>
        <v>2</v>
      </c>
      <c r="E18" s="9">
        <f ca="1">IF(E$11=$B$2,'Table A2'!$V$12,IF(E$11&lt;$B$2,(VLOOKUP($B$1,INDIRECT("'RHNA " &amp; E$11 &amp; "'!$A:$G"),7,FALSE)),0))</f>
        <v>10</v>
      </c>
      <c r="F18" s="9">
        <f ca="1">IF(F$11=$B$2,'Table A2'!$V$12,IF(F$11&lt;$B$2,(VLOOKUP($B$1,INDIRECT("'RHNA " &amp; F$11 &amp; "'!$A:$G"),7,FALSE)),0))</f>
        <v>6</v>
      </c>
      <c r="G18" s="9">
        <f ca="1">IF(G$11=$B$2,'Table A2'!$V$12,IF(G$11&lt;$B$2,(VLOOKUP($B$1,INDIRECT("'RHNA " &amp; G$11 &amp; "'!$A:$G"),7,FALSE)),0))</f>
        <v>7</v>
      </c>
      <c r="H18" s="9">
        <f ca="1">IF(H$11=$B$2,'Table A2'!$V$12,IF(H$11&lt;$B$2,(VLOOKUP($B$1,INDIRECT("'RHNA " &amp; H$11 &amp; "'!$A:$G"),7,FALSE)),0))</f>
        <v>11</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501"/>
      <c r="N18" s="501"/>
      <c r="O18" s="280" t="s">
        <v>1520</v>
      </c>
    </row>
    <row r="19" spans="1:15" ht="15" thickBot="1" x14ac:dyDescent="0.25">
      <c r="A19" s="157" t="s">
        <v>19</v>
      </c>
      <c r="B19" s="158"/>
      <c r="C19" s="159">
        <f>VLOOKUP($B$1,'RHNA Allocations'!$C$2:$H$540,5,0)</f>
        <v>553</v>
      </c>
      <c r="D19" s="10">
        <f ca="1">IF(D$11=$B$2,'Table A2'!$W$12,IF(D$11&lt;$B$2,(VLOOKUP($B$1,INDIRECT("'RHNA " &amp; D$11 &amp; "'!$A:$H"),8,FALSE)),0))</f>
        <v>819</v>
      </c>
      <c r="E19" s="10">
        <f ca="1">IF(E$11=$B$2,'Table A2'!$W$12,IF(E$11&lt;$B$2,(VLOOKUP($B$1,INDIRECT("'RHNA " &amp; E$11 &amp; "'!$A:$H"),8,FALSE)),0))</f>
        <v>228</v>
      </c>
      <c r="F19" s="10">
        <f ca="1">IF(F$11=$B$2,'Table A2'!$W$12,IF(F$11&lt;$B$2,(VLOOKUP($B$1,INDIRECT("'RHNA " &amp; F$11 &amp; "'!$A:$H"),8,FALSE)),0))</f>
        <v>102</v>
      </c>
      <c r="G19" s="10">
        <v>38</v>
      </c>
      <c r="H19" s="10">
        <f ca="1">IF(H$11=$B$2,'Table A2'!$W$12,IF(H$11&lt;$B$2,(VLOOKUP($B$1,INDIRECT("'RHNA " &amp; H$11 &amp; "'!$A:$H"),8,FALSE)),0))</f>
        <v>87</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0">
        <f ca="1">SUM(D19:L19)</f>
        <v>1274</v>
      </c>
      <c r="N19" s="161">
        <f ca="1">MAX(0,C19-M19)</f>
        <v>0</v>
      </c>
      <c r="O19" s="280" t="s">
        <v>1521</v>
      </c>
    </row>
    <row r="20" spans="1:15" ht="15" thickTop="1" x14ac:dyDescent="0.2">
      <c r="A20" s="495" t="s">
        <v>75</v>
      </c>
      <c r="B20" s="496"/>
      <c r="C20" s="162">
        <f>SUM(C13:C19)</f>
        <v>2067</v>
      </c>
      <c r="D20" s="163"/>
      <c r="E20" s="163"/>
      <c r="F20" s="163"/>
      <c r="G20" s="163"/>
      <c r="H20" s="163"/>
      <c r="I20" s="163"/>
      <c r="J20" s="163"/>
      <c r="K20" s="163"/>
      <c r="L20" s="163"/>
      <c r="M20" s="163"/>
      <c r="N20" s="164"/>
      <c r="O20" s="280" t="s">
        <v>1522</v>
      </c>
    </row>
    <row r="21" spans="1:15" x14ac:dyDescent="0.2">
      <c r="A21" s="497" t="s">
        <v>1750</v>
      </c>
      <c r="B21" s="497"/>
      <c r="C21" s="497"/>
      <c r="D21" s="165">
        <f t="shared" ref="D21:N21" ca="1" si="0">SUM(D13:D19)</f>
        <v>891</v>
      </c>
      <c r="E21" s="165">
        <f t="shared" ca="1" si="0"/>
        <v>387</v>
      </c>
      <c r="F21" s="165">
        <f t="shared" ca="1" si="0"/>
        <v>115</v>
      </c>
      <c r="G21" s="165">
        <f t="shared" ca="1" si="0"/>
        <v>98</v>
      </c>
      <c r="H21" s="165">
        <f t="shared" ca="1" si="0"/>
        <v>127</v>
      </c>
      <c r="I21" s="165">
        <f t="shared" ca="1" si="0"/>
        <v>0</v>
      </c>
      <c r="J21" s="165">
        <f t="shared" ca="1" si="0"/>
        <v>0</v>
      </c>
      <c r="K21" s="165">
        <f t="shared" ca="1" si="0"/>
        <v>0</v>
      </c>
      <c r="L21" s="165">
        <f t="shared" ca="1" si="0"/>
        <v>0</v>
      </c>
      <c r="M21" s="165">
        <f t="shared" ca="1" si="0"/>
        <v>1618</v>
      </c>
      <c r="N21" s="165">
        <f t="shared" ca="1" si="0"/>
        <v>1170</v>
      </c>
      <c r="O21" s="280" t="s">
        <v>1523</v>
      </c>
    </row>
    <row r="22" spans="1:15" x14ac:dyDescent="0.2">
      <c r="A22" s="82" t="s">
        <v>74</v>
      </c>
      <c r="B22" s="242"/>
      <c r="C22" s="242"/>
      <c r="D22" s="83"/>
      <c r="E22" s="83"/>
      <c r="F22" s="61"/>
      <c r="G22" s="61"/>
      <c r="H22" s="61"/>
      <c r="I22" s="61"/>
      <c r="J22" s="61"/>
      <c r="K22" s="61"/>
      <c r="L22" s="61"/>
      <c r="M22" s="61"/>
      <c r="N22" s="213"/>
    </row>
    <row r="23" spans="1:15" x14ac:dyDescent="0.2">
      <c r="A23" s="72" t="s">
        <v>102</v>
      </c>
    </row>
    <row r="27" spans="1:15" ht="40.35" customHeight="1" x14ac:dyDescent="0.2"/>
    <row r="28" spans="1:15" ht="29.45" customHeight="1" x14ac:dyDescent="0.2"/>
  </sheetData>
  <sheetProtection formatCells="0" formatColumns="0" formatRows="0" sort="0"/>
  <mergeCells count="21">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 ref="A20:B20"/>
    <mergeCell ref="A21:C21"/>
    <mergeCell ref="A11:B11"/>
    <mergeCell ref="A13:A14"/>
    <mergeCell ref="A15:A16"/>
  </mergeCells>
  <dataValidations count="3">
    <dataValidation type="list" allowBlank="1" showInputMessage="1" showErrorMessage="1" error="Please enter &quot;No&quot;,&quot;Yes-But no action taken&quot;, &quot;Yes-Approved&quot; , &quot;Yes-Denied&quot;  " sqref="S1:S3" xr:uid="{00000000-0002-0000-0700-000000000000}">
      <formula1>"No,Yes-But no action taken,Yes-Approved,Yes-Denied"</formula1>
    </dataValidation>
    <dataValidation type="list" allowBlank="1" showInputMessage="1" showErrorMessage="1" sqref="F1:F3" xr:uid="{00000000-0002-0000-0700-000001000000}">
      <formula1>"SFA,SFD,2 to 4,5+,ADU,MH"</formula1>
    </dataValidation>
    <dataValidation type="list" allowBlank="1" showInputMessage="1" showErrorMessage="1" sqref="G1:G3" xr:uid="{00000000-0002-0000-0700-000002000000}">
      <formula1>"R,O"</formula1>
    </dataValidation>
  </dataValidations>
  <printOptions horizontalCentered="1"/>
  <pageMargins left="0.7" right="0.7" top="0.75" bottom="0.75" header="0.3" footer="0.3"/>
  <pageSetup scale="54"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O540"/>
  <sheetViews>
    <sheetView topLeftCell="E1" zoomScale="70" zoomScaleNormal="70" zoomScalePageLayoutView="48" workbookViewId="0">
      <selection activeCell="O16" sqref="O16"/>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18"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17" customWidth="1"/>
  </cols>
  <sheetData>
    <row r="1" spans="1:15" s="12" customFormat="1" ht="90" x14ac:dyDescent="0.25">
      <c r="A1" s="27" t="s">
        <v>10</v>
      </c>
      <c r="B1" s="27"/>
      <c r="C1" s="26" t="s">
        <v>746</v>
      </c>
      <c r="D1" s="25" t="s">
        <v>745</v>
      </c>
      <c r="E1" s="24"/>
      <c r="F1" s="12" t="s">
        <v>744</v>
      </c>
      <c r="G1" s="12" t="s">
        <v>743</v>
      </c>
      <c r="H1" s="12" t="s">
        <v>742</v>
      </c>
      <c r="I1" s="12" t="s">
        <v>741</v>
      </c>
      <c r="J1" s="12" t="s">
        <v>740</v>
      </c>
      <c r="K1" s="12" t="s">
        <v>739</v>
      </c>
      <c r="L1" s="12" t="s">
        <v>738</v>
      </c>
      <c r="M1" s="12" t="s">
        <v>737</v>
      </c>
      <c r="N1" s="25" t="s">
        <v>745</v>
      </c>
      <c r="O1" s="23"/>
    </row>
    <row r="2" spans="1:15" x14ac:dyDescent="0.25">
      <c r="A2" s="22" t="s">
        <v>360</v>
      </c>
      <c r="B2" s="22" t="s">
        <v>335</v>
      </c>
      <c r="C2" s="21" t="s">
        <v>146</v>
      </c>
      <c r="D2" s="20" t="s">
        <v>145</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145</v>
      </c>
    </row>
    <row r="3" spans="1:15" x14ac:dyDescent="0.25">
      <c r="A3" s="22" t="s">
        <v>601</v>
      </c>
      <c r="B3" s="22" t="s">
        <v>513</v>
      </c>
      <c r="C3" s="21" t="s">
        <v>146</v>
      </c>
      <c r="D3" s="20" t="s">
        <v>145</v>
      </c>
      <c r="E3" s="19" t="str">
        <f t="shared" si="0"/>
        <v>Agoura Hills</v>
      </c>
      <c r="F3" s="17">
        <v>41640</v>
      </c>
      <c r="G3" s="17">
        <v>44500</v>
      </c>
      <c r="H3">
        <f t="shared" si="1"/>
        <v>2014</v>
      </c>
      <c r="I3">
        <f t="shared" si="2"/>
        <v>2021</v>
      </c>
      <c r="J3" s="17">
        <v>41562</v>
      </c>
      <c r="K3" s="17">
        <v>44484</v>
      </c>
      <c r="L3">
        <f t="shared" si="3"/>
        <v>2013</v>
      </c>
      <c r="M3">
        <f t="shared" si="4"/>
        <v>2021</v>
      </c>
      <c r="N3" s="20" t="s">
        <v>145</v>
      </c>
    </row>
    <row r="4" spans="1:15" x14ac:dyDescent="0.25">
      <c r="A4" s="22" t="s">
        <v>736</v>
      </c>
      <c r="B4" s="22" t="s">
        <v>721</v>
      </c>
      <c r="C4" s="21" t="s">
        <v>196</v>
      </c>
      <c r="D4" s="20" t="s">
        <v>195</v>
      </c>
      <c r="E4" s="19" t="str">
        <f t="shared" si="0"/>
        <v>Alameda</v>
      </c>
      <c r="F4" s="17">
        <v>41640</v>
      </c>
      <c r="G4" s="17">
        <v>44865</v>
      </c>
      <c r="H4">
        <f t="shared" si="1"/>
        <v>2014</v>
      </c>
      <c r="I4">
        <f t="shared" si="2"/>
        <v>2022</v>
      </c>
      <c r="J4" s="17">
        <v>42035</v>
      </c>
      <c r="K4" s="17">
        <v>44957</v>
      </c>
      <c r="L4">
        <f t="shared" si="3"/>
        <v>2015</v>
      </c>
      <c r="M4">
        <f t="shared" si="4"/>
        <v>2023</v>
      </c>
      <c r="N4" s="20" t="s">
        <v>195</v>
      </c>
    </row>
    <row r="5" spans="1:15" x14ac:dyDescent="0.25">
      <c r="A5" s="22" t="str">
        <f>B5</f>
        <v>Alameda County - Unincorporated</v>
      </c>
      <c r="B5" s="22" t="s">
        <v>735</v>
      </c>
      <c r="C5" s="21" t="s">
        <v>196</v>
      </c>
      <c r="D5" s="20" t="s">
        <v>195</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195</v>
      </c>
    </row>
    <row r="6" spans="1:15" x14ac:dyDescent="0.25">
      <c r="A6" s="22" t="s">
        <v>734</v>
      </c>
      <c r="B6" s="22" t="s">
        <v>721</v>
      </c>
      <c r="C6" s="21" t="s">
        <v>196</v>
      </c>
      <c r="D6" s="20" t="s">
        <v>195</v>
      </c>
      <c r="E6" s="19" t="str">
        <f t="shared" si="0"/>
        <v>Albany</v>
      </c>
      <c r="F6" s="17">
        <v>41640</v>
      </c>
      <c r="G6" s="17">
        <v>44865</v>
      </c>
      <c r="H6">
        <f t="shared" si="1"/>
        <v>2014</v>
      </c>
      <c r="I6">
        <f t="shared" si="2"/>
        <v>2022</v>
      </c>
      <c r="J6" s="17">
        <v>42035</v>
      </c>
      <c r="K6" s="17">
        <v>44957</v>
      </c>
      <c r="L6">
        <f t="shared" si="3"/>
        <v>2015</v>
      </c>
      <c r="M6">
        <f t="shared" si="4"/>
        <v>2023</v>
      </c>
      <c r="N6" s="20" t="s">
        <v>195</v>
      </c>
    </row>
    <row r="7" spans="1:15" x14ac:dyDescent="0.25">
      <c r="A7" s="22" t="s">
        <v>600</v>
      </c>
      <c r="B7" s="22" t="s">
        <v>513</v>
      </c>
      <c r="C7" s="21" t="s">
        <v>146</v>
      </c>
      <c r="D7" s="20" t="s">
        <v>145</v>
      </c>
      <c r="E7" s="19" t="str">
        <f>(PROPER(A7))</f>
        <v>Alhambra</v>
      </c>
      <c r="F7" s="17">
        <v>41640</v>
      </c>
      <c r="G7" s="17">
        <v>44500</v>
      </c>
      <c r="H7">
        <f t="shared" si="1"/>
        <v>2014</v>
      </c>
      <c r="I7">
        <f t="shared" si="2"/>
        <v>2021</v>
      </c>
      <c r="J7" s="17">
        <v>41562</v>
      </c>
      <c r="K7" s="17">
        <v>44484</v>
      </c>
      <c r="L7">
        <f t="shared" si="3"/>
        <v>2013</v>
      </c>
      <c r="M7">
        <f t="shared" si="4"/>
        <v>2021</v>
      </c>
      <c r="N7" s="20" t="s">
        <v>145</v>
      </c>
    </row>
    <row r="8" spans="1:15" x14ac:dyDescent="0.25">
      <c r="A8" s="22" t="s">
        <v>449</v>
      </c>
      <c r="B8" s="22" t="s">
        <v>415</v>
      </c>
      <c r="C8" s="21" t="s">
        <v>146</v>
      </c>
      <c r="D8" s="20" t="s">
        <v>145</v>
      </c>
      <c r="E8" s="19" t="str">
        <f t="shared" si="0"/>
        <v>Aliso Viejo</v>
      </c>
      <c r="F8" s="17">
        <v>41640</v>
      </c>
      <c r="G8" s="17">
        <v>44500</v>
      </c>
      <c r="H8">
        <f t="shared" si="1"/>
        <v>2014</v>
      </c>
      <c r="I8">
        <f t="shared" si="2"/>
        <v>2021</v>
      </c>
      <c r="J8" s="17">
        <v>41562</v>
      </c>
      <c r="K8" s="17">
        <v>44484</v>
      </c>
      <c r="L8">
        <f t="shared" si="3"/>
        <v>2013</v>
      </c>
      <c r="M8">
        <f t="shared" si="4"/>
        <v>2021</v>
      </c>
      <c r="N8" s="20" t="s">
        <v>145</v>
      </c>
    </row>
    <row r="9" spans="1:15" x14ac:dyDescent="0.25">
      <c r="A9" s="22" t="s">
        <v>1336</v>
      </c>
      <c r="B9" s="22" t="s">
        <v>720</v>
      </c>
      <c r="C9" s="21" t="s">
        <v>160</v>
      </c>
      <c r="D9" s="20" t="s">
        <v>159</v>
      </c>
      <c r="E9" s="19" t="str">
        <f t="shared" si="0"/>
        <v>Alpine County - Unincorporated</v>
      </c>
      <c r="F9" s="17">
        <v>41640</v>
      </c>
      <c r="G9" s="17">
        <v>43646</v>
      </c>
      <c r="H9">
        <f t="shared" si="1"/>
        <v>2014</v>
      </c>
      <c r="I9">
        <f t="shared" si="2"/>
        <v>2019</v>
      </c>
      <c r="J9" s="17">
        <v>41820</v>
      </c>
      <c r="K9" s="17">
        <v>43646</v>
      </c>
      <c r="L9">
        <f t="shared" si="3"/>
        <v>2014</v>
      </c>
      <c r="M9">
        <f t="shared" si="4"/>
        <v>2019</v>
      </c>
      <c r="N9" s="20" t="s">
        <v>159</v>
      </c>
    </row>
    <row r="10" spans="1:15" x14ac:dyDescent="0.25">
      <c r="A10" s="22" t="s">
        <v>479</v>
      </c>
      <c r="B10" s="22" t="s">
        <v>478</v>
      </c>
      <c r="C10" s="21" t="s">
        <v>160</v>
      </c>
      <c r="D10" s="20" t="s">
        <v>159</v>
      </c>
      <c r="E10" s="19" t="str">
        <f t="shared" si="0"/>
        <v>Alturas</v>
      </c>
      <c r="F10" s="17">
        <v>41640</v>
      </c>
      <c r="G10" s="17">
        <v>43646</v>
      </c>
      <c r="H10">
        <f t="shared" si="1"/>
        <v>2014</v>
      </c>
      <c r="I10">
        <f t="shared" si="2"/>
        <v>2019</v>
      </c>
      <c r="J10" s="17">
        <v>41820</v>
      </c>
      <c r="K10" s="17">
        <v>43646</v>
      </c>
      <c r="L10">
        <f t="shared" si="3"/>
        <v>2014</v>
      </c>
      <c r="M10">
        <f t="shared" si="4"/>
        <v>2019</v>
      </c>
      <c r="N10" s="20" t="s">
        <v>159</v>
      </c>
    </row>
    <row r="11" spans="1:15" x14ac:dyDescent="0.25">
      <c r="A11" s="22" t="s">
        <v>1340</v>
      </c>
      <c r="B11" s="22" t="s">
        <v>714</v>
      </c>
      <c r="C11" s="21" t="s">
        <v>160</v>
      </c>
      <c r="D11" s="20" t="s">
        <v>159</v>
      </c>
      <c r="E11" s="19" t="str">
        <f t="shared" si="0"/>
        <v>Amador City</v>
      </c>
      <c r="F11" s="17">
        <v>41640</v>
      </c>
      <c r="G11" s="17">
        <v>43646</v>
      </c>
      <c r="H11">
        <f t="shared" si="1"/>
        <v>2014</v>
      </c>
      <c r="I11">
        <f t="shared" si="2"/>
        <v>2019</v>
      </c>
      <c r="J11" s="17">
        <v>41820</v>
      </c>
      <c r="K11" s="17">
        <v>43646</v>
      </c>
      <c r="L11">
        <f t="shared" si="3"/>
        <v>2014</v>
      </c>
      <c r="M11">
        <f t="shared" si="4"/>
        <v>2019</v>
      </c>
      <c r="N11" s="20" t="s">
        <v>159</v>
      </c>
    </row>
    <row r="12" spans="1:15" x14ac:dyDescent="0.25">
      <c r="A12" s="22" t="str">
        <f>B12</f>
        <v>Amador County - Unincorporated</v>
      </c>
      <c r="B12" s="22" t="s">
        <v>719</v>
      </c>
      <c r="C12" s="21" t="s">
        <v>160</v>
      </c>
      <c r="D12" s="20" t="s">
        <v>159</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159</v>
      </c>
    </row>
    <row r="13" spans="1:15" x14ac:dyDescent="0.25">
      <c r="A13" s="22" t="s">
        <v>460</v>
      </c>
      <c r="B13" s="22" t="s">
        <v>455</v>
      </c>
      <c r="C13" s="21" t="s">
        <v>196</v>
      </c>
      <c r="D13" s="20" t="s">
        <v>195</v>
      </c>
      <c r="E13" s="19" t="str">
        <f t="shared" si="0"/>
        <v>American Canyon</v>
      </c>
      <c r="F13" s="17">
        <v>41640</v>
      </c>
      <c r="G13" s="17">
        <v>44865</v>
      </c>
      <c r="H13">
        <f t="shared" si="1"/>
        <v>2014</v>
      </c>
      <c r="I13">
        <f t="shared" si="2"/>
        <v>2022</v>
      </c>
      <c r="J13" s="17">
        <v>42035</v>
      </c>
      <c r="K13" s="17">
        <v>44957</v>
      </c>
      <c r="L13">
        <f t="shared" si="3"/>
        <v>2015</v>
      </c>
      <c r="M13">
        <f t="shared" si="4"/>
        <v>2023</v>
      </c>
      <c r="N13" s="20" t="s">
        <v>195</v>
      </c>
    </row>
    <row r="14" spans="1:15" x14ac:dyDescent="0.25">
      <c r="A14" s="22" t="s">
        <v>448</v>
      </c>
      <c r="B14" s="22" t="s">
        <v>415</v>
      </c>
      <c r="C14" s="21" t="s">
        <v>146</v>
      </c>
      <c r="D14" s="20" t="s">
        <v>145</v>
      </c>
      <c r="E14" s="19" t="str">
        <f t="shared" si="0"/>
        <v>Anaheim</v>
      </c>
      <c r="F14" s="17">
        <v>41640</v>
      </c>
      <c r="G14" s="17">
        <v>44500</v>
      </c>
      <c r="H14">
        <f t="shared" si="1"/>
        <v>2014</v>
      </c>
      <c r="I14">
        <f t="shared" si="2"/>
        <v>2021</v>
      </c>
      <c r="J14" s="17">
        <v>41562</v>
      </c>
      <c r="K14" s="17">
        <v>44484</v>
      </c>
      <c r="L14">
        <f t="shared" si="3"/>
        <v>2013</v>
      </c>
      <c r="M14">
        <f t="shared" si="4"/>
        <v>2021</v>
      </c>
      <c r="N14" s="20" t="s">
        <v>145</v>
      </c>
    </row>
    <row r="15" spans="1:15" x14ac:dyDescent="0.25">
      <c r="A15" s="22" t="s">
        <v>235</v>
      </c>
      <c r="B15" s="22" t="s">
        <v>231</v>
      </c>
      <c r="C15" s="21" t="s">
        <v>160</v>
      </c>
      <c r="D15" s="20" t="s">
        <v>159</v>
      </c>
      <c r="E15" s="19" t="str">
        <f t="shared" si="0"/>
        <v>Anderson</v>
      </c>
      <c r="F15" s="17">
        <v>41640</v>
      </c>
      <c r="G15" s="17">
        <v>43646</v>
      </c>
      <c r="H15">
        <f t="shared" si="1"/>
        <v>2014</v>
      </c>
      <c r="I15">
        <f t="shared" si="2"/>
        <v>2019</v>
      </c>
      <c r="J15" s="17">
        <v>41820</v>
      </c>
      <c r="K15" s="17">
        <v>43646</v>
      </c>
      <c r="L15">
        <f t="shared" si="3"/>
        <v>2014</v>
      </c>
      <c r="M15">
        <f t="shared" si="4"/>
        <v>2019</v>
      </c>
      <c r="N15" s="20" t="s">
        <v>159</v>
      </c>
    </row>
    <row r="16" spans="1:15" x14ac:dyDescent="0.25">
      <c r="A16" s="22" t="s">
        <v>704</v>
      </c>
      <c r="B16" s="22" t="s">
        <v>703</v>
      </c>
      <c r="C16" s="21" t="s">
        <v>160</v>
      </c>
      <c r="D16" s="20" t="s">
        <v>159</v>
      </c>
      <c r="E16" s="19" t="str">
        <f t="shared" si="0"/>
        <v>Angels Camp</v>
      </c>
      <c r="F16" s="17">
        <v>43466</v>
      </c>
      <c r="G16" s="17">
        <v>46553</v>
      </c>
      <c r="H16">
        <f t="shared" si="1"/>
        <v>2019</v>
      </c>
      <c r="I16">
        <f t="shared" si="2"/>
        <v>2027</v>
      </c>
      <c r="J16" s="17">
        <v>43631</v>
      </c>
      <c r="K16" s="17">
        <v>46553</v>
      </c>
      <c r="L16">
        <f t="shared" si="3"/>
        <v>2019</v>
      </c>
      <c r="M16">
        <f t="shared" si="4"/>
        <v>2027</v>
      </c>
      <c r="N16" s="20" t="s">
        <v>1781</v>
      </c>
    </row>
    <row r="17" spans="1:14" x14ac:dyDescent="0.25">
      <c r="A17" s="22" t="s">
        <v>697</v>
      </c>
      <c r="B17" s="22" t="s">
        <v>677</v>
      </c>
      <c r="C17" s="21" t="s">
        <v>196</v>
      </c>
      <c r="D17" s="20" t="s">
        <v>195</v>
      </c>
      <c r="E17" s="19" t="str">
        <f t="shared" si="0"/>
        <v>Antioch</v>
      </c>
      <c r="F17" s="17">
        <v>41640</v>
      </c>
      <c r="G17" s="17">
        <v>44865</v>
      </c>
      <c r="H17">
        <f t="shared" si="1"/>
        <v>2014</v>
      </c>
      <c r="I17">
        <f t="shared" si="2"/>
        <v>2022</v>
      </c>
      <c r="J17" s="17">
        <v>42035</v>
      </c>
      <c r="K17" s="17">
        <v>44957</v>
      </c>
      <c r="L17">
        <f t="shared" si="3"/>
        <v>2015</v>
      </c>
      <c r="M17">
        <f t="shared" si="4"/>
        <v>2023</v>
      </c>
      <c r="N17" s="20" t="s">
        <v>195</v>
      </c>
    </row>
    <row r="18" spans="1:14" x14ac:dyDescent="0.25">
      <c r="A18" s="22" t="s">
        <v>359</v>
      </c>
      <c r="B18" s="22" t="s">
        <v>335</v>
      </c>
      <c r="C18" s="21" t="s">
        <v>146</v>
      </c>
      <c r="D18" s="20" t="s">
        <v>145</v>
      </c>
      <c r="E18" s="19" t="str">
        <f t="shared" si="0"/>
        <v>Apple Valley</v>
      </c>
      <c r="F18" s="17">
        <v>41640</v>
      </c>
      <c r="G18" s="17">
        <v>44500</v>
      </c>
      <c r="H18">
        <f t="shared" si="1"/>
        <v>2014</v>
      </c>
      <c r="I18">
        <f t="shared" si="2"/>
        <v>2021</v>
      </c>
      <c r="J18" s="17">
        <v>41562</v>
      </c>
      <c r="K18" s="17">
        <v>44484</v>
      </c>
      <c r="L18">
        <f t="shared" si="3"/>
        <v>2013</v>
      </c>
      <c r="M18">
        <f t="shared" si="4"/>
        <v>2021</v>
      </c>
      <c r="N18" s="20" t="s">
        <v>145</v>
      </c>
    </row>
    <row r="19" spans="1:14" x14ac:dyDescent="0.25">
      <c r="A19" s="22" t="s">
        <v>599</v>
      </c>
      <c r="B19" s="22" t="s">
        <v>513</v>
      </c>
      <c r="C19" s="21" t="s">
        <v>146</v>
      </c>
      <c r="D19" s="20" t="s">
        <v>145</v>
      </c>
      <c r="E19" s="19" t="str">
        <f t="shared" si="0"/>
        <v>Arcadia</v>
      </c>
      <c r="F19" s="17">
        <v>41640</v>
      </c>
      <c r="G19" s="17">
        <v>44500</v>
      </c>
      <c r="H19">
        <f t="shared" si="1"/>
        <v>2014</v>
      </c>
      <c r="I19">
        <f t="shared" si="2"/>
        <v>2021</v>
      </c>
      <c r="J19" s="17">
        <v>41562</v>
      </c>
      <c r="K19" s="17">
        <v>44484</v>
      </c>
      <c r="L19">
        <f t="shared" si="3"/>
        <v>2013</v>
      </c>
      <c r="M19">
        <f t="shared" si="4"/>
        <v>2021</v>
      </c>
      <c r="N19" s="20" t="s">
        <v>145</v>
      </c>
    </row>
    <row r="20" spans="1:14" x14ac:dyDescent="0.25">
      <c r="A20" s="22" t="s">
        <v>648</v>
      </c>
      <c r="B20" s="22" t="s">
        <v>640</v>
      </c>
      <c r="C20" s="21" t="s">
        <v>160</v>
      </c>
      <c r="D20" s="20" t="s">
        <v>159</v>
      </c>
      <c r="E20" s="19" t="str">
        <f t="shared" si="0"/>
        <v>Arcata</v>
      </c>
      <c r="F20" s="17">
        <v>41640</v>
      </c>
      <c r="G20" s="17">
        <v>43646</v>
      </c>
      <c r="H20">
        <f t="shared" si="1"/>
        <v>2014</v>
      </c>
      <c r="I20">
        <f t="shared" si="2"/>
        <v>2019</v>
      </c>
      <c r="J20" s="17">
        <v>41820</v>
      </c>
      <c r="K20" s="17">
        <v>43646</v>
      </c>
      <c r="L20">
        <f t="shared" si="3"/>
        <v>2014</v>
      </c>
      <c r="M20">
        <f t="shared" si="4"/>
        <v>2019</v>
      </c>
      <c r="N20" s="20" t="s">
        <v>159</v>
      </c>
    </row>
    <row r="21" spans="1:14" x14ac:dyDescent="0.25">
      <c r="A21" s="22" t="s">
        <v>302</v>
      </c>
      <c r="B21" s="22" t="s">
        <v>295</v>
      </c>
      <c r="C21" s="21" t="s">
        <v>160</v>
      </c>
      <c r="D21" s="20" t="s">
        <v>159</v>
      </c>
      <c r="E21" s="19" t="str">
        <f t="shared" si="0"/>
        <v>Arroyo Grande</v>
      </c>
      <c r="F21" s="17">
        <v>41640</v>
      </c>
      <c r="G21" s="17">
        <v>43646</v>
      </c>
      <c r="H21">
        <f t="shared" si="1"/>
        <v>2014</v>
      </c>
      <c r="I21">
        <f t="shared" si="2"/>
        <v>2019</v>
      </c>
      <c r="J21" s="17">
        <v>41820</v>
      </c>
      <c r="K21" s="17">
        <v>43646</v>
      </c>
      <c r="L21">
        <f t="shared" si="3"/>
        <v>2014</v>
      </c>
      <c r="M21">
        <f t="shared" si="4"/>
        <v>2019</v>
      </c>
      <c r="N21" s="20" t="s">
        <v>159</v>
      </c>
    </row>
    <row r="22" spans="1:14" x14ac:dyDescent="0.25">
      <c r="A22" s="22" t="s">
        <v>598</v>
      </c>
      <c r="B22" s="22" t="s">
        <v>513</v>
      </c>
      <c r="C22" s="21" t="s">
        <v>146</v>
      </c>
      <c r="D22" s="20" t="s">
        <v>145</v>
      </c>
      <c r="E22" s="19" t="str">
        <f t="shared" si="0"/>
        <v>Artesia</v>
      </c>
      <c r="F22" s="17">
        <v>41640</v>
      </c>
      <c r="G22" s="17">
        <v>44500</v>
      </c>
      <c r="H22">
        <f t="shared" si="1"/>
        <v>2014</v>
      </c>
      <c r="I22">
        <f t="shared" si="2"/>
        <v>2021</v>
      </c>
      <c r="J22" s="17">
        <v>41562</v>
      </c>
      <c r="K22" s="17">
        <v>44484</v>
      </c>
      <c r="L22">
        <f t="shared" si="3"/>
        <v>2013</v>
      </c>
      <c r="M22">
        <f t="shared" si="4"/>
        <v>2021</v>
      </c>
      <c r="N22" s="20" t="s">
        <v>145</v>
      </c>
    </row>
    <row r="23" spans="1:14" x14ac:dyDescent="0.25">
      <c r="A23" s="22" t="s">
        <v>628</v>
      </c>
      <c r="B23" s="22" t="s">
        <v>616</v>
      </c>
      <c r="C23" s="21" t="s">
        <v>615</v>
      </c>
      <c r="D23" s="20" t="s">
        <v>164</v>
      </c>
      <c r="E23" s="19" t="str">
        <f t="shared" si="0"/>
        <v>Arvin</v>
      </c>
      <c r="F23" s="17">
        <v>41275</v>
      </c>
      <c r="G23" s="17">
        <v>45291</v>
      </c>
      <c r="H23">
        <f t="shared" si="1"/>
        <v>2013</v>
      </c>
      <c r="I23">
        <f t="shared" si="2"/>
        <v>2023</v>
      </c>
      <c r="J23" s="17">
        <v>42369</v>
      </c>
      <c r="K23" s="17">
        <v>45291</v>
      </c>
      <c r="L23">
        <f t="shared" si="3"/>
        <v>2015</v>
      </c>
      <c r="M23">
        <f t="shared" si="4"/>
        <v>2023</v>
      </c>
      <c r="N23" s="20" t="s">
        <v>164</v>
      </c>
    </row>
    <row r="24" spans="1:14" x14ac:dyDescent="0.25">
      <c r="A24" s="22" t="s">
        <v>301</v>
      </c>
      <c r="B24" s="22" t="s">
        <v>295</v>
      </c>
      <c r="C24" s="21" t="s">
        <v>160</v>
      </c>
      <c r="D24" s="20" t="s">
        <v>159</v>
      </c>
      <c r="E24" s="19" t="str">
        <f t="shared" si="0"/>
        <v>Atascadero</v>
      </c>
      <c r="F24" s="17">
        <v>41640</v>
      </c>
      <c r="G24" s="17">
        <v>43646</v>
      </c>
      <c r="H24">
        <f t="shared" si="1"/>
        <v>2014</v>
      </c>
      <c r="I24">
        <f t="shared" si="2"/>
        <v>2019</v>
      </c>
      <c r="J24" s="17">
        <v>41820</v>
      </c>
      <c r="K24" s="17">
        <v>43646</v>
      </c>
      <c r="L24">
        <f t="shared" si="3"/>
        <v>2014</v>
      </c>
      <c r="M24">
        <f t="shared" si="4"/>
        <v>2019</v>
      </c>
      <c r="N24" s="20" t="s">
        <v>159</v>
      </c>
    </row>
    <row r="25" spans="1:14" x14ac:dyDescent="0.25">
      <c r="A25" s="22" t="s">
        <v>293</v>
      </c>
      <c r="B25" s="22" t="s">
        <v>272</v>
      </c>
      <c r="C25" s="21" t="s">
        <v>196</v>
      </c>
      <c r="D25" s="20" t="s">
        <v>195</v>
      </c>
      <c r="E25" s="19" t="str">
        <f t="shared" si="0"/>
        <v>Atherton</v>
      </c>
      <c r="F25" s="17">
        <v>41640</v>
      </c>
      <c r="G25" s="17">
        <v>44865</v>
      </c>
      <c r="H25">
        <f t="shared" si="1"/>
        <v>2014</v>
      </c>
      <c r="I25">
        <f t="shared" si="2"/>
        <v>2022</v>
      </c>
      <c r="J25" s="17">
        <v>42035</v>
      </c>
      <c r="K25" s="17">
        <v>44957</v>
      </c>
      <c r="L25">
        <f t="shared" si="3"/>
        <v>2015</v>
      </c>
      <c r="M25">
        <f t="shared" si="4"/>
        <v>2023</v>
      </c>
      <c r="N25" s="20" t="s">
        <v>195</v>
      </c>
    </row>
    <row r="26" spans="1:14" x14ac:dyDescent="0.25">
      <c r="A26" s="22" t="s">
        <v>488</v>
      </c>
      <c r="B26" s="22" t="s">
        <v>482</v>
      </c>
      <c r="C26" s="21" t="s">
        <v>236</v>
      </c>
      <c r="D26" s="20" t="s">
        <v>480</v>
      </c>
      <c r="E26" s="19" t="str">
        <f t="shared" si="0"/>
        <v>Atwater</v>
      </c>
      <c r="F26" s="17">
        <v>41640</v>
      </c>
      <c r="G26" s="17">
        <v>45291</v>
      </c>
      <c r="H26">
        <f t="shared" si="1"/>
        <v>2014</v>
      </c>
      <c r="I26">
        <f t="shared" si="2"/>
        <v>2023</v>
      </c>
      <c r="J26" s="17">
        <v>42460</v>
      </c>
      <c r="K26" s="17">
        <v>45382</v>
      </c>
      <c r="L26">
        <f t="shared" si="3"/>
        <v>2016</v>
      </c>
      <c r="M26">
        <f t="shared" si="4"/>
        <v>2024</v>
      </c>
      <c r="N26" s="20" t="s">
        <v>480</v>
      </c>
    </row>
    <row r="27" spans="1:14" x14ac:dyDescent="0.25">
      <c r="A27" s="22" t="s">
        <v>414</v>
      </c>
      <c r="B27" s="22" t="s">
        <v>407</v>
      </c>
      <c r="C27" s="21" t="s">
        <v>135</v>
      </c>
      <c r="D27" s="20" t="s">
        <v>134</v>
      </c>
      <c r="E27" s="19" t="str">
        <f t="shared" si="0"/>
        <v>Auburn</v>
      </c>
      <c r="F27" s="17">
        <v>41275</v>
      </c>
      <c r="G27" s="17">
        <v>44500</v>
      </c>
      <c r="H27">
        <f t="shared" si="1"/>
        <v>2013</v>
      </c>
      <c r="I27">
        <f t="shared" si="2"/>
        <v>2021</v>
      </c>
      <c r="J27" s="17">
        <v>41578</v>
      </c>
      <c r="K27" s="17">
        <v>44500</v>
      </c>
      <c r="L27">
        <f t="shared" si="3"/>
        <v>2013</v>
      </c>
      <c r="M27">
        <f t="shared" si="4"/>
        <v>2021</v>
      </c>
      <c r="N27" s="20" t="s">
        <v>134</v>
      </c>
    </row>
    <row r="28" spans="1:14" x14ac:dyDescent="0.25">
      <c r="A28" s="22" t="s">
        <v>597</v>
      </c>
      <c r="B28" s="22" t="s">
        <v>513</v>
      </c>
      <c r="C28" s="21" t="s">
        <v>146</v>
      </c>
      <c r="D28" s="20" t="s">
        <v>145</v>
      </c>
      <c r="E28" s="19" t="str">
        <f t="shared" si="0"/>
        <v>Avalon</v>
      </c>
      <c r="F28" s="17">
        <v>41640</v>
      </c>
      <c r="G28" s="17">
        <v>44500</v>
      </c>
      <c r="H28">
        <f t="shared" si="1"/>
        <v>2014</v>
      </c>
      <c r="I28">
        <f t="shared" si="2"/>
        <v>2021</v>
      </c>
      <c r="J28" s="17">
        <v>41562</v>
      </c>
      <c r="K28" s="17">
        <v>44484</v>
      </c>
      <c r="L28">
        <f t="shared" si="3"/>
        <v>2013</v>
      </c>
      <c r="M28">
        <f t="shared" si="4"/>
        <v>2021</v>
      </c>
      <c r="N28" s="20" t="s">
        <v>145</v>
      </c>
    </row>
    <row r="29" spans="1:14" x14ac:dyDescent="0.25">
      <c r="A29" s="22" t="s">
        <v>614</v>
      </c>
      <c r="B29" s="22" t="s">
        <v>609</v>
      </c>
      <c r="C29" s="21" t="s">
        <v>236</v>
      </c>
      <c r="D29" s="20" t="s">
        <v>508</v>
      </c>
      <c r="E29" s="19" t="str">
        <f t="shared" si="0"/>
        <v>Avenal</v>
      </c>
      <c r="F29" s="17">
        <v>41640</v>
      </c>
      <c r="G29" s="17">
        <v>45291</v>
      </c>
      <c r="H29">
        <f t="shared" si="1"/>
        <v>2014</v>
      </c>
      <c r="I29">
        <f t="shared" si="2"/>
        <v>2023</v>
      </c>
      <c r="J29" s="17">
        <v>42400</v>
      </c>
      <c r="K29" s="17">
        <v>45322</v>
      </c>
      <c r="L29">
        <f t="shared" si="3"/>
        <v>2016</v>
      </c>
      <c r="M29">
        <f t="shared" si="4"/>
        <v>2024</v>
      </c>
      <c r="N29" s="20" t="s">
        <v>508</v>
      </c>
    </row>
    <row r="30" spans="1:14" x14ac:dyDescent="0.25">
      <c r="A30" s="22" t="s">
        <v>596</v>
      </c>
      <c r="B30" s="22" t="s">
        <v>513</v>
      </c>
      <c r="C30" s="21" t="s">
        <v>146</v>
      </c>
      <c r="D30" s="20" t="s">
        <v>145</v>
      </c>
      <c r="E30" s="19" t="str">
        <f t="shared" si="0"/>
        <v>Azusa</v>
      </c>
      <c r="F30" s="17">
        <v>41640</v>
      </c>
      <c r="G30" s="17">
        <v>44500</v>
      </c>
      <c r="H30">
        <f t="shared" si="1"/>
        <v>2014</v>
      </c>
      <c r="I30">
        <f t="shared" si="2"/>
        <v>2021</v>
      </c>
      <c r="J30" s="17">
        <v>41562</v>
      </c>
      <c r="K30" s="17">
        <v>44484</v>
      </c>
      <c r="L30">
        <f t="shared" si="3"/>
        <v>2013</v>
      </c>
      <c r="M30">
        <f t="shared" si="4"/>
        <v>2021</v>
      </c>
      <c r="N30" s="20" t="s">
        <v>145</v>
      </c>
    </row>
    <row r="31" spans="1:14" x14ac:dyDescent="0.25">
      <c r="A31" s="22" t="s">
        <v>627</v>
      </c>
      <c r="B31" s="22" t="s">
        <v>616</v>
      </c>
      <c r="C31" s="21" t="s">
        <v>615</v>
      </c>
      <c r="D31" s="20" t="s">
        <v>164</v>
      </c>
      <c r="E31" s="19" t="str">
        <f t="shared" si="0"/>
        <v>Bakersfield</v>
      </c>
      <c r="F31" s="17">
        <v>41275</v>
      </c>
      <c r="G31" s="17">
        <v>45291</v>
      </c>
      <c r="H31">
        <f t="shared" si="1"/>
        <v>2013</v>
      </c>
      <c r="I31">
        <f t="shared" si="2"/>
        <v>2023</v>
      </c>
      <c r="J31" s="17">
        <v>42369</v>
      </c>
      <c r="K31" s="17">
        <v>45291</v>
      </c>
      <c r="L31">
        <f t="shared" si="3"/>
        <v>2015</v>
      </c>
      <c r="M31">
        <f t="shared" si="4"/>
        <v>2023</v>
      </c>
      <c r="N31" s="20" t="s">
        <v>164</v>
      </c>
    </row>
    <row r="32" spans="1:14" x14ac:dyDescent="0.25">
      <c r="A32" s="22" t="s">
        <v>595</v>
      </c>
      <c r="B32" s="22" t="s">
        <v>513</v>
      </c>
      <c r="C32" s="21" t="s">
        <v>146</v>
      </c>
      <c r="D32" s="20" t="s">
        <v>145</v>
      </c>
      <c r="E32" s="19" t="str">
        <f t="shared" si="0"/>
        <v>Baldwin Park</v>
      </c>
      <c r="F32" s="17">
        <v>41640</v>
      </c>
      <c r="G32" s="17">
        <v>44500</v>
      </c>
      <c r="H32">
        <f t="shared" si="1"/>
        <v>2014</v>
      </c>
      <c r="I32">
        <f t="shared" si="2"/>
        <v>2021</v>
      </c>
      <c r="J32" s="17">
        <v>41562</v>
      </c>
      <c r="K32" s="17">
        <v>44484</v>
      </c>
      <c r="L32">
        <f t="shared" si="3"/>
        <v>2013</v>
      </c>
      <c r="M32">
        <f t="shared" si="4"/>
        <v>2021</v>
      </c>
      <c r="N32" s="20" t="s">
        <v>145</v>
      </c>
    </row>
    <row r="33" spans="1:14" x14ac:dyDescent="0.25">
      <c r="A33" s="22" t="s">
        <v>403</v>
      </c>
      <c r="B33" s="22" t="s">
        <v>374</v>
      </c>
      <c r="C33" s="21" t="s">
        <v>146</v>
      </c>
      <c r="D33" s="20" t="s">
        <v>145</v>
      </c>
      <c r="E33" s="19" t="str">
        <f t="shared" si="0"/>
        <v>Banning</v>
      </c>
      <c r="F33" s="17">
        <v>41640</v>
      </c>
      <c r="G33" s="17">
        <v>44500</v>
      </c>
      <c r="H33">
        <f t="shared" si="1"/>
        <v>2014</v>
      </c>
      <c r="I33">
        <f t="shared" si="2"/>
        <v>2021</v>
      </c>
      <c r="J33" s="17">
        <v>41562</v>
      </c>
      <c r="K33" s="17">
        <v>44484</v>
      </c>
      <c r="L33">
        <f t="shared" si="3"/>
        <v>2013</v>
      </c>
      <c r="M33">
        <f t="shared" si="4"/>
        <v>2021</v>
      </c>
      <c r="N33" s="20" t="s">
        <v>145</v>
      </c>
    </row>
    <row r="34" spans="1:14" x14ac:dyDescent="0.25">
      <c r="A34" s="22" t="s">
        <v>358</v>
      </c>
      <c r="B34" s="22" t="s">
        <v>335</v>
      </c>
      <c r="C34" s="21" t="s">
        <v>146</v>
      </c>
      <c r="D34" s="20" t="s">
        <v>145</v>
      </c>
      <c r="E34" s="19" t="str">
        <f t="shared" si="0"/>
        <v>Barstow</v>
      </c>
      <c r="F34" s="17">
        <v>41640</v>
      </c>
      <c r="G34" s="17">
        <v>44500</v>
      </c>
      <c r="H34">
        <f t="shared" si="1"/>
        <v>2014</v>
      </c>
      <c r="I34">
        <f t="shared" si="2"/>
        <v>2021</v>
      </c>
      <c r="J34" s="17">
        <v>41562</v>
      </c>
      <c r="K34" s="17">
        <v>44484</v>
      </c>
      <c r="L34">
        <f t="shared" si="3"/>
        <v>2013</v>
      </c>
      <c r="M34">
        <f t="shared" si="4"/>
        <v>2021</v>
      </c>
      <c r="N34" s="20" t="s">
        <v>145</v>
      </c>
    </row>
    <row r="35" spans="1:14" x14ac:dyDescent="0.25">
      <c r="A35" s="22" t="s">
        <v>402</v>
      </c>
      <c r="B35" s="22" t="s">
        <v>374</v>
      </c>
      <c r="C35" s="21" t="s">
        <v>146</v>
      </c>
      <c r="D35" s="20" t="s">
        <v>145</v>
      </c>
      <c r="E35" s="19" t="str">
        <f t="shared" si="0"/>
        <v>Beaumont</v>
      </c>
      <c r="F35" s="17">
        <v>41640</v>
      </c>
      <c r="G35" s="17">
        <v>44500</v>
      </c>
      <c r="H35">
        <f t="shared" si="1"/>
        <v>2014</v>
      </c>
      <c r="I35">
        <f t="shared" si="2"/>
        <v>2021</v>
      </c>
      <c r="J35" s="17">
        <v>41562</v>
      </c>
      <c r="K35" s="17">
        <v>44484</v>
      </c>
      <c r="L35">
        <f t="shared" si="3"/>
        <v>2013</v>
      </c>
      <c r="M35">
        <f t="shared" si="4"/>
        <v>2021</v>
      </c>
      <c r="N35" s="20" t="s">
        <v>145</v>
      </c>
    </row>
    <row r="36" spans="1:14" x14ac:dyDescent="0.25">
      <c r="A36" s="22" t="s">
        <v>594</v>
      </c>
      <c r="B36" s="22" t="s">
        <v>513</v>
      </c>
      <c r="C36" s="21" t="s">
        <v>146</v>
      </c>
      <c r="D36" s="20" t="s">
        <v>145</v>
      </c>
      <c r="E36" s="19" t="str">
        <f t="shared" si="0"/>
        <v>Bell</v>
      </c>
      <c r="F36" s="17">
        <v>41640</v>
      </c>
      <c r="G36" s="17">
        <v>44500</v>
      </c>
      <c r="H36">
        <f t="shared" si="1"/>
        <v>2014</v>
      </c>
      <c r="I36">
        <f t="shared" si="2"/>
        <v>2021</v>
      </c>
      <c r="J36" s="17">
        <v>41562</v>
      </c>
      <c r="K36" s="17">
        <v>44484</v>
      </c>
      <c r="L36">
        <f t="shared" si="3"/>
        <v>2013</v>
      </c>
      <c r="M36">
        <f t="shared" si="4"/>
        <v>2021</v>
      </c>
      <c r="N36" s="20" t="s">
        <v>145</v>
      </c>
    </row>
    <row r="37" spans="1:14" x14ac:dyDescent="0.25">
      <c r="A37" s="22" t="s">
        <v>593</v>
      </c>
      <c r="B37" s="22" t="s">
        <v>513</v>
      </c>
      <c r="C37" s="21" t="s">
        <v>146</v>
      </c>
      <c r="D37" s="20" t="s">
        <v>145</v>
      </c>
      <c r="E37" s="19" t="str">
        <f t="shared" si="0"/>
        <v>Bell Gardens</v>
      </c>
      <c r="F37" s="17">
        <v>41640</v>
      </c>
      <c r="G37" s="17">
        <v>44500</v>
      </c>
      <c r="H37">
        <f t="shared" si="1"/>
        <v>2014</v>
      </c>
      <c r="I37">
        <f t="shared" si="2"/>
        <v>2021</v>
      </c>
      <c r="J37" s="17">
        <v>41562</v>
      </c>
      <c r="K37" s="17">
        <v>44484</v>
      </c>
      <c r="L37">
        <f t="shared" si="3"/>
        <v>2013</v>
      </c>
      <c r="M37">
        <f t="shared" si="4"/>
        <v>2021</v>
      </c>
      <c r="N37" s="20" t="s">
        <v>145</v>
      </c>
    </row>
    <row r="38" spans="1:14" x14ac:dyDescent="0.25">
      <c r="A38" s="22" t="s">
        <v>592</v>
      </c>
      <c r="B38" s="22" t="s">
        <v>513</v>
      </c>
      <c r="C38" s="21" t="s">
        <v>146</v>
      </c>
      <c r="D38" s="20" t="s">
        <v>145</v>
      </c>
      <c r="E38" s="19" t="str">
        <f t="shared" si="0"/>
        <v>Bellflower</v>
      </c>
      <c r="F38" s="17">
        <v>41640</v>
      </c>
      <c r="G38" s="17">
        <v>44500</v>
      </c>
      <c r="H38">
        <f t="shared" si="1"/>
        <v>2014</v>
      </c>
      <c r="I38">
        <f t="shared" si="2"/>
        <v>2021</v>
      </c>
      <c r="J38" s="17">
        <v>41562</v>
      </c>
      <c r="K38" s="17">
        <v>44484</v>
      </c>
      <c r="L38">
        <f t="shared" si="3"/>
        <v>2013</v>
      </c>
      <c r="M38">
        <f t="shared" si="4"/>
        <v>2021</v>
      </c>
      <c r="N38" s="20" t="s">
        <v>145</v>
      </c>
    </row>
    <row r="39" spans="1:14" x14ac:dyDescent="0.25">
      <c r="A39" s="22" t="s">
        <v>292</v>
      </c>
      <c r="B39" s="22" t="s">
        <v>272</v>
      </c>
      <c r="C39" s="21" t="s">
        <v>196</v>
      </c>
      <c r="D39" s="20" t="s">
        <v>195</v>
      </c>
      <c r="E39" s="19" t="str">
        <f t="shared" si="0"/>
        <v>Belmont</v>
      </c>
      <c r="F39" s="17">
        <v>41640</v>
      </c>
      <c r="G39" s="17">
        <v>44865</v>
      </c>
      <c r="H39">
        <f t="shared" si="1"/>
        <v>2014</v>
      </c>
      <c r="I39">
        <f t="shared" si="2"/>
        <v>2022</v>
      </c>
      <c r="J39" s="17">
        <v>42035</v>
      </c>
      <c r="K39" s="17">
        <v>44957</v>
      </c>
      <c r="L39">
        <f t="shared" si="3"/>
        <v>2015</v>
      </c>
      <c r="M39">
        <f t="shared" si="4"/>
        <v>2023</v>
      </c>
      <c r="N39" s="20" t="s">
        <v>195</v>
      </c>
    </row>
    <row r="40" spans="1:14" x14ac:dyDescent="0.25">
      <c r="A40" s="22" t="s">
        <v>507</v>
      </c>
      <c r="B40" s="22" t="s">
        <v>495</v>
      </c>
      <c r="C40" s="21" t="s">
        <v>196</v>
      </c>
      <c r="D40" s="20" t="s">
        <v>195</v>
      </c>
      <c r="E40" s="19" t="str">
        <f t="shared" si="0"/>
        <v>Belvedere</v>
      </c>
      <c r="F40" s="17">
        <v>41640</v>
      </c>
      <c r="G40" s="17">
        <v>44865</v>
      </c>
      <c r="H40">
        <f t="shared" si="1"/>
        <v>2014</v>
      </c>
      <c r="I40">
        <f t="shared" si="2"/>
        <v>2022</v>
      </c>
      <c r="J40" s="17">
        <v>42035</v>
      </c>
      <c r="K40" s="17">
        <v>44957</v>
      </c>
      <c r="L40">
        <f t="shared" si="3"/>
        <v>2015</v>
      </c>
      <c r="M40">
        <f t="shared" si="4"/>
        <v>2023</v>
      </c>
      <c r="N40" s="20" t="s">
        <v>195</v>
      </c>
    </row>
    <row r="41" spans="1:14" x14ac:dyDescent="0.25">
      <c r="A41" s="22" t="s">
        <v>216</v>
      </c>
      <c r="B41" s="22" t="s">
        <v>208</v>
      </c>
      <c r="C41" s="21" t="s">
        <v>196</v>
      </c>
      <c r="D41" s="20" t="s">
        <v>195</v>
      </c>
      <c r="E41" s="19" t="str">
        <f t="shared" si="0"/>
        <v>Benicia</v>
      </c>
      <c r="F41" s="17">
        <v>41640</v>
      </c>
      <c r="G41" s="17">
        <v>44865</v>
      </c>
      <c r="H41">
        <f t="shared" si="1"/>
        <v>2014</v>
      </c>
      <c r="I41">
        <f t="shared" si="2"/>
        <v>2022</v>
      </c>
      <c r="J41" s="17">
        <v>42035</v>
      </c>
      <c r="K41" s="17">
        <v>44957</v>
      </c>
      <c r="L41">
        <f t="shared" si="3"/>
        <v>2015</v>
      </c>
      <c r="M41">
        <f t="shared" si="4"/>
        <v>2023</v>
      </c>
      <c r="N41" s="20" t="s">
        <v>195</v>
      </c>
    </row>
    <row r="42" spans="1:14" x14ac:dyDescent="0.25">
      <c r="A42" s="22" t="s">
        <v>733</v>
      </c>
      <c r="B42" s="22" t="s">
        <v>721</v>
      </c>
      <c r="C42" s="21" t="s">
        <v>196</v>
      </c>
      <c r="D42" s="20" t="s">
        <v>195</v>
      </c>
      <c r="E42" s="19" t="str">
        <f t="shared" si="0"/>
        <v>Berkeley</v>
      </c>
      <c r="F42" s="17">
        <v>41640</v>
      </c>
      <c r="G42" s="17">
        <v>44865</v>
      </c>
      <c r="H42">
        <f t="shared" si="1"/>
        <v>2014</v>
      </c>
      <c r="I42">
        <f t="shared" si="2"/>
        <v>2022</v>
      </c>
      <c r="J42" s="17">
        <v>42035</v>
      </c>
      <c r="K42" s="17">
        <v>44957</v>
      </c>
      <c r="L42">
        <f t="shared" si="3"/>
        <v>2015</v>
      </c>
      <c r="M42">
        <f t="shared" si="4"/>
        <v>2023</v>
      </c>
      <c r="N42" s="20" t="s">
        <v>195</v>
      </c>
    </row>
    <row r="43" spans="1:14" x14ac:dyDescent="0.25">
      <c r="A43" s="22" t="s">
        <v>591</v>
      </c>
      <c r="B43" s="22" t="s">
        <v>513</v>
      </c>
      <c r="C43" s="21" t="s">
        <v>146</v>
      </c>
      <c r="D43" s="20" t="s">
        <v>145</v>
      </c>
      <c r="E43" s="19" t="str">
        <f t="shared" si="0"/>
        <v>Beverly Hills</v>
      </c>
      <c r="F43" s="17">
        <v>41640</v>
      </c>
      <c r="G43" s="17">
        <v>44500</v>
      </c>
      <c r="H43">
        <f t="shared" si="1"/>
        <v>2014</v>
      </c>
      <c r="I43">
        <f t="shared" si="2"/>
        <v>2021</v>
      </c>
      <c r="J43" s="17">
        <v>41562</v>
      </c>
      <c r="K43" s="17">
        <v>44484</v>
      </c>
      <c r="L43">
        <f t="shared" si="3"/>
        <v>2013</v>
      </c>
      <c r="M43">
        <f t="shared" si="4"/>
        <v>2021</v>
      </c>
      <c r="N43" s="20" t="s">
        <v>145</v>
      </c>
    </row>
    <row r="44" spans="1:14" x14ac:dyDescent="0.25">
      <c r="A44" s="22" t="s">
        <v>357</v>
      </c>
      <c r="B44" s="22" t="s">
        <v>335</v>
      </c>
      <c r="C44" s="21" t="s">
        <v>146</v>
      </c>
      <c r="D44" s="20" t="s">
        <v>145</v>
      </c>
      <c r="E44" s="19" t="str">
        <f t="shared" si="0"/>
        <v>Big Bear Lake</v>
      </c>
      <c r="F44" s="17">
        <v>41640</v>
      </c>
      <c r="G44" s="17">
        <v>44500</v>
      </c>
      <c r="H44">
        <f t="shared" si="1"/>
        <v>2014</v>
      </c>
      <c r="I44">
        <f t="shared" si="2"/>
        <v>2021</v>
      </c>
      <c r="J44" s="17">
        <v>41562</v>
      </c>
      <c r="K44" s="17">
        <v>44484</v>
      </c>
      <c r="L44">
        <f t="shared" si="3"/>
        <v>2013</v>
      </c>
      <c r="M44">
        <f t="shared" si="4"/>
        <v>2021</v>
      </c>
      <c r="N44" s="20" t="s">
        <v>145</v>
      </c>
    </row>
    <row r="45" spans="1:14" x14ac:dyDescent="0.25">
      <c r="A45" s="22" t="s">
        <v>713</v>
      </c>
      <c r="B45" s="22" t="s">
        <v>707</v>
      </c>
      <c r="C45" s="21" t="s">
        <v>706</v>
      </c>
      <c r="D45" s="20" t="s">
        <v>705</v>
      </c>
      <c r="E45" s="19" t="str">
        <f t="shared" si="0"/>
        <v>Biggs</v>
      </c>
      <c r="F45" s="17">
        <v>41640</v>
      </c>
      <c r="G45" s="17">
        <v>44727</v>
      </c>
      <c r="H45">
        <f t="shared" si="1"/>
        <v>2014</v>
      </c>
      <c r="I45">
        <f t="shared" si="2"/>
        <v>2022</v>
      </c>
      <c r="J45" s="17">
        <v>41805</v>
      </c>
      <c r="K45" s="17">
        <v>44727</v>
      </c>
      <c r="L45">
        <f t="shared" si="3"/>
        <v>2014</v>
      </c>
      <c r="M45">
        <f t="shared" si="4"/>
        <v>2022</v>
      </c>
      <c r="N45" s="20" t="s">
        <v>705</v>
      </c>
    </row>
    <row r="46" spans="1:14" x14ac:dyDescent="0.25">
      <c r="A46" s="22" t="s">
        <v>630</v>
      </c>
      <c r="B46" s="22" t="s">
        <v>629</v>
      </c>
      <c r="C46" s="21" t="s">
        <v>160</v>
      </c>
      <c r="D46" s="20" t="s">
        <v>159</v>
      </c>
      <c r="E46" s="19" t="str">
        <f t="shared" si="0"/>
        <v>Bishop</v>
      </c>
      <c r="F46" s="17">
        <v>41640</v>
      </c>
      <c r="G46" s="17">
        <v>43646</v>
      </c>
      <c r="H46">
        <f t="shared" si="1"/>
        <v>2014</v>
      </c>
      <c r="I46">
        <f t="shared" si="2"/>
        <v>2019</v>
      </c>
      <c r="J46" s="17">
        <v>41820</v>
      </c>
      <c r="K46" s="17">
        <v>43646</v>
      </c>
      <c r="L46">
        <f t="shared" si="3"/>
        <v>2014</v>
      </c>
      <c r="M46">
        <f t="shared" si="4"/>
        <v>2019</v>
      </c>
      <c r="N46" s="20" t="s">
        <v>159</v>
      </c>
    </row>
    <row r="47" spans="1:14" x14ac:dyDescent="0.25">
      <c r="A47" s="22" t="s">
        <v>647</v>
      </c>
      <c r="B47" s="22" t="s">
        <v>640</v>
      </c>
      <c r="C47" s="21" t="s">
        <v>160</v>
      </c>
      <c r="D47" s="20" t="s">
        <v>159</v>
      </c>
      <c r="E47" s="19" t="str">
        <f t="shared" si="0"/>
        <v>Blue Lake</v>
      </c>
      <c r="F47" s="17">
        <v>41640</v>
      </c>
      <c r="G47" s="17">
        <v>43646</v>
      </c>
      <c r="H47">
        <f t="shared" si="1"/>
        <v>2014</v>
      </c>
      <c r="I47">
        <f t="shared" si="2"/>
        <v>2019</v>
      </c>
      <c r="J47" s="17">
        <v>41820</v>
      </c>
      <c r="K47" s="17">
        <v>43646</v>
      </c>
      <c r="L47">
        <f t="shared" si="3"/>
        <v>2014</v>
      </c>
      <c r="M47">
        <f t="shared" si="4"/>
        <v>2019</v>
      </c>
      <c r="N47" s="20" t="s">
        <v>159</v>
      </c>
    </row>
    <row r="48" spans="1:14" x14ac:dyDescent="0.25">
      <c r="A48" s="22" t="s">
        <v>401</v>
      </c>
      <c r="B48" s="22" t="s">
        <v>374</v>
      </c>
      <c r="C48" s="21" t="s">
        <v>146</v>
      </c>
      <c r="D48" s="20" t="s">
        <v>145</v>
      </c>
      <c r="E48" s="19" t="str">
        <f t="shared" si="0"/>
        <v>Blythe</v>
      </c>
      <c r="F48" s="17">
        <v>41640</v>
      </c>
      <c r="G48" s="17">
        <v>44500</v>
      </c>
      <c r="H48">
        <f t="shared" si="1"/>
        <v>2014</v>
      </c>
      <c r="I48">
        <f t="shared" si="2"/>
        <v>2021</v>
      </c>
      <c r="J48" s="17">
        <v>41562</v>
      </c>
      <c r="K48" s="17">
        <v>44484</v>
      </c>
      <c r="L48">
        <f t="shared" si="3"/>
        <v>2013</v>
      </c>
      <c r="M48">
        <f t="shared" si="4"/>
        <v>2021</v>
      </c>
      <c r="N48" s="20" t="s">
        <v>145</v>
      </c>
    </row>
    <row r="49" spans="1:14" x14ac:dyDescent="0.25">
      <c r="A49" s="22" t="s">
        <v>590</v>
      </c>
      <c r="B49" s="22" t="s">
        <v>513</v>
      </c>
      <c r="C49" s="21" t="s">
        <v>146</v>
      </c>
      <c r="D49" s="20" t="s">
        <v>145</v>
      </c>
      <c r="E49" s="19" t="str">
        <f t="shared" si="0"/>
        <v>Bradbury</v>
      </c>
      <c r="F49" s="17">
        <v>41640</v>
      </c>
      <c r="G49" s="17">
        <v>44500</v>
      </c>
      <c r="H49">
        <f t="shared" si="1"/>
        <v>2014</v>
      </c>
      <c r="I49">
        <f t="shared" si="2"/>
        <v>2021</v>
      </c>
      <c r="J49" s="17">
        <v>41562</v>
      </c>
      <c r="K49" s="17">
        <v>44484</v>
      </c>
      <c r="L49">
        <f t="shared" si="3"/>
        <v>2013</v>
      </c>
      <c r="M49">
        <f t="shared" si="4"/>
        <v>2021</v>
      </c>
      <c r="N49" s="20" t="s">
        <v>145</v>
      </c>
    </row>
    <row r="50" spans="1:14" x14ac:dyDescent="0.25">
      <c r="A50" s="22" t="s">
        <v>639</v>
      </c>
      <c r="B50" s="22" t="s">
        <v>631</v>
      </c>
      <c r="C50" s="21" t="s">
        <v>146</v>
      </c>
      <c r="D50" s="20" t="s">
        <v>145</v>
      </c>
      <c r="E50" s="19" t="str">
        <f t="shared" si="0"/>
        <v>Brawley</v>
      </c>
      <c r="F50" s="17">
        <v>41640</v>
      </c>
      <c r="G50" s="17">
        <v>44500</v>
      </c>
      <c r="H50">
        <f t="shared" si="1"/>
        <v>2014</v>
      </c>
      <c r="I50">
        <f t="shared" si="2"/>
        <v>2021</v>
      </c>
      <c r="J50" s="17">
        <v>41562</v>
      </c>
      <c r="K50" s="17">
        <v>44484</v>
      </c>
      <c r="L50">
        <f t="shared" si="3"/>
        <v>2013</v>
      </c>
      <c r="M50">
        <f t="shared" si="4"/>
        <v>2021</v>
      </c>
      <c r="N50" s="20" t="s">
        <v>145</v>
      </c>
    </row>
    <row r="51" spans="1:14" x14ac:dyDescent="0.25">
      <c r="A51" s="22" t="s">
        <v>447</v>
      </c>
      <c r="B51" s="22" t="s">
        <v>415</v>
      </c>
      <c r="C51" s="21" t="s">
        <v>146</v>
      </c>
      <c r="D51" s="20" t="s">
        <v>145</v>
      </c>
      <c r="E51" s="19" t="str">
        <f t="shared" si="0"/>
        <v>Brea</v>
      </c>
      <c r="F51" s="17">
        <v>41640</v>
      </c>
      <c r="G51" s="17">
        <v>44500</v>
      </c>
      <c r="H51">
        <f t="shared" si="1"/>
        <v>2014</v>
      </c>
      <c r="I51">
        <f t="shared" si="2"/>
        <v>2021</v>
      </c>
      <c r="J51" s="17">
        <v>41562</v>
      </c>
      <c r="K51" s="17">
        <v>44484</v>
      </c>
      <c r="L51">
        <f t="shared" si="3"/>
        <v>2013</v>
      </c>
      <c r="M51">
        <f t="shared" si="4"/>
        <v>2021</v>
      </c>
      <c r="N51" s="20" t="s">
        <v>145</v>
      </c>
    </row>
    <row r="52" spans="1:14" x14ac:dyDescent="0.25">
      <c r="A52" s="22" t="s">
        <v>696</v>
      </c>
      <c r="B52" s="22" t="s">
        <v>677</v>
      </c>
      <c r="C52" s="21" t="s">
        <v>196</v>
      </c>
      <c r="D52" s="20" t="s">
        <v>195</v>
      </c>
      <c r="E52" s="19" t="str">
        <f t="shared" si="0"/>
        <v>Brentwood</v>
      </c>
      <c r="F52" s="17">
        <v>41640</v>
      </c>
      <c r="G52" s="17">
        <v>44865</v>
      </c>
      <c r="H52">
        <f t="shared" si="1"/>
        <v>2014</v>
      </c>
      <c r="I52">
        <f t="shared" si="2"/>
        <v>2022</v>
      </c>
      <c r="J52" s="17">
        <v>42035</v>
      </c>
      <c r="K52" s="17">
        <v>44957</v>
      </c>
      <c r="L52">
        <f t="shared" si="3"/>
        <v>2015</v>
      </c>
      <c r="M52">
        <f t="shared" si="4"/>
        <v>2023</v>
      </c>
      <c r="N52" s="20" t="s">
        <v>195</v>
      </c>
    </row>
    <row r="53" spans="1:14" x14ac:dyDescent="0.25">
      <c r="A53" s="22" t="s">
        <v>291</v>
      </c>
      <c r="B53" s="22" t="s">
        <v>272</v>
      </c>
      <c r="C53" s="21" t="s">
        <v>196</v>
      </c>
      <c r="D53" s="20" t="s">
        <v>195</v>
      </c>
      <c r="E53" s="19" t="str">
        <f t="shared" si="0"/>
        <v>Brisbane</v>
      </c>
      <c r="F53" s="17">
        <v>41640</v>
      </c>
      <c r="G53" s="17">
        <v>44865</v>
      </c>
      <c r="H53">
        <f t="shared" si="1"/>
        <v>2014</v>
      </c>
      <c r="I53">
        <f t="shared" si="2"/>
        <v>2022</v>
      </c>
      <c r="J53" s="17">
        <v>42035</v>
      </c>
      <c r="K53" s="17">
        <v>44957</v>
      </c>
      <c r="L53">
        <f t="shared" si="3"/>
        <v>2015</v>
      </c>
      <c r="M53">
        <f t="shared" si="4"/>
        <v>2023</v>
      </c>
      <c r="N53" s="20" t="s">
        <v>195</v>
      </c>
    </row>
    <row r="54" spans="1:14" x14ac:dyDescent="0.25">
      <c r="A54" s="22" t="s">
        <v>271</v>
      </c>
      <c r="B54" s="22" t="s">
        <v>262</v>
      </c>
      <c r="C54" s="21" t="s">
        <v>261</v>
      </c>
      <c r="D54" s="20" t="s">
        <v>260</v>
      </c>
      <c r="E54" s="19" t="str">
        <f t="shared" si="0"/>
        <v>Buellton</v>
      </c>
      <c r="F54" s="17">
        <v>41640</v>
      </c>
      <c r="G54" s="17">
        <v>44834</v>
      </c>
      <c r="H54">
        <f t="shared" si="1"/>
        <v>2014</v>
      </c>
      <c r="I54">
        <f t="shared" si="2"/>
        <v>2022</v>
      </c>
      <c r="J54" s="17">
        <v>42050</v>
      </c>
      <c r="K54" s="17">
        <v>44972</v>
      </c>
      <c r="L54">
        <f t="shared" si="3"/>
        <v>2015</v>
      </c>
      <c r="M54">
        <f t="shared" si="4"/>
        <v>2023</v>
      </c>
      <c r="N54" s="20" t="s">
        <v>260</v>
      </c>
    </row>
    <row r="55" spans="1:14" x14ac:dyDescent="0.25">
      <c r="A55" s="22" t="s">
        <v>446</v>
      </c>
      <c r="B55" s="22" t="s">
        <v>415</v>
      </c>
      <c r="C55" s="21" t="s">
        <v>146</v>
      </c>
      <c r="D55" s="20" t="s">
        <v>145</v>
      </c>
      <c r="E55" s="19" t="str">
        <f t="shared" si="0"/>
        <v>Buena Park</v>
      </c>
      <c r="F55" s="17">
        <v>41640</v>
      </c>
      <c r="G55" s="17">
        <v>44500</v>
      </c>
      <c r="H55">
        <f t="shared" si="1"/>
        <v>2014</v>
      </c>
      <c r="I55">
        <f t="shared" si="2"/>
        <v>2021</v>
      </c>
      <c r="J55" s="17">
        <v>41562</v>
      </c>
      <c r="K55" s="17">
        <v>44484</v>
      </c>
      <c r="L55">
        <f t="shared" si="3"/>
        <v>2013</v>
      </c>
      <c r="M55">
        <f t="shared" si="4"/>
        <v>2021</v>
      </c>
      <c r="N55" s="20" t="s">
        <v>145</v>
      </c>
    </row>
    <row r="56" spans="1:14" x14ac:dyDescent="0.25">
      <c r="A56" s="22" t="s">
        <v>589</v>
      </c>
      <c r="B56" s="22" t="s">
        <v>513</v>
      </c>
      <c r="C56" s="21" t="s">
        <v>146</v>
      </c>
      <c r="D56" s="20" t="s">
        <v>145</v>
      </c>
      <c r="E56" s="19" t="str">
        <f t="shared" si="0"/>
        <v>Burbank</v>
      </c>
      <c r="F56" s="17">
        <v>41640</v>
      </c>
      <c r="G56" s="17">
        <v>44500</v>
      </c>
      <c r="H56">
        <f t="shared" si="1"/>
        <v>2014</v>
      </c>
      <c r="I56">
        <f t="shared" si="2"/>
        <v>2021</v>
      </c>
      <c r="J56" s="17">
        <v>41562</v>
      </c>
      <c r="K56" s="17">
        <v>44484</v>
      </c>
      <c r="L56">
        <f t="shared" si="3"/>
        <v>2013</v>
      </c>
      <c r="M56">
        <f t="shared" si="4"/>
        <v>2021</v>
      </c>
      <c r="N56" s="20" t="s">
        <v>145</v>
      </c>
    </row>
    <row r="57" spans="1:14" x14ac:dyDescent="0.25">
      <c r="A57" s="22" t="s">
        <v>290</v>
      </c>
      <c r="B57" s="22" t="s">
        <v>272</v>
      </c>
      <c r="C57" s="21" t="s">
        <v>196</v>
      </c>
      <c r="D57" s="20" t="s">
        <v>195</v>
      </c>
      <c r="E57" s="19" t="str">
        <f t="shared" si="0"/>
        <v>Burlingame</v>
      </c>
      <c r="F57" s="17">
        <v>41640</v>
      </c>
      <c r="G57" s="17">
        <v>44865</v>
      </c>
      <c r="H57">
        <f t="shared" si="1"/>
        <v>2014</v>
      </c>
      <c r="I57">
        <f t="shared" si="2"/>
        <v>2022</v>
      </c>
      <c r="J57" s="17">
        <v>42035</v>
      </c>
      <c r="K57" s="17">
        <v>44957</v>
      </c>
      <c r="L57">
        <f t="shared" si="3"/>
        <v>2015</v>
      </c>
      <c r="M57">
        <f t="shared" si="4"/>
        <v>2023</v>
      </c>
      <c r="N57" s="20" t="s">
        <v>195</v>
      </c>
    </row>
    <row r="58" spans="1:14" x14ac:dyDescent="0.25">
      <c r="A58" s="22" t="str">
        <f>B58</f>
        <v>Butte County - Unincorporated</v>
      </c>
      <c r="B58" s="22" t="s">
        <v>712</v>
      </c>
      <c r="C58" s="21" t="s">
        <v>706</v>
      </c>
      <c r="D58" s="20" t="s">
        <v>705</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705</v>
      </c>
    </row>
    <row r="59" spans="1:14" x14ac:dyDescent="0.25">
      <c r="A59" s="22" t="s">
        <v>588</v>
      </c>
      <c r="B59" s="22" t="s">
        <v>513</v>
      </c>
      <c r="C59" s="21" t="s">
        <v>146</v>
      </c>
      <c r="D59" s="20" t="s">
        <v>145</v>
      </c>
      <c r="E59" s="19" t="str">
        <f t="shared" si="0"/>
        <v>Calabasas</v>
      </c>
      <c r="F59" s="17">
        <v>41640</v>
      </c>
      <c r="G59" s="17">
        <v>44500</v>
      </c>
      <c r="H59">
        <f t="shared" si="1"/>
        <v>2014</v>
      </c>
      <c r="I59">
        <f t="shared" si="2"/>
        <v>2021</v>
      </c>
      <c r="J59" s="17">
        <v>41562</v>
      </c>
      <c r="K59" s="17">
        <v>44484</v>
      </c>
      <c r="L59">
        <f t="shared" si="3"/>
        <v>2013</v>
      </c>
      <c r="M59">
        <f t="shared" si="4"/>
        <v>2021</v>
      </c>
      <c r="N59" s="20" t="s">
        <v>145</v>
      </c>
    </row>
    <row r="60" spans="1:14" x14ac:dyDescent="0.25">
      <c r="A60" s="22" t="str">
        <f>B60</f>
        <v>Calaveras County - Unincorporated</v>
      </c>
      <c r="B60" s="22" t="s">
        <v>702</v>
      </c>
      <c r="C60" s="21" t="s">
        <v>160</v>
      </c>
      <c r="D60" s="20" t="s">
        <v>159</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159</v>
      </c>
    </row>
    <row r="61" spans="1:14" x14ac:dyDescent="0.25">
      <c r="A61" s="22" t="s">
        <v>638</v>
      </c>
      <c r="B61" s="22" t="s">
        <v>631</v>
      </c>
      <c r="C61" s="21" t="s">
        <v>146</v>
      </c>
      <c r="D61" s="20" t="s">
        <v>145</v>
      </c>
      <c r="E61" s="19" t="str">
        <f t="shared" si="0"/>
        <v>Calexico</v>
      </c>
      <c r="F61" s="17">
        <v>41640</v>
      </c>
      <c r="G61" s="17">
        <v>44500</v>
      </c>
      <c r="H61">
        <f t="shared" si="1"/>
        <v>2014</v>
      </c>
      <c r="I61">
        <f t="shared" si="2"/>
        <v>2021</v>
      </c>
      <c r="J61" s="17">
        <v>41562</v>
      </c>
      <c r="K61" s="17">
        <v>44484</v>
      </c>
      <c r="L61">
        <f t="shared" si="3"/>
        <v>2013</v>
      </c>
      <c r="M61">
        <f t="shared" si="4"/>
        <v>2021</v>
      </c>
      <c r="N61" s="20" t="s">
        <v>145</v>
      </c>
    </row>
    <row r="62" spans="1:14" x14ac:dyDescent="0.25">
      <c r="A62" s="22" t="s">
        <v>626</v>
      </c>
      <c r="B62" s="22" t="s">
        <v>616</v>
      </c>
      <c r="C62" s="21" t="s">
        <v>615</v>
      </c>
      <c r="D62" s="20" t="s">
        <v>164</v>
      </c>
      <c r="E62" s="19" t="str">
        <f t="shared" si="0"/>
        <v>California City</v>
      </c>
      <c r="F62" s="17">
        <v>41275</v>
      </c>
      <c r="G62" s="17">
        <v>45291</v>
      </c>
      <c r="H62">
        <f t="shared" si="1"/>
        <v>2013</v>
      </c>
      <c r="I62">
        <f t="shared" si="2"/>
        <v>2023</v>
      </c>
      <c r="J62" s="17">
        <v>42369</v>
      </c>
      <c r="K62" s="17">
        <v>45291</v>
      </c>
      <c r="L62">
        <f t="shared" si="3"/>
        <v>2015</v>
      </c>
      <c r="M62">
        <f t="shared" si="4"/>
        <v>2023</v>
      </c>
      <c r="N62" s="20" t="s">
        <v>164</v>
      </c>
    </row>
    <row r="63" spans="1:14" x14ac:dyDescent="0.25">
      <c r="A63" s="22" t="s">
        <v>400</v>
      </c>
      <c r="B63" s="22" t="s">
        <v>374</v>
      </c>
      <c r="C63" s="21" t="s">
        <v>146</v>
      </c>
      <c r="D63" s="20" t="s">
        <v>145</v>
      </c>
      <c r="E63" s="19" t="str">
        <f t="shared" si="0"/>
        <v>Calimesa</v>
      </c>
      <c r="F63" s="17">
        <v>41640</v>
      </c>
      <c r="G63" s="17">
        <v>44500</v>
      </c>
      <c r="H63">
        <f t="shared" si="1"/>
        <v>2014</v>
      </c>
      <c r="I63">
        <f t="shared" si="2"/>
        <v>2021</v>
      </c>
      <c r="J63" s="17">
        <v>41562</v>
      </c>
      <c r="K63" s="17">
        <v>44484</v>
      </c>
      <c r="L63">
        <f t="shared" si="3"/>
        <v>2013</v>
      </c>
      <c r="M63">
        <f t="shared" si="4"/>
        <v>2021</v>
      </c>
      <c r="N63" s="20" t="s">
        <v>145</v>
      </c>
    </row>
    <row r="64" spans="1:14" x14ac:dyDescent="0.25">
      <c r="A64" s="22" t="s">
        <v>637</v>
      </c>
      <c r="B64" s="22" t="s">
        <v>631</v>
      </c>
      <c r="C64" s="21" t="s">
        <v>146</v>
      </c>
      <c r="D64" s="20" t="s">
        <v>145</v>
      </c>
      <c r="E64" s="19" t="str">
        <f t="shared" si="0"/>
        <v>Calipatria</v>
      </c>
      <c r="F64" s="17">
        <v>41640</v>
      </c>
      <c r="G64" s="17">
        <v>44500</v>
      </c>
      <c r="H64">
        <f t="shared" si="1"/>
        <v>2014</v>
      </c>
      <c r="I64">
        <f t="shared" si="2"/>
        <v>2021</v>
      </c>
      <c r="J64" s="17">
        <v>41562</v>
      </c>
      <c r="K64" s="17">
        <v>44484</v>
      </c>
      <c r="L64">
        <f t="shared" si="3"/>
        <v>2013</v>
      </c>
      <c r="M64">
        <f t="shared" si="4"/>
        <v>2021</v>
      </c>
      <c r="N64" s="20" t="s">
        <v>145</v>
      </c>
    </row>
    <row r="65" spans="1:14" x14ac:dyDescent="0.25">
      <c r="A65" s="22" t="s">
        <v>459</v>
      </c>
      <c r="B65" s="22" t="s">
        <v>455</v>
      </c>
      <c r="C65" s="21" t="s">
        <v>196</v>
      </c>
      <c r="D65" s="20" t="s">
        <v>195</v>
      </c>
      <c r="E65" s="19" t="str">
        <f t="shared" si="0"/>
        <v>Calistoga</v>
      </c>
      <c r="F65" s="17">
        <v>41640</v>
      </c>
      <c r="G65" s="17">
        <v>44865</v>
      </c>
      <c r="H65">
        <f t="shared" si="1"/>
        <v>2014</v>
      </c>
      <c r="I65">
        <f t="shared" si="2"/>
        <v>2022</v>
      </c>
      <c r="J65" s="17">
        <v>42035</v>
      </c>
      <c r="K65" s="17">
        <v>44957</v>
      </c>
      <c r="L65">
        <f t="shared" si="3"/>
        <v>2015</v>
      </c>
      <c r="M65">
        <f t="shared" si="4"/>
        <v>2023</v>
      </c>
      <c r="N65" s="20" t="s">
        <v>195</v>
      </c>
    </row>
    <row r="66" spans="1:14" x14ac:dyDescent="0.25">
      <c r="A66" s="22" t="s">
        <v>158</v>
      </c>
      <c r="B66" s="22" t="s">
        <v>148</v>
      </c>
      <c r="C66" s="21" t="s">
        <v>146</v>
      </c>
      <c r="D66" s="20" t="s">
        <v>145</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145</v>
      </c>
    </row>
    <row r="67" spans="1:14" x14ac:dyDescent="0.25">
      <c r="A67" s="22" t="s">
        <v>259</v>
      </c>
      <c r="B67" s="22" t="s">
        <v>243</v>
      </c>
      <c r="C67" s="21" t="s">
        <v>196</v>
      </c>
      <c r="D67" s="20" t="s">
        <v>195</v>
      </c>
      <c r="E67" s="19" t="str">
        <f t="shared" si="5"/>
        <v>Campbell</v>
      </c>
      <c r="F67" s="17">
        <v>41640</v>
      </c>
      <c r="G67" s="17">
        <v>44865</v>
      </c>
      <c r="H67">
        <f t="shared" si="6"/>
        <v>2014</v>
      </c>
      <c r="I67">
        <f t="shared" si="7"/>
        <v>2022</v>
      </c>
      <c r="J67" s="17">
        <v>42035</v>
      </c>
      <c r="K67" s="17">
        <v>44957</v>
      </c>
      <c r="L67">
        <f t="shared" si="8"/>
        <v>2015</v>
      </c>
      <c r="M67">
        <f t="shared" si="9"/>
        <v>2023</v>
      </c>
      <c r="N67" s="20" t="s">
        <v>195</v>
      </c>
    </row>
    <row r="68" spans="1:14" x14ac:dyDescent="0.25">
      <c r="A68" s="22" t="s">
        <v>399</v>
      </c>
      <c r="B68" s="22" t="s">
        <v>374</v>
      </c>
      <c r="C68" s="21" t="s">
        <v>146</v>
      </c>
      <c r="D68" s="20" t="s">
        <v>145</v>
      </c>
      <c r="E68" s="19" t="str">
        <f t="shared" si="5"/>
        <v>Canyon Lake</v>
      </c>
      <c r="F68" s="17">
        <v>41640</v>
      </c>
      <c r="G68" s="17">
        <v>44500</v>
      </c>
      <c r="H68">
        <f t="shared" si="6"/>
        <v>2014</v>
      </c>
      <c r="I68">
        <f t="shared" si="7"/>
        <v>2021</v>
      </c>
      <c r="J68" s="17">
        <v>41562</v>
      </c>
      <c r="K68" s="17">
        <v>44484</v>
      </c>
      <c r="L68">
        <f t="shared" si="8"/>
        <v>2013</v>
      </c>
      <c r="M68">
        <f t="shared" si="9"/>
        <v>2021</v>
      </c>
      <c r="N68" s="20" t="s">
        <v>145</v>
      </c>
    </row>
    <row r="69" spans="1:14" x14ac:dyDescent="0.25">
      <c r="A69" s="22" t="s">
        <v>242</v>
      </c>
      <c r="B69" s="22" t="s">
        <v>237</v>
      </c>
      <c r="C69" s="21" t="s">
        <v>236</v>
      </c>
      <c r="D69" s="20" t="s">
        <v>164</v>
      </c>
      <c r="E69" s="19" t="str">
        <f t="shared" si="5"/>
        <v>Capitola</v>
      </c>
      <c r="F69" s="17">
        <v>41640</v>
      </c>
      <c r="G69" s="17">
        <v>45291</v>
      </c>
      <c r="H69">
        <f t="shared" si="6"/>
        <v>2014</v>
      </c>
      <c r="I69">
        <f t="shared" si="7"/>
        <v>2023</v>
      </c>
      <c r="J69" s="17">
        <v>42369</v>
      </c>
      <c r="K69" s="17">
        <v>45291</v>
      </c>
      <c r="L69">
        <f t="shared" si="8"/>
        <v>2015</v>
      </c>
      <c r="M69">
        <f t="shared" si="9"/>
        <v>2023</v>
      </c>
      <c r="N69" s="20" t="s">
        <v>164</v>
      </c>
    </row>
    <row r="70" spans="1:14" x14ac:dyDescent="0.25">
      <c r="A70" s="22" t="s">
        <v>334</v>
      </c>
      <c r="B70" s="22" t="s">
        <v>315</v>
      </c>
      <c r="C70" s="21" t="s">
        <v>314</v>
      </c>
      <c r="D70" s="20" t="s">
        <v>313</v>
      </c>
      <c r="E70" s="19" t="str">
        <f t="shared" si="5"/>
        <v>Carlsbad</v>
      </c>
      <c r="F70" s="17">
        <v>40179</v>
      </c>
      <c r="G70" s="17">
        <v>44196</v>
      </c>
      <c r="H70">
        <f t="shared" si="6"/>
        <v>2010</v>
      </c>
      <c r="I70">
        <f t="shared" si="7"/>
        <v>2020</v>
      </c>
      <c r="J70" s="17">
        <v>41394</v>
      </c>
      <c r="K70" s="17">
        <v>44316</v>
      </c>
      <c r="L70">
        <f t="shared" si="8"/>
        <v>2013</v>
      </c>
      <c r="M70">
        <f t="shared" si="9"/>
        <v>2021</v>
      </c>
      <c r="N70" s="20" t="s">
        <v>313</v>
      </c>
    </row>
    <row r="71" spans="1:14" x14ac:dyDescent="0.25">
      <c r="A71" s="123" t="s">
        <v>1018</v>
      </c>
      <c r="B71" s="22" t="s">
        <v>461</v>
      </c>
      <c r="C71" s="21" t="s">
        <v>236</v>
      </c>
      <c r="D71" s="20" t="s">
        <v>164</v>
      </c>
      <c r="E71" s="19" t="str">
        <f t="shared" si="5"/>
        <v>Carmel-By-The-Sea</v>
      </c>
      <c r="F71" s="17">
        <v>41640</v>
      </c>
      <c r="G71" s="17">
        <v>45291</v>
      </c>
      <c r="H71">
        <f t="shared" si="6"/>
        <v>2014</v>
      </c>
      <c r="I71">
        <f t="shared" si="7"/>
        <v>2023</v>
      </c>
      <c r="J71" s="17">
        <v>42369</v>
      </c>
      <c r="K71" s="17">
        <v>45291</v>
      </c>
      <c r="L71">
        <f t="shared" si="8"/>
        <v>2015</v>
      </c>
      <c r="M71">
        <f t="shared" si="9"/>
        <v>2023</v>
      </c>
      <c r="N71" s="20" t="s">
        <v>164</v>
      </c>
    </row>
    <row r="72" spans="1:14" x14ac:dyDescent="0.25">
      <c r="A72" s="22" t="s">
        <v>270</v>
      </c>
      <c r="B72" s="22" t="s">
        <v>262</v>
      </c>
      <c r="C72" s="21" t="s">
        <v>261</v>
      </c>
      <c r="D72" s="20" t="s">
        <v>260</v>
      </c>
      <c r="E72" s="19" t="str">
        <f t="shared" si="5"/>
        <v>Carpinteria</v>
      </c>
      <c r="F72" s="17">
        <v>41640</v>
      </c>
      <c r="G72" s="17">
        <v>44834</v>
      </c>
      <c r="H72">
        <f t="shared" si="6"/>
        <v>2014</v>
      </c>
      <c r="I72">
        <f t="shared" si="7"/>
        <v>2022</v>
      </c>
      <c r="J72" s="17">
        <v>42050</v>
      </c>
      <c r="K72" s="17">
        <v>44972</v>
      </c>
      <c r="L72">
        <f t="shared" si="8"/>
        <v>2015</v>
      </c>
      <c r="M72">
        <f t="shared" si="9"/>
        <v>2023</v>
      </c>
      <c r="N72" s="20" t="s">
        <v>260</v>
      </c>
    </row>
    <row r="73" spans="1:14" x14ac:dyDescent="0.25">
      <c r="A73" s="22" t="s">
        <v>587</v>
      </c>
      <c r="B73" s="22" t="s">
        <v>513</v>
      </c>
      <c r="C73" s="21" t="s">
        <v>146</v>
      </c>
      <c r="D73" s="20" t="s">
        <v>145</v>
      </c>
      <c r="E73" s="19" t="str">
        <f t="shared" si="5"/>
        <v>Carson</v>
      </c>
      <c r="F73" s="17">
        <v>41640</v>
      </c>
      <c r="G73" s="17">
        <v>44500</v>
      </c>
      <c r="H73">
        <f t="shared" si="6"/>
        <v>2014</v>
      </c>
      <c r="I73">
        <f t="shared" si="7"/>
        <v>2021</v>
      </c>
      <c r="J73" s="17">
        <v>41562</v>
      </c>
      <c r="K73" s="17">
        <v>44484</v>
      </c>
      <c r="L73">
        <f t="shared" si="8"/>
        <v>2013</v>
      </c>
      <c r="M73">
        <f t="shared" si="9"/>
        <v>2021</v>
      </c>
      <c r="N73" s="20" t="s">
        <v>145</v>
      </c>
    </row>
    <row r="74" spans="1:14" x14ac:dyDescent="0.25">
      <c r="A74" s="22" t="s">
        <v>398</v>
      </c>
      <c r="B74" s="22" t="s">
        <v>374</v>
      </c>
      <c r="C74" s="21" t="s">
        <v>146</v>
      </c>
      <c r="D74" s="20" t="s">
        <v>145</v>
      </c>
      <c r="E74" s="19" t="str">
        <f t="shared" si="5"/>
        <v>Cathedral</v>
      </c>
      <c r="F74" s="17">
        <v>41640</v>
      </c>
      <c r="G74" s="17">
        <v>44500</v>
      </c>
      <c r="H74">
        <f t="shared" si="6"/>
        <v>2014</v>
      </c>
      <c r="I74">
        <f t="shared" si="7"/>
        <v>2021</v>
      </c>
      <c r="J74" s="17">
        <v>41562</v>
      </c>
      <c r="K74" s="17">
        <v>44484</v>
      </c>
      <c r="L74">
        <f t="shared" si="8"/>
        <v>2013</v>
      </c>
      <c r="M74">
        <f t="shared" si="9"/>
        <v>2021</v>
      </c>
      <c r="N74" s="20" t="s">
        <v>145</v>
      </c>
    </row>
    <row r="75" spans="1:14" x14ac:dyDescent="0.25">
      <c r="A75" s="22" t="s">
        <v>194</v>
      </c>
      <c r="B75" s="22" t="s">
        <v>184</v>
      </c>
      <c r="C75" s="21" t="s">
        <v>165</v>
      </c>
      <c r="D75" s="20" t="s">
        <v>164</v>
      </c>
      <c r="E75" s="19" t="str">
        <f t="shared" si="5"/>
        <v>Ceres</v>
      </c>
      <c r="F75" s="17">
        <v>41640</v>
      </c>
      <c r="G75" s="17">
        <v>45199</v>
      </c>
      <c r="H75">
        <f t="shared" si="6"/>
        <v>2014</v>
      </c>
      <c r="I75">
        <f t="shared" si="7"/>
        <v>2023</v>
      </c>
      <c r="J75" s="17">
        <v>42369</v>
      </c>
      <c r="K75" s="17">
        <v>45291</v>
      </c>
      <c r="L75">
        <f t="shared" si="8"/>
        <v>2015</v>
      </c>
      <c r="M75">
        <f t="shared" si="9"/>
        <v>2023</v>
      </c>
      <c r="N75" s="20" t="s">
        <v>164</v>
      </c>
    </row>
    <row r="76" spans="1:14" x14ac:dyDescent="0.25">
      <c r="A76" s="22" t="s">
        <v>586</v>
      </c>
      <c r="B76" s="22" t="s">
        <v>513</v>
      </c>
      <c r="C76" s="21" t="s">
        <v>146</v>
      </c>
      <c r="D76" s="20" t="s">
        <v>145</v>
      </c>
      <c r="E76" s="19" t="str">
        <f t="shared" si="5"/>
        <v>Cerritos</v>
      </c>
      <c r="F76" s="17">
        <v>41640</v>
      </c>
      <c r="G76" s="17">
        <v>44500</v>
      </c>
      <c r="H76">
        <f t="shared" si="6"/>
        <v>2014</v>
      </c>
      <c r="I76">
        <f t="shared" si="7"/>
        <v>2021</v>
      </c>
      <c r="J76" s="17">
        <v>41562</v>
      </c>
      <c r="K76" s="17">
        <v>44484</v>
      </c>
      <c r="L76">
        <f t="shared" si="8"/>
        <v>2013</v>
      </c>
      <c r="M76">
        <f t="shared" si="9"/>
        <v>2021</v>
      </c>
      <c r="N76" s="20" t="s">
        <v>145</v>
      </c>
    </row>
    <row r="77" spans="1:14" x14ac:dyDescent="0.25">
      <c r="A77" s="22" t="s">
        <v>711</v>
      </c>
      <c r="B77" s="22" t="s">
        <v>707</v>
      </c>
      <c r="C77" s="21" t="s">
        <v>706</v>
      </c>
      <c r="D77" s="20" t="s">
        <v>705</v>
      </c>
      <c r="E77" s="19" t="str">
        <f t="shared" si="5"/>
        <v>Chico</v>
      </c>
      <c r="F77" s="17">
        <v>41640</v>
      </c>
      <c r="G77" s="17">
        <v>44727</v>
      </c>
      <c r="H77">
        <f t="shared" si="6"/>
        <v>2014</v>
      </c>
      <c r="I77">
        <f t="shared" si="7"/>
        <v>2022</v>
      </c>
      <c r="J77" s="17">
        <v>41805</v>
      </c>
      <c r="K77" s="17">
        <v>44727</v>
      </c>
      <c r="L77">
        <f t="shared" si="8"/>
        <v>2014</v>
      </c>
      <c r="M77">
        <f t="shared" si="9"/>
        <v>2022</v>
      </c>
      <c r="N77" s="20" t="s">
        <v>705</v>
      </c>
    </row>
    <row r="78" spans="1:14" x14ac:dyDescent="0.25">
      <c r="A78" s="22" t="s">
        <v>356</v>
      </c>
      <c r="B78" s="22" t="s">
        <v>335</v>
      </c>
      <c r="C78" s="21" t="s">
        <v>146</v>
      </c>
      <c r="D78" s="20" t="s">
        <v>145</v>
      </c>
      <c r="E78" s="19" t="str">
        <f t="shared" si="5"/>
        <v>Chino</v>
      </c>
      <c r="F78" s="17">
        <v>41640</v>
      </c>
      <c r="G78" s="17">
        <v>44500</v>
      </c>
      <c r="H78">
        <f t="shared" si="6"/>
        <v>2014</v>
      </c>
      <c r="I78">
        <f t="shared" si="7"/>
        <v>2021</v>
      </c>
      <c r="J78" s="17">
        <v>41562</v>
      </c>
      <c r="K78" s="17">
        <v>44484</v>
      </c>
      <c r="L78">
        <f t="shared" si="8"/>
        <v>2013</v>
      </c>
      <c r="M78">
        <f t="shared" si="9"/>
        <v>2021</v>
      </c>
      <c r="N78" s="20" t="s">
        <v>145</v>
      </c>
    </row>
    <row r="79" spans="1:14" x14ac:dyDescent="0.25">
      <c r="A79" s="22" t="s">
        <v>355</v>
      </c>
      <c r="B79" s="22" t="s">
        <v>335</v>
      </c>
      <c r="C79" s="21" t="s">
        <v>146</v>
      </c>
      <c r="D79" s="20" t="s">
        <v>145</v>
      </c>
      <c r="E79" s="19" t="str">
        <f t="shared" si="5"/>
        <v>Chino Hills</v>
      </c>
      <c r="F79" s="17">
        <v>41640</v>
      </c>
      <c r="G79" s="17">
        <v>44500</v>
      </c>
      <c r="H79">
        <f t="shared" si="6"/>
        <v>2014</v>
      </c>
      <c r="I79">
        <f t="shared" si="7"/>
        <v>2021</v>
      </c>
      <c r="J79" s="17">
        <v>41562</v>
      </c>
      <c r="K79" s="17">
        <v>44484</v>
      </c>
      <c r="L79">
        <f t="shared" si="8"/>
        <v>2013</v>
      </c>
      <c r="M79">
        <f t="shared" si="9"/>
        <v>2021</v>
      </c>
      <c r="N79" s="20" t="s">
        <v>145</v>
      </c>
    </row>
    <row r="80" spans="1:14" x14ac:dyDescent="0.25">
      <c r="A80" s="22" t="s">
        <v>512</v>
      </c>
      <c r="B80" s="22" t="s">
        <v>510</v>
      </c>
      <c r="C80" s="21" t="s">
        <v>236</v>
      </c>
      <c r="D80" s="20" t="s">
        <v>508</v>
      </c>
      <c r="E80" s="19" t="str">
        <f t="shared" si="5"/>
        <v>Chowchilla</v>
      </c>
      <c r="F80" s="17">
        <v>41640</v>
      </c>
      <c r="G80" s="17">
        <v>45291</v>
      </c>
      <c r="H80">
        <f t="shared" si="6"/>
        <v>2014</v>
      </c>
      <c r="I80">
        <f t="shared" si="7"/>
        <v>2023</v>
      </c>
      <c r="J80" s="17">
        <v>42400</v>
      </c>
      <c r="K80" s="17">
        <v>45322</v>
      </c>
      <c r="L80">
        <f t="shared" si="8"/>
        <v>2016</v>
      </c>
      <c r="M80">
        <f t="shared" si="9"/>
        <v>2024</v>
      </c>
      <c r="N80" s="20" t="s">
        <v>508</v>
      </c>
    </row>
    <row r="81" spans="1:14" x14ac:dyDescent="0.25">
      <c r="A81" s="22" t="s">
        <v>333</v>
      </c>
      <c r="B81" s="22" t="s">
        <v>315</v>
      </c>
      <c r="C81" s="21" t="s">
        <v>314</v>
      </c>
      <c r="D81" s="20" t="s">
        <v>313</v>
      </c>
      <c r="E81" s="19" t="str">
        <f t="shared" si="5"/>
        <v>Chula Vista</v>
      </c>
      <c r="F81" s="17">
        <v>40179</v>
      </c>
      <c r="G81" s="17">
        <v>44196</v>
      </c>
      <c r="H81">
        <f t="shared" si="6"/>
        <v>2010</v>
      </c>
      <c r="I81">
        <f t="shared" si="7"/>
        <v>2020</v>
      </c>
      <c r="J81" s="17">
        <v>41394</v>
      </c>
      <c r="K81" s="17">
        <v>44316</v>
      </c>
      <c r="L81">
        <f t="shared" si="8"/>
        <v>2013</v>
      </c>
      <c r="M81">
        <f t="shared" si="9"/>
        <v>2021</v>
      </c>
      <c r="N81" s="20" t="s">
        <v>313</v>
      </c>
    </row>
    <row r="82" spans="1:14" x14ac:dyDescent="0.25">
      <c r="A82" s="22" t="s">
        <v>373</v>
      </c>
      <c r="B82" s="22" t="s">
        <v>366</v>
      </c>
      <c r="C82" s="21" t="s">
        <v>135</v>
      </c>
      <c r="D82" s="20" t="s">
        <v>134</v>
      </c>
      <c r="E82" s="19" t="str">
        <f t="shared" si="5"/>
        <v>Citrus Heights</v>
      </c>
      <c r="F82" s="17">
        <v>41275</v>
      </c>
      <c r="G82" s="17">
        <v>44500</v>
      </c>
      <c r="H82">
        <f t="shared" si="6"/>
        <v>2013</v>
      </c>
      <c r="I82">
        <f t="shared" si="7"/>
        <v>2021</v>
      </c>
      <c r="J82" s="17">
        <v>41578</v>
      </c>
      <c r="K82" s="17">
        <v>44500</v>
      </c>
      <c r="L82">
        <f t="shared" si="8"/>
        <v>2013</v>
      </c>
      <c r="M82">
        <f t="shared" si="9"/>
        <v>2021</v>
      </c>
      <c r="N82" s="20" t="s">
        <v>134</v>
      </c>
    </row>
    <row r="83" spans="1:14" x14ac:dyDescent="0.25">
      <c r="A83" s="22" t="s">
        <v>585</v>
      </c>
      <c r="B83" s="22" t="s">
        <v>513</v>
      </c>
      <c r="C83" s="21" t="s">
        <v>146</v>
      </c>
      <c r="D83" s="20" t="s">
        <v>145</v>
      </c>
      <c r="E83" s="19" t="str">
        <f t="shared" si="5"/>
        <v>Claremont</v>
      </c>
      <c r="F83" s="17">
        <v>41640</v>
      </c>
      <c r="G83" s="17">
        <v>44500</v>
      </c>
      <c r="H83">
        <f t="shared" si="6"/>
        <v>2014</v>
      </c>
      <c r="I83">
        <f t="shared" si="7"/>
        <v>2021</v>
      </c>
      <c r="J83" s="17">
        <v>41562</v>
      </c>
      <c r="K83" s="17">
        <v>44484</v>
      </c>
      <c r="L83">
        <f t="shared" si="8"/>
        <v>2013</v>
      </c>
      <c r="M83">
        <f t="shared" si="9"/>
        <v>2021</v>
      </c>
      <c r="N83" s="20" t="s">
        <v>145</v>
      </c>
    </row>
    <row r="84" spans="1:14" x14ac:dyDescent="0.25">
      <c r="A84" s="22" t="s">
        <v>695</v>
      </c>
      <c r="B84" s="22" t="s">
        <v>677</v>
      </c>
      <c r="C84" s="21" t="s">
        <v>196</v>
      </c>
      <c r="D84" s="20" t="s">
        <v>195</v>
      </c>
      <c r="E84" s="19" t="str">
        <f t="shared" si="5"/>
        <v>Clayton</v>
      </c>
      <c r="F84" s="17">
        <v>41640</v>
      </c>
      <c r="G84" s="17">
        <v>44865</v>
      </c>
      <c r="H84">
        <f t="shared" si="6"/>
        <v>2014</v>
      </c>
      <c r="I84">
        <f t="shared" si="7"/>
        <v>2022</v>
      </c>
      <c r="J84" s="17">
        <v>42035</v>
      </c>
      <c r="K84" s="17">
        <v>44957</v>
      </c>
      <c r="L84">
        <f t="shared" si="8"/>
        <v>2015</v>
      </c>
      <c r="M84">
        <f t="shared" si="9"/>
        <v>2023</v>
      </c>
      <c r="N84" s="20" t="s">
        <v>195</v>
      </c>
    </row>
    <row r="85" spans="1:14" x14ac:dyDescent="0.25">
      <c r="A85" s="22" t="s">
        <v>608</v>
      </c>
      <c r="B85" s="22" t="s">
        <v>605</v>
      </c>
      <c r="C85" s="21" t="s">
        <v>160</v>
      </c>
      <c r="D85" s="20" t="s">
        <v>159</v>
      </c>
      <c r="E85" s="19" t="str">
        <f t="shared" si="5"/>
        <v>Clearlake</v>
      </c>
      <c r="F85" s="17">
        <v>41640</v>
      </c>
      <c r="G85" s="17">
        <v>43646</v>
      </c>
      <c r="H85">
        <f t="shared" si="6"/>
        <v>2014</v>
      </c>
      <c r="I85">
        <f t="shared" si="7"/>
        <v>2019</v>
      </c>
      <c r="J85" s="17">
        <v>41820</v>
      </c>
      <c r="K85" s="17">
        <v>43646</v>
      </c>
      <c r="L85">
        <f t="shared" si="8"/>
        <v>2014</v>
      </c>
      <c r="M85">
        <f t="shared" si="9"/>
        <v>2019</v>
      </c>
      <c r="N85" s="20" t="s">
        <v>159</v>
      </c>
    </row>
    <row r="86" spans="1:14" x14ac:dyDescent="0.25">
      <c r="A86" s="22" t="s">
        <v>207</v>
      </c>
      <c r="B86" s="22" t="s">
        <v>197</v>
      </c>
      <c r="C86" s="21" t="s">
        <v>196</v>
      </c>
      <c r="D86" s="20" t="s">
        <v>195</v>
      </c>
      <c r="E86" s="19" t="str">
        <f t="shared" si="5"/>
        <v>Cloverdale</v>
      </c>
      <c r="F86" s="17">
        <v>41640</v>
      </c>
      <c r="G86" s="17">
        <v>44865</v>
      </c>
      <c r="H86">
        <f t="shared" si="6"/>
        <v>2014</v>
      </c>
      <c r="I86">
        <f t="shared" si="7"/>
        <v>2022</v>
      </c>
      <c r="J86" s="17">
        <v>42035</v>
      </c>
      <c r="K86" s="17">
        <v>44957</v>
      </c>
      <c r="L86">
        <f t="shared" si="8"/>
        <v>2015</v>
      </c>
      <c r="M86">
        <f t="shared" si="9"/>
        <v>2023</v>
      </c>
      <c r="N86" s="20" t="s">
        <v>195</v>
      </c>
    </row>
    <row r="87" spans="1:14" x14ac:dyDescent="0.25">
      <c r="A87" s="22" t="s">
        <v>669</v>
      </c>
      <c r="B87" s="22" t="s">
        <v>653</v>
      </c>
      <c r="C87" s="21" t="s">
        <v>615</v>
      </c>
      <c r="D87" s="20" t="s">
        <v>164</v>
      </c>
      <c r="E87" s="19" t="str">
        <f t="shared" si="5"/>
        <v>Clovis</v>
      </c>
      <c r="F87" s="17">
        <v>41275</v>
      </c>
      <c r="G87" s="17">
        <v>45291</v>
      </c>
      <c r="H87">
        <f t="shared" si="6"/>
        <v>2013</v>
      </c>
      <c r="I87">
        <f t="shared" si="7"/>
        <v>2023</v>
      </c>
      <c r="J87" s="17">
        <v>42369</v>
      </c>
      <c r="K87" s="17">
        <v>45291</v>
      </c>
      <c r="L87">
        <f t="shared" si="8"/>
        <v>2015</v>
      </c>
      <c r="M87">
        <f t="shared" si="9"/>
        <v>2023</v>
      </c>
      <c r="N87" s="20" t="s">
        <v>164</v>
      </c>
    </row>
    <row r="88" spans="1:14" x14ac:dyDescent="0.25">
      <c r="A88" s="22" t="s">
        <v>397</v>
      </c>
      <c r="B88" s="22" t="s">
        <v>374</v>
      </c>
      <c r="C88" s="21" t="s">
        <v>146</v>
      </c>
      <c r="D88" s="20" t="s">
        <v>145</v>
      </c>
      <c r="E88" s="19" t="str">
        <f t="shared" si="5"/>
        <v>Coachella</v>
      </c>
      <c r="F88" s="17">
        <v>41640</v>
      </c>
      <c r="G88" s="17">
        <v>44500</v>
      </c>
      <c r="H88">
        <f t="shared" si="6"/>
        <v>2014</v>
      </c>
      <c r="I88">
        <f t="shared" si="7"/>
        <v>2021</v>
      </c>
      <c r="J88" s="17">
        <v>41562</v>
      </c>
      <c r="K88" s="17">
        <v>44484</v>
      </c>
      <c r="L88">
        <f t="shared" si="8"/>
        <v>2013</v>
      </c>
      <c r="M88">
        <f t="shared" si="9"/>
        <v>2021</v>
      </c>
      <c r="N88" s="20" t="s">
        <v>145</v>
      </c>
    </row>
    <row r="89" spans="1:14" x14ac:dyDescent="0.25">
      <c r="A89" s="22" t="s">
        <v>668</v>
      </c>
      <c r="B89" s="22" t="s">
        <v>653</v>
      </c>
      <c r="C89" s="21" t="s">
        <v>615</v>
      </c>
      <c r="D89" s="20" t="s">
        <v>164</v>
      </c>
      <c r="E89" s="19" t="str">
        <f t="shared" si="5"/>
        <v>Coalinga</v>
      </c>
      <c r="F89" s="17">
        <v>41275</v>
      </c>
      <c r="G89" s="17">
        <v>45291</v>
      </c>
      <c r="H89">
        <f t="shared" si="6"/>
        <v>2013</v>
      </c>
      <c r="I89">
        <f t="shared" si="7"/>
        <v>2023</v>
      </c>
      <c r="J89" s="17">
        <v>42369</v>
      </c>
      <c r="K89" s="17">
        <v>45291</v>
      </c>
      <c r="L89">
        <f t="shared" si="8"/>
        <v>2015</v>
      </c>
      <c r="M89">
        <f t="shared" si="9"/>
        <v>2023</v>
      </c>
      <c r="N89" s="20" t="s">
        <v>164</v>
      </c>
    </row>
    <row r="90" spans="1:14" x14ac:dyDescent="0.25">
      <c r="A90" s="22" t="s">
        <v>413</v>
      </c>
      <c r="B90" s="22" t="s">
        <v>407</v>
      </c>
      <c r="C90" s="21" t="s">
        <v>135</v>
      </c>
      <c r="D90" s="20" t="s">
        <v>134</v>
      </c>
      <c r="E90" s="19" t="str">
        <f t="shared" si="5"/>
        <v>Colfax</v>
      </c>
      <c r="F90" s="17">
        <v>41275</v>
      </c>
      <c r="G90" s="17">
        <v>44500</v>
      </c>
      <c r="H90">
        <f t="shared" si="6"/>
        <v>2013</v>
      </c>
      <c r="I90">
        <f t="shared" si="7"/>
        <v>2021</v>
      </c>
      <c r="J90" s="17">
        <v>41578</v>
      </c>
      <c r="K90" s="17">
        <v>44500</v>
      </c>
      <c r="L90">
        <f t="shared" si="8"/>
        <v>2013</v>
      </c>
      <c r="M90">
        <f t="shared" si="9"/>
        <v>2021</v>
      </c>
      <c r="N90" s="20" t="s">
        <v>134</v>
      </c>
    </row>
    <row r="91" spans="1:14" x14ac:dyDescent="0.25">
      <c r="A91" s="22" t="s">
        <v>289</v>
      </c>
      <c r="B91" s="22" t="s">
        <v>272</v>
      </c>
      <c r="C91" s="21" t="s">
        <v>196</v>
      </c>
      <c r="D91" s="20" t="s">
        <v>195</v>
      </c>
      <c r="E91" s="19" t="str">
        <f t="shared" si="5"/>
        <v>Colma</v>
      </c>
      <c r="F91" s="17">
        <v>41640</v>
      </c>
      <c r="G91" s="17">
        <v>44865</v>
      </c>
      <c r="H91">
        <f t="shared" si="6"/>
        <v>2014</v>
      </c>
      <c r="I91">
        <f t="shared" si="7"/>
        <v>2022</v>
      </c>
      <c r="J91" s="17">
        <v>42035</v>
      </c>
      <c r="K91" s="17">
        <v>44957</v>
      </c>
      <c r="L91">
        <f t="shared" si="8"/>
        <v>2015</v>
      </c>
      <c r="M91">
        <f t="shared" si="9"/>
        <v>2023</v>
      </c>
      <c r="N91" s="20" t="s">
        <v>195</v>
      </c>
    </row>
    <row r="92" spans="1:14" x14ac:dyDescent="0.25">
      <c r="A92" s="22" t="s">
        <v>354</v>
      </c>
      <c r="B92" s="22" t="s">
        <v>335</v>
      </c>
      <c r="C92" s="21" t="s">
        <v>146</v>
      </c>
      <c r="D92" s="20" t="s">
        <v>145</v>
      </c>
      <c r="E92" s="19" t="str">
        <f t="shared" si="5"/>
        <v>Colton</v>
      </c>
      <c r="F92" s="17">
        <v>41640</v>
      </c>
      <c r="G92" s="17">
        <v>44500</v>
      </c>
      <c r="H92">
        <f t="shared" si="6"/>
        <v>2014</v>
      </c>
      <c r="I92">
        <f t="shared" si="7"/>
        <v>2021</v>
      </c>
      <c r="J92" s="17">
        <v>41562</v>
      </c>
      <c r="K92" s="17">
        <v>44484</v>
      </c>
      <c r="L92">
        <f t="shared" si="8"/>
        <v>2013</v>
      </c>
      <c r="M92">
        <f t="shared" si="9"/>
        <v>2021</v>
      </c>
      <c r="N92" s="20" t="s">
        <v>145</v>
      </c>
    </row>
    <row r="93" spans="1:14" x14ac:dyDescent="0.25">
      <c r="A93" s="22" t="s">
        <v>701</v>
      </c>
      <c r="B93" s="22" t="s">
        <v>698</v>
      </c>
      <c r="C93" s="21" t="s">
        <v>160</v>
      </c>
      <c r="D93" s="20" t="s">
        <v>159</v>
      </c>
      <c r="E93" s="19" t="str">
        <f t="shared" si="5"/>
        <v>Colusa</v>
      </c>
      <c r="F93" s="17">
        <v>41640</v>
      </c>
      <c r="G93" s="17">
        <v>43646</v>
      </c>
      <c r="H93">
        <f t="shared" si="6"/>
        <v>2014</v>
      </c>
      <c r="I93">
        <f t="shared" si="7"/>
        <v>2019</v>
      </c>
      <c r="J93" s="17">
        <v>41820</v>
      </c>
      <c r="K93" s="17">
        <v>43646</v>
      </c>
      <c r="L93">
        <f t="shared" si="8"/>
        <v>2014</v>
      </c>
      <c r="M93">
        <f t="shared" si="9"/>
        <v>2019</v>
      </c>
      <c r="N93" s="20" t="s">
        <v>159</v>
      </c>
    </row>
    <row r="94" spans="1:14" x14ac:dyDescent="0.25">
      <c r="A94" s="22" t="str">
        <f>B94</f>
        <v>Colusa County - Unincorporated</v>
      </c>
      <c r="B94" s="22" t="s">
        <v>700</v>
      </c>
      <c r="C94" s="21" t="s">
        <v>160</v>
      </c>
      <c r="D94" s="20" t="s">
        <v>159</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159</v>
      </c>
    </row>
    <row r="95" spans="1:14" x14ac:dyDescent="0.25">
      <c r="A95" s="22" t="s">
        <v>584</v>
      </c>
      <c r="B95" s="22" t="s">
        <v>513</v>
      </c>
      <c r="C95" s="21" t="s">
        <v>146</v>
      </c>
      <c r="D95" s="20" t="s">
        <v>145</v>
      </c>
      <c r="E95" s="19" t="str">
        <f t="shared" si="5"/>
        <v>Commerce</v>
      </c>
      <c r="F95" s="17">
        <v>41640</v>
      </c>
      <c r="G95" s="17">
        <v>44500</v>
      </c>
      <c r="H95">
        <f t="shared" si="6"/>
        <v>2014</v>
      </c>
      <c r="I95">
        <f t="shared" si="7"/>
        <v>2021</v>
      </c>
      <c r="J95" s="17">
        <v>41562</v>
      </c>
      <c r="K95" s="17">
        <v>44484</v>
      </c>
      <c r="L95">
        <f t="shared" si="8"/>
        <v>2013</v>
      </c>
      <c r="M95">
        <f t="shared" si="9"/>
        <v>2021</v>
      </c>
      <c r="N95" s="20" t="s">
        <v>145</v>
      </c>
    </row>
    <row r="96" spans="1:14" x14ac:dyDescent="0.25">
      <c r="A96" s="22" t="s">
        <v>583</v>
      </c>
      <c r="B96" s="22" t="s">
        <v>513</v>
      </c>
      <c r="C96" s="21" t="s">
        <v>146</v>
      </c>
      <c r="D96" s="20" t="s">
        <v>145</v>
      </c>
      <c r="E96" s="19" t="str">
        <f t="shared" si="5"/>
        <v>Compton</v>
      </c>
      <c r="F96" s="17">
        <v>41640</v>
      </c>
      <c r="G96" s="17">
        <v>44500</v>
      </c>
      <c r="H96">
        <f t="shared" si="6"/>
        <v>2014</v>
      </c>
      <c r="I96">
        <f t="shared" si="7"/>
        <v>2021</v>
      </c>
      <c r="J96" s="17">
        <v>41562</v>
      </c>
      <c r="K96" s="17">
        <v>44484</v>
      </c>
      <c r="L96">
        <f t="shared" si="8"/>
        <v>2013</v>
      </c>
      <c r="M96">
        <f t="shared" si="9"/>
        <v>2021</v>
      </c>
      <c r="N96" s="20" t="s">
        <v>145</v>
      </c>
    </row>
    <row r="97" spans="1:14" x14ac:dyDescent="0.25">
      <c r="A97" s="22" t="s">
        <v>694</v>
      </c>
      <c r="B97" s="22" t="s">
        <v>677</v>
      </c>
      <c r="C97" s="21" t="s">
        <v>196</v>
      </c>
      <c r="D97" s="20" t="s">
        <v>195</v>
      </c>
      <c r="E97" s="19" t="str">
        <f t="shared" si="5"/>
        <v>Concord</v>
      </c>
      <c r="F97" s="17">
        <v>41640</v>
      </c>
      <c r="G97" s="17">
        <v>44865</v>
      </c>
      <c r="H97">
        <f t="shared" si="6"/>
        <v>2014</v>
      </c>
      <c r="I97">
        <f t="shared" si="7"/>
        <v>2022</v>
      </c>
      <c r="J97" s="17">
        <v>42035</v>
      </c>
      <c r="K97" s="17">
        <v>44957</v>
      </c>
      <c r="L97">
        <f t="shared" si="8"/>
        <v>2015</v>
      </c>
      <c r="M97">
        <f t="shared" si="9"/>
        <v>2023</v>
      </c>
      <c r="N97" s="20" t="s">
        <v>195</v>
      </c>
    </row>
    <row r="98" spans="1:14" x14ac:dyDescent="0.25">
      <c r="A98" s="22" t="str">
        <f>B98</f>
        <v>Contra Costa County - Unincorporated</v>
      </c>
      <c r="B98" s="22" t="s">
        <v>693</v>
      </c>
      <c r="C98" s="21" t="s">
        <v>196</v>
      </c>
      <c r="D98" s="20" t="s">
        <v>195</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195</v>
      </c>
    </row>
    <row r="99" spans="1:14" x14ac:dyDescent="0.25">
      <c r="A99" s="22" t="s">
        <v>613</v>
      </c>
      <c r="B99" s="22" t="s">
        <v>609</v>
      </c>
      <c r="C99" s="21" t="s">
        <v>236</v>
      </c>
      <c r="D99" s="20" t="s">
        <v>508</v>
      </c>
      <c r="E99" s="19" t="str">
        <f t="shared" si="5"/>
        <v>Corcoran</v>
      </c>
      <c r="F99" s="17">
        <v>41640</v>
      </c>
      <c r="G99" s="17">
        <v>45291</v>
      </c>
      <c r="H99">
        <f t="shared" si="6"/>
        <v>2014</v>
      </c>
      <c r="I99">
        <f t="shared" si="7"/>
        <v>2023</v>
      </c>
      <c r="J99" s="17">
        <v>42400</v>
      </c>
      <c r="K99" s="17">
        <v>45322</v>
      </c>
      <c r="L99">
        <f t="shared" si="8"/>
        <v>2016</v>
      </c>
      <c r="M99">
        <f t="shared" si="9"/>
        <v>2024</v>
      </c>
      <c r="N99" s="20" t="s">
        <v>508</v>
      </c>
    </row>
    <row r="100" spans="1:14" x14ac:dyDescent="0.25">
      <c r="A100" s="22" t="s">
        <v>179</v>
      </c>
      <c r="B100" s="22" t="s">
        <v>176</v>
      </c>
      <c r="C100" s="21" t="s">
        <v>160</v>
      </c>
      <c r="D100" s="20" t="s">
        <v>159</v>
      </c>
      <c r="E100" s="19" t="str">
        <f t="shared" si="5"/>
        <v>Corning</v>
      </c>
      <c r="F100" s="17">
        <v>41640</v>
      </c>
      <c r="G100" s="17">
        <v>43646</v>
      </c>
      <c r="H100">
        <f t="shared" si="6"/>
        <v>2014</v>
      </c>
      <c r="I100">
        <f t="shared" si="7"/>
        <v>2019</v>
      </c>
      <c r="J100" s="17">
        <v>41820</v>
      </c>
      <c r="K100" s="17">
        <v>43646</v>
      </c>
      <c r="L100">
        <f t="shared" si="8"/>
        <v>2014</v>
      </c>
      <c r="M100">
        <f t="shared" si="9"/>
        <v>2019</v>
      </c>
      <c r="N100" s="20" t="s">
        <v>159</v>
      </c>
    </row>
    <row r="101" spans="1:14" x14ac:dyDescent="0.25">
      <c r="A101" s="22" t="s">
        <v>396</v>
      </c>
      <c r="B101" s="22" t="s">
        <v>374</v>
      </c>
      <c r="C101" s="21" t="s">
        <v>146</v>
      </c>
      <c r="D101" s="20" t="s">
        <v>145</v>
      </c>
      <c r="E101" s="19" t="str">
        <f t="shared" si="5"/>
        <v>Corona</v>
      </c>
      <c r="F101" s="17">
        <v>41640</v>
      </c>
      <c r="G101" s="17">
        <v>44500</v>
      </c>
      <c r="H101">
        <f t="shared" si="6"/>
        <v>2014</v>
      </c>
      <c r="I101">
        <f t="shared" si="7"/>
        <v>2021</v>
      </c>
      <c r="J101" s="17">
        <v>41562</v>
      </c>
      <c r="K101" s="17">
        <v>44484</v>
      </c>
      <c r="L101">
        <f t="shared" si="8"/>
        <v>2013</v>
      </c>
      <c r="M101">
        <f t="shared" si="9"/>
        <v>2021</v>
      </c>
      <c r="N101" s="20" t="s">
        <v>145</v>
      </c>
    </row>
    <row r="102" spans="1:14" x14ac:dyDescent="0.25">
      <c r="A102" s="22" t="s">
        <v>332</v>
      </c>
      <c r="B102" s="22" t="s">
        <v>315</v>
      </c>
      <c r="C102" s="21" t="s">
        <v>314</v>
      </c>
      <c r="D102" s="20" t="s">
        <v>313</v>
      </c>
      <c r="E102" s="19" t="str">
        <f t="shared" si="5"/>
        <v>Coronado</v>
      </c>
      <c r="F102" s="17">
        <v>40179</v>
      </c>
      <c r="G102" s="17">
        <v>44196</v>
      </c>
      <c r="H102">
        <f t="shared" si="6"/>
        <v>2010</v>
      </c>
      <c r="I102">
        <f t="shared" si="7"/>
        <v>2020</v>
      </c>
      <c r="J102" s="17">
        <v>41394</v>
      </c>
      <c r="K102" s="17">
        <v>44316</v>
      </c>
      <c r="L102">
        <f t="shared" si="8"/>
        <v>2013</v>
      </c>
      <c r="M102">
        <f t="shared" si="9"/>
        <v>2021</v>
      </c>
      <c r="N102" s="20" t="s">
        <v>313</v>
      </c>
    </row>
    <row r="103" spans="1:14" x14ac:dyDescent="0.25">
      <c r="A103" s="22" t="s">
        <v>506</v>
      </c>
      <c r="B103" s="22" t="s">
        <v>495</v>
      </c>
      <c r="C103" s="21" t="s">
        <v>196</v>
      </c>
      <c r="D103" s="20" t="s">
        <v>195</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195</v>
      </c>
    </row>
    <row r="104" spans="1:14" x14ac:dyDescent="0.25">
      <c r="A104" s="22" t="s">
        <v>445</v>
      </c>
      <c r="B104" s="22" t="s">
        <v>415</v>
      </c>
      <c r="C104" s="21" t="s">
        <v>146</v>
      </c>
      <c r="D104" s="20" t="s">
        <v>145</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145</v>
      </c>
    </row>
    <row r="105" spans="1:14" x14ac:dyDescent="0.25">
      <c r="A105" s="22" t="s">
        <v>206</v>
      </c>
      <c r="B105" s="22" t="s">
        <v>197</v>
      </c>
      <c r="C105" s="21" t="s">
        <v>196</v>
      </c>
      <c r="D105" s="20" t="s">
        <v>195</v>
      </c>
      <c r="E105" s="19" t="str">
        <f t="shared" si="5"/>
        <v>Cotati</v>
      </c>
      <c r="F105" s="17">
        <v>41640</v>
      </c>
      <c r="G105" s="17">
        <v>44865</v>
      </c>
      <c r="H105">
        <f t="shared" si="6"/>
        <v>2014</v>
      </c>
      <c r="I105">
        <f t="shared" si="7"/>
        <v>2022</v>
      </c>
      <c r="J105" s="17">
        <v>42035</v>
      </c>
      <c r="K105" s="17">
        <v>44957</v>
      </c>
      <c r="L105">
        <f t="shared" si="8"/>
        <v>2015</v>
      </c>
      <c r="M105">
        <f t="shared" si="9"/>
        <v>2023</v>
      </c>
      <c r="N105" s="20" t="s">
        <v>195</v>
      </c>
    </row>
    <row r="106" spans="1:14" x14ac:dyDescent="0.25">
      <c r="A106" s="22" t="s">
        <v>582</v>
      </c>
      <c r="B106" s="22" t="s">
        <v>513</v>
      </c>
      <c r="C106" s="21" t="s">
        <v>146</v>
      </c>
      <c r="D106" s="20" t="s">
        <v>145</v>
      </c>
      <c r="E106" s="19" t="str">
        <f t="shared" si="5"/>
        <v>Covina</v>
      </c>
      <c r="F106" s="17">
        <v>41640</v>
      </c>
      <c r="G106" s="17">
        <v>44500</v>
      </c>
      <c r="H106">
        <f t="shared" si="6"/>
        <v>2014</v>
      </c>
      <c r="I106">
        <f t="shared" si="7"/>
        <v>2021</v>
      </c>
      <c r="J106" s="17">
        <v>41562</v>
      </c>
      <c r="K106" s="17">
        <v>44484</v>
      </c>
      <c r="L106">
        <f t="shared" si="8"/>
        <v>2013</v>
      </c>
      <c r="M106">
        <f t="shared" si="9"/>
        <v>2021</v>
      </c>
      <c r="N106" s="20" t="s">
        <v>145</v>
      </c>
    </row>
    <row r="107" spans="1:14" x14ac:dyDescent="0.25">
      <c r="A107" s="22" t="s">
        <v>676</v>
      </c>
      <c r="B107" s="22" t="s">
        <v>675</v>
      </c>
      <c r="C107" s="21" t="s">
        <v>160</v>
      </c>
      <c r="D107" s="20" t="s">
        <v>159</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159</v>
      </c>
    </row>
    <row r="108" spans="1:14" x14ac:dyDescent="0.25">
      <c r="A108" s="22" t="s">
        <v>581</v>
      </c>
      <c r="B108" s="22" t="s">
        <v>513</v>
      </c>
      <c r="C108" s="21" t="s">
        <v>146</v>
      </c>
      <c r="D108" s="20" t="s">
        <v>145</v>
      </c>
      <c r="E108" s="19" t="str">
        <f t="shared" si="5"/>
        <v>Cudahy</v>
      </c>
      <c r="F108" s="17">
        <v>41640</v>
      </c>
      <c r="G108" s="17">
        <v>44500</v>
      </c>
      <c r="H108">
        <f t="shared" si="6"/>
        <v>2014</v>
      </c>
      <c r="I108">
        <f t="shared" si="7"/>
        <v>2021</v>
      </c>
      <c r="J108" s="17">
        <v>41562</v>
      </c>
      <c r="K108" s="17">
        <v>44484</v>
      </c>
      <c r="L108">
        <f t="shared" si="8"/>
        <v>2013</v>
      </c>
      <c r="M108">
        <f t="shared" si="9"/>
        <v>2021</v>
      </c>
      <c r="N108" s="20" t="s">
        <v>145</v>
      </c>
    </row>
    <row r="109" spans="1:14" x14ac:dyDescent="0.25">
      <c r="A109" s="22" t="s">
        <v>580</v>
      </c>
      <c r="B109" s="22" t="s">
        <v>513</v>
      </c>
      <c r="C109" s="21" t="s">
        <v>146</v>
      </c>
      <c r="D109" s="20" t="s">
        <v>145</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145</v>
      </c>
    </row>
    <row r="110" spans="1:14" x14ac:dyDescent="0.25">
      <c r="A110" s="22" t="s">
        <v>258</v>
      </c>
      <c r="B110" s="22" t="s">
        <v>243</v>
      </c>
      <c r="C110" s="21" t="s">
        <v>196</v>
      </c>
      <c r="D110" s="20" t="s">
        <v>195</v>
      </c>
      <c r="E110" s="19" t="str">
        <f t="shared" si="5"/>
        <v>Cupertino</v>
      </c>
      <c r="F110" s="17">
        <v>41640</v>
      </c>
      <c r="G110" s="17">
        <v>44865</v>
      </c>
      <c r="H110">
        <f t="shared" si="6"/>
        <v>2014</v>
      </c>
      <c r="I110">
        <f t="shared" si="7"/>
        <v>2022</v>
      </c>
      <c r="J110" s="17">
        <v>42035</v>
      </c>
      <c r="K110" s="17">
        <v>44957</v>
      </c>
      <c r="L110">
        <f t="shared" si="8"/>
        <v>2015</v>
      </c>
      <c r="M110">
        <f t="shared" si="9"/>
        <v>2023</v>
      </c>
      <c r="N110" s="20" t="s">
        <v>195</v>
      </c>
    </row>
    <row r="111" spans="1:14" x14ac:dyDescent="0.25">
      <c r="A111" s="22" t="s">
        <v>444</v>
      </c>
      <c r="B111" s="22" t="s">
        <v>415</v>
      </c>
      <c r="C111" s="21" t="s">
        <v>146</v>
      </c>
      <c r="D111" s="20" t="s">
        <v>145</v>
      </c>
      <c r="E111" s="19" t="str">
        <f t="shared" si="5"/>
        <v>Cypress</v>
      </c>
      <c r="F111" s="17">
        <v>41640</v>
      </c>
      <c r="G111" s="17">
        <v>44500</v>
      </c>
      <c r="H111">
        <f t="shared" si="6"/>
        <v>2014</v>
      </c>
      <c r="I111">
        <f t="shared" si="7"/>
        <v>2021</v>
      </c>
      <c r="J111" s="17">
        <v>41562</v>
      </c>
      <c r="K111" s="17">
        <v>44484</v>
      </c>
      <c r="L111">
        <f t="shared" si="8"/>
        <v>2013</v>
      </c>
      <c r="M111">
        <f t="shared" si="9"/>
        <v>2021</v>
      </c>
      <c r="N111" s="20" t="s">
        <v>145</v>
      </c>
    </row>
    <row r="112" spans="1:14" x14ac:dyDescent="0.25">
      <c r="A112" s="22" t="s">
        <v>288</v>
      </c>
      <c r="B112" s="22" t="s">
        <v>272</v>
      </c>
      <c r="C112" s="21" t="s">
        <v>196</v>
      </c>
      <c r="D112" s="20" t="s">
        <v>195</v>
      </c>
      <c r="E112" s="19" t="str">
        <f t="shared" si="5"/>
        <v>Daly City</v>
      </c>
      <c r="F112" s="17">
        <v>41640</v>
      </c>
      <c r="G112" s="17">
        <v>44865</v>
      </c>
      <c r="H112">
        <f t="shared" si="6"/>
        <v>2014</v>
      </c>
      <c r="I112">
        <f t="shared" si="7"/>
        <v>2022</v>
      </c>
      <c r="J112" s="17">
        <v>42035</v>
      </c>
      <c r="K112" s="17">
        <v>44957</v>
      </c>
      <c r="L112">
        <f t="shared" si="8"/>
        <v>2015</v>
      </c>
      <c r="M112">
        <f t="shared" si="9"/>
        <v>2023</v>
      </c>
      <c r="N112" s="20" t="s">
        <v>195</v>
      </c>
    </row>
    <row r="113" spans="1:14" x14ac:dyDescent="0.25">
      <c r="A113" s="22" t="s">
        <v>443</v>
      </c>
      <c r="B113" s="22" t="s">
        <v>415</v>
      </c>
      <c r="C113" s="21" t="s">
        <v>146</v>
      </c>
      <c r="D113" s="20" t="s">
        <v>145</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145</v>
      </c>
    </row>
    <row r="114" spans="1:14" x14ac:dyDescent="0.25">
      <c r="A114" s="22" t="s">
        <v>692</v>
      </c>
      <c r="B114" s="22" t="s">
        <v>677</v>
      </c>
      <c r="C114" s="21" t="s">
        <v>196</v>
      </c>
      <c r="D114" s="20" t="s">
        <v>195</v>
      </c>
      <c r="E114" s="19" t="str">
        <f t="shared" si="5"/>
        <v>Danville</v>
      </c>
      <c r="F114" s="17">
        <v>41640</v>
      </c>
      <c r="G114" s="17">
        <v>44865</v>
      </c>
      <c r="H114">
        <f t="shared" si="6"/>
        <v>2014</v>
      </c>
      <c r="I114">
        <f t="shared" si="7"/>
        <v>2022</v>
      </c>
      <c r="J114" s="17">
        <v>42035</v>
      </c>
      <c r="K114" s="17">
        <v>44957</v>
      </c>
      <c r="L114">
        <f t="shared" si="8"/>
        <v>2015</v>
      </c>
      <c r="M114">
        <f t="shared" si="9"/>
        <v>2023</v>
      </c>
      <c r="N114" s="20" t="s">
        <v>195</v>
      </c>
    </row>
    <row r="115" spans="1:14" x14ac:dyDescent="0.25">
      <c r="A115" s="22" t="s">
        <v>144</v>
      </c>
      <c r="B115" s="22" t="s">
        <v>140</v>
      </c>
      <c r="C115" s="21" t="s">
        <v>135</v>
      </c>
      <c r="D115" s="20" t="s">
        <v>134</v>
      </c>
      <c r="E115" s="19" t="str">
        <f t="shared" si="5"/>
        <v>Davis</v>
      </c>
      <c r="F115" s="17">
        <v>41275</v>
      </c>
      <c r="G115" s="17">
        <v>44500</v>
      </c>
      <c r="H115">
        <f t="shared" si="6"/>
        <v>2013</v>
      </c>
      <c r="I115">
        <f t="shared" si="7"/>
        <v>2021</v>
      </c>
      <c r="J115" s="17">
        <v>41578</v>
      </c>
      <c r="K115" s="17">
        <v>44500</v>
      </c>
      <c r="L115">
        <f t="shared" si="8"/>
        <v>2013</v>
      </c>
      <c r="M115">
        <f t="shared" si="9"/>
        <v>2021</v>
      </c>
      <c r="N115" s="20" t="s">
        <v>134</v>
      </c>
    </row>
    <row r="116" spans="1:14" x14ac:dyDescent="0.25">
      <c r="A116" s="22" t="s">
        <v>331</v>
      </c>
      <c r="B116" s="22" t="s">
        <v>315</v>
      </c>
      <c r="C116" s="21" t="s">
        <v>314</v>
      </c>
      <c r="D116" s="20" t="s">
        <v>313</v>
      </c>
      <c r="E116" s="19" t="str">
        <f t="shared" si="5"/>
        <v>Del Mar</v>
      </c>
      <c r="F116" s="17">
        <v>40179</v>
      </c>
      <c r="G116" s="17">
        <v>44196</v>
      </c>
      <c r="H116">
        <f t="shared" si="6"/>
        <v>2010</v>
      </c>
      <c r="I116">
        <f t="shared" si="7"/>
        <v>2020</v>
      </c>
      <c r="J116" s="17">
        <v>41394</v>
      </c>
      <c r="K116" s="17">
        <v>44316</v>
      </c>
      <c r="L116">
        <f t="shared" si="8"/>
        <v>2013</v>
      </c>
      <c r="M116">
        <f t="shared" si="9"/>
        <v>2021</v>
      </c>
      <c r="N116" s="20" t="s">
        <v>313</v>
      </c>
    </row>
    <row r="117" spans="1:14" x14ac:dyDescent="0.25">
      <c r="A117" s="22" t="str">
        <f>B117</f>
        <v>Del Norte County - Unincorporated</v>
      </c>
      <c r="B117" s="22" t="s">
        <v>674</v>
      </c>
      <c r="C117" s="21" t="s">
        <v>160</v>
      </c>
      <c r="D117" s="20" t="s">
        <v>159</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159</v>
      </c>
    </row>
    <row r="118" spans="1:14" x14ac:dyDescent="0.25">
      <c r="A118" s="22" t="s">
        <v>473</v>
      </c>
      <c r="B118" s="22" t="s">
        <v>461</v>
      </c>
      <c r="C118" s="21" t="s">
        <v>236</v>
      </c>
      <c r="D118" s="20" t="s">
        <v>164</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164</v>
      </c>
    </row>
    <row r="119" spans="1:14" x14ac:dyDescent="0.25">
      <c r="A119" s="22" t="s">
        <v>625</v>
      </c>
      <c r="B119" s="22" t="s">
        <v>616</v>
      </c>
      <c r="C119" s="21" t="s">
        <v>615</v>
      </c>
      <c r="D119" s="20" t="s">
        <v>164</v>
      </c>
      <c r="E119" s="19" t="str">
        <f t="shared" si="5"/>
        <v>Delano</v>
      </c>
      <c r="F119" s="17">
        <v>41275</v>
      </c>
      <c r="G119" s="17">
        <v>45291</v>
      </c>
      <c r="H119">
        <f t="shared" si="6"/>
        <v>2013</v>
      </c>
      <c r="I119">
        <f t="shared" si="7"/>
        <v>2023</v>
      </c>
      <c r="J119" s="17">
        <v>42369</v>
      </c>
      <c r="K119" s="17">
        <v>45291</v>
      </c>
      <c r="L119">
        <f t="shared" si="8"/>
        <v>2015</v>
      </c>
      <c r="M119">
        <f t="shared" si="9"/>
        <v>2023</v>
      </c>
      <c r="N119" s="20" t="s">
        <v>164</v>
      </c>
    </row>
    <row r="120" spans="1:14" x14ac:dyDescent="0.25">
      <c r="A120" s="22" t="s">
        <v>395</v>
      </c>
      <c r="B120" s="22" t="s">
        <v>374</v>
      </c>
      <c r="C120" s="21" t="s">
        <v>146</v>
      </c>
      <c r="D120" s="20" t="s">
        <v>145</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145</v>
      </c>
    </row>
    <row r="121" spans="1:14" x14ac:dyDescent="0.25">
      <c r="A121" s="22" t="s">
        <v>579</v>
      </c>
      <c r="B121" s="22" t="s">
        <v>513</v>
      </c>
      <c r="C121" s="21" t="s">
        <v>146</v>
      </c>
      <c r="D121" s="20" t="s">
        <v>145</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145</v>
      </c>
    </row>
    <row r="122" spans="1:14" x14ac:dyDescent="0.25">
      <c r="A122" s="22" t="s">
        <v>174</v>
      </c>
      <c r="B122" s="22" t="s">
        <v>166</v>
      </c>
      <c r="C122" s="21" t="s">
        <v>165</v>
      </c>
      <c r="D122" s="20" t="s">
        <v>164</v>
      </c>
      <c r="E122" s="19" t="str">
        <f t="shared" si="5"/>
        <v>Dinuba</v>
      </c>
      <c r="F122" s="17">
        <v>41640</v>
      </c>
      <c r="G122" s="17">
        <v>45199</v>
      </c>
      <c r="H122">
        <f t="shared" si="6"/>
        <v>2014</v>
      </c>
      <c r="I122">
        <f t="shared" si="7"/>
        <v>2023</v>
      </c>
      <c r="J122" s="17">
        <v>42369</v>
      </c>
      <c r="K122" s="17">
        <v>45291</v>
      </c>
      <c r="L122">
        <f t="shared" si="8"/>
        <v>2015</v>
      </c>
      <c r="M122">
        <f t="shared" si="9"/>
        <v>2023</v>
      </c>
      <c r="N122" s="20" t="s">
        <v>164</v>
      </c>
    </row>
    <row r="123" spans="1:14" x14ac:dyDescent="0.25">
      <c r="A123" s="22" t="s">
        <v>215</v>
      </c>
      <c r="B123" s="22" t="s">
        <v>208</v>
      </c>
      <c r="C123" s="21" t="s">
        <v>196</v>
      </c>
      <c r="D123" s="20" t="s">
        <v>195</v>
      </c>
      <c r="E123" s="19" t="str">
        <f t="shared" si="5"/>
        <v>Dixon</v>
      </c>
      <c r="F123" s="17">
        <v>41640</v>
      </c>
      <c r="G123" s="17">
        <v>44865</v>
      </c>
      <c r="H123">
        <f t="shared" si="6"/>
        <v>2014</v>
      </c>
      <c r="I123">
        <f t="shared" si="7"/>
        <v>2022</v>
      </c>
      <c r="J123" s="17">
        <v>42035</v>
      </c>
      <c r="K123" s="17">
        <v>44957</v>
      </c>
      <c r="L123">
        <f t="shared" si="8"/>
        <v>2015</v>
      </c>
      <c r="M123">
        <f t="shared" si="9"/>
        <v>2023</v>
      </c>
      <c r="N123" s="20" t="s">
        <v>195</v>
      </c>
    </row>
    <row r="124" spans="1:14" x14ac:dyDescent="0.25">
      <c r="A124" s="22" t="s">
        <v>227</v>
      </c>
      <c r="B124" s="22" t="s">
        <v>217</v>
      </c>
      <c r="C124" s="21" t="s">
        <v>160</v>
      </c>
      <c r="D124" s="20" t="s">
        <v>159</v>
      </c>
      <c r="E124" s="19" t="str">
        <f t="shared" si="5"/>
        <v>Dorris</v>
      </c>
      <c r="F124" s="17">
        <v>41640</v>
      </c>
      <c r="G124" s="17">
        <v>43646</v>
      </c>
      <c r="H124">
        <f t="shared" si="6"/>
        <v>2014</v>
      </c>
      <c r="I124">
        <f t="shared" si="7"/>
        <v>2019</v>
      </c>
      <c r="J124" s="17">
        <v>41820</v>
      </c>
      <c r="K124" s="17">
        <v>43646</v>
      </c>
      <c r="L124">
        <f t="shared" si="8"/>
        <v>2014</v>
      </c>
      <c r="M124">
        <f t="shared" si="9"/>
        <v>2019</v>
      </c>
      <c r="N124" s="20" t="s">
        <v>159</v>
      </c>
    </row>
    <row r="125" spans="1:14" x14ac:dyDescent="0.25">
      <c r="A125" s="22" t="s">
        <v>487</v>
      </c>
      <c r="B125" s="22" t="s">
        <v>482</v>
      </c>
      <c r="C125" s="21" t="s">
        <v>236</v>
      </c>
      <c r="D125" s="20" t="s">
        <v>480</v>
      </c>
      <c r="E125" s="19" t="str">
        <f t="shared" si="5"/>
        <v>Dos Palos</v>
      </c>
      <c r="F125" s="17">
        <v>41640</v>
      </c>
      <c r="G125" s="17">
        <v>45291</v>
      </c>
      <c r="H125">
        <f t="shared" si="6"/>
        <v>2014</v>
      </c>
      <c r="I125">
        <f t="shared" si="7"/>
        <v>2023</v>
      </c>
      <c r="J125" s="17">
        <v>42460</v>
      </c>
      <c r="K125" s="17">
        <v>45382</v>
      </c>
      <c r="L125">
        <f t="shared" si="8"/>
        <v>2016</v>
      </c>
      <c r="M125">
        <f t="shared" si="9"/>
        <v>2024</v>
      </c>
      <c r="N125" s="20" t="s">
        <v>480</v>
      </c>
    </row>
    <row r="126" spans="1:14" x14ac:dyDescent="0.25">
      <c r="A126" s="22" t="s">
        <v>578</v>
      </c>
      <c r="B126" s="22" t="s">
        <v>513</v>
      </c>
      <c r="C126" s="21" t="s">
        <v>146</v>
      </c>
      <c r="D126" s="20" t="s">
        <v>145</v>
      </c>
      <c r="E126" s="19" t="str">
        <f t="shared" si="5"/>
        <v>Downey</v>
      </c>
      <c r="F126" s="17">
        <v>41640</v>
      </c>
      <c r="G126" s="17">
        <v>44500</v>
      </c>
      <c r="H126">
        <f t="shared" si="6"/>
        <v>2014</v>
      </c>
      <c r="I126">
        <f t="shared" si="7"/>
        <v>2021</v>
      </c>
      <c r="J126" s="17">
        <v>41562</v>
      </c>
      <c r="K126" s="17">
        <v>44484</v>
      </c>
      <c r="L126">
        <f t="shared" si="8"/>
        <v>2013</v>
      </c>
      <c r="M126">
        <f t="shared" si="9"/>
        <v>2021</v>
      </c>
      <c r="N126" s="20" t="s">
        <v>145</v>
      </c>
    </row>
    <row r="127" spans="1:14" x14ac:dyDescent="0.25">
      <c r="A127" s="22" t="s">
        <v>577</v>
      </c>
      <c r="B127" s="22" t="s">
        <v>513</v>
      </c>
      <c r="C127" s="21" t="s">
        <v>146</v>
      </c>
      <c r="D127" s="20" t="s">
        <v>145</v>
      </c>
      <c r="E127" s="19" t="str">
        <f t="shared" si="5"/>
        <v>Duarte</v>
      </c>
      <c r="F127" s="17">
        <v>41640</v>
      </c>
      <c r="G127" s="17">
        <v>44500</v>
      </c>
      <c r="H127">
        <f t="shared" si="6"/>
        <v>2014</v>
      </c>
      <c r="I127">
        <f t="shared" si="7"/>
        <v>2021</v>
      </c>
      <c r="J127" s="17">
        <v>41562</v>
      </c>
      <c r="K127" s="17">
        <v>44484</v>
      </c>
      <c r="L127">
        <f t="shared" si="8"/>
        <v>2013</v>
      </c>
      <c r="M127">
        <f t="shared" si="9"/>
        <v>2021</v>
      </c>
      <c r="N127" s="20" t="s">
        <v>145</v>
      </c>
    </row>
    <row r="128" spans="1:14" x14ac:dyDescent="0.25">
      <c r="A128" s="22" t="s">
        <v>732</v>
      </c>
      <c r="B128" s="22" t="s">
        <v>721</v>
      </c>
      <c r="C128" s="21" t="s">
        <v>196</v>
      </c>
      <c r="D128" s="20" t="s">
        <v>195</v>
      </c>
      <c r="E128" s="19" t="str">
        <f t="shared" si="5"/>
        <v>Dublin</v>
      </c>
      <c r="F128" s="17">
        <v>41640</v>
      </c>
      <c r="G128" s="17">
        <v>44865</v>
      </c>
      <c r="H128">
        <f t="shared" si="6"/>
        <v>2014</v>
      </c>
      <c r="I128">
        <f t="shared" si="7"/>
        <v>2022</v>
      </c>
      <c r="J128" s="17">
        <v>42035</v>
      </c>
      <c r="K128" s="17">
        <v>44957</v>
      </c>
      <c r="L128">
        <f t="shared" si="8"/>
        <v>2015</v>
      </c>
      <c r="M128">
        <f t="shared" si="9"/>
        <v>2023</v>
      </c>
      <c r="N128" s="20" t="s">
        <v>195</v>
      </c>
    </row>
    <row r="129" spans="1:14" x14ac:dyDescent="0.25">
      <c r="A129" s="22" t="s">
        <v>226</v>
      </c>
      <c r="B129" s="22" t="s">
        <v>217</v>
      </c>
      <c r="C129" s="21" t="s">
        <v>160</v>
      </c>
      <c r="D129" s="20" t="s">
        <v>159</v>
      </c>
      <c r="E129" s="19" t="str">
        <f t="shared" si="5"/>
        <v>Dunsmuir</v>
      </c>
      <c r="F129" s="17">
        <v>41640</v>
      </c>
      <c r="G129" s="17">
        <v>43646</v>
      </c>
      <c r="H129">
        <f t="shared" si="6"/>
        <v>2014</v>
      </c>
      <c r="I129">
        <f t="shared" si="7"/>
        <v>2019</v>
      </c>
      <c r="J129" s="17">
        <v>41820</v>
      </c>
      <c r="K129" s="17">
        <v>43646</v>
      </c>
      <c r="L129">
        <f t="shared" si="8"/>
        <v>2014</v>
      </c>
      <c r="M129">
        <f t="shared" si="9"/>
        <v>2019</v>
      </c>
      <c r="N129" s="20" t="s">
        <v>159</v>
      </c>
    </row>
    <row r="130" spans="1:14" x14ac:dyDescent="0.25">
      <c r="A130" s="22" t="s">
        <v>287</v>
      </c>
      <c r="B130" s="22" t="s">
        <v>272</v>
      </c>
      <c r="C130" s="21" t="s">
        <v>196</v>
      </c>
      <c r="D130" s="20" t="s">
        <v>195</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195</v>
      </c>
    </row>
    <row r="131" spans="1:14" x14ac:dyDescent="0.25">
      <c r="A131" s="22" t="s">
        <v>394</v>
      </c>
      <c r="B131" s="22" t="s">
        <v>374</v>
      </c>
      <c r="C131" s="21" t="s">
        <v>146</v>
      </c>
      <c r="D131" s="20" t="s">
        <v>145</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145</v>
      </c>
    </row>
    <row r="132" spans="1:14" x14ac:dyDescent="0.25">
      <c r="A132" s="22" t="s">
        <v>330</v>
      </c>
      <c r="B132" s="22" t="s">
        <v>315</v>
      </c>
      <c r="C132" s="21" t="s">
        <v>314</v>
      </c>
      <c r="D132" s="20" t="s">
        <v>313</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313</v>
      </c>
    </row>
    <row r="133" spans="1:14" x14ac:dyDescent="0.25">
      <c r="A133" s="22" t="s">
        <v>636</v>
      </c>
      <c r="B133" s="22" t="s">
        <v>631</v>
      </c>
      <c r="C133" s="21" t="s">
        <v>146</v>
      </c>
      <c r="D133" s="20" t="s">
        <v>145</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145</v>
      </c>
    </row>
    <row r="134" spans="1:14" x14ac:dyDescent="0.25">
      <c r="A134" s="22" t="s">
        <v>691</v>
      </c>
      <c r="B134" s="22" t="s">
        <v>677</v>
      </c>
      <c r="C134" s="21" t="s">
        <v>196</v>
      </c>
      <c r="D134" s="20" t="s">
        <v>195</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195</v>
      </c>
    </row>
    <row r="135" spans="1:14" x14ac:dyDescent="0.25">
      <c r="A135" s="22" t="str">
        <f>B135</f>
        <v>El Dorado County - Unincorporated</v>
      </c>
      <c r="B135" s="22" t="s">
        <v>673</v>
      </c>
      <c r="C135" s="21" t="s">
        <v>135</v>
      </c>
      <c r="D135" s="20" t="s">
        <v>134</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134</v>
      </c>
    </row>
    <row r="136" spans="1:14" x14ac:dyDescent="0.25">
      <c r="A136" s="22" t="s">
        <v>576</v>
      </c>
      <c r="B136" s="22" t="s">
        <v>513</v>
      </c>
      <c r="C136" s="21" t="s">
        <v>146</v>
      </c>
      <c r="D136" s="20" t="s">
        <v>145</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145</v>
      </c>
    </row>
    <row r="137" spans="1:14" x14ac:dyDescent="0.25">
      <c r="A137" s="22" t="s">
        <v>575</v>
      </c>
      <c r="B137" s="22" t="s">
        <v>513</v>
      </c>
      <c r="C137" s="21" t="s">
        <v>146</v>
      </c>
      <c r="D137" s="20" t="s">
        <v>145</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145</v>
      </c>
    </row>
    <row r="138" spans="1:14" x14ac:dyDescent="0.25">
      <c r="A138" s="22" t="s">
        <v>372</v>
      </c>
      <c r="B138" s="22" t="s">
        <v>366</v>
      </c>
      <c r="C138" s="21" t="s">
        <v>135</v>
      </c>
      <c r="D138" s="20" t="s">
        <v>134</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134</v>
      </c>
    </row>
    <row r="139" spans="1:14" x14ac:dyDescent="0.25">
      <c r="A139" s="22" t="s">
        <v>731</v>
      </c>
      <c r="B139" s="22" t="s">
        <v>721</v>
      </c>
      <c r="C139" s="21" t="s">
        <v>196</v>
      </c>
      <c r="D139" s="20" t="s">
        <v>195</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195</v>
      </c>
    </row>
    <row r="140" spans="1:14" x14ac:dyDescent="0.25">
      <c r="A140" s="22" t="s">
        <v>329</v>
      </c>
      <c r="B140" s="22" t="s">
        <v>315</v>
      </c>
      <c r="C140" s="21" t="s">
        <v>314</v>
      </c>
      <c r="D140" s="20" t="s">
        <v>313</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313</v>
      </c>
    </row>
    <row r="141" spans="1:14" x14ac:dyDescent="0.25">
      <c r="A141" s="22" t="s">
        <v>310</v>
      </c>
      <c r="B141" s="22" t="s">
        <v>303</v>
      </c>
      <c r="C141" s="21" t="s">
        <v>236</v>
      </c>
      <c r="D141" s="20" t="s">
        <v>164</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164</v>
      </c>
    </row>
    <row r="142" spans="1:14" x14ac:dyDescent="0.25">
      <c r="A142" s="22" t="s">
        <v>328</v>
      </c>
      <c r="B142" s="22" t="s">
        <v>315</v>
      </c>
      <c r="C142" s="21" t="s">
        <v>314</v>
      </c>
      <c r="D142" s="20" t="s">
        <v>313</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313</v>
      </c>
    </row>
    <row r="143" spans="1:14" x14ac:dyDescent="0.25">
      <c r="A143" s="22" t="s">
        <v>225</v>
      </c>
      <c r="B143" s="22" t="s">
        <v>217</v>
      </c>
      <c r="C143" s="21" t="s">
        <v>160</v>
      </c>
      <c r="D143" s="20" t="s">
        <v>159</v>
      </c>
      <c r="E143" s="19" t="str">
        <f t="shared" si="10"/>
        <v>Etna</v>
      </c>
      <c r="F143" s="17">
        <v>41640</v>
      </c>
      <c r="G143" s="17">
        <v>43646</v>
      </c>
      <c r="H143">
        <f t="shared" si="11"/>
        <v>2014</v>
      </c>
      <c r="I143">
        <f t="shared" si="12"/>
        <v>2019</v>
      </c>
      <c r="J143" s="17">
        <v>41820</v>
      </c>
      <c r="K143" s="17">
        <v>43646</v>
      </c>
      <c r="L143">
        <f t="shared" si="13"/>
        <v>2014</v>
      </c>
      <c r="M143">
        <f t="shared" si="14"/>
        <v>2019</v>
      </c>
      <c r="N143" s="20" t="s">
        <v>159</v>
      </c>
    </row>
    <row r="144" spans="1:14" x14ac:dyDescent="0.25">
      <c r="A144" s="22" t="s">
        <v>646</v>
      </c>
      <c r="B144" s="22" t="s">
        <v>640</v>
      </c>
      <c r="C144" s="21" t="s">
        <v>160</v>
      </c>
      <c r="D144" s="20" t="s">
        <v>159</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159</v>
      </c>
    </row>
    <row r="145" spans="1:14" x14ac:dyDescent="0.25">
      <c r="A145" s="22" t="s">
        <v>173</v>
      </c>
      <c r="B145" s="22" t="s">
        <v>166</v>
      </c>
      <c r="C145" s="21" t="s">
        <v>165</v>
      </c>
      <c r="D145" s="20" t="s">
        <v>164</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164</v>
      </c>
    </row>
    <row r="146" spans="1:14" x14ac:dyDescent="0.25">
      <c r="A146" s="22" t="s">
        <v>505</v>
      </c>
      <c r="B146" s="22" t="s">
        <v>495</v>
      </c>
      <c r="C146" s="21" t="s">
        <v>196</v>
      </c>
      <c r="D146" s="20" t="s">
        <v>195</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195</v>
      </c>
    </row>
    <row r="147" spans="1:14" x14ac:dyDescent="0.25">
      <c r="A147" s="22" t="s">
        <v>214</v>
      </c>
      <c r="B147" s="22" t="s">
        <v>208</v>
      </c>
      <c r="C147" s="21" t="s">
        <v>196</v>
      </c>
      <c r="D147" s="20" t="s">
        <v>195</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195</v>
      </c>
    </row>
    <row r="148" spans="1:14" x14ac:dyDescent="0.25">
      <c r="A148" s="22" t="s">
        <v>172</v>
      </c>
      <c r="B148" s="22" t="s">
        <v>166</v>
      </c>
      <c r="C148" s="21" t="s">
        <v>165</v>
      </c>
      <c r="D148" s="20" t="s">
        <v>164</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164</v>
      </c>
    </row>
    <row r="149" spans="1:14" x14ac:dyDescent="0.25">
      <c r="A149" s="22" t="s">
        <v>645</v>
      </c>
      <c r="B149" s="22" t="s">
        <v>640</v>
      </c>
      <c r="C149" s="21" t="s">
        <v>160</v>
      </c>
      <c r="D149" s="20" t="s">
        <v>159</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159</v>
      </c>
    </row>
    <row r="150" spans="1:14" x14ac:dyDescent="0.25">
      <c r="A150" s="22" t="s">
        <v>157</v>
      </c>
      <c r="B150" s="22" t="s">
        <v>148</v>
      </c>
      <c r="C150" s="21" t="s">
        <v>146</v>
      </c>
      <c r="D150" s="20" t="s">
        <v>145</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145</v>
      </c>
    </row>
    <row r="151" spans="1:14" x14ac:dyDescent="0.25">
      <c r="A151" s="22" t="s">
        <v>667</v>
      </c>
      <c r="B151" s="22" t="s">
        <v>653</v>
      </c>
      <c r="C151" s="21" t="s">
        <v>615</v>
      </c>
      <c r="D151" s="20" t="s">
        <v>164</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164</v>
      </c>
    </row>
    <row r="152" spans="1:14" x14ac:dyDescent="0.25">
      <c r="A152" s="22" t="s">
        <v>371</v>
      </c>
      <c r="B152" s="22" t="s">
        <v>366</v>
      </c>
      <c r="C152" s="21" t="s">
        <v>135</v>
      </c>
      <c r="D152" s="20" t="s">
        <v>134</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134</v>
      </c>
    </row>
    <row r="153" spans="1:14" x14ac:dyDescent="0.25">
      <c r="A153" s="22" t="s">
        <v>353</v>
      </c>
      <c r="B153" s="22" t="s">
        <v>335</v>
      </c>
      <c r="C153" s="21" t="s">
        <v>146</v>
      </c>
      <c r="D153" s="20" t="s">
        <v>145</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145</v>
      </c>
    </row>
    <row r="154" spans="1:14" x14ac:dyDescent="0.25">
      <c r="A154" s="22" t="s">
        <v>494</v>
      </c>
      <c r="B154" s="22" t="s">
        <v>489</v>
      </c>
      <c r="C154" s="21" t="s">
        <v>160</v>
      </c>
      <c r="D154" s="20" t="s">
        <v>159</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159</v>
      </c>
    </row>
    <row r="155" spans="1:14" x14ac:dyDescent="0.25">
      <c r="A155" s="22" t="s">
        <v>224</v>
      </c>
      <c r="B155" s="22" t="s">
        <v>217</v>
      </c>
      <c r="C155" s="21" t="s">
        <v>160</v>
      </c>
      <c r="D155" s="20" t="s">
        <v>159</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159</v>
      </c>
    </row>
    <row r="156" spans="1:14" x14ac:dyDescent="0.25">
      <c r="A156" s="22" t="s">
        <v>644</v>
      </c>
      <c r="B156" s="22" t="s">
        <v>640</v>
      </c>
      <c r="C156" s="21" t="s">
        <v>160</v>
      </c>
      <c r="D156" s="20" t="s">
        <v>159</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159</v>
      </c>
    </row>
    <row r="157" spans="1:14" x14ac:dyDescent="0.25">
      <c r="A157" s="22" t="s">
        <v>286</v>
      </c>
      <c r="B157" s="22" t="s">
        <v>272</v>
      </c>
      <c r="C157" s="21" t="s">
        <v>196</v>
      </c>
      <c r="D157" s="20" t="s">
        <v>195</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195</v>
      </c>
    </row>
    <row r="158" spans="1:14" x14ac:dyDescent="0.25">
      <c r="A158" s="22" t="s">
        <v>442</v>
      </c>
      <c r="B158" s="22" t="s">
        <v>415</v>
      </c>
      <c r="C158" s="21" t="s">
        <v>146</v>
      </c>
      <c r="D158" s="20" t="s">
        <v>145</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145</v>
      </c>
    </row>
    <row r="159" spans="1:14" x14ac:dyDescent="0.25">
      <c r="A159" s="22" t="s">
        <v>666</v>
      </c>
      <c r="B159" s="22" t="s">
        <v>653</v>
      </c>
      <c r="C159" s="21" t="s">
        <v>615</v>
      </c>
      <c r="D159" s="20" t="s">
        <v>164</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164</v>
      </c>
    </row>
    <row r="160" spans="1:14" x14ac:dyDescent="0.25">
      <c r="A160" s="22" t="s">
        <v>730</v>
      </c>
      <c r="B160" s="22" t="s">
        <v>721</v>
      </c>
      <c r="C160" s="21" t="s">
        <v>196</v>
      </c>
      <c r="D160" s="20" t="s">
        <v>195</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195</v>
      </c>
    </row>
    <row r="161" spans="1:14" x14ac:dyDescent="0.25">
      <c r="A161" s="22" t="s">
        <v>665</v>
      </c>
      <c r="B161" s="22" t="s">
        <v>653</v>
      </c>
      <c r="C161" s="21" t="s">
        <v>615</v>
      </c>
      <c r="D161" s="20" t="s">
        <v>164</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164</v>
      </c>
    </row>
    <row r="162" spans="1:14" x14ac:dyDescent="0.25">
      <c r="A162" s="22" t="str">
        <f>B162</f>
        <v>Fresno County - Unincorporated</v>
      </c>
      <c r="B162" s="22" t="s">
        <v>664</v>
      </c>
      <c r="C162" s="21" t="s">
        <v>615</v>
      </c>
      <c r="D162" s="20" t="s">
        <v>164</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164</v>
      </c>
    </row>
    <row r="163" spans="1:14" x14ac:dyDescent="0.25">
      <c r="A163" s="22" t="s">
        <v>441</v>
      </c>
      <c r="B163" s="22" t="s">
        <v>415</v>
      </c>
      <c r="C163" s="21" t="s">
        <v>146</v>
      </c>
      <c r="D163" s="20" t="s">
        <v>145</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145</v>
      </c>
    </row>
    <row r="164" spans="1:14" x14ac:dyDescent="0.25">
      <c r="A164" s="22" t="s">
        <v>370</v>
      </c>
      <c r="B164" s="22" t="s">
        <v>366</v>
      </c>
      <c r="C164" s="21" t="s">
        <v>135</v>
      </c>
      <c r="D164" s="20" t="s">
        <v>134</v>
      </c>
      <c r="E164" s="19" t="str">
        <f t="shared" si="10"/>
        <v>Galt</v>
      </c>
      <c r="F164" s="17">
        <v>41275</v>
      </c>
      <c r="G164" s="17">
        <v>44500</v>
      </c>
      <c r="H164">
        <f t="shared" si="11"/>
        <v>2013</v>
      </c>
      <c r="I164">
        <f t="shared" si="12"/>
        <v>2021</v>
      </c>
      <c r="J164" s="17">
        <v>41578</v>
      </c>
      <c r="K164" s="17">
        <v>44500</v>
      </c>
      <c r="L164">
        <f t="shared" si="13"/>
        <v>2013</v>
      </c>
      <c r="M164">
        <f t="shared" si="14"/>
        <v>2021</v>
      </c>
      <c r="N164" s="20" t="s">
        <v>134</v>
      </c>
    </row>
    <row r="165" spans="1:14" x14ac:dyDescent="0.25">
      <c r="A165" s="22" t="s">
        <v>440</v>
      </c>
      <c r="B165" s="22" t="s">
        <v>415</v>
      </c>
      <c r="C165" s="21" t="s">
        <v>146</v>
      </c>
      <c r="D165" s="20" t="s">
        <v>145</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145</v>
      </c>
    </row>
    <row r="166" spans="1:14" x14ac:dyDescent="0.25">
      <c r="A166" s="22" t="s">
        <v>574</v>
      </c>
      <c r="B166" s="22" t="s">
        <v>513</v>
      </c>
      <c r="C166" s="21" t="s">
        <v>146</v>
      </c>
      <c r="D166" s="20" t="s">
        <v>145</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145</v>
      </c>
    </row>
    <row r="167" spans="1:14" x14ac:dyDescent="0.25">
      <c r="A167" s="22" t="s">
        <v>257</v>
      </c>
      <c r="B167" s="22" t="s">
        <v>243</v>
      </c>
      <c r="C167" s="21" t="s">
        <v>196</v>
      </c>
      <c r="D167" s="20" t="s">
        <v>195</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195</v>
      </c>
    </row>
    <row r="168" spans="1:14" x14ac:dyDescent="0.25">
      <c r="A168" s="22" t="s">
        <v>573</v>
      </c>
      <c r="B168" s="22" t="s">
        <v>513</v>
      </c>
      <c r="C168" s="21" t="s">
        <v>146</v>
      </c>
      <c r="D168" s="20" t="s">
        <v>145</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145</v>
      </c>
    </row>
    <row r="169" spans="1:14" x14ac:dyDescent="0.25">
      <c r="A169" s="22" t="s">
        <v>572</v>
      </c>
      <c r="B169" s="22" t="s">
        <v>513</v>
      </c>
      <c r="C169" s="21" t="s">
        <v>146</v>
      </c>
      <c r="D169" s="20" t="s">
        <v>145</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145</v>
      </c>
    </row>
    <row r="170" spans="1:14" x14ac:dyDescent="0.25">
      <c r="A170" s="22" t="str">
        <f>B170</f>
        <v>Glenn County - Unincorporated</v>
      </c>
      <c r="B170" s="22" t="s">
        <v>652</v>
      </c>
      <c r="C170" s="21" t="s">
        <v>160</v>
      </c>
      <c r="D170" s="20" t="s">
        <v>159</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159</v>
      </c>
    </row>
    <row r="171" spans="1:14" x14ac:dyDescent="0.25">
      <c r="A171" s="22" t="s">
        <v>269</v>
      </c>
      <c r="B171" s="22" t="s">
        <v>262</v>
      </c>
      <c r="C171" s="21" t="s">
        <v>261</v>
      </c>
      <c r="D171" s="20" t="s">
        <v>260</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260</v>
      </c>
    </row>
    <row r="172" spans="1:14" x14ac:dyDescent="0.25">
      <c r="A172" s="22" t="s">
        <v>472</v>
      </c>
      <c r="B172" s="22" t="s">
        <v>461</v>
      </c>
      <c r="C172" s="21" t="s">
        <v>236</v>
      </c>
      <c r="D172" s="20" t="s">
        <v>164</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164</v>
      </c>
    </row>
    <row r="173" spans="1:14" x14ac:dyDescent="0.25">
      <c r="A173" s="22" t="s">
        <v>352</v>
      </c>
      <c r="B173" s="22" t="s">
        <v>335</v>
      </c>
      <c r="C173" s="21" t="s">
        <v>146</v>
      </c>
      <c r="D173" s="20" t="s">
        <v>145</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145</v>
      </c>
    </row>
    <row r="174" spans="1:14" x14ac:dyDescent="0.25">
      <c r="A174" s="22" t="s">
        <v>454</v>
      </c>
      <c r="B174" s="22" t="s">
        <v>450</v>
      </c>
      <c r="C174" s="21" t="s">
        <v>160</v>
      </c>
      <c r="D174" s="20" t="s">
        <v>159</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159</v>
      </c>
    </row>
    <row r="175" spans="1:14" x14ac:dyDescent="0.25">
      <c r="A175" s="22" t="s">
        <v>471</v>
      </c>
      <c r="B175" s="22" t="s">
        <v>461</v>
      </c>
      <c r="C175" s="21" t="s">
        <v>236</v>
      </c>
      <c r="D175" s="20" t="s">
        <v>164</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164</v>
      </c>
    </row>
    <row r="176" spans="1:14" x14ac:dyDescent="0.25">
      <c r="A176" s="22" t="s">
        <v>710</v>
      </c>
      <c r="B176" s="22" t="s">
        <v>707</v>
      </c>
      <c r="C176" s="21" t="s">
        <v>706</v>
      </c>
      <c r="D176" s="20" t="s">
        <v>705</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705</v>
      </c>
    </row>
    <row r="177" spans="1:14" x14ac:dyDescent="0.25">
      <c r="A177" s="22" t="s">
        <v>300</v>
      </c>
      <c r="B177" s="22" t="s">
        <v>295</v>
      </c>
      <c r="C177" s="21" t="s">
        <v>160</v>
      </c>
      <c r="D177" s="20" t="s">
        <v>159</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159</v>
      </c>
    </row>
    <row r="178" spans="1:14" x14ac:dyDescent="0.25">
      <c r="A178" s="22" t="s">
        <v>268</v>
      </c>
      <c r="B178" s="22" t="s">
        <v>262</v>
      </c>
      <c r="C178" s="21" t="s">
        <v>261</v>
      </c>
      <c r="D178" s="20" t="s">
        <v>260</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260</v>
      </c>
    </row>
    <row r="179" spans="1:14" x14ac:dyDescent="0.25">
      <c r="A179" s="22" t="s">
        <v>486</v>
      </c>
      <c r="B179" s="22" t="s">
        <v>482</v>
      </c>
      <c r="C179" s="21" t="s">
        <v>236</v>
      </c>
      <c r="D179" s="20" t="s">
        <v>480</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480</v>
      </c>
    </row>
    <row r="180" spans="1:14" x14ac:dyDescent="0.25">
      <c r="A180" s="22" t="s">
        <v>285</v>
      </c>
      <c r="B180" s="22" t="s">
        <v>272</v>
      </c>
      <c r="C180" s="21" t="s">
        <v>196</v>
      </c>
      <c r="D180" s="20" t="s">
        <v>195</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195</v>
      </c>
    </row>
    <row r="181" spans="1:14" x14ac:dyDescent="0.25">
      <c r="A181" s="22" t="s">
        <v>612</v>
      </c>
      <c r="B181" s="22" t="s">
        <v>609</v>
      </c>
      <c r="C181" s="21" t="s">
        <v>236</v>
      </c>
      <c r="D181" s="20" t="s">
        <v>508</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508</v>
      </c>
    </row>
    <row r="182" spans="1:14" x14ac:dyDescent="0.25">
      <c r="A182" s="22" t="s">
        <v>571</v>
      </c>
      <c r="B182" s="22" t="s">
        <v>513</v>
      </c>
      <c r="C182" s="21" t="s">
        <v>146</v>
      </c>
      <c r="D182" s="20" t="s">
        <v>145</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145</v>
      </c>
    </row>
    <row r="183" spans="1:14" x14ac:dyDescent="0.25">
      <c r="A183" s="22" t="s">
        <v>570</v>
      </c>
      <c r="B183" s="22" t="s">
        <v>513</v>
      </c>
      <c r="C183" s="21" t="s">
        <v>146</v>
      </c>
      <c r="D183" s="20" t="s">
        <v>145</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145</v>
      </c>
    </row>
    <row r="184" spans="1:14" x14ac:dyDescent="0.25">
      <c r="A184" s="22" t="s">
        <v>729</v>
      </c>
      <c r="B184" s="22" t="s">
        <v>721</v>
      </c>
      <c r="C184" s="21" t="s">
        <v>196</v>
      </c>
      <c r="D184" s="20" t="s">
        <v>195</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195</v>
      </c>
    </row>
    <row r="185" spans="1:14" x14ac:dyDescent="0.25">
      <c r="A185" s="22" t="s">
        <v>205</v>
      </c>
      <c r="B185" s="22" t="s">
        <v>197</v>
      </c>
      <c r="C185" s="21" t="s">
        <v>196</v>
      </c>
      <c r="D185" s="20" t="s">
        <v>195</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195</v>
      </c>
    </row>
    <row r="186" spans="1:14" x14ac:dyDescent="0.25">
      <c r="A186" s="22" t="s">
        <v>393</v>
      </c>
      <c r="B186" s="22" t="s">
        <v>374</v>
      </c>
      <c r="C186" s="21" t="s">
        <v>146</v>
      </c>
      <c r="D186" s="20" t="s">
        <v>145</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145</v>
      </c>
    </row>
    <row r="187" spans="1:14" x14ac:dyDescent="0.25">
      <c r="A187" s="22" t="s">
        <v>690</v>
      </c>
      <c r="B187" s="22" t="s">
        <v>677</v>
      </c>
      <c r="C187" s="21" t="s">
        <v>196</v>
      </c>
      <c r="D187" s="20" t="s">
        <v>195</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195</v>
      </c>
    </row>
    <row r="188" spans="1:14" x14ac:dyDescent="0.25">
      <c r="A188" s="22" t="s">
        <v>569</v>
      </c>
      <c r="B188" s="22" t="s">
        <v>513</v>
      </c>
      <c r="C188" s="21" t="s">
        <v>146</v>
      </c>
      <c r="D188" s="20" t="s">
        <v>145</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145</v>
      </c>
    </row>
    <row r="189" spans="1:14" x14ac:dyDescent="0.25">
      <c r="A189" s="22" t="s">
        <v>351</v>
      </c>
      <c r="B189" s="22" t="s">
        <v>335</v>
      </c>
      <c r="C189" s="21" t="s">
        <v>146</v>
      </c>
      <c r="D189" s="20" t="s">
        <v>145</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145</v>
      </c>
    </row>
    <row r="190" spans="1:14" x14ac:dyDescent="0.25">
      <c r="A190" s="22" t="s">
        <v>568</v>
      </c>
      <c r="B190" s="22" t="s">
        <v>513</v>
      </c>
      <c r="C190" s="21" t="s">
        <v>146</v>
      </c>
      <c r="D190" s="20" t="s">
        <v>145</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145</v>
      </c>
    </row>
    <row r="191" spans="1:14" x14ac:dyDescent="0.25">
      <c r="A191" s="22" t="s">
        <v>350</v>
      </c>
      <c r="B191" s="22" t="s">
        <v>335</v>
      </c>
      <c r="C191" s="21" t="s">
        <v>146</v>
      </c>
      <c r="D191" s="20" t="s">
        <v>145</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145</v>
      </c>
    </row>
    <row r="192" spans="1:14" x14ac:dyDescent="0.25">
      <c r="A192" s="22" t="s">
        <v>284</v>
      </c>
      <c r="B192" s="22" t="s">
        <v>272</v>
      </c>
      <c r="C192" s="21" t="s">
        <v>196</v>
      </c>
      <c r="D192" s="20" t="s">
        <v>195</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195</v>
      </c>
    </row>
    <row r="193" spans="1:14" x14ac:dyDescent="0.25">
      <c r="A193" s="22" t="s">
        <v>364</v>
      </c>
      <c r="B193" s="22" t="s">
        <v>361</v>
      </c>
      <c r="C193" s="21" t="s">
        <v>236</v>
      </c>
      <c r="D193" s="20" t="s">
        <v>164</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164</v>
      </c>
    </row>
    <row r="194" spans="1:14" x14ac:dyDescent="0.25">
      <c r="A194" s="22" t="s">
        <v>635</v>
      </c>
      <c r="B194" s="22" t="s">
        <v>631</v>
      </c>
      <c r="C194" s="21" t="s">
        <v>146</v>
      </c>
      <c r="D194" s="20" t="s">
        <v>145</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145</v>
      </c>
    </row>
    <row r="195" spans="1:14" x14ac:dyDescent="0.25">
      <c r="A195" s="22" t="s">
        <v>193</v>
      </c>
      <c r="B195" s="22" t="s">
        <v>184</v>
      </c>
      <c r="C195" s="21" t="s">
        <v>165</v>
      </c>
      <c r="D195" s="20" t="s">
        <v>164</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164</v>
      </c>
    </row>
    <row r="196" spans="1:14" x14ac:dyDescent="0.25">
      <c r="A196" s="22" t="str">
        <f>B196</f>
        <v>Humboldt County - Unincorporated</v>
      </c>
      <c r="B196" s="22" t="s">
        <v>643</v>
      </c>
      <c r="C196" s="21" t="s">
        <v>160</v>
      </c>
      <c r="D196" s="20" t="s">
        <v>159</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159</v>
      </c>
    </row>
    <row r="197" spans="1:14" x14ac:dyDescent="0.25">
      <c r="A197" s="22" t="s">
        <v>439</v>
      </c>
      <c r="B197" s="22" t="s">
        <v>415</v>
      </c>
      <c r="C197" s="21" t="s">
        <v>146</v>
      </c>
      <c r="D197" s="20" t="s">
        <v>145</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145</v>
      </c>
    </row>
    <row r="198" spans="1:14" x14ac:dyDescent="0.25">
      <c r="A198" s="22" t="s">
        <v>567</v>
      </c>
      <c r="B198" s="22" t="s">
        <v>513</v>
      </c>
      <c r="C198" s="21" t="s">
        <v>146</v>
      </c>
      <c r="D198" s="20" t="s">
        <v>145</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145</v>
      </c>
    </row>
    <row r="199" spans="1:14" x14ac:dyDescent="0.25">
      <c r="A199" s="22" t="s">
        <v>663</v>
      </c>
      <c r="B199" s="22" t="s">
        <v>653</v>
      </c>
      <c r="C199" s="21" t="s">
        <v>615</v>
      </c>
      <c r="D199" s="20" t="s">
        <v>164</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164</v>
      </c>
    </row>
    <row r="200" spans="1:14" x14ac:dyDescent="0.25">
      <c r="A200" s="22" t="s">
        <v>634</v>
      </c>
      <c r="B200" s="22" t="s">
        <v>631</v>
      </c>
      <c r="C200" s="21" t="s">
        <v>146</v>
      </c>
      <c r="D200" s="20" t="s">
        <v>145</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145</v>
      </c>
    </row>
    <row r="201" spans="1:14" x14ac:dyDescent="0.25">
      <c r="A201" s="22" t="s">
        <v>327</v>
      </c>
      <c r="B201" s="22" t="s">
        <v>315</v>
      </c>
      <c r="C201" s="21" t="s">
        <v>314</v>
      </c>
      <c r="D201" s="20" t="s">
        <v>313</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313</v>
      </c>
    </row>
    <row r="202" spans="1:14" x14ac:dyDescent="0.25">
      <c r="A202" s="22" t="str">
        <f>B202</f>
        <v>Imperial County - Unincorporated</v>
      </c>
      <c r="B202" s="22" t="s">
        <v>633</v>
      </c>
      <c r="C202" s="21" t="s">
        <v>146</v>
      </c>
      <c r="D202" s="20" t="s">
        <v>145</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145</v>
      </c>
    </row>
    <row r="203" spans="1:14" x14ac:dyDescent="0.25">
      <c r="A203" s="22" t="s">
        <v>392</v>
      </c>
      <c r="B203" s="22" t="s">
        <v>374</v>
      </c>
      <c r="C203" s="21" t="s">
        <v>146</v>
      </c>
      <c r="D203" s="20" t="s">
        <v>145</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145</v>
      </c>
    </row>
    <row r="204" spans="1:14" x14ac:dyDescent="0.25">
      <c r="A204" s="22" t="s">
        <v>391</v>
      </c>
      <c r="B204" s="22" t="s">
        <v>374</v>
      </c>
      <c r="C204" s="21" t="s">
        <v>146</v>
      </c>
      <c r="D204" s="20" t="s">
        <v>145</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145</v>
      </c>
    </row>
    <row r="205" spans="1:14" x14ac:dyDescent="0.25">
      <c r="A205" s="22" t="s">
        <v>566</v>
      </c>
      <c r="B205" s="22" t="s">
        <v>513</v>
      </c>
      <c r="C205" s="21" t="s">
        <v>146</v>
      </c>
      <c r="D205" s="20" t="s">
        <v>145</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145</v>
      </c>
    </row>
    <row r="206" spans="1:14" x14ac:dyDescent="0.25">
      <c r="A206" s="22" t="s">
        <v>565</v>
      </c>
      <c r="B206" s="22" t="s">
        <v>513</v>
      </c>
      <c r="C206" s="21" t="s">
        <v>146</v>
      </c>
      <c r="D206" s="20" t="s">
        <v>145</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145</v>
      </c>
    </row>
    <row r="207" spans="1:14" x14ac:dyDescent="0.25">
      <c r="A207" s="22" t="s">
        <v>1341</v>
      </c>
      <c r="B207" s="22" t="s">
        <v>629</v>
      </c>
      <c r="C207" s="21" t="s">
        <v>160</v>
      </c>
      <c r="D207" s="20" t="s">
        <v>159</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159</v>
      </c>
    </row>
    <row r="208" spans="1:14" x14ac:dyDescent="0.25">
      <c r="A208" s="22" t="s">
        <v>718</v>
      </c>
      <c r="B208" s="22" t="s">
        <v>714</v>
      </c>
      <c r="C208" s="21" t="s">
        <v>160</v>
      </c>
      <c r="D208" s="20" t="s">
        <v>159</v>
      </c>
      <c r="E208" s="19" t="str">
        <f t="shared" si="15"/>
        <v>Ione</v>
      </c>
      <c r="F208" s="17">
        <v>41640</v>
      </c>
      <c r="G208" s="17">
        <v>43646</v>
      </c>
      <c r="H208">
        <f t="shared" si="16"/>
        <v>2014</v>
      </c>
      <c r="I208">
        <f t="shared" si="17"/>
        <v>2019</v>
      </c>
      <c r="J208" s="17">
        <v>41820</v>
      </c>
      <c r="K208" s="17">
        <v>43646</v>
      </c>
      <c r="L208">
        <f t="shared" si="18"/>
        <v>2014</v>
      </c>
      <c r="M208">
        <f t="shared" si="19"/>
        <v>2019</v>
      </c>
      <c r="N208" s="20" t="s">
        <v>159</v>
      </c>
    </row>
    <row r="209" spans="1:14" x14ac:dyDescent="0.25">
      <c r="A209" s="22" t="s">
        <v>438</v>
      </c>
      <c r="B209" s="22" t="s">
        <v>415</v>
      </c>
      <c r="C209" s="21" t="s">
        <v>146</v>
      </c>
      <c r="D209" s="20" t="s">
        <v>145</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145</v>
      </c>
    </row>
    <row r="210" spans="1:14" x14ac:dyDescent="0.25">
      <c r="A210" s="22" t="s">
        <v>564</v>
      </c>
      <c r="B210" s="22" t="s">
        <v>513</v>
      </c>
      <c r="C210" s="21" t="s">
        <v>146</v>
      </c>
      <c r="D210" s="20" t="s">
        <v>145</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145</v>
      </c>
    </row>
    <row r="211" spans="1:14" x14ac:dyDescent="0.25">
      <c r="A211" s="22" t="s">
        <v>369</v>
      </c>
      <c r="B211" s="22" t="s">
        <v>366</v>
      </c>
      <c r="C211" s="21" t="s">
        <v>135</v>
      </c>
      <c r="D211" s="20" t="s">
        <v>134</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134</v>
      </c>
    </row>
    <row r="212" spans="1:14" x14ac:dyDescent="0.25">
      <c r="A212" s="22" t="s">
        <v>717</v>
      </c>
      <c r="B212" s="22" t="s">
        <v>714</v>
      </c>
      <c r="C212" s="21" t="s">
        <v>160</v>
      </c>
      <c r="D212" s="20" t="s">
        <v>159</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159</v>
      </c>
    </row>
    <row r="213" spans="1:14" x14ac:dyDescent="0.25">
      <c r="A213" s="22" t="s">
        <v>390</v>
      </c>
      <c r="B213" s="22" t="s">
        <v>374</v>
      </c>
      <c r="C213" s="21" t="s">
        <v>146</v>
      </c>
      <c r="D213" s="20" t="s">
        <v>145</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145</v>
      </c>
    </row>
    <row r="214" spans="1:14" x14ac:dyDescent="0.25">
      <c r="A214" s="22" t="s">
        <v>662</v>
      </c>
      <c r="B214" s="22" t="s">
        <v>653</v>
      </c>
      <c r="C214" s="21" t="s">
        <v>615</v>
      </c>
      <c r="D214" s="20" t="s">
        <v>164</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164</v>
      </c>
    </row>
    <row r="215" spans="1:14" x14ac:dyDescent="0.25">
      <c r="A215" s="22" t="str">
        <f>B215</f>
        <v>Kern County - Unincorporated</v>
      </c>
      <c r="B215" s="22" t="s">
        <v>624</v>
      </c>
      <c r="C215" s="21" t="s">
        <v>615</v>
      </c>
      <c r="D215" s="20" t="s">
        <v>164</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164</v>
      </c>
    </row>
    <row r="216" spans="1:14" x14ac:dyDescent="0.25">
      <c r="A216" s="22" t="s">
        <v>470</v>
      </c>
      <c r="B216" s="22" t="s">
        <v>461</v>
      </c>
      <c r="C216" s="21" t="s">
        <v>236</v>
      </c>
      <c r="D216" s="20" t="s">
        <v>164</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164</v>
      </c>
    </row>
    <row r="217" spans="1:14" x14ac:dyDescent="0.25">
      <c r="A217" s="22" t="str">
        <f>B217</f>
        <v>Kings County - Unincorporated</v>
      </c>
      <c r="B217" s="22" t="s">
        <v>611</v>
      </c>
      <c r="C217" s="21" t="s">
        <v>236</v>
      </c>
      <c r="D217" s="20" t="s">
        <v>508</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508</v>
      </c>
    </row>
    <row r="218" spans="1:14" x14ac:dyDescent="0.25">
      <c r="A218" s="22" t="s">
        <v>661</v>
      </c>
      <c r="B218" s="22" t="s">
        <v>653</v>
      </c>
      <c r="C218" s="21" t="s">
        <v>615</v>
      </c>
      <c r="D218" s="20" t="s">
        <v>164</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164</v>
      </c>
    </row>
    <row r="219" spans="1:14" x14ac:dyDescent="0.25">
      <c r="A219" s="22" t="s">
        <v>563</v>
      </c>
      <c r="B219" s="22" t="s">
        <v>513</v>
      </c>
      <c r="C219" s="21" t="s">
        <v>146</v>
      </c>
      <c r="D219" s="20" t="s">
        <v>145</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145</v>
      </c>
    </row>
    <row r="220" spans="1:14" x14ac:dyDescent="0.25">
      <c r="A220" s="22" t="s">
        <v>437</v>
      </c>
      <c r="B220" s="22" t="s">
        <v>415</v>
      </c>
      <c r="C220" s="21" t="s">
        <v>146</v>
      </c>
      <c r="D220" s="20" t="s">
        <v>145</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145</v>
      </c>
    </row>
    <row r="221" spans="1:14" x14ac:dyDescent="0.25">
      <c r="A221" s="22" t="s">
        <v>562</v>
      </c>
      <c r="B221" s="22" t="s">
        <v>513</v>
      </c>
      <c r="C221" s="21" t="s">
        <v>146</v>
      </c>
      <c r="D221" s="20" t="s">
        <v>145</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145</v>
      </c>
    </row>
    <row r="222" spans="1:14" x14ac:dyDescent="0.25">
      <c r="A222" s="22" t="s">
        <v>326</v>
      </c>
      <c r="B222" s="22" t="s">
        <v>315</v>
      </c>
      <c r="C222" s="21" t="s">
        <v>314</v>
      </c>
      <c r="D222" s="20" t="s">
        <v>313</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313</v>
      </c>
    </row>
    <row r="223" spans="1:14" x14ac:dyDescent="0.25">
      <c r="A223" s="22" t="s">
        <v>561</v>
      </c>
      <c r="B223" s="22" t="s">
        <v>513</v>
      </c>
      <c r="C223" s="21" t="s">
        <v>146</v>
      </c>
      <c r="D223" s="20" t="s">
        <v>145</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145</v>
      </c>
    </row>
    <row r="224" spans="1:14" x14ac:dyDescent="0.25">
      <c r="A224" s="22" t="s">
        <v>436</v>
      </c>
      <c r="B224" s="22" t="s">
        <v>415</v>
      </c>
      <c r="C224" s="21" t="s">
        <v>146</v>
      </c>
      <c r="D224" s="20" t="s">
        <v>145</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145</v>
      </c>
    </row>
    <row r="225" spans="1:14" x14ac:dyDescent="0.25">
      <c r="A225" s="22" t="s">
        <v>560</v>
      </c>
      <c r="B225" s="22" t="s">
        <v>513</v>
      </c>
      <c r="C225" s="21" t="s">
        <v>146</v>
      </c>
      <c r="D225" s="20" t="s">
        <v>145</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145</v>
      </c>
    </row>
    <row r="226" spans="1:14" x14ac:dyDescent="0.25">
      <c r="A226" s="22" t="s">
        <v>389</v>
      </c>
      <c r="B226" s="22" t="s">
        <v>374</v>
      </c>
      <c r="C226" s="21" t="s">
        <v>146</v>
      </c>
      <c r="D226" s="20" t="s">
        <v>145</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145</v>
      </c>
    </row>
    <row r="227" spans="1:14" x14ac:dyDescent="0.25">
      <c r="A227" s="22" t="s">
        <v>559</v>
      </c>
      <c r="B227" s="22" t="s">
        <v>513</v>
      </c>
      <c r="C227" s="21" t="s">
        <v>146</v>
      </c>
      <c r="D227" s="20" t="s">
        <v>145</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145</v>
      </c>
    </row>
    <row r="228" spans="1:14" x14ac:dyDescent="0.25">
      <c r="A228" s="22" t="s">
        <v>689</v>
      </c>
      <c r="B228" s="22" t="s">
        <v>677</v>
      </c>
      <c r="C228" s="21" t="s">
        <v>196</v>
      </c>
      <c r="D228" s="20" t="s">
        <v>195</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195</v>
      </c>
    </row>
    <row r="229" spans="1:14" x14ac:dyDescent="0.25">
      <c r="A229" s="22" t="s">
        <v>435</v>
      </c>
      <c r="B229" s="22" t="s">
        <v>415</v>
      </c>
      <c r="C229" s="21" t="s">
        <v>146</v>
      </c>
      <c r="D229" s="20" t="s">
        <v>145</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145</v>
      </c>
    </row>
    <row r="230" spans="1:14" x14ac:dyDescent="0.25">
      <c r="A230" s="22" t="s">
        <v>434</v>
      </c>
      <c r="B230" s="22" t="s">
        <v>415</v>
      </c>
      <c r="C230" s="21" t="s">
        <v>146</v>
      </c>
      <c r="D230" s="20" t="s">
        <v>145</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145</v>
      </c>
    </row>
    <row r="231" spans="1:14" x14ac:dyDescent="0.25">
      <c r="A231" s="22" t="s">
        <v>433</v>
      </c>
      <c r="B231" s="22" t="s">
        <v>415</v>
      </c>
      <c r="C231" s="21" t="s">
        <v>146</v>
      </c>
      <c r="D231" s="20" t="s">
        <v>145</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145</v>
      </c>
    </row>
    <row r="232" spans="1:14" x14ac:dyDescent="0.25">
      <c r="A232" s="22" t="s">
        <v>432</v>
      </c>
      <c r="B232" s="22" t="s">
        <v>415</v>
      </c>
      <c r="C232" s="21" t="s">
        <v>146</v>
      </c>
      <c r="D232" s="20" t="s">
        <v>145</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145</v>
      </c>
    </row>
    <row r="233" spans="1:14" x14ac:dyDescent="0.25">
      <c r="A233" s="22" t="str">
        <f>B233</f>
        <v>Lake County - Unincorporated</v>
      </c>
      <c r="B233" s="22" t="s">
        <v>607</v>
      </c>
      <c r="C233" s="21" t="s">
        <v>160</v>
      </c>
      <c r="D233" s="20" t="s">
        <v>159</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159</v>
      </c>
    </row>
    <row r="234" spans="1:14" x14ac:dyDescent="0.25">
      <c r="A234" s="22" t="s">
        <v>388</v>
      </c>
      <c r="B234" s="22" t="s">
        <v>374</v>
      </c>
      <c r="C234" s="21" t="s">
        <v>146</v>
      </c>
      <c r="D234" s="20" t="s">
        <v>145</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145</v>
      </c>
    </row>
    <row r="235" spans="1:14" x14ac:dyDescent="0.25">
      <c r="A235" s="22" t="s">
        <v>431</v>
      </c>
      <c r="B235" s="22" t="s">
        <v>415</v>
      </c>
      <c r="C235" s="21" t="s">
        <v>146</v>
      </c>
      <c r="D235" s="20" t="s">
        <v>145</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145</v>
      </c>
    </row>
    <row r="236" spans="1:14" x14ac:dyDescent="0.25">
      <c r="A236" s="22" t="s">
        <v>606</v>
      </c>
      <c r="B236" s="22" t="s">
        <v>605</v>
      </c>
      <c r="C236" s="21" t="s">
        <v>160</v>
      </c>
      <c r="D236" s="20" t="s">
        <v>159</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159</v>
      </c>
    </row>
    <row r="237" spans="1:14" x14ac:dyDescent="0.25">
      <c r="A237" s="22" t="s">
        <v>558</v>
      </c>
      <c r="B237" s="22" t="s">
        <v>513</v>
      </c>
      <c r="C237" s="21" t="s">
        <v>146</v>
      </c>
      <c r="D237" s="20" t="s">
        <v>145</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145</v>
      </c>
    </row>
    <row r="238" spans="1:14" x14ac:dyDescent="0.25">
      <c r="A238" s="22" t="s">
        <v>557</v>
      </c>
      <c r="B238" s="22" t="s">
        <v>513</v>
      </c>
      <c r="C238" s="21" t="s">
        <v>146</v>
      </c>
      <c r="D238" s="20" t="s">
        <v>145</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145</v>
      </c>
    </row>
    <row r="239" spans="1:14" x14ac:dyDescent="0.25">
      <c r="A239" s="22" t="s">
        <v>504</v>
      </c>
      <c r="B239" s="22" t="s">
        <v>495</v>
      </c>
      <c r="C239" s="21" t="s">
        <v>196</v>
      </c>
      <c r="D239" s="20" t="s">
        <v>195</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195</v>
      </c>
    </row>
    <row r="240" spans="1:14" x14ac:dyDescent="0.25">
      <c r="A240" s="124" t="str">
        <f>B240</f>
        <v>Lassen County - Unincorporated</v>
      </c>
      <c r="B240" s="22" t="s">
        <v>604</v>
      </c>
      <c r="C240" s="21" t="s">
        <v>160</v>
      </c>
      <c r="D240" s="20" t="s">
        <v>159</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159</v>
      </c>
    </row>
    <row r="241" spans="1:14" x14ac:dyDescent="0.25">
      <c r="A241" s="22" t="s">
        <v>309</v>
      </c>
      <c r="B241" s="22" t="s">
        <v>303</v>
      </c>
      <c r="C241" s="21" t="s">
        <v>236</v>
      </c>
      <c r="D241" s="20" t="s">
        <v>164</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164</v>
      </c>
    </row>
    <row r="242" spans="1:14" x14ac:dyDescent="0.25">
      <c r="A242" s="22" t="s">
        <v>556</v>
      </c>
      <c r="B242" s="22" t="s">
        <v>513</v>
      </c>
      <c r="C242" s="21" t="s">
        <v>146</v>
      </c>
      <c r="D242" s="20" t="s">
        <v>145</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145</v>
      </c>
    </row>
    <row r="243" spans="1:14" x14ac:dyDescent="0.25">
      <c r="A243" s="22" t="s">
        <v>325</v>
      </c>
      <c r="B243" s="22" t="s">
        <v>315</v>
      </c>
      <c r="C243" s="21" t="s">
        <v>314</v>
      </c>
      <c r="D243" s="20" t="s">
        <v>313</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313</v>
      </c>
    </row>
    <row r="244" spans="1:14" x14ac:dyDescent="0.25">
      <c r="A244" s="22" t="s">
        <v>610</v>
      </c>
      <c r="B244" s="22" t="s">
        <v>609</v>
      </c>
      <c r="C244" s="21" t="s">
        <v>236</v>
      </c>
      <c r="D244" s="20" t="s">
        <v>508</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508</v>
      </c>
    </row>
    <row r="245" spans="1:14" x14ac:dyDescent="0.25">
      <c r="A245" s="22" t="s">
        <v>412</v>
      </c>
      <c r="B245" s="22" t="s">
        <v>407</v>
      </c>
      <c r="C245" s="21" t="s">
        <v>135</v>
      </c>
      <c r="D245" s="20" t="s">
        <v>134</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134</v>
      </c>
    </row>
    <row r="246" spans="1:14" x14ac:dyDescent="0.25">
      <c r="A246" s="22" t="s">
        <v>171</v>
      </c>
      <c r="B246" s="22" t="s">
        <v>166</v>
      </c>
      <c r="C246" s="21" t="s">
        <v>165</v>
      </c>
      <c r="D246" s="20" t="s">
        <v>164</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164</v>
      </c>
    </row>
    <row r="247" spans="1:14" x14ac:dyDescent="0.25">
      <c r="A247" s="22" t="s">
        <v>183</v>
      </c>
      <c r="B247" s="22" t="s">
        <v>180</v>
      </c>
      <c r="C247" s="21" t="s">
        <v>135</v>
      </c>
      <c r="D247" s="20" t="s">
        <v>134</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134</v>
      </c>
    </row>
    <row r="248" spans="1:14" x14ac:dyDescent="0.25">
      <c r="A248" s="22" t="s">
        <v>728</v>
      </c>
      <c r="B248" s="22" t="s">
        <v>721</v>
      </c>
      <c r="C248" s="21" t="s">
        <v>196</v>
      </c>
      <c r="D248" s="20" t="s">
        <v>195</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195</v>
      </c>
    </row>
    <row r="249" spans="1:14" x14ac:dyDescent="0.25">
      <c r="A249" s="22" t="s">
        <v>485</v>
      </c>
      <c r="B249" s="22" t="s">
        <v>482</v>
      </c>
      <c r="C249" s="21" t="s">
        <v>236</v>
      </c>
      <c r="D249" s="20" t="s">
        <v>480</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480</v>
      </c>
    </row>
    <row r="250" spans="1:14" x14ac:dyDescent="0.25">
      <c r="A250" s="22" t="s">
        <v>308</v>
      </c>
      <c r="B250" s="22" t="s">
        <v>303</v>
      </c>
      <c r="C250" s="21" t="s">
        <v>236</v>
      </c>
      <c r="D250" s="20" t="s">
        <v>164</v>
      </c>
      <c r="E250" s="19" t="str">
        <f t="shared" si="15"/>
        <v>Lodi</v>
      </c>
      <c r="F250" s="17">
        <v>41640</v>
      </c>
      <c r="G250" s="17">
        <v>45291</v>
      </c>
      <c r="H250">
        <f t="shared" si="16"/>
        <v>2014</v>
      </c>
      <c r="I250">
        <f t="shared" si="17"/>
        <v>2023</v>
      </c>
      <c r="J250" s="17">
        <v>42369</v>
      </c>
      <c r="K250" s="17">
        <v>45291</v>
      </c>
      <c r="L250">
        <f t="shared" si="18"/>
        <v>2015</v>
      </c>
      <c r="M250">
        <f t="shared" si="19"/>
        <v>2023</v>
      </c>
      <c r="N250" s="20" t="s">
        <v>164</v>
      </c>
    </row>
    <row r="251" spans="1:14" x14ac:dyDescent="0.25">
      <c r="A251" s="22" t="s">
        <v>349</v>
      </c>
      <c r="B251" s="22" t="s">
        <v>335</v>
      </c>
      <c r="C251" s="21" t="s">
        <v>146</v>
      </c>
      <c r="D251" s="20" t="s">
        <v>145</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145</v>
      </c>
    </row>
    <row r="252" spans="1:14" x14ac:dyDescent="0.25">
      <c r="A252" s="22" t="s">
        <v>555</v>
      </c>
      <c r="B252" s="22" t="s">
        <v>513</v>
      </c>
      <c r="C252" s="21" t="s">
        <v>146</v>
      </c>
      <c r="D252" s="20" t="s">
        <v>145</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145</v>
      </c>
    </row>
    <row r="253" spans="1:14" x14ac:dyDescent="0.25">
      <c r="A253" s="22" t="s">
        <v>267</v>
      </c>
      <c r="B253" s="22" t="s">
        <v>262</v>
      </c>
      <c r="C253" s="21" t="s">
        <v>261</v>
      </c>
      <c r="D253" s="20" t="s">
        <v>260</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260</v>
      </c>
    </row>
    <row r="254" spans="1:14" x14ac:dyDescent="0.25">
      <c r="A254" s="22" t="s">
        <v>554</v>
      </c>
      <c r="B254" s="22" t="s">
        <v>513</v>
      </c>
      <c r="C254" s="21" t="s">
        <v>146</v>
      </c>
      <c r="D254" s="20" t="s">
        <v>145</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145</v>
      </c>
    </row>
    <row r="255" spans="1:14" x14ac:dyDescent="0.25">
      <c r="A255" s="22" t="s">
        <v>411</v>
      </c>
      <c r="B255" s="22" t="s">
        <v>407</v>
      </c>
      <c r="C255" s="21" t="s">
        <v>135</v>
      </c>
      <c r="D255" s="20" t="s">
        <v>134</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134</v>
      </c>
    </row>
    <row r="256" spans="1:14" x14ac:dyDescent="0.25">
      <c r="A256" s="22" t="s">
        <v>430</v>
      </c>
      <c r="B256" s="22" t="s">
        <v>415</v>
      </c>
      <c r="C256" s="21" t="s">
        <v>146</v>
      </c>
      <c r="D256" s="20" t="s">
        <v>145</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145</v>
      </c>
    </row>
    <row r="257" spans="1:14" x14ac:dyDescent="0.25">
      <c r="A257" s="22" t="s">
        <v>256</v>
      </c>
      <c r="B257" s="22" t="s">
        <v>243</v>
      </c>
      <c r="C257" s="21" t="s">
        <v>196</v>
      </c>
      <c r="D257" s="20" t="s">
        <v>195</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195</v>
      </c>
    </row>
    <row r="258" spans="1:14" x14ac:dyDescent="0.25">
      <c r="A258" s="22" t="s">
        <v>255</v>
      </c>
      <c r="B258" s="22" t="s">
        <v>243</v>
      </c>
      <c r="C258" s="21" t="s">
        <v>196</v>
      </c>
      <c r="D258" s="20" t="s">
        <v>195</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195</v>
      </c>
    </row>
    <row r="259" spans="1:14" x14ac:dyDescent="0.25">
      <c r="A259" s="22" t="s">
        <v>553</v>
      </c>
      <c r="B259" s="22" t="s">
        <v>513</v>
      </c>
      <c r="C259" s="21" t="s">
        <v>146</v>
      </c>
      <c r="D259" s="20" t="s">
        <v>145</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145</v>
      </c>
    </row>
    <row r="260" spans="1:14" x14ac:dyDescent="0.25">
      <c r="A260" s="22" t="str">
        <f>B260</f>
        <v>Los Angeles County - Unincorporated</v>
      </c>
      <c r="B260" s="22" t="s">
        <v>552</v>
      </c>
      <c r="C260" s="21" t="s">
        <v>146</v>
      </c>
      <c r="D260" s="20" t="s">
        <v>145</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145</v>
      </c>
    </row>
    <row r="261" spans="1:14" x14ac:dyDescent="0.25">
      <c r="A261" s="22" t="s">
        <v>484</v>
      </c>
      <c r="B261" s="22" t="s">
        <v>482</v>
      </c>
      <c r="C261" s="21" t="s">
        <v>236</v>
      </c>
      <c r="D261" s="20" t="s">
        <v>480</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480</v>
      </c>
    </row>
    <row r="262" spans="1:14" x14ac:dyDescent="0.25">
      <c r="A262" s="22" t="s">
        <v>254</v>
      </c>
      <c r="B262" s="22" t="s">
        <v>243</v>
      </c>
      <c r="C262" s="21" t="s">
        <v>196</v>
      </c>
      <c r="D262" s="20" t="s">
        <v>195</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195</v>
      </c>
    </row>
    <row r="263" spans="1:14" x14ac:dyDescent="0.25">
      <c r="A263" s="22" t="s">
        <v>230</v>
      </c>
      <c r="B263" s="22" t="s">
        <v>229</v>
      </c>
      <c r="C263" s="21" t="s">
        <v>160</v>
      </c>
      <c r="D263" s="20" t="s">
        <v>159</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159</v>
      </c>
    </row>
    <row r="264" spans="1:14" x14ac:dyDescent="0.25">
      <c r="A264" s="22" t="s">
        <v>551</v>
      </c>
      <c r="B264" s="22" t="s">
        <v>513</v>
      </c>
      <c r="C264" s="21" t="s">
        <v>146</v>
      </c>
      <c r="D264" s="20" t="s">
        <v>145</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145</v>
      </c>
    </row>
    <row r="265" spans="1:14" x14ac:dyDescent="0.25">
      <c r="A265" s="22" t="s">
        <v>511</v>
      </c>
      <c r="B265" s="22" t="s">
        <v>510</v>
      </c>
      <c r="C265" s="21" t="s">
        <v>236</v>
      </c>
      <c r="D265" s="20" t="s">
        <v>508</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508</v>
      </c>
    </row>
    <row r="266" spans="1:14" x14ac:dyDescent="0.25">
      <c r="A266" s="22" t="str">
        <f>B266</f>
        <v>Madera County - Unincorporated</v>
      </c>
      <c r="B266" s="22" t="s">
        <v>509</v>
      </c>
      <c r="C266" s="21" t="s">
        <v>236</v>
      </c>
      <c r="D266" s="20" t="s">
        <v>508</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508</v>
      </c>
    </row>
    <row r="267" spans="1:14" x14ac:dyDescent="0.25">
      <c r="A267" s="22" t="s">
        <v>550</v>
      </c>
      <c r="B267" s="22" t="s">
        <v>513</v>
      </c>
      <c r="C267" s="21" t="s">
        <v>146</v>
      </c>
      <c r="D267" s="20" t="s">
        <v>145</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145</v>
      </c>
    </row>
    <row r="268" spans="1:14" x14ac:dyDescent="0.25">
      <c r="A268" s="22" t="s">
        <v>476</v>
      </c>
      <c r="B268" s="22" t="s">
        <v>475</v>
      </c>
      <c r="C268" s="21" t="s">
        <v>160</v>
      </c>
      <c r="D268" s="20" t="s">
        <v>159</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159</v>
      </c>
    </row>
    <row r="269" spans="1:14" x14ac:dyDescent="0.25">
      <c r="A269" s="22" t="s">
        <v>549</v>
      </c>
      <c r="B269" s="22" t="s">
        <v>513</v>
      </c>
      <c r="C269" s="21" t="s">
        <v>146</v>
      </c>
      <c r="D269" s="20" t="s">
        <v>145</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145</v>
      </c>
    </row>
    <row r="270" spans="1:14" x14ac:dyDescent="0.25">
      <c r="A270" s="22" t="s">
        <v>307</v>
      </c>
      <c r="B270" s="22" t="s">
        <v>303</v>
      </c>
      <c r="C270" s="21" t="s">
        <v>236</v>
      </c>
      <c r="D270" s="20" t="s">
        <v>164</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164</v>
      </c>
    </row>
    <row r="271" spans="1:14" x14ac:dyDescent="0.25">
      <c r="A271" s="22" t="s">
        <v>623</v>
      </c>
      <c r="B271" s="22" t="s">
        <v>616</v>
      </c>
      <c r="C271" s="21" t="s">
        <v>615</v>
      </c>
      <c r="D271" s="20" t="s">
        <v>164</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164</v>
      </c>
    </row>
    <row r="272" spans="1:14" x14ac:dyDescent="0.25">
      <c r="A272" s="22" t="str">
        <f>B272</f>
        <v>Marin County - Unincorporated</v>
      </c>
      <c r="B272" s="22" t="s">
        <v>503</v>
      </c>
      <c r="C272" s="21" t="s">
        <v>196</v>
      </c>
      <c r="D272" s="20" t="s">
        <v>195</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195</v>
      </c>
    </row>
    <row r="273" spans="1:14" x14ac:dyDescent="0.25">
      <c r="A273" s="22" t="s">
        <v>469</v>
      </c>
      <c r="B273" s="22" t="s">
        <v>461</v>
      </c>
      <c r="C273" s="21" t="s">
        <v>236</v>
      </c>
      <c r="D273" s="20" t="s">
        <v>164</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164</v>
      </c>
    </row>
    <row r="274" spans="1:14" x14ac:dyDescent="0.25">
      <c r="A274" s="22" t="str">
        <f>B274</f>
        <v>Mariposa county - Unincorporated</v>
      </c>
      <c r="B274" s="22" t="s">
        <v>1343</v>
      </c>
      <c r="C274" s="21" t="s">
        <v>160</v>
      </c>
      <c r="D274" s="20" t="s">
        <v>159</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159</v>
      </c>
    </row>
    <row r="275" spans="1:14" x14ac:dyDescent="0.25">
      <c r="A275" s="22" t="s">
        <v>688</v>
      </c>
      <c r="B275" s="22" t="s">
        <v>677</v>
      </c>
      <c r="C275" s="21" t="s">
        <v>196</v>
      </c>
      <c r="D275" s="20" t="s">
        <v>195</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195</v>
      </c>
    </row>
    <row r="276" spans="1:14" x14ac:dyDescent="0.25">
      <c r="A276" s="22" t="s">
        <v>138</v>
      </c>
      <c r="B276" s="22" t="s">
        <v>136</v>
      </c>
      <c r="C276" s="21" t="s">
        <v>135</v>
      </c>
      <c r="D276" s="20" t="s">
        <v>134</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134</v>
      </c>
    </row>
    <row r="277" spans="1:14" x14ac:dyDescent="0.25">
      <c r="A277" s="22" t="s">
        <v>548</v>
      </c>
      <c r="B277" s="22" t="s">
        <v>513</v>
      </c>
      <c r="C277" s="21" t="s">
        <v>146</v>
      </c>
      <c r="D277" s="20" t="s">
        <v>145</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145</v>
      </c>
    </row>
    <row r="278" spans="1:14" x14ac:dyDescent="0.25">
      <c r="A278" s="22" t="s">
        <v>622</v>
      </c>
      <c r="B278" s="22" t="s">
        <v>616</v>
      </c>
      <c r="C278" s="21" t="s">
        <v>615</v>
      </c>
      <c r="D278" s="20" t="s">
        <v>164</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164</v>
      </c>
    </row>
    <row r="279" spans="1:14" x14ac:dyDescent="0.25">
      <c r="A279" s="22" t="str">
        <f>B279</f>
        <v>Mendocino County - Unincorporated</v>
      </c>
      <c r="B279" s="22" t="s">
        <v>493</v>
      </c>
      <c r="C279" s="21" t="s">
        <v>160</v>
      </c>
      <c r="D279" s="20" t="s">
        <v>159</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159</v>
      </c>
    </row>
    <row r="280" spans="1:14" x14ac:dyDescent="0.25">
      <c r="A280" s="22" t="s">
        <v>660</v>
      </c>
      <c r="B280" s="22" t="s">
        <v>653</v>
      </c>
      <c r="C280" s="21" t="s">
        <v>615</v>
      </c>
      <c r="D280" s="20" t="s">
        <v>164</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164</v>
      </c>
    </row>
    <row r="281" spans="1:14" x14ac:dyDescent="0.25">
      <c r="A281" s="22" t="s">
        <v>387</v>
      </c>
      <c r="B281" s="22" t="s">
        <v>374</v>
      </c>
      <c r="C281" s="21" t="s">
        <v>146</v>
      </c>
      <c r="D281" s="20" t="s">
        <v>145</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145</v>
      </c>
    </row>
    <row r="282" spans="1:14" x14ac:dyDescent="0.25">
      <c r="A282" s="22" t="s">
        <v>283</v>
      </c>
      <c r="B282" s="22" t="s">
        <v>272</v>
      </c>
      <c r="C282" s="21" t="s">
        <v>196</v>
      </c>
      <c r="D282" s="20" t="s">
        <v>195</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195</v>
      </c>
    </row>
    <row r="283" spans="1:14" x14ac:dyDescent="0.25">
      <c r="A283" s="22" t="s">
        <v>483</v>
      </c>
      <c r="B283" s="22" t="s">
        <v>482</v>
      </c>
      <c r="C283" s="21" t="s">
        <v>236</v>
      </c>
      <c r="D283" s="20" t="s">
        <v>480</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480</v>
      </c>
    </row>
    <row r="284" spans="1:14" x14ac:dyDescent="0.25">
      <c r="A284" s="22" t="str">
        <f>B284</f>
        <v>Merced County - Unincorporated</v>
      </c>
      <c r="B284" s="22" t="s">
        <v>481</v>
      </c>
      <c r="C284" s="21" t="s">
        <v>236</v>
      </c>
      <c r="D284" s="20" t="s">
        <v>480</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480</v>
      </c>
    </row>
    <row r="285" spans="1:14" x14ac:dyDescent="0.25">
      <c r="A285" s="22" t="s">
        <v>502</v>
      </c>
      <c r="B285" s="22" t="s">
        <v>495</v>
      </c>
      <c r="C285" s="21" t="s">
        <v>196</v>
      </c>
      <c r="D285" s="20" t="s">
        <v>195</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195</v>
      </c>
    </row>
    <row r="286" spans="1:14" x14ac:dyDescent="0.25">
      <c r="A286" s="22" t="s">
        <v>282</v>
      </c>
      <c r="B286" s="22" t="s">
        <v>272</v>
      </c>
      <c r="C286" s="21" t="s">
        <v>196</v>
      </c>
      <c r="D286" s="20" t="s">
        <v>195</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195</v>
      </c>
    </row>
    <row r="287" spans="1:14" x14ac:dyDescent="0.25">
      <c r="A287" s="22" t="s">
        <v>253</v>
      </c>
      <c r="B287" s="22" t="s">
        <v>243</v>
      </c>
      <c r="C287" s="21" t="s">
        <v>196</v>
      </c>
      <c r="D287" s="20" t="s">
        <v>195</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195</v>
      </c>
    </row>
    <row r="288" spans="1:14" x14ac:dyDescent="0.25">
      <c r="A288" s="22" t="s">
        <v>429</v>
      </c>
      <c r="B288" s="22" t="s">
        <v>415</v>
      </c>
      <c r="C288" s="21" t="s">
        <v>146</v>
      </c>
      <c r="D288" s="20" t="s">
        <v>145</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145</v>
      </c>
    </row>
    <row r="289" spans="1:14" x14ac:dyDescent="0.25">
      <c r="A289" s="22" t="s">
        <v>192</v>
      </c>
      <c r="B289" s="22" t="s">
        <v>184</v>
      </c>
      <c r="C289" s="21" t="s">
        <v>165</v>
      </c>
      <c r="D289" s="20" t="s">
        <v>164</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164</v>
      </c>
    </row>
    <row r="290" spans="1:14" x14ac:dyDescent="0.25">
      <c r="A290" s="22" t="str">
        <f>B290</f>
        <v>Modoc County - Unincorporated</v>
      </c>
      <c r="B290" s="22" t="s">
        <v>477</v>
      </c>
      <c r="C290" s="21" t="s">
        <v>160</v>
      </c>
      <c r="D290" s="20" t="s">
        <v>159</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159</v>
      </c>
    </row>
    <row r="291" spans="1:14" x14ac:dyDescent="0.25">
      <c r="A291" s="22" t="str">
        <f>B291</f>
        <v>Mono County - Unincorporated</v>
      </c>
      <c r="B291" s="22" t="s">
        <v>474</v>
      </c>
      <c r="C291" s="21" t="s">
        <v>160</v>
      </c>
      <c r="D291" s="20" t="s">
        <v>159</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159</v>
      </c>
    </row>
    <row r="292" spans="1:14" x14ac:dyDescent="0.25">
      <c r="A292" s="22" t="s">
        <v>547</v>
      </c>
      <c r="B292" s="22" t="s">
        <v>513</v>
      </c>
      <c r="C292" s="21" t="s">
        <v>146</v>
      </c>
      <c r="D292" s="20" t="s">
        <v>145</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145</v>
      </c>
    </row>
    <row r="293" spans="1:14" x14ac:dyDescent="0.25">
      <c r="A293" s="22" t="s">
        <v>223</v>
      </c>
      <c r="B293" s="22" t="s">
        <v>217</v>
      </c>
      <c r="C293" s="21" t="s">
        <v>160</v>
      </c>
      <c r="D293" s="20" t="s">
        <v>159</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159</v>
      </c>
    </row>
    <row r="294" spans="1:14" x14ac:dyDescent="0.25">
      <c r="A294" s="22" t="s">
        <v>348</v>
      </c>
      <c r="B294" s="22" t="s">
        <v>335</v>
      </c>
      <c r="C294" s="21" t="s">
        <v>146</v>
      </c>
      <c r="D294" s="20" t="s">
        <v>145</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145</v>
      </c>
    </row>
    <row r="295" spans="1:14" x14ac:dyDescent="0.25">
      <c r="A295" s="22" t="s">
        <v>252</v>
      </c>
      <c r="B295" s="22" t="s">
        <v>243</v>
      </c>
      <c r="C295" s="21" t="s">
        <v>196</v>
      </c>
      <c r="D295" s="20" t="s">
        <v>195</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195</v>
      </c>
    </row>
    <row r="296" spans="1:14" x14ac:dyDescent="0.25">
      <c r="A296" s="22" t="s">
        <v>546</v>
      </c>
      <c r="B296" s="22" t="s">
        <v>513</v>
      </c>
      <c r="C296" s="21" t="s">
        <v>146</v>
      </c>
      <c r="D296" s="20" t="s">
        <v>145</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145</v>
      </c>
    </row>
    <row r="297" spans="1:14" x14ac:dyDescent="0.25">
      <c r="A297" s="22" t="s">
        <v>468</v>
      </c>
      <c r="B297" s="22" t="s">
        <v>461</v>
      </c>
      <c r="C297" s="21" t="s">
        <v>236</v>
      </c>
      <c r="D297" s="20" t="s">
        <v>164</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164</v>
      </c>
    </row>
    <row r="298" spans="1:14" x14ac:dyDescent="0.25">
      <c r="A298" s="22" t="str">
        <f>B298</f>
        <v>Monterey County - Unincorporated</v>
      </c>
      <c r="B298" s="22" t="s">
        <v>467</v>
      </c>
      <c r="C298" s="21" t="s">
        <v>236</v>
      </c>
      <c r="D298" s="20" t="s">
        <v>164</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164</v>
      </c>
    </row>
    <row r="299" spans="1:14" x14ac:dyDescent="0.25">
      <c r="A299" s="22" t="s">
        <v>545</v>
      </c>
      <c r="B299" s="22" t="s">
        <v>513</v>
      </c>
      <c r="C299" s="21" t="s">
        <v>146</v>
      </c>
      <c r="D299" s="20" t="s">
        <v>145</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145</v>
      </c>
    </row>
    <row r="300" spans="1:14" x14ac:dyDescent="0.25">
      <c r="A300" s="22" t="s">
        <v>156</v>
      </c>
      <c r="B300" s="22" t="s">
        <v>148</v>
      </c>
      <c r="C300" s="21" t="s">
        <v>146</v>
      </c>
      <c r="D300" s="20" t="s">
        <v>145</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145</v>
      </c>
    </row>
    <row r="301" spans="1:14" x14ac:dyDescent="0.25">
      <c r="A301" s="22" t="s">
        <v>687</v>
      </c>
      <c r="B301" s="22" t="s">
        <v>677</v>
      </c>
      <c r="C301" s="21" t="s">
        <v>196</v>
      </c>
      <c r="D301" s="20" t="s">
        <v>195</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195</v>
      </c>
    </row>
    <row r="302" spans="1:14" x14ac:dyDescent="0.25">
      <c r="A302" s="22" t="s">
        <v>386</v>
      </c>
      <c r="B302" s="22" t="s">
        <v>374</v>
      </c>
      <c r="C302" s="21" t="s">
        <v>146</v>
      </c>
      <c r="D302" s="20" t="s">
        <v>145</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145</v>
      </c>
    </row>
    <row r="303" spans="1:14" x14ac:dyDescent="0.25">
      <c r="A303" s="22" t="s">
        <v>251</v>
      </c>
      <c r="B303" s="22" t="s">
        <v>243</v>
      </c>
      <c r="C303" s="21" t="s">
        <v>196</v>
      </c>
      <c r="D303" s="20" t="s">
        <v>195</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195</v>
      </c>
    </row>
    <row r="304" spans="1:14" x14ac:dyDescent="0.25">
      <c r="A304" s="22" t="s">
        <v>299</v>
      </c>
      <c r="B304" s="22" t="s">
        <v>295</v>
      </c>
      <c r="C304" s="21" t="s">
        <v>160</v>
      </c>
      <c r="D304" s="20" t="s">
        <v>159</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159</v>
      </c>
    </row>
    <row r="305" spans="1:14" x14ac:dyDescent="0.25">
      <c r="A305" s="22" t="s">
        <v>222</v>
      </c>
      <c r="B305" s="22" t="s">
        <v>217</v>
      </c>
      <c r="C305" s="21" t="s">
        <v>160</v>
      </c>
      <c r="D305" s="20" t="s">
        <v>159</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159</v>
      </c>
    </row>
    <row r="306" spans="1:14" x14ac:dyDescent="0.25">
      <c r="A306" s="22" t="s">
        <v>250</v>
      </c>
      <c r="B306" s="22" t="s">
        <v>243</v>
      </c>
      <c r="C306" s="21" t="s">
        <v>196</v>
      </c>
      <c r="D306" s="20" t="s">
        <v>195</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195</v>
      </c>
    </row>
    <row r="307" spans="1:14" x14ac:dyDescent="0.25">
      <c r="A307" s="22" t="s">
        <v>385</v>
      </c>
      <c r="B307" s="22" t="s">
        <v>374</v>
      </c>
      <c r="C307" s="21" t="s">
        <v>146</v>
      </c>
      <c r="D307" s="20" t="s">
        <v>145</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145</v>
      </c>
    </row>
    <row r="308" spans="1:14" x14ac:dyDescent="0.25">
      <c r="A308" s="22" t="s">
        <v>458</v>
      </c>
      <c r="B308" s="22" t="s">
        <v>455</v>
      </c>
      <c r="C308" s="21" t="s">
        <v>196</v>
      </c>
      <c r="D308" s="20" t="s">
        <v>195</v>
      </c>
      <c r="E308" s="19" t="str">
        <f t="shared" si="20"/>
        <v>Napa</v>
      </c>
      <c r="F308" s="17">
        <v>41640</v>
      </c>
      <c r="G308" s="17">
        <v>44865</v>
      </c>
      <c r="H308">
        <f t="shared" si="21"/>
        <v>2014</v>
      </c>
      <c r="I308">
        <f t="shared" si="22"/>
        <v>2022</v>
      </c>
      <c r="J308" s="17">
        <v>42035</v>
      </c>
      <c r="K308" s="17">
        <v>44957</v>
      </c>
      <c r="L308">
        <f t="shared" si="23"/>
        <v>2015</v>
      </c>
      <c r="M308">
        <f t="shared" si="24"/>
        <v>2023</v>
      </c>
      <c r="N308" s="20" t="s">
        <v>195</v>
      </c>
    </row>
    <row r="309" spans="1:14" x14ac:dyDescent="0.25">
      <c r="A309" s="22" t="str">
        <f>B309</f>
        <v>Napa County - Unincorporated</v>
      </c>
      <c r="B309" s="22" t="s">
        <v>457</v>
      </c>
      <c r="C309" s="21" t="s">
        <v>196</v>
      </c>
      <c r="D309" s="20" t="s">
        <v>195</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195</v>
      </c>
    </row>
    <row r="310" spans="1:14" x14ac:dyDescent="0.25">
      <c r="A310" s="22" t="s">
        <v>324</v>
      </c>
      <c r="B310" s="22" t="s">
        <v>315</v>
      </c>
      <c r="C310" s="21" t="s">
        <v>314</v>
      </c>
      <c r="D310" s="20" t="s">
        <v>313</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313</v>
      </c>
    </row>
    <row r="311" spans="1:14" x14ac:dyDescent="0.25">
      <c r="A311" s="22" t="s">
        <v>347</v>
      </c>
      <c r="B311" s="22" t="s">
        <v>335</v>
      </c>
      <c r="C311" s="21" t="s">
        <v>146</v>
      </c>
      <c r="D311" s="20" t="s">
        <v>145</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145</v>
      </c>
    </row>
    <row r="312" spans="1:14" x14ac:dyDescent="0.25">
      <c r="A312" s="22" t="s">
        <v>453</v>
      </c>
      <c r="B312" s="22" t="s">
        <v>450</v>
      </c>
      <c r="C312" s="21" t="s">
        <v>160</v>
      </c>
      <c r="D312" s="20" t="s">
        <v>159</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159</v>
      </c>
    </row>
    <row r="313" spans="1:14" x14ac:dyDescent="0.25">
      <c r="A313" s="22" t="str">
        <f>B313</f>
        <v>Nevada County - Unincorporated</v>
      </c>
      <c r="B313" s="22" t="s">
        <v>452</v>
      </c>
      <c r="C313" s="21" t="s">
        <v>160</v>
      </c>
      <c r="D313" s="20" t="s">
        <v>159</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159</v>
      </c>
    </row>
    <row r="314" spans="1:14" x14ac:dyDescent="0.25">
      <c r="A314" s="22" t="s">
        <v>727</v>
      </c>
      <c r="B314" s="22" t="s">
        <v>721</v>
      </c>
      <c r="C314" s="21" t="s">
        <v>196</v>
      </c>
      <c r="D314" s="20" t="s">
        <v>195</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195</v>
      </c>
    </row>
    <row r="315" spans="1:14" x14ac:dyDescent="0.25">
      <c r="A315" s="22" t="s">
        <v>191</v>
      </c>
      <c r="B315" s="22" t="s">
        <v>184</v>
      </c>
      <c r="C315" s="21" t="s">
        <v>165</v>
      </c>
      <c r="D315" s="20" t="s">
        <v>164</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164</v>
      </c>
    </row>
    <row r="316" spans="1:14" x14ac:dyDescent="0.25">
      <c r="A316" s="22" t="s">
        <v>428</v>
      </c>
      <c r="B316" s="22" t="s">
        <v>415</v>
      </c>
      <c r="C316" s="21" t="s">
        <v>146</v>
      </c>
      <c r="D316" s="20" t="s">
        <v>145</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145</v>
      </c>
    </row>
    <row r="317" spans="1:14" x14ac:dyDescent="0.25">
      <c r="A317" s="22" t="s">
        <v>384</v>
      </c>
      <c r="B317" s="22" t="s">
        <v>374</v>
      </c>
      <c r="C317" s="21" t="s">
        <v>146</v>
      </c>
      <c r="D317" s="20" t="s">
        <v>145</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145</v>
      </c>
    </row>
    <row r="318" spans="1:14" x14ac:dyDescent="0.25">
      <c r="A318" s="22" t="s">
        <v>544</v>
      </c>
      <c r="B318" s="22" t="s">
        <v>513</v>
      </c>
      <c r="C318" s="21" t="s">
        <v>146</v>
      </c>
      <c r="D318" s="20" t="s">
        <v>145</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145</v>
      </c>
    </row>
    <row r="319" spans="1:14" x14ac:dyDescent="0.25">
      <c r="A319" s="22" t="s">
        <v>501</v>
      </c>
      <c r="B319" s="22" t="s">
        <v>495</v>
      </c>
      <c r="C319" s="21" t="s">
        <v>196</v>
      </c>
      <c r="D319" s="20" t="s">
        <v>195</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195</v>
      </c>
    </row>
    <row r="320" spans="1:14" x14ac:dyDescent="0.25">
      <c r="A320" s="22" t="s">
        <v>190</v>
      </c>
      <c r="B320" s="22" t="s">
        <v>184</v>
      </c>
      <c r="C320" s="21" t="s">
        <v>165</v>
      </c>
      <c r="D320" s="20" t="s">
        <v>164</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164</v>
      </c>
    </row>
    <row r="321" spans="1:14" x14ac:dyDescent="0.25">
      <c r="A321" s="22" t="s">
        <v>726</v>
      </c>
      <c r="B321" s="22" t="s">
        <v>721</v>
      </c>
      <c r="C321" s="21" t="s">
        <v>196</v>
      </c>
      <c r="D321" s="20" t="s">
        <v>195</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195</v>
      </c>
    </row>
    <row r="322" spans="1:14" x14ac:dyDescent="0.25">
      <c r="A322" s="22" t="s">
        <v>686</v>
      </c>
      <c r="B322" s="22" t="s">
        <v>677</v>
      </c>
      <c r="C322" s="21" t="s">
        <v>196</v>
      </c>
      <c r="D322" s="20" t="s">
        <v>195</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195</v>
      </c>
    </row>
    <row r="323" spans="1:14" x14ac:dyDescent="0.25">
      <c r="A323" s="22" t="s">
        <v>323</v>
      </c>
      <c r="B323" s="22" t="s">
        <v>315</v>
      </c>
      <c r="C323" s="21" t="s">
        <v>314</v>
      </c>
      <c r="D323" s="20" t="s">
        <v>313</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313</v>
      </c>
    </row>
    <row r="324" spans="1:14" x14ac:dyDescent="0.25">
      <c r="A324" s="22" t="s">
        <v>155</v>
      </c>
      <c r="B324" s="22" t="s">
        <v>148</v>
      </c>
      <c r="C324" s="21" t="s">
        <v>146</v>
      </c>
      <c r="D324" s="20" t="s">
        <v>145</v>
      </c>
      <c r="E324" s="19" t="str">
        <f t="shared" si="25"/>
        <v>Ojai</v>
      </c>
      <c r="F324" s="17">
        <v>41640</v>
      </c>
      <c r="G324" s="17">
        <v>44500</v>
      </c>
      <c r="H324">
        <f t="shared" si="26"/>
        <v>2014</v>
      </c>
      <c r="I324">
        <f t="shared" si="27"/>
        <v>2021</v>
      </c>
      <c r="J324" s="17">
        <v>41562</v>
      </c>
      <c r="K324" s="17">
        <v>44484</v>
      </c>
      <c r="L324">
        <f t="shared" si="28"/>
        <v>2013</v>
      </c>
      <c r="M324">
        <f t="shared" si="29"/>
        <v>2021</v>
      </c>
      <c r="N324" s="20" t="s">
        <v>145</v>
      </c>
    </row>
    <row r="325" spans="1:14" x14ac:dyDescent="0.25">
      <c r="A325" s="22" t="s">
        <v>346</v>
      </c>
      <c r="B325" s="22" t="s">
        <v>335</v>
      </c>
      <c r="C325" s="21" t="s">
        <v>146</v>
      </c>
      <c r="D325" s="20" t="s">
        <v>145</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145</v>
      </c>
    </row>
    <row r="326" spans="1:14" x14ac:dyDescent="0.25">
      <c r="A326" s="22" t="s">
        <v>427</v>
      </c>
      <c r="B326" s="22" t="s">
        <v>415</v>
      </c>
      <c r="C326" s="21" t="s">
        <v>146</v>
      </c>
      <c r="D326" s="20" t="s">
        <v>145</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145</v>
      </c>
    </row>
    <row r="327" spans="1:14" x14ac:dyDescent="0.25">
      <c r="A327" s="22" t="str">
        <f>B327</f>
        <v>Orange County - Unincorporated</v>
      </c>
      <c r="B327" s="22" t="s">
        <v>426</v>
      </c>
      <c r="C327" s="21" t="s">
        <v>146</v>
      </c>
      <c r="D327" s="20" t="s">
        <v>145</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145</v>
      </c>
    </row>
    <row r="328" spans="1:14" x14ac:dyDescent="0.25">
      <c r="A328" s="22" t="s">
        <v>659</v>
      </c>
      <c r="B328" s="22" t="s">
        <v>653</v>
      </c>
      <c r="C328" s="21" t="s">
        <v>615</v>
      </c>
      <c r="D328" s="20" t="s">
        <v>164</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164</v>
      </c>
    </row>
    <row r="329" spans="1:14" x14ac:dyDescent="0.25">
      <c r="A329" s="22" t="s">
        <v>685</v>
      </c>
      <c r="B329" s="22" t="s">
        <v>677</v>
      </c>
      <c r="C329" s="21" t="s">
        <v>196</v>
      </c>
      <c r="D329" s="20" t="s">
        <v>195</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195</v>
      </c>
    </row>
    <row r="330" spans="1:14" x14ac:dyDescent="0.25">
      <c r="A330" s="22" t="s">
        <v>651</v>
      </c>
      <c r="B330" s="22" t="s">
        <v>649</v>
      </c>
      <c r="C330" s="21" t="s">
        <v>160</v>
      </c>
      <c r="D330" s="20" t="s">
        <v>159</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159</v>
      </c>
    </row>
    <row r="331" spans="1:14" x14ac:dyDescent="0.25">
      <c r="A331" s="22" t="s">
        <v>709</v>
      </c>
      <c r="B331" s="22" t="s">
        <v>707</v>
      </c>
      <c r="C331" s="21" t="s">
        <v>706</v>
      </c>
      <c r="D331" s="20" t="s">
        <v>705</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705</v>
      </c>
    </row>
    <row r="332" spans="1:14" x14ac:dyDescent="0.25">
      <c r="A332" s="22" t="s">
        <v>154</v>
      </c>
      <c r="B332" s="22" t="s">
        <v>148</v>
      </c>
      <c r="C332" s="21" t="s">
        <v>146</v>
      </c>
      <c r="D332" s="20" t="s">
        <v>145</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145</v>
      </c>
    </row>
    <row r="333" spans="1:14" x14ac:dyDescent="0.25">
      <c r="A333" s="22" t="s">
        <v>466</v>
      </c>
      <c r="B333" s="22" t="s">
        <v>461</v>
      </c>
      <c r="C333" s="21" t="s">
        <v>236</v>
      </c>
      <c r="D333" s="20" t="s">
        <v>164</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164</v>
      </c>
    </row>
    <row r="334" spans="1:14" x14ac:dyDescent="0.25">
      <c r="A334" s="22" t="s">
        <v>281</v>
      </c>
      <c r="B334" s="22" t="s">
        <v>272</v>
      </c>
      <c r="C334" s="21" t="s">
        <v>196</v>
      </c>
      <c r="D334" s="20" t="s">
        <v>195</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195</v>
      </c>
    </row>
    <row r="335" spans="1:14" x14ac:dyDescent="0.25">
      <c r="A335" s="22" t="s">
        <v>383</v>
      </c>
      <c r="B335" s="22" t="s">
        <v>374</v>
      </c>
      <c r="C335" s="21" t="s">
        <v>146</v>
      </c>
      <c r="D335" s="20" t="s">
        <v>145</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145</v>
      </c>
    </row>
    <row r="336" spans="1:14" x14ac:dyDescent="0.25">
      <c r="A336" s="22" t="s">
        <v>382</v>
      </c>
      <c r="B336" s="22" t="s">
        <v>374</v>
      </c>
      <c r="C336" s="21" t="s">
        <v>146</v>
      </c>
      <c r="D336" s="20" t="s">
        <v>145</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145</v>
      </c>
    </row>
    <row r="337" spans="1:14" x14ac:dyDescent="0.25">
      <c r="A337" s="22" t="s">
        <v>543</v>
      </c>
      <c r="B337" s="22" t="s">
        <v>513</v>
      </c>
      <c r="C337" s="21" t="s">
        <v>146</v>
      </c>
      <c r="D337" s="20" t="s">
        <v>145</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145</v>
      </c>
    </row>
    <row r="338" spans="1:14" x14ac:dyDescent="0.25">
      <c r="A338" s="22" t="s">
        <v>249</v>
      </c>
      <c r="B338" s="22" t="s">
        <v>243</v>
      </c>
      <c r="C338" s="21" t="s">
        <v>196</v>
      </c>
      <c r="D338" s="20" t="s">
        <v>195</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195</v>
      </c>
    </row>
    <row r="339" spans="1:14" x14ac:dyDescent="0.25">
      <c r="A339" s="22" t="s">
        <v>542</v>
      </c>
      <c r="B339" s="22" t="s">
        <v>513</v>
      </c>
      <c r="C339" s="21" t="s">
        <v>146</v>
      </c>
      <c r="D339" s="20" t="s">
        <v>145</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145</v>
      </c>
    </row>
    <row r="340" spans="1:14" x14ac:dyDescent="0.25">
      <c r="A340" s="22" t="s">
        <v>708</v>
      </c>
      <c r="B340" s="22" t="s">
        <v>707</v>
      </c>
      <c r="C340" s="21" t="s">
        <v>706</v>
      </c>
      <c r="D340" s="20" t="s">
        <v>705</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705</v>
      </c>
    </row>
    <row r="341" spans="1:14" x14ac:dyDescent="0.25">
      <c r="A341" s="22" t="s">
        <v>541</v>
      </c>
      <c r="B341" s="22" t="s">
        <v>513</v>
      </c>
      <c r="C341" s="21" t="s">
        <v>146</v>
      </c>
      <c r="D341" s="20" t="s">
        <v>145</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145</v>
      </c>
    </row>
    <row r="342" spans="1:14" x14ac:dyDescent="0.25">
      <c r="A342" s="22" t="s">
        <v>658</v>
      </c>
      <c r="B342" s="22" t="s">
        <v>653</v>
      </c>
      <c r="C342" s="21" t="s">
        <v>615</v>
      </c>
      <c r="D342" s="20" t="s">
        <v>164</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164</v>
      </c>
    </row>
    <row r="343" spans="1:14" x14ac:dyDescent="0.25">
      <c r="A343" s="22" t="s">
        <v>540</v>
      </c>
      <c r="B343" s="22" t="s">
        <v>513</v>
      </c>
      <c r="C343" s="21" t="s">
        <v>146</v>
      </c>
      <c r="D343" s="20" t="s">
        <v>145</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145</v>
      </c>
    </row>
    <row r="344" spans="1:14" x14ac:dyDescent="0.25">
      <c r="A344" s="22" t="s">
        <v>298</v>
      </c>
      <c r="B344" s="22" t="s">
        <v>295</v>
      </c>
      <c r="C344" s="21" t="s">
        <v>160</v>
      </c>
      <c r="D344" s="20" t="s">
        <v>159</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159</v>
      </c>
    </row>
    <row r="345" spans="1:14" x14ac:dyDescent="0.25">
      <c r="A345" s="22" t="s">
        <v>189</v>
      </c>
      <c r="B345" s="22" t="s">
        <v>184</v>
      </c>
      <c r="C345" s="21" t="s">
        <v>165</v>
      </c>
      <c r="D345" s="20" t="s">
        <v>164</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164</v>
      </c>
    </row>
    <row r="346" spans="1:14" x14ac:dyDescent="0.25">
      <c r="A346" s="22" t="s">
        <v>381</v>
      </c>
      <c r="B346" s="22" t="s">
        <v>374</v>
      </c>
      <c r="C346" s="21" t="s">
        <v>146</v>
      </c>
      <c r="D346" s="20" t="s">
        <v>145</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145</v>
      </c>
    </row>
    <row r="347" spans="1:14" x14ac:dyDescent="0.25">
      <c r="A347" s="22" t="s">
        <v>204</v>
      </c>
      <c r="B347" s="22" t="s">
        <v>197</v>
      </c>
      <c r="C347" s="21" t="s">
        <v>196</v>
      </c>
      <c r="D347" s="20" t="s">
        <v>195</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195</v>
      </c>
    </row>
    <row r="348" spans="1:14" x14ac:dyDescent="0.25">
      <c r="A348" s="22" t="s">
        <v>539</v>
      </c>
      <c r="B348" s="22" t="s">
        <v>513</v>
      </c>
      <c r="C348" s="21" t="s">
        <v>146</v>
      </c>
      <c r="D348" s="20" t="s">
        <v>145</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145</v>
      </c>
    </row>
    <row r="349" spans="1:14" x14ac:dyDescent="0.25">
      <c r="A349" s="22" t="s">
        <v>725</v>
      </c>
      <c r="B349" s="22" t="s">
        <v>721</v>
      </c>
      <c r="C349" s="21" t="s">
        <v>196</v>
      </c>
      <c r="D349" s="20" t="s">
        <v>195</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195</v>
      </c>
    </row>
    <row r="350" spans="1:14" x14ac:dyDescent="0.25">
      <c r="A350" s="22" t="s">
        <v>684</v>
      </c>
      <c r="B350" s="22" t="s">
        <v>677</v>
      </c>
      <c r="C350" s="21" t="s">
        <v>196</v>
      </c>
      <c r="D350" s="20" t="s">
        <v>195</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195</v>
      </c>
    </row>
    <row r="351" spans="1:14" x14ac:dyDescent="0.25">
      <c r="A351" s="22" t="s">
        <v>297</v>
      </c>
      <c r="B351" s="22" t="s">
        <v>295</v>
      </c>
      <c r="C351" s="21" t="s">
        <v>160</v>
      </c>
      <c r="D351" s="20" t="s">
        <v>159</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159</v>
      </c>
    </row>
    <row r="352" spans="1:14" x14ac:dyDescent="0.25">
      <c r="A352" s="22" t="s">
        <v>683</v>
      </c>
      <c r="B352" s="22" t="s">
        <v>677</v>
      </c>
      <c r="C352" s="21" t="s">
        <v>196</v>
      </c>
      <c r="D352" s="20" t="s">
        <v>195</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195</v>
      </c>
    </row>
    <row r="353" spans="1:14" x14ac:dyDescent="0.25">
      <c r="A353" s="22" t="s">
        <v>425</v>
      </c>
      <c r="B353" s="22" t="s">
        <v>415</v>
      </c>
      <c r="C353" s="21" t="s">
        <v>146</v>
      </c>
      <c r="D353" s="20" t="s">
        <v>145</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145</v>
      </c>
    </row>
    <row r="354" spans="1:14" x14ac:dyDescent="0.25">
      <c r="A354" s="22" t="str">
        <f>B354</f>
        <v>Placer County - Unincorporated</v>
      </c>
      <c r="B354" s="22" t="s">
        <v>410</v>
      </c>
      <c r="C354" s="21" t="s">
        <v>135</v>
      </c>
      <c r="D354" s="20" t="s">
        <v>134</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134</v>
      </c>
    </row>
    <row r="355" spans="1:14" x14ac:dyDescent="0.25">
      <c r="A355" s="22" t="s">
        <v>672</v>
      </c>
      <c r="B355" s="22" t="s">
        <v>670</v>
      </c>
      <c r="C355" s="21" t="s">
        <v>135</v>
      </c>
      <c r="D355" s="20" t="s">
        <v>134</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134</v>
      </c>
    </row>
    <row r="356" spans="1:14" x14ac:dyDescent="0.25">
      <c r="A356" s="22" t="s">
        <v>682</v>
      </c>
      <c r="B356" s="22" t="s">
        <v>677</v>
      </c>
      <c r="C356" s="21" t="s">
        <v>196</v>
      </c>
      <c r="D356" s="20" t="s">
        <v>195</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195</v>
      </c>
    </row>
    <row r="357" spans="1:14" x14ac:dyDescent="0.25">
      <c r="A357" s="22" t="s">
        <v>724</v>
      </c>
      <c r="B357" s="22" t="s">
        <v>721</v>
      </c>
      <c r="C357" s="21" t="s">
        <v>196</v>
      </c>
      <c r="D357" s="20" t="s">
        <v>195</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195</v>
      </c>
    </row>
    <row r="358" spans="1:14" x14ac:dyDescent="0.25">
      <c r="A358" s="22" t="str">
        <f>B358</f>
        <v>Plumas County - Unincorporated</v>
      </c>
      <c r="B358" s="22" t="s">
        <v>406</v>
      </c>
      <c r="C358" s="21" t="s">
        <v>160</v>
      </c>
      <c r="D358" s="20" t="s">
        <v>159</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159</v>
      </c>
    </row>
    <row r="359" spans="1:14" x14ac:dyDescent="0.25">
      <c r="A359" s="22" t="s">
        <v>716</v>
      </c>
      <c r="B359" s="22" t="s">
        <v>714</v>
      </c>
      <c r="C359" s="21" t="s">
        <v>160</v>
      </c>
      <c r="D359" s="20" t="s">
        <v>159</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159</v>
      </c>
    </row>
    <row r="360" spans="1:14" x14ac:dyDescent="0.25">
      <c r="A360" s="22" t="s">
        <v>492</v>
      </c>
      <c r="B360" s="22" t="s">
        <v>489</v>
      </c>
      <c r="C360" s="21" t="s">
        <v>160</v>
      </c>
      <c r="D360" s="20" t="s">
        <v>159</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159</v>
      </c>
    </row>
    <row r="361" spans="1:14" x14ac:dyDescent="0.25">
      <c r="A361" s="22" t="s">
        <v>538</v>
      </c>
      <c r="B361" s="22" t="s">
        <v>513</v>
      </c>
      <c r="C361" s="21" t="s">
        <v>146</v>
      </c>
      <c r="D361" s="20" t="s">
        <v>145</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145</v>
      </c>
    </row>
    <row r="362" spans="1:14" x14ac:dyDescent="0.25">
      <c r="A362" s="22" t="s">
        <v>153</v>
      </c>
      <c r="B362" s="22" t="s">
        <v>148</v>
      </c>
      <c r="C362" s="21" t="s">
        <v>146</v>
      </c>
      <c r="D362" s="20" t="s">
        <v>145</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145</v>
      </c>
    </row>
    <row r="363" spans="1:14" x14ac:dyDescent="0.25">
      <c r="A363" s="22" t="s">
        <v>1347</v>
      </c>
      <c r="B363" s="22" t="s">
        <v>166</v>
      </c>
      <c r="C363" s="21" t="s">
        <v>165</v>
      </c>
      <c r="D363" s="20" t="s">
        <v>164</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164</v>
      </c>
    </row>
    <row r="364" spans="1:14" x14ac:dyDescent="0.25">
      <c r="A364" s="22" t="s">
        <v>405</v>
      </c>
      <c r="B364" s="22" t="s">
        <v>404</v>
      </c>
      <c r="C364" s="21" t="s">
        <v>160</v>
      </c>
      <c r="D364" s="20" t="s">
        <v>159</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159</v>
      </c>
    </row>
    <row r="365" spans="1:14" x14ac:dyDescent="0.25">
      <c r="A365" s="22" t="s">
        <v>280</v>
      </c>
      <c r="B365" s="22" t="s">
        <v>272</v>
      </c>
      <c r="C365" s="21" t="s">
        <v>196</v>
      </c>
      <c r="D365" s="20" t="s">
        <v>195</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195</v>
      </c>
    </row>
    <row r="366" spans="1:14" x14ac:dyDescent="0.25">
      <c r="A366" s="22" t="s">
        <v>322</v>
      </c>
      <c r="B366" s="22" t="s">
        <v>315</v>
      </c>
      <c r="C366" s="21" t="s">
        <v>314</v>
      </c>
      <c r="D366" s="20" t="s">
        <v>313</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313</v>
      </c>
    </row>
    <row r="367" spans="1:14" x14ac:dyDescent="0.25">
      <c r="A367" s="22" t="s">
        <v>368</v>
      </c>
      <c r="B367" s="22" t="s">
        <v>366</v>
      </c>
      <c r="C367" s="21" t="s">
        <v>135</v>
      </c>
      <c r="D367" s="20" t="s">
        <v>134</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134</v>
      </c>
    </row>
    <row r="368" spans="1:14" x14ac:dyDescent="0.25">
      <c r="A368" s="22" t="s">
        <v>345</v>
      </c>
      <c r="B368" s="22" t="s">
        <v>335</v>
      </c>
      <c r="C368" s="21" t="s">
        <v>146</v>
      </c>
      <c r="D368" s="20" t="s">
        <v>145</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145</v>
      </c>
    </row>
    <row r="369" spans="1:14" x14ac:dyDescent="0.25">
      <c r="A369" s="22" t="s">
        <v>380</v>
      </c>
      <c r="B369" s="22" t="s">
        <v>374</v>
      </c>
      <c r="C369" s="21" t="s">
        <v>146</v>
      </c>
      <c r="D369" s="20" t="s">
        <v>145</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145</v>
      </c>
    </row>
    <row r="370" spans="1:14" x14ac:dyDescent="0.25">
      <c r="A370" s="22" t="s">
        <v>537</v>
      </c>
      <c r="B370" s="22" t="s">
        <v>513</v>
      </c>
      <c r="C370" s="21" t="s">
        <v>146</v>
      </c>
      <c r="D370" s="20" t="s">
        <v>145</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145</v>
      </c>
    </row>
    <row r="371" spans="1:14" x14ac:dyDescent="0.25">
      <c r="A371" s="22" t="s">
        <v>1339</v>
      </c>
      <c r="B371" s="22" t="s">
        <v>415</v>
      </c>
      <c r="C371" s="21" t="s">
        <v>146</v>
      </c>
      <c r="D371" s="20" t="s">
        <v>145</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145</v>
      </c>
    </row>
    <row r="372" spans="1:14" x14ac:dyDescent="0.25">
      <c r="A372" s="22" t="s">
        <v>178</v>
      </c>
      <c r="B372" s="22" t="s">
        <v>176</v>
      </c>
      <c r="C372" s="21" t="s">
        <v>160</v>
      </c>
      <c r="D372" s="20" t="s">
        <v>159</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159</v>
      </c>
    </row>
    <row r="373" spans="1:14" x14ac:dyDescent="0.25">
      <c r="A373" s="22" t="s">
        <v>234</v>
      </c>
      <c r="B373" s="22" t="s">
        <v>231</v>
      </c>
      <c r="C373" s="21" t="s">
        <v>160</v>
      </c>
      <c r="D373" s="20" t="s">
        <v>159</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159</v>
      </c>
    </row>
    <row r="374" spans="1:14" x14ac:dyDescent="0.25">
      <c r="A374" s="22" t="s">
        <v>344</v>
      </c>
      <c r="B374" s="22" t="s">
        <v>335</v>
      </c>
      <c r="C374" s="21" t="s">
        <v>146</v>
      </c>
      <c r="D374" s="20" t="s">
        <v>145</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145</v>
      </c>
    </row>
    <row r="375" spans="1:14" x14ac:dyDescent="0.25">
      <c r="A375" s="22" t="s">
        <v>536</v>
      </c>
      <c r="B375" s="22" t="s">
        <v>513</v>
      </c>
      <c r="C375" s="21" t="s">
        <v>146</v>
      </c>
      <c r="D375" s="20" t="s">
        <v>145</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145</v>
      </c>
    </row>
    <row r="376" spans="1:14" x14ac:dyDescent="0.25">
      <c r="A376" s="22" t="s">
        <v>279</v>
      </c>
      <c r="B376" s="22" t="s">
        <v>272</v>
      </c>
      <c r="C376" s="21" t="s">
        <v>196</v>
      </c>
      <c r="D376" s="20" t="s">
        <v>195</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195</v>
      </c>
    </row>
    <row r="377" spans="1:14" x14ac:dyDescent="0.25">
      <c r="A377" s="22" t="s">
        <v>657</v>
      </c>
      <c r="B377" s="22" t="s">
        <v>653</v>
      </c>
      <c r="C377" s="21" t="s">
        <v>615</v>
      </c>
      <c r="D377" s="20" t="s">
        <v>164</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164</v>
      </c>
    </row>
    <row r="378" spans="1:14" x14ac:dyDescent="0.25">
      <c r="A378" s="22" t="s">
        <v>343</v>
      </c>
      <c r="B378" s="22" t="s">
        <v>335</v>
      </c>
      <c r="C378" s="21" t="s">
        <v>146</v>
      </c>
      <c r="D378" s="20" t="s">
        <v>145</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145</v>
      </c>
    </row>
    <row r="379" spans="1:14" x14ac:dyDescent="0.25">
      <c r="A379" s="22" t="s">
        <v>681</v>
      </c>
      <c r="B379" s="22" t="s">
        <v>677</v>
      </c>
      <c r="C379" s="21" t="s">
        <v>196</v>
      </c>
      <c r="D379" s="20" t="s">
        <v>195</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195</v>
      </c>
    </row>
    <row r="380" spans="1:14" x14ac:dyDescent="0.25">
      <c r="A380" s="22" t="s">
        <v>621</v>
      </c>
      <c r="B380" s="22" t="s">
        <v>616</v>
      </c>
      <c r="C380" s="21" t="s">
        <v>615</v>
      </c>
      <c r="D380" s="20" t="s">
        <v>164</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164</v>
      </c>
    </row>
    <row r="381" spans="1:14" x14ac:dyDescent="0.25">
      <c r="A381" s="22" t="s">
        <v>642</v>
      </c>
      <c r="B381" s="22" t="s">
        <v>640</v>
      </c>
      <c r="C381" s="21" t="s">
        <v>160</v>
      </c>
      <c r="D381" s="20" t="s">
        <v>159</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159</v>
      </c>
    </row>
    <row r="382" spans="1:14" x14ac:dyDescent="0.25">
      <c r="A382" s="22" t="s">
        <v>213</v>
      </c>
      <c r="B382" s="22" t="s">
        <v>208</v>
      </c>
      <c r="C382" s="21" t="s">
        <v>196</v>
      </c>
      <c r="D382" s="20" t="s">
        <v>195</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195</v>
      </c>
    </row>
    <row r="383" spans="1:14" x14ac:dyDescent="0.25">
      <c r="A383" s="22" t="s">
        <v>306</v>
      </c>
      <c r="B383" s="22" t="s">
        <v>303</v>
      </c>
      <c r="C383" s="21" t="s">
        <v>236</v>
      </c>
      <c r="D383" s="20" t="s">
        <v>164</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164</v>
      </c>
    </row>
    <row r="384" spans="1:14" x14ac:dyDescent="0.25">
      <c r="A384" s="22" t="s">
        <v>188</v>
      </c>
      <c r="B384" s="22" t="s">
        <v>184</v>
      </c>
      <c r="C384" s="21" t="s">
        <v>165</v>
      </c>
      <c r="D384" s="20" t="s">
        <v>164</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164</v>
      </c>
    </row>
    <row r="385" spans="1:14" x14ac:dyDescent="0.25">
      <c r="A385" s="22" t="s">
        <v>379</v>
      </c>
      <c r="B385" s="22" t="s">
        <v>374</v>
      </c>
      <c r="C385" s="21" t="s">
        <v>146</v>
      </c>
      <c r="D385" s="20" t="s">
        <v>145</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145</v>
      </c>
    </row>
    <row r="386" spans="1:14" x14ac:dyDescent="0.25">
      <c r="A386" s="22" t="str">
        <f>B386</f>
        <v>Riverside County - Unincorporated</v>
      </c>
      <c r="B386" s="22" t="s">
        <v>378</v>
      </c>
      <c r="C386" s="21" t="s">
        <v>146</v>
      </c>
      <c r="D386" s="20" t="s">
        <v>145</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145</v>
      </c>
    </row>
    <row r="387" spans="1:14" x14ac:dyDescent="0.25">
      <c r="A387" s="22" t="s">
        <v>409</v>
      </c>
      <c r="B387" s="22" t="s">
        <v>407</v>
      </c>
      <c r="C387" s="21" t="s">
        <v>135</v>
      </c>
      <c r="D387" s="20" t="s">
        <v>134</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134</v>
      </c>
    </row>
    <row r="388" spans="1:14" x14ac:dyDescent="0.25">
      <c r="A388" s="22" t="s">
        <v>203</v>
      </c>
      <c r="B388" s="22" t="s">
        <v>197</v>
      </c>
      <c r="C388" s="21" t="s">
        <v>196</v>
      </c>
      <c r="D388" s="20" t="s">
        <v>195</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195</v>
      </c>
    </row>
    <row r="389" spans="1:14" x14ac:dyDescent="0.25">
      <c r="A389" s="22" t="s">
        <v>1342</v>
      </c>
      <c r="B389" s="22" t="s">
        <v>513</v>
      </c>
      <c r="C389" s="21" t="s">
        <v>146</v>
      </c>
      <c r="D389" s="20" t="s">
        <v>145</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145</v>
      </c>
    </row>
    <row r="390" spans="1:14" x14ac:dyDescent="0.25">
      <c r="A390" s="22" t="s">
        <v>535</v>
      </c>
      <c r="B390" s="22" t="s">
        <v>513</v>
      </c>
      <c r="C390" s="21" t="s">
        <v>146</v>
      </c>
      <c r="D390" s="20" t="s">
        <v>145</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145</v>
      </c>
    </row>
    <row r="391" spans="1:14" x14ac:dyDescent="0.25">
      <c r="A391" s="22" t="s">
        <v>534</v>
      </c>
      <c r="B391" s="22" t="s">
        <v>513</v>
      </c>
      <c r="C391" s="21" t="s">
        <v>146</v>
      </c>
      <c r="D391" s="20" t="s">
        <v>145</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145</v>
      </c>
    </row>
    <row r="392" spans="1:14" x14ac:dyDescent="0.25">
      <c r="A392" s="22" t="s">
        <v>408</v>
      </c>
      <c r="B392" s="22" t="s">
        <v>407</v>
      </c>
      <c r="C392" s="21" t="s">
        <v>135</v>
      </c>
      <c r="D392" s="20" t="s">
        <v>134</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134</v>
      </c>
    </row>
    <row r="393" spans="1:14" x14ac:dyDescent="0.25">
      <c r="A393" s="22" t="s">
        <v>500</v>
      </c>
      <c r="B393" s="22" t="s">
        <v>495</v>
      </c>
      <c r="C393" s="21" t="s">
        <v>196</v>
      </c>
      <c r="D393" s="20" t="s">
        <v>195</v>
      </c>
      <c r="E393" s="19" t="str">
        <f t="shared" si="30"/>
        <v>Ross</v>
      </c>
      <c r="F393" s="17">
        <v>41640</v>
      </c>
      <c r="G393" s="17">
        <v>44865</v>
      </c>
      <c r="H393">
        <f t="shared" si="31"/>
        <v>2014</v>
      </c>
      <c r="I393">
        <f t="shared" si="32"/>
        <v>2022</v>
      </c>
      <c r="J393" s="17">
        <v>42035</v>
      </c>
      <c r="K393" s="17">
        <v>44957</v>
      </c>
      <c r="L393">
        <f t="shared" si="33"/>
        <v>2015</v>
      </c>
      <c r="M393">
        <f t="shared" si="34"/>
        <v>2023</v>
      </c>
      <c r="N393" s="20" t="s">
        <v>195</v>
      </c>
    </row>
    <row r="394" spans="1:14" x14ac:dyDescent="0.25">
      <c r="A394" s="22" t="s">
        <v>367</v>
      </c>
      <c r="B394" s="22" t="s">
        <v>366</v>
      </c>
      <c r="C394" s="21" t="s">
        <v>135</v>
      </c>
      <c r="D394" s="20" t="s">
        <v>134</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134</v>
      </c>
    </row>
    <row r="395" spans="1:14" x14ac:dyDescent="0.25">
      <c r="A395" s="22" t="str">
        <f>B395</f>
        <v>Sacramento County - Unincorporated</v>
      </c>
      <c r="B395" s="22" t="s">
        <v>365</v>
      </c>
      <c r="C395" s="21" t="s">
        <v>135</v>
      </c>
      <c r="D395" s="20" t="s">
        <v>134</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134</v>
      </c>
    </row>
    <row r="396" spans="1:14" x14ac:dyDescent="0.25">
      <c r="A396" s="22" t="s">
        <v>465</v>
      </c>
      <c r="B396" s="22" t="s">
        <v>461</v>
      </c>
      <c r="C396" s="21" t="s">
        <v>236</v>
      </c>
      <c r="D396" s="20" t="s">
        <v>164</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164</v>
      </c>
    </row>
    <row r="397" spans="1:14" x14ac:dyDescent="0.25">
      <c r="A397" s="22" t="s">
        <v>499</v>
      </c>
      <c r="B397" s="22" t="s">
        <v>495</v>
      </c>
      <c r="C397" s="21" t="s">
        <v>196</v>
      </c>
      <c r="D397" s="20" t="s">
        <v>195</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195</v>
      </c>
    </row>
    <row r="398" spans="1:14" x14ac:dyDescent="0.25">
      <c r="A398" s="22" t="str">
        <f>B398</f>
        <v>San Benito County - Unincorporated</v>
      </c>
      <c r="B398" s="22" t="s">
        <v>363</v>
      </c>
      <c r="C398" s="21" t="s">
        <v>236</v>
      </c>
      <c r="D398" s="20" t="s">
        <v>164</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164</v>
      </c>
    </row>
    <row r="399" spans="1:14" x14ac:dyDescent="0.25">
      <c r="A399" s="22" t="s">
        <v>342</v>
      </c>
      <c r="B399" s="22" t="s">
        <v>335</v>
      </c>
      <c r="C399" s="21" t="s">
        <v>146</v>
      </c>
      <c r="D399" s="20" t="s">
        <v>145</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145</v>
      </c>
    </row>
    <row r="400" spans="1:14" x14ac:dyDescent="0.25">
      <c r="A400" s="22" t="str">
        <f>B400</f>
        <v>San Bernardino County - Unincorporated</v>
      </c>
      <c r="B400" s="22" t="s">
        <v>341</v>
      </c>
      <c r="C400" s="21" t="s">
        <v>146</v>
      </c>
      <c r="D400" s="20" t="s">
        <v>145</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145</v>
      </c>
    </row>
    <row r="401" spans="1:14" x14ac:dyDescent="0.25">
      <c r="A401" s="22" t="s">
        <v>278</v>
      </c>
      <c r="B401" s="22" t="s">
        <v>272</v>
      </c>
      <c r="C401" s="21" t="s">
        <v>196</v>
      </c>
      <c r="D401" s="20" t="s">
        <v>195</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195</v>
      </c>
    </row>
    <row r="402" spans="1:14" x14ac:dyDescent="0.25">
      <c r="A402" s="22" t="s">
        <v>152</v>
      </c>
      <c r="B402" s="22" t="s">
        <v>148</v>
      </c>
      <c r="C402" s="21" t="s">
        <v>146</v>
      </c>
      <c r="D402" s="20" t="s">
        <v>145</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145</v>
      </c>
    </row>
    <row r="403" spans="1:14" x14ac:dyDescent="0.25">
      <c r="A403" s="22" t="s">
        <v>277</v>
      </c>
      <c r="B403" s="22" t="s">
        <v>272</v>
      </c>
      <c r="C403" s="21" t="s">
        <v>196</v>
      </c>
      <c r="D403" s="20" t="s">
        <v>195</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195</v>
      </c>
    </row>
    <row r="404" spans="1:14" x14ac:dyDescent="0.25">
      <c r="A404" s="22" t="s">
        <v>424</v>
      </c>
      <c r="B404" s="22" t="s">
        <v>415</v>
      </c>
      <c r="C404" s="21" t="s">
        <v>146</v>
      </c>
      <c r="D404" s="20" t="s">
        <v>145</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145</v>
      </c>
    </row>
    <row r="405" spans="1:14" x14ac:dyDescent="0.25">
      <c r="A405" s="22" t="s">
        <v>321</v>
      </c>
      <c r="B405" s="22" t="s">
        <v>315</v>
      </c>
      <c r="C405" s="21" t="s">
        <v>314</v>
      </c>
      <c r="D405" s="20" t="s">
        <v>313</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313</v>
      </c>
    </row>
    <row r="406" spans="1:14" x14ac:dyDescent="0.25">
      <c r="A406" s="22" t="str">
        <f>B406</f>
        <v>San Diego County - Unincorporated</v>
      </c>
      <c r="B406" s="22" t="s">
        <v>320</v>
      </c>
      <c r="C406" s="21" t="s">
        <v>314</v>
      </c>
      <c r="D406" s="20" t="s">
        <v>313</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313</v>
      </c>
    </row>
    <row r="407" spans="1:14" x14ac:dyDescent="0.25">
      <c r="A407" s="22" t="s">
        <v>533</v>
      </c>
      <c r="B407" s="22" t="s">
        <v>513</v>
      </c>
      <c r="C407" s="21" t="s">
        <v>146</v>
      </c>
      <c r="D407" s="20" t="s">
        <v>145</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145</v>
      </c>
    </row>
    <row r="408" spans="1:14" x14ac:dyDescent="0.25">
      <c r="A408" s="22" t="s">
        <v>532</v>
      </c>
      <c r="B408" s="22" t="s">
        <v>513</v>
      </c>
      <c r="C408" s="21" t="s">
        <v>146</v>
      </c>
      <c r="D408" s="20" t="s">
        <v>145</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145</v>
      </c>
    </row>
    <row r="409" spans="1:14" x14ac:dyDescent="0.25">
      <c r="A409" s="22" t="s">
        <v>312</v>
      </c>
      <c r="B409" s="22" t="s">
        <v>311</v>
      </c>
      <c r="C409" s="21" t="s">
        <v>196</v>
      </c>
      <c r="D409" s="20" t="s">
        <v>195</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195</v>
      </c>
    </row>
    <row r="410" spans="1:14" x14ac:dyDescent="0.25">
      <c r="A410" s="22" t="s">
        <v>531</v>
      </c>
      <c r="B410" s="22" t="s">
        <v>513</v>
      </c>
      <c r="C410" s="21" t="s">
        <v>146</v>
      </c>
      <c r="D410" s="20" t="s">
        <v>145</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145</v>
      </c>
    </row>
    <row r="411" spans="1:14" x14ac:dyDescent="0.25">
      <c r="A411" s="22" t="s">
        <v>377</v>
      </c>
      <c r="B411" s="22" t="s">
        <v>374</v>
      </c>
      <c r="C411" s="21" t="s">
        <v>146</v>
      </c>
      <c r="D411" s="20" t="s">
        <v>145</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145</v>
      </c>
    </row>
    <row r="412" spans="1:14" x14ac:dyDescent="0.25">
      <c r="A412" s="22" t="s">
        <v>656</v>
      </c>
      <c r="B412" s="22" t="s">
        <v>653</v>
      </c>
      <c r="C412" s="21" t="s">
        <v>615</v>
      </c>
      <c r="D412" s="20" t="s">
        <v>164</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164</v>
      </c>
    </row>
    <row r="413" spans="1:14" x14ac:dyDescent="0.25">
      <c r="A413" s="22" t="s">
        <v>1344</v>
      </c>
      <c r="B413" s="22" t="s">
        <v>303</v>
      </c>
      <c r="C413" s="21" t="s">
        <v>236</v>
      </c>
      <c r="D413" s="20" t="s">
        <v>164</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164</v>
      </c>
    </row>
    <row r="414" spans="1:14" x14ac:dyDescent="0.25">
      <c r="A414" s="22" t="s">
        <v>248</v>
      </c>
      <c r="B414" s="22" t="s">
        <v>243</v>
      </c>
      <c r="C414" s="21" t="s">
        <v>196</v>
      </c>
      <c r="D414" s="20" t="s">
        <v>195</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195</v>
      </c>
    </row>
    <row r="415" spans="1:14" x14ac:dyDescent="0.25">
      <c r="A415" s="22" t="s">
        <v>362</v>
      </c>
      <c r="B415" s="22" t="s">
        <v>361</v>
      </c>
      <c r="C415" s="21" t="s">
        <v>236</v>
      </c>
      <c r="D415" s="20" t="s">
        <v>164</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164</v>
      </c>
    </row>
    <row r="416" spans="1:14" x14ac:dyDescent="0.25">
      <c r="A416" s="22" t="s">
        <v>423</v>
      </c>
      <c r="B416" s="22" t="s">
        <v>415</v>
      </c>
      <c r="C416" s="21" t="s">
        <v>146</v>
      </c>
      <c r="D416" s="20" t="s">
        <v>145</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145</v>
      </c>
    </row>
    <row r="417" spans="1:14" x14ac:dyDescent="0.25">
      <c r="A417" s="22" t="s">
        <v>723</v>
      </c>
      <c r="B417" s="22" t="s">
        <v>721</v>
      </c>
      <c r="C417" s="21" t="s">
        <v>196</v>
      </c>
      <c r="D417" s="20" t="s">
        <v>195</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195</v>
      </c>
    </row>
    <row r="418" spans="1:14" x14ac:dyDescent="0.25">
      <c r="A418" s="22" t="s">
        <v>296</v>
      </c>
      <c r="B418" s="22" t="s">
        <v>295</v>
      </c>
      <c r="C418" s="21" t="s">
        <v>160</v>
      </c>
      <c r="D418" s="20" t="s">
        <v>159</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159</v>
      </c>
    </row>
    <row r="419" spans="1:14" x14ac:dyDescent="0.25">
      <c r="A419" s="22" t="str">
        <f>B419</f>
        <v>San Luis Obispo County - Unincorporated</v>
      </c>
      <c r="B419" s="22" t="s">
        <v>294</v>
      </c>
      <c r="C419" s="21" t="s">
        <v>160</v>
      </c>
      <c r="D419" s="20" t="s">
        <v>159</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159</v>
      </c>
    </row>
    <row r="420" spans="1:14" x14ac:dyDescent="0.25">
      <c r="A420" s="22" t="s">
        <v>319</v>
      </c>
      <c r="B420" s="22" t="s">
        <v>315</v>
      </c>
      <c r="C420" s="21" t="s">
        <v>314</v>
      </c>
      <c r="D420" s="20" t="s">
        <v>313</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313</v>
      </c>
    </row>
    <row r="421" spans="1:14" x14ac:dyDescent="0.25">
      <c r="A421" s="22" t="s">
        <v>530</v>
      </c>
      <c r="B421" s="22" t="s">
        <v>513</v>
      </c>
      <c r="C421" s="21" t="s">
        <v>146</v>
      </c>
      <c r="D421" s="20" t="s">
        <v>145</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145</v>
      </c>
    </row>
    <row r="422" spans="1:14" x14ac:dyDescent="0.25">
      <c r="A422" s="22" t="s">
        <v>276</v>
      </c>
      <c r="B422" s="22" t="s">
        <v>272</v>
      </c>
      <c r="C422" s="21" t="s">
        <v>196</v>
      </c>
      <c r="D422" s="20" t="s">
        <v>195</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195</v>
      </c>
    </row>
    <row r="423" spans="1:14" x14ac:dyDescent="0.25">
      <c r="A423" s="22" t="str">
        <f>B423</f>
        <v>San Mateo County - Unincorporated</v>
      </c>
      <c r="B423" s="22" t="s">
        <v>275</v>
      </c>
      <c r="C423" s="21" t="s">
        <v>196</v>
      </c>
      <c r="D423" s="20" t="s">
        <v>195</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195</v>
      </c>
    </row>
    <row r="424" spans="1:14" x14ac:dyDescent="0.25">
      <c r="A424" s="22" t="s">
        <v>680</v>
      </c>
      <c r="B424" s="22" t="s">
        <v>677</v>
      </c>
      <c r="C424" s="21" t="s">
        <v>196</v>
      </c>
      <c r="D424" s="20" t="s">
        <v>195</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195</v>
      </c>
    </row>
    <row r="425" spans="1:14" x14ac:dyDescent="0.25">
      <c r="A425" s="22" t="s">
        <v>498</v>
      </c>
      <c r="B425" s="22" t="s">
        <v>495</v>
      </c>
      <c r="C425" s="21" t="s">
        <v>196</v>
      </c>
      <c r="D425" s="20" t="s">
        <v>195</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195</v>
      </c>
    </row>
    <row r="426" spans="1:14" x14ac:dyDescent="0.25">
      <c r="A426" s="22" t="s">
        <v>679</v>
      </c>
      <c r="B426" s="22" t="s">
        <v>677</v>
      </c>
      <c r="C426" s="21" t="s">
        <v>196</v>
      </c>
      <c r="D426" s="20" t="s">
        <v>195</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195</v>
      </c>
    </row>
    <row r="427" spans="1:14" x14ac:dyDescent="0.25">
      <c r="A427" s="22" t="s">
        <v>464</v>
      </c>
      <c r="B427" s="22" t="s">
        <v>461</v>
      </c>
      <c r="C427" s="21" t="s">
        <v>236</v>
      </c>
      <c r="D427" s="20" t="s">
        <v>164</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164</v>
      </c>
    </row>
    <row r="428" spans="1:14" x14ac:dyDescent="0.25">
      <c r="A428" s="22" t="s">
        <v>655</v>
      </c>
      <c r="B428" s="22" t="s">
        <v>653</v>
      </c>
      <c r="C428" s="21" t="s">
        <v>615</v>
      </c>
      <c r="D428" s="20" t="s">
        <v>164</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164</v>
      </c>
    </row>
    <row r="429" spans="1:14" x14ac:dyDescent="0.25">
      <c r="A429" s="22" t="s">
        <v>422</v>
      </c>
      <c r="B429" s="22" t="s">
        <v>415</v>
      </c>
      <c r="C429" s="21" t="s">
        <v>146</v>
      </c>
      <c r="D429" s="20" t="s">
        <v>145</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145</v>
      </c>
    </row>
    <row r="430" spans="1:14" x14ac:dyDescent="0.25">
      <c r="A430" s="22" t="s">
        <v>266</v>
      </c>
      <c r="B430" s="22" t="s">
        <v>262</v>
      </c>
      <c r="C430" s="21" t="s">
        <v>261</v>
      </c>
      <c r="D430" s="20" t="s">
        <v>260</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260</v>
      </c>
    </row>
    <row r="431" spans="1:14" x14ac:dyDescent="0.25">
      <c r="A431" s="22" t="str">
        <f>B431</f>
        <v>Santa Barbara County - Unincorporated</v>
      </c>
      <c r="B431" s="22" t="s">
        <v>265</v>
      </c>
      <c r="C431" s="21" t="s">
        <v>261</v>
      </c>
      <c r="D431" s="20" t="s">
        <v>260</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260</v>
      </c>
    </row>
    <row r="432" spans="1:14" x14ac:dyDescent="0.25">
      <c r="A432" s="22" t="s">
        <v>247</v>
      </c>
      <c r="B432" s="22" t="s">
        <v>243</v>
      </c>
      <c r="C432" s="21" t="s">
        <v>196</v>
      </c>
      <c r="D432" s="20" t="s">
        <v>195</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195</v>
      </c>
    </row>
    <row r="433" spans="1:14" x14ac:dyDescent="0.25">
      <c r="A433" s="22" t="str">
        <f>B433</f>
        <v>Santa Clara County - Unincorporated</v>
      </c>
      <c r="B433" s="22" t="s">
        <v>246</v>
      </c>
      <c r="C433" s="21" t="s">
        <v>196</v>
      </c>
      <c r="D433" s="20" t="s">
        <v>195</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195</v>
      </c>
    </row>
    <row r="434" spans="1:14" x14ac:dyDescent="0.25">
      <c r="A434" s="22" t="s">
        <v>529</v>
      </c>
      <c r="B434" s="22" t="s">
        <v>513</v>
      </c>
      <c r="C434" s="21" t="s">
        <v>146</v>
      </c>
      <c r="D434" s="20" t="s">
        <v>145</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145</v>
      </c>
    </row>
    <row r="435" spans="1:14" x14ac:dyDescent="0.25">
      <c r="A435" s="22" t="s">
        <v>241</v>
      </c>
      <c r="B435" s="22" t="s">
        <v>237</v>
      </c>
      <c r="C435" s="21" t="s">
        <v>236</v>
      </c>
      <c r="D435" s="20" t="s">
        <v>164</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164</v>
      </c>
    </row>
    <row r="436" spans="1:14" x14ac:dyDescent="0.25">
      <c r="A436" s="22" t="str">
        <f>B436</f>
        <v>Santa Cruz County - Unincorporated</v>
      </c>
      <c r="B436" s="22" t="s">
        <v>240</v>
      </c>
      <c r="C436" s="21" t="s">
        <v>236</v>
      </c>
      <c r="D436" s="20" t="s">
        <v>164</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164</v>
      </c>
    </row>
    <row r="437" spans="1:14" x14ac:dyDescent="0.25">
      <c r="A437" s="22" t="s">
        <v>528</v>
      </c>
      <c r="B437" s="22" t="s">
        <v>513</v>
      </c>
      <c r="C437" s="21" t="s">
        <v>146</v>
      </c>
      <c r="D437" s="20" t="s">
        <v>145</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145</v>
      </c>
    </row>
    <row r="438" spans="1:14" x14ac:dyDescent="0.25">
      <c r="A438" s="22" t="s">
        <v>264</v>
      </c>
      <c r="B438" s="22" t="s">
        <v>262</v>
      </c>
      <c r="C438" s="21" t="s">
        <v>261</v>
      </c>
      <c r="D438" s="20" t="s">
        <v>260</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260</v>
      </c>
    </row>
    <row r="439" spans="1:14" x14ac:dyDescent="0.25">
      <c r="A439" s="22" t="s">
        <v>527</v>
      </c>
      <c r="B439" s="22" t="s">
        <v>513</v>
      </c>
      <c r="C439" s="21" t="s">
        <v>146</v>
      </c>
      <c r="D439" s="20" t="s">
        <v>145</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145</v>
      </c>
    </row>
    <row r="440" spans="1:14" x14ac:dyDescent="0.25">
      <c r="A440" s="22" t="s">
        <v>151</v>
      </c>
      <c r="B440" s="22" t="s">
        <v>148</v>
      </c>
      <c r="C440" s="21" t="s">
        <v>146</v>
      </c>
      <c r="D440" s="20" t="s">
        <v>145</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145</v>
      </c>
    </row>
    <row r="441" spans="1:14" x14ac:dyDescent="0.25">
      <c r="A441" s="22" t="s">
        <v>202</v>
      </c>
      <c r="B441" s="22" t="s">
        <v>197</v>
      </c>
      <c r="C441" s="21" t="s">
        <v>196</v>
      </c>
      <c r="D441" s="20" t="s">
        <v>195</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195</v>
      </c>
    </row>
    <row r="442" spans="1:14" x14ac:dyDescent="0.25">
      <c r="A442" s="22" t="s">
        <v>318</v>
      </c>
      <c r="B442" s="22" t="s">
        <v>315</v>
      </c>
      <c r="C442" s="21" t="s">
        <v>314</v>
      </c>
      <c r="D442" s="20" t="s">
        <v>313</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313</v>
      </c>
    </row>
    <row r="443" spans="1:14" x14ac:dyDescent="0.25">
      <c r="A443" s="22" t="s">
        <v>245</v>
      </c>
      <c r="B443" s="22" t="s">
        <v>243</v>
      </c>
      <c r="C443" s="21" t="s">
        <v>196</v>
      </c>
      <c r="D443" s="20" t="s">
        <v>195</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195</v>
      </c>
    </row>
    <row r="444" spans="1:14" x14ac:dyDescent="0.25">
      <c r="A444" s="22" t="s">
        <v>497</v>
      </c>
      <c r="B444" s="22" t="s">
        <v>495</v>
      </c>
      <c r="C444" s="21" t="s">
        <v>196</v>
      </c>
      <c r="D444" s="20" t="s">
        <v>195</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195</v>
      </c>
    </row>
    <row r="445" spans="1:14" x14ac:dyDescent="0.25">
      <c r="A445" s="22" t="s">
        <v>239</v>
      </c>
      <c r="B445" s="22" t="s">
        <v>237</v>
      </c>
      <c r="C445" s="21" t="s">
        <v>236</v>
      </c>
      <c r="D445" s="20" t="s">
        <v>164</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164</v>
      </c>
    </row>
    <row r="446" spans="1:14" x14ac:dyDescent="0.25">
      <c r="A446" s="22" t="s">
        <v>421</v>
      </c>
      <c r="B446" s="22" t="s">
        <v>415</v>
      </c>
      <c r="C446" s="21" t="s">
        <v>146</v>
      </c>
      <c r="D446" s="20" t="s">
        <v>145</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145</v>
      </c>
    </row>
    <row r="447" spans="1:14" x14ac:dyDescent="0.25">
      <c r="A447" s="22" t="s">
        <v>463</v>
      </c>
      <c r="B447" s="22" t="s">
        <v>461</v>
      </c>
      <c r="C447" s="21" t="s">
        <v>236</v>
      </c>
      <c r="D447" s="20" t="s">
        <v>164</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164</v>
      </c>
    </row>
    <row r="448" spans="1:14" x14ac:dyDescent="0.25">
      <c r="A448" s="22" t="s">
        <v>201</v>
      </c>
      <c r="B448" s="22" t="s">
        <v>197</v>
      </c>
      <c r="C448" s="21" t="s">
        <v>196</v>
      </c>
      <c r="D448" s="20" t="s">
        <v>195</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195</v>
      </c>
    </row>
    <row r="449" spans="1:14" x14ac:dyDescent="0.25">
      <c r="A449" s="22" t="s">
        <v>654</v>
      </c>
      <c r="B449" s="22" t="s">
        <v>653</v>
      </c>
      <c r="C449" s="21" t="s">
        <v>615</v>
      </c>
      <c r="D449" s="20" t="s">
        <v>164</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164</v>
      </c>
    </row>
    <row r="450" spans="1:14" x14ac:dyDescent="0.25">
      <c r="A450" s="22" t="s">
        <v>620</v>
      </c>
      <c r="B450" s="22" t="s">
        <v>616</v>
      </c>
      <c r="C450" s="21" t="s">
        <v>615</v>
      </c>
      <c r="D450" s="20" t="s">
        <v>164</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164</v>
      </c>
    </row>
    <row r="451" spans="1:14" x14ac:dyDescent="0.25">
      <c r="A451" s="22" t="str">
        <f>B451</f>
        <v>Shasta County - Unincorporated</v>
      </c>
      <c r="B451" s="22" t="s">
        <v>233</v>
      </c>
      <c r="C451" s="21" t="s">
        <v>160</v>
      </c>
      <c r="D451" s="20" t="s">
        <v>159</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159</v>
      </c>
    </row>
    <row r="452" spans="1:14" x14ac:dyDescent="0.25">
      <c r="A452" s="22" t="s">
        <v>232</v>
      </c>
      <c r="B452" s="22" t="s">
        <v>231</v>
      </c>
      <c r="C452" s="21" t="s">
        <v>160</v>
      </c>
      <c r="D452" s="20" t="s">
        <v>159</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159</v>
      </c>
    </row>
    <row r="453" spans="1:14" x14ac:dyDescent="0.25">
      <c r="A453" s="22" t="str">
        <f>B453</f>
        <v>Sierra County - Unincorporated</v>
      </c>
      <c r="B453" s="22" t="s">
        <v>228</v>
      </c>
      <c r="C453" s="21" t="s">
        <v>160</v>
      </c>
      <c r="D453" s="20" t="s">
        <v>159</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159</v>
      </c>
    </row>
    <row r="454" spans="1:14" x14ac:dyDescent="0.25">
      <c r="A454" s="22" t="s">
        <v>526</v>
      </c>
      <c r="B454" s="22" t="s">
        <v>513</v>
      </c>
      <c r="C454" s="21" t="s">
        <v>146</v>
      </c>
      <c r="D454" s="20" t="s">
        <v>145</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145</v>
      </c>
    </row>
    <row r="455" spans="1:14" x14ac:dyDescent="0.25">
      <c r="A455" s="22" t="s">
        <v>525</v>
      </c>
      <c r="B455" s="22" t="s">
        <v>513</v>
      </c>
      <c r="C455" s="21" t="s">
        <v>146</v>
      </c>
      <c r="D455" s="20" t="s">
        <v>145</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145</v>
      </c>
    </row>
    <row r="456" spans="1:14" x14ac:dyDescent="0.25">
      <c r="A456" s="22" t="s">
        <v>150</v>
      </c>
      <c r="B456" s="22" t="s">
        <v>148</v>
      </c>
      <c r="C456" s="21" t="s">
        <v>146</v>
      </c>
      <c r="D456" s="20" t="s">
        <v>145</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145</v>
      </c>
    </row>
    <row r="457" spans="1:14" x14ac:dyDescent="0.25">
      <c r="A457" s="22" t="str">
        <f>B457</f>
        <v>Siskiyou County - Unincorporated</v>
      </c>
      <c r="B457" s="22" t="s">
        <v>221</v>
      </c>
      <c r="C457" s="21" t="s">
        <v>160</v>
      </c>
      <c r="D457" s="20" t="s">
        <v>159</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159</v>
      </c>
    </row>
    <row r="458" spans="1:14" x14ac:dyDescent="0.25">
      <c r="A458" s="22" t="s">
        <v>317</v>
      </c>
      <c r="B458" s="22" t="s">
        <v>315</v>
      </c>
      <c r="C458" s="21" t="s">
        <v>314</v>
      </c>
      <c r="D458" s="20" t="s">
        <v>313</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313</v>
      </c>
    </row>
    <row r="459" spans="1:14" x14ac:dyDescent="0.25">
      <c r="A459" s="22" t="str">
        <f>B459</f>
        <v>Solano County - Unincorporated</v>
      </c>
      <c r="B459" s="22" t="s">
        <v>212</v>
      </c>
      <c r="C459" s="21" t="s">
        <v>196</v>
      </c>
      <c r="D459" s="20" t="s">
        <v>195</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195</v>
      </c>
    </row>
    <row r="460" spans="1:14" x14ac:dyDescent="0.25">
      <c r="A460" s="22" t="s">
        <v>462</v>
      </c>
      <c r="B460" s="22" t="s">
        <v>461</v>
      </c>
      <c r="C460" s="21" t="s">
        <v>236</v>
      </c>
      <c r="D460" s="20" t="s">
        <v>164</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164</v>
      </c>
    </row>
    <row r="461" spans="1:14" x14ac:dyDescent="0.25">
      <c r="A461" s="22" t="s">
        <v>263</v>
      </c>
      <c r="B461" s="22" t="s">
        <v>262</v>
      </c>
      <c r="C461" s="21" t="s">
        <v>261</v>
      </c>
      <c r="D461" s="20" t="s">
        <v>260</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260</v>
      </c>
    </row>
    <row r="462" spans="1:14" x14ac:dyDescent="0.25">
      <c r="A462" s="22" t="s">
        <v>200</v>
      </c>
      <c r="B462" s="22" t="s">
        <v>197</v>
      </c>
      <c r="C462" s="21" t="s">
        <v>196</v>
      </c>
      <c r="D462" s="20" t="s">
        <v>195</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195</v>
      </c>
    </row>
    <row r="463" spans="1:14" x14ac:dyDescent="0.25">
      <c r="A463" s="22" t="str">
        <f>B463</f>
        <v>Sonoma County - Unincorporated</v>
      </c>
      <c r="B463" s="22" t="s">
        <v>199</v>
      </c>
      <c r="C463" s="21" t="s">
        <v>196</v>
      </c>
      <c r="D463" s="20" t="s">
        <v>195</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195</v>
      </c>
    </row>
    <row r="464" spans="1:14" x14ac:dyDescent="0.25">
      <c r="A464" s="22" t="s">
        <v>163</v>
      </c>
      <c r="B464" s="22" t="s">
        <v>162</v>
      </c>
      <c r="C464" s="21" t="s">
        <v>160</v>
      </c>
      <c r="D464" s="20" t="s">
        <v>159</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159</v>
      </c>
    </row>
    <row r="465" spans="1:14" x14ac:dyDescent="0.25">
      <c r="A465" s="22" t="s">
        <v>524</v>
      </c>
      <c r="B465" s="22" t="s">
        <v>513</v>
      </c>
      <c r="C465" s="21" t="s">
        <v>146</v>
      </c>
      <c r="D465" s="20" t="s">
        <v>145</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145</v>
      </c>
    </row>
    <row r="466" spans="1:14" x14ac:dyDescent="0.25">
      <c r="A466" s="22" t="s">
        <v>523</v>
      </c>
      <c r="B466" s="22" t="s">
        <v>513</v>
      </c>
      <c r="C466" s="21" t="s">
        <v>146</v>
      </c>
      <c r="D466" s="20" t="s">
        <v>145</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145</v>
      </c>
    </row>
    <row r="467" spans="1:14" x14ac:dyDescent="0.25">
      <c r="A467" s="22" t="s">
        <v>671</v>
      </c>
      <c r="B467" s="22" t="s">
        <v>670</v>
      </c>
      <c r="C467" s="21" t="s">
        <v>135</v>
      </c>
      <c r="D467" s="20" t="s">
        <v>134</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134</v>
      </c>
    </row>
    <row r="468" spans="1:14" x14ac:dyDescent="0.25">
      <c r="A468" s="22" t="s">
        <v>522</v>
      </c>
      <c r="B468" s="22" t="s">
        <v>513</v>
      </c>
      <c r="C468" s="21" t="s">
        <v>146</v>
      </c>
      <c r="D468" s="20" t="s">
        <v>145</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145</v>
      </c>
    </row>
    <row r="469" spans="1:14" x14ac:dyDescent="0.25">
      <c r="A469" s="22" t="s">
        <v>274</v>
      </c>
      <c r="B469" s="22" t="s">
        <v>272</v>
      </c>
      <c r="C469" s="21" t="s">
        <v>196</v>
      </c>
      <c r="D469" s="20" t="s">
        <v>195</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195</v>
      </c>
    </row>
    <row r="470" spans="1:14" x14ac:dyDescent="0.25">
      <c r="A470" s="22" t="s">
        <v>1004</v>
      </c>
      <c r="B470" s="22" t="s">
        <v>455</v>
      </c>
      <c r="C470" s="21" t="s">
        <v>196</v>
      </c>
      <c r="D470" s="20" t="s">
        <v>195</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195</v>
      </c>
    </row>
    <row r="471" spans="1:14" x14ac:dyDescent="0.25">
      <c r="A471" s="22" t="str">
        <f>B471</f>
        <v>Stanislaus County - Unincorporated</v>
      </c>
      <c r="B471" s="22" t="s">
        <v>187</v>
      </c>
      <c r="C471" s="21" t="s">
        <v>165</v>
      </c>
      <c r="D471" s="20" t="s">
        <v>164</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164</v>
      </c>
    </row>
    <row r="472" spans="1:14" x14ac:dyDescent="0.25">
      <c r="A472" s="22" t="s">
        <v>420</v>
      </c>
      <c r="B472" s="22" t="s">
        <v>415</v>
      </c>
      <c r="C472" s="21" t="s">
        <v>146</v>
      </c>
      <c r="D472" s="20" t="s">
        <v>145</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145</v>
      </c>
    </row>
    <row r="473" spans="1:14" x14ac:dyDescent="0.25">
      <c r="A473" s="22" t="s">
        <v>305</v>
      </c>
      <c r="B473" s="22" t="s">
        <v>303</v>
      </c>
      <c r="C473" s="21" t="s">
        <v>236</v>
      </c>
      <c r="D473" s="20" t="s">
        <v>164</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164</v>
      </c>
    </row>
    <row r="474" spans="1:14" x14ac:dyDescent="0.25">
      <c r="A474" s="22" t="s">
        <v>211</v>
      </c>
      <c r="B474" s="22" t="s">
        <v>208</v>
      </c>
      <c r="C474" s="21" t="s">
        <v>196</v>
      </c>
      <c r="D474" s="20" t="s">
        <v>195</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195</v>
      </c>
    </row>
    <row r="475" spans="1:14" x14ac:dyDescent="0.25">
      <c r="A475" s="22" t="s">
        <v>244</v>
      </c>
      <c r="B475" s="22" t="s">
        <v>243</v>
      </c>
      <c r="C475" s="21" t="s">
        <v>196</v>
      </c>
      <c r="D475" s="20" t="s">
        <v>195</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195</v>
      </c>
    </row>
    <row r="476" spans="1:14" x14ac:dyDescent="0.25">
      <c r="A476" s="22" t="s">
        <v>603</v>
      </c>
      <c r="B476" s="22" t="s">
        <v>602</v>
      </c>
      <c r="C476" s="21" t="s">
        <v>160</v>
      </c>
      <c r="D476" s="20" t="s">
        <v>159</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159</v>
      </c>
    </row>
    <row r="477" spans="1:14" x14ac:dyDescent="0.25">
      <c r="A477" s="22" t="str">
        <f>B477</f>
        <v>Sutter County - Unincorporated</v>
      </c>
      <c r="B477" s="22" t="s">
        <v>182</v>
      </c>
      <c r="C477" s="21" t="s">
        <v>135</v>
      </c>
      <c r="D477" s="20" t="s">
        <v>134</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134</v>
      </c>
    </row>
    <row r="478" spans="1:14" x14ac:dyDescent="0.25">
      <c r="A478" s="22" t="s">
        <v>715</v>
      </c>
      <c r="B478" s="22" t="s">
        <v>714</v>
      </c>
      <c r="C478" s="21" t="s">
        <v>160</v>
      </c>
      <c r="D478" s="20" t="s">
        <v>159</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159</v>
      </c>
    </row>
    <row r="479" spans="1:14" x14ac:dyDescent="0.25">
      <c r="A479" s="22" t="s">
        <v>619</v>
      </c>
      <c r="B479" s="22" t="s">
        <v>616</v>
      </c>
      <c r="C479" s="21" t="s">
        <v>615</v>
      </c>
      <c r="D479" s="20" t="s">
        <v>164</v>
      </c>
      <c r="E479" s="19" t="str">
        <f t="shared" si="35"/>
        <v>Taft</v>
      </c>
      <c r="F479" s="17">
        <v>41275</v>
      </c>
      <c r="G479" s="17">
        <v>45291</v>
      </c>
      <c r="H479">
        <f t="shared" si="36"/>
        <v>2013</v>
      </c>
      <c r="I479">
        <f t="shared" si="37"/>
        <v>2023</v>
      </c>
      <c r="J479" s="17">
        <v>42369</v>
      </c>
      <c r="K479" s="17">
        <v>45291</v>
      </c>
      <c r="L479">
        <f t="shared" si="38"/>
        <v>2015</v>
      </c>
      <c r="M479">
        <f t="shared" si="39"/>
        <v>2023</v>
      </c>
      <c r="N479" s="20" t="s">
        <v>164</v>
      </c>
    </row>
    <row r="480" spans="1:14" x14ac:dyDescent="0.25">
      <c r="A480" s="22" t="s">
        <v>618</v>
      </c>
      <c r="B480" s="22" t="s">
        <v>616</v>
      </c>
      <c r="C480" s="21" t="s">
        <v>615</v>
      </c>
      <c r="D480" s="20" t="s">
        <v>164</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164</v>
      </c>
    </row>
    <row r="481" spans="1:14" x14ac:dyDescent="0.25">
      <c r="A481" s="22" t="s">
        <v>177</v>
      </c>
      <c r="B481" s="22" t="s">
        <v>176</v>
      </c>
      <c r="C481" s="21" t="s">
        <v>160</v>
      </c>
      <c r="D481" s="20" t="s">
        <v>159</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159</v>
      </c>
    </row>
    <row r="482" spans="1:14" x14ac:dyDescent="0.25">
      <c r="A482" s="22" t="str">
        <f>B482</f>
        <v>Tehama County - Unincorporated</v>
      </c>
      <c r="B482" s="22" t="s">
        <v>175</v>
      </c>
      <c r="C482" s="21" t="s">
        <v>160</v>
      </c>
      <c r="D482" s="20" t="s">
        <v>159</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159</v>
      </c>
    </row>
    <row r="483" spans="1:14" x14ac:dyDescent="0.25">
      <c r="A483" s="22" t="s">
        <v>376</v>
      </c>
      <c r="B483" s="22" t="s">
        <v>374</v>
      </c>
      <c r="C483" s="21" t="s">
        <v>146</v>
      </c>
      <c r="D483" s="20" t="s">
        <v>145</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145</v>
      </c>
    </row>
    <row r="484" spans="1:14" x14ac:dyDescent="0.25">
      <c r="A484" s="22" t="s">
        <v>521</v>
      </c>
      <c r="B484" s="22" t="s">
        <v>513</v>
      </c>
      <c r="C484" s="21" t="s">
        <v>146</v>
      </c>
      <c r="D484" s="20" t="s">
        <v>145</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145</v>
      </c>
    </row>
    <row r="485" spans="1:14" x14ac:dyDescent="0.25">
      <c r="A485" s="22" t="s">
        <v>149</v>
      </c>
      <c r="B485" s="22" t="s">
        <v>148</v>
      </c>
      <c r="C485" s="21" t="s">
        <v>146</v>
      </c>
      <c r="D485" s="20" t="s">
        <v>145</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145</v>
      </c>
    </row>
    <row r="486" spans="1:14" x14ac:dyDescent="0.25">
      <c r="A486" s="22" t="s">
        <v>496</v>
      </c>
      <c r="B486" s="22" t="s">
        <v>495</v>
      </c>
      <c r="C486" s="21" t="s">
        <v>196</v>
      </c>
      <c r="D486" s="20" t="s">
        <v>195</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195</v>
      </c>
    </row>
    <row r="487" spans="1:14" x14ac:dyDescent="0.25">
      <c r="A487" s="22" t="s">
        <v>520</v>
      </c>
      <c r="B487" s="22" t="s">
        <v>513</v>
      </c>
      <c r="C487" s="21" t="s">
        <v>146</v>
      </c>
      <c r="D487" s="20" t="s">
        <v>145</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145</v>
      </c>
    </row>
    <row r="488" spans="1:14" x14ac:dyDescent="0.25">
      <c r="A488" s="22" t="s">
        <v>304</v>
      </c>
      <c r="B488" s="22" t="s">
        <v>303</v>
      </c>
      <c r="C488" s="21" t="s">
        <v>236</v>
      </c>
      <c r="D488" s="20" t="s">
        <v>164</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164</v>
      </c>
    </row>
    <row r="489" spans="1:14" x14ac:dyDescent="0.25">
      <c r="A489" s="22" t="s">
        <v>641</v>
      </c>
      <c r="B489" s="22" t="s">
        <v>640</v>
      </c>
      <c r="C489" s="21" t="s">
        <v>160</v>
      </c>
      <c r="D489" s="20" t="s">
        <v>159</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159</v>
      </c>
    </row>
    <row r="490" spans="1:14" x14ac:dyDescent="0.25">
      <c r="A490" s="22" t="str">
        <f>B490</f>
        <v>Trinity County - Unincorporated</v>
      </c>
      <c r="B490" s="22" t="s">
        <v>1354</v>
      </c>
      <c r="C490" s="21" t="s">
        <v>160</v>
      </c>
      <c r="D490" s="20" t="s">
        <v>159</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159</v>
      </c>
    </row>
    <row r="491" spans="1:14" x14ac:dyDescent="0.25">
      <c r="A491" s="22" t="s">
        <v>451</v>
      </c>
      <c r="B491" s="22" t="s">
        <v>450</v>
      </c>
      <c r="C491" s="21" t="s">
        <v>160</v>
      </c>
      <c r="D491" s="20" t="s">
        <v>159</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159</v>
      </c>
    </row>
    <row r="492" spans="1:14" x14ac:dyDescent="0.25">
      <c r="A492" s="22" t="s">
        <v>170</v>
      </c>
      <c r="B492" s="22" t="s">
        <v>166</v>
      </c>
      <c r="C492" s="21" t="s">
        <v>165</v>
      </c>
      <c r="D492" s="20" t="s">
        <v>164</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164</v>
      </c>
    </row>
    <row r="493" spans="1:14" x14ac:dyDescent="0.25">
      <c r="A493" s="22" t="str">
        <f>B493</f>
        <v>Tulare County - Unincorporated</v>
      </c>
      <c r="B493" s="22" t="s">
        <v>169</v>
      </c>
      <c r="C493" s="21" t="s">
        <v>165</v>
      </c>
      <c r="D493" s="20" t="s">
        <v>164</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164</v>
      </c>
    </row>
    <row r="494" spans="1:14" x14ac:dyDescent="0.25">
      <c r="A494" s="22" t="s">
        <v>220</v>
      </c>
      <c r="B494" s="22" t="s">
        <v>217</v>
      </c>
      <c r="C494" s="21" t="s">
        <v>160</v>
      </c>
      <c r="D494" s="20" t="s">
        <v>159</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159</v>
      </c>
    </row>
    <row r="495" spans="1:14" x14ac:dyDescent="0.25">
      <c r="A495" s="22" t="str">
        <f>B495</f>
        <v>Tuolumne County - Unincorporated</v>
      </c>
      <c r="B495" s="22" t="s">
        <v>161</v>
      </c>
      <c r="C495" s="21" t="s">
        <v>160</v>
      </c>
      <c r="D495" s="20" t="s">
        <v>159</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159</v>
      </c>
    </row>
    <row r="496" spans="1:14" x14ac:dyDescent="0.25">
      <c r="A496" s="22" t="s">
        <v>186</v>
      </c>
      <c r="B496" s="22" t="s">
        <v>184</v>
      </c>
      <c r="C496" s="21" t="s">
        <v>165</v>
      </c>
      <c r="D496" s="20" t="s">
        <v>164</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164</v>
      </c>
    </row>
    <row r="497" spans="1:14" x14ac:dyDescent="0.25">
      <c r="A497" s="22" t="s">
        <v>419</v>
      </c>
      <c r="B497" s="22" t="s">
        <v>415</v>
      </c>
      <c r="C497" s="21" t="s">
        <v>146</v>
      </c>
      <c r="D497" s="20" t="s">
        <v>145</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145</v>
      </c>
    </row>
    <row r="498" spans="1:14" x14ac:dyDescent="0.25">
      <c r="A498" s="22" t="s">
        <v>340</v>
      </c>
      <c r="B498" s="22" t="s">
        <v>335</v>
      </c>
      <c r="C498" s="21" t="s">
        <v>146</v>
      </c>
      <c r="D498" s="20" t="s">
        <v>145</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145</v>
      </c>
    </row>
    <row r="499" spans="1:14" x14ac:dyDescent="0.25">
      <c r="A499" s="22" t="s">
        <v>491</v>
      </c>
      <c r="B499" s="22" t="s">
        <v>489</v>
      </c>
      <c r="C499" s="21" t="s">
        <v>160</v>
      </c>
      <c r="D499" s="20" t="s">
        <v>159</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159</v>
      </c>
    </row>
    <row r="500" spans="1:14" x14ac:dyDescent="0.25">
      <c r="A500" s="22" t="s">
        <v>722</v>
      </c>
      <c r="B500" s="22" t="s">
        <v>721</v>
      </c>
      <c r="C500" s="21" t="s">
        <v>196</v>
      </c>
      <c r="D500" s="20" t="s">
        <v>195</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195</v>
      </c>
    </row>
    <row r="501" spans="1:14" x14ac:dyDescent="0.25">
      <c r="A501" s="22" t="s">
        <v>339</v>
      </c>
      <c r="B501" s="22" t="s">
        <v>335</v>
      </c>
      <c r="C501" s="21" t="s">
        <v>146</v>
      </c>
      <c r="D501" s="20" t="s">
        <v>145</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145</v>
      </c>
    </row>
    <row r="502" spans="1:14" x14ac:dyDescent="0.25">
      <c r="A502" s="22" t="s">
        <v>210</v>
      </c>
      <c r="B502" s="22" t="s">
        <v>208</v>
      </c>
      <c r="C502" s="21" t="s">
        <v>196</v>
      </c>
      <c r="D502" s="20" t="s">
        <v>195</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195</v>
      </c>
    </row>
    <row r="503" spans="1:14" x14ac:dyDescent="0.25">
      <c r="A503" s="22" t="s">
        <v>209</v>
      </c>
      <c r="B503" s="22" t="s">
        <v>208</v>
      </c>
      <c r="C503" s="21" t="s">
        <v>196</v>
      </c>
      <c r="D503" s="20" t="s">
        <v>195</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195</v>
      </c>
    </row>
    <row r="504" spans="1:14" x14ac:dyDescent="0.25">
      <c r="A504" s="22" t="str">
        <f>B504</f>
        <v>Ventura County - Unincorporated</v>
      </c>
      <c r="B504" s="22" t="s">
        <v>147</v>
      </c>
      <c r="C504" s="21" t="s">
        <v>146</v>
      </c>
      <c r="D504" s="20" t="s">
        <v>145</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145</v>
      </c>
    </row>
    <row r="505" spans="1:14" x14ac:dyDescent="0.25">
      <c r="A505" s="22" t="s">
        <v>519</v>
      </c>
      <c r="B505" s="22" t="s">
        <v>513</v>
      </c>
      <c r="C505" s="21" t="s">
        <v>146</v>
      </c>
      <c r="D505" s="20" t="s">
        <v>145</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145</v>
      </c>
    </row>
    <row r="506" spans="1:14" x14ac:dyDescent="0.25">
      <c r="A506" s="22" t="s">
        <v>338</v>
      </c>
      <c r="B506" s="22" t="s">
        <v>335</v>
      </c>
      <c r="C506" s="21" t="s">
        <v>146</v>
      </c>
      <c r="D506" s="20" t="s">
        <v>145</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145</v>
      </c>
    </row>
    <row r="507" spans="1:14" x14ac:dyDescent="0.25">
      <c r="A507" s="22" t="s">
        <v>418</v>
      </c>
      <c r="B507" s="22" t="s">
        <v>415</v>
      </c>
      <c r="C507" s="21" t="s">
        <v>146</v>
      </c>
      <c r="D507" s="20" t="s">
        <v>145</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145</v>
      </c>
    </row>
    <row r="508" spans="1:14" x14ac:dyDescent="0.25">
      <c r="A508" s="22" t="s">
        <v>168</v>
      </c>
      <c r="B508" s="22" t="s">
        <v>166</v>
      </c>
      <c r="C508" s="21" t="s">
        <v>165</v>
      </c>
      <c r="D508" s="20" t="s">
        <v>164</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164</v>
      </c>
    </row>
    <row r="509" spans="1:14" x14ac:dyDescent="0.25">
      <c r="A509" s="22" t="s">
        <v>316</v>
      </c>
      <c r="B509" s="22" t="s">
        <v>315</v>
      </c>
      <c r="C509" s="21" t="s">
        <v>314</v>
      </c>
      <c r="D509" s="20" t="s">
        <v>313</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313</v>
      </c>
    </row>
    <row r="510" spans="1:14" x14ac:dyDescent="0.25">
      <c r="A510" s="22" t="s">
        <v>518</v>
      </c>
      <c r="B510" s="22" t="s">
        <v>513</v>
      </c>
      <c r="C510" s="21" t="s">
        <v>146</v>
      </c>
      <c r="D510" s="20" t="s">
        <v>145</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145</v>
      </c>
    </row>
    <row r="511" spans="1:14" x14ac:dyDescent="0.25">
      <c r="A511" s="22" t="s">
        <v>678</v>
      </c>
      <c r="B511" s="22" t="s">
        <v>677</v>
      </c>
      <c r="C511" s="21" t="s">
        <v>196</v>
      </c>
      <c r="D511" s="20" t="s">
        <v>195</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195</v>
      </c>
    </row>
    <row r="512" spans="1:14" x14ac:dyDescent="0.25">
      <c r="A512" s="22" t="s">
        <v>617</v>
      </c>
      <c r="B512" s="22" t="s">
        <v>616</v>
      </c>
      <c r="C512" s="21" t="s">
        <v>615</v>
      </c>
      <c r="D512" s="20" t="s">
        <v>164</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164</v>
      </c>
    </row>
    <row r="513" spans="1:14" x14ac:dyDescent="0.25">
      <c r="A513" s="22" t="s">
        <v>185</v>
      </c>
      <c r="B513" s="22" t="s">
        <v>184</v>
      </c>
      <c r="C513" s="21" t="s">
        <v>165</v>
      </c>
      <c r="D513" s="20" t="s">
        <v>164</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164</v>
      </c>
    </row>
    <row r="514" spans="1:14" x14ac:dyDescent="0.25">
      <c r="A514" s="22" t="s">
        <v>238</v>
      </c>
      <c r="B514" s="22" t="s">
        <v>237</v>
      </c>
      <c r="C514" s="21" t="s">
        <v>236</v>
      </c>
      <c r="D514" s="20" t="s">
        <v>164</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164</v>
      </c>
    </row>
    <row r="515" spans="1:14" x14ac:dyDescent="0.25">
      <c r="A515" s="22" t="s">
        <v>219</v>
      </c>
      <c r="B515" s="22" t="s">
        <v>217</v>
      </c>
      <c r="C515" s="21" t="s">
        <v>160</v>
      </c>
      <c r="D515" s="20" t="s">
        <v>159</v>
      </c>
      <c r="E515" s="19" t="str">
        <f t="shared" si="40"/>
        <v>Weed</v>
      </c>
      <c r="F515" s="17">
        <v>41640</v>
      </c>
      <c r="G515" s="17">
        <v>43646</v>
      </c>
      <c r="H515">
        <f t="shared" si="41"/>
        <v>2014</v>
      </c>
      <c r="I515">
        <f t="shared" si="42"/>
        <v>2019</v>
      </c>
      <c r="J515" s="17">
        <v>41820</v>
      </c>
      <c r="K515" s="17">
        <v>43646</v>
      </c>
      <c r="L515">
        <f t="shared" si="43"/>
        <v>2014</v>
      </c>
      <c r="M515">
        <f t="shared" si="44"/>
        <v>2019</v>
      </c>
      <c r="N515" s="20" t="s">
        <v>159</v>
      </c>
    </row>
    <row r="516" spans="1:14" x14ac:dyDescent="0.25">
      <c r="A516" s="22" t="s">
        <v>517</v>
      </c>
      <c r="B516" s="22" t="s">
        <v>513</v>
      </c>
      <c r="C516" s="21" t="s">
        <v>146</v>
      </c>
      <c r="D516" s="20" t="s">
        <v>145</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145</v>
      </c>
    </row>
    <row r="517" spans="1:14" x14ac:dyDescent="0.25">
      <c r="A517" s="22" t="s">
        <v>516</v>
      </c>
      <c r="B517" s="22" t="s">
        <v>513</v>
      </c>
      <c r="C517" s="21" t="s">
        <v>146</v>
      </c>
      <c r="D517" s="20" t="s">
        <v>145</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145</v>
      </c>
    </row>
    <row r="518" spans="1:14" x14ac:dyDescent="0.25">
      <c r="A518" s="22" t="s">
        <v>143</v>
      </c>
      <c r="B518" s="22" t="s">
        <v>140</v>
      </c>
      <c r="C518" s="21" t="s">
        <v>135</v>
      </c>
      <c r="D518" s="20" t="s">
        <v>134</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134</v>
      </c>
    </row>
    <row r="519" spans="1:14" x14ac:dyDescent="0.25">
      <c r="A519" s="22" t="s">
        <v>515</v>
      </c>
      <c r="B519" s="22" t="s">
        <v>513</v>
      </c>
      <c r="C519" s="21" t="s">
        <v>146</v>
      </c>
      <c r="D519" s="20" t="s">
        <v>145</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145</v>
      </c>
    </row>
    <row r="520" spans="1:14" x14ac:dyDescent="0.25">
      <c r="A520" s="22" t="s">
        <v>417</v>
      </c>
      <c r="B520" s="22" t="s">
        <v>415</v>
      </c>
      <c r="C520" s="21" t="s">
        <v>146</v>
      </c>
      <c r="D520" s="20" t="s">
        <v>145</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145</v>
      </c>
    </row>
    <row r="521" spans="1:14" x14ac:dyDescent="0.25">
      <c r="A521" s="22" t="s">
        <v>632</v>
      </c>
      <c r="B521" s="22" t="s">
        <v>631</v>
      </c>
      <c r="C521" s="21" t="s">
        <v>146</v>
      </c>
      <c r="D521" s="20" t="s">
        <v>145</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145</v>
      </c>
    </row>
    <row r="522" spans="1:14" x14ac:dyDescent="0.25">
      <c r="A522" s="22" t="s">
        <v>137</v>
      </c>
      <c r="B522" s="22" t="s">
        <v>136</v>
      </c>
      <c r="C522" s="21" t="s">
        <v>135</v>
      </c>
      <c r="D522" s="20" t="s">
        <v>134</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134</v>
      </c>
    </row>
    <row r="523" spans="1:14" x14ac:dyDescent="0.25">
      <c r="A523" s="22" t="s">
        <v>514</v>
      </c>
      <c r="B523" s="22" t="s">
        <v>513</v>
      </c>
      <c r="C523" s="21" t="s">
        <v>146</v>
      </c>
      <c r="D523" s="20" t="s">
        <v>145</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145</v>
      </c>
    </row>
    <row r="524" spans="1:14" x14ac:dyDescent="0.25">
      <c r="A524" s="22" t="s">
        <v>375</v>
      </c>
      <c r="B524" s="22" t="s">
        <v>374</v>
      </c>
      <c r="C524" s="21" t="s">
        <v>146</v>
      </c>
      <c r="D524" s="20" t="s">
        <v>145</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145</v>
      </c>
    </row>
    <row r="525" spans="1:14" x14ac:dyDescent="0.25">
      <c r="A525" s="22" t="s">
        <v>699</v>
      </c>
      <c r="B525" s="22" t="s">
        <v>698</v>
      </c>
      <c r="C525" s="21" t="s">
        <v>160</v>
      </c>
      <c r="D525" s="20" t="s">
        <v>159</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159</v>
      </c>
    </row>
    <row r="526" spans="1:14" x14ac:dyDescent="0.25">
      <c r="A526" s="22" t="s">
        <v>490</v>
      </c>
      <c r="B526" s="22" t="s">
        <v>489</v>
      </c>
      <c r="C526" s="21" t="s">
        <v>160</v>
      </c>
      <c r="D526" s="20" t="s">
        <v>159</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159</v>
      </c>
    </row>
    <row r="527" spans="1:14" x14ac:dyDescent="0.25">
      <c r="A527" s="22" t="s">
        <v>650</v>
      </c>
      <c r="B527" s="22" t="s">
        <v>649</v>
      </c>
      <c r="C527" s="21" t="s">
        <v>160</v>
      </c>
      <c r="D527" s="20" t="s">
        <v>159</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159</v>
      </c>
    </row>
    <row r="528" spans="1:14" x14ac:dyDescent="0.25">
      <c r="A528" s="22" t="s">
        <v>198</v>
      </c>
      <c r="B528" s="22" t="s">
        <v>197</v>
      </c>
      <c r="C528" s="21" t="s">
        <v>196</v>
      </c>
      <c r="D528" s="20" t="s">
        <v>195</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195</v>
      </c>
    </row>
    <row r="529" spans="1:14" x14ac:dyDescent="0.25">
      <c r="A529" s="22" t="s">
        <v>142</v>
      </c>
      <c r="B529" s="22" t="s">
        <v>140</v>
      </c>
      <c r="C529" s="21" t="s">
        <v>135</v>
      </c>
      <c r="D529" s="20" t="s">
        <v>134</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134</v>
      </c>
    </row>
    <row r="530" spans="1:14" x14ac:dyDescent="0.25">
      <c r="A530" s="22" t="s">
        <v>167</v>
      </c>
      <c r="B530" s="22" t="s">
        <v>166</v>
      </c>
      <c r="C530" s="21" t="s">
        <v>165</v>
      </c>
      <c r="D530" s="20" t="s">
        <v>164</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164</v>
      </c>
    </row>
    <row r="531" spans="1:14" x14ac:dyDescent="0.25">
      <c r="A531" s="22" t="s">
        <v>141</v>
      </c>
      <c r="B531" s="22" t="s">
        <v>140</v>
      </c>
      <c r="C531" s="21" t="s">
        <v>135</v>
      </c>
      <c r="D531" s="20" t="s">
        <v>134</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134</v>
      </c>
    </row>
    <row r="532" spans="1:14" x14ac:dyDescent="0.25">
      <c r="A532" s="22" t="s">
        <v>273</v>
      </c>
      <c r="B532" s="22" t="s">
        <v>272</v>
      </c>
      <c r="C532" s="21" t="s">
        <v>196</v>
      </c>
      <c r="D532" s="20" t="s">
        <v>195</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195</v>
      </c>
    </row>
    <row r="533" spans="1:14" x14ac:dyDescent="0.25">
      <c r="A533" s="22" t="str">
        <f>B533</f>
        <v>Yolo County - Unincorporated</v>
      </c>
      <c r="B533" s="22" t="s">
        <v>139</v>
      </c>
      <c r="C533" s="21" t="s">
        <v>135</v>
      </c>
      <c r="D533" s="20" t="s">
        <v>134</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134</v>
      </c>
    </row>
    <row r="534" spans="1:14" x14ac:dyDescent="0.25">
      <c r="A534" s="22" t="s">
        <v>416</v>
      </c>
      <c r="B534" s="22" t="s">
        <v>415</v>
      </c>
      <c r="C534" s="21" t="s">
        <v>146</v>
      </c>
      <c r="D534" s="20" t="s">
        <v>145</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145</v>
      </c>
    </row>
    <row r="535" spans="1:14" x14ac:dyDescent="0.25">
      <c r="A535" s="22" t="s">
        <v>456</v>
      </c>
      <c r="B535" s="22" t="s">
        <v>455</v>
      </c>
      <c r="C535" s="21" t="s">
        <v>196</v>
      </c>
      <c r="D535" s="20" t="s">
        <v>195</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195</v>
      </c>
    </row>
    <row r="536" spans="1:14" x14ac:dyDescent="0.25">
      <c r="A536" s="22" t="s">
        <v>218</v>
      </c>
      <c r="B536" s="22" t="s">
        <v>217</v>
      </c>
      <c r="C536" s="21" t="s">
        <v>160</v>
      </c>
      <c r="D536" s="20" t="s">
        <v>159</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159</v>
      </c>
    </row>
    <row r="537" spans="1:14" x14ac:dyDescent="0.25">
      <c r="A537" s="22" t="s">
        <v>181</v>
      </c>
      <c r="B537" s="22" t="s">
        <v>180</v>
      </c>
      <c r="C537" s="21" t="s">
        <v>135</v>
      </c>
      <c r="D537" s="20" t="s">
        <v>134</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134</v>
      </c>
    </row>
    <row r="538" spans="1:14" x14ac:dyDescent="0.25">
      <c r="A538" s="22" t="s">
        <v>1345</v>
      </c>
      <c r="B538" s="22" t="s">
        <v>136</v>
      </c>
      <c r="C538" s="21" t="s">
        <v>135</v>
      </c>
      <c r="D538" s="20" t="s">
        <v>134</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134</v>
      </c>
    </row>
    <row r="539" spans="1:14" x14ac:dyDescent="0.25">
      <c r="A539" s="22" t="s">
        <v>337</v>
      </c>
      <c r="B539" s="22" t="s">
        <v>335</v>
      </c>
      <c r="C539" s="21" t="s">
        <v>146</v>
      </c>
      <c r="D539" s="20" t="s">
        <v>145</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145</v>
      </c>
    </row>
    <row r="540" spans="1:14" x14ac:dyDescent="0.25">
      <c r="A540" s="22" t="s">
        <v>336</v>
      </c>
      <c r="B540" s="22" t="s">
        <v>335</v>
      </c>
      <c r="C540" s="21" t="s">
        <v>146</v>
      </c>
      <c r="D540" s="20" t="s">
        <v>145</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145</v>
      </c>
    </row>
  </sheetData>
  <autoFilter ref="A1:O540" xr:uid="{00000000-0009-0000-0000-000008000000}">
    <sortState xmlns:xlrd2="http://schemas.microsoft.com/office/spreadsheetml/2017/richdata2" ref="A2:O540">
      <sortCondition ref="A1:A540"/>
    </sortState>
  </autoFilter>
  <conditionalFormatting sqref="L2:L540">
    <cfRule type="expression" dxfId="13" priority="1">
      <formula>$H2=$L2</formula>
    </cfRule>
    <cfRule type="expression" dxfId="12"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H2433"/>
  <sheetViews>
    <sheetView workbookViewId="0">
      <selection activeCell="L17" sqref="L17"/>
    </sheetView>
  </sheetViews>
  <sheetFormatPr defaultRowHeight="15" x14ac:dyDescent="0.25"/>
  <cols>
    <col min="1" max="1" width="38.140625" customWidth="1"/>
    <col min="2" max="2" width="8.85546875" style="328"/>
    <col min="3" max="3" width="8.85546875" style="323" customWidth="1"/>
    <col min="7" max="7" width="10" customWidth="1"/>
    <col min="8" max="8" width="11.85546875" bestFit="1" customWidth="1"/>
  </cols>
  <sheetData>
    <row r="1" spans="1:8" ht="25.5" x14ac:dyDescent="0.25">
      <c r="A1" s="96" t="s">
        <v>1335</v>
      </c>
      <c r="B1" s="335" t="s">
        <v>1540</v>
      </c>
      <c r="C1" s="336" t="s">
        <v>1541</v>
      </c>
      <c r="D1" s="337" t="s">
        <v>1542</v>
      </c>
      <c r="E1" s="337" t="s">
        <v>1543</v>
      </c>
      <c r="F1" s="333" t="s">
        <v>1544</v>
      </c>
      <c r="G1" s="333" t="s">
        <v>1545</v>
      </c>
      <c r="H1" s="338" t="s">
        <v>1546</v>
      </c>
    </row>
    <row r="2" spans="1:8" x14ac:dyDescent="0.25">
      <c r="A2" s="103" t="s">
        <v>922</v>
      </c>
      <c r="B2" s="331">
        <v>0</v>
      </c>
      <c r="C2" s="323">
        <v>0</v>
      </c>
      <c r="D2" s="323">
        <v>0</v>
      </c>
      <c r="E2" s="323">
        <v>0</v>
      </c>
      <c r="G2" s="323">
        <v>0</v>
      </c>
      <c r="H2" s="323">
        <v>0</v>
      </c>
    </row>
    <row r="3" spans="1:8" x14ac:dyDescent="0.25">
      <c r="A3" s="103" t="s">
        <v>1129</v>
      </c>
      <c r="B3" s="332">
        <v>0</v>
      </c>
      <c r="C3" s="323">
        <v>0</v>
      </c>
      <c r="D3" s="323">
        <v>0</v>
      </c>
      <c r="E3" s="323">
        <v>0</v>
      </c>
      <c r="G3" s="323">
        <v>0</v>
      </c>
      <c r="H3" s="323">
        <v>0</v>
      </c>
    </row>
    <row r="4" spans="1:8" x14ac:dyDescent="0.25">
      <c r="A4" s="103" t="s">
        <v>1226</v>
      </c>
      <c r="B4" s="332" t="s">
        <v>1539</v>
      </c>
      <c r="C4" s="323" t="s">
        <v>1539</v>
      </c>
      <c r="D4" s="323" t="s">
        <v>1539</v>
      </c>
      <c r="E4" s="323" t="s">
        <v>1539</v>
      </c>
      <c r="G4" s="323" t="s">
        <v>1539</v>
      </c>
      <c r="H4" s="323" t="s">
        <v>1539</v>
      </c>
    </row>
    <row r="5" spans="1:8" x14ac:dyDescent="0.25">
      <c r="A5" s="103" t="s">
        <v>735</v>
      </c>
      <c r="B5" s="332" t="s">
        <v>1539</v>
      </c>
      <c r="C5" s="323" t="s">
        <v>1539</v>
      </c>
      <c r="D5" s="323" t="s">
        <v>1539</v>
      </c>
      <c r="E5" s="323" t="s">
        <v>1539</v>
      </c>
      <c r="G5" s="323" t="s">
        <v>1539</v>
      </c>
      <c r="H5" s="323" t="s">
        <v>1539</v>
      </c>
    </row>
    <row r="6" spans="1:8" x14ac:dyDescent="0.25">
      <c r="A6" s="103" t="s">
        <v>1238</v>
      </c>
      <c r="B6" s="332" t="s">
        <v>1539</v>
      </c>
      <c r="C6" s="323" t="s">
        <v>1539</v>
      </c>
      <c r="D6" s="323" t="s">
        <v>1539</v>
      </c>
      <c r="E6" s="323" t="s">
        <v>1539</v>
      </c>
      <c r="G6" s="323" t="s">
        <v>1539</v>
      </c>
      <c r="H6" s="323" t="s">
        <v>1539</v>
      </c>
    </row>
    <row r="7" spans="1:8" x14ac:dyDescent="0.25">
      <c r="A7" s="103" t="s">
        <v>1128</v>
      </c>
      <c r="B7" s="331">
        <v>0</v>
      </c>
      <c r="C7" s="323">
        <v>0</v>
      </c>
      <c r="D7" s="323">
        <v>0</v>
      </c>
      <c r="E7" s="323">
        <v>0</v>
      </c>
      <c r="G7" s="323">
        <v>0</v>
      </c>
      <c r="H7" s="323">
        <v>0</v>
      </c>
    </row>
    <row r="8" spans="1:8" x14ac:dyDescent="0.25">
      <c r="A8" s="103" t="s">
        <v>998</v>
      </c>
      <c r="B8" s="324">
        <v>0</v>
      </c>
      <c r="C8" s="323">
        <v>0</v>
      </c>
      <c r="D8" s="323">
        <v>0</v>
      </c>
      <c r="E8" s="323">
        <v>0</v>
      </c>
      <c r="G8" s="323">
        <v>0</v>
      </c>
      <c r="H8" s="323">
        <v>0</v>
      </c>
    </row>
    <row r="9" spans="1:8" x14ac:dyDescent="0.25">
      <c r="A9" s="103" t="s">
        <v>1336</v>
      </c>
      <c r="B9" s="324" t="s">
        <v>1539</v>
      </c>
      <c r="C9" s="323" t="s">
        <v>1539</v>
      </c>
      <c r="D9" s="323" t="s">
        <v>1539</v>
      </c>
      <c r="E9" s="323" t="s">
        <v>1539</v>
      </c>
      <c r="G9" s="323" t="s">
        <v>1539</v>
      </c>
      <c r="H9" s="323" t="s">
        <v>1539</v>
      </c>
    </row>
    <row r="10" spans="1:8" x14ac:dyDescent="0.25">
      <c r="A10" s="103" t="s">
        <v>1020</v>
      </c>
      <c r="B10" s="324" t="s">
        <v>1539</v>
      </c>
      <c r="C10" s="323" t="s">
        <v>1539</v>
      </c>
      <c r="D10" s="323" t="s">
        <v>1539</v>
      </c>
      <c r="E10" s="323" t="s">
        <v>1539</v>
      </c>
      <c r="G10" s="323" t="s">
        <v>1539</v>
      </c>
      <c r="H10" s="323" t="s">
        <v>1539</v>
      </c>
    </row>
    <row r="11" spans="1:8" x14ac:dyDescent="0.25">
      <c r="A11" s="103" t="s">
        <v>1224</v>
      </c>
      <c r="B11" s="324" t="s">
        <v>1539</v>
      </c>
      <c r="C11" s="323" t="s">
        <v>1539</v>
      </c>
      <c r="D11" s="323" t="s">
        <v>1539</v>
      </c>
      <c r="E11" s="323" t="s">
        <v>1539</v>
      </c>
      <c r="G11" s="323" t="s">
        <v>1539</v>
      </c>
      <c r="H11" s="323" t="s">
        <v>1539</v>
      </c>
    </row>
    <row r="12" spans="1:8" x14ac:dyDescent="0.25">
      <c r="A12" s="103" t="s">
        <v>719</v>
      </c>
      <c r="B12" s="324" t="s">
        <v>1539</v>
      </c>
      <c r="C12" s="323" t="s">
        <v>1539</v>
      </c>
      <c r="D12" s="323" t="s">
        <v>1539</v>
      </c>
      <c r="E12" s="323" t="s">
        <v>1539</v>
      </c>
      <c r="G12" s="323" t="s">
        <v>1539</v>
      </c>
      <c r="H12" s="323" t="s">
        <v>1539</v>
      </c>
    </row>
    <row r="13" spans="1:8" x14ac:dyDescent="0.25">
      <c r="A13" s="103" t="s">
        <v>1006</v>
      </c>
      <c r="B13" s="324" t="s">
        <v>1539</v>
      </c>
      <c r="C13" s="323" t="s">
        <v>1539</v>
      </c>
      <c r="D13" s="323" t="s">
        <v>1539</v>
      </c>
      <c r="E13" s="323" t="s">
        <v>1539</v>
      </c>
      <c r="G13" s="323" t="s">
        <v>1539</v>
      </c>
      <c r="H13" s="323" t="s">
        <v>1539</v>
      </c>
    </row>
    <row r="14" spans="1:8" x14ac:dyDescent="0.25">
      <c r="A14" s="103" t="s">
        <v>997</v>
      </c>
      <c r="B14" s="325">
        <v>0</v>
      </c>
      <c r="C14" s="323">
        <v>0</v>
      </c>
      <c r="D14" s="323">
        <v>0</v>
      </c>
      <c r="E14" s="323">
        <v>0</v>
      </c>
      <c r="G14" s="323">
        <v>0</v>
      </c>
      <c r="H14" s="323">
        <v>0</v>
      </c>
    </row>
    <row r="15" spans="1:8" x14ac:dyDescent="0.25">
      <c r="A15" s="103" t="s">
        <v>825</v>
      </c>
      <c r="B15" s="324" t="s">
        <v>1539</v>
      </c>
      <c r="C15" s="323" t="s">
        <v>1539</v>
      </c>
      <c r="D15" s="323" t="s">
        <v>1539</v>
      </c>
      <c r="E15" s="323" t="s">
        <v>1539</v>
      </c>
      <c r="G15" s="323" t="s">
        <v>1539</v>
      </c>
      <c r="H15" s="323" t="s">
        <v>1539</v>
      </c>
    </row>
    <row r="16" spans="1:8" x14ac:dyDescent="0.25">
      <c r="A16" s="103" t="s">
        <v>1338</v>
      </c>
      <c r="B16" s="324" t="s">
        <v>1539</v>
      </c>
      <c r="C16" s="323" t="s">
        <v>1539</v>
      </c>
      <c r="D16" s="323" t="s">
        <v>1539</v>
      </c>
      <c r="E16" s="323" t="s">
        <v>1539</v>
      </c>
      <c r="G16" s="323" t="s">
        <v>1539</v>
      </c>
      <c r="H16" s="323" t="s">
        <v>1539</v>
      </c>
    </row>
    <row r="17" spans="1:8" x14ac:dyDescent="0.25">
      <c r="A17" s="103" t="s">
        <v>1210</v>
      </c>
      <c r="B17" s="324" t="s">
        <v>1539</v>
      </c>
      <c r="C17" s="323" t="s">
        <v>1539</v>
      </c>
      <c r="D17" s="323" t="s">
        <v>1539</v>
      </c>
      <c r="E17" s="323" t="s">
        <v>1539</v>
      </c>
      <c r="G17" s="323" t="s">
        <v>1539</v>
      </c>
      <c r="H17" s="323" t="s">
        <v>1539</v>
      </c>
    </row>
    <row r="18" spans="1:8" x14ac:dyDescent="0.25">
      <c r="A18" s="103" t="s">
        <v>1326</v>
      </c>
      <c r="B18" s="324">
        <v>0</v>
      </c>
      <c r="C18" s="323">
        <v>0</v>
      </c>
      <c r="D18" s="323">
        <v>0</v>
      </c>
      <c r="E18" s="323">
        <v>0</v>
      </c>
      <c r="G18" s="323">
        <v>0</v>
      </c>
      <c r="H18" s="323">
        <v>0</v>
      </c>
    </row>
    <row r="19" spans="1:8" x14ac:dyDescent="0.25">
      <c r="A19" s="103" t="s">
        <v>1127</v>
      </c>
      <c r="B19" s="324">
        <v>0</v>
      </c>
      <c r="C19" s="323">
        <v>0</v>
      </c>
      <c r="D19" s="323">
        <v>0</v>
      </c>
      <c r="E19" s="323">
        <v>0</v>
      </c>
      <c r="G19" s="323">
        <v>0</v>
      </c>
      <c r="H19" s="323">
        <v>0</v>
      </c>
    </row>
    <row r="20" spans="1:8" x14ac:dyDescent="0.25">
      <c r="A20" s="103" t="s">
        <v>1169</v>
      </c>
      <c r="B20" s="324" t="s">
        <v>1539</v>
      </c>
      <c r="C20" s="323" t="s">
        <v>1539</v>
      </c>
      <c r="D20" s="323" t="s">
        <v>1539</v>
      </c>
      <c r="E20" s="323" t="s">
        <v>1539</v>
      </c>
      <c r="G20" s="323" t="s">
        <v>1539</v>
      </c>
      <c r="H20" s="323" t="s">
        <v>1539</v>
      </c>
    </row>
    <row r="21" spans="1:8" x14ac:dyDescent="0.25">
      <c r="A21" s="103" t="s">
        <v>872</v>
      </c>
      <c r="B21" s="324" t="s">
        <v>1539</v>
      </c>
      <c r="C21" s="323" t="s">
        <v>1539</v>
      </c>
      <c r="D21" s="323" t="s">
        <v>1539</v>
      </c>
      <c r="E21" s="323" t="s">
        <v>1539</v>
      </c>
      <c r="G21" s="323" t="s">
        <v>1539</v>
      </c>
      <c r="H21" s="323" t="s">
        <v>1539</v>
      </c>
    </row>
    <row r="22" spans="1:8" x14ac:dyDescent="0.25">
      <c r="A22" s="103" t="s">
        <v>1126</v>
      </c>
      <c r="B22" s="324">
        <v>0</v>
      </c>
      <c r="C22" s="323">
        <v>0</v>
      </c>
      <c r="D22" s="323">
        <v>0</v>
      </c>
      <c r="E22" s="323">
        <v>0</v>
      </c>
      <c r="G22" s="323">
        <v>0</v>
      </c>
      <c r="H22" s="323">
        <v>0</v>
      </c>
    </row>
    <row r="23" spans="1:8" x14ac:dyDescent="0.25">
      <c r="A23" s="103" t="s">
        <v>1151</v>
      </c>
      <c r="B23" s="324">
        <v>0</v>
      </c>
      <c r="C23" s="323">
        <v>0</v>
      </c>
      <c r="D23" s="323">
        <v>0</v>
      </c>
      <c r="E23" s="323">
        <v>0</v>
      </c>
      <c r="G23" s="323">
        <v>0</v>
      </c>
      <c r="H23" s="323">
        <v>0</v>
      </c>
    </row>
    <row r="24" spans="1:8" x14ac:dyDescent="0.25">
      <c r="A24" s="103" t="s">
        <v>871</v>
      </c>
      <c r="B24" s="324" t="s">
        <v>1539</v>
      </c>
      <c r="C24" s="323" t="s">
        <v>1539</v>
      </c>
      <c r="D24" s="323" t="s">
        <v>1539</v>
      </c>
      <c r="E24" s="323" t="s">
        <v>1539</v>
      </c>
      <c r="G24" s="323" t="s">
        <v>1539</v>
      </c>
      <c r="H24" s="323" t="s">
        <v>1539</v>
      </c>
    </row>
    <row r="25" spans="1:8" x14ac:dyDescent="0.25">
      <c r="A25" s="103" t="s">
        <v>1327</v>
      </c>
      <c r="B25" s="324" t="s">
        <v>1539</v>
      </c>
      <c r="C25" s="323" t="s">
        <v>1539</v>
      </c>
      <c r="D25" s="323" t="s">
        <v>1539</v>
      </c>
      <c r="E25" s="323" t="s">
        <v>1539</v>
      </c>
      <c r="G25" s="323" t="s">
        <v>1539</v>
      </c>
      <c r="H25" s="323" t="s">
        <v>1539</v>
      </c>
    </row>
    <row r="26" spans="1:8" x14ac:dyDescent="0.25">
      <c r="A26" s="103" t="s">
        <v>1027</v>
      </c>
      <c r="B26" s="324" t="s">
        <v>1539</v>
      </c>
      <c r="C26" s="323" t="s">
        <v>1539</v>
      </c>
      <c r="D26" s="323" t="s">
        <v>1539</v>
      </c>
      <c r="E26" s="323" t="s">
        <v>1539</v>
      </c>
      <c r="G26" s="323" t="s">
        <v>1539</v>
      </c>
      <c r="H26" s="323" t="s">
        <v>1539</v>
      </c>
    </row>
    <row r="27" spans="1:8" x14ac:dyDescent="0.25">
      <c r="A27" s="103" t="s">
        <v>964</v>
      </c>
      <c r="B27" s="324">
        <v>0</v>
      </c>
      <c r="C27" s="323">
        <v>0</v>
      </c>
      <c r="D27" s="323">
        <v>0</v>
      </c>
      <c r="E27" s="323">
        <v>0</v>
      </c>
      <c r="G27" s="323">
        <v>2</v>
      </c>
      <c r="H27" s="323">
        <v>10</v>
      </c>
    </row>
    <row r="28" spans="1:8" x14ac:dyDescent="0.25">
      <c r="A28" s="103" t="s">
        <v>1125</v>
      </c>
      <c r="B28" s="324">
        <v>0</v>
      </c>
      <c r="C28" s="323">
        <v>0</v>
      </c>
      <c r="D28" s="323">
        <v>0</v>
      </c>
      <c r="E28" s="323">
        <v>0</v>
      </c>
      <c r="G28" s="323">
        <v>0</v>
      </c>
      <c r="H28" s="323">
        <v>0</v>
      </c>
    </row>
    <row r="29" spans="1:8" x14ac:dyDescent="0.25">
      <c r="A29" s="103" t="s">
        <v>1139</v>
      </c>
      <c r="B29" s="324" t="s">
        <v>1539</v>
      </c>
      <c r="C29" s="323" t="s">
        <v>1539</v>
      </c>
      <c r="D29" s="323" t="s">
        <v>1539</v>
      </c>
      <c r="E29" s="323" t="s">
        <v>1539</v>
      </c>
      <c r="G29" s="323" t="s">
        <v>1539</v>
      </c>
      <c r="H29" s="323" t="s">
        <v>1539</v>
      </c>
    </row>
    <row r="30" spans="1:8" x14ac:dyDescent="0.25">
      <c r="A30" s="103" t="s">
        <v>1124</v>
      </c>
      <c r="B30" s="324">
        <v>0</v>
      </c>
      <c r="C30" s="323">
        <v>0</v>
      </c>
      <c r="D30" s="323">
        <v>0</v>
      </c>
      <c r="E30" s="323">
        <v>0</v>
      </c>
      <c r="G30" s="323">
        <v>0</v>
      </c>
      <c r="H30" s="323">
        <v>0</v>
      </c>
    </row>
    <row r="31" spans="1:8" x14ac:dyDescent="0.25">
      <c r="A31" s="103" t="s">
        <v>1150</v>
      </c>
      <c r="B31" s="324">
        <v>0</v>
      </c>
      <c r="C31" s="323">
        <v>0</v>
      </c>
      <c r="D31" s="323">
        <v>0</v>
      </c>
      <c r="E31" s="323">
        <v>0</v>
      </c>
      <c r="G31" s="323">
        <v>0</v>
      </c>
      <c r="H31" s="323">
        <v>0</v>
      </c>
    </row>
    <row r="32" spans="1:8" x14ac:dyDescent="0.25">
      <c r="A32" s="103" t="s">
        <v>1123</v>
      </c>
      <c r="B32" s="324">
        <v>0</v>
      </c>
      <c r="C32" s="323">
        <v>0</v>
      </c>
      <c r="D32" s="323">
        <v>0</v>
      </c>
      <c r="E32" s="323">
        <v>0</v>
      </c>
      <c r="G32" s="323">
        <v>0</v>
      </c>
      <c r="H32" s="323">
        <v>0</v>
      </c>
    </row>
    <row r="33" spans="1:8" x14ac:dyDescent="0.25">
      <c r="A33" s="103" t="s">
        <v>956</v>
      </c>
      <c r="B33" s="324">
        <v>0</v>
      </c>
      <c r="C33" s="323">
        <v>0</v>
      </c>
      <c r="D33" s="323">
        <v>0</v>
      </c>
      <c r="E33" s="323">
        <v>0</v>
      </c>
      <c r="G33" s="323">
        <v>0</v>
      </c>
      <c r="H33" s="323">
        <v>0</v>
      </c>
    </row>
    <row r="34" spans="1:8" x14ac:dyDescent="0.25">
      <c r="A34" s="103" t="s">
        <v>921</v>
      </c>
      <c r="B34" s="324">
        <v>0</v>
      </c>
      <c r="C34" s="323">
        <v>0</v>
      </c>
      <c r="D34" s="323">
        <v>0</v>
      </c>
      <c r="E34" s="323">
        <v>0</v>
      </c>
      <c r="G34" s="323">
        <v>0</v>
      </c>
      <c r="H34" s="323">
        <v>0</v>
      </c>
    </row>
    <row r="35" spans="1:8" x14ac:dyDescent="0.25">
      <c r="A35" s="103" t="s">
        <v>955</v>
      </c>
      <c r="B35" s="324">
        <v>0</v>
      </c>
      <c r="C35" s="323">
        <v>0</v>
      </c>
      <c r="D35" s="323">
        <v>0</v>
      </c>
      <c r="E35" s="323">
        <v>0</v>
      </c>
      <c r="G35" s="323">
        <v>0</v>
      </c>
      <c r="H35" s="323">
        <v>0</v>
      </c>
    </row>
    <row r="36" spans="1:8" x14ac:dyDescent="0.25">
      <c r="A36" s="103" t="s">
        <v>1122</v>
      </c>
      <c r="B36" s="324">
        <v>0</v>
      </c>
      <c r="C36" s="323">
        <v>0</v>
      </c>
      <c r="D36" s="323">
        <v>0</v>
      </c>
      <c r="E36" s="323">
        <v>0</v>
      </c>
      <c r="G36" s="323">
        <v>0</v>
      </c>
      <c r="H36" s="323">
        <v>0</v>
      </c>
    </row>
    <row r="37" spans="1:8" x14ac:dyDescent="0.25">
      <c r="A37" s="103" t="s">
        <v>1121</v>
      </c>
      <c r="B37" s="324">
        <v>0</v>
      </c>
      <c r="C37" s="323">
        <v>0</v>
      </c>
      <c r="D37" s="323">
        <v>0</v>
      </c>
      <c r="E37" s="323">
        <v>0</v>
      </c>
      <c r="G37" s="323">
        <v>0</v>
      </c>
      <c r="H37" s="323">
        <v>0</v>
      </c>
    </row>
    <row r="38" spans="1:8" x14ac:dyDescent="0.25">
      <c r="A38" s="103" t="s">
        <v>1120</v>
      </c>
      <c r="B38" s="329">
        <v>0</v>
      </c>
      <c r="C38" s="323">
        <v>0</v>
      </c>
      <c r="D38" s="323">
        <v>0</v>
      </c>
      <c r="E38" s="323">
        <v>0</v>
      </c>
      <c r="G38" s="323">
        <v>0</v>
      </c>
      <c r="H38" s="323">
        <v>0</v>
      </c>
    </row>
    <row r="39" spans="1:8" x14ac:dyDescent="0.25">
      <c r="A39" s="103" t="s">
        <v>865</v>
      </c>
      <c r="B39" s="328" t="s">
        <v>1539</v>
      </c>
      <c r="C39" s="323" t="s">
        <v>1539</v>
      </c>
      <c r="D39" s="323" t="s">
        <v>1539</v>
      </c>
      <c r="E39" s="323" t="s">
        <v>1539</v>
      </c>
      <c r="G39" s="323" t="s">
        <v>1539</v>
      </c>
      <c r="H39" s="323" t="s">
        <v>1539</v>
      </c>
    </row>
    <row r="40" spans="1:8" x14ac:dyDescent="0.25">
      <c r="A40" s="103" t="s">
        <v>1039</v>
      </c>
      <c r="B40" s="328" t="s">
        <v>1539</v>
      </c>
      <c r="C40" s="323" t="s">
        <v>1539</v>
      </c>
      <c r="D40" s="323" t="s">
        <v>1539</v>
      </c>
      <c r="E40" s="323" t="s">
        <v>1539</v>
      </c>
      <c r="G40" s="323" t="s">
        <v>1539</v>
      </c>
      <c r="H40" s="323" t="s">
        <v>1539</v>
      </c>
    </row>
    <row r="41" spans="1:8" x14ac:dyDescent="0.25">
      <c r="A41" s="103" t="s">
        <v>809</v>
      </c>
      <c r="B41" s="328" t="s">
        <v>1539</v>
      </c>
      <c r="C41" s="323" t="s">
        <v>1539</v>
      </c>
      <c r="D41" s="323" t="s">
        <v>1539</v>
      </c>
      <c r="E41" s="323" t="s">
        <v>1539</v>
      </c>
      <c r="G41" s="323" t="s">
        <v>1539</v>
      </c>
      <c r="H41" s="323" t="s">
        <v>1539</v>
      </c>
    </row>
    <row r="42" spans="1:8" x14ac:dyDescent="0.25">
      <c r="A42" s="103" t="s">
        <v>1237</v>
      </c>
      <c r="B42" s="329" t="s">
        <v>1539</v>
      </c>
      <c r="C42" s="323" t="s">
        <v>1539</v>
      </c>
      <c r="D42" s="323" t="s">
        <v>1539</v>
      </c>
      <c r="E42" s="323" t="s">
        <v>1539</v>
      </c>
      <c r="G42" s="323" t="s">
        <v>1539</v>
      </c>
      <c r="H42" s="323" t="s">
        <v>1539</v>
      </c>
    </row>
    <row r="43" spans="1:8" x14ac:dyDescent="0.25">
      <c r="A43" s="103" t="s">
        <v>1119</v>
      </c>
      <c r="B43" s="328">
        <v>0</v>
      </c>
      <c r="C43" s="323">
        <v>0</v>
      </c>
      <c r="D43" s="323">
        <v>0</v>
      </c>
      <c r="E43" s="323">
        <v>0</v>
      </c>
      <c r="G43" s="323">
        <v>0</v>
      </c>
      <c r="H43" s="323">
        <v>0</v>
      </c>
    </row>
    <row r="44" spans="1:8" x14ac:dyDescent="0.25">
      <c r="A44" s="103" t="s">
        <v>920</v>
      </c>
      <c r="B44" s="328">
        <v>0</v>
      </c>
      <c r="C44" s="323">
        <v>0</v>
      </c>
      <c r="D44" s="323">
        <v>0</v>
      </c>
      <c r="E44" s="323">
        <v>0</v>
      </c>
      <c r="G44" s="323">
        <v>0</v>
      </c>
      <c r="H44" s="323">
        <v>0</v>
      </c>
    </row>
    <row r="45" spans="1:8" x14ac:dyDescent="0.25">
      <c r="A45" s="103" t="s">
        <v>1218</v>
      </c>
      <c r="B45" s="328" t="s">
        <v>1539</v>
      </c>
      <c r="C45" s="323" t="s">
        <v>1539</v>
      </c>
      <c r="D45" s="323" t="s">
        <v>1539</v>
      </c>
      <c r="E45" s="323" t="s">
        <v>1539</v>
      </c>
      <c r="G45" s="323" t="s">
        <v>1539</v>
      </c>
      <c r="H45" s="323" t="s">
        <v>1539</v>
      </c>
    </row>
    <row r="46" spans="1:8" x14ac:dyDescent="0.25">
      <c r="A46" s="103" t="s">
        <v>1153</v>
      </c>
      <c r="B46" s="324" t="s">
        <v>1539</v>
      </c>
      <c r="C46" s="323" t="s">
        <v>1539</v>
      </c>
      <c r="D46" s="323" t="s">
        <v>1539</v>
      </c>
      <c r="E46" s="323" t="s">
        <v>1539</v>
      </c>
      <c r="G46" s="323" t="s">
        <v>1539</v>
      </c>
      <c r="H46" s="323" t="s">
        <v>1539</v>
      </c>
    </row>
    <row r="47" spans="1:8" x14ac:dyDescent="0.25">
      <c r="A47" s="103" t="s">
        <v>1168</v>
      </c>
      <c r="B47" s="324" t="s">
        <v>1539</v>
      </c>
      <c r="C47" s="323" t="s">
        <v>1539</v>
      </c>
      <c r="D47" s="323" t="s">
        <v>1539</v>
      </c>
      <c r="E47" s="323" t="s">
        <v>1539</v>
      </c>
      <c r="G47" s="323" t="s">
        <v>1539</v>
      </c>
      <c r="H47" s="323" t="s">
        <v>1539</v>
      </c>
    </row>
    <row r="48" spans="1:8" x14ac:dyDescent="0.25">
      <c r="A48" s="103" t="s">
        <v>954</v>
      </c>
      <c r="B48" s="324">
        <v>0</v>
      </c>
      <c r="C48" s="323">
        <v>0</v>
      </c>
      <c r="D48" s="323">
        <v>0</v>
      </c>
      <c r="E48" s="323">
        <v>0</v>
      </c>
      <c r="G48" s="323">
        <v>0</v>
      </c>
      <c r="H48" s="323">
        <v>0</v>
      </c>
    </row>
    <row r="49" spans="1:8" x14ac:dyDescent="0.25">
      <c r="A49" s="103" t="s">
        <v>1118</v>
      </c>
      <c r="B49" s="324">
        <v>0</v>
      </c>
      <c r="C49" s="323">
        <v>0</v>
      </c>
      <c r="D49" s="323">
        <v>0</v>
      </c>
      <c r="E49" s="323">
        <v>0</v>
      </c>
      <c r="G49" s="323">
        <v>0</v>
      </c>
      <c r="H49" s="323">
        <v>0</v>
      </c>
    </row>
    <row r="50" spans="1:8" x14ac:dyDescent="0.25">
      <c r="A50" s="103" t="s">
        <v>1161</v>
      </c>
      <c r="B50" s="324">
        <v>0</v>
      </c>
      <c r="C50" s="323">
        <v>0</v>
      </c>
      <c r="D50" s="323">
        <v>0</v>
      </c>
      <c r="E50" s="323">
        <v>0</v>
      </c>
      <c r="G50" s="323">
        <v>0</v>
      </c>
      <c r="H50" s="323">
        <v>0</v>
      </c>
    </row>
    <row r="51" spans="1:8" x14ac:dyDescent="0.25">
      <c r="A51" s="103" t="s">
        <v>996</v>
      </c>
      <c r="B51" s="324">
        <v>0</v>
      </c>
      <c r="C51" s="323">
        <v>0</v>
      </c>
      <c r="D51" s="323">
        <v>0</v>
      </c>
      <c r="E51" s="323">
        <v>0</v>
      </c>
      <c r="G51" s="323">
        <v>0</v>
      </c>
      <c r="H51" s="323">
        <v>0</v>
      </c>
    </row>
    <row r="52" spans="1:8" x14ac:dyDescent="0.25">
      <c r="A52" s="103" t="s">
        <v>1209</v>
      </c>
      <c r="B52" s="324" t="s">
        <v>1539</v>
      </c>
      <c r="C52" s="323" t="s">
        <v>1539</v>
      </c>
      <c r="D52" s="323" t="s">
        <v>1539</v>
      </c>
      <c r="E52" s="323" t="s">
        <v>1539</v>
      </c>
      <c r="G52" s="323" t="s">
        <v>1539</v>
      </c>
      <c r="H52" s="323" t="s">
        <v>1539</v>
      </c>
    </row>
    <row r="53" spans="1:8" x14ac:dyDescent="0.25">
      <c r="A53" s="103" t="s">
        <v>864</v>
      </c>
      <c r="B53" s="324" t="s">
        <v>1539</v>
      </c>
      <c r="C53" s="323" t="s">
        <v>1539</v>
      </c>
      <c r="D53" s="323" t="s">
        <v>1539</v>
      </c>
      <c r="E53" s="323" t="s">
        <v>1539</v>
      </c>
      <c r="G53" s="323" t="s">
        <v>1539</v>
      </c>
      <c r="H53" s="323" t="s">
        <v>1539</v>
      </c>
    </row>
    <row r="54" spans="1:8" x14ac:dyDescent="0.25">
      <c r="A54" s="103" t="s">
        <v>850</v>
      </c>
      <c r="B54" s="324" t="s">
        <v>1539</v>
      </c>
      <c r="C54" s="323" t="s">
        <v>1539</v>
      </c>
      <c r="D54" s="323" t="s">
        <v>1539</v>
      </c>
      <c r="E54" s="323" t="s">
        <v>1539</v>
      </c>
      <c r="G54" s="323" t="s">
        <v>1539</v>
      </c>
      <c r="H54" s="323" t="s">
        <v>1539</v>
      </c>
    </row>
    <row r="55" spans="1:8" x14ac:dyDescent="0.25">
      <c r="A55" s="103" t="s">
        <v>995</v>
      </c>
      <c r="B55" s="324">
        <v>0</v>
      </c>
      <c r="C55" s="323">
        <v>0</v>
      </c>
      <c r="D55" s="323">
        <v>0</v>
      </c>
      <c r="E55" s="323">
        <v>0</v>
      </c>
      <c r="G55" s="323">
        <v>0</v>
      </c>
      <c r="H55" s="323">
        <v>0</v>
      </c>
    </row>
    <row r="56" spans="1:8" x14ac:dyDescent="0.25">
      <c r="A56" s="103" t="s">
        <v>1117</v>
      </c>
      <c r="B56" s="324">
        <v>0</v>
      </c>
      <c r="C56" s="323">
        <v>0</v>
      </c>
      <c r="D56" s="323">
        <v>0</v>
      </c>
      <c r="E56" s="323">
        <v>0</v>
      </c>
      <c r="G56" s="323">
        <v>0</v>
      </c>
      <c r="H56" s="323">
        <v>0</v>
      </c>
    </row>
    <row r="57" spans="1:8" x14ac:dyDescent="0.25">
      <c r="A57" s="103" t="s">
        <v>863</v>
      </c>
      <c r="B57" s="324" t="s">
        <v>1539</v>
      </c>
      <c r="C57" s="323" t="s">
        <v>1539</v>
      </c>
      <c r="D57" s="323" t="s">
        <v>1539</v>
      </c>
      <c r="E57" s="323" t="s">
        <v>1539</v>
      </c>
      <c r="G57" s="323" t="s">
        <v>1539</v>
      </c>
      <c r="H57" s="323" t="s">
        <v>1539</v>
      </c>
    </row>
    <row r="58" spans="1:8" x14ac:dyDescent="0.25">
      <c r="A58" s="103" t="s">
        <v>712</v>
      </c>
      <c r="B58" s="324" t="s">
        <v>1539</v>
      </c>
      <c r="C58" s="323" t="s">
        <v>1539</v>
      </c>
      <c r="D58" s="323" t="s">
        <v>1539</v>
      </c>
      <c r="E58" s="323" t="s">
        <v>1539</v>
      </c>
      <c r="G58" s="323" t="s">
        <v>1539</v>
      </c>
      <c r="H58" s="323" t="s">
        <v>1539</v>
      </c>
    </row>
    <row r="59" spans="1:8" x14ac:dyDescent="0.25">
      <c r="A59" s="103" t="s">
        <v>1116</v>
      </c>
      <c r="B59" s="324">
        <v>0</v>
      </c>
      <c r="C59" s="323">
        <v>0</v>
      </c>
      <c r="D59" s="323">
        <v>0</v>
      </c>
      <c r="E59" s="323">
        <v>0</v>
      </c>
      <c r="G59" s="323">
        <v>0</v>
      </c>
      <c r="H59" s="323">
        <v>0</v>
      </c>
    </row>
    <row r="60" spans="1:8" x14ac:dyDescent="0.25">
      <c r="A60" s="103" t="s">
        <v>702</v>
      </c>
      <c r="B60" s="324" t="s">
        <v>1539</v>
      </c>
      <c r="C60" s="323" t="s">
        <v>1539</v>
      </c>
      <c r="D60" s="323" t="s">
        <v>1539</v>
      </c>
      <c r="E60" s="323" t="s">
        <v>1539</v>
      </c>
      <c r="G60" s="323" t="s">
        <v>1539</v>
      </c>
      <c r="H60" s="323" t="s">
        <v>1539</v>
      </c>
    </row>
    <row r="61" spans="1:8" x14ac:dyDescent="0.25">
      <c r="A61" s="103" t="s">
        <v>1160</v>
      </c>
      <c r="B61" s="324">
        <v>0</v>
      </c>
      <c r="C61" s="323">
        <v>0</v>
      </c>
      <c r="D61" s="323">
        <v>0</v>
      </c>
      <c r="E61" s="323">
        <v>0</v>
      </c>
      <c r="G61" s="323">
        <v>0</v>
      </c>
      <c r="H61" s="323">
        <v>0</v>
      </c>
    </row>
    <row r="62" spans="1:8" x14ac:dyDescent="0.25">
      <c r="A62" s="103" t="s">
        <v>1149</v>
      </c>
      <c r="B62" s="324">
        <v>0</v>
      </c>
      <c r="C62" s="323">
        <v>0</v>
      </c>
      <c r="D62" s="323">
        <v>0</v>
      </c>
      <c r="E62" s="323">
        <v>0</v>
      </c>
      <c r="G62" s="323">
        <v>0</v>
      </c>
      <c r="H62" s="323">
        <v>0</v>
      </c>
    </row>
    <row r="63" spans="1:8" x14ac:dyDescent="0.25">
      <c r="A63" s="103" t="s">
        <v>953</v>
      </c>
      <c r="B63" s="329">
        <v>0</v>
      </c>
      <c r="C63" s="323">
        <v>0</v>
      </c>
      <c r="D63" s="323">
        <v>0</v>
      </c>
      <c r="E63" s="323">
        <v>0</v>
      </c>
      <c r="G63" s="323">
        <v>0</v>
      </c>
      <c r="H63" s="323">
        <v>0</v>
      </c>
    </row>
    <row r="64" spans="1:8" x14ac:dyDescent="0.25">
      <c r="A64" s="103" t="s">
        <v>1159</v>
      </c>
      <c r="B64" s="328">
        <v>0</v>
      </c>
      <c r="C64" s="323">
        <v>0</v>
      </c>
      <c r="D64" s="323">
        <v>0</v>
      </c>
      <c r="E64" s="323">
        <v>0</v>
      </c>
      <c r="G64" s="323">
        <v>0</v>
      </c>
      <c r="H64" s="323">
        <v>0</v>
      </c>
    </row>
    <row r="65" spans="1:8" x14ac:dyDescent="0.25">
      <c r="A65" s="103" t="s">
        <v>1005</v>
      </c>
      <c r="B65" s="328" t="s">
        <v>1539</v>
      </c>
      <c r="C65" s="323" t="s">
        <v>1539</v>
      </c>
      <c r="D65" s="323" t="s">
        <v>1539</v>
      </c>
      <c r="E65" s="323" t="s">
        <v>1539</v>
      </c>
      <c r="G65" s="323" t="s">
        <v>1539</v>
      </c>
      <c r="H65" s="323" t="s">
        <v>1539</v>
      </c>
    </row>
    <row r="66" spans="1:8" x14ac:dyDescent="0.25">
      <c r="A66" s="103" t="s">
        <v>767</v>
      </c>
      <c r="B66" s="328">
        <v>0</v>
      </c>
      <c r="C66" s="323">
        <v>0</v>
      </c>
      <c r="D66" s="323">
        <v>0</v>
      </c>
      <c r="E66" s="323">
        <v>0</v>
      </c>
      <c r="G66" s="323">
        <v>0</v>
      </c>
      <c r="H66" s="323">
        <v>0</v>
      </c>
    </row>
    <row r="67" spans="1:8" x14ac:dyDescent="0.25">
      <c r="A67" s="103" t="s">
        <v>842</v>
      </c>
      <c r="B67" s="328" t="s">
        <v>1539</v>
      </c>
      <c r="C67" s="323" t="s">
        <v>1539</v>
      </c>
      <c r="D67" s="323" t="s">
        <v>1539</v>
      </c>
      <c r="E67" s="323" t="s">
        <v>1539</v>
      </c>
      <c r="G67" s="323" t="s">
        <v>1539</v>
      </c>
      <c r="H67" s="323" t="s">
        <v>1539</v>
      </c>
    </row>
    <row r="68" spans="1:8" x14ac:dyDescent="0.25">
      <c r="A68" s="103" t="s">
        <v>952</v>
      </c>
      <c r="B68" s="324">
        <v>0</v>
      </c>
      <c r="C68" s="323">
        <v>0</v>
      </c>
      <c r="D68" s="323">
        <v>0</v>
      </c>
      <c r="E68" s="323">
        <v>0</v>
      </c>
      <c r="G68" s="323">
        <v>0</v>
      </c>
      <c r="H68" s="323">
        <v>0</v>
      </c>
    </row>
    <row r="69" spans="1:8" x14ac:dyDescent="0.25">
      <c r="A69" s="103" t="s">
        <v>829</v>
      </c>
      <c r="B69" s="324" t="s">
        <v>1539</v>
      </c>
      <c r="C69" s="323" t="s">
        <v>1539</v>
      </c>
      <c r="D69" s="323" t="s">
        <v>1539</v>
      </c>
      <c r="E69" s="323" t="s">
        <v>1539</v>
      </c>
      <c r="G69" s="323" t="s">
        <v>1539</v>
      </c>
      <c r="H69" s="323" t="s">
        <v>1539</v>
      </c>
    </row>
    <row r="70" spans="1:8" x14ac:dyDescent="0.25">
      <c r="A70" s="103" t="s">
        <v>899</v>
      </c>
      <c r="B70" s="324">
        <v>35</v>
      </c>
      <c r="C70" s="323">
        <v>0</v>
      </c>
      <c r="D70" s="323">
        <v>28</v>
      </c>
      <c r="E70" s="323">
        <v>1</v>
      </c>
      <c r="G70" s="323">
        <v>104</v>
      </c>
      <c r="H70" s="323">
        <v>1136</v>
      </c>
    </row>
    <row r="71" spans="1:8" x14ac:dyDescent="0.25">
      <c r="A71" s="103" t="s">
        <v>1538</v>
      </c>
      <c r="B71" s="324" t="s">
        <v>1539</v>
      </c>
      <c r="C71" s="323" t="s">
        <v>1539</v>
      </c>
      <c r="D71" s="323" t="s">
        <v>1539</v>
      </c>
      <c r="E71" s="323" t="s">
        <v>1539</v>
      </c>
      <c r="G71" s="323" t="s">
        <v>1539</v>
      </c>
      <c r="H71" s="323" t="s">
        <v>1539</v>
      </c>
    </row>
    <row r="72" spans="1:8" x14ac:dyDescent="0.25">
      <c r="A72" s="103" t="s">
        <v>849</v>
      </c>
      <c r="B72" s="324" t="s">
        <v>1539</v>
      </c>
      <c r="C72" s="323" t="s">
        <v>1539</v>
      </c>
      <c r="D72" s="323" t="s">
        <v>1539</v>
      </c>
      <c r="E72" s="323" t="s">
        <v>1539</v>
      </c>
      <c r="G72" s="323" t="s">
        <v>1539</v>
      </c>
      <c r="H72" s="323" t="s">
        <v>1539</v>
      </c>
    </row>
    <row r="73" spans="1:8" x14ac:dyDescent="0.25">
      <c r="A73" s="103" t="s">
        <v>1115</v>
      </c>
      <c r="B73" s="324">
        <v>0</v>
      </c>
      <c r="C73" s="323">
        <v>0</v>
      </c>
      <c r="D73" s="323">
        <v>0</v>
      </c>
      <c r="E73" s="323">
        <v>0</v>
      </c>
      <c r="G73" s="323">
        <v>0</v>
      </c>
      <c r="H73" s="323">
        <v>0</v>
      </c>
    </row>
    <row r="74" spans="1:8" x14ac:dyDescent="0.25">
      <c r="A74" s="103" t="s">
        <v>1323</v>
      </c>
      <c r="B74" s="324">
        <v>0</v>
      </c>
      <c r="C74" s="323">
        <v>0</v>
      </c>
      <c r="D74" s="323">
        <v>0</v>
      </c>
      <c r="E74" s="323">
        <v>0</v>
      </c>
      <c r="G74" s="323">
        <v>0</v>
      </c>
      <c r="H74" s="323">
        <v>0</v>
      </c>
    </row>
    <row r="75" spans="1:8" x14ac:dyDescent="0.25">
      <c r="A75" s="103" t="s">
        <v>793</v>
      </c>
      <c r="B75" s="324" t="s">
        <v>1539</v>
      </c>
      <c r="C75" s="323" t="s">
        <v>1539</v>
      </c>
      <c r="D75" s="323" t="s">
        <v>1539</v>
      </c>
      <c r="E75" s="323" t="s">
        <v>1539</v>
      </c>
      <c r="G75" s="323" t="s">
        <v>1539</v>
      </c>
      <c r="H75" s="323" t="s">
        <v>1539</v>
      </c>
    </row>
    <row r="76" spans="1:8" x14ac:dyDescent="0.25">
      <c r="A76" s="103" t="s">
        <v>1114</v>
      </c>
      <c r="B76" s="324">
        <v>0</v>
      </c>
      <c r="C76" s="323">
        <v>0</v>
      </c>
      <c r="D76" s="323">
        <v>0</v>
      </c>
      <c r="E76" s="323">
        <v>0</v>
      </c>
      <c r="G76" s="323">
        <v>0</v>
      </c>
      <c r="H76" s="323">
        <v>0</v>
      </c>
    </row>
    <row r="77" spans="1:8" x14ac:dyDescent="0.25">
      <c r="A77" s="103" t="s">
        <v>1217</v>
      </c>
      <c r="B77" s="324" t="s">
        <v>1539</v>
      </c>
      <c r="C77" s="323" t="s">
        <v>1539</v>
      </c>
      <c r="D77" s="323" t="s">
        <v>1539</v>
      </c>
      <c r="E77" s="323" t="s">
        <v>1539</v>
      </c>
      <c r="G77" s="323" t="s">
        <v>1539</v>
      </c>
      <c r="H77" s="323" t="s">
        <v>1539</v>
      </c>
    </row>
    <row r="78" spans="1:8" x14ac:dyDescent="0.25">
      <c r="A78" s="103" t="s">
        <v>919</v>
      </c>
      <c r="B78" s="324">
        <v>0</v>
      </c>
      <c r="C78" s="323">
        <v>0</v>
      </c>
      <c r="D78" s="323">
        <v>0</v>
      </c>
      <c r="E78" s="323">
        <v>0</v>
      </c>
      <c r="G78" s="323">
        <v>0</v>
      </c>
      <c r="H78" s="323">
        <v>0</v>
      </c>
    </row>
    <row r="79" spans="1:8" x14ac:dyDescent="0.25">
      <c r="A79" s="103" t="s">
        <v>918</v>
      </c>
      <c r="B79" s="324">
        <v>0</v>
      </c>
      <c r="C79" s="323">
        <v>0</v>
      </c>
      <c r="D79" s="323">
        <v>0</v>
      </c>
      <c r="E79" s="323">
        <v>0</v>
      </c>
      <c r="G79" s="323">
        <v>0</v>
      </c>
      <c r="H79" s="323">
        <v>0</v>
      </c>
    </row>
    <row r="80" spans="1:8" x14ac:dyDescent="0.25">
      <c r="A80" s="103" t="s">
        <v>1041</v>
      </c>
      <c r="B80" s="324" t="s">
        <v>1539</v>
      </c>
      <c r="C80" s="323" t="s">
        <v>1539</v>
      </c>
      <c r="D80" s="323" t="s">
        <v>1539</v>
      </c>
      <c r="E80" s="323" t="s">
        <v>1539</v>
      </c>
      <c r="G80" s="323" t="s">
        <v>1539</v>
      </c>
      <c r="H80" s="323" t="s">
        <v>1539</v>
      </c>
    </row>
    <row r="81" spans="1:8" x14ac:dyDescent="0.25">
      <c r="A81" s="103" t="s">
        <v>898</v>
      </c>
      <c r="B81" s="324">
        <v>69</v>
      </c>
      <c r="C81" s="323">
        <v>0</v>
      </c>
      <c r="D81" s="323">
        <v>371</v>
      </c>
      <c r="E81" s="323">
        <v>0</v>
      </c>
      <c r="G81" s="323">
        <v>302</v>
      </c>
      <c r="H81" s="323">
        <v>2300</v>
      </c>
    </row>
    <row r="82" spans="1:8" x14ac:dyDescent="0.25">
      <c r="A82" s="103" t="s">
        <v>932</v>
      </c>
      <c r="B82" s="324">
        <v>0</v>
      </c>
      <c r="C82" s="323">
        <v>0</v>
      </c>
      <c r="D82" s="323">
        <v>0</v>
      </c>
      <c r="E82" s="323">
        <v>1</v>
      </c>
      <c r="G82" s="323">
        <v>0</v>
      </c>
      <c r="H82" s="323">
        <v>1</v>
      </c>
    </row>
    <row r="83" spans="1:8" x14ac:dyDescent="0.25">
      <c r="A83" s="103" t="s">
        <v>1113</v>
      </c>
      <c r="B83" s="324">
        <v>0</v>
      </c>
      <c r="C83" s="323">
        <v>0</v>
      </c>
      <c r="D83" s="323">
        <v>0</v>
      </c>
      <c r="E83" s="323">
        <v>0</v>
      </c>
      <c r="G83" s="323">
        <v>0</v>
      </c>
      <c r="H83" s="323">
        <v>0</v>
      </c>
    </row>
    <row r="84" spans="1:8" x14ac:dyDescent="0.25">
      <c r="A84" s="103" t="s">
        <v>1208</v>
      </c>
      <c r="B84" s="324" t="s">
        <v>1539</v>
      </c>
      <c r="C84" s="323" t="s">
        <v>1539</v>
      </c>
      <c r="D84" s="323" t="s">
        <v>1539</v>
      </c>
      <c r="E84" s="323" t="s">
        <v>1539</v>
      </c>
      <c r="G84" s="323" t="s">
        <v>1539</v>
      </c>
      <c r="H84" s="323" t="s">
        <v>1539</v>
      </c>
    </row>
    <row r="85" spans="1:8" x14ac:dyDescent="0.25">
      <c r="A85" s="103" t="s">
        <v>1134</v>
      </c>
      <c r="B85" s="324" t="s">
        <v>1539</v>
      </c>
      <c r="C85" s="323" t="s">
        <v>1539</v>
      </c>
      <c r="D85" s="323" t="s">
        <v>1539</v>
      </c>
      <c r="E85" s="323" t="s">
        <v>1539</v>
      </c>
      <c r="G85" s="323" t="s">
        <v>1539</v>
      </c>
      <c r="H85" s="323" t="s">
        <v>1539</v>
      </c>
    </row>
    <row r="86" spans="1:8" x14ac:dyDescent="0.25">
      <c r="A86" s="103" t="s">
        <v>801</v>
      </c>
      <c r="B86" s="324" t="s">
        <v>1539</v>
      </c>
      <c r="C86" s="323" t="s">
        <v>1539</v>
      </c>
      <c r="D86" s="323" t="s">
        <v>1539</v>
      </c>
      <c r="E86" s="323" t="s">
        <v>1539</v>
      </c>
      <c r="G86" s="323" t="s">
        <v>1539</v>
      </c>
      <c r="H86" s="323" t="s">
        <v>1539</v>
      </c>
    </row>
    <row r="87" spans="1:8" x14ac:dyDescent="0.25">
      <c r="A87" s="103" t="s">
        <v>1186</v>
      </c>
      <c r="B87" s="324">
        <v>0</v>
      </c>
      <c r="C87" s="323">
        <v>0</v>
      </c>
      <c r="D87" s="323">
        <v>0</v>
      </c>
      <c r="E87" s="323">
        <v>0</v>
      </c>
      <c r="G87" s="323">
        <v>0</v>
      </c>
      <c r="H87" s="323">
        <v>0</v>
      </c>
    </row>
    <row r="88" spans="1:8" x14ac:dyDescent="0.25">
      <c r="A88" s="103" t="s">
        <v>951</v>
      </c>
      <c r="B88" s="324">
        <v>0</v>
      </c>
      <c r="C88" s="323">
        <v>0</v>
      </c>
      <c r="D88" s="323">
        <v>0</v>
      </c>
      <c r="E88" s="323">
        <v>0</v>
      </c>
      <c r="G88" s="323">
        <v>0</v>
      </c>
      <c r="H88" s="323">
        <v>0</v>
      </c>
    </row>
    <row r="89" spans="1:8" x14ac:dyDescent="0.25">
      <c r="A89" s="103" t="s">
        <v>1185</v>
      </c>
      <c r="B89" s="324">
        <v>0</v>
      </c>
      <c r="C89" s="323">
        <v>0</v>
      </c>
      <c r="D89" s="323">
        <v>0</v>
      </c>
      <c r="E89" s="323">
        <v>0</v>
      </c>
      <c r="G89" s="323">
        <v>0</v>
      </c>
      <c r="H89" s="323">
        <v>0</v>
      </c>
    </row>
    <row r="90" spans="1:8" x14ac:dyDescent="0.25">
      <c r="A90" s="103" t="s">
        <v>963</v>
      </c>
      <c r="B90" s="324">
        <v>0</v>
      </c>
      <c r="C90" s="323">
        <v>0</v>
      </c>
      <c r="D90" s="323">
        <v>0</v>
      </c>
      <c r="E90" s="323">
        <v>0</v>
      </c>
      <c r="G90" s="323">
        <v>0</v>
      </c>
      <c r="H90" s="323">
        <v>0</v>
      </c>
    </row>
    <row r="91" spans="1:8" x14ac:dyDescent="0.25">
      <c r="A91" s="103" t="s">
        <v>1328</v>
      </c>
      <c r="B91" s="324" t="s">
        <v>1539</v>
      </c>
      <c r="C91" s="323" t="s">
        <v>1539</v>
      </c>
      <c r="D91" s="323" t="s">
        <v>1539</v>
      </c>
      <c r="E91" s="323" t="s">
        <v>1539</v>
      </c>
      <c r="G91" s="323" t="s">
        <v>1539</v>
      </c>
      <c r="H91" s="323" t="s">
        <v>1539</v>
      </c>
    </row>
    <row r="92" spans="1:8" x14ac:dyDescent="0.25">
      <c r="A92" s="103" t="s">
        <v>917</v>
      </c>
      <c r="B92" s="324">
        <v>0</v>
      </c>
      <c r="C92" s="323">
        <v>0</v>
      </c>
      <c r="D92" s="323">
        <v>0</v>
      </c>
      <c r="E92" s="323">
        <v>0</v>
      </c>
      <c r="G92" s="323">
        <v>0</v>
      </c>
      <c r="H92" s="323">
        <v>0</v>
      </c>
    </row>
    <row r="93" spans="1:8" x14ac:dyDescent="0.25">
      <c r="A93" s="103" t="s">
        <v>1212</v>
      </c>
      <c r="B93" s="324" t="s">
        <v>1539</v>
      </c>
      <c r="C93" s="323" t="s">
        <v>1539</v>
      </c>
      <c r="D93" s="323" t="s">
        <v>1539</v>
      </c>
      <c r="E93" s="323" t="s">
        <v>1539</v>
      </c>
      <c r="G93" s="323" t="s">
        <v>1539</v>
      </c>
      <c r="H93" s="323" t="s">
        <v>1539</v>
      </c>
    </row>
    <row r="94" spans="1:8" x14ac:dyDescent="0.25">
      <c r="A94" s="103" t="s">
        <v>700</v>
      </c>
      <c r="B94" s="324" t="s">
        <v>1539</v>
      </c>
      <c r="C94" s="323" t="s">
        <v>1539</v>
      </c>
      <c r="D94" s="323" t="s">
        <v>1539</v>
      </c>
      <c r="E94" s="323" t="s">
        <v>1539</v>
      </c>
      <c r="G94" s="323" t="s">
        <v>1539</v>
      </c>
      <c r="H94" s="323" t="s">
        <v>1539</v>
      </c>
    </row>
    <row r="95" spans="1:8" x14ac:dyDescent="0.25">
      <c r="A95" s="103" t="s">
        <v>1112</v>
      </c>
      <c r="B95" s="324">
        <v>0</v>
      </c>
      <c r="C95" s="323">
        <v>0</v>
      </c>
      <c r="D95" s="323">
        <v>0</v>
      </c>
      <c r="E95" s="323">
        <v>0</v>
      </c>
      <c r="G95" s="323">
        <v>0</v>
      </c>
      <c r="H95" s="323">
        <v>0</v>
      </c>
    </row>
    <row r="96" spans="1:8" x14ac:dyDescent="0.25">
      <c r="A96" s="103" t="s">
        <v>1111</v>
      </c>
      <c r="B96" s="324">
        <v>0</v>
      </c>
      <c r="C96" s="323">
        <v>0</v>
      </c>
      <c r="D96" s="323">
        <v>0</v>
      </c>
      <c r="E96" s="323">
        <v>0</v>
      </c>
      <c r="G96" s="323">
        <v>0</v>
      </c>
      <c r="H96" s="323">
        <v>0</v>
      </c>
    </row>
    <row r="97" spans="1:8" x14ac:dyDescent="0.25">
      <c r="A97" s="103" t="s">
        <v>1207</v>
      </c>
      <c r="B97" s="324" t="s">
        <v>1539</v>
      </c>
      <c r="C97" s="323" t="s">
        <v>1539</v>
      </c>
      <c r="D97" s="323" t="s">
        <v>1539</v>
      </c>
      <c r="E97" s="323" t="s">
        <v>1539</v>
      </c>
      <c r="G97" s="323" t="s">
        <v>1539</v>
      </c>
      <c r="H97" s="323" t="s">
        <v>1539</v>
      </c>
    </row>
    <row r="98" spans="1:8" x14ac:dyDescent="0.25">
      <c r="A98" s="103" t="s">
        <v>693</v>
      </c>
      <c r="B98" s="324" t="s">
        <v>1539</v>
      </c>
      <c r="C98" s="323" t="s">
        <v>1539</v>
      </c>
      <c r="D98" s="323" t="s">
        <v>1539</v>
      </c>
      <c r="E98" s="323" t="s">
        <v>1539</v>
      </c>
      <c r="G98" s="323" t="s">
        <v>1539</v>
      </c>
      <c r="H98" s="323" t="s">
        <v>1539</v>
      </c>
    </row>
    <row r="99" spans="1:8" x14ac:dyDescent="0.25">
      <c r="A99" s="103" t="s">
        <v>1138</v>
      </c>
      <c r="B99" s="324" t="s">
        <v>1539</v>
      </c>
      <c r="C99" s="323" t="s">
        <v>1539</v>
      </c>
      <c r="D99" s="323" t="s">
        <v>1539</v>
      </c>
      <c r="E99" s="323" t="s">
        <v>1539</v>
      </c>
      <c r="G99" s="323" t="s">
        <v>1539</v>
      </c>
      <c r="H99" s="323" t="s">
        <v>1539</v>
      </c>
    </row>
    <row r="100" spans="1:8" x14ac:dyDescent="0.25">
      <c r="A100" s="103" t="s">
        <v>780</v>
      </c>
      <c r="B100" s="324" t="s">
        <v>1539</v>
      </c>
      <c r="C100" s="323" t="s">
        <v>1539</v>
      </c>
      <c r="D100" s="323" t="s">
        <v>1539</v>
      </c>
      <c r="E100" s="323" t="s">
        <v>1539</v>
      </c>
      <c r="G100" s="323" t="s">
        <v>1539</v>
      </c>
      <c r="H100" s="323" t="s">
        <v>1539</v>
      </c>
    </row>
    <row r="101" spans="1:8" x14ac:dyDescent="0.25">
      <c r="A101" s="103" t="s">
        <v>950</v>
      </c>
      <c r="B101" s="324">
        <v>0</v>
      </c>
      <c r="C101" s="323">
        <v>0</v>
      </c>
      <c r="D101" s="323">
        <v>0</v>
      </c>
      <c r="E101" s="323">
        <v>0</v>
      </c>
      <c r="G101" s="323">
        <v>0</v>
      </c>
      <c r="H101" s="323">
        <v>0</v>
      </c>
    </row>
    <row r="102" spans="1:8" x14ac:dyDescent="0.25">
      <c r="A102" s="103" t="s">
        <v>897</v>
      </c>
      <c r="B102" s="324">
        <v>0</v>
      </c>
      <c r="C102" s="323">
        <v>0</v>
      </c>
      <c r="D102" s="323">
        <v>0</v>
      </c>
      <c r="E102" s="323">
        <v>0</v>
      </c>
      <c r="G102" s="323">
        <v>0</v>
      </c>
      <c r="H102" s="323">
        <v>113</v>
      </c>
    </row>
    <row r="103" spans="1:8" x14ac:dyDescent="0.25">
      <c r="A103" s="103" t="s">
        <v>1315</v>
      </c>
      <c r="B103" s="324" t="s">
        <v>1539</v>
      </c>
      <c r="C103" s="323" t="s">
        <v>1539</v>
      </c>
      <c r="D103" s="323" t="s">
        <v>1539</v>
      </c>
      <c r="E103" s="323" t="s">
        <v>1539</v>
      </c>
      <c r="G103" s="323" t="s">
        <v>1539</v>
      </c>
      <c r="H103" s="323" t="s">
        <v>1539</v>
      </c>
    </row>
    <row r="104" spans="1:8" x14ac:dyDescent="0.25">
      <c r="A104" s="103" t="s">
        <v>994</v>
      </c>
      <c r="B104" s="324">
        <v>0</v>
      </c>
      <c r="C104" s="323">
        <v>0</v>
      </c>
      <c r="D104" s="323">
        <v>0</v>
      </c>
      <c r="E104" s="323">
        <v>0</v>
      </c>
      <c r="G104" s="323">
        <v>0</v>
      </c>
      <c r="H104" s="323">
        <v>0</v>
      </c>
    </row>
    <row r="105" spans="1:8" x14ac:dyDescent="0.25">
      <c r="A105" s="103" t="s">
        <v>800</v>
      </c>
      <c r="B105" s="324" t="s">
        <v>1539</v>
      </c>
      <c r="C105" s="323" t="s">
        <v>1539</v>
      </c>
      <c r="D105" s="323" t="s">
        <v>1539</v>
      </c>
      <c r="E105" s="323" t="s">
        <v>1539</v>
      </c>
      <c r="G105" s="323" t="s">
        <v>1539</v>
      </c>
      <c r="H105" s="323" t="s">
        <v>1539</v>
      </c>
    </row>
    <row r="106" spans="1:8" x14ac:dyDescent="0.25">
      <c r="A106" s="103" t="s">
        <v>1110</v>
      </c>
      <c r="B106" s="324">
        <v>0</v>
      </c>
      <c r="C106" s="323">
        <v>0</v>
      </c>
      <c r="D106" s="323">
        <v>0</v>
      </c>
      <c r="E106" s="323">
        <v>0</v>
      </c>
      <c r="G106" s="323">
        <v>0</v>
      </c>
      <c r="H106" s="323">
        <v>0</v>
      </c>
    </row>
    <row r="107" spans="1:8" x14ac:dyDescent="0.25">
      <c r="A107" s="103" t="s">
        <v>1190</v>
      </c>
      <c r="B107" s="324" t="s">
        <v>1539</v>
      </c>
      <c r="C107" s="323" t="s">
        <v>1539</v>
      </c>
      <c r="D107" s="323" t="s">
        <v>1539</v>
      </c>
      <c r="E107" s="323" t="s">
        <v>1539</v>
      </c>
      <c r="G107" s="323" t="s">
        <v>1539</v>
      </c>
      <c r="H107" s="323" t="s">
        <v>1539</v>
      </c>
    </row>
    <row r="108" spans="1:8" x14ac:dyDescent="0.25">
      <c r="A108" s="103" t="s">
        <v>1109</v>
      </c>
      <c r="B108" s="324">
        <v>0</v>
      </c>
      <c r="C108" s="323">
        <v>0</v>
      </c>
      <c r="D108" s="323">
        <v>0</v>
      </c>
      <c r="E108" s="323">
        <v>0</v>
      </c>
      <c r="G108" s="323">
        <v>0</v>
      </c>
      <c r="H108" s="323">
        <v>0</v>
      </c>
    </row>
    <row r="109" spans="1:8" x14ac:dyDescent="0.25">
      <c r="A109" s="103" t="s">
        <v>1108</v>
      </c>
      <c r="B109" s="324">
        <v>0</v>
      </c>
      <c r="C109" s="323">
        <v>0</v>
      </c>
      <c r="D109" s="323">
        <v>0</v>
      </c>
      <c r="E109" s="323">
        <v>0</v>
      </c>
      <c r="G109" s="323">
        <v>0</v>
      </c>
      <c r="H109" s="323">
        <v>0</v>
      </c>
    </row>
    <row r="110" spans="1:8" x14ac:dyDescent="0.25">
      <c r="A110" s="103" t="s">
        <v>841</v>
      </c>
      <c r="B110" s="324" t="s">
        <v>1539</v>
      </c>
      <c r="C110" s="323" t="s">
        <v>1539</v>
      </c>
      <c r="D110" s="323" t="s">
        <v>1539</v>
      </c>
      <c r="E110" s="323" t="s">
        <v>1539</v>
      </c>
      <c r="G110" s="323" t="s">
        <v>1539</v>
      </c>
      <c r="H110" s="323" t="s">
        <v>1539</v>
      </c>
    </row>
    <row r="111" spans="1:8" x14ac:dyDescent="0.25">
      <c r="A111" s="103" t="s">
        <v>993</v>
      </c>
      <c r="B111" s="324">
        <v>0</v>
      </c>
      <c r="C111" s="323">
        <v>0</v>
      </c>
      <c r="D111" s="323">
        <v>0</v>
      </c>
      <c r="E111" s="323">
        <v>0</v>
      </c>
      <c r="G111" s="323">
        <v>0</v>
      </c>
      <c r="H111" s="323">
        <v>0</v>
      </c>
    </row>
    <row r="112" spans="1:8" x14ac:dyDescent="0.25">
      <c r="A112" s="103" t="s">
        <v>862</v>
      </c>
      <c r="B112" s="324" t="s">
        <v>1539</v>
      </c>
      <c r="C112" s="323" t="s">
        <v>1539</v>
      </c>
      <c r="D112" s="323" t="s">
        <v>1539</v>
      </c>
      <c r="E112" s="323" t="s">
        <v>1539</v>
      </c>
      <c r="G112" s="323" t="s">
        <v>1539</v>
      </c>
      <c r="H112" s="323" t="s">
        <v>1539</v>
      </c>
    </row>
    <row r="113" spans="1:8" x14ac:dyDescent="0.25">
      <c r="A113" s="103" t="s">
        <v>992</v>
      </c>
      <c r="B113" s="324">
        <v>0</v>
      </c>
      <c r="C113" s="323">
        <v>0</v>
      </c>
      <c r="D113" s="323">
        <v>0</v>
      </c>
      <c r="E113" s="323">
        <v>0</v>
      </c>
      <c r="G113" s="323">
        <v>0</v>
      </c>
      <c r="H113" s="323">
        <v>0</v>
      </c>
    </row>
    <row r="114" spans="1:8" x14ac:dyDescent="0.25">
      <c r="A114" s="103" t="s">
        <v>1313</v>
      </c>
      <c r="B114" s="324" t="s">
        <v>1539</v>
      </c>
      <c r="C114" s="323" t="s">
        <v>1539</v>
      </c>
      <c r="D114" s="323" t="s">
        <v>1539</v>
      </c>
      <c r="E114" s="323" t="s">
        <v>1539</v>
      </c>
      <c r="G114" s="323" t="s">
        <v>1539</v>
      </c>
      <c r="H114" s="323" t="s">
        <v>1539</v>
      </c>
    </row>
    <row r="115" spans="1:8" x14ac:dyDescent="0.25">
      <c r="A115" s="103" t="s">
        <v>756</v>
      </c>
      <c r="B115" s="324">
        <v>0</v>
      </c>
      <c r="C115" s="323">
        <v>0</v>
      </c>
      <c r="D115" s="323">
        <v>0</v>
      </c>
      <c r="E115" s="323">
        <v>3</v>
      </c>
      <c r="G115" s="323">
        <v>13</v>
      </c>
      <c r="H115" s="323">
        <v>38</v>
      </c>
    </row>
    <row r="116" spans="1:8" x14ac:dyDescent="0.25">
      <c r="A116" s="103" t="s">
        <v>896</v>
      </c>
      <c r="B116" s="324">
        <v>0</v>
      </c>
      <c r="C116" s="323">
        <v>0</v>
      </c>
      <c r="D116" s="323">
        <v>0</v>
      </c>
      <c r="E116" s="323">
        <v>0</v>
      </c>
      <c r="G116" s="323">
        <v>0</v>
      </c>
      <c r="H116" s="323">
        <v>7</v>
      </c>
    </row>
    <row r="117" spans="1:8" x14ac:dyDescent="0.25">
      <c r="A117" s="103" t="s">
        <v>674</v>
      </c>
      <c r="B117" s="324" t="s">
        <v>1539</v>
      </c>
      <c r="C117" s="323" t="s">
        <v>1539</v>
      </c>
      <c r="D117" s="323" t="s">
        <v>1539</v>
      </c>
      <c r="E117" s="323" t="s">
        <v>1539</v>
      </c>
      <c r="G117" s="323" t="s">
        <v>1539</v>
      </c>
      <c r="H117" s="323" t="s">
        <v>1539</v>
      </c>
    </row>
    <row r="118" spans="1:8" x14ac:dyDescent="0.25">
      <c r="A118" s="103" t="s">
        <v>1017</v>
      </c>
      <c r="B118" s="324" t="s">
        <v>1539</v>
      </c>
      <c r="C118" s="323" t="s">
        <v>1539</v>
      </c>
      <c r="D118" s="323" t="s">
        <v>1539</v>
      </c>
      <c r="E118" s="323" t="s">
        <v>1539</v>
      </c>
      <c r="G118" s="323" t="s">
        <v>1539</v>
      </c>
      <c r="H118" s="323" t="s">
        <v>1539</v>
      </c>
    </row>
    <row r="119" spans="1:8" x14ac:dyDescent="0.25">
      <c r="A119" s="103" t="s">
        <v>1148</v>
      </c>
      <c r="B119" s="324">
        <v>0</v>
      </c>
      <c r="C119" s="323">
        <v>0</v>
      </c>
      <c r="D119" s="323">
        <v>0</v>
      </c>
      <c r="E119" s="323">
        <v>0</v>
      </c>
      <c r="G119" s="323">
        <v>0</v>
      </c>
      <c r="H119" s="323">
        <v>0</v>
      </c>
    </row>
    <row r="120" spans="1:8" x14ac:dyDescent="0.25">
      <c r="A120" s="103" t="s">
        <v>949</v>
      </c>
      <c r="B120" s="324">
        <v>0</v>
      </c>
      <c r="C120" s="323">
        <v>0</v>
      </c>
      <c r="D120" s="323">
        <v>0</v>
      </c>
      <c r="E120" s="323">
        <v>0</v>
      </c>
      <c r="G120" s="323">
        <v>0</v>
      </c>
      <c r="H120" s="323">
        <v>0</v>
      </c>
    </row>
    <row r="121" spans="1:8" x14ac:dyDescent="0.25">
      <c r="A121" s="103" t="s">
        <v>1107</v>
      </c>
      <c r="B121" s="324">
        <v>0</v>
      </c>
      <c r="C121" s="323">
        <v>0</v>
      </c>
      <c r="D121" s="323">
        <v>0</v>
      </c>
      <c r="E121" s="323">
        <v>0</v>
      </c>
      <c r="G121" s="323">
        <v>0</v>
      </c>
      <c r="H121" s="323">
        <v>0</v>
      </c>
    </row>
    <row r="122" spans="1:8" x14ac:dyDescent="0.25">
      <c r="A122" s="103" t="s">
        <v>777</v>
      </c>
      <c r="B122" s="324" t="s">
        <v>1539</v>
      </c>
      <c r="C122" s="323" t="s">
        <v>1539</v>
      </c>
      <c r="D122" s="323" t="s">
        <v>1539</v>
      </c>
      <c r="E122" s="323" t="s">
        <v>1539</v>
      </c>
      <c r="G122" s="323" t="s">
        <v>1539</v>
      </c>
      <c r="H122" s="323" t="s">
        <v>1539</v>
      </c>
    </row>
    <row r="123" spans="1:8" x14ac:dyDescent="0.25">
      <c r="A123" s="103" t="s">
        <v>808</v>
      </c>
      <c r="B123" s="324" t="s">
        <v>1539</v>
      </c>
      <c r="C123" s="323" t="s">
        <v>1539</v>
      </c>
      <c r="D123" s="323" t="s">
        <v>1539</v>
      </c>
      <c r="E123" s="323" t="s">
        <v>1539</v>
      </c>
      <c r="G123" s="323" t="s">
        <v>1539</v>
      </c>
      <c r="H123" s="323" t="s">
        <v>1539</v>
      </c>
    </row>
    <row r="124" spans="1:8" x14ac:dyDescent="0.25">
      <c r="A124" s="103" t="s">
        <v>819</v>
      </c>
      <c r="B124" s="324" t="s">
        <v>1539</v>
      </c>
      <c r="C124" s="323" t="s">
        <v>1539</v>
      </c>
      <c r="D124" s="323" t="s">
        <v>1539</v>
      </c>
      <c r="E124" s="323" t="s">
        <v>1539</v>
      </c>
      <c r="G124" s="323" t="s">
        <v>1539</v>
      </c>
      <c r="H124" s="323" t="s">
        <v>1539</v>
      </c>
    </row>
    <row r="125" spans="1:8" x14ac:dyDescent="0.25">
      <c r="A125" s="103" t="s">
        <v>1026</v>
      </c>
      <c r="B125" s="324" t="s">
        <v>1539</v>
      </c>
      <c r="C125" s="323" t="s">
        <v>1539</v>
      </c>
      <c r="D125" s="323" t="s">
        <v>1539</v>
      </c>
      <c r="E125" s="323" t="s">
        <v>1539</v>
      </c>
      <c r="G125" s="323" t="s">
        <v>1539</v>
      </c>
      <c r="H125" s="323" t="s">
        <v>1539</v>
      </c>
    </row>
    <row r="126" spans="1:8" x14ac:dyDescent="0.25">
      <c r="A126" s="103" t="s">
        <v>1106</v>
      </c>
      <c r="B126" s="324">
        <v>0</v>
      </c>
      <c r="C126" s="323">
        <v>0</v>
      </c>
      <c r="D126" s="323">
        <v>0</v>
      </c>
      <c r="E126" s="323">
        <v>0</v>
      </c>
      <c r="G126" s="323">
        <v>0</v>
      </c>
      <c r="H126" s="323">
        <v>0</v>
      </c>
    </row>
    <row r="127" spans="1:8" x14ac:dyDescent="0.25">
      <c r="A127" s="103" t="s">
        <v>1105</v>
      </c>
      <c r="B127" s="329">
        <v>0</v>
      </c>
      <c r="C127" s="323">
        <v>0</v>
      </c>
      <c r="D127" s="323">
        <v>0</v>
      </c>
      <c r="E127" s="323">
        <v>0</v>
      </c>
      <c r="G127" s="323">
        <v>0</v>
      </c>
      <c r="H127" s="323">
        <v>0</v>
      </c>
    </row>
    <row r="128" spans="1:8" x14ac:dyDescent="0.25">
      <c r="A128" s="103" t="s">
        <v>1236</v>
      </c>
      <c r="B128" s="328" t="s">
        <v>1539</v>
      </c>
      <c r="C128" s="323" t="s">
        <v>1539</v>
      </c>
      <c r="D128" s="323" t="s">
        <v>1539</v>
      </c>
      <c r="E128" s="323" t="s">
        <v>1539</v>
      </c>
      <c r="G128" s="323" t="s">
        <v>1539</v>
      </c>
      <c r="H128" s="323" t="s">
        <v>1539</v>
      </c>
    </row>
    <row r="129" spans="1:8" x14ac:dyDescent="0.25">
      <c r="A129" s="103" t="s">
        <v>818</v>
      </c>
      <c r="B129" s="328" t="s">
        <v>1539</v>
      </c>
      <c r="C129" s="323" t="s">
        <v>1539</v>
      </c>
      <c r="D129" s="323" t="s">
        <v>1539</v>
      </c>
      <c r="E129" s="323" t="s">
        <v>1539</v>
      </c>
      <c r="G129" s="323" t="s">
        <v>1539</v>
      </c>
      <c r="H129" s="323" t="s">
        <v>1539</v>
      </c>
    </row>
    <row r="130" spans="1:8" x14ac:dyDescent="0.25">
      <c r="A130" s="103" t="s">
        <v>861</v>
      </c>
      <c r="B130" s="328" t="s">
        <v>1539</v>
      </c>
      <c r="C130" s="323" t="s">
        <v>1539</v>
      </c>
      <c r="D130" s="323" t="s">
        <v>1539</v>
      </c>
      <c r="E130" s="323" t="s">
        <v>1539</v>
      </c>
      <c r="G130" s="323" t="s">
        <v>1539</v>
      </c>
      <c r="H130" s="323" t="s">
        <v>1539</v>
      </c>
    </row>
    <row r="131" spans="1:8" x14ac:dyDescent="0.25">
      <c r="A131" s="103" t="s">
        <v>1324</v>
      </c>
      <c r="B131" s="328">
        <v>0</v>
      </c>
      <c r="C131" s="323">
        <v>0</v>
      </c>
      <c r="D131" s="323">
        <v>0</v>
      </c>
      <c r="E131" s="323">
        <v>0</v>
      </c>
      <c r="G131" s="323">
        <v>0</v>
      </c>
      <c r="H131" s="323">
        <v>0</v>
      </c>
    </row>
    <row r="132" spans="1:8" x14ac:dyDescent="0.25">
      <c r="A132" s="103" t="s">
        <v>895</v>
      </c>
      <c r="B132" s="328">
        <v>48</v>
      </c>
      <c r="C132" s="323">
        <v>0</v>
      </c>
      <c r="D132" s="323">
        <v>2</v>
      </c>
      <c r="E132" s="323">
        <v>0</v>
      </c>
      <c r="G132" s="323">
        <v>24</v>
      </c>
      <c r="H132" s="323">
        <v>12</v>
      </c>
    </row>
    <row r="133" spans="1:8" x14ac:dyDescent="0.25">
      <c r="A133" s="103" t="s">
        <v>1158</v>
      </c>
      <c r="B133" s="324">
        <v>0</v>
      </c>
      <c r="C133" s="323">
        <v>0</v>
      </c>
      <c r="D133" s="323">
        <v>0</v>
      </c>
      <c r="E133" s="323">
        <v>0</v>
      </c>
      <c r="G133" s="323">
        <v>0</v>
      </c>
      <c r="H133" s="323">
        <v>0</v>
      </c>
    </row>
    <row r="134" spans="1:8" x14ac:dyDescent="0.25">
      <c r="A134" s="103" t="s">
        <v>1206</v>
      </c>
      <c r="B134" s="324" t="s">
        <v>1539</v>
      </c>
      <c r="C134" s="323" t="s">
        <v>1539</v>
      </c>
      <c r="D134" s="323" t="s">
        <v>1539</v>
      </c>
      <c r="E134" s="323" t="s">
        <v>1539</v>
      </c>
      <c r="G134" s="323" t="s">
        <v>1539</v>
      </c>
      <c r="H134" s="323" t="s">
        <v>1539</v>
      </c>
    </row>
    <row r="135" spans="1:8" x14ac:dyDescent="0.25">
      <c r="A135" s="103" t="s">
        <v>673</v>
      </c>
      <c r="B135" s="324">
        <v>42</v>
      </c>
      <c r="C135" s="323">
        <v>0</v>
      </c>
      <c r="D135" s="323">
        <v>29</v>
      </c>
      <c r="E135" s="323">
        <v>0</v>
      </c>
      <c r="G135" s="323">
        <v>7</v>
      </c>
      <c r="H135" s="323">
        <v>685</v>
      </c>
    </row>
    <row r="136" spans="1:8" x14ac:dyDescent="0.25">
      <c r="A136" s="103" t="s">
        <v>1104</v>
      </c>
      <c r="B136" s="324">
        <v>0</v>
      </c>
      <c r="C136" s="323">
        <v>0</v>
      </c>
      <c r="D136" s="323">
        <v>0</v>
      </c>
      <c r="E136" s="323">
        <v>0</v>
      </c>
      <c r="G136" s="323">
        <v>0</v>
      </c>
      <c r="H136" s="323">
        <v>0</v>
      </c>
    </row>
    <row r="137" spans="1:8" x14ac:dyDescent="0.25">
      <c r="A137" s="103" t="s">
        <v>1103</v>
      </c>
      <c r="B137" s="324">
        <v>0</v>
      </c>
      <c r="C137" s="323">
        <v>0</v>
      </c>
      <c r="D137" s="323">
        <v>0</v>
      </c>
      <c r="E137" s="323">
        <v>0</v>
      </c>
      <c r="G137" s="323">
        <v>0</v>
      </c>
      <c r="H137" s="323">
        <v>0</v>
      </c>
    </row>
    <row r="138" spans="1:8" x14ac:dyDescent="0.25">
      <c r="A138" s="103" t="s">
        <v>931</v>
      </c>
      <c r="B138" s="324">
        <v>0</v>
      </c>
      <c r="C138" s="323">
        <v>0</v>
      </c>
      <c r="D138" s="323">
        <v>0</v>
      </c>
      <c r="E138" s="323">
        <v>0</v>
      </c>
      <c r="G138" s="323">
        <v>173</v>
      </c>
      <c r="H138" s="323">
        <v>196</v>
      </c>
    </row>
    <row r="139" spans="1:8" x14ac:dyDescent="0.25">
      <c r="A139" s="103" t="s">
        <v>1235</v>
      </c>
      <c r="B139" s="324" t="s">
        <v>1539</v>
      </c>
      <c r="C139" s="323" t="s">
        <v>1539</v>
      </c>
      <c r="D139" s="323" t="s">
        <v>1539</v>
      </c>
      <c r="E139" s="323" t="s">
        <v>1539</v>
      </c>
      <c r="G139" s="323" t="s">
        <v>1539</v>
      </c>
      <c r="H139" s="323" t="s">
        <v>1539</v>
      </c>
    </row>
    <row r="140" spans="1:8" x14ac:dyDescent="0.25">
      <c r="A140" s="103" t="s">
        <v>894</v>
      </c>
      <c r="B140" s="324">
        <v>31</v>
      </c>
      <c r="C140" s="323">
        <v>1</v>
      </c>
      <c r="D140" s="323">
        <v>9</v>
      </c>
      <c r="E140" s="323">
        <v>1</v>
      </c>
      <c r="G140" s="323">
        <v>0</v>
      </c>
      <c r="H140" s="323">
        <v>283</v>
      </c>
    </row>
    <row r="141" spans="1:8" x14ac:dyDescent="0.25">
      <c r="A141" s="103" t="s">
        <v>881</v>
      </c>
      <c r="B141" s="324" t="s">
        <v>1539</v>
      </c>
      <c r="C141" s="323" t="s">
        <v>1539</v>
      </c>
      <c r="D141" s="323" t="s">
        <v>1539</v>
      </c>
      <c r="E141" s="323" t="s">
        <v>1539</v>
      </c>
      <c r="G141" s="323" t="s">
        <v>1539</v>
      </c>
      <c r="H141" s="323" t="s">
        <v>1539</v>
      </c>
    </row>
    <row r="142" spans="1:8" x14ac:dyDescent="0.25">
      <c r="A142" s="103" t="s">
        <v>893</v>
      </c>
      <c r="B142" s="324">
        <v>46</v>
      </c>
      <c r="C142" s="323">
        <v>0</v>
      </c>
      <c r="D142" s="323">
        <v>44</v>
      </c>
      <c r="E142" s="323">
        <v>0</v>
      </c>
      <c r="G142" s="323">
        <v>7</v>
      </c>
      <c r="H142" s="323">
        <v>497</v>
      </c>
    </row>
    <row r="143" spans="1:8" x14ac:dyDescent="0.25">
      <c r="A143" s="103" t="s">
        <v>817</v>
      </c>
      <c r="B143" s="324" t="s">
        <v>1539</v>
      </c>
      <c r="C143" s="323" t="s">
        <v>1539</v>
      </c>
      <c r="D143" s="323" t="s">
        <v>1539</v>
      </c>
      <c r="E143" s="323" t="s">
        <v>1539</v>
      </c>
      <c r="G143" s="323" t="s">
        <v>1539</v>
      </c>
      <c r="H143" s="323" t="s">
        <v>1539</v>
      </c>
    </row>
    <row r="144" spans="1:8" x14ac:dyDescent="0.25">
      <c r="A144" s="103" t="s">
        <v>1167</v>
      </c>
      <c r="B144" s="324" t="s">
        <v>1539</v>
      </c>
      <c r="C144" s="323" t="s">
        <v>1539</v>
      </c>
      <c r="D144" s="323" t="s">
        <v>1539</v>
      </c>
      <c r="E144" s="323" t="s">
        <v>1539</v>
      </c>
      <c r="G144" s="323" t="s">
        <v>1539</v>
      </c>
      <c r="H144" s="323" t="s">
        <v>1539</v>
      </c>
    </row>
    <row r="145" spans="1:8" x14ac:dyDescent="0.25">
      <c r="A145" s="103" t="s">
        <v>776</v>
      </c>
      <c r="B145" s="324" t="s">
        <v>1539</v>
      </c>
      <c r="C145" s="323" t="s">
        <v>1539</v>
      </c>
      <c r="D145" s="323" t="s">
        <v>1539</v>
      </c>
      <c r="E145" s="323" t="s">
        <v>1539</v>
      </c>
      <c r="G145" s="323" t="s">
        <v>1539</v>
      </c>
      <c r="H145" s="323" t="s">
        <v>1539</v>
      </c>
    </row>
    <row r="146" spans="1:8" x14ac:dyDescent="0.25">
      <c r="A146" s="103" t="s">
        <v>1316</v>
      </c>
      <c r="B146" s="324" t="s">
        <v>1539</v>
      </c>
      <c r="C146" s="323" t="s">
        <v>1539</v>
      </c>
      <c r="D146" s="323" t="s">
        <v>1539</v>
      </c>
      <c r="E146" s="323" t="s">
        <v>1539</v>
      </c>
      <c r="G146" s="323" t="s">
        <v>1539</v>
      </c>
      <c r="H146" s="323" t="s">
        <v>1539</v>
      </c>
    </row>
    <row r="147" spans="1:8" x14ac:dyDescent="0.25">
      <c r="A147" s="103" t="s">
        <v>807</v>
      </c>
      <c r="B147" s="324" t="s">
        <v>1539</v>
      </c>
      <c r="C147" s="323" t="s">
        <v>1539</v>
      </c>
      <c r="D147" s="323" t="s">
        <v>1539</v>
      </c>
      <c r="E147" s="323" t="s">
        <v>1539</v>
      </c>
      <c r="G147" s="323" t="s">
        <v>1539</v>
      </c>
      <c r="H147" s="323" t="s">
        <v>1539</v>
      </c>
    </row>
    <row r="148" spans="1:8" x14ac:dyDescent="0.25">
      <c r="A148" s="103" t="s">
        <v>775</v>
      </c>
      <c r="B148" s="324" t="s">
        <v>1539</v>
      </c>
      <c r="C148" s="323" t="s">
        <v>1539</v>
      </c>
      <c r="D148" s="323" t="s">
        <v>1539</v>
      </c>
      <c r="E148" s="323" t="s">
        <v>1539</v>
      </c>
      <c r="G148" s="323" t="s">
        <v>1539</v>
      </c>
      <c r="H148" s="323" t="s">
        <v>1539</v>
      </c>
    </row>
    <row r="149" spans="1:8" x14ac:dyDescent="0.25">
      <c r="A149" s="103" t="s">
        <v>1166</v>
      </c>
      <c r="B149" s="324" t="s">
        <v>1539</v>
      </c>
      <c r="C149" s="323" t="s">
        <v>1539</v>
      </c>
      <c r="D149" s="323" t="s">
        <v>1539</v>
      </c>
      <c r="E149" s="323" t="s">
        <v>1539</v>
      </c>
      <c r="G149" s="323" t="s">
        <v>1539</v>
      </c>
      <c r="H149" s="323" t="s">
        <v>1539</v>
      </c>
    </row>
    <row r="150" spans="1:8" x14ac:dyDescent="0.25">
      <c r="A150" s="103" t="s">
        <v>766</v>
      </c>
      <c r="B150" s="324">
        <v>0</v>
      </c>
      <c r="C150" s="323">
        <v>0</v>
      </c>
      <c r="D150" s="323">
        <v>0</v>
      </c>
      <c r="E150" s="323">
        <v>0</v>
      </c>
      <c r="G150" s="323">
        <v>0</v>
      </c>
      <c r="H150" s="323">
        <v>0</v>
      </c>
    </row>
    <row r="151" spans="1:8" x14ac:dyDescent="0.25">
      <c r="A151" s="103" t="s">
        <v>1184</v>
      </c>
      <c r="B151" s="324">
        <v>0</v>
      </c>
      <c r="C151" s="323">
        <v>0</v>
      </c>
      <c r="D151" s="323">
        <v>0</v>
      </c>
      <c r="E151" s="323">
        <v>0</v>
      </c>
      <c r="G151" s="323">
        <v>0</v>
      </c>
      <c r="H151" s="323">
        <v>0</v>
      </c>
    </row>
    <row r="152" spans="1:8" x14ac:dyDescent="0.25">
      <c r="A152" s="103" t="s">
        <v>930</v>
      </c>
      <c r="B152" s="324">
        <v>0</v>
      </c>
      <c r="C152" s="323">
        <v>0</v>
      </c>
      <c r="D152" s="323">
        <v>0</v>
      </c>
      <c r="E152" s="323">
        <v>0</v>
      </c>
      <c r="G152" s="323">
        <v>28</v>
      </c>
      <c r="H152" s="323">
        <v>302</v>
      </c>
    </row>
    <row r="153" spans="1:8" x14ac:dyDescent="0.25">
      <c r="A153" s="103" t="s">
        <v>916</v>
      </c>
      <c r="B153" s="324">
        <v>0</v>
      </c>
      <c r="C153" s="323">
        <v>0</v>
      </c>
      <c r="D153" s="323">
        <v>0</v>
      </c>
      <c r="E153" s="323">
        <v>0</v>
      </c>
      <c r="G153" s="323">
        <v>0</v>
      </c>
      <c r="H153" s="323">
        <v>0</v>
      </c>
    </row>
    <row r="154" spans="1:8" x14ac:dyDescent="0.25">
      <c r="A154" s="103" t="s">
        <v>1032</v>
      </c>
      <c r="B154" s="324" t="s">
        <v>1539</v>
      </c>
      <c r="C154" s="323" t="s">
        <v>1539</v>
      </c>
      <c r="D154" s="323" t="s">
        <v>1539</v>
      </c>
      <c r="E154" s="323" t="s">
        <v>1539</v>
      </c>
      <c r="G154" s="323" t="s">
        <v>1539</v>
      </c>
      <c r="H154" s="323" t="s">
        <v>1539</v>
      </c>
    </row>
    <row r="155" spans="1:8" x14ac:dyDescent="0.25">
      <c r="A155" s="103" t="s">
        <v>816</v>
      </c>
      <c r="B155" s="324" t="s">
        <v>1539</v>
      </c>
      <c r="C155" s="323" t="s">
        <v>1539</v>
      </c>
      <c r="D155" s="323" t="s">
        <v>1539</v>
      </c>
      <c r="E155" s="323" t="s">
        <v>1539</v>
      </c>
      <c r="G155" s="323" t="s">
        <v>1539</v>
      </c>
      <c r="H155" s="323" t="s">
        <v>1539</v>
      </c>
    </row>
    <row r="156" spans="1:8" x14ac:dyDescent="0.25">
      <c r="A156" s="103" t="s">
        <v>1165</v>
      </c>
      <c r="B156" s="324" t="s">
        <v>1539</v>
      </c>
      <c r="C156" s="323" t="s">
        <v>1539</v>
      </c>
      <c r="D156" s="323" t="s">
        <v>1539</v>
      </c>
      <c r="E156" s="323" t="s">
        <v>1539</v>
      </c>
      <c r="G156" s="323" t="s">
        <v>1539</v>
      </c>
      <c r="H156" s="323" t="s">
        <v>1539</v>
      </c>
    </row>
    <row r="157" spans="1:8" x14ac:dyDescent="0.25">
      <c r="A157" s="103" t="s">
        <v>860</v>
      </c>
      <c r="B157" s="324" t="s">
        <v>1539</v>
      </c>
      <c r="C157" s="323" t="s">
        <v>1539</v>
      </c>
      <c r="D157" s="323" t="s">
        <v>1539</v>
      </c>
      <c r="E157" s="323" t="s">
        <v>1539</v>
      </c>
      <c r="G157" s="323" t="s">
        <v>1539</v>
      </c>
      <c r="H157" s="323" t="s">
        <v>1539</v>
      </c>
    </row>
    <row r="158" spans="1:8" x14ac:dyDescent="0.25">
      <c r="A158" s="103" t="s">
        <v>991</v>
      </c>
      <c r="B158" s="324">
        <v>0</v>
      </c>
      <c r="C158" s="323">
        <v>0</v>
      </c>
      <c r="D158" s="323">
        <v>0</v>
      </c>
      <c r="E158" s="323">
        <v>0</v>
      </c>
      <c r="G158" s="323">
        <v>0</v>
      </c>
      <c r="H158" s="323">
        <v>0</v>
      </c>
    </row>
    <row r="159" spans="1:8" x14ac:dyDescent="0.25">
      <c r="A159" s="103" t="s">
        <v>1183</v>
      </c>
      <c r="B159" s="324">
        <v>0</v>
      </c>
      <c r="C159" s="323">
        <v>0</v>
      </c>
      <c r="D159" s="323">
        <v>0</v>
      </c>
      <c r="E159" s="323">
        <v>0</v>
      </c>
      <c r="G159" s="323">
        <v>0</v>
      </c>
      <c r="H159" s="323">
        <v>0</v>
      </c>
    </row>
    <row r="160" spans="1:8" x14ac:dyDescent="0.25">
      <c r="A160" s="103" t="s">
        <v>1234</v>
      </c>
      <c r="B160" s="324" t="s">
        <v>1539</v>
      </c>
      <c r="C160" s="323" t="s">
        <v>1539</v>
      </c>
      <c r="D160" s="323" t="s">
        <v>1539</v>
      </c>
      <c r="E160" s="323" t="s">
        <v>1539</v>
      </c>
      <c r="G160" s="323" t="s">
        <v>1539</v>
      </c>
      <c r="H160" s="323" t="s">
        <v>1539</v>
      </c>
    </row>
    <row r="161" spans="1:8" x14ac:dyDescent="0.25">
      <c r="A161" s="103" t="s">
        <v>1174</v>
      </c>
      <c r="B161" s="324">
        <v>0</v>
      </c>
      <c r="C161" s="323">
        <v>0</v>
      </c>
      <c r="D161" s="323">
        <v>0</v>
      </c>
      <c r="E161" s="323">
        <v>0</v>
      </c>
      <c r="G161" s="323">
        <v>0</v>
      </c>
      <c r="H161" s="323">
        <v>0</v>
      </c>
    </row>
    <row r="162" spans="1:8" x14ac:dyDescent="0.25">
      <c r="A162" s="103" t="s">
        <v>664</v>
      </c>
      <c r="B162" s="324">
        <v>0</v>
      </c>
      <c r="C162" s="323">
        <v>0</v>
      </c>
      <c r="D162" s="323">
        <v>0</v>
      </c>
      <c r="E162" s="323">
        <v>0</v>
      </c>
      <c r="G162" s="323">
        <v>0</v>
      </c>
      <c r="H162" s="323">
        <v>0</v>
      </c>
    </row>
    <row r="163" spans="1:8" x14ac:dyDescent="0.25">
      <c r="A163" s="103" t="s">
        <v>990</v>
      </c>
      <c r="B163" s="324">
        <v>0</v>
      </c>
      <c r="C163" s="323">
        <v>0</v>
      </c>
      <c r="D163" s="323">
        <v>0</v>
      </c>
      <c r="E163" s="323">
        <v>0</v>
      </c>
      <c r="G163" s="323">
        <v>0</v>
      </c>
      <c r="H163" s="323">
        <v>0</v>
      </c>
    </row>
    <row r="164" spans="1:8" x14ac:dyDescent="0.25">
      <c r="A164" s="103" t="s">
        <v>929</v>
      </c>
      <c r="B164" s="324">
        <v>0</v>
      </c>
      <c r="C164" s="323">
        <v>0</v>
      </c>
      <c r="D164" s="323">
        <v>0</v>
      </c>
      <c r="E164" s="323">
        <v>0</v>
      </c>
      <c r="G164" s="323">
        <v>0</v>
      </c>
      <c r="H164" s="323">
        <v>41</v>
      </c>
    </row>
    <row r="165" spans="1:8" x14ac:dyDescent="0.25">
      <c r="A165" s="103" t="s">
        <v>989</v>
      </c>
      <c r="B165" s="324">
        <v>0</v>
      </c>
      <c r="C165" s="323">
        <v>0</v>
      </c>
      <c r="D165" s="323">
        <v>0</v>
      </c>
      <c r="E165" s="323">
        <v>0</v>
      </c>
      <c r="G165" s="323">
        <v>0</v>
      </c>
      <c r="H165" s="323">
        <v>0</v>
      </c>
    </row>
    <row r="166" spans="1:8" x14ac:dyDescent="0.25">
      <c r="A166" s="103" t="s">
        <v>1102</v>
      </c>
      <c r="B166" s="324">
        <v>0</v>
      </c>
      <c r="C166" s="323">
        <v>0</v>
      </c>
      <c r="D166" s="323">
        <v>0</v>
      </c>
      <c r="E166" s="323">
        <v>0</v>
      </c>
      <c r="G166" s="323">
        <v>0</v>
      </c>
      <c r="H166" s="323">
        <v>0</v>
      </c>
    </row>
    <row r="167" spans="1:8" x14ac:dyDescent="0.25">
      <c r="A167" s="103" t="s">
        <v>840</v>
      </c>
      <c r="B167" s="324" t="s">
        <v>1539</v>
      </c>
      <c r="C167" s="323" t="s">
        <v>1539</v>
      </c>
      <c r="D167" s="323" t="s">
        <v>1539</v>
      </c>
      <c r="E167" s="323" t="s">
        <v>1539</v>
      </c>
      <c r="G167" s="323" t="s">
        <v>1539</v>
      </c>
      <c r="H167" s="323" t="s">
        <v>1539</v>
      </c>
    </row>
    <row r="168" spans="1:8" x14ac:dyDescent="0.25">
      <c r="A168" s="103" t="s">
        <v>1101</v>
      </c>
      <c r="B168" s="324">
        <v>0</v>
      </c>
      <c r="C168" s="323">
        <v>0</v>
      </c>
      <c r="D168" s="323">
        <v>0</v>
      </c>
      <c r="E168" s="323">
        <v>0</v>
      </c>
      <c r="G168" s="323">
        <v>0</v>
      </c>
      <c r="H168" s="323">
        <v>0</v>
      </c>
    </row>
    <row r="169" spans="1:8" x14ac:dyDescent="0.25">
      <c r="A169" s="103" t="s">
        <v>1100</v>
      </c>
      <c r="B169" s="324">
        <v>0</v>
      </c>
      <c r="C169" s="323">
        <v>0</v>
      </c>
      <c r="D169" s="323">
        <v>0</v>
      </c>
      <c r="E169" s="323">
        <v>0</v>
      </c>
      <c r="G169" s="323">
        <v>0</v>
      </c>
      <c r="H169" s="323">
        <v>0</v>
      </c>
    </row>
    <row r="170" spans="1:8" x14ac:dyDescent="0.25">
      <c r="A170" s="103" t="s">
        <v>652</v>
      </c>
      <c r="B170" s="324" t="s">
        <v>1539</v>
      </c>
      <c r="C170" s="323" t="s">
        <v>1539</v>
      </c>
      <c r="D170" s="323" t="s">
        <v>1539</v>
      </c>
      <c r="E170" s="323" t="s">
        <v>1539</v>
      </c>
      <c r="G170" s="323" t="s">
        <v>1539</v>
      </c>
      <c r="H170" s="323" t="s">
        <v>1539</v>
      </c>
    </row>
    <row r="171" spans="1:8" x14ac:dyDescent="0.25">
      <c r="A171" s="103" t="s">
        <v>848</v>
      </c>
      <c r="B171" s="324" t="s">
        <v>1539</v>
      </c>
      <c r="C171" s="323" t="s">
        <v>1539</v>
      </c>
      <c r="D171" s="323" t="s">
        <v>1539</v>
      </c>
      <c r="E171" s="323" t="s">
        <v>1539</v>
      </c>
      <c r="G171" s="323" t="s">
        <v>1539</v>
      </c>
      <c r="H171" s="323" t="s">
        <v>1539</v>
      </c>
    </row>
    <row r="172" spans="1:8" x14ac:dyDescent="0.25">
      <c r="A172" s="103" t="s">
        <v>1016</v>
      </c>
      <c r="B172" s="324" t="s">
        <v>1539</v>
      </c>
      <c r="C172" s="323" t="s">
        <v>1539</v>
      </c>
      <c r="D172" s="323" t="s">
        <v>1539</v>
      </c>
      <c r="E172" s="323" t="s">
        <v>1539</v>
      </c>
      <c r="G172" s="323" t="s">
        <v>1539</v>
      </c>
      <c r="H172" s="323" t="s">
        <v>1539</v>
      </c>
    </row>
    <row r="173" spans="1:8" x14ac:dyDescent="0.25">
      <c r="A173" s="103" t="s">
        <v>915</v>
      </c>
      <c r="B173" s="324">
        <v>0</v>
      </c>
      <c r="C173" s="323">
        <v>0</v>
      </c>
      <c r="D173" s="323">
        <v>0</v>
      </c>
      <c r="E173" s="323">
        <v>0</v>
      </c>
      <c r="G173" s="323">
        <v>0</v>
      </c>
      <c r="H173" s="323">
        <v>0</v>
      </c>
    </row>
    <row r="174" spans="1:8" x14ac:dyDescent="0.25">
      <c r="A174" s="103" t="s">
        <v>1002</v>
      </c>
      <c r="B174" s="324" t="s">
        <v>1539</v>
      </c>
      <c r="C174" s="323" t="s">
        <v>1539</v>
      </c>
      <c r="D174" s="323" t="s">
        <v>1539</v>
      </c>
      <c r="E174" s="323" t="s">
        <v>1539</v>
      </c>
      <c r="G174" s="323" t="s">
        <v>1539</v>
      </c>
      <c r="H174" s="323" t="s">
        <v>1539</v>
      </c>
    </row>
    <row r="175" spans="1:8" x14ac:dyDescent="0.25">
      <c r="A175" s="103" t="s">
        <v>1015</v>
      </c>
      <c r="B175" s="324" t="s">
        <v>1539</v>
      </c>
      <c r="C175" s="323" t="s">
        <v>1539</v>
      </c>
      <c r="D175" s="323" t="s">
        <v>1539</v>
      </c>
      <c r="E175" s="323" t="s">
        <v>1539</v>
      </c>
      <c r="G175" s="323" t="s">
        <v>1539</v>
      </c>
      <c r="H175" s="323" t="s">
        <v>1539</v>
      </c>
    </row>
    <row r="176" spans="1:8" x14ac:dyDescent="0.25">
      <c r="A176" s="103" t="s">
        <v>1216</v>
      </c>
      <c r="B176" s="324" t="s">
        <v>1539</v>
      </c>
      <c r="C176" s="323" t="s">
        <v>1539</v>
      </c>
      <c r="D176" s="323" t="s">
        <v>1539</v>
      </c>
      <c r="E176" s="323" t="s">
        <v>1539</v>
      </c>
      <c r="G176" s="323" t="s">
        <v>1539</v>
      </c>
      <c r="H176" s="323" t="s">
        <v>1539</v>
      </c>
    </row>
    <row r="177" spans="1:8" x14ac:dyDescent="0.25">
      <c r="A177" s="103" t="s">
        <v>870</v>
      </c>
      <c r="B177" s="324" t="s">
        <v>1539</v>
      </c>
      <c r="C177" s="323" t="s">
        <v>1539</v>
      </c>
      <c r="D177" s="323" t="s">
        <v>1539</v>
      </c>
      <c r="E177" s="323" t="s">
        <v>1539</v>
      </c>
      <c r="G177" s="323" t="s">
        <v>1539</v>
      </c>
      <c r="H177" s="323" t="s">
        <v>1539</v>
      </c>
    </row>
    <row r="178" spans="1:8" x14ac:dyDescent="0.25">
      <c r="A178" s="103" t="s">
        <v>847</v>
      </c>
      <c r="B178" s="324" t="s">
        <v>1539</v>
      </c>
      <c r="C178" s="323" t="s">
        <v>1539</v>
      </c>
      <c r="D178" s="323" t="s">
        <v>1539</v>
      </c>
      <c r="E178" s="323" t="s">
        <v>1539</v>
      </c>
      <c r="G178" s="323" t="s">
        <v>1539</v>
      </c>
      <c r="H178" s="323" t="s">
        <v>1539</v>
      </c>
    </row>
    <row r="179" spans="1:8" x14ac:dyDescent="0.25">
      <c r="A179" s="103" t="s">
        <v>1025</v>
      </c>
      <c r="B179" s="324" t="s">
        <v>1539</v>
      </c>
      <c r="C179" s="323" t="s">
        <v>1539</v>
      </c>
      <c r="D179" s="323" t="s">
        <v>1539</v>
      </c>
      <c r="E179" s="323" t="s">
        <v>1539</v>
      </c>
      <c r="G179" s="323" t="s">
        <v>1539</v>
      </c>
      <c r="H179" s="323" t="s">
        <v>1539</v>
      </c>
    </row>
    <row r="180" spans="1:8" x14ac:dyDescent="0.25">
      <c r="A180" s="103" t="s">
        <v>859</v>
      </c>
      <c r="B180" s="324" t="s">
        <v>1539</v>
      </c>
      <c r="C180" s="323" t="s">
        <v>1539</v>
      </c>
      <c r="D180" s="323" t="s">
        <v>1539</v>
      </c>
      <c r="E180" s="323" t="s">
        <v>1539</v>
      </c>
      <c r="G180" s="323" t="s">
        <v>1539</v>
      </c>
      <c r="H180" s="323" t="s">
        <v>1539</v>
      </c>
    </row>
    <row r="181" spans="1:8" x14ac:dyDescent="0.25">
      <c r="A181" s="103" t="s">
        <v>1137</v>
      </c>
      <c r="B181" s="324" t="s">
        <v>1539</v>
      </c>
      <c r="C181" s="323" t="s">
        <v>1539</v>
      </c>
      <c r="D181" s="323" t="s">
        <v>1539</v>
      </c>
      <c r="E181" s="323" t="s">
        <v>1539</v>
      </c>
      <c r="G181" s="323" t="s">
        <v>1539</v>
      </c>
      <c r="H181" s="323" t="s">
        <v>1539</v>
      </c>
    </row>
    <row r="182" spans="1:8" x14ac:dyDescent="0.25">
      <c r="A182" s="103" t="s">
        <v>1099</v>
      </c>
      <c r="B182" s="324">
        <v>0</v>
      </c>
      <c r="C182" s="323">
        <v>0</v>
      </c>
      <c r="D182" s="323">
        <v>0</v>
      </c>
      <c r="E182" s="323">
        <v>0</v>
      </c>
      <c r="G182" s="323">
        <v>0</v>
      </c>
      <c r="H182" s="323">
        <v>0</v>
      </c>
    </row>
    <row r="183" spans="1:8" x14ac:dyDescent="0.25">
      <c r="A183" s="103" t="s">
        <v>1098</v>
      </c>
      <c r="B183" s="324">
        <v>0</v>
      </c>
      <c r="C183" s="323">
        <v>0</v>
      </c>
      <c r="D183" s="323">
        <v>0</v>
      </c>
      <c r="E183" s="323">
        <v>0</v>
      </c>
      <c r="G183" s="323">
        <v>0</v>
      </c>
      <c r="H183" s="323">
        <v>0</v>
      </c>
    </row>
    <row r="184" spans="1:8" x14ac:dyDescent="0.25">
      <c r="A184" s="103" t="s">
        <v>1233</v>
      </c>
      <c r="B184" s="324" t="s">
        <v>1539</v>
      </c>
      <c r="C184" s="323" t="s">
        <v>1539</v>
      </c>
      <c r="D184" s="323" t="s">
        <v>1539</v>
      </c>
      <c r="E184" s="323" t="s">
        <v>1539</v>
      </c>
      <c r="G184" s="323" t="s">
        <v>1539</v>
      </c>
      <c r="H184" s="323" t="s">
        <v>1539</v>
      </c>
    </row>
    <row r="185" spans="1:8" x14ac:dyDescent="0.25">
      <c r="A185" s="103" t="s">
        <v>799</v>
      </c>
      <c r="B185" s="324" t="s">
        <v>1539</v>
      </c>
      <c r="C185" s="323" t="s">
        <v>1539</v>
      </c>
      <c r="D185" s="323" t="s">
        <v>1539</v>
      </c>
      <c r="E185" s="323" t="s">
        <v>1539</v>
      </c>
      <c r="G185" s="323" t="s">
        <v>1539</v>
      </c>
      <c r="H185" s="323" t="s">
        <v>1539</v>
      </c>
    </row>
    <row r="186" spans="1:8" x14ac:dyDescent="0.25">
      <c r="A186" s="103" t="s">
        <v>948</v>
      </c>
      <c r="B186" s="324">
        <v>0</v>
      </c>
      <c r="C186" s="323">
        <v>0</v>
      </c>
      <c r="D186" s="323">
        <v>0</v>
      </c>
      <c r="E186" s="323">
        <v>0</v>
      </c>
      <c r="G186" s="323">
        <v>0</v>
      </c>
      <c r="H186" s="323">
        <v>0</v>
      </c>
    </row>
    <row r="187" spans="1:8" x14ac:dyDescent="0.25">
      <c r="A187" s="103" t="s">
        <v>1205</v>
      </c>
      <c r="B187" s="324" t="s">
        <v>1539</v>
      </c>
      <c r="C187" s="323" t="s">
        <v>1539</v>
      </c>
      <c r="D187" s="323" t="s">
        <v>1539</v>
      </c>
      <c r="E187" s="323" t="s">
        <v>1539</v>
      </c>
      <c r="G187" s="323" t="s">
        <v>1539</v>
      </c>
      <c r="H187" s="323" t="s">
        <v>1539</v>
      </c>
    </row>
    <row r="188" spans="1:8" x14ac:dyDescent="0.25">
      <c r="A188" s="103" t="s">
        <v>1097</v>
      </c>
      <c r="B188" s="324">
        <v>0</v>
      </c>
      <c r="C188" s="323">
        <v>0</v>
      </c>
      <c r="D188" s="323">
        <v>0</v>
      </c>
      <c r="E188" s="323">
        <v>0</v>
      </c>
      <c r="G188" s="323">
        <v>0</v>
      </c>
      <c r="H188" s="323">
        <v>0</v>
      </c>
    </row>
    <row r="189" spans="1:8" x14ac:dyDescent="0.25">
      <c r="A189" s="103" t="s">
        <v>914</v>
      </c>
      <c r="B189" s="324">
        <v>0</v>
      </c>
      <c r="C189" s="323">
        <v>0</v>
      </c>
      <c r="D189" s="323">
        <v>0</v>
      </c>
      <c r="E189" s="323">
        <v>0</v>
      </c>
      <c r="G189" s="323">
        <v>0</v>
      </c>
      <c r="H189" s="323">
        <v>0</v>
      </c>
    </row>
    <row r="190" spans="1:8" x14ac:dyDescent="0.25">
      <c r="A190" s="103" t="s">
        <v>1096</v>
      </c>
      <c r="B190" s="324">
        <v>0</v>
      </c>
      <c r="C190" s="323">
        <v>0</v>
      </c>
      <c r="D190" s="323">
        <v>0</v>
      </c>
      <c r="E190" s="323">
        <v>0</v>
      </c>
      <c r="G190" s="323">
        <v>0</v>
      </c>
      <c r="H190" s="323">
        <v>0</v>
      </c>
    </row>
    <row r="191" spans="1:8" x14ac:dyDescent="0.25">
      <c r="A191" s="103" t="s">
        <v>913</v>
      </c>
      <c r="B191" s="324">
        <v>0</v>
      </c>
      <c r="C191" s="323">
        <v>0</v>
      </c>
      <c r="D191" s="323">
        <v>0</v>
      </c>
      <c r="E191" s="323">
        <v>0</v>
      </c>
      <c r="G191" s="323">
        <v>0</v>
      </c>
      <c r="H191" s="323">
        <v>0</v>
      </c>
    </row>
    <row r="192" spans="1:8" x14ac:dyDescent="0.25">
      <c r="A192" s="103" t="s">
        <v>1329</v>
      </c>
      <c r="B192" s="324" t="s">
        <v>1539</v>
      </c>
      <c r="C192" s="323" t="s">
        <v>1539</v>
      </c>
      <c r="D192" s="323" t="s">
        <v>1539</v>
      </c>
      <c r="E192" s="323" t="s">
        <v>1539</v>
      </c>
      <c r="G192" s="323" t="s">
        <v>1539</v>
      </c>
      <c r="H192" s="323" t="s">
        <v>1539</v>
      </c>
    </row>
    <row r="193" spans="1:8" x14ac:dyDescent="0.25">
      <c r="A193" s="103" t="s">
        <v>925</v>
      </c>
      <c r="B193" s="324" t="s">
        <v>1539</v>
      </c>
      <c r="C193" s="323" t="s">
        <v>1539</v>
      </c>
      <c r="D193" s="323" t="s">
        <v>1539</v>
      </c>
      <c r="E193" s="323" t="s">
        <v>1539</v>
      </c>
      <c r="G193" s="323" t="s">
        <v>1539</v>
      </c>
      <c r="H193" s="323" t="s">
        <v>1539</v>
      </c>
    </row>
    <row r="194" spans="1:8" x14ac:dyDescent="0.25">
      <c r="A194" s="103" t="s">
        <v>1157</v>
      </c>
      <c r="B194" s="324">
        <v>0</v>
      </c>
      <c r="C194" s="323">
        <v>0</v>
      </c>
      <c r="D194" s="323">
        <v>0</v>
      </c>
      <c r="E194" s="323">
        <v>0</v>
      </c>
      <c r="G194" s="323">
        <v>0</v>
      </c>
      <c r="H194" s="323">
        <v>0</v>
      </c>
    </row>
    <row r="195" spans="1:8" x14ac:dyDescent="0.25">
      <c r="A195" s="103" t="s">
        <v>792</v>
      </c>
      <c r="B195" s="324" t="s">
        <v>1539</v>
      </c>
      <c r="C195" s="323" t="s">
        <v>1539</v>
      </c>
      <c r="D195" s="323" t="s">
        <v>1539</v>
      </c>
      <c r="E195" s="323" t="s">
        <v>1539</v>
      </c>
      <c r="G195" s="323" t="s">
        <v>1539</v>
      </c>
      <c r="H195" s="323" t="s">
        <v>1539</v>
      </c>
    </row>
    <row r="196" spans="1:8" x14ac:dyDescent="0.25">
      <c r="A196" s="103" t="s">
        <v>643</v>
      </c>
      <c r="B196" s="324" t="s">
        <v>1539</v>
      </c>
      <c r="C196" s="323" t="s">
        <v>1539</v>
      </c>
      <c r="D196" s="323" t="s">
        <v>1539</v>
      </c>
      <c r="E196" s="323" t="s">
        <v>1539</v>
      </c>
      <c r="G196" s="323" t="s">
        <v>1539</v>
      </c>
      <c r="H196" s="323" t="s">
        <v>1539</v>
      </c>
    </row>
    <row r="197" spans="1:8" x14ac:dyDescent="0.25">
      <c r="A197" s="103" t="s">
        <v>988</v>
      </c>
      <c r="B197" s="324">
        <v>0</v>
      </c>
      <c r="C197" s="323">
        <v>0</v>
      </c>
      <c r="D197" s="323">
        <v>0</v>
      </c>
      <c r="E197" s="323">
        <v>0</v>
      </c>
      <c r="G197" s="323">
        <v>0</v>
      </c>
      <c r="H197" s="323">
        <v>0</v>
      </c>
    </row>
    <row r="198" spans="1:8" x14ac:dyDescent="0.25">
      <c r="A198" s="103" t="s">
        <v>1095</v>
      </c>
      <c r="B198" s="324">
        <v>0</v>
      </c>
      <c r="C198" s="323">
        <v>0</v>
      </c>
      <c r="D198" s="323">
        <v>0</v>
      </c>
      <c r="E198" s="323">
        <v>0</v>
      </c>
      <c r="G198" s="323">
        <v>0</v>
      </c>
      <c r="H198" s="323">
        <v>0</v>
      </c>
    </row>
    <row r="199" spans="1:8" x14ac:dyDescent="0.25">
      <c r="A199" s="103" t="s">
        <v>1182</v>
      </c>
      <c r="B199" s="324">
        <v>0</v>
      </c>
      <c r="C199" s="323">
        <v>0</v>
      </c>
      <c r="D199" s="323">
        <v>0</v>
      </c>
      <c r="E199" s="323">
        <v>0</v>
      </c>
      <c r="G199" s="323">
        <v>0</v>
      </c>
      <c r="H199" s="323">
        <v>0</v>
      </c>
    </row>
    <row r="200" spans="1:8" x14ac:dyDescent="0.25">
      <c r="A200" s="103" t="s">
        <v>1156</v>
      </c>
      <c r="B200" s="324">
        <v>0</v>
      </c>
      <c r="C200" s="323">
        <v>0</v>
      </c>
      <c r="D200" s="323">
        <v>0</v>
      </c>
      <c r="E200" s="323">
        <v>0</v>
      </c>
      <c r="G200" s="323">
        <v>0</v>
      </c>
      <c r="H200" s="323">
        <v>0</v>
      </c>
    </row>
    <row r="201" spans="1:8" x14ac:dyDescent="0.25">
      <c r="A201" s="103" t="s">
        <v>892</v>
      </c>
      <c r="B201" s="324">
        <v>3</v>
      </c>
      <c r="C201" s="323">
        <v>0</v>
      </c>
      <c r="D201" s="323">
        <v>26</v>
      </c>
      <c r="E201" s="323">
        <v>0</v>
      </c>
      <c r="G201" s="323">
        <v>5</v>
      </c>
      <c r="H201" s="323">
        <v>22</v>
      </c>
    </row>
    <row r="202" spans="1:8" x14ac:dyDescent="0.25">
      <c r="A202" s="103" t="s">
        <v>633</v>
      </c>
      <c r="B202" s="324">
        <v>0</v>
      </c>
      <c r="C202" s="323">
        <v>0</v>
      </c>
      <c r="D202" s="323">
        <v>0</v>
      </c>
      <c r="E202" s="323">
        <v>0</v>
      </c>
      <c r="G202" s="323">
        <v>0</v>
      </c>
      <c r="H202" s="323">
        <v>0</v>
      </c>
    </row>
    <row r="203" spans="1:8" x14ac:dyDescent="0.25">
      <c r="A203" s="103" t="s">
        <v>947</v>
      </c>
      <c r="B203" s="324">
        <v>0</v>
      </c>
      <c r="C203" s="323">
        <v>0</v>
      </c>
      <c r="D203" s="323">
        <v>0</v>
      </c>
      <c r="E203" s="323">
        <v>0</v>
      </c>
      <c r="G203" s="323">
        <v>0</v>
      </c>
      <c r="H203" s="323">
        <v>0</v>
      </c>
    </row>
    <row r="204" spans="1:8" x14ac:dyDescent="0.25">
      <c r="A204" s="103" t="s">
        <v>946</v>
      </c>
      <c r="B204" s="324">
        <v>0</v>
      </c>
      <c r="C204" s="323">
        <v>0</v>
      </c>
      <c r="D204" s="323">
        <v>0</v>
      </c>
      <c r="E204" s="323">
        <v>0</v>
      </c>
      <c r="G204" s="323">
        <v>0</v>
      </c>
      <c r="H204" s="323">
        <v>0</v>
      </c>
    </row>
    <row r="205" spans="1:8" x14ac:dyDescent="0.25">
      <c r="A205" s="103" t="s">
        <v>1094</v>
      </c>
      <c r="B205" s="329">
        <v>0</v>
      </c>
      <c r="C205" s="323">
        <v>0</v>
      </c>
      <c r="D205" s="323">
        <v>0</v>
      </c>
      <c r="E205" s="323">
        <v>0</v>
      </c>
      <c r="G205" s="323">
        <v>0</v>
      </c>
      <c r="H205" s="323">
        <v>0</v>
      </c>
    </row>
    <row r="206" spans="1:8" x14ac:dyDescent="0.25">
      <c r="A206" s="103" t="s">
        <v>1093</v>
      </c>
      <c r="B206" s="328">
        <v>0</v>
      </c>
      <c r="C206" s="323">
        <v>0</v>
      </c>
      <c r="D206" s="323">
        <v>0</v>
      </c>
      <c r="E206" s="323">
        <v>0</v>
      </c>
      <c r="G206" s="323">
        <v>0</v>
      </c>
      <c r="H206" s="323">
        <v>0</v>
      </c>
    </row>
    <row r="207" spans="1:8" x14ac:dyDescent="0.25">
      <c r="A207" s="103" t="s">
        <v>1152</v>
      </c>
      <c r="B207" s="328" t="s">
        <v>1539</v>
      </c>
      <c r="C207" s="323" t="s">
        <v>1539</v>
      </c>
      <c r="D207" s="323" t="s">
        <v>1539</v>
      </c>
      <c r="E207" s="323" t="s">
        <v>1539</v>
      </c>
      <c r="G207" s="323" t="s">
        <v>1539</v>
      </c>
      <c r="H207" s="323" t="s">
        <v>1539</v>
      </c>
    </row>
    <row r="208" spans="1:8" x14ac:dyDescent="0.25">
      <c r="A208" s="103" t="s">
        <v>1223</v>
      </c>
      <c r="B208" s="328" t="s">
        <v>1539</v>
      </c>
      <c r="C208" s="323" t="s">
        <v>1539</v>
      </c>
      <c r="D208" s="323" t="s">
        <v>1539</v>
      </c>
      <c r="E208" s="323" t="s">
        <v>1539</v>
      </c>
      <c r="G208" s="323" t="s">
        <v>1539</v>
      </c>
      <c r="H208" s="323" t="s">
        <v>1539</v>
      </c>
    </row>
    <row r="209" spans="1:8" x14ac:dyDescent="0.25">
      <c r="A209" s="103" t="s">
        <v>987</v>
      </c>
      <c r="B209" s="328">
        <v>0</v>
      </c>
      <c r="C209" s="323">
        <v>0</v>
      </c>
      <c r="D209" s="323">
        <v>0</v>
      </c>
      <c r="E209" s="323">
        <v>0</v>
      </c>
      <c r="G209" s="323">
        <v>0</v>
      </c>
      <c r="H209" s="323">
        <v>0</v>
      </c>
    </row>
    <row r="210" spans="1:8" x14ac:dyDescent="0.25">
      <c r="A210" s="103" t="s">
        <v>1092</v>
      </c>
      <c r="B210" s="329">
        <v>0</v>
      </c>
      <c r="C210" s="323">
        <v>0</v>
      </c>
      <c r="D210" s="323">
        <v>0</v>
      </c>
      <c r="E210" s="323">
        <v>0</v>
      </c>
      <c r="G210" s="323">
        <v>0</v>
      </c>
      <c r="H210" s="323">
        <v>0</v>
      </c>
    </row>
    <row r="211" spans="1:8" x14ac:dyDescent="0.25">
      <c r="A211" s="103" t="s">
        <v>928</v>
      </c>
      <c r="B211" s="328">
        <v>0</v>
      </c>
      <c r="C211" s="323">
        <v>0</v>
      </c>
      <c r="D211" s="323">
        <v>0</v>
      </c>
      <c r="E211" s="323">
        <v>0</v>
      </c>
      <c r="G211" s="323">
        <v>0</v>
      </c>
      <c r="H211" s="323">
        <v>0</v>
      </c>
    </row>
    <row r="212" spans="1:8" x14ac:dyDescent="0.25">
      <c r="A212" s="103" t="s">
        <v>1222</v>
      </c>
      <c r="B212" s="328" t="s">
        <v>1539</v>
      </c>
      <c r="C212" s="323" t="s">
        <v>1539</v>
      </c>
      <c r="D212" s="323" t="s">
        <v>1539</v>
      </c>
      <c r="E212" s="323" t="s">
        <v>1539</v>
      </c>
      <c r="G212" s="323" t="s">
        <v>1539</v>
      </c>
      <c r="H212" s="323" t="s">
        <v>1539</v>
      </c>
    </row>
    <row r="213" spans="1:8" x14ac:dyDescent="0.25">
      <c r="A213" s="103" t="s">
        <v>1346</v>
      </c>
      <c r="B213" s="328">
        <v>0</v>
      </c>
      <c r="C213" s="323">
        <v>0</v>
      </c>
      <c r="D213" s="323">
        <v>0</v>
      </c>
      <c r="E213" s="323">
        <v>0</v>
      </c>
      <c r="G213" s="323">
        <v>0</v>
      </c>
      <c r="H213" s="323">
        <v>0</v>
      </c>
    </row>
    <row r="214" spans="1:8" x14ac:dyDescent="0.25">
      <c r="A214" s="103" t="s">
        <v>1181</v>
      </c>
      <c r="B214" s="328">
        <v>0</v>
      </c>
      <c r="C214" s="323">
        <v>0</v>
      </c>
      <c r="D214" s="323">
        <v>0</v>
      </c>
      <c r="E214" s="323">
        <v>0</v>
      </c>
      <c r="G214" s="323">
        <v>0</v>
      </c>
      <c r="H214" s="323">
        <v>0</v>
      </c>
    </row>
    <row r="215" spans="1:8" x14ac:dyDescent="0.25">
      <c r="A215" s="103" t="s">
        <v>624</v>
      </c>
      <c r="B215" s="329">
        <v>0</v>
      </c>
      <c r="C215" s="323">
        <v>0</v>
      </c>
      <c r="D215" s="323">
        <v>0</v>
      </c>
      <c r="E215" s="323">
        <v>0</v>
      </c>
      <c r="G215" s="323">
        <v>0</v>
      </c>
      <c r="H215" s="323">
        <v>0</v>
      </c>
    </row>
    <row r="216" spans="1:8" x14ac:dyDescent="0.25">
      <c r="A216" s="103" t="s">
        <v>1014</v>
      </c>
      <c r="B216" s="328" t="s">
        <v>1539</v>
      </c>
      <c r="C216" s="323" t="s">
        <v>1539</v>
      </c>
      <c r="D216" s="323" t="s">
        <v>1539</v>
      </c>
      <c r="E216" s="323" t="s">
        <v>1539</v>
      </c>
      <c r="G216" s="323" t="s">
        <v>1539</v>
      </c>
      <c r="H216" s="323" t="s">
        <v>1539</v>
      </c>
    </row>
    <row r="217" spans="1:8" x14ac:dyDescent="0.25">
      <c r="A217" s="103" t="s">
        <v>611</v>
      </c>
      <c r="B217" s="328" t="s">
        <v>1539</v>
      </c>
      <c r="C217" s="323" t="s">
        <v>1539</v>
      </c>
      <c r="D217" s="323" t="s">
        <v>1539</v>
      </c>
      <c r="E217" s="323" t="s">
        <v>1539</v>
      </c>
      <c r="G217" s="323" t="s">
        <v>1539</v>
      </c>
      <c r="H217" s="323" t="s">
        <v>1539</v>
      </c>
    </row>
    <row r="218" spans="1:8" x14ac:dyDescent="0.25">
      <c r="A218" s="103" t="s">
        <v>1180</v>
      </c>
      <c r="B218" s="328">
        <v>0</v>
      </c>
      <c r="C218" s="323">
        <v>0</v>
      </c>
      <c r="D218" s="323">
        <v>0</v>
      </c>
      <c r="E218" s="323">
        <v>0</v>
      </c>
      <c r="G218" s="323">
        <v>0</v>
      </c>
      <c r="H218" s="323">
        <v>0</v>
      </c>
    </row>
    <row r="219" spans="1:8" x14ac:dyDescent="0.25">
      <c r="A219" s="103" t="s">
        <v>1091</v>
      </c>
      <c r="B219" s="328">
        <v>0</v>
      </c>
      <c r="C219" s="323">
        <v>0</v>
      </c>
      <c r="D219" s="323">
        <v>0</v>
      </c>
      <c r="E219" s="323">
        <v>0</v>
      </c>
      <c r="G219" s="323">
        <v>0</v>
      </c>
      <c r="H219" s="323">
        <v>0</v>
      </c>
    </row>
    <row r="220" spans="1:8" x14ac:dyDescent="0.25">
      <c r="A220" s="103" t="s">
        <v>986</v>
      </c>
      <c r="B220" s="324">
        <v>0</v>
      </c>
      <c r="C220" s="323">
        <v>0</v>
      </c>
      <c r="D220" s="323">
        <v>0</v>
      </c>
      <c r="E220" s="323">
        <v>0</v>
      </c>
      <c r="G220" s="323">
        <v>0</v>
      </c>
      <c r="H220" s="323">
        <v>0</v>
      </c>
    </row>
    <row r="221" spans="1:8" x14ac:dyDescent="0.25">
      <c r="A221" s="103" t="s">
        <v>1090</v>
      </c>
      <c r="B221" s="324">
        <v>0</v>
      </c>
      <c r="C221" s="323">
        <v>0</v>
      </c>
      <c r="D221" s="323">
        <v>0</v>
      </c>
      <c r="E221" s="323">
        <v>0</v>
      </c>
      <c r="G221" s="323">
        <v>0</v>
      </c>
      <c r="H221" s="323">
        <v>0</v>
      </c>
    </row>
    <row r="222" spans="1:8" x14ac:dyDescent="0.25">
      <c r="A222" s="103" t="s">
        <v>891</v>
      </c>
      <c r="B222" s="324">
        <v>0</v>
      </c>
      <c r="C222" s="323">
        <v>0</v>
      </c>
      <c r="D222" s="323">
        <v>0</v>
      </c>
      <c r="E222" s="323">
        <v>0</v>
      </c>
      <c r="G222" s="323">
        <v>0</v>
      </c>
      <c r="H222" s="323">
        <v>68</v>
      </c>
    </row>
    <row r="223" spans="1:8" x14ac:dyDescent="0.25">
      <c r="A223" s="103" t="s">
        <v>1089</v>
      </c>
      <c r="B223" s="324">
        <v>0</v>
      </c>
      <c r="C223" s="323">
        <v>0</v>
      </c>
      <c r="D223" s="323">
        <v>0</v>
      </c>
      <c r="E223" s="323">
        <v>0</v>
      </c>
      <c r="G223" s="323">
        <v>0</v>
      </c>
      <c r="H223" s="323">
        <v>0</v>
      </c>
    </row>
    <row r="224" spans="1:8" x14ac:dyDescent="0.25">
      <c r="A224" s="103" t="s">
        <v>985</v>
      </c>
      <c r="B224" s="324">
        <v>0</v>
      </c>
      <c r="C224" s="323">
        <v>0</v>
      </c>
      <c r="D224" s="323">
        <v>0</v>
      </c>
      <c r="E224" s="323">
        <v>0</v>
      </c>
      <c r="G224" s="323">
        <v>0</v>
      </c>
      <c r="H224" s="323">
        <v>0</v>
      </c>
    </row>
    <row r="225" spans="1:8" x14ac:dyDescent="0.25">
      <c r="A225" s="103" t="s">
        <v>1088</v>
      </c>
      <c r="B225" s="324">
        <v>0</v>
      </c>
      <c r="C225" s="323">
        <v>0</v>
      </c>
      <c r="D225" s="323">
        <v>0</v>
      </c>
      <c r="E225" s="323">
        <v>0</v>
      </c>
      <c r="G225" s="323">
        <v>0</v>
      </c>
      <c r="H225" s="323">
        <v>0</v>
      </c>
    </row>
    <row r="226" spans="1:8" x14ac:dyDescent="0.25">
      <c r="A226" s="103" t="s">
        <v>945</v>
      </c>
      <c r="B226" s="324">
        <v>0</v>
      </c>
      <c r="C226" s="323">
        <v>0</v>
      </c>
      <c r="D226" s="323">
        <v>0</v>
      </c>
      <c r="E226" s="323">
        <v>0</v>
      </c>
      <c r="G226" s="323">
        <v>0</v>
      </c>
      <c r="H226" s="323">
        <v>0</v>
      </c>
    </row>
    <row r="227" spans="1:8" x14ac:dyDescent="0.25">
      <c r="A227" s="103" t="s">
        <v>1087</v>
      </c>
      <c r="B227" s="324">
        <v>0</v>
      </c>
      <c r="C227" s="323">
        <v>0</v>
      </c>
      <c r="D227" s="323">
        <v>0</v>
      </c>
      <c r="E227" s="323">
        <v>0</v>
      </c>
      <c r="G227" s="323">
        <v>0</v>
      </c>
      <c r="H227" s="323">
        <v>0</v>
      </c>
    </row>
    <row r="228" spans="1:8" x14ac:dyDescent="0.25">
      <c r="A228" s="103" t="s">
        <v>1204</v>
      </c>
      <c r="B228" s="324" t="s">
        <v>1539</v>
      </c>
      <c r="C228" s="323" t="s">
        <v>1539</v>
      </c>
      <c r="D228" s="323" t="s">
        <v>1539</v>
      </c>
      <c r="E228" s="323" t="s">
        <v>1539</v>
      </c>
      <c r="G228" s="323" t="s">
        <v>1539</v>
      </c>
      <c r="H228" s="323" t="s">
        <v>1539</v>
      </c>
    </row>
    <row r="229" spans="1:8" x14ac:dyDescent="0.25">
      <c r="A229" s="103" t="s">
        <v>984</v>
      </c>
      <c r="B229" s="324">
        <v>0</v>
      </c>
      <c r="C229" s="323">
        <v>0</v>
      </c>
      <c r="D229" s="323">
        <v>0</v>
      </c>
      <c r="E229" s="323">
        <v>0</v>
      </c>
      <c r="G229" s="323">
        <v>0</v>
      </c>
      <c r="H229" s="323">
        <v>0</v>
      </c>
    </row>
    <row r="230" spans="1:8" x14ac:dyDescent="0.25">
      <c r="A230" s="103" t="s">
        <v>983</v>
      </c>
      <c r="B230" s="324">
        <v>0</v>
      </c>
      <c r="C230" s="323">
        <v>0</v>
      </c>
      <c r="D230" s="323">
        <v>0</v>
      </c>
      <c r="E230" s="323">
        <v>0</v>
      </c>
      <c r="G230" s="323">
        <v>0</v>
      </c>
      <c r="H230" s="323">
        <v>0</v>
      </c>
    </row>
    <row r="231" spans="1:8" x14ac:dyDescent="0.25">
      <c r="A231" s="103" t="s">
        <v>982</v>
      </c>
      <c r="B231" s="324">
        <v>0</v>
      </c>
      <c r="C231" s="323">
        <v>0</v>
      </c>
      <c r="D231" s="323">
        <v>0</v>
      </c>
      <c r="E231" s="323">
        <v>0</v>
      </c>
      <c r="G231" s="323">
        <v>0</v>
      </c>
      <c r="H231" s="323">
        <v>0</v>
      </c>
    </row>
    <row r="232" spans="1:8" x14ac:dyDescent="0.25">
      <c r="A232" s="103" t="s">
        <v>981</v>
      </c>
      <c r="B232" s="324">
        <v>0</v>
      </c>
      <c r="C232" s="323">
        <v>0</v>
      </c>
      <c r="D232" s="323">
        <v>0</v>
      </c>
      <c r="E232" s="323">
        <v>0</v>
      </c>
      <c r="G232" s="323">
        <v>0</v>
      </c>
      <c r="H232" s="323">
        <v>0</v>
      </c>
    </row>
    <row r="233" spans="1:8" x14ac:dyDescent="0.25">
      <c r="A233" s="103" t="s">
        <v>607</v>
      </c>
      <c r="B233" s="324" t="s">
        <v>1539</v>
      </c>
      <c r="C233" s="323" t="s">
        <v>1539</v>
      </c>
      <c r="D233" s="323" t="s">
        <v>1539</v>
      </c>
      <c r="E233" s="323" t="s">
        <v>1539</v>
      </c>
      <c r="G233" s="323" t="s">
        <v>1539</v>
      </c>
      <c r="H233" s="323" t="s">
        <v>1539</v>
      </c>
    </row>
    <row r="234" spans="1:8" x14ac:dyDescent="0.25">
      <c r="A234" s="103" t="s">
        <v>944</v>
      </c>
      <c r="B234" s="324">
        <v>0</v>
      </c>
      <c r="C234" s="323">
        <v>0</v>
      </c>
      <c r="D234" s="323">
        <v>0</v>
      </c>
      <c r="E234" s="323">
        <v>0</v>
      </c>
      <c r="G234" s="323">
        <v>0</v>
      </c>
      <c r="H234" s="323">
        <v>0</v>
      </c>
    </row>
    <row r="235" spans="1:8" x14ac:dyDescent="0.25">
      <c r="A235" s="103" t="s">
        <v>980</v>
      </c>
      <c r="B235" s="324">
        <v>0</v>
      </c>
      <c r="C235" s="323">
        <v>0</v>
      </c>
      <c r="D235" s="323">
        <v>0</v>
      </c>
      <c r="E235" s="323">
        <v>0</v>
      </c>
      <c r="G235" s="323">
        <v>0</v>
      </c>
      <c r="H235" s="323">
        <v>0</v>
      </c>
    </row>
    <row r="236" spans="1:8" x14ac:dyDescent="0.25">
      <c r="A236" s="103" t="s">
        <v>1132</v>
      </c>
      <c r="B236" s="324" t="s">
        <v>1539</v>
      </c>
      <c r="C236" s="323" t="s">
        <v>1539</v>
      </c>
      <c r="D236" s="323" t="s">
        <v>1539</v>
      </c>
      <c r="E236" s="323" t="s">
        <v>1539</v>
      </c>
      <c r="G236" s="323" t="s">
        <v>1539</v>
      </c>
      <c r="H236" s="323" t="s">
        <v>1539</v>
      </c>
    </row>
    <row r="237" spans="1:8" x14ac:dyDescent="0.25">
      <c r="A237" s="103" t="s">
        <v>1086</v>
      </c>
      <c r="B237" s="324">
        <v>0</v>
      </c>
      <c r="C237" s="323">
        <v>0</v>
      </c>
      <c r="D237" s="323">
        <v>0</v>
      </c>
      <c r="E237" s="323">
        <v>0</v>
      </c>
      <c r="G237" s="323">
        <v>0</v>
      </c>
      <c r="H237" s="323">
        <v>0</v>
      </c>
    </row>
    <row r="238" spans="1:8" x14ac:dyDescent="0.25">
      <c r="A238" s="103" t="s">
        <v>1085</v>
      </c>
      <c r="B238" s="324">
        <v>0</v>
      </c>
      <c r="C238" s="323">
        <v>0</v>
      </c>
      <c r="D238" s="323">
        <v>0</v>
      </c>
      <c r="E238" s="323">
        <v>0</v>
      </c>
      <c r="G238" s="323">
        <v>0</v>
      </c>
      <c r="H238" s="323">
        <v>0</v>
      </c>
    </row>
    <row r="239" spans="1:8" x14ac:dyDescent="0.25">
      <c r="A239" s="103" t="s">
        <v>1038</v>
      </c>
      <c r="B239" s="324" t="s">
        <v>1539</v>
      </c>
      <c r="C239" s="323" t="s">
        <v>1539</v>
      </c>
      <c r="D239" s="323" t="s">
        <v>1539</v>
      </c>
      <c r="E239" s="323" t="s">
        <v>1539</v>
      </c>
      <c r="G239" s="323" t="s">
        <v>1539</v>
      </c>
      <c r="H239" s="323" t="s">
        <v>1539</v>
      </c>
    </row>
    <row r="240" spans="1:8" x14ac:dyDescent="0.25">
      <c r="A240" s="103" t="s">
        <v>604</v>
      </c>
      <c r="B240" s="324" t="s">
        <v>1539</v>
      </c>
      <c r="C240" s="323" t="s">
        <v>1539</v>
      </c>
      <c r="D240" s="323" t="s">
        <v>1539</v>
      </c>
      <c r="E240" s="323" t="s">
        <v>1539</v>
      </c>
      <c r="G240" s="323" t="s">
        <v>1539</v>
      </c>
      <c r="H240" s="323" t="s">
        <v>1539</v>
      </c>
    </row>
    <row r="241" spans="1:8" x14ac:dyDescent="0.25">
      <c r="A241" s="103" t="s">
        <v>880</v>
      </c>
      <c r="B241" s="324" t="s">
        <v>1539</v>
      </c>
      <c r="C241" s="323" t="s">
        <v>1539</v>
      </c>
      <c r="D241" s="323" t="s">
        <v>1539</v>
      </c>
      <c r="E241" s="323" t="s">
        <v>1539</v>
      </c>
      <c r="G241" s="323" t="s">
        <v>1539</v>
      </c>
      <c r="H241" s="323" t="s">
        <v>1539</v>
      </c>
    </row>
    <row r="242" spans="1:8" x14ac:dyDescent="0.25">
      <c r="A242" s="103" t="s">
        <v>1084</v>
      </c>
      <c r="B242" s="324">
        <v>0</v>
      </c>
      <c r="C242" s="323">
        <v>0</v>
      </c>
      <c r="D242" s="323">
        <v>0</v>
      </c>
      <c r="E242" s="323">
        <v>0</v>
      </c>
      <c r="G242" s="323">
        <v>0</v>
      </c>
      <c r="H242" s="323">
        <v>0</v>
      </c>
    </row>
    <row r="243" spans="1:8" x14ac:dyDescent="0.25">
      <c r="A243" s="103" t="s">
        <v>890</v>
      </c>
      <c r="B243" s="324">
        <v>89</v>
      </c>
      <c r="C243" s="323">
        <v>0</v>
      </c>
      <c r="D243" s="323">
        <v>81</v>
      </c>
      <c r="E243" s="323">
        <v>0</v>
      </c>
      <c r="G243" s="323">
        <v>6</v>
      </c>
      <c r="H243" s="323">
        <v>1</v>
      </c>
    </row>
    <row r="244" spans="1:8" x14ac:dyDescent="0.25">
      <c r="A244" s="103" t="s">
        <v>1135</v>
      </c>
      <c r="B244" s="324" t="s">
        <v>1539</v>
      </c>
      <c r="C244" s="323" t="s">
        <v>1539</v>
      </c>
      <c r="D244" s="323" t="s">
        <v>1539</v>
      </c>
      <c r="E244" s="323" t="s">
        <v>1539</v>
      </c>
      <c r="G244" s="323" t="s">
        <v>1539</v>
      </c>
      <c r="H244" s="323" t="s">
        <v>1539</v>
      </c>
    </row>
    <row r="245" spans="1:8" x14ac:dyDescent="0.25">
      <c r="A245" s="103" t="s">
        <v>962</v>
      </c>
      <c r="B245" s="324">
        <v>0</v>
      </c>
      <c r="C245" s="323">
        <v>0</v>
      </c>
      <c r="D245" s="323">
        <v>0</v>
      </c>
      <c r="E245" s="323">
        <v>0</v>
      </c>
      <c r="G245" s="323">
        <v>0</v>
      </c>
      <c r="H245" s="323">
        <v>246</v>
      </c>
    </row>
    <row r="246" spans="1:8" x14ac:dyDescent="0.25">
      <c r="A246" s="103" t="s">
        <v>774</v>
      </c>
      <c r="B246" s="324" t="s">
        <v>1539</v>
      </c>
      <c r="C246" s="323" t="s">
        <v>1539</v>
      </c>
      <c r="D246" s="323" t="s">
        <v>1539</v>
      </c>
      <c r="E246" s="323" t="s">
        <v>1539</v>
      </c>
      <c r="G246" s="323" t="s">
        <v>1539</v>
      </c>
      <c r="H246" s="323" t="s">
        <v>1539</v>
      </c>
    </row>
    <row r="247" spans="1:8" x14ac:dyDescent="0.25">
      <c r="A247" s="103" t="s">
        <v>783</v>
      </c>
      <c r="B247" s="324">
        <v>0</v>
      </c>
      <c r="C247" s="323">
        <v>0</v>
      </c>
      <c r="D247" s="323">
        <v>0</v>
      </c>
      <c r="E247" s="323">
        <v>0</v>
      </c>
      <c r="G247" s="323">
        <v>0</v>
      </c>
      <c r="H247" s="323">
        <v>0</v>
      </c>
    </row>
    <row r="248" spans="1:8" x14ac:dyDescent="0.25">
      <c r="A248" s="103" t="s">
        <v>1232</v>
      </c>
      <c r="B248" s="324" t="s">
        <v>1539</v>
      </c>
      <c r="C248" s="323" t="s">
        <v>1539</v>
      </c>
      <c r="D248" s="323" t="s">
        <v>1539</v>
      </c>
      <c r="E248" s="323" t="s">
        <v>1539</v>
      </c>
      <c r="G248" s="323" t="s">
        <v>1539</v>
      </c>
      <c r="H248" s="323" t="s">
        <v>1539</v>
      </c>
    </row>
    <row r="249" spans="1:8" x14ac:dyDescent="0.25">
      <c r="A249" s="103" t="s">
        <v>1024</v>
      </c>
      <c r="B249" s="324" t="s">
        <v>1539</v>
      </c>
      <c r="C249" s="323" t="s">
        <v>1539</v>
      </c>
      <c r="D249" s="323" t="s">
        <v>1539</v>
      </c>
      <c r="E249" s="323" t="s">
        <v>1539</v>
      </c>
      <c r="G249" s="323" t="s">
        <v>1539</v>
      </c>
      <c r="H249" s="323" t="s">
        <v>1539</v>
      </c>
    </row>
    <row r="250" spans="1:8" x14ac:dyDescent="0.25">
      <c r="A250" s="103" t="s">
        <v>879</v>
      </c>
      <c r="B250" s="324" t="s">
        <v>1539</v>
      </c>
      <c r="C250" s="323" t="s">
        <v>1539</v>
      </c>
      <c r="D250" s="323" t="s">
        <v>1539</v>
      </c>
      <c r="E250" s="323" t="s">
        <v>1539</v>
      </c>
      <c r="G250" s="323" t="s">
        <v>1539</v>
      </c>
      <c r="H250" s="323" t="s">
        <v>1539</v>
      </c>
    </row>
    <row r="251" spans="1:8" x14ac:dyDescent="0.25">
      <c r="A251" s="103" t="s">
        <v>912</v>
      </c>
      <c r="B251" s="324">
        <v>0</v>
      </c>
      <c r="C251" s="323">
        <v>0</v>
      </c>
      <c r="D251" s="323">
        <v>0</v>
      </c>
      <c r="E251" s="323">
        <v>0</v>
      </c>
      <c r="G251" s="323">
        <v>0</v>
      </c>
      <c r="H251" s="323">
        <v>0</v>
      </c>
    </row>
    <row r="252" spans="1:8" x14ac:dyDescent="0.25">
      <c r="A252" s="103" t="s">
        <v>1083</v>
      </c>
      <c r="B252" s="324">
        <v>0</v>
      </c>
      <c r="C252" s="323">
        <v>0</v>
      </c>
      <c r="D252" s="323">
        <v>0</v>
      </c>
      <c r="E252" s="323">
        <v>0</v>
      </c>
      <c r="G252" s="323">
        <v>0</v>
      </c>
      <c r="H252" s="323">
        <v>0</v>
      </c>
    </row>
    <row r="253" spans="1:8" x14ac:dyDescent="0.25">
      <c r="A253" s="103" t="s">
        <v>846</v>
      </c>
      <c r="B253" s="324" t="s">
        <v>1539</v>
      </c>
      <c r="C253" s="323" t="s">
        <v>1539</v>
      </c>
      <c r="D253" s="323" t="s">
        <v>1539</v>
      </c>
      <c r="E253" s="323" t="s">
        <v>1539</v>
      </c>
      <c r="G253" s="323" t="s">
        <v>1539</v>
      </c>
      <c r="H253" s="323" t="s">
        <v>1539</v>
      </c>
    </row>
    <row r="254" spans="1:8" x14ac:dyDescent="0.25">
      <c r="A254" s="103" t="s">
        <v>1082</v>
      </c>
      <c r="B254" s="324">
        <v>0</v>
      </c>
      <c r="C254" s="323">
        <v>0</v>
      </c>
      <c r="D254" s="323">
        <v>0</v>
      </c>
      <c r="E254" s="323">
        <v>0</v>
      </c>
      <c r="G254" s="323">
        <v>0</v>
      </c>
      <c r="H254" s="323">
        <v>0</v>
      </c>
    </row>
    <row r="255" spans="1:8" x14ac:dyDescent="0.25">
      <c r="A255" s="103" t="s">
        <v>1322</v>
      </c>
      <c r="B255" s="324">
        <v>0</v>
      </c>
      <c r="C255" s="323">
        <v>0</v>
      </c>
      <c r="D255" s="323">
        <v>0</v>
      </c>
      <c r="E255" s="323">
        <v>0</v>
      </c>
      <c r="G255" s="323">
        <v>0</v>
      </c>
      <c r="H255" s="323">
        <v>0</v>
      </c>
    </row>
    <row r="256" spans="1:8" x14ac:dyDescent="0.25">
      <c r="A256" s="103" t="s">
        <v>979</v>
      </c>
      <c r="B256" s="324">
        <v>0</v>
      </c>
      <c r="C256" s="323">
        <v>0</v>
      </c>
      <c r="D256" s="323">
        <v>0</v>
      </c>
      <c r="E256" s="323">
        <v>0</v>
      </c>
      <c r="G256" s="323">
        <v>0</v>
      </c>
      <c r="H256" s="323">
        <v>0</v>
      </c>
    </row>
    <row r="257" spans="1:8" x14ac:dyDescent="0.25">
      <c r="A257" s="103" t="s">
        <v>839</v>
      </c>
      <c r="B257" s="324" t="s">
        <v>1539</v>
      </c>
      <c r="C257" s="323" t="s">
        <v>1539</v>
      </c>
      <c r="D257" s="323" t="s">
        <v>1539</v>
      </c>
      <c r="E257" s="323" t="s">
        <v>1539</v>
      </c>
      <c r="G257" s="323" t="s">
        <v>1539</v>
      </c>
      <c r="H257" s="323" t="s">
        <v>1539</v>
      </c>
    </row>
    <row r="258" spans="1:8" x14ac:dyDescent="0.25">
      <c r="A258" s="103" t="s">
        <v>1332</v>
      </c>
      <c r="B258" s="324" t="s">
        <v>1539</v>
      </c>
      <c r="C258" s="323" t="s">
        <v>1539</v>
      </c>
      <c r="D258" s="323" t="s">
        <v>1539</v>
      </c>
      <c r="E258" s="323" t="s">
        <v>1539</v>
      </c>
      <c r="G258" s="323" t="s">
        <v>1539</v>
      </c>
      <c r="H258" s="323" t="s">
        <v>1539</v>
      </c>
    </row>
    <row r="259" spans="1:8" x14ac:dyDescent="0.25">
      <c r="A259" s="103" t="s">
        <v>1043</v>
      </c>
      <c r="B259" s="324">
        <v>0</v>
      </c>
      <c r="C259" s="323">
        <v>0</v>
      </c>
      <c r="D259" s="323">
        <v>0</v>
      </c>
      <c r="E259" s="323">
        <v>0</v>
      </c>
      <c r="G259" s="323">
        <v>0</v>
      </c>
      <c r="H259" s="323">
        <v>0</v>
      </c>
    </row>
    <row r="260" spans="1:8" x14ac:dyDescent="0.25">
      <c r="A260" s="103" t="s">
        <v>552</v>
      </c>
      <c r="B260" s="324">
        <v>0</v>
      </c>
      <c r="C260" s="323">
        <v>0</v>
      </c>
      <c r="D260" s="323">
        <v>0</v>
      </c>
      <c r="E260" s="323">
        <v>0</v>
      </c>
      <c r="G260" s="323">
        <v>0</v>
      </c>
      <c r="H260" s="323">
        <v>0</v>
      </c>
    </row>
    <row r="261" spans="1:8" x14ac:dyDescent="0.25">
      <c r="A261" s="103" t="s">
        <v>1023</v>
      </c>
      <c r="B261" s="324" t="s">
        <v>1539</v>
      </c>
      <c r="C261" s="323" t="s">
        <v>1539</v>
      </c>
      <c r="D261" s="323" t="s">
        <v>1539</v>
      </c>
      <c r="E261" s="323" t="s">
        <v>1539</v>
      </c>
      <c r="G261" s="323" t="s">
        <v>1539</v>
      </c>
      <c r="H261" s="323" t="s">
        <v>1539</v>
      </c>
    </row>
    <row r="262" spans="1:8" x14ac:dyDescent="0.25">
      <c r="A262" s="103" t="s">
        <v>1333</v>
      </c>
      <c r="B262" s="324" t="s">
        <v>1539</v>
      </c>
      <c r="C262" s="323" t="s">
        <v>1539</v>
      </c>
      <c r="D262" s="323" t="s">
        <v>1539</v>
      </c>
      <c r="E262" s="323" t="s">
        <v>1539</v>
      </c>
      <c r="G262" s="323" t="s">
        <v>1539</v>
      </c>
      <c r="H262" s="323" t="s">
        <v>1539</v>
      </c>
    </row>
    <row r="263" spans="1:8" x14ac:dyDescent="0.25">
      <c r="A263" s="103" t="s">
        <v>820</v>
      </c>
      <c r="B263" s="324" t="s">
        <v>1539</v>
      </c>
      <c r="C263" s="323" t="s">
        <v>1539</v>
      </c>
      <c r="D263" s="323" t="s">
        <v>1539</v>
      </c>
      <c r="E263" s="323" t="s">
        <v>1539</v>
      </c>
      <c r="G263" s="323" t="s">
        <v>1539</v>
      </c>
      <c r="H263" s="323" t="s">
        <v>1539</v>
      </c>
    </row>
    <row r="264" spans="1:8" x14ac:dyDescent="0.25">
      <c r="A264" s="103" t="s">
        <v>1081</v>
      </c>
      <c r="B264" s="324">
        <v>0</v>
      </c>
      <c r="C264" s="323">
        <v>0</v>
      </c>
      <c r="D264" s="323">
        <v>0</v>
      </c>
      <c r="E264" s="323">
        <v>0</v>
      </c>
      <c r="G264" s="323">
        <v>0</v>
      </c>
      <c r="H264" s="323">
        <v>0</v>
      </c>
    </row>
    <row r="265" spans="1:8" x14ac:dyDescent="0.25">
      <c r="A265" s="103" t="s">
        <v>1040</v>
      </c>
      <c r="B265" s="324" t="s">
        <v>1539</v>
      </c>
      <c r="C265" s="323" t="s">
        <v>1539</v>
      </c>
      <c r="D265" s="323" t="s">
        <v>1539</v>
      </c>
      <c r="E265" s="323" t="s">
        <v>1539</v>
      </c>
      <c r="G265" s="323" t="s">
        <v>1539</v>
      </c>
      <c r="H265" s="323" t="s">
        <v>1539</v>
      </c>
    </row>
    <row r="266" spans="1:8" x14ac:dyDescent="0.25">
      <c r="A266" s="103" t="s">
        <v>509</v>
      </c>
      <c r="B266" s="324" t="s">
        <v>1539</v>
      </c>
      <c r="C266" s="323" t="s">
        <v>1539</v>
      </c>
      <c r="D266" s="323" t="s">
        <v>1539</v>
      </c>
      <c r="E266" s="323" t="s">
        <v>1539</v>
      </c>
      <c r="G266" s="323" t="s">
        <v>1539</v>
      </c>
      <c r="H266" s="323" t="s">
        <v>1539</v>
      </c>
    </row>
    <row r="267" spans="1:8" x14ac:dyDescent="0.25">
      <c r="A267" s="103" t="s">
        <v>1080</v>
      </c>
      <c r="B267" s="324">
        <v>0</v>
      </c>
      <c r="C267" s="323">
        <v>0</v>
      </c>
      <c r="D267" s="323">
        <v>0</v>
      </c>
      <c r="E267" s="323">
        <v>0</v>
      </c>
      <c r="G267" s="323">
        <v>0</v>
      </c>
      <c r="H267" s="323">
        <v>0</v>
      </c>
    </row>
    <row r="268" spans="1:8" x14ac:dyDescent="0.25">
      <c r="A268" s="103" t="s">
        <v>1320</v>
      </c>
      <c r="B268" s="324" t="s">
        <v>1539</v>
      </c>
      <c r="C268" s="323" t="s">
        <v>1539</v>
      </c>
      <c r="D268" s="323" t="s">
        <v>1539</v>
      </c>
      <c r="E268" s="323" t="s">
        <v>1539</v>
      </c>
      <c r="G268" s="323" t="s">
        <v>1539</v>
      </c>
      <c r="H268" s="323" t="s">
        <v>1539</v>
      </c>
    </row>
    <row r="269" spans="1:8" x14ac:dyDescent="0.25">
      <c r="A269" s="103" t="s">
        <v>1079</v>
      </c>
      <c r="B269" s="324">
        <v>0</v>
      </c>
      <c r="C269" s="323">
        <v>0</v>
      </c>
      <c r="D269" s="323">
        <v>0</v>
      </c>
      <c r="E269" s="323">
        <v>0</v>
      </c>
      <c r="G269" s="323">
        <v>0</v>
      </c>
      <c r="H269" s="323">
        <v>0</v>
      </c>
    </row>
    <row r="270" spans="1:8" x14ac:dyDescent="0.25">
      <c r="A270" s="103" t="s">
        <v>878</v>
      </c>
      <c r="B270" s="324" t="s">
        <v>1539</v>
      </c>
      <c r="C270" s="323" t="s">
        <v>1539</v>
      </c>
      <c r="D270" s="323" t="s">
        <v>1539</v>
      </c>
      <c r="E270" s="323" t="s">
        <v>1539</v>
      </c>
      <c r="G270" s="323" t="s">
        <v>1539</v>
      </c>
      <c r="H270" s="323" t="s">
        <v>1539</v>
      </c>
    </row>
    <row r="271" spans="1:8" x14ac:dyDescent="0.25">
      <c r="A271" s="103" t="s">
        <v>1147</v>
      </c>
      <c r="B271" s="324">
        <v>0</v>
      </c>
      <c r="C271" s="323">
        <v>0</v>
      </c>
      <c r="D271" s="323">
        <v>0</v>
      </c>
      <c r="E271" s="323">
        <v>0</v>
      </c>
      <c r="G271" s="323">
        <v>0</v>
      </c>
      <c r="H271" s="323">
        <v>0</v>
      </c>
    </row>
    <row r="272" spans="1:8" x14ac:dyDescent="0.25">
      <c r="A272" s="103" t="s">
        <v>503</v>
      </c>
      <c r="B272" s="324" t="s">
        <v>1539</v>
      </c>
      <c r="C272" s="323" t="s">
        <v>1539</v>
      </c>
      <c r="D272" s="323" t="s">
        <v>1539</v>
      </c>
      <c r="E272" s="323" t="s">
        <v>1539</v>
      </c>
      <c r="G272" s="323" t="s">
        <v>1539</v>
      </c>
      <c r="H272" s="323" t="s">
        <v>1539</v>
      </c>
    </row>
    <row r="273" spans="1:8" x14ac:dyDescent="0.25">
      <c r="A273" s="103" t="s">
        <v>1013</v>
      </c>
      <c r="B273" s="324" t="s">
        <v>1539</v>
      </c>
      <c r="C273" s="323" t="s">
        <v>1539</v>
      </c>
      <c r="D273" s="323" t="s">
        <v>1539</v>
      </c>
      <c r="E273" s="323" t="s">
        <v>1539</v>
      </c>
      <c r="G273" s="323" t="s">
        <v>1539</v>
      </c>
      <c r="H273" s="323" t="s">
        <v>1539</v>
      </c>
    </row>
    <row r="274" spans="1:8" x14ac:dyDescent="0.25">
      <c r="A274" s="103" t="s">
        <v>1337</v>
      </c>
      <c r="B274" s="329" t="s">
        <v>1539</v>
      </c>
      <c r="C274" s="323" t="s">
        <v>1539</v>
      </c>
      <c r="D274" s="323" t="s">
        <v>1539</v>
      </c>
      <c r="E274" s="323" t="s">
        <v>1539</v>
      </c>
      <c r="G274" s="323" t="s">
        <v>1539</v>
      </c>
      <c r="H274" s="323" t="s">
        <v>1539</v>
      </c>
    </row>
    <row r="275" spans="1:8" x14ac:dyDescent="0.25">
      <c r="A275" s="103" t="s">
        <v>1203</v>
      </c>
      <c r="B275" s="328" t="s">
        <v>1539</v>
      </c>
      <c r="C275" s="323" t="s">
        <v>1539</v>
      </c>
      <c r="D275" s="323" t="s">
        <v>1539</v>
      </c>
      <c r="E275" s="323" t="s">
        <v>1539</v>
      </c>
      <c r="G275" s="323" t="s">
        <v>1539</v>
      </c>
      <c r="H275" s="323" t="s">
        <v>1539</v>
      </c>
    </row>
    <row r="276" spans="1:8" x14ac:dyDescent="0.25">
      <c r="A276" s="103" t="s">
        <v>751</v>
      </c>
      <c r="B276" s="328">
        <v>0</v>
      </c>
      <c r="C276" s="323">
        <v>0</v>
      </c>
      <c r="D276" s="323">
        <v>0</v>
      </c>
      <c r="E276" s="323">
        <v>0</v>
      </c>
      <c r="G276" s="323">
        <v>0</v>
      </c>
      <c r="H276" s="323">
        <v>0</v>
      </c>
    </row>
    <row r="277" spans="1:8" x14ac:dyDescent="0.25">
      <c r="A277" s="103" t="s">
        <v>1078</v>
      </c>
      <c r="B277" s="328">
        <v>0</v>
      </c>
      <c r="C277" s="323">
        <v>0</v>
      </c>
      <c r="D277" s="323">
        <v>0</v>
      </c>
      <c r="E277" s="323">
        <v>0</v>
      </c>
      <c r="G277" s="323">
        <v>0</v>
      </c>
      <c r="H277" s="323">
        <v>0</v>
      </c>
    </row>
    <row r="278" spans="1:8" x14ac:dyDescent="0.25">
      <c r="A278" s="103" t="s">
        <v>1314</v>
      </c>
      <c r="B278" s="328">
        <v>0</v>
      </c>
      <c r="C278" s="323">
        <v>0</v>
      </c>
      <c r="D278" s="323">
        <v>0</v>
      </c>
      <c r="E278" s="323">
        <v>0</v>
      </c>
      <c r="G278" s="323">
        <v>0</v>
      </c>
      <c r="H278" s="323">
        <v>0</v>
      </c>
    </row>
    <row r="279" spans="1:8" x14ac:dyDescent="0.25">
      <c r="A279" s="103" t="s">
        <v>493</v>
      </c>
      <c r="B279" s="324" t="s">
        <v>1539</v>
      </c>
      <c r="C279" s="323" t="s">
        <v>1539</v>
      </c>
      <c r="D279" s="323" t="s">
        <v>1539</v>
      </c>
      <c r="E279" s="323" t="s">
        <v>1539</v>
      </c>
      <c r="G279" s="323" t="s">
        <v>1539</v>
      </c>
      <c r="H279" s="323" t="s">
        <v>1539</v>
      </c>
    </row>
    <row r="280" spans="1:8" x14ac:dyDescent="0.25">
      <c r="A280" s="103" t="s">
        <v>1179</v>
      </c>
      <c r="B280" s="324">
        <v>0</v>
      </c>
      <c r="C280" s="323">
        <v>0</v>
      </c>
      <c r="D280" s="323">
        <v>0</v>
      </c>
      <c r="E280" s="323">
        <v>0</v>
      </c>
      <c r="G280" s="323">
        <v>0</v>
      </c>
      <c r="H280" s="323">
        <v>0</v>
      </c>
    </row>
    <row r="281" spans="1:8" x14ac:dyDescent="0.25">
      <c r="A281" s="103" t="s">
        <v>943</v>
      </c>
      <c r="B281" s="324">
        <v>0</v>
      </c>
      <c r="C281" s="323">
        <v>0</v>
      </c>
      <c r="D281" s="323">
        <v>0</v>
      </c>
      <c r="E281" s="323">
        <v>0</v>
      </c>
      <c r="G281" s="323">
        <v>0</v>
      </c>
      <c r="H281" s="323">
        <v>0</v>
      </c>
    </row>
    <row r="282" spans="1:8" x14ac:dyDescent="0.25">
      <c r="A282" s="103" t="s">
        <v>858</v>
      </c>
      <c r="B282" s="324" t="s">
        <v>1539</v>
      </c>
      <c r="C282" s="323" t="s">
        <v>1539</v>
      </c>
      <c r="D282" s="323" t="s">
        <v>1539</v>
      </c>
      <c r="E282" s="323" t="s">
        <v>1539</v>
      </c>
      <c r="G282" s="323" t="s">
        <v>1539</v>
      </c>
      <c r="H282" s="323" t="s">
        <v>1539</v>
      </c>
    </row>
    <row r="283" spans="1:8" x14ac:dyDescent="0.25">
      <c r="A283" s="103" t="s">
        <v>1022</v>
      </c>
      <c r="B283" s="324" t="s">
        <v>1539</v>
      </c>
      <c r="C283" s="323" t="s">
        <v>1539</v>
      </c>
      <c r="D283" s="323" t="s">
        <v>1539</v>
      </c>
      <c r="E283" s="323" t="s">
        <v>1539</v>
      </c>
      <c r="G283" s="323" t="s">
        <v>1539</v>
      </c>
      <c r="H283" s="323" t="s">
        <v>1539</v>
      </c>
    </row>
    <row r="284" spans="1:8" x14ac:dyDescent="0.25">
      <c r="A284" s="103" t="s">
        <v>481</v>
      </c>
      <c r="B284" s="324" t="s">
        <v>1539</v>
      </c>
      <c r="C284" s="323" t="s">
        <v>1539</v>
      </c>
      <c r="D284" s="323" t="s">
        <v>1539</v>
      </c>
      <c r="E284" s="323" t="s">
        <v>1539</v>
      </c>
      <c r="G284" s="323" t="s">
        <v>1539</v>
      </c>
      <c r="H284" s="323" t="s">
        <v>1539</v>
      </c>
    </row>
    <row r="285" spans="1:8" x14ac:dyDescent="0.25">
      <c r="A285" s="103" t="s">
        <v>1037</v>
      </c>
      <c r="B285" s="324" t="s">
        <v>1539</v>
      </c>
      <c r="C285" s="323" t="s">
        <v>1539</v>
      </c>
      <c r="D285" s="323" t="s">
        <v>1539</v>
      </c>
      <c r="E285" s="323" t="s">
        <v>1539</v>
      </c>
      <c r="G285" s="323" t="s">
        <v>1539</v>
      </c>
      <c r="H285" s="323" t="s">
        <v>1539</v>
      </c>
    </row>
    <row r="286" spans="1:8" x14ac:dyDescent="0.25">
      <c r="A286" s="103" t="s">
        <v>857</v>
      </c>
      <c r="B286" s="324" t="s">
        <v>1539</v>
      </c>
      <c r="C286" s="323" t="s">
        <v>1539</v>
      </c>
      <c r="D286" s="323" t="s">
        <v>1539</v>
      </c>
      <c r="E286" s="323" t="s">
        <v>1539</v>
      </c>
      <c r="G286" s="323" t="s">
        <v>1539</v>
      </c>
      <c r="H286" s="323" t="s">
        <v>1539</v>
      </c>
    </row>
    <row r="287" spans="1:8" x14ac:dyDescent="0.25">
      <c r="A287" s="103" t="s">
        <v>838</v>
      </c>
      <c r="B287" s="324" t="s">
        <v>1539</v>
      </c>
      <c r="C287" s="323" t="s">
        <v>1539</v>
      </c>
      <c r="D287" s="323" t="s">
        <v>1539</v>
      </c>
      <c r="E287" s="323" t="s">
        <v>1539</v>
      </c>
      <c r="G287" s="323" t="s">
        <v>1539</v>
      </c>
      <c r="H287" s="323" t="s">
        <v>1539</v>
      </c>
    </row>
    <row r="288" spans="1:8" x14ac:dyDescent="0.25">
      <c r="A288" s="103" t="s">
        <v>978</v>
      </c>
      <c r="B288" s="324">
        <v>0</v>
      </c>
      <c r="C288" s="323">
        <v>0</v>
      </c>
      <c r="D288" s="323">
        <v>0</v>
      </c>
      <c r="E288" s="323">
        <v>0</v>
      </c>
      <c r="G288" s="323">
        <v>0</v>
      </c>
      <c r="H288" s="323">
        <v>0</v>
      </c>
    </row>
    <row r="289" spans="1:8" x14ac:dyDescent="0.25">
      <c r="A289" s="103" t="s">
        <v>791</v>
      </c>
      <c r="B289" s="324" t="s">
        <v>1539</v>
      </c>
      <c r="C289" s="323" t="s">
        <v>1539</v>
      </c>
      <c r="D289" s="323" t="s">
        <v>1539</v>
      </c>
      <c r="E289" s="323" t="s">
        <v>1539</v>
      </c>
      <c r="G289" s="323" t="s">
        <v>1539</v>
      </c>
      <c r="H289" s="323" t="s">
        <v>1539</v>
      </c>
    </row>
    <row r="290" spans="1:8" x14ac:dyDescent="0.25">
      <c r="A290" s="103" t="s">
        <v>477</v>
      </c>
      <c r="B290" s="324" t="s">
        <v>1539</v>
      </c>
      <c r="C290" s="323" t="s">
        <v>1539</v>
      </c>
      <c r="D290" s="323" t="s">
        <v>1539</v>
      </c>
      <c r="E290" s="323" t="s">
        <v>1539</v>
      </c>
      <c r="G290" s="323" t="s">
        <v>1539</v>
      </c>
      <c r="H290" s="323" t="s">
        <v>1539</v>
      </c>
    </row>
    <row r="291" spans="1:8" x14ac:dyDescent="0.25">
      <c r="A291" s="103" t="s">
        <v>474</v>
      </c>
      <c r="B291" s="324" t="s">
        <v>1539</v>
      </c>
      <c r="C291" s="323" t="s">
        <v>1539</v>
      </c>
      <c r="D291" s="323" t="s">
        <v>1539</v>
      </c>
      <c r="E291" s="323" t="s">
        <v>1539</v>
      </c>
      <c r="G291" s="323" t="s">
        <v>1539</v>
      </c>
      <c r="H291" s="323" t="s">
        <v>1539</v>
      </c>
    </row>
    <row r="292" spans="1:8" x14ac:dyDescent="0.25">
      <c r="A292" s="103" t="s">
        <v>1077</v>
      </c>
      <c r="B292" s="324">
        <v>0</v>
      </c>
      <c r="C292" s="323">
        <v>0</v>
      </c>
      <c r="D292" s="323">
        <v>0</v>
      </c>
      <c r="E292" s="323">
        <v>0</v>
      </c>
      <c r="G292" s="323">
        <v>0</v>
      </c>
      <c r="H292" s="323">
        <v>0</v>
      </c>
    </row>
    <row r="293" spans="1:8" x14ac:dyDescent="0.25">
      <c r="A293" s="103" t="s">
        <v>815</v>
      </c>
      <c r="B293" s="324" t="s">
        <v>1539</v>
      </c>
      <c r="C293" s="323" t="s">
        <v>1539</v>
      </c>
      <c r="D293" s="323" t="s">
        <v>1539</v>
      </c>
      <c r="E293" s="323" t="s">
        <v>1539</v>
      </c>
      <c r="G293" s="323" t="s">
        <v>1539</v>
      </c>
      <c r="H293" s="323" t="s">
        <v>1539</v>
      </c>
    </row>
    <row r="294" spans="1:8" x14ac:dyDescent="0.25">
      <c r="A294" s="103" t="s">
        <v>911</v>
      </c>
      <c r="B294" s="324">
        <v>0</v>
      </c>
      <c r="C294" s="323">
        <v>0</v>
      </c>
      <c r="D294" s="323">
        <v>0</v>
      </c>
      <c r="E294" s="323">
        <v>0</v>
      </c>
      <c r="G294" s="323">
        <v>0</v>
      </c>
      <c r="H294" s="323">
        <v>0</v>
      </c>
    </row>
    <row r="295" spans="1:8" x14ac:dyDescent="0.25">
      <c r="A295" s="103" t="s">
        <v>837</v>
      </c>
      <c r="B295" s="324" t="s">
        <v>1539</v>
      </c>
      <c r="C295" s="323" t="s">
        <v>1539</v>
      </c>
      <c r="D295" s="323" t="s">
        <v>1539</v>
      </c>
      <c r="E295" s="323" t="s">
        <v>1539</v>
      </c>
      <c r="G295" s="323" t="s">
        <v>1539</v>
      </c>
      <c r="H295" s="323" t="s">
        <v>1539</v>
      </c>
    </row>
    <row r="296" spans="1:8" x14ac:dyDescent="0.25">
      <c r="A296" s="103" t="s">
        <v>1076</v>
      </c>
      <c r="B296" s="324">
        <v>0</v>
      </c>
      <c r="C296" s="323">
        <v>0</v>
      </c>
      <c r="D296" s="323">
        <v>0</v>
      </c>
      <c r="E296" s="323">
        <v>0</v>
      </c>
      <c r="G296" s="323">
        <v>0</v>
      </c>
      <c r="H296" s="323">
        <v>0</v>
      </c>
    </row>
    <row r="297" spans="1:8" x14ac:dyDescent="0.25">
      <c r="A297" s="103" t="s">
        <v>1008</v>
      </c>
      <c r="B297" s="324" t="s">
        <v>1539</v>
      </c>
      <c r="C297" s="323" t="s">
        <v>1539</v>
      </c>
      <c r="D297" s="323" t="s">
        <v>1539</v>
      </c>
      <c r="E297" s="323" t="s">
        <v>1539</v>
      </c>
      <c r="G297" s="323" t="s">
        <v>1539</v>
      </c>
      <c r="H297" s="323" t="s">
        <v>1539</v>
      </c>
    </row>
    <row r="298" spans="1:8" x14ac:dyDescent="0.25">
      <c r="A298" s="103" t="s">
        <v>467</v>
      </c>
      <c r="B298" s="324" t="s">
        <v>1539</v>
      </c>
      <c r="C298" s="323" t="s">
        <v>1539</v>
      </c>
      <c r="D298" s="323" t="s">
        <v>1539</v>
      </c>
      <c r="E298" s="323" t="s">
        <v>1539</v>
      </c>
      <c r="G298" s="323" t="s">
        <v>1539</v>
      </c>
      <c r="H298" s="323" t="s">
        <v>1539</v>
      </c>
    </row>
    <row r="299" spans="1:8" x14ac:dyDescent="0.25">
      <c r="A299" s="103" t="s">
        <v>1075</v>
      </c>
      <c r="B299" s="324">
        <v>0</v>
      </c>
      <c r="C299" s="323">
        <v>0</v>
      </c>
      <c r="D299" s="323">
        <v>0</v>
      </c>
      <c r="E299" s="323">
        <v>0</v>
      </c>
      <c r="G299" s="323">
        <v>0</v>
      </c>
      <c r="H299" s="323">
        <v>0</v>
      </c>
    </row>
    <row r="300" spans="1:8" x14ac:dyDescent="0.25">
      <c r="A300" s="103" t="s">
        <v>765</v>
      </c>
      <c r="B300" s="324">
        <v>0</v>
      </c>
      <c r="C300" s="323">
        <v>0</v>
      </c>
      <c r="D300" s="323">
        <v>0</v>
      </c>
      <c r="E300" s="323">
        <v>0</v>
      </c>
      <c r="G300" s="323">
        <v>0</v>
      </c>
      <c r="H300" s="323">
        <v>0</v>
      </c>
    </row>
    <row r="301" spans="1:8" x14ac:dyDescent="0.25">
      <c r="A301" s="103" t="s">
        <v>1202</v>
      </c>
      <c r="B301" s="324" t="s">
        <v>1539</v>
      </c>
      <c r="C301" s="323" t="s">
        <v>1539</v>
      </c>
      <c r="D301" s="323" t="s">
        <v>1539</v>
      </c>
      <c r="E301" s="323" t="s">
        <v>1539</v>
      </c>
      <c r="G301" s="323" t="s">
        <v>1539</v>
      </c>
      <c r="H301" s="323" t="s">
        <v>1539</v>
      </c>
    </row>
    <row r="302" spans="1:8" x14ac:dyDescent="0.25">
      <c r="A302" s="103" t="s">
        <v>942</v>
      </c>
      <c r="B302" s="329">
        <v>0</v>
      </c>
      <c r="C302" s="323">
        <v>0</v>
      </c>
      <c r="D302" s="323">
        <v>0</v>
      </c>
      <c r="E302" s="323">
        <v>0</v>
      </c>
      <c r="G302" s="323">
        <v>0</v>
      </c>
      <c r="H302" s="323">
        <v>0</v>
      </c>
    </row>
    <row r="303" spans="1:8" x14ac:dyDescent="0.25">
      <c r="A303" s="103" t="s">
        <v>836</v>
      </c>
      <c r="B303" s="328" t="s">
        <v>1539</v>
      </c>
      <c r="C303" s="323" t="s">
        <v>1539</v>
      </c>
      <c r="D303" s="323" t="s">
        <v>1539</v>
      </c>
      <c r="E303" s="323" t="s">
        <v>1539</v>
      </c>
      <c r="G303" s="323" t="s">
        <v>1539</v>
      </c>
      <c r="H303" s="323" t="s">
        <v>1539</v>
      </c>
    </row>
    <row r="304" spans="1:8" x14ac:dyDescent="0.25">
      <c r="A304" s="103" t="s">
        <v>869</v>
      </c>
      <c r="B304" s="328" t="s">
        <v>1539</v>
      </c>
      <c r="C304" s="323" t="s">
        <v>1539</v>
      </c>
      <c r="D304" s="323" t="s">
        <v>1539</v>
      </c>
      <c r="E304" s="323" t="s">
        <v>1539</v>
      </c>
      <c r="G304" s="323" t="s">
        <v>1539</v>
      </c>
      <c r="H304" s="323" t="s">
        <v>1539</v>
      </c>
    </row>
    <row r="305" spans="1:8" x14ac:dyDescent="0.25">
      <c r="A305" s="103" t="s">
        <v>814</v>
      </c>
      <c r="B305" s="328" t="s">
        <v>1539</v>
      </c>
      <c r="C305" s="323" t="s">
        <v>1539</v>
      </c>
      <c r="D305" s="323" t="s">
        <v>1539</v>
      </c>
      <c r="E305" s="323" t="s">
        <v>1539</v>
      </c>
      <c r="G305" s="323" t="s">
        <v>1539</v>
      </c>
      <c r="H305" s="323" t="s">
        <v>1539</v>
      </c>
    </row>
    <row r="306" spans="1:8" x14ac:dyDescent="0.25">
      <c r="A306" s="103" t="s">
        <v>835</v>
      </c>
      <c r="B306" s="328" t="s">
        <v>1539</v>
      </c>
      <c r="C306" s="323" t="s">
        <v>1539</v>
      </c>
      <c r="D306" s="323" t="s">
        <v>1539</v>
      </c>
      <c r="E306" s="323" t="s">
        <v>1539</v>
      </c>
      <c r="G306" s="323" t="s">
        <v>1539</v>
      </c>
      <c r="H306" s="323" t="s">
        <v>1539</v>
      </c>
    </row>
    <row r="307" spans="1:8" x14ac:dyDescent="0.25">
      <c r="A307" s="103" t="s">
        <v>941</v>
      </c>
      <c r="B307" s="324">
        <v>0</v>
      </c>
      <c r="C307" s="323">
        <v>0</v>
      </c>
      <c r="D307" s="323">
        <v>0</v>
      </c>
      <c r="E307" s="323">
        <v>0</v>
      </c>
      <c r="G307" s="323">
        <v>0</v>
      </c>
      <c r="H307" s="323">
        <v>0</v>
      </c>
    </row>
    <row r="308" spans="1:8" x14ac:dyDescent="0.25">
      <c r="A308" s="103" t="s">
        <v>1003</v>
      </c>
      <c r="B308" s="324" t="s">
        <v>1539</v>
      </c>
      <c r="C308" s="323" t="s">
        <v>1539</v>
      </c>
      <c r="D308" s="323" t="s">
        <v>1539</v>
      </c>
      <c r="E308" s="323" t="s">
        <v>1539</v>
      </c>
      <c r="G308" s="323" t="s">
        <v>1539</v>
      </c>
      <c r="H308" s="323" t="s">
        <v>1539</v>
      </c>
    </row>
    <row r="309" spans="1:8" x14ac:dyDescent="0.25">
      <c r="A309" s="103" t="s">
        <v>457</v>
      </c>
      <c r="B309" s="324" t="s">
        <v>1539</v>
      </c>
      <c r="C309" s="323" t="s">
        <v>1539</v>
      </c>
      <c r="D309" s="323" t="s">
        <v>1539</v>
      </c>
      <c r="E309" s="323" t="s">
        <v>1539</v>
      </c>
      <c r="G309" s="323" t="s">
        <v>1539</v>
      </c>
      <c r="H309" s="323" t="s">
        <v>1539</v>
      </c>
    </row>
    <row r="310" spans="1:8" x14ac:dyDescent="0.25">
      <c r="A310" s="103" t="s">
        <v>889</v>
      </c>
      <c r="B310" s="324">
        <v>0</v>
      </c>
      <c r="C310" s="323">
        <v>0</v>
      </c>
      <c r="D310" s="323">
        <v>8</v>
      </c>
      <c r="E310" s="323">
        <v>0</v>
      </c>
      <c r="G310" s="323">
        <v>0</v>
      </c>
      <c r="H310" s="323">
        <v>67</v>
      </c>
    </row>
    <row r="311" spans="1:8" x14ac:dyDescent="0.25">
      <c r="A311" s="103" t="s">
        <v>910</v>
      </c>
      <c r="B311" s="324">
        <v>0</v>
      </c>
      <c r="C311" s="323">
        <v>0</v>
      </c>
      <c r="D311" s="323">
        <v>0</v>
      </c>
      <c r="E311" s="323">
        <v>0</v>
      </c>
      <c r="G311" s="323">
        <v>0</v>
      </c>
      <c r="H311" s="323">
        <v>0</v>
      </c>
    </row>
    <row r="312" spans="1:8" x14ac:dyDescent="0.25">
      <c r="A312" s="103" t="s">
        <v>1001</v>
      </c>
      <c r="B312" s="324" t="s">
        <v>1539</v>
      </c>
      <c r="C312" s="323" t="s">
        <v>1539</v>
      </c>
      <c r="D312" s="323" t="s">
        <v>1539</v>
      </c>
      <c r="E312" s="323" t="s">
        <v>1539</v>
      </c>
      <c r="G312" s="323" t="s">
        <v>1539</v>
      </c>
      <c r="H312" s="323" t="s">
        <v>1539</v>
      </c>
    </row>
    <row r="313" spans="1:8" x14ac:dyDescent="0.25">
      <c r="A313" s="103" t="s">
        <v>452</v>
      </c>
      <c r="B313" s="324" t="s">
        <v>1539</v>
      </c>
      <c r="C313" s="323" t="s">
        <v>1539</v>
      </c>
      <c r="D313" s="323" t="s">
        <v>1539</v>
      </c>
      <c r="E313" s="323" t="s">
        <v>1539</v>
      </c>
      <c r="G313" s="323" t="s">
        <v>1539</v>
      </c>
      <c r="H313" s="323" t="s">
        <v>1539</v>
      </c>
    </row>
    <row r="314" spans="1:8" x14ac:dyDescent="0.25">
      <c r="A314" s="103" t="s">
        <v>1231</v>
      </c>
      <c r="B314" s="324" t="s">
        <v>1539</v>
      </c>
      <c r="C314" s="323" t="s">
        <v>1539</v>
      </c>
      <c r="D314" s="323" t="s">
        <v>1539</v>
      </c>
      <c r="E314" s="323" t="s">
        <v>1539</v>
      </c>
      <c r="G314" s="323" t="s">
        <v>1539</v>
      </c>
      <c r="H314" s="323" t="s">
        <v>1539</v>
      </c>
    </row>
    <row r="315" spans="1:8" x14ac:dyDescent="0.25">
      <c r="A315" s="103" t="s">
        <v>790</v>
      </c>
      <c r="B315" s="329" t="s">
        <v>1539</v>
      </c>
      <c r="C315" s="323" t="s">
        <v>1539</v>
      </c>
      <c r="D315" s="323" t="s">
        <v>1539</v>
      </c>
      <c r="E315" s="323" t="s">
        <v>1539</v>
      </c>
      <c r="G315" s="323" t="s">
        <v>1539</v>
      </c>
      <c r="H315" s="323" t="s">
        <v>1539</v>
      </c>
    </row>
    <row r="316" spans="1:8" x14ac:dyDescent="0.25">
      <c r="A316" s="103" t="s">
        <v>977</v>
      </c>
      <c r="B316" s="328">
        <v>0</v>
      </c>
      <c r="C316" s="323">
        <v>0</v>
      </c>
      <c r="D316" s="323">
        <v>0</v>
      </c>
      <c r="E316" s="323">
        <v>0</v>
      </c>
      <c r="G316" s="323">
        <v>0</v>
      </c>
      <c r="H316" s="323">
        <v>0</v>
      </c>
    </row>
    <row r="317" spans="1:8" x14ac:dyDescent="0.25">
      <c r="A317" s="103" t="s">
        <v>940</v>
      </c>
      <c r="B317" s="328">
        <v>0</v>
      </c>
      <c r="C317" s="323">
        <v>0</v>
      </c>
      <c r="D317" s="323">
        <v>0</v>
      </c>
      <c r="E317" s="323">
        <v>0</v>
      </c>
      <c r="G317" s="323">
        <v>0</v>
      </c>
      <c r="H317" s="323">
        <v>0</v>
      </c>
    </row>
    <row r="318" spans="1:8" x14ac:dyDescent="0.25">
      <c r="A318" s="103" t="s">
        <v>1074</v>
      </c>
      <c r="B318" s="328">
        <v>0</v>
      </c>
      <c r="C318" s="323">
        <v>0</v>
      </c>
      <c r="D318" s="323">
        <v>0</v>
      </c>
      <c r="E318" s="323">
        <v>0</v>
      </c>
      <c r="G318" s="323">
        <v>0</v>
      </c>
      <c r="H318" s="323">
        <v>0</v>
      </c>
    </row>
    <row r="319" spans="1:8" x14ac:dyDescent="0.25">
      <c r="A319" s="103" t="s">
        <v>1036</v>
      </c>
      <c r="B319" s="324" t="s">
        <v>1539</v>
      </c>
      <c r="C319" s="323" t="s">
        <v>1539</v>
      </c>
      <c r="D319" s="323" t="s">
        <v>1539</v>
      </c>
      <c r="E319" s="323" t="s">
        <v>1539</v>
      </c>
      <c r="G319" s="323" t="s">
        <v>1539</v>
      </c>
      <c r="H319" s="323" t="s">
        <v>1539</v>
      </c>
    </row>
    <row r="320" spans="1:8" x14ac:dyDescent="0.25">
      <c r="A320" s="103" t="s">
        <v>789</v>
      </c>
      <c r="B320" s="324" t="s">
        <v>1539</v>
      </c>
      <c r="C320" s="323" t="s">
        <v>1539</v>
      </c>
      <c r="D320" s="323" t="s">
        <v>1539</v>
      </c>
      <c r="E320" s="323" t="s">
        <v>1539</v>
      </c>
      <c r="G320" s="323" t="s">
        <v>1539</v>
      </c>
      <c r="H320" s="323" t="s">
        <v>1539</v>
      </c>
    </row>
    <row r="321" spans="1:8" x14ac:dyDescent="0.25">
      <c r="A321" s="103" t="s">
        <v>1230</v>
      </c>
      <c r="B321" s="324" t="s">
        <v>1539</v>
      </c>
      <c r="C321" s="323" t="s">
        <v>1539</v>
      </c>
      <c r="D321" s="323" t="s">
        <v>1539</v>
      </c>
      <c r="E321" s="323" t="s">
        <v>1539</v>
      </c>
      <c r="G321" s="323" t="s">
        <v>1539</v>
      </c>
      <c r="H321" s="323" t="s">
        <v>1539</v>
      </c>
    </row>
    <row r="322" spans="1:8" x14ac:dyDescent="0.25">
      <c r="A322" s="103" t="s">
        <v>1201</v>
      </c>
      <c r="B322" s="324" t="s">
        <v>1539</v>
      </c>
      <c r="C322" s="323" t="s">
        <v>1539</v>
      </c>
      <c r="D322" s="323" t="s">
        <v>1539</v>
      </c>
      <c r="E322" s="323" t="s">
        <v>1539</v>
      </c>
      <c r="G322" s="323" t="s">
        <v>1539</v>
      </c>
      <c r="H322" s="323" t="s">
        <v>1539</v>
      </c>
    </row>
    <row r="323" spans="1:8" x14ac:dyDescent="0.25">
      <c r="A323" s="103" t="s">
        <v>888</v>
      </c>
      <c r="B323" s="324">
        <v>244</v>
      </c>
      <c r="C323" s="323">
        <v>23</v>
      </c>
      <c r="D323" s="323">
        <v>55</v>
      </c>
      <c r="E323" s="323">
        <v>2</v>
      </c>
      <c r="G323" s="323">
        <v>102</v>
      </c>
      <c r="H323" s="323">
        <v>362</v>
      </c>
    </row>
    <row r="324" spans="1:8" x14ac:dyDescent="0.25">
      <c r="A324" s="103" t="s">
        <v>764</v>
      </c>
      <c r="B324" s="324">
        <v>0</v>
      </c>
      <c r="C324" s="323">
        <v>0</v>
      </c>
      <c r="D324" s="323">
        <v>0</v>
      </c>
      <c r="E324" s="323">
        <v>0</v>
      </c>
      <c r="G324" s="323">
        <v>0</v>
      </c>
      <c r="H324" s="323">
        <v>0</v>
      </c>
    </row>
    <row r="325" spans="1:8" x14ac:dyDescent="0.25">
      <c r="A325" s="103" t="s">
        <v>909</v>
      </c>
      <c r="B325" s="324">
        <v>0</v>
      </c>
      <c r="C325" s="323">
        <v>0</v>
      </c>
      <c r="D325" s="323">
        <v>0</v>
      </c>
      <c r="E325" s="323">
        <v>0</v>
      </c>
      <c r="G325" s="323">
        <v>0</v>
      </c>
      <c r="H325" s="323">
        <v>0</v>
      </c>
    </row>
    <row r="326" spans="1:8" x14ac:dyDescent="0.25">
      <c r="A326" s="103" t="s">
        <v>966</v>
      </c>
      <c r="B326" s="324">
        <v>0</v>
      </c>
      <c r="C326" s="323">
        <v>0</v>
      </c>
      <c r="D326" s="323">
        <v>0</v>
      </c>
      <c r="E326" s="323">
        <v>0</v>
      </c>
      <c r="G326" s="323">
        <v>0</v>
      </c>
      <c r="H326" s="323">
        <v>0</v>
      </c>
    </row>
    <row r="327" spans="1:8" x14ac:dyDescent="0.25">
      <c r="A327" s="103" t="s">
        <v>426</v>
      </c>
      <c r="B327" s="324">
        <v>0</v>
      </c>
      <c r="C327" s="323">
        <v>0</v>
      </c>
      <c r="D327" s="323">
        <v>0</v>
      </c>
      <c r="E327" s="323">
        <v>0</v>
      </c>
      <c r="G327" s="323">
        <v>0</v>
      </c>
      <c r="H327" s="323">
        <v>0</v>
      </c>
    </row>
    <row r="328" spans="1:8" x14ac:dyDescent="0.25">
      <c r="A328" s="103" t="s">
        <v>1178</v>
      </c>
      <c r="B328" s="324">
        <v>0</v>
      </c>
      <c r="C328" s="323">
        <v>0</v>
      </c>
      <c r="D328" s="323">
        <v>0</v>
      </c>
      <c r="E328" s="323">
        <v>0</v>
      </c>
      <c r="G328" s="323">
        <v>0</v>
      </c>
      <c r="H328" s="323">
        <v>0</v>
      </c>
    </row>
    <row r="329" spans="1:8" x14ac:dyDescent="0.25">
      <c r="A329" s="103" t="s">
        <v>1200</v>
      </c>
      <c r="B329" s="324" t="s">
        <v>1539</v>
      </c>
      <c r="C329" s="323" t="s">
        <v>1539</v>
      </c>
      <c r="D329" s="323" t="s">
        <v>1539</v>
      </c>
      <c r="E329" s="323" t="s">
        <v>1539</v>
      </c>
      <c r="G329" s="323" t="s">
        <v>1539</v>
      </c>
      <c r="H329" s="323" t="s">
        <v>1539</v>
      </c>
    </row>
    <row r="330" spans="1:8" x14ac:dyDescent="0.25">
      <c r="A330" s="103" t="s">
        <v>1172</v>
      </c>
      <c r="B330" s="324" t="s">
        <v>1539</v>
      </c>
      <c r="C330" s="323" t="s">
        <v>1539</v>
      </c>
      <c r="D330" s="323" t="s">
        <v>1539</v>
      </c>
      <c r="E330" s="323" t="s">
        <v>1539</v>
      </c>
      <c r="G330" s="323" t="s">
        <v>1539</v>
      </c>
      <c r="H330" s="323" t="s">
        <v>1539</v>
      </c>
    </row>
    <row r="331" spans="1:8" x14ac:dyDescent="0.25">
      <c r="A331" s="103" t="s">
        <v>1215</v>
      </c>
      <c r="B331" s="324" t="s">
        <v>1539</v>
      </c>
      <c r="C331" s="323" t="s">
        <v>1539</v>
      </c>
      <c r="D331" s="323" t="s">
        <v>1539</v>
      </c>
      <c r="E331" s="323" t="s">
        <v>1539</v>
      </c>
      <c r="G331" s="323" t="s">
        <v>1539</v>
      </c>
      <c r="H331" s="323" t="s">
        <v>1539</v>
      </c>
    </row>
    <row r="332" spans="1:8" x14ac:dyDescent="0.25">
      <c r="A332" s="103" t="s">
        <v>763</v>
      </c>
      <c r="B332" s="324">
        <v>0</v>
      </c>
      <c r="C332" s="323">
        <v>0</v>
      </c>
      <c r="D332" s="323">
        <v>0</v>
      </c>
      <c r="E332" s="323">
        <v>0</v>
      </c>
      <c r="G332" s="323">
        <v>0</v>
      </c>
      <c r="H332" s="323">
        <v>0</v>
      </c>
    </row>
    <row r="333" spans="1:8" x14ac:dyDescent="0.25">
      <c r="A333" s="103" t="s">
        <v>1012</v>
      </c>
      <c r="B333" s="324" t="s">
        <v>1539</v>
      </c>
      <c r="C333" s="323" t="s">
        <v>1539</v>
      </c>
      <c r="D333" s="323" t="s">
        <v>1539</v>
      </c>
      <c r="E333" s="323" t="s">
        <v>1539</v>
      </c>
      <c r="G333" s="323" t="s">
        <v>1539</v>
      </c>
      <c r="H333" s="323" t="s">
        <v>1539</v>
      </c>
    </row>
    <row r="334" spans="1:8" x14ac:dyDescent="0.25">
      <c r="A334" s="103" t="s">
        <v>856</v>
      </c>
      <c r="B334" s="324" t="s">
        <v>1539</v>
      </c>
      <c r="C334" s="323" t="s">
        <v>1539</v>
      </c>
      <c r="D334" s="323" t="s">
        <v>1539</v>
      </c>
      <c r="E334" s="323" t="s">
        <v>1539</v>
      </c>
      <c r="G334" s="323" t="s">
        <v>1539</v>
      </c>
      <c r="H334" s="323" t="s">
        <v>1539</v>
      </c>
    </row>
    <row r="335" spans="1:8" x14ac:dyDescent="0.25">
      <c r="A335" s="103" t="s">
        <v>939</v>
      </c>
      <c r="B335" s="324">
        <v>0</v>
      </c>
      <c r="C335" s="323">
        <v>0</v>
      </c>
      <c r="D335" s="323">
        <v>0</v>
      </c>
      <c r="E335" s="323">
        <v>0</v>
      </c>
      <c r="G335" s="323">
        <v>0</v>
      </c>
      <c r="H335" s="323">
        <v>0</v>
      </c>
    </row>
    <row r="336" spans="1:8" x14ac:dyDescent="0.25">
      <c r="A336" s="103" t="s">
        <v>938</v>
      </c>
      <c r="B336" s="324">
        <v>0</v>
      </c>
      <c r="C336" s="323">
        <v>0</v>
      </c>
      <c r="D336" s="323">
        <v>0</v>
      </c>
      <c r="E336" s="323">
        <v>0</v>
      </c>
      <c r="G336" s="323">
        <v>0</v>
      </c>
      <c r="H336" s="323">
        <v>0</v>
      </c>
    </row>
    <row r="337" spans="1:8" x14ac:dyDescent="0.25">
      <c r="A337" s="103" t="s">
        <v>1073</v>
      </c>
      <c r="B337" s="324">
        <v>0</v>
      </c>
      <c r="C337" s="323">
        <v>0</v>
      </c>
      <c r="D337" s="323">
        <v>0</v>
      </c>
      <c r="E337" s="323">
        <v>0</v>
      </c>
      <c r="G337" s="323">
        <v>0</v>
      </c>
      <c r="H337" s="323">
        <v>0</v>
      </c>
    </row>
    <row r="338" spans="1:8" x14ac:dyDescent="0.25">
      <c r="A338" s="103" t="s">
        <v>834</v>
      </c>
      <c r="B338" s="324" t="s">
        <v>1539</v>
      </c>
      <c r="C338" s="323" t="s">
        <v>1539</v>
      </c>
      <c r="D338" s="323" t="s">
        <v>1539</v>
      </c>
      <c r="E338" s="323" t="s">
        <v>1539</v>
      </c>
      <c r="G338" s="323" t="s">
        <v>1539</v>
      </c>
      <c r="H338" s="323" t="s">
        <v>1539</v>
      </c>
    </row>
    <row r="339" spans="1:8" x14ac:dyDescent="0.25">
      <c r="A339" s="103" t="s">
        <v>1072</v>
      </c>
      <c r="B339" s="324">
        <v>0</v>
      </c>
      <c r="C339" s="323">
        <v>0</v>
      </c>
      <c r="D339" s="323">
        <v>0</v>
      </c>
      <c r="E339" s="323">
        <v>0</v>
      </c>
      <c r="G339" s="323">
        <v>0</v>
      </c>
      <c r="H339" s="323">
        <v>0</v>
      </c>
    </row>
    <row r="340" spans="1:8" x14ac:dyDescent="0.25">
      <c r="A340" s="103" t="s">
        <v>1312</v>
      </c>
      <c r="B340" s="324" t="s">
        <v>1539</v>
      </c>
      <c r="C340" s="323" t="s">
        <v>1539</v>
      </c>
      <c r="D340" s="323" t="s">
        <v>1539</v>
      </c>
      <c r="E340" s="323" t="s">
        <v>1539</v>
      </c>
      <c r="G340" s="323" t="s">
        <v>1539</v>
      </c>
      <c r="H340" s="323" t="s">
        <v>1539</v>
      </c>
    </row>
    <row r="341" spans="1:8" x14ac:dyDescent="0.25">
      <c r="A341" s="103" t="s">
        <v>1071</v>
      </c>
      <c r="B341" s="324">
        <v>0</v>
      </c>
      <c r="C341" s="323">
        <v>0</v>
      </c>
      <c r="D341" s="323">
        <v>0</v>
      </c>
      <c r="E341" s="323">
        <v>0</v>
      </c>
      <c r="G341" s="323">
        <v>0</v>
      </c>
      <c r="H341" s="323">
        <v>0</v>
      </c>
    </row>
    <row r="342" spans="1:8" x14ac:dyDescent="0.25">
      <c r="A342" s="103" t="s">
        <v>1177</v>
      </c>
      <c r="B342" s="324">
        <v>0</v>
      </c>
      <c r="C342" s="323">
        <v>0</v>
      </c>
      <c r="D342" s="323">
        <v>0</v>
      </c>
      <c r="E342" s="323">
        <v>0</v>
      </c>
      <c r="G342" s="323">
        <v>0</v>
      </c>
      <c r="H342" s="323">
        <v>0</v>
      </c>
    </row>
    <row r="343" spans="1:8" x14ac:dyDescent="0.25">
      <c r="A343" s="103" t="s">
        <v>1070</v>
      </c>
      <c r="B343" s="324">
        <v>0</v>
      </c>
      <c r="C343" s="323">
        <v>0</v>
      </c>
      <c r="D343" s="323">
        <v>0</v>
      </c>
      <c r="E343" s="323">
        <v>0</v>
      </c>
      <c r="G343" s="323">
        <v>0</v>
      </c>
      <c r="H343" s="323">
        <v>0</v>
      </c>
    </row>
    <row r="344" spans="1:8" x14ac:dyDescent="0.25">
      <c r="A344" s="103" t="s">
        <v>868</v>
      </c>
      <c r="B344" s="324" t="s">
        <v>1539</v>
      </c>
      <c r="C344" s="323" t="s">
        <v>1539</v>
      </c>
      <c r="D344" s="323" t="s">
        <v>1539</v>
      </c>
      <c r="E344" s="323" t="s">
        <v>1539</v>
      </c>
      <c r="G344" s="323" t="s">
        <v>1539</v>
      </c>
      <c r="H344" s="323" t="s">
        <v>1539</v>
      </c>
    </row>
    <row r="345" spans="1:8" x14ac:dyDescent="0.25">
      <c r="A345" s="103" t="s">
        <v>788</v>
      </c>
      <c r="B345" s="324" t="s">
        <v>1539</v>
      </c>
      <c r="C345" s="323" t="s">
        <v>1539</v>
      </c>
      <c r="D345" s="323" t="s">
        <v>1539</v>
      </c>
      <c r="E345" s="323" t="s">
        <v>1539</v>
      </c>
      <c r="G345" s="323" t="s">
        <v>1539</v>
      </c>
      <c r="H345" s="323" t="s">
        <v>1539</v>
      </c>
    </row>
    <row r="346" spans="1:8" x14ac:dyDescent="0.25">
      <c r="A346" s="103" t="s">
        <v>937</v>
      </c>
      <c r="B346" s="324">
        <v>0</v>
      </c>
      <c r="C346" s="323">
        <v>0</v>
      </c>
      <c r="D346" s="323">
        <v>0</v>
      </c>
      <c r="E346" s="323">
        <v>0</v>
      </c>
      <c r="G346" s="323">
        <v>0</v>
      </c>
      <c r="H346" s="323">
        <v>0</v>
      </c>
    </row>
    <row r="347" spans="1:8" x14ac:dyDescent="0.25">
      <c r="A347" s="103" t="s">
        <v>798</v>
      </c>
      <c r="B347" s="324" t="s">
        <v>1539</v>
      </c>
      <c r="C347" s="323" t="s">
        <v>1539</v>
      </c>
      <c r="D347" s="323" t="s">
        <v>1539</v>
      </c>
      <c r="E347" s="323" t="s">
        <v>1539</v>
      </c>
      <c r="G347" s="323" t="s">
        <v>1539</v>
      </c>
      <c r="H347" s="323" t="s">
        <v>1539</v>
      </c>
    </row>
    <row r="348" spans="1:8" x14ac:dyDescent="0.25">
      <c r="A348" s="103" t="s">
        <v>1069</v>
      </c>
      <c r="B348" s="324">
        <v>0</v>
      </c>
      <c r="C348" s="323">
        <v>0</v>
      </c>
      <c r="D348" s="323">
        <v>0</v>
      </c>
      <c r="E348" s="323">
        <v>0</v>
      </c>
      <c r="G348" s="323">
        <v>0</v>
      </c>
      <c r="H348" s="323">
        <v>0</v>
      </c>
    </row>
    <row r="349" spans="1:8" x14ac:dyDescent="0.25">
      <c r="A349" s="103" t="s">
        <v>1229</v>
      </c>
      <c r="B349" s="324" t="s">
        <v>1539</v>
      </c>
      <c r="C349" s="323" t="s">
        <v>1539</v>
      </c>
      <c r="D349" s="323" t="s">
        <v>1539</v>
      </c>
      <c r="E349" s="323" t="s">
        <v>1539</v>
      </c>
      <c r="G349" s="323" t="s">
        <v>1539</v>
      </c>
      <c r="H349" s="323" t="s">
        <v>1539</v>
      </c>
    </row>
    <row r="350" spans="1:8" x14ac:dyDescent="0.25">
      <c r="A350" s="103" t="s">
        <v>1199</v>
      </c>
      <c r="B350" s="324" t="s">
        <v>1539</v>
      </c>
      <c r="C350" s="323" t="s">
        <v>1539</v>
      </c>
      <c r="D350" s="323" t="s">
        <v>1539</v>
      </c>
      <c r="E350" s="323" t="s">
        <v>1539</v>
      </c>
      <c r="G350" s="323" t="s">
        <v>1539</v>
      </c>
      <c r="H350" s="323" t="s">
        <v>1539</v>
      </c>
    </row>
    <row r="351" spans="1:8" x14ac:dyDescent="0.25">
      <c r="A351" s="103" t="s">
        <v>867</v>
      </c>
      <c r="B351" s="324" t="s">
        <v>1539</v>
      </c>
      <c r="C351" s="323" t="s">
        <v>1539</v>
      </c>
      <c r="D351" s="323" t="s">
        <v>1539</v>
      </c>
      <c r="E351" s="323" t="s">
        <v>1539</v>
      </c>
      <c r="G351" s="323" t="s">
        <v>1539</v>
      </c>
      <c r="H351" s="323" t="s">
        <v>1539</v>
      </c>
    </row>
    <row r="352" spans="1:8" x14ac:dyDescent="0.25">
      <c r="A352" s="103" t="s">
        <v>1198</v>
      </c>
      <c r="B352" s="324" t="s">
        <v>1539</v>
      </c>
      <c r="C352" s="323" t="s">
        <v>1539</v>
      </c>
      <c r="D352" s="323" t="s">
        <v>1539</v>
      </c>
      <c r="E352" s="323" t="s">
        <v>1539</v>
      </c>
      <c r="G352" s="323" t="s">
        <v>1539</v>
      </c>
      <c r="H352" s="323" t="s">
        <v>1539</v>
      </c>
    </row>
    <row r="353" spans="1:8" x14ac:dyDescent="0.25">
      <c r="A353" s="103" t="s">
        <v>976</v>
      </c>
      <c r="B353" s="324">
        <v>0</v>
      </c>
      <c r="C353" s="323">
        <v>0</v>
      </c>
      <c r="D353" s="323">
        <v>0</v>
      </c>
      <c r="E353" s="323">
        <v>0</v>
      </c>
      <c r="G353" s="323">
        <v>0</v>
      </c>
      <c r="H353" s="323">
        <v>0</v>
      </c>
    </row>
    <row r="354" spans="1:8" x14ac:dyDescent="0.25">
      <c r="A354" s="103" t="s">
        <v>410</v>
      </c>
      <c r="B354" s="324">
        <v>0</v>
      </c>
      <c r="C354" s="323">
        <v>0</v>
      </c>
      <c r="D354" s="323">
        <v>4</v>
      </c>
      <c r="E354" s="323">
        <v>14</v>
      </c>
      <c r="G354" s="323">
        <v>2</v>
      </c>
      <c r="H354" s="323">
        <v>241</v>
      </c>
    </row>
    <row r="355" spans="1:8" x14ac:dyDescent="0.25">
      <c r="A355" s="103" t="s">
        <v>1189</v>
      </c>
      <c r="B355" s="324">
        <v>0</v>
      </c>
      <c r="C355" s="323">
        <v>0</v>
      </c>
      <c r="D355" s="323">
        <v>0</v>
      </c>
      <c r="E355" s="323">
        <v>0</v>
      </c>
      <c r="G355" s="323">
        <v>5</v>
      </c>
      <c r="H355" s="323">
        <v>47</v>
      </c>
    </row>
    <row r="356" spans="1:8" x14ac:dyDescent="0.25">
      <c r="A356" s="103" t="s">
        <v>1197</v>
      </c>
      <c r="B356" s="329" t="s">
        <v>1539</v>
      </c>
      <c r="C356" s="323" t="s">
        <v>1539</v>
      </c>
      <c r="D356" s="323" t="s">
        <v>1539</v>
      </c>
      <c r="E356" s="323" t="s">
        <v>1539</v>
      </c>
      <c r="G356" s="323" t="s">
        <v>1539</v>
      </c>
      <c r="H356" s="323" t="s">
        <v>1539</v>
      </c>
    </row>
    <row r="357" spans="1:8" x14ac:dyDescent="0.25">
      <c r="A357" s="103" t="s">
        <v>1228</v>
      </c>
      <c r="B357" s="328" t="s">
        <v>1539</v>
      </c>
      <c r="C357" s="323" t="s">
        <v>1539</v>
      </c>
      <c r="D357" s="323" t="s">
        <v>1539</v>
      </c>
      <c r="E357" s="323" t="s">
        <v>1539</v>
      </c>
      <c r="G357" s="323" t="s">
        <v>1539</v>
      </c>
      <c r="H357" s="323" t="s">
        <v>1539</v>
      </c>
    </row>
    <row r="358" spans="1:8" x14ac:dyDescent="0.25">
      <c r="A358" s="103" t="s">
        <v>406</v>
      </c>
      <c r="B358" s="328" t="s">
        <v>1539</v>
      </c>
      <c r="C358" s="323" t="s">
        <v>1539</v>
      </c>
      <c r="D358" s="323" t="s">
        <v>1539</v>
      </c>
      <c r="E358" s="323" t="s">
        <v>1539</v>
      </c>
      <c r="G358" s="323" t="s">
        <v>1539</v>
      </c>
      <c r="H358" s="323" t="s">
        <v>1539</v>
      </c>
    </row>
    <row r="359" spans="1:8" x14ac:dyDescent="0.25">
      <c r="A359" s="103" t="s">
        <v>1221</v>
      </c>
      <c r="B359" s="328" t="s">
        <v>1539</v>
      </c>
      <c r="C359" s="323" t="s">
        <v>1539</v>
      </c>
      <c r="D359" s="323" t="s">
        <v>1539</v>
      </c>
      <c r="E359" s="323" t="s">
        <v>1539</v>
      </c>
      <c r="G359" s="323" t="s">
        <v>1539</v>
      </c>
      <c r="H359" s="323" t="s">
        <v>1539</v>
      </c>
    </row>
    <row r="360" spans="1:8" x14ac:dyDescent="0.25">
      <c r="A360" s="103" t="s">
        <v>1031</v>
      </c>
      <c r="B360" s="324" t="s">
        <v>1539</v>
      </c>
      <c r="C360" s="323" t="s">
        <v>1539</v>
      </c>
      <c r="D360" s="323" t="s">
        <v>1539</v>
      </c>
      <c r="E360" s="323" t="s">
        <v>1539</v>
      </c>
      <c r="G360" s="323" t="s">
        <v>1539</v>
      </c>
      <c r="H360" s="323" t="s">
        <v>1539</v>
      </c>
    </row>
    <row r="361" spans="1:8" x14ac:dyDescent="0.25">
      <c r="A361" s="103" t="s">
        <v>1068</v>
      </c>
      <c r="B361" s="324">
        <v>0</v>
      </c>
      <c r="C361" s="323">
        <v>0</v>
      </c>
      <c r="D361" s="323">
        <v>0</v>
      </c>
      <c r="E361" s="323">
        <v>0</v>
      </c>
      <c r="G361" s="323">
        <v>0</v>
      </c>
      <c r="H361" s="323">
        <v>0</v>
      </c>
    </row>
    <row r="362" spans="1:8" x14ac:dyDescent="0.25">
      <c r="A362" s="103" t="s">
        <v>762</v>
      </c>
      <c r="B362" s="324">
        <v>0</v>
      </c>
      <c r="C362" s="323">
        <v>0</v>
      </c>
      <c r="D362" s="323">
        <v>0</v>
      </c>
      <c r="E362" s="323">
        <v>0</v>
      </c>
      <c r="G362" s="323">
        <v>0</v>
      </c>
      <c r="H362" s="323">
        <v>0</v>
      </c>
    </row>
    <row r="363" spans="1:8" x14ac:dyDescent="0.25">
      <c r="A363" s="103" t="s">
        <v>773</v>
      </c>
      <c r="B363" s="324" t="s">
        <v>1539</v>
      </c>
      <c r="C363" s="323" t="s">
        <v>1539</v>
      </c>
      <c r="D363" s="323" t="s">
        <v>1539</v>
      </c>
      <c r="E363" s="323" t="s">
        <v>1539</v>
      </c>
      <c r="G363" s="323" t="s">
        <v>1539</v>
      </c>
      <c r="H363" s="323" t="s">
        <v>1539</v>
      </c>
    </row>
    <row r="364" spans="1:8" x14ac:dyDescent="0.25">
      <c r="A364" s="103" t="s">
        <v>957</v>
      </c>
      <c r="B364" s="324" t="s">
        <v>1539</v>
      </c>
      <c r="C364" s="323" t="s">
        <v>1539</v>
      </c>
      <c r="D364" s="323" t="s">
        <v>1539</v>
      </c>
      <c r="E364" s="323" t="s">
        <v>1539</v>
      </c>
      <c r="G364" s="323" t="s">
        <v>1539</v>
      </c>
      <c r="H364" s="323" t="s">
        <v>1539</v>
      </c>
    </row>
    <row r="365" spans="1:8" x14ac:dyDescent="0.25">
      <c r="A365" s="103" t="s">
        <v>1330</v>
      </c>
      <c r="B365" s="324" t="s">
        <v>1539</v>
      </c>
      <c r="C365" s="323" t="s">
        <v>1539</v>
      </c>
      <c r="D365" s="323" t="s">
        <v>1539</v>
      </c>
      <c r="E365" s="323" t="s">
        <v>1539</v>
      </c>
      <c r="G365" s="323" t="s">
        <v>1539</v>
      </c>
      <c r="H365" s="323" t="s">
        <v>1539</v>
      </c>
    </row>
    <row r="366" spans="1:8" x14ac:dyDescent="0.25">
      <c r="A366" s="103" t="s">
        <v>887</v>
      </c>
      <c r="B366" s="324">
        <v>26</v>
      </c>
      <c r="C366" s="323">
        <v>0</v>
      </c>
      <c r="D366" s="323">
        <v>26</v>
      </c>
      <c r="E366" s="323">
        <v>0</v>
      </c>
      <c r="G366" s="323">
        <v>0</v>
      </c>
      <c r="H366" s="323">
        <v>64</v>
      </c>
    </row>
    <row r="367" spans="1:8" x14ac:dyDescent="0.25">
      <c r="A367" s="103" t="s">
        <v>927</v>
      </c>
      <c r="B367" s="324">
        <v>0</v>
      </c>
      <c r="C367" s="323">
        <v>0</v>
      </c>
      <c r="D367" s="323">
        <v>0</v>
      </c>
      <c r="E367" s="323">
        <v>0</v>
      </c>
      <c r="G367" s="323">
        <v>0</v>
      </c>
      <c r="H367" s="323">
        <v>331</v>
      </c>
    </row>
    <row r="368" spans="1:8" x14ac:dyDescent="0.25">
      <c r="A368" s="103" t="s">
        <v>908</v>
      </c>
      <c r="B368" s="324">
        <v>0</v>
      </c>
      <c r="C368" s="323">
        <v>0</v>
      </c>
      <c r="D368" s="323">
        <v>0</v>
      </c>
      <c r="E368" s="323">
        <v>0</v>
      </c>
      <c r="G368" s="323">
        <v>0</v>
      </c>
      <c r="H368" s="323">
        <v>0</v>
      </c>
    </row>
    <row r="369" spans="1:8" x14ac:dyDescent="0.25">
      <c r="A369" s="103" t="s">
        <v>936</v>
      </c>
      <c r="B369" s="324">
        <v>0</v>
      </c>
      <c r="C369" s="323">
        <v>0</v>
      </c>
      <c r="D369" s="323">
        <v>0</v>
      </c>
      <c r="E369" s="323">
        <v>0</v>
      </c>
      <c r="G369" s="323">
        <v>0</v>
      </c>
      <c r="H369" s="323">
        <v>0</v>
      </c>
    </row>
    <row r="370" spans="1:8" x14ac:dyDescent="0.25">
      <c r="A370" s="103" t="s">
        <v>1067</v>
      </c>
      <c r="B370" s="324">
        <v>0</v>
      </c>
      <c r="C370" s="323">
        <v>0</v>
      </c>
      <c r="D370" s="323">
        <v>0</v>
      </c>
      <c r="E370" s="323">
        <v>0</v>
      </c>
      <c r="G370" s="323">
        <v>0</v>
      </c>
      <c r="H370" s="323">
        <v>0</v>
      </c>
    </row>
    <row r="371" spans="1:8" x14ac:dyDescent="0.25">
      <c r="A371" s="103" t="s">
        <v>975</v>
      </c>
      <c r="B371" s="324">
        <v>0</v>
      </c>
      <c r="C371" s="323">
        <v>0</v>
      </c>
      <c r="D371" s="323">
        <v>0</v>
      </c>
      <c r="E371" s="323">
        <v>0</v>
      </c>
      <c r="G371" s="323">
        <v>0</v>
      </c>
      <c r="H371" s="323">
        <v>0</v>
      </c>
    </row>
    <row r="372" spans="1:8" x14ac:dyDescent="0.25">
      <c r="A372" s="103" t="s">
        <v>779</v>
      </c>
      <c r="B372" s="324" t="s">
        <v>1539</v>
      </c>
      <c r="C372" s="323" t="s">
        <v>1539</v>
      </c>
      <c r="D372" s="323" t="s">
        <v>1539</v>
      </c>
      <c r="E372" s="323" t="s">
        <v>1539</v>
      </c>
      <c r="G372" s="323" t="s">
        <v>1539</v>
      </c>
      <c r="H372" s="323" t="s">
        <v>1539</v>
      </c>
    </row>
    <row r="373" spans="1:8" x14ac:dyDescent="0.25">
      <c r="A373" s="103" t="s">
        <v>824</v>
      </c>
      <c r="B373" s="324" t="s">
        <v>1539</v>
      </c>
      <c r="C373" s="323" t="s">
        <v>1539</v>
      </c>
      <c r="D373" s="323" t="s">
        <v>1539</v>
      </c>
      <c r="E373" s="323" t="s">
        <v>1539</v>
      </c>
      <c r="G373" s="323" t="s">
        <v>1539</v>
      </c>
      <c r="H373" s="323" t="s">
        <v>1539</v>
      </c>
    </row>
    <row r="374" spans="1:8" x14ac:dyDescent="0.25">
      <c r="A374" s="103" t="s">
        <v>907</v>
      </c>
      <c r="B374" s="324">
        <v>0</v>
      </c>
      <c r="C374" s="323">
        <v>0</v>
      </c>
      <c r="D374" s="323">
        <v>0</v>
      </c>
      <c r="E374" s="323">
        <v>0</v>
      </c>
      <c r="G374" s="323">
        <v>0</v>
      </c>
      <c r="H374" s="323">
        <v>0</v>
      </c>
    </row>
    <row r="375" spans="1:8" x14ac:dyDescent="0.25">
      <c r="A375" s="103" t="s">
        <v>1066</v>
      </c>
      <c r="B375" s="324">
        <v>0</v>
      </c>
      <c r="C375" s="323">
        <v>0</v>
      </c>
      <c r="D375" s="323">
        <v>0</v>
      </c>
      <c r="E375" s="323">
        <v>0</v>
      </c>
      <c r="G375" s="323">
        <v>0</v>
      </c>
      <c r="H375" s="323">
        <v>0</v>
      </c>
    </row>
    <row r="376" spans="1:8" x14ac:dyDescent="0.25">
      <c r="A376" s="103" t="s">
        <v>855</v>
      </c>
      <c r="B376" s="324" t="s">
        <v>1539</v>
      </c>
      <c r="C376" s="323" t="s">
        <v>1539</v>
      </c>
      <c r="D376" s="323" t="s">
        <v>1539</v>
      </c>
      <c r="E376" s="323" t="s">
        <v>1539</v>
      </c>
      <c r="G376" s="323" t="s">
        <v>1539</v>
      </c>
      <c r="H376" s="323" t="s">
        <v>1539</v>
      </c>
    </row>
    <row r="377" spans="1:8" x14ac:dyDescent="0.25">
      <c r="A377" s="103" t="s">
        <v>1176</v>
      </c>
      <c r="B377" s="324">
        <v>0</v>
      </c>
      <c r="C377" s="323">
        <v>0</v>
      </c>
      <c r="D377" s="323">
        <v>0</v>
      </c>
      <c r="E377" s="323">
        <v>0</v>
      </c>
      <c r="G377" s="323">
        <v>0</v>
      </c>
      <c r="H377" s="323">
        <v>0</v>
      </c>
    </row>
    <row r="378" spans="1:8" x14ac:dyDescent="0.25">
      <c r="A378" s="103" t="s">
        <v>906</v>
      </c>
      <c r="B378" s="324">
        <v>0</v>
      </c>
      <c r="C378" s="323">
        <v>0</v>
      </c>
      <c r="D378" s="323">
        <v>0</v>
      </c>
      <c r="E378" s="323">
        <v>0</v>
      </c>
      <c r="G378" s="323">
        <v>0</v>
      </c>
      <c r="H378" s="323">
        <v>0</v>
      </c>
    </row>
    <row r="379" spans="1:8" x14ac:dyDescent="0.25">
      <c r="A379" s="103" t="s">
        <v>1196</v>
      </c>
      <c r="B379" s="324" t="s">
        <v>1539</v>
      </c>
      <c r="C379" s="323" t="s">
        <v>1539</v>
      </c>
      <c r="D379" s="323" t="s">
        <v>1539</v>
      </c>
      <c r="E379" s="323" t="s">
        <v>1539</v>
      </c>
      <c r="G379" s="323" t="s">
        <v>1539</v>
      </c>
      <c r="H379" s="323" t="s">
        <v>1539</v>
      </c>
    </row>
    <row r="380" spans="1:8" x14ac:dyDescent="0.25">
      <c r="A380" s="103" t="s">
        <v>1145</v>
      </c>
      <c r="B380" s="324">
        <v>0</v>
      </c>
      <c r="C380" s="323">
        <v>0</v>
      </c>
      <c r="D380" s="323">
        <v>0</v>
      </c>
      <c r="E380" s="323">
        <v>0</v>
      </c>
      <c r="G380" s="323">
        <v>0</v>
      </c>
      <c r="H380" s="323">
        <v>0</v>
      </c>
    </row>
    <row r="381" spans="1:8" x14ac:dyDescent="0.25">
      <c r="A381" s="103" t="s">
        <v>1164</v>
      </c>
      <c r="B381" s="324" t="s">
        <v>1539</v>
      </c>
      <c r="C381" s="323" t="s">
        <v>1539</v>
      </c>
      <c r="D381" s="323" t="s">
        <v>1539</v>
      </c>
      <c r="E381" s="323" t="s">
        <v>1539</v>
      </c>
      <c r="G381" s="323" t="s">
        <v>1539</v>
      </c>
      <c r="H381" s="323" t="s">
        <v>1539</v>
      </c>
    </row>
    <row r="382" spans="1:8" x14ac:dyDescent="0.25">
      <c r="A382" s="103" t="s">
        <v>806</v>
      </c>
      <c r="B382" s="324" t="s">
        <v>1539</v>
      </c>
      <c r="C382" s="323" t="s">
        <v>1539</v>
      </c>
      <c r="D382" s="323" t="s">
        <v>1539</v>
      </c>
      <c r="E382" s="323" t="s">
        <v>1539</v>
      </c>
      <c r="G382" s="323" t="s">
        <v>1539</v>
      </c>
      <c r="H382" s="323" t="s">
        <v>1539</v>
      </c>
    </row>
    <row r="383" spans="1:8" x14ac:dyDescent="0.25">
      <c r="A383" s="103" t="s">
        <v>877</v>
      </c>
      <c r="B383" s="324" t="s">
        <v>1539</v>
      </c>
      <c r="C383" s="323" t="s">
        <v>1539</v>
      </c>
      <c r="D383" s="323" t="s">
        <v>1539</v>
      </c>
      <c r="E383" s="323" t="s">
        <v>1539</v>
      </c>
      <c r="G383" s="323" t="s">
        <v>1539</v>
      </c>
      <c r="H383" s="323" t="s">
        <v>1539</v>
      </c>
    </row>
    <row r="384" spans="1:8" x14ac:dyDescent="0.25">
      <c r="A384" s="103" t="s">
        <v>787</v>
      </c>
      <c r="B384" s="324" t="s">
        <v>1539</v>
      </c>
      <c r="C384" s="323" t="s">
        <v>1539</v>
      </c>
      <c r="D384" s="323" t="s">
        <v>1539</v>
      </c>
      <c r="E384" s="323" t="s">
        <v>1539</v>
      </c>
      <c r="G384" s="323" t="s">
        <v>1539</v>
      </c>
      <c r="H384" s="323" t="s">
        <v>1539</v>
      </c>
    </row>
    <row r="385" spans="1:8" x14ac:dyDescent="0.25">
      <c r="A385" s="103" t="s">
        <v>933</v>
      </c>
      <c r="B385" s="324">
        <v>0</v>
      </c>
      <c r="C385" s="323">
        <v>0</v>
      </c>
      <c r="D385" s="323">
        <v>0</v>
      </c>
      <c r="E385" s="323">
        <v>0</v>
      </c>
      <c r="G385" s="323">
        <v>0</v>
      </c>
      <c r="H385" s="323">
        <v>0</v>
      </c>
    </row>
    <row r="386" spans="1:8" x14ac:dyDescent="0.25">
      <c r="A386" s="103" t="s">
        <v>378</v>
      </c>
      <c r="B386" s="324">
        <v>0</v>
      </c>
      <c r="C386" s="323">
        <v>0</v>
      </c>
      <c r="D386" s="323">
        <v>0</v>
      </c>
      <c r="E386" s="323">
        <v>0</v>
      </c>
      <c r="G386" s="323">
        <v>0</v>
      </c>
      <c r="H386" s="323">
        <v>0</v>
      </c>
    </row>
    <row r="387" spans="1:8" x14ac:dyDescent="0.25">
      <c r="A387" s="103" t="s">
        <v>961</v>
      </c>
      <c r="B387" s="324">
        <v>0</v>
      </c>
      <c r="C387" s="323">
        <v>0</v>
      </c>
      <c r="D387" s="323">
        <v>0</v>
      </c>
      <c r="E387" s="323">
        <v>0</v>
      </c>
      <c r="G387" s="323">
        <v>0</v>
      </c>
      <c r="H387" s="323">
        <v>0</v>
      </c>
    </row>
    <row r="388" spans="1:8" x14ac:dyDescent="0.25">
      <c r="A388" s="103" t="s">
        <v>797</v>
      </c>
      <c r="B388" s="324" t="s">
        <v>1539</v>
      </c>
      <c r="C388" s="323" t="s">
        <v>1539</v>
      </c>
      <c r="D388" s="323" t="s">
        <v>1539</v>
      </c>
      <c r="E388" s="323" t="s">
        <v>1539</v>
      </c>
      <c r="G388" s="323" t="s">
        <v>1539</v>
      </c>
      <c r="H388" s="323" t="s">
        <v>1539</v>
      </c>
    </row>
    <row r="389" spans="1:8" x14ac:dyDescent="0.25">
      <c r="A389" s="103" t="s">
        <v>1065</v>
      </c>
      <c r="B389" s="324">
        <v>0</v>
      </c>
      <c r="C389" s="323">
        <v>0</v>
      </c>
      <c r="D389" s="323">
        <v>0</v>
      </c>
      <c r="E389" s="323">
        <v>0</v>
      </c>
      <c r="G389" s="323">
        <v>0</v>
      </c>
      <c r="H389" s="323">
        <v>0</v>
      </c>
    </row>
    <row r="390" spans="1:8" x14ac:dyDescent="0.25">
      <c r="A390" s="103" t="s">
        <v>1064</v>
      </c>
      <c r="B390" s="324">
        <v>0</v>
      </c>
      <c r="C390" s="323">
        <v>0</v>
      </c>
      <c r="D390" s="323">
        <v>0</v>
      </c>
      <c r="E390" s="323">
        <v>0</v>
      </c>
      <c r="G390" s="323">
        <v>0</v>
      </c>
      <c r="H390" s="323">
        <v>0</v>
      </c>
    </row>
    <row r="391" spans="1:8" x14ac:dyDescent="0.25">
      <c r="A391" s="103" t="s">
        <v>1063</v>
      </c>
      <c r="B391" s="324">
        <v>0</v>
      </c>
      <c r="C391" s="323">
        <v>0</v>
      </c>
      <c r="D391" s="323">
        <v>0</v>
      </c>
      <c r="E391" s="323">
        <v>0</v>
      </c>
      <c r="G391" s="323">
        <v>0</v>
      </c>
      <c r="H391" s="323">
        <v>0</v>
      </c>
    </row>
    <row r="392" spans="1:8" x14ac:dyDescent="0.25">
      <c r="A392" s="103" t="s">
        <v>959</v>
      </c>
      <c r="B392" s="324">
        <v>0</v>
      </c>
      <c r="C392" s="323">
        <v>0</v>
      </c>
      <c r="D392" s="323">
        <v>0</v>
      </c>
      <c r="E392" s="323">
        <v>0</v>
      </c>
      <c r="G392" s="323">
        <v>142</v>
      </c>
      <c r="H392" s="323">
        <v>384</v>
      </c>
    </row>
    <row r="393" spans="1:8" x14ac:dyDescent="0.25">
      <c r="A393" s="103" t="s">
        <v>1317</v>
      </c>
      <c r="B393" s="324" t="s">
        <v>1539</v>
      </c>
      <c r="C393" s="323" t="s">
        <v>1539</v>
      </c>
      <c r="D393" s="323" t="s">
        <v>1539</v>
      </c>
      <c r="E393" s="323" t="s">
        <v>1539</v>
      </c>
      <c r="G393" s="323" t="s">
        <v>1539</v>
      </c>
      <c r="H393" s="323" t="s">
        <v>1539</v>
      </c>
    </row>
    <row r="394" spans="1:8" x14ac:dyDescent="0.25">
      <c r="A394" s="103" t="s">
        <v>926</v>
      </c>
      <c r="B394" s="324">
        <v>62</v>
      </c>
      <c r="C394" s="323">
        <v>33</v>
      </c>
      <c r="D394" s="323">
        <v>24</v>
      </c>
      <c r="E394" s="323">
        <v>113</v>
      </c>
      <c r="G394" s="323">
        <v>34</v>
      </c>
      <c r="H394" s="323">
        <v>153</v>
      </c>
    </row>
    <row r="395" spans="1:8" x14ac:dyDescent="0.25">
      <c r="A395" s="103" t="s">
        <v>365</v>
      </c>
      <c r="B395" s="324">
        <v>0</v>
      </c>
      <c r="C395" s="323">
        <v>0</v>
      </c>
      <c r="D395" s="323">
        <v>0</v>
      </c>
      <c r="E395" s="323">
        <v>0</v>
      </c>
      <c r="G395" s="323">
        <v>137</v>
      </c>
      <c r="H395" s="323">
        <v>268</v>
      </c>
    </row>
    <row r="396" spans="1:8" x14ac:dyDescent="0.25">
      <c r="A396" s="103" t="s">
        <v>1011</v>
      </c>
      <c r="B396" s="324" t="s">
        <v>1539</v>
      </c>
      <c r="C396" s="323" t="s">
        <v>1539</v>
      </c>
      <c r="D396" s="323" t="s">
        <v>1539</v>
      </c>
      <c r="E396" s="323" t="s">
        <v>1539</v>
      </c>
      <c r="G396" s="323" t="s">
        <v>1539</v>
      </c>
      <c r="H396" s="323" t="s">
        <v>1539</v>
      </c>
    </row>
    <row r="397" spans="1:8" x14ac:dyDescent="0.25">
      <c r="A397" s="103" t="s">
        <v>1318</v>
      </c>
      <c r="B397" s="324" t="s">
        <v>1539</v>
      </c>
      <c r="C397" s="323" t="s">
        <v>1539</v>
      </c>
      <c r="D397" s="323" t="s">
        <v>1539</v>
      </c>
      <c r="E397" s="323" t="s">
        <v>1539</v>
      </c>
      <c r="G397" s="323" t="s">
        <v>1539</v>
      </c>
      <c r="H397" s="323" t="s">
        <v>1539</v>
      </c>
    </row>
    <row r="398" spans="1:8" x14ac:dyDescent="0.25">
      <c r="A398" s="103" t="s">
        <v>363</v>
      </c>
      <c r="B398" s="324" t="s">
        <v>1539</v>
      </c>
      <c r="C398" s="323" t="s">
        <v>1539</v>
      </c>
      <c r="D398" s="323" t="s">
        <v>1539</v>
      </c>
      <c r="E398" s="323" t="s">
        <v>1539</v>
      </c>
      <c r="G398" s="323" t="s">
        <v>1539</v>
      </c>
      <c r="H398" s="323" t="s">
        <v>1539</v>
      </c>
    </row>
    <row r="399" spans="1:8" x14ac:dyDescent="0.25">
      <c r="A399" s="103" t="s">
        <v>901</v>
      </c>
      <c r="B399" s="324">
        <v>0</v>
      </c>
      <c r="C399" s="323">
        <v>0</v>
      </c>
      <c r="D399" s="323">
        <v>0</v>
      </c>
      <c r="E399" s="323">
        <v>0</v>
      </c>
      <c r="G399" s="323">
        <v>0</v>
      </c>
      <c r="H399" s="323">
        <v>0</v>
      </c>
    </row>
    <row r="400" spans="1:8" x14ac:dyDescent="0.25">
      <c r="A400" s="103" t="s">
        <v>341</v>
      </c>
      <c r="B400" s="324">
        <v>0</v>
      </c>
      <c r="C400" s="323">
        <v>0</v>
      </c>
      <c r="D400" s="323">
        <v>0</v>
      </c>
      <c r="E400" s="323">
        <v>0</v>
      </c>
      <c r="G400" s="323">
        <v>0</v>
      </c>
      <c r="H400" s="323">
        <v>0</v>
      </c>
    </row>
    <row r="401" spans="1:8" x14ac:dyDescent="0.25">
      <c r="A401" s="103" t="s">
        <v>854</v>
      </c>
      <c r="B401" s="324" t="s">
        <v>1539</v>
      </c>
      <c r="C401" s="323" t="s">
        <v>1539</v>
      </c>
      <c r="D401" s="323" t="s">
        <v>1539</v>
      </c>
      <c r="E401" s="323" t="s">
        <v>1539</v>
      </c>
      <c r="G401" s="323" t="s">
        <v>1539</v>
      </c>
      <c r="H401" s="323" t="s">
        <v>1539</v>
      </c>
    </row>
    <row r="402" spans="1:8" x14ac:dyDescent="0.25">
      <c r="A402" s="103" t="s">
        <v>761</v>
      </c>
      <c r="B402" s="324">
        <v>0</v>
      </c>
      <c r="C402" s="323">
        <v>0</v>
      </c>
      <c r="D402" s="323">
        <v>0</v>
      </c>
      <c r="E402" s="323">
        <v>0</v>
      </c>
      <c r="G402" s="323">
        <v>0</v>
      </c>
      <c r="H402" s="323">
        <v>0</v>
      </c>
    </row>
    <row r="403" spans="1:8" x14ac:dyDescent="0.25">
      <c r="A403" s="103" t="s">
        <v>853</v>
      </c>
      <c r="B403" s="324" t="s">
        <v>1539</v>
      </c>
      <c r="C403" s="323" t="s">
        <v>1539</v>
      </c>
      <c r="D403" s="323" t="s">
        <v>1539</v>
      </c>
      <c r="E403" s="323" t="s">
        <v>1539</v>
      </c>
      <c r="G403" s="323" t="s">
        <v>1539</v>
      </c>
      <c r="H403" s="323" t="s">
        <v>1539</v>
      </c>
    </row>
    <row r="404" spans="1:8" x14ac:dyDescent="0.25">
      <c r="A404" s="103" t="s">
        <v>974</v>
      </c>
      <c r="B404" s="324">
        <v>0</v>
      </c>
      <c r="C404" s="323">
        <v>0</v>
      </c>
      <c r="D404" s="323">
        <v>0</v>
      </c>
      <c r="E404" s="323">
        <v>0</v>
      </c>
      <c r="G404" s="323">
        <v>0</v>
      </c>
      <c r="H404" s="323">
        <v>0</v>
      </c>
    </row>
    <row r="405" spans="1:8" x14ac:dyDescent="0.25">
      <c r="A405" s="103" t="s">
        <v>883</v>
      </c>
      <c r="B405" s="324">
        <v>609</v>
      </c>
      <c r="C405" s="323">
        <v>0</v>
      </c>
      <c r="D405" s="323">
        <v>915</v>
      </c>
      <c r="E405" s="323">
        <v>0</v>
      </c>
      <c r="G405" s="323">
        <v>0</v>
      </c>
      <c r="H405" s="323">
        <v>7665</v>
      </c>
    </row>
    <row r="406" spans="1:8" x14ac:dyDescent="0.25">
      <c r="A406" s="103" t="s">
        <v>320</v>
      </c>
      <c r="B406" s="324">
        <v>23</v>
      </c>
      <c r="C406" s="323">
        <v>0</v>
      </c>
      <c r="D406" s="323">
        <v>145</v>
      </c>
      <c r="E406" s="323">
        <v>0</v>
      </c>
      <c r="G406" s="323">
        <v>200</v>
      </c>
      <c r="H406" s="323">
        <v>1225</v>
      </c>
    </row>
    <row r="407" spans="1:8" x14ac:dyDescent="0.25">
      <c r="A407" s="103" t="s">
        <v>1062</v>
      </c>
      <c r="B407" s="324">
        <v>0</v>
      </c>
      <c r="C407" s="323">
        <v>0</v>
      </c>
      <c r="D407" s="323">
        <v>0</v>
      </c>
      <c r="E407" s="323">
        <v>0</v>
      </c>
      <c r="G407" s="323">
        <v>0</v>
      </c>
      <c r="H407" s="323">
        <v>0</v>
      </c>
    </row>
    <row r="408" spans="1:8" x14ac:dyDescent="0.25">
      <c r="A408" s="103" t="s">
        <v>1061</v>
      </c>
      <c r="B408" s="324">
        <v>0</v>
      </c>
      <c r="C408" s="323">
        <v>0</v>
      </c>
      <c r="D408" s="323">
        <v>0</v>
      </c>
      <c r="E408" s="323">
        <v>0</v>
      </c>
      <c r="G408" s="323">
        <v>0</v>
      </c>
      <c r="H408" s="323">
        <v>0</v>
      </c>
    </row>
    <row r="409" spans="1:8" x14ac:dyDescent="0.25">
      <c r="A409" s="103" t="s">
        <v>747</v>
      </c>
      <c r="B409" s="324" t="s">
        <v>1539</v>
      </c>
      <c r="C409" s="323" t="s">
        <v>1539</v>
      </c>
      <c r="D409" s="323" t="s">
        <v>1539</v>
      </c>
      <c r="E409" s="323" t="s">
        <v>1539</v>
      </c>
      <c r="G409" s="323" t="s">
        <v>1539</v>
      </c>
      <c r="H409" s="323" t="s">
        <v>1539</v>
      </c>
    </row>
    <row r="410" spans="1:8" x14ac:dyDescent="0.25">
      <c r="A410" s="103" t="s">
        <v>1060</v>
      </c>
      <c r="B410" s="324">
        <v>0</v>
      </c>
      <c r="C410" s="323">
        <v>0</v>
      </c>
      <c r="D410" s="323">
        <v>0</v>
      </c>
      <c r="E410" s="323">
        <v>0</v>
      </c>
      <c r="G410" s="323">
        <v>0</v>
      </c>
      <c r="H410" s="323">
        <v>0</v>
      </c>
    </row>
    <row r="411" spans="1:8" x14ac:dyDescent="0.25">
      <c r="A411" s="103" t="s">
        <v>935</v>
      </c>
      <c r="B411" s="324">
        <v>0</v>
      </c>
      <c r="C411" s="323">
        <v>0</v>
      </c>
      <c r="D411" s="323">
        <v>0</v>
      </c>
      <c r="E411" s="323">
        <v>0</v>
      </c>
      <c r="G411" s="323">
        <v>0</v>
      </c>
      <c r="H411" s="323">
        <v>0</v>
      </c>
    </row>
    <row r="412" spans="1:8" x14ac:dyDescent="0.25">
      <c r="A412" s="103" t="s">
        <v>875</v>
      </c>
      <c r="B412" s="324">
        <v>0</v>
      </c>
      <c r="C412" s="323">
        <v>0</v>
      </c>
      <c r="D412" s="323">
        <v>0</v>
      </c>
      <c r="E412" s="323">
        <v>0</v>
      </c>
      <c r="G412" s="323">
        <v>0</v>
      </c>
      <c r="H412" s="323">
        <v>0</v>
      </c>
    </row>
    <row r="413" spans="1:8" x14ac:dyDescent="0.25">
      <c r="A413" s="103" t="s">
        <v>873</v>
      </c>
      <c r="B413" s="324" t="s">
        <v>1539</v>
      </c>
      <c r="C413" s="323" t="s">
        <v>1539</v>
      </c>
      <c r="D413" s="323" t="s">
        <v>1539</v>
      </c>
      <c r="E413" s="323" t="s">
        <v>1539</v>
      </c>
      <c r="G413" s="323" t="s">
        <v>1539</v>
      </c>
      <c r="H413" s="323" t="s">
        <v>1539</v>
      </c>
    </row>
    <row r="414" spans="1:8" x14ac:dyDescent="0.25">
      <c r="A414" s="103" t="s">
        <v>833</v>
      </c>
      <c r="B414" s="324" t="s">
        <v>1539</v>
      </c>
      <c r="C414" s="323" t="s">
        <v>1539</v>
      </c>
      <c r="D414" s="323" t="s">
        <v>1539</v>
      </c>
      <c r="E414" s="323" t="s">
        <v>1539</v>
      </c>
      <c r="G414" s="323" t="s">
        <v>1539</v>
      </c>
      <c r="H414" s="323" t="s">
        <v>1539</v>
      </c>
    </row>
    <row r="415" spans="1:8" x14ac:dyDescent="0.25">
      <c r="A415" s="103" t="s">
        <v>923</v>
      </c>
      <c r="B415" s="324" t="s">
        <v>1539</v>
      </c>
      <c r="C415" s="323" t="s">
        <v>1539</v>
      </c>
      <c r="D415" s="323" t="s">
        <v>1539</v>
      </c>
      <c r="E415" s="323" t="s">
        <v>1539</v>
      </c>
      <c r="G415" s="323" t="s">
        <v>1539</v>
      </c>
      <c r="H415" s="323" t="s">
        <v>1539</v>
      </c>
    </row>
    <row r="416" spans="1:8" x14ac:dyDescent="0.25">
      <c r="A416" s="103" t="s">
        <v>973</v>
      </c>
      <c r="B416" s="329">
        <v>0</v>
      </c>
      <c r="C416" s="323">
        <v>0</v>
      </c>
      <c r="D416" s="323">
        <v>0</v>
      </c>
      <c r="E416" s="323">
        <v>0</v>
      </c>
      <c r="G416" s="323">
        <v>0</v>
      </c>
      <c r="H416" s="323">
        <v>0</v>
      </c>
    </row>
    <row r="417" spans="1:8" x14ac:dyDescent="0.25">
      <c r="A417" s="103" t="s">
        <v>1227</v>
      </c>
      <c r="B417" s="328" t="s">
        <v>1539</v>
      </c>
      <c r="C417" s="323" t="s">
        <v>1539</v>
      </c>
      <c r="D417" s="323" t="s">
        <v>1539</v>
      </c>
      <c r="E417" s="323" t="s">
        <v>1539</v>
      </c>
      <c r="G417" s="323" t="s">
        <v>1539</v>
      </c>
      <c r="H417" s="323" t="s">
        <v>1539</v>
      </c>
    </row>
    <row r="418" spans="1:8" x14ac:dyDescent="0.25">
      <c r="A418" s="103" t="s">
        <v>866</v>
      </c>
      <c r="B418" s="328" t="s">
        <v>1539</v>
      </c>
      <c r="C418" s="323" t="s">
        <v>1539</v>
      </c>
      <c r="D418" s="323" t="s">
        <v>1539</v>
      </c>
      <c r="E418" s="323" t="s">
        <v>1539</v>
      </c>
      <c r="G418" s="323" t="s">
        <v>1539</v>
      </c>
      <c r="H418" s="323" t="s">
        <v>1539</v>
      </c>
    </row>
    <row r="419" spans="1:8" x14ac:dyDescent="0.25">
      <c r="A419" s="103" t="s">
        <v>294</v>
      </c>
      <c r="B419" s="328" t="s">
        <v>1539</v>
      </c>
      <c r="C419" s="323" t="s">
        <v>1539</v>
      </c>
      <c r="D419" s="323" t="s">
        <v>1539</v>
      </c>
      <c r="E419" s="323" t="s">
        <v>1539</v>
      </c>
      <c r="G419" s="323" t="s">
        <v>1539</v>
      </c>
      <c r="H419" s="323" t="s">
        <v>1539</v>
      </c>
    </row>
    <row r="420" spans="1:8" x14ac:dyDescent="0.25">
      <c r="A420" s="103" t="s">
        <v>886</v>
      </c>
      <c r="B420" s="324">
        <v>136</v>
      </c>
      <c r="C420" s="323">
        <v>0</v>
      </c>
      <c r="D420" s="323">
        <v>50</v>
      </c>
      <c r="E420" s="323">
        <v>0</v>
      </c>
      <c r="G420" s="323">
        <v>63</v>
      </c>
      <c r="H420" s="323">
        <v>1684</v>
      </c>
    </row>
    <row r="421" spans="1:8" x14ac:dyDescent="0.25">
      <c r="A421" s="103" t="s">
        <v>1059</v>
      </c>
      <c r="B421" s="324">
        <v>0</v>
      </c>
      <c r="C421" s="323">
        <v>0</v>
      </c>
      <c r="D421" s="323">
        <v>0</v>
      </c>
      <c r="E421" s="323">
        <v>0</v>
      </c>
      <c r="G421" s="323">
        <v>0</v>
      </c>
      <c r="H421" s="323">
        <v>0</v>
      </c>
    </row>
    <row r="422" spans="1:8" x14ac:dyDescent="0.25">
      <c r="A422" s="103" t="s">
        <v>851</v>
      </c>
      <c r="B422" s="324" t="s">
        <v>1539</v>
      </c>
      <c r="C422" s="323" t="s">
        <v>1539</v>
      </c>
      <c r="D422" s="323" t="s">
        <v>1539</v>
      </c>
      <c r="E422" s="323" t="s">
        <v>1539</v>
      </c>
      <c r="G422" s="323" t="s">
        <v>1539</v>
      </c>
      <c r="H422" s="323" t="s">
        <v>1539</v>
      </c>
    </row>
    <row r="423" spans="1:8" x14ac:dyDescent="0.25">
      <c r="A423" s="103" t="s">
        <v>275</v>
      </c>
      <c r="B423" s="324" t="s">
        <v>1539</v>
      </c>
      <c r="C423" s="323" t="s">
        <v>1539</v>
      </c>
      <c r="D423" s="323" t="s">
        <v>1539</v>
      </c>
      <c r="E423" s="323" t="s">
        <v>1539</v>
      </c>
      <c r="G423" s="323" t="s">
        <v>1539</v>
      </c>
      <c r="H423" s="323" t="s">
        <v>1539</v>
      </c>
    </row>
    <row r="424" spans="1:8" x14ac:dyDescent="0.25">
      <c r="A424" s="103" t="s">
        <v>1195</v>
      </c>
      <c r="B424" s="324" t="s">
        <v>1539</v>
      </c>
      <c r="C424" s="323" t="s">
        <v>1539</v>
      </c>
      <c r="D424" s="323" t="s">
        <v>1539</v>
      </c>
      <c r="E424" s="323" t="s">
        <v>1539</v>
      </c>
      <c r="G424" s="323" t="s">
        <v>1539</v>
      </c>
      <c r="H424" s="323" t="s">
        <v>1539</v>
      </c>
    </row>
    <row r="425" spans="1:8" x14ac:dyDescent="0.25">
      <c r="A425" s="103" t="s">
        <v>1035</v>
      </c>
      <c r="B425" s="329" t="s">
        <v>1539</v>
      </c>
      <c r="C425" s="323" t="s">
        <v>1539</v>
      </c>
      <c r="D425" s="323" t="s">
        <v>1539</v>
      </c>
      <c r="E425" s="323" t="s">
        <v>1539</v>
      </c>
      <c r="G425" s="323" t="s">
        <v>1539</v>
      </c>
      <c r="H425" s="323" t="s">
        <v>1539</v>
      </c>
    </row>
    <row r="426" spans="1:8" x14ac:dyDescent="0.25">
      <c r="A426" s="103" t="s">
        <v>1194</v>
      </c>
      <c r="B426" s="328" t="s">
        <v>1539</v>
      </c>
      <c r="C426" s="323" t="s">
        <v>1539</v>
      </c>
      <c r="D426" s="323" t="s">
        <v>1539</v>
      </c>
      <c r="E426" s="323" t="s">
        <v>1539</v>
      </c>
      <c r="G426" s="323" t="s">
        <v>1539</v>
      </c>
      <c r="H426" s="323" t="s">
        <v>1539</v>
      </c>
    </row>
    <row r="427" spans="1:8" x14ac:dyDescent="0.25">
      <c r="A427" s="103" t="s">
        <v>1010</v>
      </c>
      <c r="B427" s="328" t="s">
        <v>1539</v>
      </c>
      <c r="C427" s="323" t="s">
        <v>1539</v>
      </c>
      <c r="D427" s="323" t="s">
        <v>1539</v>
      </c>
      <c r="E427" s="323" t="s">
        <v>1539</v>
      </c>
      <c r="G427" s="323" t="s">
        <v>1539</v>
      </c>
      <c r="H427" s="323" t="s">
        <v>1539</v>
      </c>
    </row>
    <row r="428" spans="1:8" x14ac:dyDescent="0.25">
      <c r="A428" s="103" t="s">
        <v>1175</v>
      </c>
      <c r="B428" s="328">
        <v>0</v>
      </c>
      <c r="C428" s="323">
        <v>0</v>
      </c>
      <c r="D428" s="323">
        <v>0</v>
      </c>
      <c r="E428" s="323">
        <v>0</v>
      </c>
      <c r="G428" s="323">
        <v>0</v>
      </c>
      <c r="H428" s="323">
        <v>0</v>
      </c>
    </row>
    <row r="429" spans="1:8" x14ac:dyDescent="0.25">
      <c r="A429" s="103" t="s">
        <v>972</v>
      </c>
      <c r="B429" s="328">
        <v>0</v>
      </c>
      <c r="C429" s="323">
        <v>0</v>
      </c>
      <c r="D429" s="323">
        <v>0</v>
      </c>
      <c r="E429" s="323">
        <v>0</v>
      </c>
      <c r="G429" s="323">
        <v>0</v>
      </c>
      <c r="H429" s="323">
        <v>0</v>
      </c>
    </row>
    <row r="430" spans="1:8" x14ac:dyDescent="0.25">
      <c r="A430" s="103" t="s">
        <v>844</v>
      </c>
      <c r="B430" s="329" t="s">
        <v>1539</v>
      </c>
      <c r="C430" s="323" t="s">
        <v>1539</v>
      </c>
      <c r="D430" s="323" t="s">
        <v>1539</v>
      </c>
      <c r="E430" s="323" t="s">
        <v>1539</v>
      </c>
      <c r="G430" s="323" t="s">
        <v>1539</v>
      </c>
      <c r="H430" s="323" t="s">
        <v>1539</v>
      </c>
    </row>
    <row r="431" spans="1:8" x14ac:dyDescent="0.25">
      <c r="A431" s="103" t="s">
        <v>265</v>
      </c>
      <c r="B431" s="328" t="s">
        <v>1539</v>
      </c>
      <c r="C431" s="323" t="s">
        <v>1539</v>
      </c>
      <c r="D431" s="323" t="s">
        <v>1539</v>
      </c>
      <c r="E431" s="323" t="s">
        <v>1539</v>
      </c>
      <c r="G431" s="323" t="s">
        <v>1539</v>
      </c>
      <c r="H431" s="323" t="s">
        <v>1539</v>
      </c>
    </row>
    <row r="432" spans="1:8" x14ac:dyDescent="0.25">
      <c r="A432" s="103" t="s">
        <v>831</v>
      </c>
      <c r="B432" s="328" t="s">
        <v>1539</v>
      </c>
      <c r="C432" s="323" t="s">
        <v>1539</v>
      </c>
      <c r="D432" s="323" t="s">
        <v>1539</v>
      </c>
      <c r="E432" s="323" t="s">
        <v>1539</v>
      </c>
      <c r="G432" s="323" t="s">
        <v>1539</v>
      </c>
      <c r="H432" s="323" t="s">
        <v>1539</v>
      </c>
    </row>
    <row r="433" spans="1:8" x14ac:dyDescent="0.25">
      <c r="A433" s="103" t="s">
        <v>246</v>
      </c>
      <c r="B433" s="328" t="s">
        <v>1539</v>
      </c>
      <c r="C433" s="323" t="s">
        <v>1539</v>
      </c>
      <c r="D433" s="323" t="s">
        <v>1539</v>
      </c>
      <c r="E433" s="323" t="s">
        <v>1539</v>
      </c>
      <c r="G433" s="323" t="s">
        <v>1539</v>
      </c>
      <c r="H433" s="323" t="s">
        <v>1539</v>
      </c>
    </row>
    <row r="434" spans="1:8" x14ac:dyDescent="0.25">
      <c r="A434" s="103" t="s">
        <v>1058</v>
      </c>
      <c r="B434" s="324">
        <v>0</v>
      </c>
      <c r="C434" s="323">
        <v>0</v>
      </c>
      <c r="D434" s="323">
        <v>0</v>
      </c>
      <c r="E434" s="323">
        <v>0</v>
      </c>
      <c r="G434" s="323">
        <v>0</v>
      </c>
      <c r="H434" s="323">
        <v>0</v>
      </c>
    </row>
    <row r="435" spans="1:8" x14ac:dyDescent="0.25">
      <c r="A435" s="103" t="s">
        <v>827</v>
      </c>
      <c r="B435" s="324" t="s">
        <v>1539</v>
      </c>
      <c r="C435" s="323" t="s">
        <v>1539</v>
      </c>
      <c r="D435" s="323" t="s">
        <v>1539</v>
      </c>
      <c r="E435" s="323" t="s">
        <v>1539</v>
      </c>
      <c r="G435" s="323" t="s">
        <v>1539</v>
      </c>
      <c r="H435" s="323" t="s">
        <v>1539</v>
      </c>
    </row>
    <row r="436" spans="1:8" x14ac:dyDescent="0.25">
      <c r="A436" s="103" t="s">
        <v>240</v>
      </c>
      <c r="B436" s="324" t="s">
        <v>1539</v>
      </c>
      <c r="C436" s="323" t="s">
        <v>1539</v>
      </c>
      <c r="D436" s="323" t="s">
        <v>1539</v>
      </c>
      <c r="E436" s="323" t="s">
        <v>1539</v>
      </c>
      <c r="G436" s="323" t="s">
        <v>1539</v>
      </c>
      <c r="H436" s="323" t="s">
        <v>1539</v>
      </c>
    </row>
    <row r="437" spans="1:8" x14ac:dyDescent="0.25">
      <c r="A437" s="103" t="s">
        <v>1057</v>
      </c>
      <c r="B437" s="324">
        <v>0</v>
      </c>
      <c r="C437" s="323">
        <v>0</v>
      </c>
      <c r="D437" s="323">
        <v>0</v>
      </c>
      <c r="E437" s="323">
        <v>0</v>
      </c>
      <c r="G437" s="323">
        <v>0</v>
      </c>
      <c r="H437" s="323">
        <v>0</v>
      </c>
    </row>
    <row r="438" spans="1:8" x14ac:dyDescent="0.25">
      <c r="A438" s="103" t="s">
        <v>845</v>
      </c>
      <c r="B438" s="324" t="s">
        <v>1539</v>
      </c>
      <c r="C438" s="323" t="s">
        <v>1539</v>
      </c>
      <c r="D438" s="323" t="s">
        <v>1539</v>
      </c>
      <c r="E438" s="323" t="s">
        <v>1539</v>
      </c>
      <c r="G438" s="323" t="s">
        <v>1539</v>
      </c>
      <c r="H438" s="323" t="s">
        <v>1539</v>
      </c>
    </row>
    <row r="439" spans="1:8" x14ac:dyDescent="0.25">
      <c r="A439" s="103" t="s">
        <v>1056</v>
      </c>
      <c r="B439" s="324">
        <v>0</v>
      </c>
      <c r="C439" s="323">
        <v>0</v>
      </c>
      <c r="D439" s="323">
        <v>0</v>
      </c>
      <c r="E439" s="323">
        <v>0</v>
      </c>
      <c r="G439" s="323">
        <v>0</v>
      </c>
      <c r="H439" s="323">
        <v>0</v>
      </c>
    </row>
    <row r="440" spans="1:8" x14ac:dyDescent="0.25">
      <c r="A440" s="103" t="s">
        <v>760</v>
      </c>
      <c r="B440" s="324">
        <v>0</v>
      </c>
      <c r="C440" s="323">
        <v>0</v>
      </c>
      <c r="D440" s="323">
        <v>0</v>
      </c>
      <c r="E440" s="323">
        <v>0</v>
      </c>
      <c r="G440" s="323">
        <v>0</v>
      </c>
      <c r="H440" s="323">
        <v>0</v>
      </c>
    </row>
    <row r="441" spans="1:8" x14ac:dyDescent="0.25">
      <c r="A441" s="103" t="s">
        <v>796</v>
      </c>
      <c r="B441" s="324" t="s">
        <v>1539</v>
      </c>
      <c r="C441" s="323" t="s">
        <v>1539</v>
      </c>
      <c r="D441" s="323" t="s">
        <v>1539</v>
      </c>
      <c r="E441" s="323" t="s">
        <v>1539</v>
      </c>
      <c r="G441" s="323" t="s">
        <v>1539</v>
      </c>
      <c r="H441" s="323" t="s">
        <v>1539</v>
      </c>
    </row>
    <row r="442" spans="1:8" x14ac:dyDescent="0.25">
      <c r="A442" s="103" t="s">
        <v>885</v>
      </c>
      <c r="B442" s="329">
        <v>10</v>
      </c>
      <c r="C442" s="323">
        <v>0</v>
      </c>
      <c r="D442" s="323">
        <v>37</v>
      </c>
      <c r="E442" s="323">
        <v>4</v>
      </c>
      <c r="G442" s="323">
        <v>80</v>
      </c>
      <c r="H442" s="323">
        <v>368</v>
      </c>
    </row>
    <row r="443" spans="1:8" x14ac:dyDescent="0.25">
      <c r="A443" s="103" t="s">
        <v>832</v>
      </c>
      <c r="B443" s="328" t="s">
        <v>1539</v>
      </c>
      <c r="C443" s="323" t="s">
        <v>1539</v>
      </c>
      <c r="D443" s="323" t="s">
        <v>1539</v>
      </c>
      <c r="E443" s="323" t="s">
        <v>1539</v>
      </c>
      <c r="G443" s="323" t="s">
        <v>1539</v>
      </c>
      <c r="H443" s="323" t="s">
        <v>1539</v>
      </c>
    </row>
    <row r="444" spans="1:8" x14ac:dyDescent="0.25">
      <c r="A444" s="103" t="s">
        <v>1034</v>
      </c>
      <c r="B444" s="328" t="s">
        <v>1539</v>
      </c>
      <c r="C444" s="323" t="s">
        <v>1539</v>
      </c>
      <c r="D444" s="323" t="s">
        <v>1539</v>
      </c>
      <c r="E444" s="323" t="s">
        <v>1539</v>
      </c>
      <c r="G444" s="323" t="s">
        <v>1539</v>
      </c>
      <c r="H444" s="323" t="s">
        <v>1539</v>
      </c>
    </row>
    <row r="445" spans="1:8" x14ac:dyDescent="0.25">
      <c r="A445" s="103" t="s">
        <v>828</v>
      </c>
      <c r="B445" s="328" t="s">
        <v>1539</v>
      </c>
      <c r="C445" s="323" t="s">
        <v>1539</v>
      </c>
      <c r="D445" s="323" t="s">
        <v>1539</v>
      </c>
      <c r="E445" s="323" t="s">
        <v>1539</v>
      </c>
      <c r="G445" s="323" t="s">
        <v>1539</v>
      </c>
      <c r="H445" s="323" t="s">
        <v>1539</v>
      </c>
    </row>
    <row r="446" spans="1:8" x14ac:dyDescent="0.25">
      <c r="A446" s="103" t="s">
        <v>971</v>
      </c>
      <c r="B446" s="329">
        <v>0</v>
      </c>
      <c r="C446" s="323">
        <v>0</v>
      </c>
      <c r="D446" s="323">
        <v>0</v>
      </c>
      <c r="E446" s="323">
        <v>0</v>
      </c>
      <c r="G446" s="323">
        <v>0</v>
      </c>
      <c r="H446" s="323">
        <v>0</v>
      </c>
    </row>
    <row r="447" spans="1:8" x14ac:dyDescent="0.25">
      <c r="A447" s="103" t="s">
        <v>1009</v>
      </c>
      <c r="B447" s="328" t="s">
        <v>1539</v>
      </c>
      <c r="C447" s="323" t="s">
        <v>1539</v>
      </c>
      <c r="D447" s="323" t="s">
        <v>1539</v>
      </c>
      <c r="E447" s="323" t="s">
        <v>1539</v>
      </c>
      <c r="G447" s="323" t="s">
        <v>1539</v>
      </c>
      <c r="H447" s="323" t="s">
        <v>1539</v>
      </c>
    </row>
    <row r="448" spans="1:8" x14ac:dyDescent="0.25">
      <c r="A448" s="103" t="s">
        <v>795</v>
      </c>
      <c r="B448" s="328" t="s">
        <v>1539</v>
      </c>
      <c r="C448" s="323" t="s">
        <v>1539</v>
      </c>
      <c r="D448" s="323" t="s">
        <v>1539</v>
      </c>
      <c r="E448" s="323" t="s">
        <v>1539</v>
      </c>
      <c r="G448" s="323" t="s">
        <v>1539</v>
      </c>
      <c r="H448" s="323" t="s">
        <v>1539</v>
      </c>
    </row>
    <row r="449" spans="1:8" x14ac:dyDescent="0.25">
      <c r="A449" s="103" t="s">
        <v>1173</v>
      </c>
      <c r="B449" s="328">
        <v>0</v>
      </c>
      <c r="C449" s="323">
        <v>0</v>
      </c>
      <c r="D449" s="323">
        <v>0</v>
      </c>
      <c r="E449" s="323">
        <v>0</v>
      </c>
      <c r="G449" s="323">
        <v>0</v>
      </c>
      <c r="H449" s="323">
        <v>0</v>
      </c>
    </row>
    <row r="450" spans="1:8" x14ac:dyDescent="0.25">
      <c r="A450" s="103" t="s">
        <v>1144</v>
      </c>
      <c r="B450" s="328">
        <v>0</v>
      </c>
      <c r="C450" s="323">
        <v>0</v>
      </c>
      <c r="D450" s="323">
        <v>0</v>
      </c>
      <c r="E450" s="323">
        <v>0</v>
      </c>
      <c r="G450" s="323">
        <v>0</v>
      </c>
      <c r="H450" s="323">
        <v>0</v>
      </c>
    </row>
    <row r="451" spans="1:8" x14ac:dyDescent="0.25">
      <c r="A451" s="103" t="s">
        <v>233</v>
      </c>
      <c r="B451" s="324" t="s">
        <v>1539</v>
      </c>
      <c r="C451" s="323" t="s">
        <v>1539</v>
      </c>
      <c r="D451" s="323" t="s">
        <v>1539</v>
      </c>
      <c r="E451" s="323" t="s">
        <v>1539</v>
      </c>
      <c r="G451" s="323" t="s">
        <v>1539</v>
      </c>
      <c r="H451" s="323" t="s">
        <v>1539</v>
      </c>
    </row>
    <row r="452" spans="1:8" x14ac:dyDescent="0.25">
      <c r="A452" s="103" t="s">
        <v>822</v>
      </c>
      <c r="B452" s="324" t="s">
        <v>1539</v>
      </c>
      <c r="C452" s="323" t="s">
        <v>1539</v>
      </c>
      <c r="D452" s="323" t="s">
        <v>1539</v>
      </c>
      <c r="E452" s="323" t="s">
        <v>1539</v>
      </c>
      <c r="G452" s="323" t="s">
        <v>1539</v>
      </c>
      <c r="H452" s="323" t="s">
        <v>1539</v>
      </c>
    </row>
    <row r="453" spans="1:8" x14ac:dyDescent="0.25">
      <c r="A453" s="103" t="s">
        <v>228</v>
      </c>
      <c r="B453" s="324" t="s">
        <v>1539</v>
      </c>
      <c r="C453" s="323" t="s">
        <v>1539</v>
      </c>
      <c r="D453" s="323" t="s">
        <v>1539</v>
      </c>
      <c r="E453" s="323" t="s">
        <v>1539</v>
      </c>
      <c r="G453" s="323" t="s">
        <v>1539</v>
      </c>
      <c r="H453" s="323" t="s">
        <v>1539</v>
      </c>
    </row>
    <row r="454" spans="1:8" x14ac:dyDescent="0.25">
      <c r="A454" s="103" t="s">
        <v>1055</v>
      </c>
      <c r="B454" s="324">
        <v>0</v>
      </c>
      <c r="C454" s="323">
        <v>0</v>
      </c>
      <c r="D454" s="323">
        <v>0</v>
      </c>
      <c r="E454" s="323">
        <v>0</v>
      </c>
      <c r="G454" s="323">
        <v>0</v>
      </c>
      <c r="H454" s="323">
        <v>0</v>
      </c>
    </row>
    <row r="455" spans="1:8" x14ac:dyDescent="0.25">
      <c r="A455" s="103" t="s">
        <v>1054</v>
      </c>
      <c r="B455" s="324">
        <v>0</v>
      </c>
      <c r="C455" s="323">
        <v>0</v>
      </c>
      <c r="D455" s="323">
        <v>0</v>
      </c>
      <c r="E455" s="323">
        <v>0</v>
      </c>
      <c r="G455" s="323">
        <v>0</v>
      </c>
      <c r="H455" s="323">
        <v>0</v>
      </c>
    </row>
    <row r="456" spans="1:8" x14ac:dyDescent="0.25">
      <c r="A456" s="103" t="s">
        <v>759</v>
      </c>
      <c r="B456" s="324">
        <v>0</v>
      </c>
      <c r="C456" s="323">
        <v>0</v>
      </c>
      <c r="D456" s="323">
        <v>0</v>
      </c>
      <c r="E456" s="323">
        <v>0</v>
      </c>
      <c r="G456" s="323">
        <v>0</v>
      </c>
      <c r="H456" s="323">
        <v>0</v>
      </c>
    </row>
    <row r="457" spans="1:8" x14ac:dyDescent="0.25">
      <c r="A457" s="103" t="s">
        <v>221</v>
      </c>
      <c r="B457" s="324" t="s">
        <v>1539</v>
      </c>
      <c r="C457" s="323" t="s">
        <v>1539</v>
      </c>
      <c r="D457" s="323" t="s">
        <v>1539</v>
      </c>
      <c r="E457" s="323" t="s">
        <v>1539</v>
      </c>
      <c r="G457" s="323" t="s">
        <v>1539</v>
      </c>
      <c r="H457" s="323" t="s">
        <v>1539</v>
      </c>
    </row>
    <row r="458" spans="1:8" x14ac:dyDescent="0.25">
      <c r="A458" s="103" t="s">
        <v>884</v>
      </c>
      <c r="B458" s="324">
        <v>0</v>
      </c>
      <c r="C458" s="323">
        <v>0</v>
      </c>
      <c r="D458" s="323">
        <v>0</v>
      </c>
      <c r="E458" s="323">
        <v>1</v>
      </c>
      <c r="G458" s="323">
        <v>0</v>
      </c>
      <c r="H458" s="323">
        <v>11</v>
      </c>
    </row>
    <row r="459" spans="1:8" x14ac:dyDescent="0.25">
      <c r="A459" s="103" t="s">
        <v>212</v>
      </c>
      <c r="B459" s="324" t="s">
        <v>1539</v>
      </c>
      <c r="C459" s="323" t="s">
        <v>1539</v>
      </c>
      <c r="D459" s="323" t="s">
        <v>1539</v>
      </c>
      <c r="E459" s="323" t="s">
        <v>1539</v>
      </c>
      <c r="G459" s="323" t="s">
        <v>1539</v>
      </c>
      <c r="H459" s="323" t="s">
        <v>1539</v>
      </c>
    </row>
    <row r="460" spans="1:8" x14ac:dyDescent="0.25">
      <c r="A460" s="103" t="s">
        <v>1007</v>
      </c>
      <c r="B460" s="324" t="s">
        <v>1539</v>
      </c>
      <c r="C460" s="323" t="s">
        <v>1539</v>
      </c>
      <c r="D460" s="323" t="s">
        <v>1539</v>
      </c>
      <c r="E460" s="323" t="s">
        <v>1539</v>
      </c>
      <c r="G460" s="323" t="s">
        <v>1539</v>
      </c>
      <c r="H460" s="323" t="s">
        <v>1539</v>
      </c>
    </row>
    <row r="461" spans="1:8" x14ac:dyDescent="0.25">
      <c r="A461" s="103" t="s">
        <v>843</v>
      </c>
      <c r="B461" s="324" t="s">
        <v>1539</v>
      </c>
      <c r="C461" s="323" t="s">
        <v>1539</v>
      </c>
      <c r="D461" s="323" t="s">
        <v>1539</v>
      </c>
      <c r="E461" s="323" t="s">
        <v>1539</v>
      </c>
      <c r="G461" s="323" t="s">
        <v>1539</v>
      </c>
      <c r="H461" s="323" t="s">
        <v>1539</v>
      </c>
    </row>
    <row r="462" spans="1:8" x14ac:dyDescent="0.25">
      <c r="A462" s="103" t="s">
        <v>794</v>
      </c>
      <c r="B462" s="324" t="s">
        <v>1539</v>
      </c>
      <c r="C462" s="323" t="s">
        <v>1539</v>
      </c>
      <c r="D462" s="323" t="s">
        <v>1539</v>
      </c>
      <c r="E462" s="323" t="s">
        <v>1539</v>
      </c>
      <c r="G462" s="323" t="s">
        <v>1539</v>
      </c>
      <c r="H462" s="323" t="s">
        <v>1539</v>
      </c>
    </row>
    <row r="463" spans="1:8" x14ac:dyDescent="0.25">
      <c r="A463" s="103" t="s">
        <v>199</v>
      </c>
      <c r="B463" s="324" t="s">
        <v>1539</v>
      </c>
      <c r="C463" s="323" t="s">
        <v>1539</v>
      </c>
      <c r="D463" s="323" t="s">
        <v>1539</v>
      </c>
      <c r="E463" s="323" t="s">
        <v>1539</v>
      </c>
      <c r="G463" s="323" t="s">
        <v>1539</v>
      </c>
      <c r="H463" s="323" t="s">
        <v>1539</v>
      </c>
    </row>
    <row r="464" spans="1:8" x14ac:dyDescent="0.25">
      <c r="A464" s="103" t="s">
        <v>768</v>
      </c>
      <c r="B464" s="324" t="s">
        <v>1539</v>
      </c>
      <c r="C464" s="323" t="s">
        <v>1539</v>
      </c>
      <c r="D464" s="323" t="s">
        <v>1539</v>
      </c>
      <c r="E464" s="323" t="s">
        <v>1539</v>
      </c>
      <c r="G464" s="323" t="s">
        <v>1539</v>
      </c>
      <c r="H464" s="323" t="s">
        <v>1539</v>
      </c>
    </row>
    <row r="465" spans="1:8" x14ac:dyDescent="0.25">
      <c r="A465" s="103" t="s">
        <v>1053</v>
      </c>
      <c r="B465" s="324">
        <v>0</v>
      </c>
      <c r="C465" s="323">
        <v>0</v>
      </c>
      <c r="D465" s="323">
        <v>0</v>
      </c>
      <c r="E465" s="323">
        <v>0</v>
      </c>
      <c r="G465" s="323">
        <v>0</v>
      </c>
      <c r="H465" s="323">
        <v>0</v>
      </c>
    </row>
    <row r="466" spans="1:8" x14ac:dyDescent="0.25">
      <c r="A466" s="103" t="s">
        <v>1052</v>
      </c>
      <c r="B466" s="324">
        <v>0</v>
      </c>
      <c r="C466" s="323">
        <v>0</v>
      </c>
      <c r="D466" s="323">
        <v>0</v>
      </c>
      <c r="E466" s="323">
        <v>0</v>
      </c>
      <c r="G466" s="323">
        <v>0</v>
      </c>
      <c r="H466" s="323">
        <v>0</v>
      </c>
    </row>
    <row r="467" spans="1:8" x14ac:dyDescent="0.25">
      <c r="A467" s="103" t="s">
        <v>1187</v>
      </c>
      <c r="B467" s="324">
        <v>0</v>
      </c>
      <c r="C467" s="323">
        <v>0</v>
      </c>
      <c r="D467" s="323">
        <v>0</v>
      </c>
      <c r="E467" s="323">
        <v>0</v>
      </c>
      <c r="G467" s="323">
        <v>0</v>
      </c>
      <c r="H467" s="323">
        <v>0</v>
      </c>
    </row>
    <row r="468" spans="1:8" x14ac:dyDescent="0.25">
      <c r="A468" s="103" t="s">
        <v>1051</v>
      </c>
      <c r="B468" s="324">
        <v>0</v>
      </c>
      <c r="C468" s="323">
        <v>0</v>
      </c>
      <c r="D468" s="323">
        <v>0</v>
      </c>
      <c r="E468" s="323">
        <v>0</v>
      </c>
      <c r="G468" s="323">
        <v>0</v>
      </c>
      <c r="H468" s="323">
        <v>0</v>
      </c>
    </row>
    <row r="469" spans="1:8" x14ac:dyDescent="0.25">
      <c r="A469" s="103" t="s">
        <v>852</v>
      </c>
      <c r="B469" s="324" t="s">
        <v>1539</v>
      </c>
      <c r="C469" s="323" t="s">
        <v>1539</v>
      </c>
      <c r="D469" s="323" t="s">
        <v>1539</v>
      </c>
      <c r="E469" s="323" t="s">
        <v>1539</v>
      </c>
      <c r="G469" s="323" t="s">
        <v>1539</v>
      </c>
      <c r="H469" s="323" t="s">
        <v>1539</v>
      </c>
    </row>
    <row r="470" spans="1:8" x14ac:dyDescent="0.25">
      <c r="A470" s="103" t="s">
        <v>1004</v>
      </c>
      <c r="B470" s="324" t="s">
        <v>1539</v>
      </c>
      <c r="C470" s="323" t="s">
        <v>1539</v>
      </c>
      <c r="D470" s="323" t="s">
        <v>1539</v>
      </c>
      <c r="E470" s="323" t="s">
        <v>1539</v>
      </c>
      <c r="G470" s="323" t="s">
        <v>1539</v>
      </c>
      <c r="H470" s="323" t="s">
        <v>1539</v>
      </c>
    </row>
    <row r="471" spans="1:8" x14ac:dyDescent="0.25">
      <c r="A471" s="103" t="s">
        <v>187</v>
      </c>
      <c r="B471" s="324" t="s">
        <v>1539</v>
      </c>
      <c r="C471" s="323" t="s">
        <v>1539</v>
      </c>
      <c r="D471" s="323" t="s">
        <v>1539</v>
      </c>
      <c r="E471" s="323" t="s">
        <v>1539</v>
      </c>
      <c r="G471" s="323" t="s">
        <v>1539</v>
      </c>
      <c r="H471" s="323" t="s">
        <v>1539</v>
      </c>
    </row>
    <row r="472" spans="1:8" x14ac:dyDescent="0.25">
      <c r="A472" s="103" t="s">
        <v>970</v>
      </c>
      <c r="B472" s="324">
        <v>0</v>
      </c>
      <c r="C472" s="323">
        <v>0</v>
      </c>
      <c r="D472" s="323">
        <v>0</v>
      </c>
      <c r="E472" s="323">
        <v>0</v>
      </c>
      <c r="G472" s="323">
        <v>0</v>
      </c>
      <c r="H472" s="323">
        <v>0</v>
      </c>
    </row>
    <row r="473" spans="1:8" x14ac:dyDescent="0.25">
      <c r="A473" s="103" t="s">
        <v>876</v>
      </c>
      <c r="B473" s="324" t="s">
        <v>1539</v>
      </c>
      <c r="C473" s="323" t="s">
        <v>1539</v>
      </c>
      <c r="D473" s="323" t="s">
        <v>1539</v>
      </c>
      <c r="E473" s="323" t="s">
        <v>1539</v>
      </c>
      <c r="G473" s="323" t="s">
        <v>1539</v>
      </c>
      <c r="H473" s="323" t="s">
        <v>1539</v>
      </c>
    </row>
    <row r="474" spans="1:8" x14ac:dyDescent="0.25">
      <c r="A474" s="103" t="s">
        <v>805</v>
      </c>
      <c r="B474" s="329" t="s">
        <v>1539</v>
      </c>
      <c r="C474" s="323" t="s">
        <v>1539</v>
      </c>
      <c r="D474" s="323" t="s">
        <v>1539</v>
      </c>
      <c r="E474" s="323" t="s">
        <v>1539</v>
      </c>
      <c r="G474" s="323" t="s">
        <v>1539</v>
      </c>
      <c r="H474" s="323" t="s">
        <v>1539</v>
      </c>
    </row>
    <row r="475" spans="1:8" x14ac:dyDescent="0.25">
      <c r="A475" s="103" t="s">
        <v>830</v>
      </c>
      <c r="B475" s="328" t="s">
        <v>1539</v>
      </c>
      <c r="C475" s="323" t="s">
        <v>1539</v>
      </c>
      <c r="D475" s="323" t="s">
        <v>1539</v>
      </c>
      <c r="E475" s="323" t="s">
        <v>1539</v>
      </c>
      <c r="G475" s="323" t="s">
        <v>1539</v>
      </c>
      <c r="H475" s="323" t="s">
        <v>1539</v>
      </c>
    </row>
    <row r="476" spans="1:8" x14ac:dyDescent="0.25">
      <c r="A476" s="103" t="s">
        <v>1130</v>
      </c>
      <c r="B476" s="328" t="s">
        <v>1539</v>
      </c>
      <c r="C476" s="323" t="s">
        <v>1539</v>
      </c>
      <c r="D476" s="323" t="s">
        <v>1539</v>
      </c>
      <c r="E476" s="323" t="s">
        <v>1539</v>
      </c>
      <c r="G476" s="323" t="s">
        <v>1539</v>
      </c>
      <c r="H476" s="323" t="s">
        <v>1539</v>
      </c>
    </row>
    <row r="477" spans="1:8" x14ac:dyDescent="0.25">
      <c r="A477" s="103" t="s">
        <v>182</v>
      </c>
      <c r="B477" s="328">
        <v>0</v>
      </c>
      <c r="C477" s="323">
        <v>0</v>
      </c>
      <c r="D477" s="323">
        <v>0</v>
      </c>
      <c r="E477" s="323">
        <v>0</v>
      </c>
      <c r="G477" s="323">
        <v>4</v>
      </c>
      <c r="H477" s="323">
        <v>8</v>
      </c>
    </row>
    <row r="478" spans="1:8" x14ac:dyDescent="0.25">
      <c r="A478" s="103" t="s">
        <v>1219</v>
      </c>
      <c r="B478" s="329" t="s">
        <v>1539</v>
      </c>
      <c r="C478" s="323" t="s">
        <v>1539</v>
      </c>
      <c r="D478" s="323" t="s">
        <v>1539</v>
      </c>
      <c r="E478" s="323" t="s">
        <v>1539</v>
      </c>
      <c r="G478" s="323" t="s">
        <v>1539</v>
      </c>
      <c r="H478" s="323" t="s">
        <v>1539</v>
      </c>
    </row>
    <row r="479" spans="1:8" x14ac:dyDescent="0.25">
      <c r="A479" s="103" t="s">
        <v>1143</v>
      </c>
      <c r="B479" s="328">
        <v>0</v>
      </c>
      <c r="C479" s="323">
        <v>0</v>
      </c>
      <c r="D479" s="323">
        <v>0</v>
      </c>
      <c r="E479" s="323">
        <v>0</v>
      </c>
      <c r="G479" s="323">
        <v>0</v>
      </c>
      <c r="H479" s="323">
        <v>0</v>
      </c>
    </row>
    <row r="480" spans="1:8" x14ac:dyDescent="0.25">
      <c r="A480" s="103" t="s">
        <v>1142</v>
      </c>
      <c r="B480" s="328">
        <v>0</v>
      </c>
      <c r="C480" s="323">
        <v>0</v>
      </c>
      <c r="D480" s="323">
        <v>0</v>
      </c>
      <c r="E480" s="323">
        <v>0</v>
      </c>
      <c r="G480" s="323">
        <v>0</v>
      </c>
      <c r="H480" s="323">
        <v>0</v>
      </c>
    </row>
    <row r="481" spans="1:8" x14ac:dyDescent="0.25">
      <c r="A481" s="103" t="s">
        <v>778</v>
      </c>
      <c r="B481" s="328" t="s">
        <v>1539</v>
      </c>
      <c r="C481" s="323" t="s">
        <v>1539</v>
      </c>
      <c r="D481" s="323" t="s">
        <v>1539</v>
      </c>
      <c r="E481" s="323" t="s">
        <v>1539</v>
      </c>
      <c r="G481" s="323" t="s">
        <v>1539</v>
      </c>
      <c r="H481" s="323" t="s">
        <v>1539</v>
      </c>
    </row>
    <row r="482" spans="1:8" x14ac:dyDescent="0.25">
      <c r="A482" s="103" t="s">
        <v>175</v>
      </c>
      <c r="B482" s="328" t="s">
        <v>1539</v>
      </c>
      <c r="C482" s="323" t="s">
        <v>1539</v>
      </c>
      <c r="D482" s="323" t="s">
        <v>1539</v>
      </c>
      <c r="E482" s="323" t="s">
        <v>1539</v>
      </c>
      <c r="G482" s="323" t="s">
        <v>1539</v>
      </c>
      <c r="H482" s="323" t="s">
        <v>1539</v>
      </c>
    </row>
    <row r="483" spans="1:8" x14ac:dyDescent="0.25">
      <c r="A483" s="103" t="s">
        <v>934</v>
      </c>
      <c r="B483" s="324">
        <v>0</v>
      </c>
      <c r="C483" s="323">
        <v>0</v>
      </c>
      <c r="D483" s="323">
        <v>0</v>
      </c>
      <c r="E483" s="323">
        <v>0</v>
      </c>
      <c r="G483" s="323">
        <v>0</v>
      </c>
      <c r="H483" s="323">
        <v>0</v>
      </c>
    </row>
    <row r="484" spans="1:8" x14ac:dyDescent="0.25">
      <c r="A484" s="103" t="s">
        <v>1050</v>
      </c>
      <c r="B484" s="324">
        <v>0</v>
      </c>
      <c r="C484" s="323">
        <v>0</v>
      </c>
      <c r="D484" s="323">
        <v>0</v>
      </c>
      <c r="E484" s="323">
        <v>0</v>
      </c>
      <c r="G484" s="323">
        <v>0</v>
      </c>
      <c r="H484" s="323">
        <v>0</v>
      </c>
    </row>
    <row r="485" spans="1:8" x14ac:dyDescent="0.25">
      <c r="A485" s="103" t="s">
        <v>757</v>
      </c>
      <c r="B485" s="324">
        <v>0</v>
      </c>
      <c r="C485" s="323">
        <v>0</v>
      </c>
      <c r="D485" s="323">
        <v>0</v>
      </c>
      <c r="E485" s="323">
        <v>0</v>
      </c>
      <c r="G485" s="323">
        <v>0</v>
      </c>
      <c r="H485" s="323">
        <v>0</v>
      </c>
    </row>
    <row r="486" spans="1:8" x14ac:dyDescent="0.25">
      <c r="A486" s="103" t="s">
        <v>1319</v>
      </c>
      <c r="B486" s="324" t="s">
        <v>1539</v>
      </c>
      <c r="C486" s="323" t="s">
        <v>1539</v>
      </c>
      <c r="D486" s="323" t="s">
        <v>1539</v>
      </c>
      <c r="E486" s="323" t="s">
        <v>1539</v>
      </c>
      <c r="G486" s="323" t="s">
        <v>1539</v>
      </c>
      <c r="H486" s="323" t="s">
        <v>1539</v>
      </c>
    </row>
    <row r="487" spans="1:8" x14ac:dyDescent="0.25">
      <c r="A487" s="103" t="s">
        <v>1049</v>
      </c>
      <c r="B487" s="324">
        <v>0</v>
      </c>
      <c r="C487" s="323">
        <v>0</v>
      </c>
      <c r="D487" s="323">
        <v>0</v>
      </c>
      <c r="E487" s="323">
        <v>0</v>
      </c>
      <c r="G487" s="323">
        <v>0</v>
      </c>
      <c r="H487" s="323">
        <v>0</v>
      </c>
    </row>
    <row r="488" spans="1:8" x14ac:dyDescent="0.25">
      <c r="A488" s="103" t="s">
        <v>874</v>
      </c>
      <c r="B488" s="324" t="s">
        <v>1539</v>
      </c>
      <c r="C488" s="323" t="s">
        <v>1539</v>
      </c>
      <c r="D488" s="323" t="s">
        <v>1539</v>
      </c>
      <c r="E488" s="323" t="s">
        <v>1539</v>
      </c>
      <c r="G488" s="323" t="s">
        <v>1539</v>
      </c>
      <c r="H488" s="323" t="s">
        <v>1539</v>
      </c>
    </row>
    <row r="489" spans="1:8" x14ac:dyDescent="0.25">
      <c r="A489" s="103" t="s">
        <v>1162</v>
      </c>
      <c r="B489" s="324" t="s">
        <v>1539</v>
      </c>
      <c r="C489" s="323" t="s">
        <v>1539</v>
      </c>
      <c r="D489" s="323" t="s">
        <v>1539</v>
      </c>
      <c r="E489" s="323" t="s">
        <v>1539</v>
      </c>
      <c r="G489" s="323" t="s">
        <v>1539</v>
      </c>
      <c r="H489" s="323" t="s">
        <v>1539</v>
      </c>
    </row>
    <row r="490" spans="1:8" x14ac:dyDescent="0.25">
      <c r="A490" s="103" t="s">
        <v>1354</v>
      </c>
      <c r="B490" s="324" t="s">
        <v>1539</v>
      </c>
      <c r="C490" s="323" t="s">
        <v>1539</v>
      </c>
      <c r="D490" s="323" t="s">
        <v>1539</v>
      </c>
      <c r="E490" s="323" t="s">
        <v>1539</v>
      </c>
      <c r="G490" s="323" t="s">
        <v>1539</v>
      </c>
      <c r="H490" s="323" t="s">
        <v>1539</v>
      </c>
    </row>
    <row r="491" spans="1:8" x14ac:dyDescent="0.25">
      <c r="A491" s="103" t="s">
        <v>999</v>
      </c>
      <c r="B491" s="324" t="s">
        <v>1539</v>
      </c>
      <c r="C491" s="323" t="s">
        <v>1539</v>
      </c>
      <c r="D491" s="323" t="s">
        <v>1539</v>
      </c>
      <c r="E491" s="323" t="s">
        <v>1539</v>
      </c>
      <c r="G491" s="323" t="s">
        <v>1539</v>
      </c>
      <c r="H491" s="323" t="s">
        <v>1539</v>
      </c>
    </row>
    <row r="492" spans="1:8" x14ac:dyDescent="0.25">
      <c r="A492" s="103" t="s">
        <v>771</v>
      </c>
      <c r="B492" s="324" t="s">
        <v>1539</v>
      </c>
      <c r="C492" s="323" t="s">
        <v>1539</v>
      </c>
      <c r="D492" s="323" t="s">
        <v>1539</v>
      </c>
      <c r="E492" s="323" t="s">
        <v>1539</v>
      </c>
      <c r="G492" s="323" t="s">
        <v>1539</v>
      </c>
      <c r="H492" s="323" t="s">
        <v>1539</v>
      </c>
    </row>
    <row r="493" spans="1:8" x14ac:dyDescent="0.25">
      <c r="A493" s="103" t="s">
        <v>169</v>
      </c>
      <c r="B493" s="324" t="s">
        <v>1539</v>
      </c>
      <c r="C493" s="323" t="s">
        <v>1539</v>
      </c>
      <c r="D493" s="323" t="s">
        <v>1539</v>
      </c>
      <c r="E493" s="323" t="s">
        <v>1539</v>
      </c>
      <c r="G493" s="323" t="s">
        <v>1539</v>
      </c>
      <c r="H493" s="323" t="s">
        <v>1539</v>
      </c>
    </row>
    <row r="494" spans="1:8" x14ac:dyDescent="0.25">
      <c r="A494" s="103" t="s">
        <v>813</v>
      </c>
      <c r="B494" s="324" t="s">
        <v>1539</v>
      </c>
      <c r="C494" s="323" t="s">
        <v>1539</v>
      </c>
      <c r="D494" s="323" t="s">
        <v>1539</v>
      </c>
      <c r="E494" s="323" t="s">
        <v>1539</v>
      </c>
      <c r="G494" s="323" t="s">
        <v>1539</v>
      </c>
      <c r="H494" s="323" t="s">
        <v>1539</v>
      </c>
    </row>
    <row r="495" spans="1:8" x14ac:dyDescent="0.25">
      <c r="A495" s="103" t="s">
        <v>161</v>
      </c>
      <c r="B495" s="324" t="s">
        <v>1539</v>
      </c>
      <c r="C495" s="323" t="s">
        <v>1539</v>
      </c>
      <c r="D495" s="323" t="s">
        <v>1539</v>
      </c>
      <c r="E495" s="323" t="s">
        <v>1539</v>
      </c>
      <c r="G495" s="323" t="s">
        <v>1539</v>
      </c>
      <c r="H495" s="323" t="s">
        <v>1539</v>
      </c>
    </row>
    <row r="496" spans="1:8" x14ac:dyDescent="0.25">
      <c r="A496" s="103" t="s">
        <v>786</v>
      </c>
      <c r="B496" s="324" t="s">
        <v>1539</v>
      </c>
      <c r="C496" s="323" t="s">
        <v>1539</v>
      </c>
      <c r="D496" s="323" t="s">
        <v>1539</v>
      </c>
      <c r="E496" s="323" t="s">
        <v>1539</v>
      </c>
      <c r="G496" s="323" t="s">
        <v>1539</v>
      </c>
      <c r="H496" s="323" t="s">
        <v>1539</v>
      </c>
    </row>
    <row r="497" spans="1:8" x14ac:dyDescent="0.25">
      <c r="A497" s="103" t="s">
        <v>969</v>
      </c>
      <c r="B497" s="324">
        <v>0</v>
      </c>
      <c r="C497" s="323">
        <v>0</v>
      </c>
      <c r="D497" s="323">
        <v>0</v>
      </c>
      <c r="E497" s="323">
        <v>0</v>
      </c>
      <c r="G497" s="323">
        <v>0</v>
      </c>
      <c r="H497" s="323">
        <v>0</v>
      </c>
    </row>
    <row r="498" spans="1:8" x14ac:dyDescent="0.25">
      <c r="A498" s="103" t="s">
        <v>905</v>
      </c>
      <c r="B498" s="324">
        <v>0</v>
      </c>
      <c r="C498" s="323">
        <v>0</v>
      </c>
      <c r="D498" s="323">
        <v>0</v>
      </c>
      <c r="E498" s="323">
        <v>0</v>
      </c>
      <c r="G498" s="323">
        <v>0</v>
      </c>
      <c r="H498" s="323">
        <v>0</v>
      </c>
    </row>
    <row r="499" spans="1:8" x14ac:dyDescent="0.25">
      <c r="A499" s="103" t="s">
        <v>1030</v>
      </c>
      <c r="B499" s="324" t="s">
        <v>1539</v>
      </c>
      <c r="C499" s="323" t="s">
        <v>1539</v>
      </c>
      <c r="D499" s="323" t="s">
        <v>1539</v>
      </c>
      <c r="E499" s="323" t="s">
        <v>1539</v>
      </c>
      <c r="G499" s="323" t="s">
        <v>1539</v>
      </c>
      <c r="H499" s="323" t="s">
        <v>1539</v>
      </c>
    </row>
    <row r="500" spans="1:8" x14ac:dyDescent="0.25">
      <c r="A500" s="103" t="s">
        <v>1225</v>
      </c>
      <c r="B500" s="324" t="s">
        <v>1539</v>
      </c>
      <c r="C500" s="323" t="s">
        <v>1539</v>
      </c>
      <c r="D500" s="323" t="s">
        <v>1539</v>
      </c>
      <c r="E500" s="323" t="s">
        <v>1539</v>
      </c>
      <c r="G500" s="323" t="s">
        <v>1539</v>
      </c>
      <c r="H500" s="323" t="s">
        <v>1539</v>
      </c>
    </row>
    <row r="501" spans="1:8" x14ac:dyDescent="0.25">
      <c r="A501" s="103" t="s">
        <v>904</v>
      </c>
      <c r="B501" s="324">
        <v>0</v>
      </c>
      <c r="C501" s="323">
        <v>0</v>
      </c>
      <c r="D501" s="323">
        <v>0</v>
      </c>
      <c r="E501" s="323">
        <v>0</v>
      </c>
      <c r="G501" s="323">
        <v>0</v>
      </c>
      <c r="H501" s="323">
        <v>0</v>
      </c>
    </row>
    <row r="502" spans="1:8" x14ac:dyDescent="0.25">
      <c r="A502" s="103" t="s">
        <v>804</v>
      </c>
      <c r="B502" s="324" t="s">
        <v>1539</v>
      </c>
      <c r="C502" s="323" t="s">
        <v>1539</v>
      </c>
      <c r="D502" s="323" t="s">
        <v>1539</v>
      </c>
      <c r="E502" s="323" t="s">
        <v>1539</v>
      </c>
      <c r="G502" s="323" t="s">
        <v>1539</v>
      </c>
      <c r="H502" s="323" t="s">
        <v>1539</v>
      </c>
    </row>
    <row r="503" spans="1:8" x14ac:dyDescent="0.25">
      <c r="A503" s="103" t="s">
        <v>802</v>
      </c>
      <c r="B503" s="324" t="s">
        <v>1539</v>
      </c>
      <c r="C503" s="323" t="s">
        <v>1539</v>
      </c>
      <c r="D503" s="323" t="s">
        <v>1539</v>
      </c>
      <c r="E503" s="323" t="s">
        <v>1539</v>
      </c>
      <c r="G503" s="323" t="s">
        <v>1539</v>
      </c>
      <c r="H503" s="323" t="s">
        <v>1539</v>
      </c>
    </row>
    <row r="504" spans="1:8" x14ac:dyDescent="0.25">
      <c r="A504" s="103" t="s">
        <v>147</v>
      </c>
      <c r="B504" s="324">
        <v>0</v>
      </c>
      <c r="C504" s="323">
        <v>0</v>
      </c>
      <c r="D504" s="323">
        <v>0</v>
      </c>
      <c r="E504" s="323">
        <v>0</v>
      </c>
      <c r="G504" s="323">
        <v>0</v>
      </c>
      <c r="H504" s="323">
        <v>0</v>
      </c>
    </row>
    <row r="505" spans="1:8" x14ac:dyDescent="0.25">
      <c r="A505" s="103" t="s">
        <v>1048</v>
      </c>
      <c r="B505" s="324">
        <v>0</v>
      </c>
      <c r="C505" s="323">
        <v>0</v>
      </c>
      <c r="D505" s="323">
        <v>0</v>
      </c>
      <c r="E505" s="323">
        <v>0</v>
      </c>
      <c r="G505" s="323">
        <v>0</v>
      </c>
      <c r="H505" s="323">
        <v>0</v>
      </c>
    </row>
    <row r="506" spans="1:8" x14ac:dyDescent="0.25">
      <c r="A506" s="103" t="s">
        <v>903</v>
      </c>
      <c r="B506" s="324">
        <v>0</v>
      </c>
      <c r="C506" s="323">
        <v>0</v>
      </c>
      <c r="D506" s="323">
        <v>0</v>
      </c>
      <c r="E506" s="323">
        <v>0</v>
      </c>
      <c r="G506" s="323">
        <v>0</v>
      </c>
      <c r="H506" s="323">
        <v>0</v>
      </c>
    </row>
    <row r="507" spans="1:8" x14ac:dyDescent="0.25">
      <c r="A507" s="103" t="s">
        <v>968</v>
      </c>
      <c r="B507" s="324">
        <v>0</v>
      </c>
      <c r="C507" s="323">
        <v>0</v>
      </c>
      <c r="D507" s="323">
        <v>0</v>
      </c>
      <c r="E507" s="323">
        <v>0</v>
      </c>
      <c r="G507" s="323">
        <v>0</v>
      </c>
      <c r="H507" s="323">
        <v>0</v>
      </c>
    </row>
    <row r="508" spans="1:8" x14ac:dyDescent="0.25">
      <c r="A508" s="103" t="s">
        <v>772</v>
      </c>
      <c r="B508" s="324" t="s">
        <v>1539</v>
      </c>
      <c r="C508" s="323" t="s">
        <v>1539</v>
      </c>
      <c r="D508" s="323" t="s">
        <v>1539</v>
      </c>
      <c r="E508" s="323" t="s">
        <v>1539</v>
      </c>
      <c r="G508" s="323" t="s">
        <v>1539</v>
      </c>
      <c r="H508" s="323" t="s">
        <v>1539</v>
      </c>
    </row>
    <row r="509" spans="1:8" x14ac:dyDescent="0.25">
      <c r="A509" s="103" t="s">
        <v>882</v>
      </c>
      <c r="B509" s="324">
        <v>48</v>
      </c>
      <c r="C509" s="323">
        <v>0</v>
      </c>
      <c r="D509" s="323">
        <v>36</v>
      </c>
      <c r="E509" s="323">
        <v>0</v>
      </c>
      <c r="G509" s="323">
        <v>1</v>
      </c>
      <c r="H509" s="323">
        <v>252</v>
      </c>
    </row>
    <row r="510" spans="1:8" x14ac:dyDescent="0.25">
      <c r="A510" s="103" t="s">
        <v>1047</v>
      </c>
      <c r="B510" s="324">
        <v>0</v>
      </c>
      <c r="C510" s="323">
        <v>0</v>
      </c>
      <c r="D510" s="323">
        <v>0</v>
      </c>
      <c r="E510" s="323">
        <v>0</v>
      </c>
      <c r="G510" s="323">
        <v>0</v>
      </c>
      <c r="H510" s="323">
        <v>0</v>
      </c>
    </row>
    <row r="511" spans="1:8" x14ac:dyDescent="0.25">
      <c r="A511" s="103" t="s">
        <v>1192</v>
      </c>
      <c r="B511" s="324" t="s">
        <v>1539</v>
      </c>
      <c r="C511" s="323" t="s">
        <v>1539</v>
      </c>
      <c r="D511" s="323" t="s">
        <v>1539</v>
      </c>
      <c r="E511" s="323" t="s">
        <v>1539</v>
      </c>
      <c r="G511" s="323" t="s">
        <v>1539</v>
      </c>
      <c r="H511" s="323" t="s">
        <v>1539</v>
      </c>
    </row>
    <row r="512" spans="1:8" x14ac:dyDescent="0.25">
      <c r="A512" s="103" t="s">
        <v>1140</v>
      </c>
      <c r="B512" s="324">
        <v>0</v>
      </c>
      <c r="C512" s="323">
        <v>0</v>
      </c>
      <c r="D512" s="323">
        <v>0</v>
      </c>
      <c r="E512" s="323">
        <v>0</v>
      </c>
      <c r="G512" s="323">
        <v>0</v>
      </c>
      <c r="H512" s="323">
        <v>0</v>
      </c>
    </row>
    <row r="513" spans="1:8" x14ac:dyDescent="0.25">
      <c r="A513" s="103" t="s">
        <v>784</v>
      </c>
      <c r="B513" s="324" t="s">
        <v>1539</v>
      </c>
      <c r="C513" s="323" t="s">
        <v>1539</v>
      </c>
      <c r="D513" s="323" t="s">
        <v>1539</v>
      </c>
      <c r="E513" s="323" t="s">
        <v>1539</v>
      </c>
      <c r="G513" s="323" t="s">
        <v>1539</v>
      </c>
      <c r="H513" s="323" t="s">
        <v>1539</v>
      </c>
    </row>
    <row r="514" spans="1:8" x14ac:dyDescent="0.25">
      <c r="A514" s="103" t="s">
        <v>826</v>
      </c>
      <c r="B514" s="324" t="s">
        <v>1539</v>
      </c>
      <c r="C514" s="323" t="s">
        <v>1539</v>
      </c>
      <c r="D514" s="323" t="s">
        <v>1539</v>
      </c>
      <c r="E514" s="323" t="s">
        <v>1539</v>
      </c>
      <c r="G514" s="323" t="s">
        <v>1539</v>
      </c>
      <c r="H514" s="323" t="s">
        <v>1539</v>
      </c>
    </row>
    <row r="515" spans="1:8" x14ac:dyDescent="0.25">
      <c r="A515" s="103" t="s">
        <v>812</v>
      </c>
      <c r="B515" s="324" t="s">
        <v>1539</v>
      </c>
      <c r="C515" s="323" t="s">
        <v>1539</v>
      </c>
      <c r="D515" s="323" t="s">
        <v>1539</v>
      </c>
      <c r="E515" s="323" t="s">
        <v>1539</v>
      </c>
      <c r="G515" s="323" t="s">
        <v>1539</v>
      </c>
      <c r="H515" s="323" t="s">
        <v>1539</v>
      </c>
    </row>
    <row r="516" spans="1:8" x14ac:dyDescent="0.25">
      <c r="A516" s="103" t="s">
        <v>1046</v>
      </c>
      <c r="B516" s="324">
        <v>0</v>
      </c>
      <c r="C516" s="323">
        <v>0</v>
      </c>
      <c r="D516" s="323">
        <v>0</v>
      </c>
      <c r="E516" s="323">
        <v>0</v>
      </c>
      <c r="G516" s="323">
        <v>0</v>
      </c>
      <c r="H516" s="323">
        <v>0</v>
      </c>
    </row>
    <row r="517" spans="1:8" x14ac:dyDescent="0.25">
      <c r="A517" s="103" t="s">
        <v>1045</v>
      </c>
      <c r="B517" s="324">
        <v>0</v>
      </c>
      <c r="C517" s="323">
        <v>0</v>
      </c>
      <c r="D517" s="323">
        <v>0</v>
      </c>
      <c r="E517" s="323">
        <v>0</v>
      </c>
      <c r="G517" s="323">
        <v>0</v>
      </c>
      <c r="H517" s="323">
        <v>0</v>
      </c>
    </row>
    <row r="518" spans="1:8" x14ac:dyDescent="0.25">
      <c r="A518" s="103" t="s">
        <v>755</v>
      </c>
      <c r="B518" s="324">
        <v>69</v>
      </c>
      <c r="C518" s="323">
        <v>0</v>
      </c>
      <c r="D518" s="323">
        <v>0</v>
      </c>
      <c r="E518" s="323">
        <v>0</v>
      </c>
      <c r="G518" s="323">
        <v>437</v>
      </c>
      <c r="H518" s="323">
        <v>76</v>
      </c>
    </row>
    <row r="519" spans="1:8" x14ac:dyDescent="0.25">
      <c r="A519" s="103" t="s">
        <v>1044</v>
      </c>
      <c r="B519" s="324">
        <v>0</v>
      </c>
      <c r="C519" s="323">
        <v>0</v>
      </c>
      <c r="D519" s="323">
        <v>0</v>
      </c>
      <c r="E519" s="323">
        <v>0</v>
      </c>
      <c r="G519" s="323">
        <v>0</v>
      </c>
      <c r="H519" s="323">
        <v>0</v>
      </c>
    </row>
    <row r="520" spans="1:8" x14ac:dyDescent="0.25">
      <c r="A520" s="103" t="s">
        <v>967</v>
      </c>
      <c r="B520" s="324">
        <v>0</v>
      </c>
      <c r="C520" s="323">
        <v>0</v>
      </c>
      <c r="D520" s="323">
        <v>0</v>
      </c>
      <c r="E520" s="323">
        <v>0</v>
      </c>
      <c r="G520" s="323">
        <v>0</v>
      </c>
      <c r="H520" s="323">
        <v>0</v>
      </c>
    </row>
    <row r="521" spans="1:8" x14ac:dyDescent="0.25">
      <c r="A521" s="103" t="s">
        <v>1155</v>
      </c>
      <c r="B521" s="324">
        <v>0</v>
      </c>
      <c r="C521" s="323">
        <v>0</v>
      </c>
      <c r="D521" s="323">
        <v>0</v>
      </c>
      <c r="E521" s="323">
        <v>0</v>
      </c>
      <c r="G521" s="323">
        <v>0</v>
      </c>
      <c r="H521" s="323">
        <v>0</v>
      </c>
    </row>
    <row r="522" spans="1:8" x14ac:dyDescent="0.25">
      <c r="A522" s="103" t="s">
        <v>749</v>
      </c>
      <c r="B522" s="324">
        <v>0</v>
      </c>
      <c r="C522" s="323">
        <v>0</v>
      </c>
      <c r="D522" s="323">
        <v>0</v>
      </c>
      <c r="E522" s="323">
        <v>0</v>
      </c>
      <c r="G522" s="323">
        <v>0</v>
      </c>
      <c r="H522" s="323">
        <v>0</v>
      </c>
    </row>
    <row r="523" spans="1:8" x14ac:dyDescent="0.25">
      <c r="A523" s="103" t="s">
        <v>1042</v>
      </c>
      <c r="B523" s="324">
        <v>0</v>
      </c>
      <c r="C523" s="323">
        <v>0</v>
      </c>
      <c r="D523" s="323">
        <v>0</v>
      </c>
      <c r="E523" s="323">
        <v>0</v>
      </c>
      <c r="G523" s="323">
        <v>0</v>
      </c>
      <c r="H523" s="323">
        <v>0</v>
      </c>
    </row>
    <row r="524" spans="1:8" x14ac:dyDescent="0.25">
      <c r="A524" s="103" t="s">
        <v>1325</v>
      </c>
      <c r="B524" s="324">
        <v>0</v>
      </c>
      <c r="C524" s="323">
        <v>0</v>
      </c>
      <c r="D524" s="323">
        <v>0</v>
      </c>
      <c r="E524" s="323">
        <v>0</v>
      </c>
      <c r="G524" s="323">
        <v>0</v>
      </c>
      <c r="H524" s="323">
        <v>0</v>
      </c>
    </row>
    <row r="525" spans="1:8" x14ac:dyDescent="0.25">
      <c r="A525" s="103" t="s">
        <v>1211</v>
      </c>
      <c r="B525" s="324" t="s">
        <v>1539</v>
      </c>
      <c r="C525" s="323" t="s">
        <v>1539</v>
      </c>
      <c r="D525" s="323" t="s">
        <v>1539</v>
      </c>
      <c r="E525" s="323" t="s">
        <v>1539</v>
      </c>
      <c r="G525" s="323" t="s">
        <v>1539</v>
      </c>
      <c r="H525" s="323" t="s">
        <v>1539</v>
      </c>
    </row>
    <row r="526" spans="1:8" x14ac:dyDescent="0.25">
      <c r="A526" s="103" t="s">
        <v>1028</v>
      </c>
      <c r="B526" s="324" t="s">
        <v>1539</v>
      </c>
      <c r="C526" s="323" t="s">
        <v>1539</v>
      </c>
      <c r="D526" s="323" t="s">
        <v>1539</v>
      </c>
      <c r="E526" s="323" t="s">
        <v>1539</v>
      </c>
      <c r="G526" s="323" t="s">
        <v>1539</v>
      </c>
      <c r="H526" s="323" t="s">
        <v>1539</v>
      </c>
    </row>
    <row r="527" spans="1:8" x14ac:dyDescent="0.25">
      <c r="A527" s="103" t="s">
        <v>1170</v>
      </c>
      <c r="B527" s="324" t="s">
        <v>1539</v>
      </c>
      <c r="C527" s="323" t="s">
        <v>1539</v>
      </c>
      <c r="D527" s="323" t="s">
        <v>1539</v>
      </c>
      <c r="E527" s="323" t="s">
        <v>1539</v>
      </c>
      <c r="G527" s="323" t="s">
        <v>1539</v>
      </c>
      <c r="H527" s="323" t="s">
        <v>1539</v>
      </c>
    </row>
    <row r="528" spans="1:8" x14ac:dyDescent="0.25">
      <c r="A528" s="103" t="s">
        <v>1334</v>
      </c>
      <c r="B528" s="329" t="s">
        <v>1539</v>
      </c>
      <c r="C528" s="323" t="s">
        <v>1539</v>
      </c>
      <c r="D528" s="323" t="s">
        <v>1539</v>
      </c>
      <c r="E528" s="323" t="s">
        <v>1539</v>
      </c>
      <c r="G528" s="323" t="s">
        <v>1539</v>
      </c>
      <c r="H528" s="323" t="s">
        <v>1539</v>
      </c>
    </row>
    <row r="529" spans="1:8" x14ac:dyDescent="0.25">
      <c r="A529" s="103" t="s">
        <v>754</v>
      </c>
      <c r="B529" s="328">
        <v>0</v>
      </c>
      <c r="C529" s="323">
        <v>0</v>
      </c>
      <c r="D529" s="323">
        <v>0</v>
      </c>
      <c r="E529" s="323">
        <v>0</v>
      </c>
      <c r="G529" s="323">
        <v>1</v>
      </c>
      <c r="H529" s="323">
        <v>0</v>
      </c>
    </row>
    <row r="530" spans="1:8" x14ac:dyDescent="0.25">
      <c r="A530" s="103" t="s">
        <v>770</v>
      </c>
      <c r="B530" s="328" t="s">
        <v>1539</v>
      </c>
      <c r="C530" s="323" t="s">
        <v>1539</v>
      </c>
      <c r="D530" s="323" t="s">
        <v>1539</v>
      </c>
      <c r="E530" s="323" t="s">
        <v>1539</v>
      </c>
      <c r="G530" s="323" t="s">
        <v>1539</v>
      </c>
      <c r="H530" s="323" t="s">
        <v>1539</v>
      </c>
    </row>
    <row r="531" spans="1:8" x14ac:dyDescent="0.25">
      <c r="A531" s="103" t="s">
        <v>752</v>
      </c>
      <c r="B531" s="328">
        <v>46</v>
      </c>
      <c r="C531" s="323">
        <v>0</v>
      </c>
      <c r="D531" s="323">
        <v>16</v>
      </c>
      <c r="E531" s="323">
        <v>0</v>
      </c>
      <c r="G531" s="323">
        <v>1</v>
      </c>
      <c r="H531" s="323">
        <v>97</v>
      </c>
    </row>
    <row r="532" spans="1:8" x14ac:dyDescent="0.25">
      <c r="A532" s="103" t="s">
        <v>1331</v>
      </c>
      <c r="B532" s="328" t="s">
        <v>1539</v>
      </c>
      <c r="C532" s="323" t="s">
        <v>1539</v>
      </c>
      <c r="D532" s="323" t="s">
        <v>1539</v>
      </c>
      <c r="E532" s="323" t="s">
        <v>1539</v>
      </c>
      <c r="G532" s="323" t="s">
        <v>1539</v>
      </c>
      <c r="H532" s="323" t="s">
        <v>1539</v>
      </c>
    </row>
    <row r="533" spans="1:8" x14ac:dyDescent="0.25">
      <c r="A533" s="103" t="s">
        <v>139</v>
      </c>
      <c r="B533" s="328">
        <v>0</v>
      </c>
      <c r="C533" s="323">
        <v>0</v>
      </c>
      <c r="D533" s="323">
        <v>0</v>
      </c>
      <c r="E533" s="323">
        <v>0</v>
      </c>
      <c r="G533" s="323">
        <v>0</v>
      </c>
      <c r="H533" s="323">
        <v>0</v>
      </c>
    </row>
    <row r="534" spans="1:8" x14ac:dyDescent="0.25">
      <c r="A534" s="103" t="s">
        <v>965</v>
      </c>
      <c r="B534" s="324">
        <v>0</v>
      </c>
      <c r="C534" s="323">
        <v>0</v>
      </c>
      <c r="D534" s="323">
        <v>0</v>
      </c>
      <c r="E534" s="323">
        <v>0</v>
      </c>
      <c r="G534" s="323">
        <v>0</v>
      </c>
      <c r="H534" s="323">
        <v>0</v>
      </c>
    </row>
    <row r="535" spans="1:8" x14ac:dyDescent="0.25">
      <c r="A535" s="103" t="s">
        <v>1321</v>
      </c>
      <c r="B535" s="324" t="s">
        <v>1539</v>
      </c>
      <c r="C535" s="323" t="s">
        <v>1539</v>
      </c>
      <c r="D535" s="323" t="s">
        <v>1539</v>
      </c>
      <c r="E535" s="323" t="s">
        <v>1539</v>
      </c>
      <c r="G535" s="323" t="s">
        <v>1539</v>
      </c>
      <c r="H535" s="323" t="s">
        <v>1539</v>
      </c>
    </row>
    <row r="536" spans="1:8" x14ac:dyDescent="0.25">
      <c r="A536" s="103" t="s">
        <v>810</v>
      </c>
      <c r="B536" s="324" t="s">
        <v>1539</v>
      </c>
      <c r="C536" s="323" t="s">
        <v>1539</v>
      </c>
      <c r="D536" s="323" t="s">
        <v>1539</v>
      </c>
      <c r="E536" s="323" t="s">
        <v>1539</v>
      </c>
      <c r="G536" s="323" t="s">
        <v>1539</v>
      </c>
      <c r="H536" s="323" t="s">
        <v>1539</v>
      </c>
    </row>
    <row r="537" spans="1:8" x14ac:dyDescent="0.25">
      <c r="A537" s="103" t="s">
        <v>781</v>
      </c>
      <c r="B537" s="324">
        <v>0</v>
      </c>
      <c r="C537" s="323">
        <v>0</v>
      </c>
      <c r="D537" s="323">
        <v>0</v>
      </c>
      <c r="E537" s="323">
        <v>0</v>
      </c>
      <c r="G537" s="323">
        <v>0</v>
      </c>
      <c r="H537" s="323">
        <v>50</v>
      </c>
    </row>
    <row r="538" spans="1:8" x14ac:dyDescent="0.25">
      <c r="A538" s="103" t="s">
        <v>748</v>
      </c>
      <c r="B538" s="324">
        <v>0</v>
      </c>
      <c r="C538" s="323">
        <v>0</v>
      </c>
      <c r="D538" s="323">
        <v>0</v>
      </c>
      <c r="E538" s="323">
        <v>0</v>
      </c>
      <c r="G538" s="323">
        <v>1</v>
      </c>
      <c r="H538" s="323">
        <v>85</v>
      </c>
    </row>
    <row r="539" spans="1:8" x14ac:dyDescent="0.25">
      <c r="A539" s="103" t="s">
        <v>902</v>
      </c>
      <c r="B539" s="324">
        <v>0</v>
      </c>
      <c r="C539" s="323">
        <v>0</v>
      </c>
      <c r="D539" s="323">
        <v>0</v>
      </c>
      <c r="E539" s="323">
        <v>0</v>
      </c>
      <c r="G539" s="323">
        <v>0</v>
      </c>
      <c r="H539" s="323">
        <v>0</v>
      </c>
    </row>
    <row r="540" spans="1:8" x14ac:dyDescent="0.25">
      <c r="A540" s="103" t="s">
        <v>900</v>
      </c>
      <c r="B540" s="324">
        <v>0</v>
      </c>
      <c r="C540" s="323">
        <v>0</v>
      </c>
      <c r="D540" s="323">
        <v>0</v>
      </c>
      <c r="E540" s="323">
        <v>0</v>
      </c>
      <c r="G540" s="323">
        <v>0</v>
      </c>
      <c r="H540" s="323">
        <v>0</v>
      </c>
    </row>
    <row r="541" spans="1:8" x14ac:dyDescent="0.25">
      <c r="A541" s="103"/>
      <c r="B541" s="324"/>
      <c r="C541" s="323" t="s">
        <v>1539</v>
      </c>
      <c r="D541" s="323" t="s">
        <v>1539</v>
      </c>
      <c r="E541" s="323" t="s">
        <v>1539</v>
      </c>
      <c r="G541" s="323" t="s">
        <v>1539</v>
      </c>
      <c r="H541" s="323" t="s">
        <v>1539</v>
      </c>
    </row>
    <row r="542" spans="1:8" x14ac:dyDescent="0.25">
      <c r="A542" s="103"/>
      <c r="B542" s="324"/>
      <c r="C542" s="323" t="s">
        <v>1539</v>
      </c>
      <c r="D542" s="323" t="s">
        <v>1539</v>
      </c>
      <c r="E542" s="323" t="s">
        <v>1539</v>
      </c>
      <c r="G542" s="323" t="s">
        <v>1539</v>
      </c>
      <c r="H542" s="323" t="s">
        <v>1539</v>
      </c>
    </row>
    <row r="543" spans="1:8" x14ac:dyDescent="0.25">
      <c r="A543" s="103"/>
      <c r="B543" s="324"/>
      <c r="C543" s="323" t="s">
        <v>1539</v>
      </c>
      <c r="D543" s="323" t="s">
        <v>1539</v>
      </c>
      <c r="E543" s="323" t="s">
        <v>1539</v>
      </c>
      <c r="G543" s="323" t="s">
        <v>1539</v>
      </c>
      <c r="H543" s="323" t="s">
        <v>1539</v>
      </c>
    </row>
    <row r="544" spans="1:8" x14ac:dyDescent="0.25">
      <c r="A544" s="103"/>
      <c r="B544" s="324"/>
      <c r="C544" s="323" t="s">
        <v>1539</v>
      </c>
      <c r="D544" s="323" t="s">
        <v>1539</v>
      </c>
      <c r="E544" s="323" t="s">
        <v>1539</v>
      </c>
      <c r="G544" s="323" t="s">
        <v>1539</v>
      </c>
      <c r="H544" s="323" t="s">
        <v>1539</v>
      </c>
    </row>
    <row r="545" spans="1:8" x14ac:dyDescent="0.25">
      <c r="A545" s="103"/>
      <c r="B545" s="324"/>
      <c r="C545" s="323" t="s">
        <v>1539</v>
      </c>
      <c r="D545" s="323" t="s">
        <v>1539</v>
      </c>
      <c r="E545" s="323" t="s">
        <v>1539</v>
      </c>
      <c r="G545" s="323" t="s">
        <v>1539</v>
      </c>
      <c r="H545" s="323" t="s">
        <v>1539</v>
      </c>
    </row>
    <row r="546" spans="1:8" x14ac:dyDescent="0.25">
      <c r="A546" s="103"/>
      <c r="B546" s="324"/>
      <c r="C546" s="323" t="s">
        <v>1539</v>
      </c>
      <c r="D546" s="323" t="s">
        <v>1539</v>
      </c>
      <c r="E546" s="323" t="s">
        <v>1539</v>
      </c>
      <c r="G546" s="323" t="s">
        <v>1539</v>
      </c>
      <c r="H546" s="323" t="s">
        <v>1539</v>
      </c>
    </row>
    <row r="547" spans="1:8" x14ac:dyDescent="0.25">
      <c r="A547" s="103"/>
      <c r="B547" s="324"/>
      <c r="C547" s="323" t="s">
        <v>1539</v>
      </c>
      <c r="D547" s="323" t="s">
        <v>1539</v>
      </c>
      <c r="E547" s="323" t="s">
        <v>1539</v>
      </c>
      <c r="G547" s="323" t="s">
        <v>1539</v>
      </c>
      <c r="H547" s="323" t="s">
        <v>1539</v>
      </c>
    </row>
    <row r="548" spans="1:8" x14ac:dyDescent="0.25">
      <c r="A548" s="103"/>
      <c r="B548" s="324"/>
      <c r="C548" s="323" t="s">
        <v>1539</v>
      </c>
      <c r="D548" s="323" t="s">
        <v>1539</v>
      </c>
      <c r="E548" s="323" t="s">
        <v>1539</v>
      </c>
      <c r="G548" s="323" t="s">
        <v>1539</v>
      </c>
      <c r="H548" s="323" t="s">
        <v>1539</v>
      </c>
    </row>
    <row r="549" spans="1:8" x14ac:dyDescent="0.25">
      <c r="A549" s="103"/>
      <c r="B549" s="324"/>
      <c r="C549" s="323" t="s">
        <v>1539</v>
      </c>
      <c r="D549" s="323" t="s">
        <v>1539</v>
      </c>
      <c r="E549" s="323" t="s">
        <v>1539</v>
      </c>
      <c r="G549" s="323" t="s">
        <v>1539</v>
      </c>
      <c r="H549" s="323" t="s">
        <v>1539</v>
      </c>
    </row>
    <row r="550" spans="1:8" x14ac:dyDescent="0.25">
      <c r="A550" s="103"/>
      <c r="B550" s="324"/>
      <c r="C550" s="323" t="s">
        <v>1539</v>
      </c>
      <c r="D550" s="323" t="s">
        <v>1539</v>
      </c>
      <c r="E550" s="323" t="s">
        <v>1539</v>
      </c>
      <c r="G550" s="323" t="s">
        <v>1539</v>
      </c>
      <c r="H550" s="323" t="s">
        <v>1539</v>
      </c>
    </row>
    <row r="551" spans="1:8" x14ac:dyDescent="0.25">
      <c r="A551" s="103"/>
      <c r="B551" s="324"/>
      <c r="C551" s="323" t="s">
        <v>1539</v>
      </c>
      <c r="D551" s="323" t="s">
        <v>1539</v>
      </c>
      <c r="E551" s="323" t="s">
        <v>1539</v>
      </c>
      <c r="G551" s="323" t="s">
        <v>1539</v>
      </c>
      <c r="H551" s="323" t="s">
        <v>1539</v>
      </c>
    </row>
    <row r="552" spans="1:8" x14ac:dyDescent="0.25">
      <c r="A552" s="103"/>
      <c r="B552" s="324"/>
      <c r="C552" s="323" t="s">
        <v>1539</v>
      </c>
      <c r="D552" s="323" t="s">
        <v>1539</v>
      </c>
      <c r="E552" s="323" t="s">
        <v>1539</v>
      </c>
      <c r="G552" s="323" t="s">
        <v>1539</v>
      </c>
      <c r="H552" s="323" t="s">
        <v>1539</v>
      </c>
    </row>
    <row r="553" spans="1:8" x14ac:dyDescent="0.25">
      <c r="A553" s="103"/>
      <c r="B553" s="324"/>
      <c r="C553" s="323" t="s">
        <v>1539</v>
      </c>
      <c r="D553" s="323" t="s">
        <v>1539</v>
      </c>
      <c r="E553" s="323" t="s">
        <v>1539</v>
      </c>
      <c r="G553" s="323" t="s">
        <v>1539</v>
      </c>
      <c r="H553" s="323" t="s">
        <v>1539</v>
      </c>
    </row>
    <row r="554" spans="1:8" x14ac:dyDescent="0.25">
      <c r="A554" s="103"/>
      <c r="B554" s="324"/>
      <c r="C554" s="323" t="s">
        <v>1539</v>
      </c>
      <c r="D554" s="323" t="s">
        <v>1539</v>
      </c>
      <c r="E554" s="323" t="s">
        <v>1539</v>
      </c>
      <c r="G554" s="323" t="s">
        <v>1539</v>
      </c>
      <c r="H554" s="323" t="s">
        <v>1539</v>
      </c>
    </row>
    <row r="555" spans="1:8" x14ac:dyDescent="0.25">
      <c r="A555" s="103"/>
      <c r="B555" s="324"/>
      <c r="C555" s="323" t="s">
        <v>1539</v>
      </c>
      <c r="D555" s="323" t="s">
        <v>1539</v>
      </c>
      <c r="E555" s="323" t="s">
        <v>1539</v>
      </c>
      <c r="G555" s="323" t="s">
        <v>1539</v>
      </c>
      <c r="H555" s="323" t="s">
        <v>1539</v>
      </c>
    </row>
    <row r="556" spans="1:8" x14ac:dyDescent="0.25">
      <c r="A556" s="103"/>
      <c r="B556" s="324"/>
      <c r="C556" s="323" t="s">
        <v>1539</v>
      </c>
      <c r="D556" s="323" t="s">
        <v>1539</v>
      </c>
      <c r="E556" s="323" t="s">
        <v>1539</v>
      </c>
      <c r="G556" s="323" t="s">
        <v>1539</v>
      </c>
      <c r="H556" s="323" t="s">
        <v>1539</v>
      </c>
    </row>
    <row r="557" spans="1:8" x14ac:dyDescent="0.25">
      <c r="A557" s="103"/>
      <c r="B557" s="324"/>
      <c r="C557" s="323" t="s">
        <v>1539</v>
      </c>
      <c r="D557" s="323" t="s">
        <v>1539</v>
      </c>
      <c r="E557" s="323" t="s">
        <v>1539</v>
      </c>
      <c r="G557" s="323" t="s">
        <v>1539</v>
      </c>
      <c r="H557" s="323" t="s">
        <v>1539</v>
      </c>
    </row>
    <row r="558" spans="1:8" x14ac:dyDescent="0.25">
      <c r="A558" s="103"/>
      <c r="B558" s="324"/>
      <c r="C558" s="323" t="s">
        <v>1539</v>
      </c>
      <c r="D558" s="323" t="s">
        <v>1539</v>
      </c>
      <c r="E558" s="323" t="s">
        <v>1539</v>
      </c>
      <c r="G558" s="323" t="s">
        <v>1539</v>
      </c>
      <c r="H558" s="323" t="s">
        <v>1539</v>
      </c>
    </row>
    <row r="559" spans="1:8" x14ac:dyDescent="0.25">
      <c r="A559" s="103"/>
      <c r="B559" s="329"/>
      <c r="C559" s="323" t="s">
        <v>1539</v>
      </c>
      <c r="D559" s="323" t="s">
        <v>1539</v>
      </c>
      <c r="E559" s="323" t="s">
        <v>1539</v>
      </c>
      <c r="G559" s="323" t="s">
        <v>1539</v>
      </c>
      <c r="H559" s="323" t="s">
        <v>1539</v>
      </c>
    </row>
    <row r="560" spans="1:8" x14ac:dyDescent="0.25">
      <c r="A560" s="103"/>
      <c r="C560" s="323" t="s">
        <v>1539</v>
      </c>
      <c r="D560" s="323" t="s">
        <v>1539</v>
      </c>
      <c r="E560" s="323" t="s">
        <v>1539</v>
      </c>
      <c r="G560" s="323" t="s">
        <v>1539</v>
      </c>
      <c r="H560" s="323" t="s">
        <v>1539</v>
      </c>
    </row>
    <row r="561" spans="1:8" x14ac:dyDescent="0.25">
      <c r="A561" s="103"/>
      <c r="C561" s="323" t="s">
        <v>1539</v>
      </c>
      <c r="D561" s="323" t="s">
        <v>1539</v>
      </c>
      <c r="E561" s="323" t="s">
        <v>1539</v>
      </c>
      <c r="G561" s="323" t="s">
        <v>1539</v>
      </c>
      <c r="H561" s="323" t="s">
        <v>1539</v>
      </c>
    </row>
    <row r="562" spans="1:8" x14ac:dyDescent="0.25">
      <c r="A562" s="103"/>
      <c r="C562" s="323" t="s">
        <v>1539</v>
      </c>
      <c r="D562" s="323" t="s">
        <v>1539</v>
      </c>
      <c r="E562" s="323" t="s">
        <v>1539</v>
      </c>
      <c r="G562" s="323" t="s">
        <v>1539</v>
      </c>
      <c r="H562" s="323" t="s">
        <v>1539</v>
      </c>
    </row>
    <row r="563" spans="1:8" x14ac:dyDescent="0.25">
      <c r="A563" s="103"/>
      <c r="C563" s="323" t="s">
        <v>1539</v>
      </c>
      <c r="D563" s="323" t="s">
        <v>1539</v>
      </c>
      <c r="E563" s="323" t="s">
        <v>1539</v>
      </c>
      <c r="G563" s="323" t="s">
        <v>1539</v>
      </c>
      <c r="H563" s="323" t="s">
        <v>1539</v>
      </c>
    </row>
    <row r="564" spans="1:8" x14ac:dyDescent="0.25">
      <c r="A564" s="103"/>
      <c r="B564" s="324"/>
      <c r="C564" s="323" t="s">
        <v>1539</v>
      </c>
      <c r="D564" s="323" t="s">
        <v>1539</v>
      </c>
      <c r="E564" s="323" t="s">
        <v>1539</v>
      </c>
      <c r="G564" s="323" t="s">
        <v>1539</v>
      </c>
      <c r="H564" s="323" t="s">
        <v>1539</v>
      </c>
    </row>
    <row r="565" spans="1:8" x14ac:dyDescent="0.25">
      <c r="A565" s="103"/>
      <c r="B565" s="324"/>
      <c r="C565" s="323" t="s">
        <v>1539</v>
      </c>
      <c r="D565" s="323" t="s">
        <v>1539</v>
      </c>
      <c r="E565" s="323" t="s">
        <v>1539</v>
      </c>
      <c r="G565" s="323" t="s">
        <v>1539</v>
      </c>
      <c r="H565" s="323" t="s">
        <v>1539</v>
      </c>
    </row>
    <row r="566" spans="1:8" x14ac:dyDescent="0.25">
      <c r="A566" s="103"/>
      <c r="B566" s="324"/>
      <c r="C566" s="323" t="s">
        <v>1539</v>
      </c>
      <c r="D566" s="323" t="s">
        <v>1539</v>
      </c>
      <c r="E566" s="323" t="s">
        <v>1539</v>
      </c>
      <c r="G566" s="323" t="s">
        <v>1539</v>
      </c>
      <c r="H566" s="323" t="s">
        <v>1539</v>
      </c>
    </row>
    <row r="567" spans="1:8" x14ac:dyDescent="0.25">
      <c r="A567" s="103"/>
      <c r="B567" s="324"/>
      <c r="C567" s="323" t="s">
        <v>1539</v>
      </c>
      <c r="D567" s="323" t="s">
        <v>1539</v>
      </c>
      <c r="E567" s="323" t="s">
        <v>1539</v>
      </c>
      <c r="G567" s="323" t="s">
        <v>1539</v>
      </c>
      <c r="H567" s="323" t="s">
        <v>1539</v>
      </c>
    </row>
    <row r="568" spans="1:8" x14ac:dyDescent="0.25">
      <c r="A568" s="103"/>
      <c r="B568" s="324"/>
      <c r="C568" s="323" t="s">
        <v>1539</v>
      </c>
      <c r="D568" s="323" t="s">
        <v>1539</v>
      </c>
      <c r="E568" s="323" t="s">
        <v>1539</v>
      </c>
      <c r="G568" s="323" t="s">
        <v>1539</v>
      </c>
      <c r="H568" s="323" t="s">
        <v>1539</v>
      </c>
    </row>
    <row r="569" spans="1:8" x14ac:dyDescent="0.25">
      <c r="A569" s="103"/>
      <c r="B569" s="324"/>
      <c r="C569" s="323" t="s">
        <v>1539</v>
      </c>
      <c r="D569" s="323" t="s">
        <v>1539</v>
      </c>
      <c r="E569" s="323" t="s">
        <v>1539</v>
      </c>
      <c r="G569" s="323" t="s">
        <v>1539</v>
      </c>
      <c r="H569" s="323" t="s">
        <v>1539</v>
      </c>
    </row>
    <row r="570" spans="1:8" x14ac:dyDescent="0.25">
      <c r="A570" s="103"/>
      <c r="B570" s="324"/>
      <c r="C570" s="323" t="s">
        <v>1539</v>
      </c>
      <c r="D570" s="323" t="s">
        <v>1539</v>
      </c>
      <c r="E570" s="323" t="s">
        <v>1539</v>
      </c>
      <c r="G570" s="323" t="s">
        <v>1539</v>
      </c>
      <c r="H570" s="323" t="s">
        <v>1539</v>
      </c>
    </row>
    <row r="571" spans="1:8" x14ac:dyDescent="0.25">
      <c r="A571" s="103"/>
      <c r="B571" s="324"/>
      <c r="C571" s="323" t="s">
        <v>1539</v>
      </c>
      <c r="D571" s="323" t="s">
        <v>1539</v>
      </c>
      <c r="E571" s="323" t="s">
        <v>1539</v>
      </c>
      <c r="G571" s="323" t="s">
        <v>1539</v>
      </c>
      <c r="H571" s="323" t="s">
        <v>1539</v>
      </c>
    </row>
    <row r="572" spans="1:8" x14ac:dyDescent="0.25">
      <c r="A572" s="103"/>
      <c r="B572" s="324"/>
      <c r="C572" s="323" t="s">
        <v>1539</v>
      </c>
      <c r="D572" s="323" t="s">
        <v>1539</v>
      </c>
      <c r="E572" s="323" t="s">
        <v>1539</v>
      </c>
      <c r="G572" s="323" t="s">
        <v>1539</v>
      </c>
      <c r="H572" s="323" t="s">
        <v>1539</v>
      </c>
    </row>
    <row r="573" spans="1:8" x14ac:dyDescent="0.25">
      <c r="A573" s="103"/>
      <c r="B573" s="324"/>
      <c r="C573" s="323" t="s">
        <v>1539</v>
      </c>
      <c r="D573" s="323" t="s">
        <v>1539</v>
      </c>
      <c r="E573" s="323" t="s">
        <v>1539</v>
      </c>
      <c r="G573" s="323" t="s">
        <v>1539</v>
      </c>
      <c r="H573" s="323" t="s">
        <v>1539</v>
      </c>
    </row>
    <row r="574" spans="1:8" x14ac:dyDescent="0.25">
      <c r="A574" s="103"/>
      <c r="B574" s="324"/>
      <c r="C574" s="323" t="s">
        <v>1539</v>
      </c>
      <c r="D574" s="323" t="s">
        <v>1539</v>
      </c>
      <c r="E574" s="323" t="s">
        <v>1539</v>
      </c>
      <c r="G574" s="323" t="s">
        <v>1539</v>
      </c>
      <c r="H574" s="323" t="s">
        <v>1539</v>
      </c>
    </row>
    <row r="575" spans="1:8" x14ac:dyDescent="0.25">
      <c r="A575" s="103"/>
      <c r="B575" s="324"/>
      <c r="C575" s="323" t="s">
        <v>1539</v>
      </c>
      <c r="D575" s="323" t="s">
        <v>1539</v>
      </c>
      <c r="E575" s="323" t="s">
        <v>1539</v>
      </c>
      <c r="G575" s="323" t="s">
        <v>1539</v>
      </c>
      <c r="H575" s="323" t="s">
        <v>1539</v>
      </c>
    </row>
    <row r="576" spans="1:8" x14ac:dyDescent="0.25">
      <c r="A576" s="103"/>
      <c r="B576" s="324"/>
      <c r="C576" s="323" t="s">
        <v>1539</v>
      </c>
      <c r="D576" s="323" t="s">
        <v>1539</v>
      </c>
      <c r="E576" s="323" t="s">
        <v>1539</v>
      </c>
      <c r="G576" s="323" t="s">
        <v>1539</v>
      </c>
      <c r="H576" s="323" t="s">
        <v>1539</v>
      </c>
    </row>
    <row r="577" spans="1:8" x14ac:dyDescent="0.25">
      <c r="A577" s="103"/>
      <c r="B577" s="329"/>
      <c r="C577" s="323" t="s">
        <v>1539</v>
      </c>
      <c r="D577" s="323" t="s">
        <v>1539</v>
      </c>
      <c r="E577" s="323" t="s">
        <v>1539</v>
      </c>
      <c r="G577" s="323" t="s">
        <v>1539</v>
      </c>
      <c r="H577" s="323" t="s">
        <v>1539</v>
      </c>
    </row>
    <row r="578" spans="1:8" x14ac:dyDescent="0.25">
      <c r="A578" s="103"/>
      <c r="C578" s="323" t="s">
        <v>1539</v>
      </c>
      <c r="D578" s="323" t="s">
        <v>1539</v>
      </c>
      <c r="E578" s="323" t="s">
        <v>1539</v>
      </c>
      <c r="G578" s="323" t="s">
        <v>1539</v>
      </c>
      <c r="H578" s="323" t="s">
        <v>1539</v>
      </c>
    </row>
    <row r="579" spans="1:8" x14ac:dyDescent="0.25">
      <c r="A579" s="103"/>
      <c r="C579" s="323" t="s">
        <v>1539</v>
      </c>
      <c r="D579" s="323" t="s">
        <v>1539</v>
      </c>
      <c r="E579" s="323" t="s">
        <v>1539</v>
      </c>
      <c r="G579" s="323" t="s">
        <v>1539</v>
      </c>
      <c r="H579" s="323" t="s">
        <v>1539</v>
      </c>
    </row>
    <row r="580" spans="1:8" x14ac:dyDescent="0.25">
      <c r="A580" s="103"/>
      <c r="C580" s="323" t="s">
        <v>1539</v>
      </c>
      <c r="D580" s="323" t="s">
        <v>1539</v>
      </c>
      <c r="E580" s="323" t="s">
        <v>1539</v>
      </c>
      <c r="G580" s="323" t="s">
        <v>1539</v>
      </c>
      <c r="H580" s="323" t="s">
        <v>1539</v>
      </c>
    </row>
    <row r="581" spans="1:8" x14ac:dyDescent="0.25">
      <c r="A581" s="103"/>
      <c r="C581" s="323" t="s">
        <v>1539</v>
      </c>
      <c r="D581" s="323" t="s">
        <v>1539</v>
      </c>
      <c r="E581" s="323" t="s">
        <v>1539</v>
      </c>
      <c r="G581" s="323" t="s">
        <v>1539</v>
      </c>
      <c r="H581" s="323" t="s">
        <v>1539</v>
      </c>
    </row>
    <row r="582" spans="1:8" x14ac:dyDescent="0.25">
      <c r="A582" s="103"/>
      <c r="B582" s="324"/>
      <c r="C582" s="323" t="s">
        <v>1539</v>
      </c>
      <c r="D582" s="323" t="s">
        <v>1539</v>
      </c>
      <c r="E582" s="323" t="s">
        <v>1539</v>
      </c>
      <c r="G582" s="323" t="s">
        <v>1539</v>
      </c>
      <c r="H582" s="323" t="s">
        <v>1539</v>
      </c>
    </row>
    <row r="583" spans="1:8" x14ac:dyDescent="0.25">
      <c r="A583" s="103"/>
      <c r="B583" s="324"/>
      <c r="C583" s="323" t="s">
        <v>1539</v>
      </c>
      <c r="D583" s="323" t="s">
        <v>1539</v>
      </c>
      <c r="E583" s="323" t="s">
        <v>1539</v>
      </c>
      <c r="G583" s="323" t="s">
        <v>1539</v>
      </c>
      <c r="H583" s="323" t="s">
        <v>1539</v>
      </c>
    </row>
    <row r="584" spans="1:8" x14ac:dyDescent="0.25">
      <c r="A584" s="103"/>
      <c r="B584" s="324"/>
      <c r="C584" s="323" t="s">
        <v>1539</v>
      </c>
      <c r="D584" s="323" t="s">
        <v>1539</v>
      </c>
      <c r="E584" s="323" t="s">
        <v>1539</v>
      </c>
      <c r="G584" s="323" t="s">
        <v>1539</v>
      </c>
      <c r="H584" s="323" t="s">
        <v>1539</v>
      </c>
    </row>
    <row r="585" spans="1:8" x14ac:dyDescent="0.25">
      <c r="A585" s="103"/>
      <c r="B585" s="324"/>
      <c r="C585" s="323" t="s">
        <v>1539</v>
      </c>
      <c r="D585" s="323" t="s">
        <v>1539</v>
      </c>
      <c r="E585" s="323" t="s">
        <v>1539</v>
      </c>
      <c r="G585" s="323" t="s">
        <v>1539</v>
      </c>
      <c r="H585" s="323" t="s">
        <v>1539</v>
      </c>
    </row>
    <row r="586" spans="1:8" x14ac:dyDescent="0.25">
      <c r="A586" s="103"/>
      <c r="B586" s="324"/>
      <c r="C586" s="323" t="s">
        <v>1539</v>
      </c>
      <c r="D586" s="323" t="s">
        <v>1539</v>
      </c>
      <c r="E586" s="323" t="s">
        <v>1539</v>
      </c>
      <c r="G586" s="323" t="s">
        <v>1539</v>
      </c>
      <c r="H586" s="323" t="s">
        <v>1539</v>
      </c>
    </row>
    <row r="587" spans="1:8" x14ac:dyDescent="0.25">
      <c r="A587" s="103"/>
      <c r="B587" s="324"/>
      <c r="C587" s="323" t="s">
        <v>1539</v>
      </c>
      <c r="D587" s="323" t="s">
        <v>1539</v>
      </c>
      <c r="E587" s="323" t="s">
        <v>1539</v>
      </c>
      <c r="G587" s="323" t="s">
        <v>1539</v>
      </c>
      <c r="H587" s="323" t="s">
        <v>1539</v>
      </c>
    </row>
    <row r="588" spans="1:8" x14ac:dyDescent="0.25">
      <c r="A588" s="103"/>
      <c r="B588" s="324"/>
      <c r="C588" s="323" t="s">
        <v>1539</v>
      </c>
      <c r="D588" s="323" t="s">
        <v>1539</v>
      </c>
      <c r="E588" s="323" t="s">
        <v>1539</v>
      </c>
      <c r="G588" s="323" t="s">
        <v>1539</v>
      </c>
      <c r="H588" s="323" t="s">
        <v>1539</v>
      </c>
    </row>
    <row r="589" spans="1:8" x14ac:dyDescent="0.25">
      <c r="A589" s="103"/>
      <c r="B589" s="324"/>
      <c r="C589" s="323" t="s">
        <v>1539</v>
      </c>
      <c r="D589" s="323" t="s">
        <v>1539</v>
      </c>
      <c r="E589" s="323" t="s">
        <v>1539</v>
      </c>
      <c r="G589" s="323" t="s">
        <v>1539</v>
      </c>
      <c r="H589" s="323" t="s">
        <v>1539</v>
      </c>
    </row>
    <row r="590" spans="1:8" x14ac:dyDescent="0.25">
      <c r="A590" s="103"/>
      <c r="B590" s="324"/>
      <c r="C590" s="323" t="s">
        <v>1539</v>
      </c>
      <c r="D590" s="323" t="s">
        <v>1539</v>
      </c>
      <c r="E590" s="323" t="s">
        <v>1539</v>
      </c>
      <c r="G590" s="323" t="s">
        <v>1539</v>
      </c>
      <c r="H590" s="323" t="s">
        <v>1539</v>
      </c>
    </row>
    <row r="591" spans="1:8" x14ac:dyDescent="0.25">
      <c r="A591" s="103"/>
      <c r="B591" s="324"/>
      <c r="C591" s="323" t="s">
        <v>1539</v>
      </c>
      <c r="D591" s="323" t="s">
        <v>1539</v>
      </c>
      <c r="E591" s="323" t="s">
        <v>1539</v>
      </c>
      <c r="G591" s="323" t="s">
        <v>1539</v>
      </c>
      <c r="H591" s="323" t="s">
        <v>1539</v>
      </c>
    </row>
    <row r="592" spans="1:8" x14ac:dyDescent="0.25">
      <c r="A592" s="103"/>
      <c r="B592" s="324"/>
      <c r="C592" s="323" t="s">
        <v>1539</v>
      </c>
      <c r="D592" s="323" t="s">
        <v>1539</v>
      </c>
      <c r="E592" s="323" t="s">
        <v>1539</v>
      </c>
      <c r="G592" s="323" t="s">
        <v>1539</v>
      </c>
      <c r="H592" s="323" t="s">
        <v>1539</v>
      </c>
    </row>
    <row r="593" spans="1:8" x14ac:dyDescent="0.25">
      <c r="A593" s="103"/>
      <c r="B593" s="324"/>
      <c r="C593" s="323" t="s">
        <v>1539</v>
      </c>
      <c r="D593" s="323" t="s">
        <v>1539</v>
      </c>
      <c r="E593" s="323" t="s">
        <v>1539</v>
      </c>
      <c r="G593" s="323" t="s">
        <v>1539</v>
      </c>
      <c r="H593" s="323" t="s">
        <v>1539</v>
      </c>
    </row>
    <row r="594" spans="1:8" x14ac:dyDescent="0.25">
      <c r="A594" s="103"/>
      <c r="B594" s="324"/>
      <c r="C594" s="323" t="s">
        <v>1539</v>
      </c>
      <c r="D594" s="323" t="s">
        <v>1539</v>
      </c>
      <c r="E594" s="323" t="s">
        <v>1539</v>
      </c>
      <c r="G594" s="323" t="s">
        <v>1539</v>
      </c>
      <c r="H594" s="323" t="s">
        <v>1539</v>
      </c>
    </row>
    <row r="595" spans="1:8" x14ac:dyDescent="0.25">
      <c r="A595" s="103"/>
      <c r="B595" s="324"/>
      <c r="C595" s="323" t="s">
        <v>1539</v>
      </c>
      <c r="D595" s="323" t="s">
        <v>1539</v>
      </c>
      <c r="E595" s="323" t="s">
        <v>1539</v>
      </c>
      <c r="G595" s="323" t="s">
        <v>1539</v>
      </c>
      <c r="H595" s="323" t="s">
        <v>1539</v>
      </c>
    </row>
    <row r="596" spans="1:8" x14ac:dyDescent="0.25">
      <c r="A596" s="103"/>
      <c r="B596" s="324"/>
      <c r="C596" s="323" t="s">
        <v>1539</v>
      </c>
      <c r="D596" s="323" t="s">
        <v>1539</v>
      </c>
      <c r="E596" s="323" t="s">
        <v>1539</v>
      </c>
      <c r="G596" s="323" t="s">
        <v>1539</v>
      </c>
      <c r="H596" s="323" t="s">
        <v>1539</v>
      </c>
    </row>
    <row r="597" spans="1:8" x14ac:dyDescent="0.25">
      <c r="A597" s="103"/>
      <c r="B597" s="324"/>
      <c r="C597" s="323" t="s">
        <v>1539</v>
      </c>
      <c r="D597" s="323" t="s">
        <v>1539</v>
      </c>
      <c r="E597" s="323" t="s">
        <v>1539</v>
      </c>
      <c r="G597" s="323" t="s">
        <v>1539</v>
      </c>
      <c r="H597" s="323" t="s">
        <v>1539</v>
      </c>
    </row>
    <row r="598" spans="1:8" x14ac:dyDescent="0.25">
      <c r="A598" s="103"/>
      <c r="B598" s="324"/>
      <c r="C598" s="323" t="s">
        <v>1539</v>
      </c>
      <c r="D598" s="323" t="s">
        <v>1539</v>
      </c>
      <c r="E598" s="323" t="s">
        <v>1539</v>
      </c>
      <c r="G598" s="323" t="s">
        <v>1539</v>
      </c>
      <c r="H598" s="323" t="s">
        <v>1539</v>
      </c>
    </row>
    <row r="599" spans="1:8" x14ac:dyDescent="0.25">
      <c r="A599" s="103"/>
      <c r="B599" s="324"/>
      <c r="C599" s="323" t="s">
        <v>1539</v>
      </c>
      <c r="D599" s="323" t="s">
        <v>1539</v>
      </c>
      <c r="E599" s="323" t="s">
        <v>1539</v>
      </c>
      <c r="G599" s="323" t="s">
        <v>1539</v>
      </c>
      <c r="H599" s="323" t="s">
        <v>1539</v>
      </c>
    </row>
    <row r="600" spans="1:8" x14ac:dyDescent="0.25">
      <c r="A600" s="103"/>
      <c r="B600" s="324"/>
      <c r="C600" s="323" t="s">
        <v>1539</v>
      </c>
      <c r="D600" s="323" t="s">
        <v>1539</v>
      </c>
      <c r="E600" s="323" t="s">
        <v>1539</v>
      </c>
      <c r="G600" s="323" t="s">
        <v>1539</v>
      </c>
      <c r="H600" s="323" t="s">
        <v>1539</v>
      </c>
    </row>
    <row r="601" spans="1:8" x14ac:dyDescent="0.25">
      <c r="A601" s="103"/>
      <c r="B601" s="324"/>
      <c r="C601" s="323" t="s">
        <v>1539</v>
      </c>
      <c r="D601" s="323" t="s">
        <v>1539</v>
      </c>
      <c r="E601" s="323" t="s">
        <v>1539</v>
      </c>
      <c r="G601" s="323" t="s">
        <v>1539</v>
      </c>
      <c r="H601" s="323" t="s">
        <v>1539</v>
      </c>
    </row>
    <row r="602" spans="1:8" x14ac:dyDescent="0.25">
      <c r="A602" s="103"/>
      <c r="B602" s="324"/>
      <c r="C602" s="323" t="s">
        <v>1539</v>
      </c>
      <c r="D602" s="323" t="s">
        <v>1539</v>
      </c>
      <c r="E602" s="323" t="s">
        <v>1539</v>
      </c>
      <c r="G602" s="323" t="s">
        <v>1539</v>
      </c>
      <c r="H602" s="323" t="s">
        <v>1539</v>
      </c>
    </row>
    <row r="603" spans="1:8" x14ac:dyDescent="0.25">
      <c r="A603" s="103"/>
      <c r="B603" s="324"/>
      <c r="C603" s="323" t="s">
        <v>1539</v>
      </c>
      <c r="D603" s="323" t="s">
        <v>1539</v>
      </c>
      <c r="E603" s="323" t="s">
        <v>1539</v>
      </c>
      <c r="G603" s="323" t="s">
        <v>1539</v>
      </c>
      <c r="H603" s="323" t="s">
        <v>1539</v>
      </c>
    </row>
    <row r="604" spans="1:8" x14ac:dyDescent="0.25">
      <c r="A604" s="103"/>
      <c r="B604" s="324"/>
      <c r="C604" s="323" t="s">
        <v>1539</v>
      </c>
      <c r="D604" s="323" t="s">
        <v>1539</v>
      </c>
      <c r="E604" s="323" t="s">
        <v>1539</v>
      </c>
      <c r="G604" s="323" t="s">
        <v>1539</v>
      </c>
      <c r="H604" s="323" t="s">
        <v>1539</v>
      </c>
    </row>
    <row r="605" spans="1:8" x14ac:dyDescent="0.25">
      <c r="A605" s="103"/>
      <c r="B605" s="324"/>
      <c r="C605" s="323" t="s">
        <v>1539</v>
      </c>
      <c r="D605" s="323" t="s">
        <v>1539</v>
      </c>
      <c r="E605" s="323" t="s">
        <v>1539</v>
      </c>
      <c r="G605" s="323" t="s">
        <v>1539</v>
      </c>
      <c r="H605" s="323" t="s">
        <v>1539</v>
      </c>
    </row>
    <row r="606" spans="1:8" x14ac:dyDescent="0.25">
      <c r="A606" s="103"/>
      <c r="B606" s="324"/>
      <c r="C606" s="323" t="s">
        <v>1539</v>
      </c>
      <c r="D606" s="323" t="s">
        <v>1539</v>
      </c>
      <c r="E606" s="323" t="s">
        <v>1539</v>
      </c>
      <c r="G606" s="323" t="s">
        <v>1539</v>
      </c>
      <c r="H606" s="323" t="s">
        <v>1539</v>
      </c>
    </row>
    <row r="607" spans="1:8" x14ac:dyDescent="0.25">
      <c r="A607" s="103"/>
      <c r="B607" s="324"/>
      <c r="C607" s="323" t="s">
        <v>1539</v>
      </c>
      <c r="D607" s="323" t="s">
        <v>1539</v>
      </c>
      <c r="E607" s="323" t="s">
        <v>1539</v>
      </c>
      <c r="G607" s="323" t="s">
        <v>1539</v>
      </c>
      <c r="H607" s="323" t="s">
        <v>1539</v>
      </c>
    </row>
    <row r="608" spans="1:8" x14ac:dyDescent="0.25">
      <c r="A608" s="103"/>
      <c r="B608" s="324"/>
      <c r="C608" s="323" t="s">
        <v>1539</v>
      </c>
      <c r="D608" s="323" t="s">
        <v>1539</v>
      </c>
      <c r="E608" s="323" t="s">
        <v>1539</v>
      </c>
      <c r="G608" s="323" t="s">
        <v>1539</v>
      </c>
      <c r="H608" s="323" t="s">
        <v>1539</v>
      </c>
    </row>
    <row r="609" spans="1:8" x14ac:dyDescent="0.25">
      <c r="A609" s="103"/>
      <c r="B609" s="324"/>
      <c r="C609" s="323" t="s">
        <v>1539</v>
      </c>
      <c r="D609" s="323" t="s">
        <v>1539</v>
      </c>
      <c r="E609" s="323" t="s">
        <v>1539</v>
      </c>
      <c r="G609" s="323" t="s">
        <v>1539</v>
      </c>
      <c r="H609" s="323" t="s">
        <v>1539</v>
      </c>
    </row>
    <row r="610" spans="1:8" x14ac:dyDescent="0.25">
      <c r="A610" s="103"/>
      <c r="B610" s="324"/>
      <c r="C610" s="323" t="s">
        <v>1539</v>
      </c>
      <c r="D610" s="323" t="s">
        <v>1539</v>
      </c>
      <c r="E610" s="323" t="s">
        <v>1539</v>
      </c>
      <c r="G610" s="323" t="s">
        <v>1539</v>
      </c>
      <c r="H610" s="323" t="s">
        <v>1539</v>
      </c>
    </row>
    <row r="611" spans="1:8" x14ac:dyDescent="0.25">
      <c r="A611" s="103"/>
      <c r="B611" s="324"/>
      <c r="C611" s="323" t="s">
        <v>1539</v>
      </c>
      <c r="D611" s="323" t="s">
        <v>1539</v>
      </c>
      <c r="E611" s="323" t="s">
        <v>1539</v>
      </c>
      <c r="G611" s="323" t="s">
        <v>1539</v>
      </c>
      <c r="H611" s="323" t="s">
        <v>1539</v>
      </c>
    </row>
    <row r="612" spans="1:8" x14ac:dyDescent="0.25">
      <c r="A612" s="103"/>
      <c r="B612" s="324"/>
      <c r="C612" s="323" t="s">
        <v>1539</v>
      </c>
      <c r="D612" s="323" t="s">
        <v>1539</v>
      </c>
      <c r="E612" s="323" t="s">
        <v>1539</v>
      </c>
      <c r="G612" s="323" t="s">
        <v>1539</v>
      </c>
      <c r="H612" s="323" t="s">
        <v>1539</v>
      </c>
    </row>
    <row r="613" spans="1:8" x14ac:dyDescent="0.25">
      <c r="A613" s="103"/>
      <c r="B613" s="324"/>
      <c r="C613" s="323" t="s">
        <v>1539</v>
      </c>
      <c r="D613" s="323" t="s">
        <v>1539</v>
      </c>
      <c r="E613" s="323" t="s">
        <v>1539</v>
      </c>
      <c r="G613" s="323" t="s">
        <v>1539</v>
      </c>
      <c r="H613" s="323" t="s">
        <v>1539</v>
      </c>
    </row>
    <row r="614" spans="1:8" x14ac:dyDescent="0.25">
      <c r="A614" s="103"/>
      <c r="B614" s="324"/>
      <c r="C614" s="323" t="s">
        <v>1539</v>
      </c>
      <c r="D614" s="323" t="s">
        <v>1539</v>
      </c>
      <c r="E614" s="323" t="s">
        <v>1539</v>
      </c>
      <c r="G614" s="323" t="s">
        <v>1539</v>
      </c>
      <c r="H614" s="323" t="s">
        <v>1539</v>
      </c>
    </row>
    <row r="615" spans="1:8" x14ac:dyDescent="0.25">
      <c r="A615" s="103"/>
      <c r="B615" s="329"/>
      <c r="C615" s="323" t="s">
        <v>1539</v>
      </c>
      <c r="D615" s="323" t="s">
        <v>1539</v>
      </c>
      <c r="E615" s="323" t="s">
        <v>1539</v>
      </c>
      <c r="G615" s="323" t="s">
        <v>1539</v>
      </c>
      <c r="H615" s="323" t="s">
        <v>1539</v>
      </c>
    </row>
    <row r="616" spans="1:8" x14ac:dyDescent="0.25">
      <c r="A616" s="103"/>
      <c r="C616" s="323" t="s">
        <v>1539</v>
      </c>
      <c r="D616" s="323" t="s">
        <v>1539</v>
      </c>
      <c r="E616" s="323" t="s">
        <v>1539</v>
      </c>
      <c r="G616" s="323" t="s">
        <v>1539</v>
      </c>
      <c r="H616" s="323" t="s">
        <v>1539</v>
      </c>
    </row>
    <row r="617" spans="1:8" x14ac:dyDescent="0.25">
      <c r="A617" s="103"/>
      <c r="C617" s="323" t="s">
        <v>1539</v>
      </c>
      <c r="D617" s="323" t="s">
        <v>1539</v>
      </c>
      <c r="E617" s="323" t="s">
        <v>1539</v>
      </c>
      <c r="G617" s="323" t="s">
        <v>1539</v>
      </c>
      <c r="H617" s="323" t="s">
        <v>1539</v>
      </c>
    </row>
    <row r="618" spans="1:8" x14ac:dyDescent="0.25">
      <c r="A618" s="103"/>
      <c r="C618" s="323" t="s">
        <v>1539</v>
      </c>
      <c r="D618" s="323" t="s">
        <v>1539</v>
      </c>
      <c r="E618" s="323" t="s">
        <v>1539</v>
      </c>
      <c r="G618" s="323" t="s">
        <v>1539</v>
      </c>
      <c r="H618" s="323" t="s">
        <v>1539</v>
      </c>
    </row>
    <row r="619" spans="1:8" x14ac:dyDescent="0.25">
      <c r="A619" s="103"/>
      <c r="B619" s="324"/>
      <c r="C619" s="323" t="s">
        <v>1539</v>
      </c>
      <c r="D619" s="323" t="s">
        <v>1539</v>
      </c>
      <c r="E619" s="323" t="s">
        <v>1539</v>
      </c>
      <c r="G619" s="323" t="s">
        <v>1539</v>
      </c>
      <c r="H619" s="323" t="s">
        <v>1539</v>
      </c>
    </row>
    <row r="620" spans="1:8" x14ac:dyDescent="0.25">
      <c r="A620" s="103"/>
      <c r="B620" s="324"/>
      <c r="C620" s="323" t="s">
        <v>1539</v>
      </c>
      <c r="D620" s="323" t="s">
        <v>1539</v>
      </c>
      <c r="E620" s="323" t="s">
        <v>1539</v>
      </c>
      <c r="G620" s="323" t="s">
        <v>1539</v>
      </c>
      <c r="H620" s="323" t="s">
        <v>1539</v>
      </c>
    </row>
    <row r="621" spans="1:8" x14ac:dyDescent="0.25">
      <c r="A621" s="103"/>
      <c r="B621" s="324"/>
      <c r="C621" s="323" t="s">
        <v>1539</v>
      </c>
      <c r="D621" s="323" t="s">
        <v>1539</v>
      </c>
      <c r="E621" s="323" t="s">
        <v>1539</v>
      </c>
      <c r="G621" s="323" t="s">
        <v>1539</v>
      </c>
      <c r="H621" s="323" t="s">
        <v>1539</v>
      </c>
    </row>
    <row r="622" spans="1:8" x14ac:dyDescent="0.25">
      <c r="A622" s="103"/>
      <c r="B622" s="324"/>
      <c r="C622" s="323" t="s">
        <v>1539</v>
      </c>
      <c r="D622" s="323" t="s">
        <v>1539</v>
      </c>
      <c r="E622" s="323" t="s">
        <v>1539</v>
      </c>
      <c r="G622" s="323" t="s">
        <v>1539</v>
      </c>
      <c r="H622" s="323" t="s">
        <v>1539</v>
      </c>
    </row>
    <row r="623" spans="1:8" x14ac:dyDescent="0.25">
      <c r="A623" s="103"/>
      <c r="B623" s="324"/>
      <c r="C623" s="323" t="s">
        <v>1539</v>
      </c>
      <c r="D623" s="323" t="s">
        <v>1539</v>
      </c>
      <c r="E623" s="323" t="s">
        <v>1539</v>
      </c>
      <c r="G623" s="323" t="s">
        <v>1539</v>
      </c>
      <c r="H623" s="323" t="s">
        <v>1539</v>
      </c>
    </row>
    <row r="624" spans="1:8" x14ac:dyDescent="0.25">
      <c r="A624" s="103"/>
      <c r="B624" s="324"/>
      <c r="C624" s="323" t="s">
        <v>1539</v>
      </c>
      <c r="D624" s="323" t="s">
        <v>1539</v>
      </c>
      <c r="E624" s="323" t="s">
        <v>1539</v>
      </c>
      <c r="G624" s="323" t="s">
        <v>1539</v>
      </c>
      <c r="H624" s="323" t="s">
        <v>1539</v>
      </c>
    </row>
    <row r="625" spans="1:8" x14ac:dyDescent="0.25">
      <c r="A625" s="103"/>
      <c r="B625" s="324"/>
      <c r="C625" s="323" t="s">
        <v>1539</v>
      </c>
      <c r="D625" s="323" t="s">
        <v>1539</v>
      </c>
      <c r="E625" s="323" t="s">
        <v>1539</v>
      </c>
      <c r="G625" s="323" t="s">
        <v>1539</v>
      </c>
      <c r="H625" s="323" t="s">
        <v>1539</v>
      </c>
    </row>
    <row r="626" spans="1:8" x14ac:dyDescent="0.25">
      <c r="A626" s="103"/>
      <c r="B626" s="324"/>
      <c r="C626" s="323" t="s">
        <v>1539</v>
      </c>
      <c r="D626" s="323" t="s">
        <v>1539</v>
      </c>
      <c r="E626" s="323" t="s">
        <v>1539</v>
      </c>
      <c r="G626" s="323" t="s">
        <v>1539</v>
      </c>
      <c r="H626" s="323" t="s">
        <v>1539</v>
      </c>
    </row>
    <row r="627" spans="1:8" x14ac:dyDescent="0.25">
      <c r="A627" s="103"/>
      <c r="B627" s="324"/>
      <c r="C627" s="323" t="s">
        <v>1539</v>
      </c>
      <c r="D627" s="323" t="s">
        <v>1539</v>
      </c>
      <c r="E627" s="323" t="s">
        <v>1539</v>
      </c>
      <c r="G627" s="323" t="s">
        <v>1539</v>
      </c>
      <c r="H627" s="323" t="s">
        <v>1539</v>
      </c>
    </row>
    <row r="628" spans="1:8" x14ac:dyDescent="0.25">
      <c r="A628" s="103"/>
      <c r="B628" s="324"/>
      <c r="C628" s="323" t="s">
        <v>1539</v>
      </c>
      <c r="D628" s="323" t="s">
        <v>1539</v>
      </c>
      <c r="E628" s="323" t="s">
        <v>1539</v>
      </c>
      <c r="G628" s="323" t="s">
        <v>1539</v>
      </c>
      <c r="H628" s="323" t="s">
        <v>1539</v>
      </c>
    </row>
    <row r="629" spans="1:8" x14ac:dyDescent="0.25">
      <c r="A629" s="103"/>
      <c r="B629" s="324"/>
      <c r="C629" s="323" t="s">
        <v>1539</v>
      </c>
      <c r="D629" s="323" t="s">
        <v>1539</v>
      </c>
      <c r="E629" s="323" t="s">
        <v>1539</v>
      </c>
      <c r="G629" s="323" t="s">
        <v>1539</v>
      </c>
      <c r="H629" s="323" t="s">
        <v>1539</v>
      </c>
    </row>
    <row r="630" spans="1:8" x14ac:dyDescent="0.25">
      <c r="A630" s="103"/>
      <c r="B630" s="324"/>
      <c r="C630" s="323" t="s">
        <v>1539</v>
      </c>
      <c r="D630" s="323" t="s">
        <v>1539</v>
      </c>
      <c r="E630" s="323" t="s">
        <v>1539</v>
      </c>
      <c r="G630" s="323" t="s">
        <v>1539</v>
      </c>
      <c r="H630" s="323" t="s">
        <v>1539</v>
      </c>
    </row>
    <row r="631" spans="1:8" x14ac:dyDescent="0.25">
      <c r="A631" s="103"/>
      <c r="B631" s="324"/>
      <c r="C631" s="323" t="s">
        <v>1539</v>
      </c>
      <c r="D631" s="323" t="s">
        <v>1539</v>
      </c>
      <c r="E631" s="323" t="s">
        <v>1539</v>
      </c>
      <c r="G631" s="323" t="s">
        <v>1539</v>
      </c>
      <c r="H631" s="323" t="s">
        <v>1539</v>
      </c>
    </row>
    <row r="632" spans="1:8" x14ac:dyDescent="0.25">
      <c r="A632" s="103"/>
      <c r="B632" s="324"/>
      <c r="C632" s="323" t="s">
        <v>1539</v>
      </c>
      <c r="D632" s="323" t="s">
        <v>1539</v>
      </c>
      <c r="E632" s="323" t="s">
        <v>1539</v>
      </c>
      <c r="G632" s="323" t="s">
        <v>1539</v>
      </c>
      <c r="H632" s="323" t="s">
        <v>1539</v>
      </c>
    </row>
    <row r="633" spans="1:8" x14ac:dyDescent="0.25">
      <c r="A633" s="103"/>
      <c r="B633" s="329"/>
      <c r="C633" s="323" t="s">
        <v>1539</v>
      </c>
      <c r="D633" s="323" t="s">
        <v>1539</v>
      </c>
      <c r="E633" s="323" t="s">
        <v>1539</v>
      </c>
      <c r="G633" s="323" t="s">
        <v>1539</v>
      </c>
      <c r="H633" s="323" t="s">
        <v>1539</v>
      </c>
    </row>
    <row r="634" spans="1:8" x14ac:dyDescent="0.25">
      <c r="A634" s="103"/>
      <c r="C634" s="323" t="s">
        <v>1539</v>
      </c>
      <c r="D634" s="323" t="s">
        <v>1539</v>
      </c>
      <c r="E634" s="323" t="s">
        <v>1539</v>
      </c>
      <c r="G634" s="323" t="s">
        <v>1539</v>
      </c>
      <c r="H634" s="323" t="s">
        <v>1539</v>
      </c>
    </row>
    <row r="635" spans="1:8" x14ac:dyDescent="0.25">
      <c r="A635" s="103"/>
      <c r="C635" s="323" t="s">
        <v>1539</v>
      </c>
      <c r="D635" s="323" t="s">
        <v>1539</v>
      </c>
      <c r="E635" s="323" t="s">
        <v>1539</v>
      </c>
      <c r="G635" s="323" t="s">
        <v>1539</v>
      </c>
      <c r="H635" s="323" t="s">
        <v>1539</v>
      </c>
    </row>
    <row r="636" spans="1:8" x14ac:dyDescent="0.25">
      <c r="A636" s="103"/>
      <c r="C636" s="323" t="s">
        <v>1539</v>
      </c>
      <c r="D636" s="323" t="s">
        <v>1539</v>
      </c>
      <c r="E636" s="323" t="s">
        <v>1539</v>
      </c>
      <c r="G636" s="323" t="s">
        <v>1539</v>
      </c>
      <c r="H636" s="323" t="s">
        <v>1539</v>
      </c>
    </row>
    <row r="637" spans="1:8" x14ac:dyDescent="0.25">
      <c r="A637" s="103"/>
      <c r="B637" s="324"/>
      <c r="C637" s="323" t="s">
        <v>1539</v>
      </c>
      <c r="D637" s="323" t="s">
        <v>1539</v>
      </c>
      <c r="E637" s="323" t="s">
        <v>1539</v>
      </c>
      <c r="G637" s="323" t="s">
        <v>1539</v>
      </c>
      <c r="H637" s="323" t="s">
        <v>1539</v>
      </c>
    </row>
    <row r="638" spans="1:8" x14ac:dyDescent="0.25">
      <c r="A638" s="103"/>
      <c r="B638" s="324"/>
      <c r="C638" s="323" t="s">
        <v>1539</v>
      </c>
      <c r="D638" s="323" t="s">
        <v>1539</v>
      </c>
      <c r="E638" s="323" t="s">
        <v>1539</v>
      </c>
      <c r="G638" s="323" t="s">
        <v>1539</v>
      </c>
      <c r="H638" s="323" t="s">
        <v>1539</v>
      </c>
    </row>
    <row r="639" spans="1:8" x14ac:dyDescent="0.25">
      <c r="A639" s="103"/>
      <c r="B639" s="324"/>
      <c r="C639" s="323" t="s">
        <v>1539</v>
      </c>
      <c r="D639" s="323" t="s">
        <v>1539</v>
      </c>
      <c r="E639" s="323" t="s">
        <v>1539</v>
      </c>
      <c r="G639" s="323" t="s">
        <v>1539</v>
      </c>
      <c r="H639" s="323" t="s">
        <v>1539</v>
      </c>
    </row>
    <row r="640" spans="1:8" x14ac:dyDescent="0.25">
      <c r="A640" s="103"/>
      <c r="B640" s="324"/>
      <c r="C640" s="323" t="s">
        <v>1539</v>
      </c>
      <c r="D640" s="323" t="s">
        <v>1539</v>
      </c>
      <c r="E640" s="323" t="s">
        <v>1539</v>
      </c>
      <c r="G640" s="323" t="s">
        <v>1539</v>
      </c>
      <c r="H640" s="323" t="s">
        <v>1539</v>
      </c>
    </row>
    <row r="641" spans="1:8" x14ac:dyDescent="0.25">
      <c r="A641" s="103"/>
      <c r="B641" s="324"/>
      <c r="C641" s="323" t="s">
        <v>1539</v>
      </c>
      <c r="D641" s="323" t="s">
        <v>1539</v>
      </c>
      <c r="E641" s="323" t="s">
        <v>1539</v>
      </c>
      <c r="G641" s="323" t="s">
        <v>1539</v>
      </c>
      <c r="H641" s="323" t="s">
        <v>1539</v>
      </c>
    </row>
    <row r="642" spans="1:8" x14ac:dyDescent="0.25">
      <c r="A642" s="103"/>
      <c r="B642" s="324"/>
      <c r="C642" s="323" t="s">
        <v>1539</v>
      </c>
      <c r="D642" s="323" t="s">
        <v>1539</v>
      </c>
      <c r="E642" s="323" t="s">
        <v>1539</v>
      </c>
      <c r="G642" s="323" t="s">
        <v>1539</v>
      </c>
      <c r="H642" s="323" t="s">
        <v>1539</v>
      </c>
    </row>
    <row r="643" spans="1:8" x14ac:dyDescent="0.25">
      <c r="A643" s="103"/>
      <c r="B643" s="324"/>
      <c r="C643" s="323" t="s">
        <v>1539</v>
      </c>
      <c r="D643" s="323" t="s">
        <v>1539</v>
      </c>
      <c r="E643" s="323" t="s">
        <v>1539</v>
      </c>
      <c r="G643" s="323" t="s">
        <v>1539</v>
      </c>
      <c r="H643" s="323" t="s">
        <v>1539</v>
      </c>
    </row>
    <row r="644" spans="1:8" x14ac:dyDescent="0.25">
      <c r="A644" s="103"/>
      <c r="B644" s="324"/>
      <c r="C644" s="323" t="s">
        <v>1539</v>
      </c>
      <c r="D644" s="323" t="s">
        <v>1539</v>
      </c>
      <c r="E644" s="323" t="s">
        <v>1539</v>
      </c>
      <c r="G644" s="323" t="s">
        <v>1539</v>
      </c>
      <c r="H644" s="323" t="s">
        <v>1539</v>
      </c>
    </row>
    <row r="645" spans="1:8" x14ac:dyDescent="0.25">
      <c r="A645" s="103"/>
      <c r="B645" s="324"/>
      <c r="C645" s="323" t="s">
        <v>1539</v>
      </c>
      <c r="D645" s="323" t="s">
        <v>1539</v>
      </c>
      <c r="E645" s="323" t="s">
        <v>1539</v>
      </c>
      <c r="G645" s="323" t="s">
        <v>1539</v>
      </c>
      <c r="H645" s="323" t="s">
        <v>1539</v>
      </c>
    </row>
    <row r="646" spans="1:8" x14ac:dyDescent="0.25">
      <c r="A646" s="103"/>
      <c r="B646" s="324"/>
      <c r="C646" s="323" t="s">
        <v>1539</v>
      </c>
      <c r="D646" s="323" t="s">
        <v>1539</v>
      </c>
      <c r="E646" s="323" t="s">
        <v>1539</v>
      </c>
      <c r="G646" s="323" t="s">
        <v>1539</v>
      </c>
      <c r="H646" s="323" t="s">
        <v>1539</v>
      </c>
    </row>
    <row r="647" spans="1:8" x14ac:dyDescent="0.25">
      <c r="A647" s="103"/>
      <c r="B647" s="324"/>
      <c r="C647" s="323" t="s">
        <v>1539</v>
      </c>
      <c r="D647" s="323" t="s">
        <v>1539</v>
      </c>
      <c r="E647" s="323" t="s">
        <v>1539</v>
      </c>
      <c r="G647" s="323" t="s">
        <v>1539</v>
      </c>
      <c r="H647" s="323" t="s">
        <v>1539</v>
      </c>
    </row>
    <row r="648" spans="1:8" x14ac:dyDescent="0.25">
      <c r="A648" s="103"/>
      <c r="B648" s="324"/>
      <c r="C648" s="323" t="s">
        <v>1539</v>
      </c>
      <c r="D648" s="323" t="s">
        <v>1539</v>
      </c>
      <c r="E648" s="323" t="s">
        <v>1539</v>
      </c>
      <c r="G648" s="323" t="s">
        <v>1539</v>
      </c>
      <c r="H648" s="323" t="s">
        <v>1539</v>
      </c>
    </row>
    <row r="649" spans="1:8" x14ac:dyDescent="0.25">
      <c r="A649" s="103"/>
      <c r="B649" s="324"/>
      <c r="C649" s="323" t="s">
        <v>1539</v>
      </c>
      <c r="D649" s="323" t="s">
        <v>1539</v>
      </c>
      <c r="E649" s="323" t="s">
        <v>1539</v>
      </c>
      <c r="G649" s="323" t="s">
        <v>1539</v>
      </c>
      <c r="H649" s="323" t="s">
        <v>1539</v>
      </c>
    </row>
    <row r="650" spans="1:8" x14ac:dyDescent="0.25">
      <c r="A650" s="103"/>
      <c r="B650" s="324"/>
      <c r="C650" s="323" t="s">
        <v>1539</v>
      </c>
      <c r="D650" s="323" t="s">
        <v>1539</v>
      </c>
      <c r="E650" s="323" t="s">
        <v>1539</v>
      </c>
      <c r="G650" s="323" t="s">
        <v>1539</v>
      </c>
      <c r="H650" s="323" t="s">
        <v>1539</v>
      </c>
    </row>
    <row r="651" spans="1:8" x14ac:dyDescent="0.25">
      <c r="A651" s="103"/>
      <c r="B651" s="324"/>
      <c r="C651" s="323" t="s">
        <v>1539</v>
      </c>
      <c r="D651" s="323" t="s">
        <v>1539</v>
      </c>
      <c r="E651" s="323" t="s">
        <v>1539</v>
      </c>
      <c r="G651" s="323" t="s">
        <v>1539</v>
      </c>
      <c r="H651" s="323" t="s">
        <v>1539</v>
      </c>
    </row>
    <row r="652" spans="1:8" x14ac:dyDescent="0.25">
      <c r="A652" s="103"/>
      <c r="B652" s="324"/>
      <c r="C652" s="323" t="s">
        <v>1539</v>
      </c>
      <c r="D652" s="323" t="s">
        <v>1539</v>
      </c>
      <c r="E652" s="323" t="s">
        <v>1539</v>
      </c>
      <c r="G652" s="323" t="s">
        <v>1539</v>
      </c>
      <c r="H652" s="323" t="s">
        <v>1539</v>
      </c>
    </row>
    <row r="653" spans="1:8" x14ac:dyDescent="0.25">
      <c r="A653" s="103"/>
      <c r="B653" s="324"/>
      <c r="C653" s="323" t="s">
        <v>1539</v>
      </c>
      <c r="D653" s="323" t="s">
        <v>1539</v>
      </c>
      <c r="E653" s="323" t="s">
        <v>1539</v>
      </c>
      <c r="G653" s="323" t="s">
        <v>1539</v>
      </c>
      <c r="H653" s="323" t="s">
        <v>1539</v>
      </c>
    </row>
    <row r="654" spans="1:8" x14ac:dyDescent="0.25">
      <c r="A654" s="103"/>
      <c r="B654" s="324"/>
      <c r="C654" s="323" t="s">
        <v>1539</v>
      </c>
      <c r="D654" s="323" t="s">
        <v>1539</v>
      </c>
      <c r="E654" s="323" t="s">
        <v>1539</v>
      </c>
      <c r="G654" s="323" t="s">
        <v>1539</v>
      </c>
      <c r="H654" s="323" t="s">
        <v>1539</v>
      </c>
    </row>
    <row r="655" spans="1:8" x14ac:dyDescent="0.25">
      <c r="A655" s="103"/>
      <c r="B655" s="324"/>
      <c r="C655" s="323" t="s">
        <v>1539</v>
      </c>
      <c r="D655" s="323" t="s">
        <v>1539</v>
      </c>
      <c r="E655" s="323" t="s">
        <v>1539</v>
      </c>
      <c r="G655" s="323" t="s">
        <v>1539</v>
      </c>
      <c r="H655" s="323" t="s">
        <v>1539</v>
      </c>
    </row>
    <row r="656" spans="1:8" x14ac:dyDescent="0.25">
      <c r="A656" s="103"/>
      <c r="B656" s="324"/>
      <c r="C656" s="323" t="s">
        <v>1539</v>
      </c>
      <c r="D656" s="323" t="s">
        <v>1539</v>
      </c>
      <c r="E656" s="323" t="s">
        <v>1539</v>
      </c>
      <c r="G656" s="323" t="s">
        <v>1539</v>
      </c>
      <c r="H656" s="323" t="s">
        <v>1539</v>
      </c>
    </row>
    <row r="657" spans="1:8" x14ac:dyDescent="0.25">
      <c r="A657" s="103"/>
      <c r="B657" s="324"/>
      <c r="C657" s="323" t="s">
        <v>1539</v>
      </c>
      <c r="D657" s="323" t="s">
        <v>1539</v>
      </c>
      <c r="E657" s="323" t="s">
        <v>1539</v>
      </c>
      <c r="G657" s="323" t="s">
        <v>1539</v>
      </c>
      <c r="H657" s="323" t="s">
        <v>1539</v>
      </c>
    </row>
    <row r="658" spans="1:8" x14ac:dyDescent="0.25">
      <c r="A658" s="103"/>
      <c r="B658" s="324"/>
      <c r="C658" s="323" t="s">
        <v>1539</v>
      </c>
      <c r="D658" s="323" t="s">
        <v>1539</v>
      </c>
      <c r="E658" s="323" t="s">
        <v>1539</v>
      </c>
      <c r="G658" s="323" t="s">
        <v>1539</v>
      </c>
      <c r="H658" s="323" t="s">
        <v>1539</v>
      </c>
    </row>
    <row r="659" spans="1:8" x14ac:dyDescent="0.25">
      <c r="A659" s="103"/>
      <c r="B659" s="324"/>
      <c r="C659" s="323" t="s">
        <v>1539</v>
      </c>
      <c r="D659" s="323" t="s">
        <v>1539</v>
      </c>
      <c r="E659" s="323" t="s">
        <v>1539</v>
      </c>
      <c r="G659" s="323" t="s">
        <v>1539</v>
      </c>
      <c r="H659" s="323" t="s">
        <v>1539</v>
      </c>
    </row>
    <row r="660" spans="1:8" x14ac:dyDescent="0.25">
      <c r="A660" s="103"/>
      <c r="B660" s="324"/>
      <c r="C660" s="323" t="s">
        <v>1539</v>
      </c>
      <c r="D660" s="323" t="s">
        <v>1539</v>
      </c>
      <c r="E660" s="323" t="s">
        <v>1539</v>
      </c>
      <c r="G660" s="323" t="s">
        <v>1539</v>
      </c>
      <c r="H660" s="323" t="s">
        <v>1539</v>
      </c>
    </row>
    <row r="661" spans="1:8" x14ac:dyDescent="0.25">
      <c r="A661" s="103"/>
      <c r="B661" s="324"/>
      <c r="C661" s="323" t="s">
        <v>1539</v>
      </c>
      <c r="D661" s="323" t="s">
        <v>1539</v>
      </c>
      <c r="E661" s="323" t="s">
        <v>1539</v>
      </c>
      <c r="G661" s="323" t="s">
        <v>1539</v>
      </c>
      <c r="H661" s="323" t="s">
        <v>1539</v>
      </c>
    </row>
    <row r="662" spans="1:8" x14ac:dyDescent="0.25">
      <c r="A662" s="103"/>
      <c r="B662" s="324"/>
      <c r="C662" s="323" t="s">
        <v>1539</v>
      </c>
      <c r="D662" s="323" t="s">
        <v>1539</v>
      </c>
      <c r="E662" s="323" t="s">
        <v>1539</v>
      </c>
      <c r="G662" s="323" t="s">
        <v>1539</v>
      </c>
      <c r="H662" s="323" t="s">
        <v>1539</v>
      </c>
    </row>
    <row r="663" spans="1:8" x14ac:dyDescent="0.25">
      <c r="A663" s="103"/>
      <c r="B663" s="324"/>
      <c r="C663" s="323" t="s">
        <v>1539</v>
      </c>
      <c r="D663" s="323" t="s">
        <v>1539</v>
      </c>
      <c r="E663" s="323" t="s">
        <v>1539</v>
      </c>
      <c r="G663" s="323" t="s">
        <v>1539</v>
      </c>
      <c r="H663" s="323" t="s">
        <v>1539</v>
      </c>
    </row>
    <row r="664" spans="1:8" x14ac:dyDescent="0.25">
      <c r="A664" s="103"/>
      <c r="B664" s="324"/>
      <c r="C664" s="323" t="s">
        <v>1539</v>
      </c>
      <c r="D664" s="323" t="s">
        <v>1539</v>
      </c>
      <c r="E664" s="323" t="s">
        <v>1539</v>
      </c>
      <c r="G664" s="323" t="s">
        <v>1539</v>
      </c>
      <c r="H664" s="323" t="s">
        <v>1539</v>
      </c>
    </row>
    <row r="665" spans="1:8" x14ac:dyDescent="0.25">
      <c r="A665" s="103"/>
      <c r="B665" s="324"/>
      <c r="C665" s="323" t="s">
        <v>1539</v>
      </c>
      <c r="D665" s="323" t="s">
        <v>1539</v>
      </c>
      <c r="E665" s="323" t="s">
        <v>1539</v>
      </c>
      <c r="G665" s="323" t="s">
        <v>1539</v>
      </c>
      <c r="H665" s="323" t="s">
        <v>1539</v>
      </c>
    </row>
    <row r="666" spans="1:8" x14ac:dyDescent="0.25">
      <c r="A666" s="103"/>
      <c r="B666" s="329"/>
      <c r="C666" s="323" t="s">
        <v>1539</v>
      </c>
      <c r="D666" s="323" t="s">
        <v>1539</v>
      </c>
      <c r="E666" s="323" t="s">
        <v>1539</v>
      </c>
      <c r="G666" s="323" t="s">
        <v>1539</v>
      </c>
      <c r="H666" s="323" t="s">
        <v>1539</v>
      </c>
    </row>
    <row r="667" spans="1:8" x14ac:dyDescent="0.25">
      <c r="A667" s="103"/>
      <c r="C667" s="323" t="s">
        <v>1539</v>
      </c>
      <c r="D667" s="323" t="s">
        <v>1539</v>
      </c>
      <c r="E667" s="323" t="s">
        <v>1539</v>
      </c>
      <c r="G667" s="323" t="s">
        <v>1539</v>
      </c>
      <c r="H667" s="323" t="s">
        <v>1539</v>
      </c>
    </row>
    <row r="668" spans="1:8" x14ac:dyDescent="0.25">
      <c r="A668" s="103"/>
      <c r="C668" s="323" t="s">
        <v>1539</v>
      </c>
      <c r="D668" s="323" t="s">
        <v>1539</v>
      </c>
      <c r="E668" s="323" t="s">
        <v>1539</v>
      </c>
      <c r="G668" s="323" t="s">
        <v>1539</v>
      </c>
      <c r="H668" s="323" t="s">
        <v>1539</v>
      </c>
    </row>
    <row r="669" spans="1:8" x14ac:dyDescent="0.25">
      <c r="A669" s="103"/>
      <c r="C669" s="323" t="s">
        <v>1539</v>
      </c>
      <c r="D669" s="323" t="s">
        <v>1539</v>
      </c>
      <c r="E669" s="323" t="s">
        <v>1539</v>
      </c>
      <c r="G669" s="323" t="s">
        <v>1539</v>
      </c>
      <c r="H669" s="323" t="s">
        <v>1539</v>
      </c>
    </row>
    <row r="670" spans="1:8" x14ac:dyDescent="0.25">
      <c r="A670" s="103"/>
      <c r="C670" s="323" t="s">
        <v>1539</v>
      </c>
      <c r="D670" s="323" t="s">
        <v>1539</v>
      </c>
      <c r="E670" s="323" t="s">
        <v>1539</v>
      </c>
      <c r="G670" s="323" t="s">
        <v>1539</v>
      </c>
      <c r="H670" s="323" t="s">
        <v>1539</v>
      </c>
    </row>
    <row r="671" spans="1:8" x14ac:dyDescent="0.25">
      <c r="A671" s="103"/>
      <c r="B671" s="329"/>
      <c r="C671" s="323" t="s">
        <v>1539</v>
      </c>
      <c r="D671" s="323" t="s">
        <v>1539</v>
      </c>
      <c r="E671" s="323" t="s">
        <v>1539</v>
      </c>
      <c r="G671" s="323" t="s">
        <v>1539</v>
      </c>
      <c r="H671" s="323" t="s">
        <v>1539</v>
      </c>
    </row>
    <row r="672" spans="1:8" x14ac:dyDescent="0.25">
      <c r="A672" s="103"/>
      <c r="C672" s="323" t="s">
        <v>1539</v>
      </c>
      <c r="D672" s="323" t="s">
        <v>1539</v>
      </c>
      <c r="E672" s="323" t="s">
        <v>1539</v>
      </c>
      <c r="G672" s="323" t="s">
        <v>1539</v>
      </c>
      <c r="H672" s="323" t="s">
        <v>1539</v>
      </c>
    </row>
    <row r="673" spans="1:8" x14ac:dyDescent="0.25">
      <c r="A673" s="103"/>
      <c r="C673" s="323" t="s">
        <v>1539</v>
      </c>
      <c r="D673" s="323" t="s">
        <v>1539</v>
      </c>
      <c r="E673" s="323" t="s">
        <v>1539</v>
      </c>
      <c r="G673" s="323" t="s">
        <v>1539</v>
      </c>
      <c r="H673" s="323" t="s">
        <v>1539</v>
      </c>
    </row>
    <row r="674" spans="1:8" x14ac:dyDescent="0.25">
      <c r="A674" s="103"/>
      <c r="C674" s="323" t="s">
        <v>1539</v>
      </c>
      <c r="D674" s="323" t="s">
        <v>1539</v>
      </c>
      <c r="E674" s="323" t="s">
        <v>1539</v>
      </c>
      <c r="G674" s="323" t="s">
        <v>1539</v>
      </c>
      <c r="H674" s="323" t="s">
        <v>1539</v>
      </c>
    </row>
    <row r="675" spans="1:8" x14ac:dyDescent="0.25">
      <c r="A675" s="103"/>
      <c r="C675" s="323" t="s">
        <v>1539</v>
      </c>
      <c r="D675" s="323" t="s">
        <v>1539</v>
      </c>
      <c r="E675" s="323" t="s">
        <v>1539</v>
      </c>
      <c r="G675" s="323" t="s">
        <v>1539</v>
      </c>
      <c r="H675" s="323" t="s">
        <v>1539</v>
      </c>
    </row>
    <row r="676" spans="1:8" x14ac:dyDescent="0.25">
      <c r="A676" s="103"/>
      <c r="C676" s="323" t="s">
        <v>1539</v>
      </c>
      <c r="D676" s="323" t="s">
        <v>1539</v>
      </c>
      <c r="E676" s="323" t="s">
        <v>1539</v>
      </c>
      <c r="G676" s="323" t="s">
        <v>1539</v>
      </c>
      <c r="H676" s="323" t="s">
        <v>1539</v>
      </c>
    </row>
    <row r="677" spans="1:8" x14ac:dyDescent="0.25">
      <c r="A677" s="103"/>
      <c r="C677" s="323" t="s">
        <v>1539</v>
      </c>
      <c r="D677" s="323" t="s">
        <v>1539</v>
      </c>
      <c r="E677" s="323" t="s">
        <v>1539</v>
      </c>
      <c r="G677" s="323" t="s">
        <v>1539</v>
      </c>
      <c r="H677" s="323" t="s">
        <v>1539</v>
      </c>
    </row>
    <row r="678" spans="1:8" x14ac:dyDescent="0.25">
      <c r="A678" s="103"/>
      <c r="B678" s="324"/>
      <c r="C678" s="323" t="s">
        <v>1539</v>
      </c>
      <c r="D678" s="323" t="s">
        <v>1539</v>
      </c>
      <c r="E678" s="323" t="s">
        <v>1539</v>
      </c>
      <c r="G678" s="323" t="s">
        <v>1539</v>
      </c>
      <c r="H678" s="323" t="s">
        <v>1539</v>
      </c>
    </row>
    <row r="679" spans="1:8" x14ac:dyDescent="0.25">
      <c r="A679" s="103"/>
      <c r="B679" s="324"/>
      <c r="C679" s="323" t="s">
        <v>1539</v>
      </c>
      <c r="D679" s="323" t="s">
        <v>1539</v>
      </c>
      <c r="E679" s="323" t="s">
        <v>1539</v>
      </c>
      <c r="G679" s="323" t="s">
        <v>1539</v>
      </c>
      <c r="H679" s="323" t="s">
        <v>1539</v>
      </c>
    </row>
    <row r="680" spans="1:8" x14ac:dyDescent="0.25">
      <c r="A680" s="103"/>
      <c r="B680" s="324"/>
      <c r="C680" s="323" t="s">
        <v>1539</v>
      </c>
      <c r="D680" s="323" t="s">
        <v>1539</v>
      </c>
      <c r="E680" s="323" t="s">
        <v>1539</v>
      </c>
      <c r="G680" s="323" t="s">
        <v>1539</v>
      </c>
      <c r="H680" s="323" t="s">
        <v>1539</v>
      </c>
    </row>
    <row r="681" spans="1:8" x14ac:dyDescent="0.25">
      <c r="A681" s="103"/>
      <c r="B681" s="324"/>
      <c r="C681" s="323" t="s">
        <v>1539</v>
      </c>
      <c r="D681" s="323" t="s">
        <v>1539</v>
      </c>
      <c r="E681" s="323" t="s">
        <v>1539</v>
      </c>
      <c r="G681" s="323" t="s">
        <v>1539</v>
      </c>
      <c r="H681" s="323" t="s">
        <v>1539</v>
      </c>
    </row>
    <row r="682" spans="1:8" x14ac:dyDescent="0.25">
      <c r="A682" s="103"/>
      <c r="B682" s="324"/>
      <c r="C682" s="323" t="s">
        <v>1539</v>
      </c>
      <c r="D682" s="323" t="s">
        <v>1539</v>
      </c>
      <c r="E682" s="323" t="s">
        <v>1539</v>
      </c>
      <c r="G682" s="323" t="s">
        <v>1539</v>
      </c>
      <c r="H682" s="323" t="s">
        <v>1539</v>
      </c>
    </row>
    <row r="683" spans="1:8" x14ac:dyDescent="0.25">
      <c r="A683" s="103"/>
      <c r="B683" s="324"/>
      <c r="C683" s="323" t="s">
        <v>1539</v>
      </c>
      <c r="D683" s="323" t="s">
        <v>1539</v>
      </c>
      <c r="E683" s="323" t="s">
        <v>1539</v>
      </c>
      <c r="G683" s="323" t="s">
        <v>1539</v>
      </c>
      <c r="H683" s="323" t="s">
        <v>1539</v>
      </c>
    </row>
    <row r="684" spans="1:8" x14ac:dyDescent="0.25">
      <c r="A684" s="103"/>
      <c r="B684" s="324"/>
      <c r="C684" s="323" t="s">
        <v>1539</v>
      </c>
      <c r="D684" s="323" t="s">
        <v>1539</v>
      </c>
      <c r="E684" s="323" t="s">
        <v>1539</v>
      </c>
      <c r="G684" s="323" t="s">
        <v>1539</v>
      </c>
      <c r="H684" s="323" t="s">
        <v>1539</v>
      </c>
    </row>
    <row r="685" spans="1:8" x14ac:dyDescent="0.25">
      <c r="A685" s="103"/>
      <c r="B685" s="324"/>
      <c r="C685" s="323" t="s">
        <v>1539</v>
      </c>
      <c r="D685" s="323" t="s">
        <v>1539</v>
      </c>
      <c r="E685" s="323" t="s">
        <v>1539</v>
      </c>
      <c r="G685" s="323" t="s">
        <v>1539</v>
      </c>
      <c r="H685" s="323" t="s">
        <v>1539</v>
      </c>
    </row>
    <row r="686" spans="1:8" x14ac:dyDescent="0.25">
      <c r="A686" s="103"/>
      <c r="B686" s="324"/>
      <c r="C686" s="323" t="s">
        <v>1539</v>
      </c>
      <c r="D686" s="323" t="s">
        <v>1539</v>
      </c>
      <c r="E686" s="323" t="s">
        <v>1539</v>
      </c>
      <c r="G686" s="323" t="s">
        <v>1539</v>
      </c>
      <c r="H686" s="323" t="s">
        <v>1539</v>
      </c>
    </row>
    <row r="687" spans="1:8" x14ac:dyDescent="0.25">
      <c r="A687" s="103"/>
      <c r="B687" s="324"/>
      <c r="C687" s="323" t="s">
        <v>1539</v>
      </c>
      <c r="D687" s="323" t="s">
        <v>1539</v>
      </c>
      <c r="E687" s="323" t="s">
        <v>1539</v>
      </c>
      <c r="G687" s="323" t="s">
        <v>1539</v>
      </c>
      <c r="H687" s="323" t="s">
        <v>1539</v>
      </c>
    </row>
    <row r="688" spans="1:8" x14ac:dyDescent="0.25">
      <c r="A688" s="103"/>
      <c r="B688" s="324"/>
      <c r="C688" s="323" t="s">
        <v>1539</v>
      </c>
      <c r="D688" s="323" t="s">
        <v>1539</v>
      </c>
      <c r="E688" s="323" t="s">
        <v>1539</v>
      </c>
      <c r="G688" s="323" t="s">
        <v>1539</v>
      </c>
      <c r="H688" s="323" t="s">
        <v>1539</v>
      </c>
    </row>
    <row r="689" spans="1:8" x14ac:dyDescent="0.25">
      <c r="A689" s="103"/>
      <c r="B689" s="324"/>
      <c r="C689" s="323" t="s">
        <v>1539</v>
      </c>
      <c r="D689" s="323" t="s">
        <v>1539</v>
      </c>
      <c r="E689" s="323" t="s">
        <v>1539</v>
      </c>
      <c r="G689" s="323" t="s">
        <v>1539</v>
      </c>
      <c r="H689" s="323" t="s">
        <v>1539</v>
      </c>
    </row>
    <row r="690" spans="1:8" x14ac:dyDescent="0.25">
      <c r="A690" s="103"/>
      <c r="B690" s="324"/>
      <c r="C690" s="323" t="s">
        <v>1539</v>
      </c>
      <c r="D690" s="323" t="s">
        <v>1539</v>
      </c>
      <c r="E690" s="323" t="s">
        <v>1539</v>
      </c>
      <c r="G690" s="323" t="s">
        <v>1539</v>
      </c>
      <c r="H690" s="323" t="s">
        <v>1539</v>
      </c>
    </row>
    <row r="691" spans="1:8" x14ac:dyDescent="0.25">
      <c r="A691" s="103"/>
      <c r="B691" s="324"/>
      <c r="C691" s="323" t="s">
        <v>1539</v>
      </c>
      <c r="D691" s="323" t="s">
        <v>1539</v>
      </c>
      <c r="E691" s="323" t="s">
        <v>1539</v>
      </c>
      <c r="G691" s="323" t="s">
        <v>1539</v>
      </c>
      <c r="H691" s="323" t="s">
        <v>1539</v>
      </c>
    </row>
    <row r="692" spans="1:8" x14ac:dyDescent="0.25">
      <c r="A692" s="103"/>
      <c r="B692" s="324"/>
      <c r="C692" s="323" t="s">
        <v>1539</v>
      </c>
      <c r="D692" s="323" t="s">
        <v>1539</v>
      </c>
      <c r="E692" s="323" t="s">
        <v>1539</v>
      </c>
      <c r="G692" s="323" t="s">
        <v>1539</v>
      </c>
      <c r="H692" s="323" t="s">
        <v>1539</v>
      </c>
    </row>
    <row r="693" spans="1:8" x14ac:dyDescent="0.25">
      <c r="A693" s="103"/>
      <c r="B693" s="324"/>
      <c r="C693" s="323" t="s">
        <v>1539</v>
      </c>
      <c r="D693" s="323" t="s">
        <v>1539</v>
      </c>
      <c r="E693" s="323" t="s">
        <v>1539</v>
      </c>
      <c r="G693" s="323" t="s">
        <v>1539</v>
      </c>
      <c r="H693" s="323" t="s">
        <v>1539</v>
      </c>
    </row>
    <row r="694" spans="1:8" x14ac:dyDescent="0.25">
      <c r="A694" s="103"/>
      <c r="B694" s="329"/>
      <c r="C694" s="323" t="s">
        <v>1539</v>
      </c>
      <c r="D694" s="323" t="s">
        <v>1539</v>
      </c>
      <c r="E694" s="323" t="s">
        <v>1539</v>
      </c>
      <c r="G694" s="323" t="s">
        <v>1539</v>
      </c>
      <c r="H694" s="323" t="s">
        <v>1539</v>
      </c>
    </row>
    <row r="695" spans="1:8" x14ac:dyDescent="0.25">
      <c r="A695" s="103"/>
      <c r="C695" s="323" t="s">
        <v>1539</v>
      </c>
      <c r="D695" s="323" t="s">
        <v>1539</v>
      </c>
      <c r="E695" s="323" t="s">
        <v>1539</v>
      </c>
      <c r="G695" s="323" t="s">
        <v>1539</v>
      </c>
      <c r="H695" s="323" t="s">
        <v>1539</v>
      </c>
    </row>
    <row r="696" spans="1:8" x14ac:dyDescent="0.25">
      <c r="A696" s="103"/>
      <c r="C696" s="323" t="s">
        <v>1539</v>
      </c>
      <c r="D696" s="323" t="s">
        <v>1539</v>
      </c>
      <c r="E696" s="323" t="s">
        <v>1539</v>
      </c>
      <c r="G696" s="323" t="s">
        <v>1539</v>
      </c>
      <c r="H696" s="323" t="s">
        <v>1539</v>
      </c>
    </row>
    <row r="697" spans="1:8" x14ac:dyDescent="0.25">
      <c r="A697" s="103"/>
      <c r="C697" s="323" t="s">
        <v>1539</v>
      </c>
      <c r="D697" s="323" t="s">
        <v>1539</v>
      </c>
      <c r="E697" s="323" t="s">
        <v>1539</v>
      </c>
      <c r="G697" s="323" t="s">
        <v>1539</v>
      </c>
      <c r="H697" s="323" t="s">
        <v>1539</v>
      </c>
    </row>
    <row r="698" spans="1:8" x14ac:dyDescent="0.25">
      <c r="A698" s="103"/>
      <c r="B698" s="324"/>
      <c r="C698" s="323" t="s">
        <v>1539</v>
      </c>
      <c r="D698" s="323" t="s">
        <v>1539</v>
      </c>
      <c r="E698" s="323" t="s">
        <v>1539</v>
      </c>
      <c r="G698" s="323" t="s">
        <v>1539</v>
      </c>
      <c r="H698" s="323" t="s">
        <v>1539</v>
      </c>
    </row>
    <row r="699" spans="1:8" x14ac:dyDescent="0.25">
      <c r="A699" s="103"/>
      <c r="B699" s="324"/>
      <c r="C699" s="323" t="s">
        <v>1539</v>
      </c>
      <c r="D699" s="323" t="s">
        <v>1539</v>
      </c>
      <c r="E699" s="323" t="s">
        <v>1539</v>
      </c>
      <c r="G699" s="323" t="s">
        <v>1539</v>
      </c>
      <c r="H699" s="323" t="s">
        <v>1539</v>
      </c>
    </row>
    <row r="700" spans="1:8" x14ac:dyDescent="0.25">
      <c r="A700" s="103"/>
      <c r="B700" s="324"/>
      <c r="C700" s="323" t="s">
        <v>1539</v>
      </c>
      <c r="D700" s="323" t="s">
        <v>1539</v>
      </c>
      <c r="E700" s="323" t="s">
        <v>1539</v>
      </c>
      <c r="G700" s="323" t="s">
        <v>1539</v>
      </c>
      <c r="H700" s="323" t="s">
        <v>1539</v>
      </c>
    </row>
    <row r="701" spans="1:8" x14ac:dyDescent="0.25">
      <c r="A701" s="103"/>
      <c r="B701" s="324"/>
      <c r="C701" s="323" t="s">
        <v>1539</v>
      </c>
      <c r="D701" s="323" t="s">
        <v>1539</v>
      </c>
      <c r="E701" s="323" t="s">
        <v>1539</v>
      </c>
      <c r="G701" s="323" t="s">
        <v>1539</v>
      </c>
      <c r="H701" s="323" t="s">
        <v>1539</v>
      </c>
    </row>
    <row r="702" spans="1:8" x14ac:dyDescent="0.25">
      <c r="A702" s="103"/>
      <c r="B702" s="324"/>
      <c r="C702" s="323" t="s">
        <v>1539</v>
      </c>
      <c r="D702" s="323" t="s">
        <v>1539</v>
      </c>
      <c r="E702" s="323" t="s">
        <v>1539</v>
      </c>
      <c r="G702" s="323" t="s">
        <v>1539</v>
      </c>
      <c r="H702" s="323" t="s">
        <v>1539</v>
      </c>
    </row>
    <row r="703" spans="1:8" x14ac:dyDescent="0.25">
      <c r="A703" s="103"/>
      <c r="B703" s="324"/>
      <c r="C703" s="323" t="s">
        <v>1539</v>
      </c>
      <c r="D703" s="323" t="s">
        <v>1539</v>
      </c>
      <c r="E703" s="323" t="s">
        <v>1539</v>
      </c>
      <c r="G703" s="323" t="s">
        <v>1539</v>
      </c>
      <c r="H703" s="323" t="s">
        <v>1539</v>
      </c>
    </row>
    <row r="704" spans="1:8" x14ac:dyDescent="0.25">
      <c r="A704" s="103"/>
      <c r="B704" s="324"/>
      <c r="C704" s="323" t="s">
        <v>1539</v>
      </c>
      <c r="D704" s="323" t="s">
        <v>1539</v>
      </c>
      <c r="E704" s="323" t="s">
        <v>1539</v>
      </c>
      <c r="G704" s="323" t="s">
        <v>1539</v>
      </c>
      <c r="H704" s="323" t="s">
        <v>1539</v>
      </c>
    </row>
    <row r="705" spans="1:8" x14ac:dyDescent="0.25">
      <c r="A705" s="103"/>
      <c r="B705" s="324"/>
      <c r="C705" s="323" t="s">
        <v>1539</v>
      </c>
      <c r="D705" s="323" t="s">
        <v>1539</v>
      </c>
      <c r="E705" s="323" t="s">
        <v>1539</v>
      </c>
      <c r="G705" s="323" t="s">
        <v>1539</v>
      </c>
      <c r="H705" s="323" t="s">
        <v>1539</v>
      </c>
    </row>
    <row r="706" spans="1:8" x14ac:dyDescent="0.25">
      <c r="A706" s="103"/>
      <c r="B706" s="324"/>
      <c r="C706" s="323" t="s">
        <v>1539</v>
      </c>
      <c r="D706" s="323" t="s">
        <v>1539</v>
      </c>
      <c r="E706" s="323" t="s">
        <v>1539</v>
      </c>
      <c r="G706" s="323" t="s">
        <v>1539</v>
      </c>
      <c r="H706" s="323" t="s">
        <v>1539</v>
      </c>
    </row>
    <row r="707" spans="1:8" x14ac:dyDescent="0.25">
      <c r="A707" s="103"/>
      <c r="B707" s="324"/>
      <c r="C707" s="323" t="s">
        <v>1539</v>
      </c>
      <c r="D707" s="323" t="s">
        <v>1539</v>
      </c>
      <c r="E707" s="323" t="s">
        <v>1539</v>
      </c>
      <c r="G707" s="323" t="s">
        <v>1539</v>
      </c>
      <c r="H707" s="323" t="s">
        <v>1539</v>
      </c>
    </row>
    <row r="708" spans="1:8" x14ac:dyDescent="0.25">
      <c r="A708" s="103"/>
      <c r="B708" s="324"/>
      <c r="C708" s="323" t="s">
        <v>1539</v>
      </c>
      <c r="D708" s="323" t="s">
        <v>1539</v>
      </c>
      <c r="E708" s="323" t="s">
        <v>1539</v>
      </c>
      <c r="G708" s="323" t="s">
        <v>1539</v>
      </c>
      <c r="H708" s="323" t="s">
        <v>1539</v>
      </c>
    </row>
    <row r="709" spans="1:8" x14ac:dyDescent="0.25">
      <c r="A709" s="103"/>
      <c r="B709" s="324"/>
      <c r="C709" s="323" t="s">
        <v>1539</v>
      </c>
      <c r="D709" s="323" t="s">
        <v>1539</v>
      </c>
      <c r="E709" s="323" t="s">
        <v>1539</v>
      </c>
      <c r="G709" s="323" t="s">
        <v>1539</v>
      </c>
      <c r="H709" s="323" t="s">
        <v>1539</v>
      </c>
    </row>
    <row r="710" spans="1:8" x14ac:dyDescent="0.25">
      <c r="A710" s="103"/>
      <c r="B710" s="324"/>
      <c r="C710" s="323" t="s">
        <v>1539</v>
      </c>
      <c r="D710" s="323" t="s">
        <v>1539</v>
      </c>
      <c r="E710" s="323" t="s">
        <v>1539</v>
      </c>
      <c r="G710" s="323" t="s">
        <v>1539</v>
      </c>
      <c r="H710" s="323" t="s">
        <v>1539</v>
      </c>
    </row>
    <row r="711" spans="1:8" x14ac:dyDescent="0.25">
      <c r="A711" s="103"/>
      <c r="B711" s="324"/>
      <c r="C711" s="323" t="s">
        <v>1539</v>
      </c>
      <c r="D711" s="323" t="s">
        <v>1539</v>
      </c>
      <c r="E711" s="323" t="s">
        <v>1539</v>
      </c>
      <c r="G711" s="323" t="s">
        <v>1539</v>
      </c>
      <c r="H711" s="323" t="s">
        <v>1539</v>
      </c>
    </row>
    <row r="712" spans="1:8" x14ac:dyDescent="0.25">
      <c r="A712" s="103"/>
      <c r="B712" s="329"/>
      <c r="C712" s="323" t="s">
        <v>1539</v>
      </c>
      <c r="D712" s="323" t="s">
        <v>1539</v>
      </c>
      <c r="E712" s="323" t="s">
        <v>1539</v>
      </c>
      <c r="G712" s="323" t="s">
        <v>1539</v>
      </c>
      <c r="H712" s="323" t="s">
        <v>1539</v>
      </c>
    </row>
    <row r="713" spans="1:8" x14ac:dyDescent="0.25">
      <c r="A713" s="103"/>
      <c r="C713" s="323" t="s">
        <v>1539</v>
      </c>
      <c r="D713" s="323" t="s">
        <v>1539</v>
      </c>
      <c r="E713" s="323" t="s">
        <v>1539</v>
      </c>
      <c r="G713" s="323" t="s">
        <v>1539</v>
      </c>
      <c r="H713" s="323" t="s">
        <v>1539</v>
      </c>
    </row>
    <row r="714" spans="1:8" x14ac:dyDescent="0.25">
      <c r="A714" s="103"/>
      <c r="C714" s="323" t="s">
        <v>1539</v>
      </c>
      <c r="D714" s="323" t="s">
        <v>1539</v>
      </c>
      <c r="E714" s="323" t="s">
        <v>1539</v>
      </c>
      <c r="G714" s="323" t="s">
        <v>1539</v>
      </c>
      <c r="H714" s="323" t="s">
        <v>1539</v>
      </c>
    </row>
    <row r="715" spans="1:8" x14ac:dyDescent="0.25">
      <c r="A715" s="103"/>
      <c r="C715" s="323" t="s">
        <v>1539</v>
      </c>
      <c r="D715" s="323" t="s">
        <v>1539</v>
      </c>
      <c r="E715" s="323" t="s">
        <v>1539</v>
      </c>
      <c r="G715" s="323" t="s">
        <v>1539</v>
      </c>
      <c r="H715" s="323" t="s">
        <v>1539</v>
      </c>
    </row>
    <row r="716" spans="1:8" x14ac:dyDescent="0.25">
      <c r="A716" s="103"/>
      <c r="B716" s="324"/>
      <c r="C716" s="323" t="s">
        <v>1539</v>
      </c>
      <c r="D716" s="323" t="s">
        <v>1539</v>
      </c>
      <c r="E716" s="323" t="s">
        <v>1539</v>
      </c>
      <c r="G716" s="323" t="s">
        <v>1539</v>
      </c>
      <c r="H716" s="323" t="s">
        <v>1539</v>
      </c>
    </row>
    <row r="717" spans="1:8" x14ac:dyDescent="0.25">
      <c r="A717" s="103"/>
      <c r="B717" s="324"/>
      <c r="C717" s="323" t="s">
        <v>1539</v>
      </c>
      <c r="D717" s="323" t="s">
        <v>1539</v>
      </c>
      <c r="E717" s="323" t="s">
        <v>1539</v>
      </c>
      <c r="G717" s="323" t="s">
        <v>1539</v>
      </c>
      <c r="H717" s="323" t="s">
        <v>1539</v>
      </c>
    </row>
    <row r="718" spans="1:8" x14ac:dyDescent="0.25">
      <c r="A718" s="103"/>
      <c r="B718" s="324"/>
      <c r="C718" s="323" t="s">
        <v>1539</v>
      </c>
      <c r="D718" s="323" t="s">
        <v>1539</v>
      </c>
      <c r="E718" s="323" t="s">
        <v>1539</v>
      </c>
      <c r="G718" s="323" t="s">
        <v>1539</v>
      </c>
      <c r="H718" s="323" t="s">
        <v>1539</v>
      </c>
    </row>
    <row r="719" spans="1:8" x14ac:dyDescent="0.25">
      <c r="A719" s="103"/>
      <c r="B719" s="324"/>
      <c r="C719" s="323" t="s">
        <v>1539</v>
      </c>
      <c r="D719" s="323" t="s">
        <v>1539</v>
      </c>
      <c r="E719" s="323" t="s">
        <v>1539</v>
      </c>
      <c r="G719" s="323" t="s">
        <v>1539</v>
      </c>
      <c r="H719" s="323" t="s">
        <v>1539</v>
      </c>
    </row>
    <row r="720" spans="1:8" x14ac:dyDescent="0.25">
      <c r="A720" s="103"/>
      <c r="B720" s="324"/>
      <c r="C720" s="323" t="s">
        <v>1539</v>
      </c>
      <c r="D720" s="323" t="s">
        <v>1539</v>
      </c>
      <c r="E720" s="323" t="s">
        <v>1539</v>
      </c>
      <c r="G720" s="323" t="s">
        <v>1539</v>
      </c>
      <c r="H720" s="323" t="s">
        <v>1539</v>
      </c>
    </row>
    <row r="721" spans="1:8" x14ac:dyDescent="0.25">
      <c r="A721" s="103"/>
      <c r="B721" s="324"/>
      <c r="C721" s="323" t="s">
        <v>1539</v>
      </c>
      <c r="D721" s="323" t="s">
        <v>1539</v>
      </c>
      <c r="E721" s="323" t="s">
        <v>1539</v>
      </c>
      <c r="G721" s="323" t="s">
        <v>1539</v>
      </c>
      <c r="H721" s="323" t="s">
        <v>1539</v>
      </c>
    </row>
    <row r="722" spans="1:8" x14ac:dyDescent="0.25">
      <c r="A722" s="103"/>
      <c r="B722" s="324"/>
      <c r="C722" s="323" t="s">
        <v>1539</v>
      </c>
      <c r="D722" s="323" t="s">
        <v>1539</v>
      </c>
      <c r="E722" s="323" t="s">
        <v>1539</v>
      </c>
      <c r="G722" s="323" t="s">
        <v>1539</v>
      </c>
      <c r="H722" s="323" t="s">
        <v>1539</v>
      </c>
    </row>
    <row r="723" spans="1:8" x14ac:dyDescent="0.25">
      <c r="A723" s="103"/>
      <c r="B723" s="324"/>
      <c r="C723" s="323" t="s">
        <v>1539</v>
      </c>
      <c r="D723" s="323" t="s">
        <v>1539</v>
      </c>
      <c r="E723" s="323" t="s">
        <v>1539</v>
      </c>
      <c r="G723" s="323" t="s">
        <v>1539</v>
      </c>
      <c r="H723" s="323" t="s">
        <v>1539</v>
      </c>
    </row>
    <row r="724" spans="1:8" x14ac:dyDescent="0.25">
      <c r="A724" s="103"/>
      <c r="B724" s="324"/>
      <c r="C724" s="323" t="s">
        <v>1539</v>
      </c>
      <c r="D724" s="323" t="s">
        <v>1539</v>
      </c>
      <c r="E724" s="323" t="s">
        <v>1539</v>
      </c>
      <c r="G724" s="323" t="s">
        <v>1539</v>
      </c>
      <c r="H724" s="323" t="s">
        <v>1539</v>
      </c>
    </row>
    <row r="725" spans="1:8" x14ac:dyDescent="0.25">
      <c r="A725" s="103"/>
      <c r="B725" s="324"/>
      <c r="C725" s="323" t="s">
        <v>1539</v>
      </c>
      <c r="D725" s="323" t="s">
        <v>1539</v>
      </c>
      <c r="E725" s="323" t="s">
        <v>1539</v>
      </c>
      <c r="G725" s="323" t="s">
        <v>1539</v>
      </c>
      <c r="H725" s="323" t="s">
        <v>1539</v>
      </c>
    </row>
    <row r="726" spans="1:8" x14ac:dyDescent="0.25">
      <c r="A726" s="103"/>
      <c r="B726" s="324"/>
      <c r="C726" s="323" t="s">
        <v>1539</v>
      </c>
      <c r="D726" s="323" t="s">
        <v>1539</v>
      </c>
      <c r="E726" s="323" t="s">
        <v>1539</v>
      </c>
      <c r="G726" s="323" t="s">
        <v>1539</v>
      </c>
      <c r="H726" s="323" t="s">
        <v>1539</v>
      </c>
    </row>
    <row r="727" spans="1:8" x14ac:dyDescent="0.25">
      <c r="A727" s="103"/>
      <c r="B727" s="324"/>
      <c r="C727" s="323" t="s">
        <v>1539</v>
      </c>
      <c r="D727" s="323" t="s">
        <v>1539</v>
      </c>
      <c r="E727" s="323" t="s">
        <v>1539</v>
      </c>
      <c r="G727" s="323" t="s">
        <v>1539</v>
      </c>
      <c r="H727" s="323" t="s">
        <v>1539</v>
      </c>
    </row>
    <row r="728" spans="1:8" x14ac:dyDescent="0.25">
      <c r="A728" s="103"/>
      <c r="B728" s="324"/>
      <c r="C728" s="323" t="s">
        <v>1539</v>
      </c>
      <c r="D728" s="323" t="s">
        <v>1539</v>
      </c>
      <c r="E728" s="323" t="s">
        <v>1539</v>
      </c>
      <c r="G728" s="323" t="s">
        <v>1539</v>
      </c>
      <c r="H728" s="323" t="s">
        <v>1539</v>
      </c>
    </row>
    <row r="729" spans="1:8" x14ac:dyDescent="0.25">
      <c r="A729" s="103"/>
      <c r="B729" s="324"/>
      <c r="C729" s="323" t="s">
        <v>1539</v>
      </c>
      <c r="D729" s="323" t="s">
        <v>1539</v>
      </c>
      <c r="E729" s="323" t="s">
        <v>1539</v>
      </c>
      <c r="G729" s="323" t="s">
        <v>1539</v>
      </c>
      <c r="H729" s="323" t="s">
        <v>1539</v>
      </c>
    </row>
    <row r="730" spans="1:8" x14ac:dyDescent="0.25">
      <c r="A730" s="103"/>
      <c r="B730" s="324"/>
      <c r="C730" s="323" t="s">
        <v>1539</v>
      </c>
      <c r="D730" s="323" t="s">
        <v>1539</v>
      </c>
      <c r="E730" s="323" t="s">
        <v>1539</v>
      </c>
      <c r="G730" s="323" t="s">
        <v>1539</v>
      </c>
      <c r="H730" s="323" t="s">
        <v>1539</v>
      </c>
    </row>
    <row r="731" spans="1:8" x14ac:dyDescent="0.25">
      <c r="A731" s="103"/>
      <c r="B731" s="324"/>
      <c r="C731" s="323" t="s">
        <v>1539</v>
      </c>
      <c r="D731" s="323" t="s">
        <v>1539</v>
      </c>
      <c r="E731" s="323" t="s">
        <v>1539</v>
      </c>
      <c r="G731" s="323" t="s">
        <v>1539</v>
      </c>
      <c r="H731" s="323" t="s">
        <v>1539</v>
      </c>
    </row>
    <row r="732" spans="1:8" x14ac:dyDescent="0.25">
      <c r="A732" s="103"/>
      <c r="B732" s="324"/>
      <c r="C732" s="323" t="s">
        <v>1539</v>
      </c>
      <c r="D732" s="323" t="s">
        <v>1539</v>
      </c>
      <c r="E732" s="323" t="s">
        <v>1539</v>
      </c>
      <c r="G732" s="323" t="s">
        <v>1539</v>
      </c>
      <c r="H732" s="323" t="s">
        <v>1539</v>
      </c>
    </row>
    <row r="733" spans="1:8" x14ac:dyDescent="0.25">
      <c r="A733" s="103"/>
      <c r="B733" s="324"/>
      <c r="C733" s="323" t="s">
        <v>1539</v>
      </c>
      <c r="D733" s="323" t="s">
        <v>1539</v>
      </c>
      <c r="E733" s="323" t="s">
        <v>1539</v>
      </c>
      <c r="G733" s="323" t="s">
        <v>1539</v>
      </c>
      <c r="H733" s="323" t="s">
        <v>1539</v>
      </c>
    </row>
    <row r="734" spans="1:8" x14ac:dyDescent="0.25">
      <c r="A734" s="103"/>
      <c r="B734" s="324"/>
      <c r="C734" s="323" t="s">
        <v>1539</v>
      </c>
      <c r="D734" s="323" t="s">
        <v>1539</v>
      </c>
      <c r="E734" s="323" t="s">
        <v>1539</v>
      </c>
      <c r="G734" s="323" t="s">
        <v>1539</v>
      </c>
      <c r="H734" s="323" t="s">
        <v>1539</v>
      </c>
    </row>
    <row r="735" spans="1:8" x14ac:dyDescent="0.25">
      <c r="A735" s="103"/>
      <c r="B735" s="324"/>
      <c r="C735" s="323" t="s">
        <v>1539</v>
      </c>
      <c r="D735" s="323" t="s">
        <v>1539</v>
      </c>
      <c r="E735" s="323" t="s">
        <v>1539</v>
      </c>
      <c r="G735" s="323" t="s">
        <v>1539</v>
      </c>
      <c r="H735" s="323" t="s">
        <v>1539</v>
      </c>
    </row>
    <row r="736" spans="1:8" x14ac:dyDescent="0.25">
      <c r="A736" s="103"/>
      <c r="B736" s="324"/>
      <c r="C736" s="323" t="s">
        <v>1539</v>
      </c>
      <c r="D736" s="323" t="s">
        <v>1539</v>
      </c>
      <c r="E736" s="323" t="s">
        <v>1539</v>
      </c>
      <c r="G736" s="323" t="s">
        <v>1539</v>
      </c>
      <c r="H736" s="323" t="s">
        <v>1539</v>
      </c>
    </row>
    <row r="737" spans="1:8" x14ac:dyDescent="0.25">
      <c r="A737" s="103"/>
      <c r="B737" s="324"/>
      <c r="C737" s="323" t="s">
        <v>1539</v>
      </c>
      <c r="D737" s="323" t="s">
        <v>1539</v>
      </c>
      <c r="E737" s="323" t="s">
        <v>1539</v>
      </c>
      <c r="G737" s="323" t="s">
        <v>1539</v>
      </c>
      <c r="H737" s="323" t="s">
        <v>1539</v>
      </c>
    </row>
    <row r="738" spans="1:8" x14ac:dyDescent="0.25">
      <c r="A738" s="103"/>
      <c r="B738" s="324"/>
      <c r="C738" s="323" t="s">
        <v>1539</v>
      </c>
      <c r="D738" s="323" t="s">
        <v>1539</v>
      </c>
      <c r="E738" s="323" t="s">
        <v>1539</v>
      </c>
      <c r="G738" s="323" t="s">
        <v>1539</v>
      </c>
      <c r="H738" s="323" t="s">
        <v>1539</v>
      </c>
    </row>
    <row r="739" spans="1:8" x14ac:dyDescent="0.25">
      <c r="A739" s="103"/>
      <c r="B739" s="324"/>
      <c r="C739" s="323" t="s">
        <v>1539</v>
      </c>
      <c r="D739" s="323" t="s">
        <v>1539</v>
      </c>
      <c r="E739" s="323" t="s">
        <v>1539</v>
      </c>
      <c r="G739" s="323" t="s">
        <v>1539</v>
      </c>
      <c r="H739" s="323" t="s">
        <v>1539</v>
      </c>
    </row>
    <row r="740" spans="1:8" x14ac:dyDescent="0.25">
      <c r="A740" s="103"/>
      <c r="B740" s="324"/>
      <c r="C740" s="323" t="s">
        <v>1539</v>
      </c>
      <c r="D740" s="323" t="s">
        <v>1539</v>
      </c>
      <c r="E740" s="323" t="s">
        <v>1539</v>
      </c>
      <c r="G740" s="323" t="s">
        <v>1539</v>
      </c>
      <c r="H740" s="323" t="s">
        <v>1539</v>
      </c>
    </row>
    <row r="741" spans="1:8" x14ac:dyDescent="0.25">
      <c r="A741" s="103"/>
      <c r="B741" s="324"/>
      <c r="C741" s="323" t="s">
        <v>1539</v>
      </c>
      <c r="D741" s="323" t="s">
        <v>1539</v>
      </c>
      <c r="E741" s="323" t="s">
        <v>1539</v>
      </c>
      <c r="G741" s="323" t="s">
        <v>1539</v>
      </c>
      <c r="H741" s="323" t="s">
        <v>1539</v>
      </c>
    </row>
    <row r="742" spans="1:8" x14ac:dyDescent="0.25">
      <c r="A742" s="103"/>
      <c r="B742" s="324"/>
      <c r="C742" s="323" t="s">
        <v>1539</v>
      </c>
      <c r="D742" s="323" t="s">
        <v>1539</v>
      </c>
      <c r="E742" s="323" t="s">
        <v>1539</v>
      </c>
      <c r="G742" s="323" t="s">
        <v>1539</v>
      </c>
      <c r="H742" s="323" t="s">
        <v>1539</v>
      </c>
    </row>
    <row r="743" spans="1:8" x14ac:dyDescent="0.25">
      <c r="A743" s="103"/>
      <c r="B743" s="324"/>
      <c r="C743" s="323" t="s">
        <v>1539</v>
      </c>
      <c r="D743" s="323" t="s">
        <v>1539</v>
      </c>
      <c r="E743" s="323" t="s">
        <v>1539</v>
      </c>
      <c r="G743" s="323" t="s">
        <v>1539</v>
      </c>
      <c r="H743" s="323" t="s">
        <v>1539</v>
      </c>
    </row>
    <row r="744" spans="1:8" x14ac:dyDescent="0.25">
      <c r="A744" s="103"/>
      <c r="B744" s="324"/>
      <c r="C744" s="323" t="s">
        <v>1539</v>
      </c>
      <c r="D744" s="323" t="s">
        <v>1539</v>
      </c>
      <c r="E744" s="323" t="s">
        <v>1539</v>
      </c>
      <c r="G744" s="323" t="s">
        <v>1539</v>
      </c>
      <c r="H744" s="323" t="s">
        <v>1539</v>
      </c>
    </row>
    <row r="745" spans="1:8" x14ac:dyDescent="0.25">
      <c r="A745" s="103"/>
      <c r="B745" s="324"/>
      <c r="C745" s="323" t="s">
        <v>1539</v>
      </c>
      <c r="D745" s="323" t="s">
        <v>1539</v>
      </c>
      <c r="E745" s="323" t="s">
        <v>1539</v>
      </c>
      <c r="G745" s="323" t="s">
        <v>1539</v>
      </c>
      <c r="H745" s="323" t="s">
        <v>1539</v>
      </c>
    </row>
    <row r="746" spans="1:8" x14ac:dyDescent="0.25">
      <c r="A746" s="103"/>
      <c r="B746" s="324"/>
      <c r="C746" s="323" t="s">
        <v>1539</v>
      </c>
      <c r="D746" s="323" t="s">
        <v>1539</v>
      </c>
      <c r="E746" s="323" t="s">
        <v>1539</v>
      </c>
      <c r="G746" s="323" t="s">
        <v>1539</v>
      </c>
      <c r="H746" s="323" t="s">
        <v>1539</v>
      </c>
    </row>
    <row r="747" spans="1:8" x14ac:dyDescent="0.25">
      <c r="A747" s="103"/>
      <c r="B747" s="324"/>
      <c r="C747" s="323" t="s">
        <v>1539</v>
      </c>
      <c r="D747" s="323" t="s">
        <v>1539</v>
      </c>
      <c r="E747" s="323" t="s">
        <v>1539</v>
      </c>
      <c r="G747" s="323" t="s">
        <v>1539</v>
      </c>
      <c r="H747" s="323" t="s">
        <v>1539</v>
      </c>
    </row>
    <row r="748" spans="1:8" x14ac:dyDescent="0.25">
      <c r="A748" s="103"/>
      <c r="B748" s="324"/>
      <c r="C748" s="323" t="s">
        <v>1539</v>
      </c>
      <c r="D748" s="323" t="s">
        <v>1539</v>
      </c>
      <c r="E748" s="323" t="s">
        <v>1539</v>
      </c>
      <c r="G748" s="323" t="s">
        <v>1539</v>
      </c>
      <c r="H748" s="323" t="s">
        <v>1539</v>
      </c>
    </row>
    <row r="749" spans="1:8" x14ac:dyDescent="0.25">
      <c r="A749" s="103"/>
      <c r="B749" s="324"/>
      <c r="C749" s="323" t="s">
        <v>1539</v>
      </c>
      <c r="D749" s="323" t="s">
        <v>1539</v>
      </c>
      <c r="E749" s="323" t="s">
        <v>1539</v>
      </c>
      <c r="G749" s="323" t="s">
        <v>1539</v>
      </c>
      <c r="H749" s="323" t="s">
        <v>1539</v>
      </c>
    </row>
    <row r="750" spans="1:8" x14ac:dyDescent="0.25">
      <c r="A750" s="103"/>
      <c r="B750" s="324"/>
      <c r="C750" s="323" t="s">
        <v>1539</v>
      </c>
      <c r="D750" s="323" t="s">
        <v>1539</v>
      </c>
      <c r="E750" s="323" t="s">
        <v>1539</v>
      </c>
      <c r="G750" s="323" t="s">
        <v>1539</v>
      </c>
      <c r="H750" s="323" t="s">
        <v>1539</v>
      </c>
    </row>
    <row r="751" spans="1:8" x14ac:dyDescent="0.25">
      <c r="A751" s="103"/>
      <c r="B751" s="324"/>
      <c r="C751" s="323" t="s">
        <v>1539</v>
      </c>
      <c r="D751" s="323" t="s">
        <v>1539</v>
      </c>
      <c r="E751" s="323" t="s">
        <v>1539</v>
      </c>
      <c r="G751" s="323" t="s">
        <v>1539</v>
      </c>
      <c r="H751" s="323" t="s">
        <v>1539</v>
      </c>
    </row>
    <row r="752" spans="1:8" x14ac:dyDescent="0.25">
      <c r="A752" s="103"/>
      <c r="B752" s="324"/>
      <c r="C752" s="323" t="s">
        <v>1539</v>
      </c>
      <c r="D752" s="323" t="s">
        <v>1539</v>
      </c>
      <c r="E752" s="323" t="s">
        <v>1539</v>
      </c>
      <c r="G752" s="323" t="s">
        <v>1539</v>
      </c>
      <c r="H752" s="323" t="s">
        <v>1539</v>
      </c>
    </row>
    <row r="753" spans="1:8" x14ac:dyDescent="0.25">
      <c r="A753" s="103"/>
      <c r="B753" s="324"/>
      <c r="C753" s="323" t="s">
        <v>1539</v>
      </c>
      <c r="D753" s="323" t="s">
        <v>1539</v>
      </c>
      <c r="E753" s="323" t="s">
        <v>1539</v>
      </c>
      <c r="G753" s="323" t="s">
        <v>1539</v>
      </c>
      <c r="H753" s="323" t="s">
        <v>1539</v>
      </c>
    </row>
    <row r="754" spans="1:8" x14ac:dyDescent="0.25">
      <c r="A754" s="103"/>
      <c r="B754" s="324"/>
      <c r="C754" s="323" t="s">
        <v>1539</v>
      </c>
      <c r="D754" s="323" t="s">
        <v>1539</v>
      </c>
      <c r="E754" s="323" t="s">
        <v>1539</v>
      </c>
      <c r="G754" s="323" t="s">
        <v>1539</v>
      </c>
      <c r="H754" s="323" t="s">
        <v>1539</v>
      </c>
    </row>
    <row r="755" spans="1:8" x14ac:dyDescent="0.25">
      <c r="A755" s="103"/>
      <c r="B755" s="324"/>
      <c r="C755" s="323" t="s">
        <v>1539</v>
      </c>
      <c r="D755" s="323" t="s">
        <v>1539</v>
      </c>
      <c r="E755" s="323" t="s">
        <v>1539</v>
      </c>
      <c r="G755" s="323" t="s">
        <v>1539</v>
      </c>
      <c r="H755" s="323" t="s">
        <v>1539</v>
      </c>
    </row>
    <row r="756" spans="1:8" x14ac:dyDescent="0.25">
      <c r="A756" s="103"/>
      <c r="B756" s="324"/>
      <c r="C756" s="323" t="s">
        <v>1539</v>
      </c>
      <c r="D756" s="323" t="s">
        <v>1539</v>
      </c>
      <c r="E756" s="323" t="s">
        <v>1539</v>
      </c>
      <c r="G756" s="323" t="s">
        <v>1539</v>
      </c>
      <c r="H756" s="323" t="s">
        <v>1539</v>
      </c>
    </row>
    <row r="757" spans="1:8" x14ac:dyDescent="0.25">
      <c r="A757" s="103"/>
      <c r="B757" s="324"/>
      <c r="C757" s="323" t="s">
        <v>1539</v>
      </c>
      <c r="D757" s="323" t="s">
        <v>1539</v>
      </c>
      <c r="E757" s="323" t="s">
        <v>1539</v>
      </c>
      <c r="G757" s="323" t="s">
        <v>1539</v>
      </c>
      <c r="H757" s="323" t="s">
        <v>1539</v>
      </c>
    </row>
    <row r="758" spans="1:8" x14ac:dyDescent="0.25">
      <c r="A758" s="103"/>
      <c r="B758" s="324"/>
      <c r="C758" s="323" t="s">
        <v>1539</v>
      </c>
      <c r="D758" s="323" t="s">
        <v>1539</v>
      </c>
      <c r="E758" s="323" t="s">
        <v>1539</v>
      </c>
      <c r="G758" s="323" t="s">
        <v>1539</v>
      </c>
      <c r="H758" s="323" t="s">
        <v>1539</v>
      </c>
    </row>
    <row r="759" spans="1:8" x14ac:dyDescent="0.25">
      <c r="A759" s="103"/>
      <c r="B759" s="324"/>
      <c r="C759" s="323" t="s">
        <v>1539</v>
      </c>
      <c r="D759" s="323" t="s">
        <v>1539</v>
      </c>
      <c r="E759" s="323" t="s">
        <v>1539</v>
      </c>
      <c r="G759" s="323" t="s">
        <v>1539</v>
      </c>
      <c r="H759" s="323" t="s">
        <v>1539</v>
      </c>
    </row>
    <row r="760" spans="1:8" x14ac:dyDescent="0.25">
      <c r="A760" s="103"/>
      <c r="B760" s="324"/>
      <c r="C760" s="323" t="s">
        <v>1539</v>
      </c>
      <c r="D760" s="323" t="s">
        <v>1539</v>
      </c>
      <c r="E760" s="323" t="s">
        <v>1539</v>
      </c>
      <c r="G760" s="323" t="s">
        <v>1539</v>
      </c>
      <c r="H760" s="323" t="s">
        <v>1539</v>
      </c>
    </row>
    <row r="761" spans="1:8" x14ac:dyDescent="0.25">
      <c r="A761" s="103"/>
      <c r="B761" s="324"/>
      <c r="C761" s="323" t="s">
        <v>1539</v>
      </c>
      <c r="D761" s="323" t="s">
        <v>1539</v>
      </c>
      <c r="E761" s="323" t="s">
        <v>1539</v>
      </c>
      <c r="G761" s="323" t="s">
        <v>1539</v>
      </c>
      <c r="H761" s="323" t="s">
        <v>1539</v>
      </c>
    </row>
    <row r="762" spans="1:8" x14ac:dyDescent="0.25">
      <c r="A762" s="103"/>
      <c r="B762" s="324"/>
      <c r="C762" s="323" t="s">
        <v>1539</v>
      </c>
      <c r="D762" s="323" t="s">
        <v>1539</v>
      </c>
      <c r="E762" s="323" t="s">
        <v>1539</v>
      </c>
      <c r="G762" s="323" t="s">
        <v>1539</v>
      </c>
      <c r="H762" s="323" t="s">
        <v>1539</v>
      </c>
    </row>
    <row r="763" spans="1:8" x14ac:dyDescent="0.25">
      <c r="A763" s="103"/>
      <c r="B763" s="324"/>
      <c r="C763" s="323" t="s">
        <v>1539</v>
      </c>
      <c r="D763" s="323" t="s">
        <v>1539</v>
      </c>
      <c r="E763" s="323" t="s">
        <v>1539</v>
      </c>
      <c r="G763" s="323" t="s">
        <v>1539</v>
      </c>
      <c r="H763" s="323" t="s">
        <v>1539</v>
      </c>
    </row>
    <row r="764" spans="1:8" x14ac:dyDescent="0.25">
      <c r="A764" s="103"/>
      <c r="B764" s="324"/>
      <c r="C764" s="323" t="s">
        <v>1539</v>
      </c>
      <c r="D764" s="323" t="s">
        <v>1539</v>
      </c>
      <c r="E764" s="323" t="s">
        <v>1539</v>
      </c>
      <c r="G764" s="323" t="s">
        <v>1539</v>
      </c>
      <c r="H764" s="323" t="s">
        <v>1539</v>
      </c>
    </row>
    <row r="765" spans="1:8" x14ac:dyDescent="0.25">
      <c r="A765" s="103"/>
      <c r="B765" s="324"/>
      <c r="C765" s="323" t="s">
        <v>1539</v>
      </c>
      <c r="D765" s="323" t="s">
        <v>1539</v>
      </c>
      <c r="E765" s="323" t="s">
        <v>1539</v>
      </c>
      <c r="G765" s="323" t="s">
        <v>1539</v>
      </c>
      <c r="H765" s="323" t="s">
        <v>1539</v>
      </c>
    </row>
    <row r="766" spans="1:8" x14ac:dyDescent="0.25">
      <c r="A766" s="103"/>
      <c r="B766" s="324"/>
      <c r="C766" s="323" t="s">
        <v>1539</v>
      </c>
      <c r="D766" s="323" t="s">
        <v>1539</v>
      </c>
      <c r="E766" s="323" t="s">
        <v>1539</v>
      </c>
      <c r="G766" s="323" t="s">
        <v>1539</v>
      </c>
      <c r="H766" s="323" t="s">
        <v>1539</v>
      </c>
    </row>
    <row r="767" spans="1:8" x14ac:dyDescent="0.25">
      <c r="A767" s="103"/>
      <c r="B767" s="324"/>
      <c r="C767" s="323" t="s">
        <v>1539</v>
      </c>
      <c r="D767" s="323" t="s">
        <v>1539</v>
      </c>
      <c r="E767" s="323" t="s">
        <v>1539</v>
      </c>
      <c r="G767" s="323" t="s">
        <v>1539</v>
      </c>
      <c r="H767" s="323" t="s">
        <v>1539</v>
      </c>
    </row>
    <row r="768" spans="1:8" x14ac:dyDescent="0.25">
      <c r="A768" s="103"/>
      <c r="B768" s="324"/>
      <c r="C768" s="323" t="s">
        <v>1539</v>
      </c>
      <c r="D768" s="323" t="s">
        <v>1539</v>
      </c>
      <c r="E768" s="323" t="s">
        <v>1539</v>
      </c>
      <c r="G768" s="323" t="s">
        <v>1539</v>
      </c>
      <c r="H768" s="323" t="s">
        <v>1539</v>
      </c>
    </row>
    <row r="769" spans="1:8" x14ac:dyDescent="0.25">
      <c r="A769" s="103"/>
      <c r="B769" s="324"/>
      <c r="C769" s="323" t="s">
        <v>1539</v>
      </c>
      <c r="D769" s="323" t="s">
        <v>1539</v>
      </c>
      <c r="E769" s="323" t="s">
        <v>1539</v>
      </c>
      <c r="G769" s="323" t="s">
        <v>1539</v>
      </c>
      <c r="H769" s="323" t="s">
        <v>1539</v>
      </c>
    </row>
    <row r="770" spans="1:8" x14ac:dyDescent="0.25">
      <c r="A770" s="103"/>
      <c r="B770" s="324"/>
      <c r="C770" s="323" t="s">
        <v>1539</v>
      </c>
      <c r="D770" s="323" t="s">
        <v>1539</v>
      </c>
      <c r="E770" s="323" t="s">
        <v>1539</v>
      </c>
      <c r="G770" s="323" t="s">
        <v>1539</v>
      </c>
      <c r="H770" s="323" t="s">
        <v>1539</v>
      </c>
    </row>
    <row r="771" spans="1:8" x14ac:dyDescent="0.25">
      <c r="A771" s="103"/>
      <c r="B771" s="324"/>
      <c r="C771" s="323" t="s">
        <v>1539</v>
      </c>
      <c r="D771" s="323" t="s">
        <v>1539</v>
      </c>
      <c r="E771" s="323" t="s">
        <v>1539</v>
      </c>
      <c r="G771" s="323" t="s">
        <v>1539</v>
      </c>
      <c r="H771" s="323" t="s">
        <v>1539</v>
      </c>
    </row>
    <row r="772" spans="1:8" x14ac:dyDescent="0.25">
      <c r="A772" s="103"/>
      <c r="B772" s="329"/>
      <c r="C772" s="323" t="s">
        <v>1539</v>
      </c>
      <c r="D772" s="323" t="s">
        <v>1539</v>
      </c>
      <c r="E772" s="323" t="s">
        <v>1539</v>
      </c>
      <c r="G772" s="323" t="s">
        <v>1539</v>
      </c>
      <c r="H772" s="323" t="s">
        <v>1539</v>
      </c>
    </row>
    <row r="773" spans="1:8" x14ac:dyDescent="0.25">
      <c r="A773" s="103"/>
      <c r="C773" s="323" t="s">
        <v>1539</v>
      </c>
      <c r="D773" s="323" t="s">
        <v>1539</v>
      </c>
      <c r="E773" s="323" t="s">
        <v>1539</v>
      </c>
      <c r="G773" s="323" t="s">
        <v>1539</v>
      </c>
      <c r="H773" s="323" t="s">
        <v>1539</v>
      </c>
    </row>
    <row r="774" spans="1:8" x14ac:dyDescent="0.25">
      <c r="A774" s="103"/>
      <c r="C774" s="323" t="s">
        <v>1539</v>
      </c>
      <c r="D774" s="323" t="s">
        <v>1539</v>
      </c>
      <c r="E774" s="323" t="s">
        <v>1539</v>
      </c>
      <c r="G774" s="323" t="s">
        <v>1539</v>
      </c>
      <c r="H774" s="323" t="s">
        <v>1539</v>
      </c>
    </row>
    <row r="775" spans="1:8" x14ac:dyDescent="0.25">
      <c r="A775" s="103"/>
      <c r="C775" s="323" t="s">
        <v>1539</v>
      </c>
      <c r="D775" s="323" t="s">
        <v>1539</v>
      </c>
      <c r="E775" s="323" t="s">
        <v>1539</v>
      </c>
      <c r="G775" s="323" t="s">
        <v>1539</v>
      </c>
      <c r="H775" s="323" t="s">
        <v>1539</v>
      </c>
    </row>
    <row r="776" spans="1:8" x14ac:dyDescent="0.25">
      <c r="A776" s="103"/>
      <c r="C776" s="323" t="s">
        <v>1539</v>
      </c>
      <c r="D776" s="323" t="s">
        <v>1539</v>
      </c>
      <c r="E776" s="323" t="s">
        <v>1539</v>
      </c>
      <c r="G776" s="323" t="s">
        <v>1539</v>
      </c>
      <c r="H776" s="323" t="s">
        <v>1539</v>
      </c>
    </row>
    <row r="777" spans="1:8" x14ac:dyDescent="0.25">
      <c r="A777" s="103"/>
      <c r="B777" s="324"/>
      <c r="C777" s="323" t="s">
        <v>1539</v>
      </c>
      <c r="D777" s="323" t="s">
        <v>1539</v>
      </c>
      <c r="E777" s="323" t="s">
        <v>1539</v>
      </c>
      <c r="G777" s="323" t="s">
        <v>1539</v>
      </c>
      <c r="H777" s="323" t="s">
        <v>1539</v>
      </c>
    </row>
    <row r="778" spans="1:8" x14ac:dyDescent="0.25">
      <c r="A778" s="103"/>
      <c r="B778" s="324"/>
      <c r="C778" s="323" t="s">
        <v>1539</v>
      </c>
      <c r="D778" s="323" t="s">
        <v>1539</v>
      </c>
      <c r="E778" s="323" t="s">
        <v>1539</v>
      </c>
      <c r="G778" s="323" t="s">
        <v>1539</v>
      </c>
      <c r="H778" s="323" t="s">
        <v>1539</v>
      </c>
    </row>
    <row r="779" spans="1:8" x14ac:dyDescent="0.25">
      <c r="A779" s="103"/>
      <c r="B779" s="324"/>
      <c r="C779" s="323" t="s">
        <v>1539</v>
      </c>
      <c r="D779" s="323" t="s">
        <v>1539</v>
      </c>
      <c r="E779" s="323" t="s">
        <v>1539</v>
      </c>
      <c r="G779" s="323" t="s">
        <v>1539</v>
      </c>
      <c r="H779" s="323" t="s">
        <v>1539</v>
      </c>
    </row>
    <row r="780" spans="1:8" x14ac:dyDescent="0.25">
      <c r="A780" s="103"/>
      <c r="B780" s="324"/>
      <c r="C780" s="323" t="s">
        <v>1539</v>
      </c>
      <c r="D780" s="323" t="s">
        <v>1539</v>
      </c>
      <c r="E780" s="323" t="s">
        <v>1539</v>
      </c>
      <c r="G780" s="323" t="s">
        <v>1539</v>
      </c>
      <c r="H780" s="323" t="s">
        <v>1539</v>
      </c>
    </row>
    <row r="781" spans="1:8" x14ac:dyDescent="0.25">
      <c r="A781" s="103"/>
      <c r="B781" s="324"/>
      <c r="C781" s="323" t="s">
        <v>1539</v>
      </c>
      <c r="D781" s="323" t="s">
        <v>1539</v>
      </c>
      <c r="E781" s="323" t="s">
        <v>1539</v>
      </c>
      <c r="G781" s="323" t="s">
        <v>1539</v>
      </c>
      <c r="H781" s="323" t="s">
        <v>1539</v>
      </c>
    </row>
    <row r="782" spans="1:8" x14ac:dyDescent="0.25">
      <c r="A782" s="103"/>
      <c r="B782" s="324"/>
      <c r="C782" s="323" t="s">
        <v>1539</v>
      </c>
      <c r="D782" s="323" t="s">
        <v>1539</v>
      </c>
      <c r="E782" s="323" t="s">
        <v>1539</v>
      </c>
      <c r="G782" s="323" t="s">
        <v>1539</v>
      </c>
      <c r="H782" s="323" t="s">
        <v>1539</v>
      </c>
    </row>
    <row r="783" spans="1:8" x14ac:dyDescent="0.25">
      <c r="A783" s="103"/>
      <c r="B783" s="324"/>
      <c r="C783" s="323" t="s">
        <v>1539</v>
      </c>
      <c r="D783" s="323" t="s">
        <v>1539</v>
      </c>
      <c r="E783" s="323" t="s">
        <v>1539</v>
      </c>
      <c r="G783" s="323" t="s">
        <v>1539</v>
      </c>
      <c r="H783" s="323" t="s">
        <v>1539</v>
      </c>
    </row>
    <row r="784" spans="1:8" x14ac:dyDescent="0.25">
      <c r="A784" s="103"/>
      <c r="B784" s="324"/>
      <c r="C784" s="323" t="s">
        <v>1539</v>
      </c>
      <c r="D784" s="323" t="s">
        <v>1539</v>
      </c>
      <c r="E784" s="323" t="s">
        <v>1539</v>
      </c>
      <c r="G784" s="323" t="s">
        <v>1539</v>
      </c>
      <c r="H784" s="323" t="s">
        <v>1539</v>
      </c>
    </row>
    <row r="785" spans="1:8" x14ac:dyDescent="0.25">
      <c r="A785" s="103"/>
      <c r="B785" s="329"/>
      <c r="C785" s="323" t="s">
        <v>1539</v>
      </c>
      <c r="D785" s="323" t="s">
        <v>1539</v>
      </c>
      <c r="E785" s="323" t="s">
        <v>1539</v>
      </c>
      <c r="G785" s="323" t="s">
        <v>1539</v>
      </c>
      <c r="H785" s="323" t="s">
        <v>1539</v>
      </c>
    </row>
    <row r="786" spans="1:8" x14ac:dyDescent="0.25">
      <c r="A786" s="103"/>
      <c r="C786" s="323" t="s">
        <v>1539</v>
      </c>
      <c r="D786" s="323" t="s">
        <v>1539</v>
      </c>
      <c r="E786" s="323" t="s">
        <v>1539</v>
      </c>
      <c r="G786" s="323" t="s">
        <v>1539</v>
      </c>
      <c r="H786" s="323" t="s">
        <v>1539</v>
      </c>
    </row>
    <row r="787" spans="1:8" x14ac:dyDescent="0.25">
      <c r="A787" s="103"/>
      <c r="C787" s="323" t="s">
        <v>1539</v>
      </c>
      <c r="D787" s="323" t="s">
        <v>1539</v>
      </c>
      <c r="E787" s="323" t="s">
        <v>1539</v>
      </c>
      <c r="G787" s="323" t="s">
        <v>1539</v>
      </c>
      <c r="H787" s="323" t="s">
        <v>1539</v>
      </c>
    </row>
    <row r="788" spans="1:8" x14ac:dyDescent="0.25">
      <c r="A788" s="103"/>
      <c r="C788" s="323" t="s">
        <v>1539</v>
      </c>
      <c r="D788" s="323" t="s">
        <v>1539</v>
      </c>
      <c r="E788" s="323" t="s">
        <v>1539</v>
      </c>
      <c r="G788" s="323" t="s">
        <v>1539</v>
      </c>
      <c r="H788" s="323" t="s">
        <v>1539</v>
      </c>
    </row>
    <row r="789" spans="1:8" x14ac:dyDescent="0.25">
      <c r="A789" s="103"/>
      <c r="B789" s="324"/>
      <c r="C789" s="323" t="s">
        <v>1539</v>
      </c>
      <c r="D789" s="323" t="s">
        <v>1539</v>
      </c>
      <c r="E789" s="323" t="s">
        <v>1539</v>
      </c>
      <c r="G789" s="323" t="s">
        <v>1539</v>
      </c>
      <c r="H789" s="323" t="s">
        <v>1539</v>
      </c>
    </row>
    <row r="790" spans="1:8" x14ac:dyDescent="0.25">
      <c r="A790" s="103"/>
      <c r="B790" s="324"/>
      <c r="C790" s="323" t="s">
        <v>1539</v>
      </c>
      <c r="D790" s="323" t="s">
        <v>1539</v>
      </c>
      <c r="E790" s="323" t="s">
        <v>1539</v>
      </c>
      <c r="G790" s="323" t="s">
        <v>1539</v>
      </c>
      <c r="H790" s="323" t="s">
        <v>1539</v>
      </c>
    </row>
    <row r="791" spans="1:8" x14ac:dyDescent="0.25">
      <c r="A791" s="103"/>
      <c r="B791" s="324"/>
      <c r="C791" s="323" t="s">
        <v>1539</v>
      </c>
      <c r="D791" s="323" t="s">
        <v>1539</v>
      </c>
      <c r="E791" s="323" t="s">
        <v>1539</v>
      </c>
      <c r="G791" s="323" t="s">
        <v>1539</v>
      </c>
      <c r="H791" s="323" t="s">
        <v>1539</v>
      </c>
    </row>
    <row r="792" spans="1:8" x14ac:dyDescent="0.25">
      <c r="A792" s="103"/>
      <c r="B792" s="324"/>
      <c r="C792" s="323" t="s">
        <v>1539</v>
      </c>
      <c r="D792" s="323" t="s">
        <v>1539</v>
      </c>
      <c r="E792" s="323" t="s">
        <v>1539</v>
      </c>
      <c r="G792" s="323" t="s">
        <v>1539</v>
      </c>
      <c r="H792" s="323" t="s">
        <v>1539</v>
      </c>
    </row>
    <row r="793" spans="1:8" x14ac:dyDescent="0.25">
      <c r="A793" s="103"/>
      <c r="B793" s="324"/>
      <c r="C793" s="323" t="s">
        <v>1539</v>
      </c>
      <c r="D793" s="323" t="s">
        <v>1539</v>
      </c>
      <c r="E793" s="323" t="s">
        <v>1539</v>
      </c>
      <c r="G793" s="323" t="s">
        <v>1539</v>
      </c>
      <c r="H793" s="323" t="s">
        <v>1539</v>
      </c>
    </row>
    <row r="794" spans="1:8" x14ac:dyDescent="0.25">
      <c r="A794" s="103"/>
      <c r="B794" s="324"/>
      <c r="C794" s="323" t="s">
        <v>1539</v>
      </c>
      <c r="D794" s="323" t="s">
        <v>1539</v>
      </c>
      <c r="E794" s="323" t="s">
        <v>1539</v>
      </c>
      <c r="G794" s="323" t="s">
        <v>1539</v>
      </c>
      <c r="H794" s="323" t="s">
        <v>1539</v>
      </c>
    </row>
    <row r="795" spans="1:8" x14ac:dyDescent="0.25">
      <c r="A795" s="103"/>
      <c r="B795" s="324"/>
      <c r="C795" s="323" t="s">
        <v>1539</v>
      </c>
      <c r="D795" s="323" t="s">
        <v>1539</v>
      </c>
      <c r="E795" s="323" t="s">
        <v>1539</v>
      </c>
      <c r="G795" s="323" t="s">
        <v>1539</v>
      </c>
      <c r="H795" s="323" t="s">
        <v>1539</v>
      </c>
    </row>
    <row r="796" spans="1:8" x14ac:dyDescent="0.25">
      <c r="A796" s="103"/>
      <c r="B796" s="324"/>
      <c r="C796" s="323" t="s">
        <v>1539</v>
      </c>
      <c r="D796" s="323" t="s">
        <v>1539</v>
      </c>
      <c r="E796" s="323" t="s">
        <v>1539</v>
      </c>
      <c r="G796" s="323" t="s">
        <v>1539</v>
      </c>
      <c r="H796" s="323" t="s">
        <v>1539</v>
      </c>
    </row>
    <row r="797" spans="1:8" x14ac:dyDescent="0.25">
      <c r="A797" s="103"/>
      <c r="B797" s="329"/>
      <c r="C797" s="323" t="s">
        <v>1539</v>
      </c>
      <c r="D797" s="323" t="s">
        <v>1539</v>
      </c>
      <c r="E797" s="323" t="s">
        <v>1539</v>
      </c>
      <c r="G797" s="323" t="s">
        <v>1539</v>
      </c>
      <c r="H797" s="323" t="s">
        <v>1539</v>
      </c>
    </row>
    <row r="798" spans="1:8" x14ac:dyDescent="0.25">
      <c r="A798" s="103"/>
      <c r="C798" s="323" t="s">
        <v>1539</v>
      </c>
      <c r="D798" s="323" t="s">
        <v>1539</v>
      </c>
      <c r="E798" s="323" t="s">
        <v>1539</v>
      </c>
      <c r="G798" s="323" t="s">
        <v>1539</v>
      </c>
      <c r="H798" s="323" t="s">
        <v>1539</v>
      </c>
    </row>
    <row r="799" spans="1:8" x14ac:dyDescent="0.25">
      <c r="A799" s="103"/>
      <c r="C799" s="323" t="s">
        <v>1539</v>
      </c>
      <c r="D799" s="323" t="s">
        <v>1539</v>
      </c>
      <c r="E799" s="323" t="s">
        <v>1539</v>
      </c>
      <c r="G799" s="323" t="s">
        <v>1539</v>
      </c>
      <c r="H799" s="323" t="s">
        <v>1539</v>
      </c>
    </row>
    <row r="800" spans="1:8" x14ac:dyDescent="0.25">
      <c r="A800" s="103"/>
      <c r="C800" s="323" t="s">
        <v>1539</v>
      </c>
      <c r="D800" s="323" t="s">
        <v>1539</v>
      </c>
      <c r="E800" s="323" t="s">
        <v>1539</v>
      </c>
      <c r="G800" s="323" t="s">
        <v>1539</v>
      </c>
      <c r="H800" s="323" t="s">
        <v>1539</v>
      </c>
    </row>
    <row r="801" spans="1:8" x14ac:dyDescent="0.25">
      <c r="A801" s="103"/>
      <c r="B801" s="329"/>
      <c r="C801" s="323" t="s">
        <v>1539</v>
      </c>
      <c r="D801" s="323" t="s">
        <v>1539</v>
      </c>
      <c r="E801" s="323" t="s">
        <v>1539</v>
      </c>
      <c r="G801" s="323" t="s">
        <v>1539</v>
      </c>
      <c r="H801" s="323" t="s">
        <v>1539</v>
      </c>
    </row>
    <row r="802" spans="1:8" x14ac:dyDescent="0.25">
      <c r="A802" s="103"/>
      <c r="C802" s="323" t="s">
        <v>1539</v>
      </c>
      <c r="D802" s="323" t="s">
        <v>1539</v>
      </c>
      <c r="E802" s="323" t="s">
        <v>1539</v>
      </c>
      <c r="G802" s="323" t="s">
        <v>1539</v>
      </c>
      <c r="H802" s="323" t="s">
        <v>1539</v>
      </c>
    </row>
    <row r="803" spans="1:8" x14ac:dyDescent="0.25">
      <c r="A803" s="103"/>
      <c r="C803" s="323" t="s">
        <v>1539</v>
      </c>
      <c r="D803" s="323" t="s">
        <v>1539</v>
      </c>
      <c r="E803" s="323" t="s">
        <v>1539</v>
      </c>
      <c r="G803" s="323" t="s">
        <v>1539</v>
      </c>
      <c r="H803" s="323" t="s">
        <v>1539</v>
      </c>
    </row>
    <row r="804" spans="1:8" x14ac:dyDescent="0.25">
      <c r="A804" s="103"/>
      <c r="C804" s="323" t="s">
        <v>1539</v>
      </c>
      <c r="D804" s="323" t="s">
        <v>1539</v>
      </c>
      <c r="E804" s="323" t="s">
        <v>1539</v>
      </c>
      <c r="G804" s="323" t="s">
        <v>1539</v>
      </c>
      <c r="H804" s="323" t="s">
        <v>1539</v>
      </c>
    </row>
    <row r="805" spans="1:8" x14ac:dyDescent="0.25">
      <c r="A805" s="103"/>
      <c r="B805" s="324"/>
      <c r="C805" s="323" t="s">
        <v>1539</v>
      </c>
      <c r="D805" s="323" t="s">
        <v>1539</v>
      </c>
      <c r="E805" s="323" t="s">
        <v>1539</v>
      </c>
      <c r="G805" s="323" t="s">
        <v>1539</v>
      </c>
      <c r="H805" s="323" t="s">
        <v>1539</v>
      </c>
    </row>
    <row r="806" spans="1:8" x14ac:dyDescent="0.25">
      <c r="A806" s="103"/>
      <c r="B806" s="324"/>
      <c r="C806" s="323" t="s">
        <v>1539</v>
      </c>
      <c r="D806" s="323" t="s">
        <v>1539</v>
      </c>
      <c r="E806" s="323" t="s">
        <v>1539</v>
      </c>
      <c r="G806" s="323" t="s">
        <v>1539</v>
      </c>
      <c r="H806" s="323" t="s">
        <v>1539</v>
      </c>
    </row>
    <row r="807" spans="1:8" x14ac:dyDescent="0.25">
      <c r="A807" s="103"/>
      <c r="B807" s="324"/>
      <c r="C807" s="323" t="s">
        <v>1539</v>
      </c>
      <c r="D807" s="323" t="s">
        <v>1539</v>
      </c>
      <c r="E807" s="323" t="s">
        <v>1539</v>
      </c>
      <c r="G807" s="323" t="s">
        <v>1539</v>
      </c>
      <c r="H807" s="323" t="s">
        <v>1539</v>
      </c>
    </row>
    <row r="808" spans="1:8" x14ac:dyDescent="0.25">
      <c r="A808" s="103"/>
      <c r="B808" s="324"/>
      <c r="C808" s="323" t="s">
        <v>1539</v>
      </c>
      <c r="D808" s="323" t="s">
        <v>1539</v>
      </c>
      <c r="E808" s="323" t="s">
        <v>1539</v>
      </c>
      <c r="G808" s="323" t="s">
        <v>1539</v>
      </c>
      <c r="H808" s="323" t="s">
        <v>1539</v>
      </c>
    </row>
    <row r="809" spans="1:8" x14ac:dyDescent="0.25">
      <c r="A809" s="103"/>
      <c r="B809" s="329"/>
      <c r="C809" s="323" t="s">
        <v>1539</v>
      </c>
      <c r="D809" s="323" t="s">
        <v>1539</v>
      </c>
      <c r="E809" s="323" t="s">
        <v>1539</v>
      </c>
      <c r="G809" s="323" t="s">
        <v>1539</v>
      </c>
      <c r="H809" s="323" t="s">
        <v>1539</v>
      </c>
    </row>
    <row r="810" spans="1:8" x14ac:dyDescent="0.25">
      <c r="A810" s="103"/>
      <c r="C810" s="323" t="s">
        <v>1539</v>
      </c>
      <c r="D810" s="323" t="s">
        <v>1539</v>
      </c>
      <c r="E810" s="323" t="s">
        <v>1539</v>
      </c>
      <c r="G810" s="323" t="s">
        <v>1539</v>
      </c>
      <c r="H810" s="323" t="s">
        <v>1539</v>
      </c>
    </row>
    <row r="811" spans="1:8" x14ac:dyDescent="0.25">
      <c r="A811" s="103"/>
      <c r="C811" s="323" t="s">
        <v>1539</v>
      </c>
      <c r="D811" s="323" t="s">
        <v>1539</v>
      </c>
      <c r="E811" s="323" t="s">
        <v>1539</v>
      </c>
      <c r="G811" s="323" t="s">
        <v>1539</v>
      </c>
      <c r="H811" s="323" t="s">
        <v>1539</v>
      </c>
    </row>
    <row r="812" spans="1:8" x14ac:dyDescent="0.25">
      <c r="A812" s="103"/>
      <c r="C812" s="323" t="s">
        <v>1539</v>
      </c>
      <c r="D812" s="323" t="s">
        <v>1539</v>
      </c>
      <c r="E812" s="323" t="s">
        <v>1539</v>
      </c>
      <c r="G812" s="323" t="s">
        <v>1539</v>
      </c>
      <c r="H812" s="323" t="s">
        <v>1539</v>
      </c>
    </row>
    <row r="813" spans="1:8" x14ac:dyDescent="0.25">
      <c r="A813" s="103"/>
      <c r="C813" s="323" t="s">
        <v>1539</v>
      </c>
      <c r="D813" s="323" t="s">
        <v>1539</v>
      </c>
      <c r="E813" s="323" t="s">
        <v>1539</v>
      </c>
      <c r="G813" s="323" t="s">
        <v>1539</v>
      </c>
      <c r="H813" s="323" t="s">
        <v>1539</v>
      </c>
    </row>
    <row r="814" spans="1:8" x14ac:dyDescent="0.25">
      <c r="A814" s="103"/>
      <c r="B814" s="329"/>
      <c r="C814" s="323" t="s">
        <v>1539</v>
      </c>
      <c r="D814" s="323" t="s">
        <v>1539</v>
      </c>
      <c r="E814" s="323" t="s">
        <v>1539</v>
      </c>
      <c r="G814" s="323" t="s">
        <v>1539</v>
      </c>
      <c r="H814" s="323" t="s">
        <v>1539</v>
      </c>
    </row>
    <row r="815" spans="1:8" x14ac:dyDescent="0.25">
      <c r="A815" s="103"/>
      <c r="C815" s="323" t="s">
        <v>1539</v>
      </c>
      <c r="D815" s="323" t="s">
        <v>1539</v>
      </c>
      <c r="E815" s="323" t="s">
        <v>1539</v>
      </c>
      <c r="G815" s="323" t="s">
        <v>1539</v>
      </c>
      <c r="H815" s="323" t="s">
        <v>1539</v>
      </c>
    </row>
    <row r="816" spans="1:8" x14ac:dyDescent="0.25">
      <c r="A816" s="103"/>
      <c r="C816" s="323" t="s">
        <v>1539</v>
      </c>
      <c r="D816" s="323" t="s">
        <v>1539</v>
      </c>
      <c r="E816" s="323" t="s">
        <v>1539</v>
      </c>
      <c r="G816" s="323" t="s">
        <v>1539</v>
      </c>
      <c r="H816" s="323" t="s">
        <v>1539</v>
      </c>
    </row>
    <row r="817" spans="1:8" x14ac:dyDescent="0.25">
      <c r="A817" s="103"/>
      <c r="C817" s="323" t="s">
        <v>1539</v>
      </c>
      <c r="D817" s="323" t="s">
        <v>1539</v>
      </c>
      <c r="E817" s="323" t="s">
        <v>1539</v>
      </c>
      <c r="G817" s="323" t="s">
        <v>1539</v>
      </c>
      <c r="H817" s="323" t="s">
        <v>1539</v>
      </c>
    </row>
    <row r="818" spans="1:8" x14ac:dyDescent="0.25">
      <c r="A818" s="103"/>
      <c r="C818" s="323" t="s">
        <v>1539</v>
      </c>
      <c r="D818" s="323" t="s">
        <v>1539</v>
      </c>
      <c r="E818" s="323" t="s">
        <v>1539</v>
      </c>
      <c r="G818" s="323" t="s">
        <v>1539</v>
      </c>
      <c r="H818" s="323" t="s">
        <v>1539</v>
      </c>
    </row>
    <row r="819" spans="1:8" x14ac:dyDescent="0.25">
      <c r="A819" s="103"/>
      <c r="B819" s="324"/>
      <c r="C819" s="323" t="s">
        <v>1539</v>
      </c>
      <c r="D819" s="323" t="s">
        <v>1539</v>
      </c>
      <c r="E819" s="323" t="s">
        <v>1539</v>
      </c>
      <c r="G819" s="323" t="s">
        <v>1539</v>
      </c>
      <c r="H819" s="323" t="s">
        <v>1539</v>
      </c>
    </row>
    <row r="820" spans="1:8" x14ac:dyDescent="0.25">
      <c r="A820" s="103"/>
      <c r="B820" s="324"/>
      <c r="C820" s="323" t="s">
        <v>1539</v>
      </c>
      <c r="D820" s="323" t="s">
        <v>1539</v>
      </c>
      <c r="E820" s="323" t="s">
        <v>1539</v>
      </c>
      <c r="G820" s="323" t="s">
        <v>1539</v>
      </c>
      <c r="H820" s="323" t="s">
        <v>1539</v>
      </c>
    </row>
    <row r="821" spans="1:8" x14ac:dyDescent="0.25">
      <c r="A821" s="103"/>
      <c r="B821" s="324"/>
      <c r="C821" s="323" t="s">
        <v>1539</v>
      </c>
      <c r="D821" s="323" t="s">
        <v>1539</v>
      </c>
      <c r="E821" s="323" t="s">
        <v>1539</v>
      </c>
      <c r="G821" s="323" t="s">
        <v>1539</v>
      </c>
      <c r="H821" s="323" t="s">
        <v>1539</v>
      </c>
    </row>
    <row r="822" spans="1:8" x14ac:dyDescent="0.25">
      <c r="A822" s="103"/>
      <c r="B822" s="324"/>
      <c r="C822" s="323" t="s">
        <v>1539</v>
      </c>
      <c r="D822" s="323" t="s">
        <v>1539</v>
      </c>
      <c r="E822" s="323" t="s">
        <v>1539</v>
      </c>
      <c r="G822" s="323" t="s">
        <v>1539</v>
      </c>
      <c r="H822" s="323" t="s">
        <v>1539</v>
      </c>
    </row>
    <row r="823" spans="1:8" x14ac:dyDescent="0.25">
      <c r="A823" s="103"/>
      <c r="B823" s="324"/>
      <c r="C823" s="323" t="s">
        <v>1539</v>
      </c>
      <c r="D823" s="323" t="s">
        <v>1539</v>
      </c>
      <c r="E823" s="323" t="s">
        <v>1539</v>
      </c>
      <c r="G823" s="323" t="s">
        <v>1539</v>
      </c>
      <c r="H823" s="323" t="s">
        <v>1539</v>
      </c>
    </row>
    <row r="824" spans="1:8" x14ac:dyDescent="0.25">
      <c r="A824" s="103"/>
      <c r="B824" s="324"/>
      <c r="C824" s="323" t="s">
        <v>1539</v>
      </c>
      <c r="D824" s="323" t="s">
        <v>1539</v>
      </c>
      <c r="E824" s="323" t="s">
        <v>1539</v>
      </c>
      <c r="G824" s="323" t="s">
        <v>1539</v>
      </c>
      <c r="H824" s="323" t="s">
        <v>1539</v>
      </c>
    </row>
    <row r="825" spans="1:8" x14ac:dyDescent="0.25">
      <c r="A825" s="103"/>
      <c r="B825" s="324"/>
      <c r="C825" s="323" t="s">
        <v>1539</v>
      </c>
      <c r="D825" s="323" t="s">
        <v>1539</v>
      </c>
      <c r="E825" s="323" t="s">
        <v>1539</v>
      </c>
      <c r="G825" s="323" t="s">
        <v>1539</v>
      </c>
      <c r="H825" s="323" t="s">
        <v>1539</v>
      </c>
    </row>
    <row r="826" spans="1:8" x14ac:dyDescent="0.25">
      <c r="A826" s="103"/>
      <c r="B826" s="324"/>
      <c r="C826" s="323" t="s">
        <v>1539</v>
      </c>
      <c r="D826" s="323" t="s">
        <v>1539</v>
      </c>
      <c r="E826" s="323" t="s">
        <v>1539</v>
      </c>
      <c r="G826" s="323" t="s">
        <v>1539</v>
      </c>
      <c r="H826" s="323" t="s">
        <v>1539</v>
      </c>
    </row>
    <row r="827" spans="1:8" x14ac:dyDescent="0.25">
      <c r="A827" s="103"/>
      <c r="B827" s="324"/>
      <c r="C827" s="323" t="s">
        <v>1539</v>
      </c>
      <c r="D827" s="323" t="s">
        <v>1539</v>
      </c>
      <c r="E827" s="323" t="s">
        <v>1539</v>
      </c>
      <c r="G827" s="323" t="s">
        <v>1539</v>
      </c>
      <c r="H827" s="323" t="s">
        <v>1539</v>
      </c>
    </row>
    <row r="828" spans="1:8" x14ac:dyDescent="0.25">
      <c r="A828" s="103"/>
      <c r="B828" s="324"/>
      <c r="C828" s="323" t="s">
        <v>1539</v>
      </c>
      <c r="D828" s="323" t="s">
        <v>1539</v>
      </c>
      <c r="E828" s="323" t="s">
        <v>1539</v>
      </c>
      <c r="G828" s="323" t="s">
        <v>1539</v>
      </c>
      <c r="H828" s="323" t="s">
        <v>1539</v>
      </c>
    </row>
    <row r="829" spans="1:8" x14ac:dyDescent="0.25">
      <c r="A829" s="103"/>
      <c r="B829" s="324"/>
      <c r="C829" s="323" t="s">
        <v>1539</v>
      </c>
      <c r="D829" s="323" t="s">
        <v>1539</v>
      </c>
      <c r="E829" s="323" t="s">
        <v>1539</v>
      </c>
      <c r="G829" s="323" t="s">
        <v>1539</v>
      </c>
      <c r="H829" s="323" t="s">
        <v>1539</v>
      </c>
    </row>
    <row r="830" spans="1:8" x14ac:dyDescent="0.25">
      <c r="A830" s="103"/>
      <c r="B830" s="324"/>
      <c r="C830" s="323" t="s">
        <v>1539</v>
      </c>
      <c r="D830" s="323" t="s">
        <v>1539</v>
      </c>
      <c r="E830" s="323" t="s">
        <v>1539</v>
      </c>
      <c r="G830" s="323" t="s">
        <v>1539</v>
      </c>
      <c r="H830" s="323" t="s">
        <v>1539</v>
      </c>
    </row>
    <row r="831" spans="1:8" x14ac:dyDescent="0.25">
      <c r="A831" s="103"/>
      <c r="B831" s="324"/>
      <c r="C831" s="323" t="s">
        <v>1539</v>
      </c>
      <c r="D831" s="323" t="s">
        <v>1539</v>
      </c>
      <c r="E831" s="323" t="s">
        <v>1539</v>
      </c>
      <c r="G831" s="323" t="s">
        <v>1539</v>
      </c>
      <c r="H831" s="323" t="s">
        <v>1539</v>
      </c>
    </row>
    <row r="832" spans="1:8" x14ac:dyDescent="0.25">
      <c r="A832" s="103"/>
      <c r="B832" s="324"/>
      <c r="C832" s="323" t="s">
        <v>1539</v>
      </c>
      <c r="D832" s="323" t="s">
        <v>1539</v>
      </c>
      <c r="E832" s="323" t="s">
        <v>1539</v>
      </c>
      <c r="G832" s="323" t="s">
        <v>1539</v>
      </c>
      <c r="H832" s="323" t="s">
        <v>1539</v>
      </c>
    </row>
    <row r="833" spans="1:8" x14ac:dyDescent="0.25">
      <c r="A833" s="103"/>
      <c r="B833" s="324"/>
      <c r="C833" s="323" t="s">
        <v>1539</v>
      </c>
      <c r="D833" s="323" t="s">
        <v>1539</v>
      </c>
      <c r="E833" s="323" t="s">
        <v>1539</v>
      </c>
      <c r="G833" s="323" t="s">
        <v>1539</v>
      </c>
      <c r="H833" s="323" t="s">
        <v>1539</v>
      </c>
    </row>
    <row r="834" spans="1:8" x14ac:dyDescent="0.25">
      <c r="A834" s="103"/>
      <c r="B834" s="324"/>
      <c r="C834" s="323" t="s">
        <v>1539</v>
      </c>
      <c r="D834" s="323" t="s">
        <v>1539</v>
      </c>
      <c r="E834" s="323" t="s">
        <v>1539</v>
      </c>
      <c r="G834" s="323" t="s">
        <v>1539</v>
      </c>
      <c r="H834" s="323" t="s">
        <v>1539</v>
      </c>
    </row>
    <row r="835" spans="1:8" x14ac:dyDescent="0.25">
      <c r="A835" s="103"/>
      <c r="B835" s="324"/>
      <c r="C835" s="323" t="s">
        <v>1539</v>
      </c>
      <c r="D835" s="323" t="s">
        <v>1539</v>
      </c>
      <c r="E835" s="323" t="s">
        <v>1539</v>
      </c>
      <c r="G835" s="323" t="s">
        <v>1539</v>
      </c>
      <c r="H835" s="323" t="s">
        <v>1539</v>
      </c>
    </row>
    <row r="836" spans="1:8" x14ac:dyDescent="0.25">
      <c r="A836" s="103"/>
      <c r="B836" s="324"/>
      <c r="C836" s="323" t="s">
        <v>1539</v>
      </c>
      <c r="D836" s="323" t="s">
        <v>1539</v>
      </c>
      <c r="E836" s="323" t="s">
        <v>1539</v>
      </c>
      <c r="G836" s="323" t="s">
        <v>1539</v>
      </c>
      <c r="H836" s="323" t="s">
        <v>1539</v>
      </c>
    </row>
    <row r="837" spans="1:8" x14ac:dyDescent="0.25">
      <c r="A837" s="103"/>
      <c r="B837" s="324"/>
      <c r="C837" s="323" t="s">
        <v>1539</v>
      </c>
      <c r="D837" s="323" t="s">
        <v>1539</v>
      </c>
      <c r="E837" s="323" t="s">
        <v>1539</v>
      </c>
      <c r="G837" s="323" t="s">
        <v>1539</v>
      </c>
      <c r="H837" s="323" t="s">
        <v>1539</v>
      </c>
    </row>
    <row r="838" spans="1:8" x14ac:dyDescent="0.25">
      <c r="A838" s="103"/>
      <c r="B838" s="324"/>
      <c r="C838" s="323" t="s">
        <v>1539</v>
      </c>
      <c r="D838" s="323" t="s">
        <v>1539</v>
      </c>
      <c r="E838" s="323" t="s">
        <v>1539</v>
      </c>
      <c r="G838" s="323" t="s">
        <v>1539</v>
      </c>
      <c r="H838" s="323" t="s">
        <v>1539</v>
      </c>
    </row>
    <row r="839" spans="1:8" x14ac:dyDescent="0.25">
      <c r="A839" s="103"/>
      <c r="B839" s="324"/>
      <c r="C839" s="323" t="s">
        <v>1539</v>
      </c>
      <c r="D839" s="323" t="s">
        <v>1539</v>
      </c>
      <c r="E839" s="323" t="s">
        <v>1539</v>
      </c>
      <c r="G839" s="323" t="s">
        <v>1539</v>
      </c>
      <c r="H839" s="323" t="s">
        <v>1539</v>
      </c>
    </row>
    <row r="840" spans="1:8" x14ac:dyDescent="0.25">
      <c r="A840" s="103"/>
      <c r="B840" s="324"/>
      <c r="C840" s="323" t="s">
        <v>1539</v>
      </c>
      <c r="D840" s="323" t="s">
        <v>1539</v>
      </c>
      <c r="E840" s="323" t="s">
        <v>1539</v>
      </c>
      <c r="G840" s="323" t="s">
        <v>1539</v>
      </c>
      <c r="H840" s="323" t="s">
        <v>1539</v>
      </c>
    </row>
    <row r="841" spans="1:8" x14ac:dyDescent="0.25">
      <c r="A841" s="103"/>
      <c r="B841" s="329"/>
      <c r="C841" s="323" t="s">
        <v>1539</v>
      </c>
      <c r="D841" s="323" t="s">
        <v>1539</v>
      </c>
      <c r="E841" s="323" t="s">
        <v>1539</v>
      </c>
      <c r="G841" s="323" t="s">
        <v>1539</v>
      </c>
      <c r="H841" s="323" t="s">
        <v>1539</v>
      </c>
    </row>
    <row r="842" spans="1:8" x14ac:dyDescent="0.25">
      <c r="A842" s="103"/>
      <c r="C842" s="323" t="s">
        <v>1539</v>
      </c>
      <c r="D842" s="323" t="s">
        <v>1539</v>
      </c>
      <c r="E842" s="323" t="s">
        <v>1539</v>
      </c>
      <c r="G842" s="323" t="s">
        <v>1539</v>
      </c>
      <c r="H842" s="323" t="s">
        <v>1539</v>
      </c>
    </row>
    <row r="843" spans="1:8" x14ac:dyDescent="0.25">
      <c r="A843" s="103"/>
      <c r="C843" s="323" t="s">
        <v>1539</v>
      </c>
      <c r="D843" s="323" t="s">
        <v>1539</v>
      </c>
      <c r="E843" s="323" t="s">
        <v>1539</v>
      </c>
      <c r="G843" s="323" t="s">
        <v>1539</v>
      </c>
      <c r="H843" s="323" t="s">
        <v>1539</v>
      </c>
    </row>
    <row r="844" spans="1:8" x14ac:dyDescent="0.25">
      <c r="A844" s="103"/>
      <c r="C844" s="323" t="s">
        <v>1539</v>
      </c>
      <c r="D844" s="323" t="s">
        <v>1539</v>
      </c>
      <c r="E844" s="323" t="s">
        <v>1539</v>
      </c>
      <c r="G844" s="323" t="s">
        <v>1539</v>
      </c>
      <c r="H844" s="323" t="s">
        <v>1539</v>
      </c>
    </row>
    <row r="845" spans="1:8" x14ac:dyDescent="0.25">
      <c r="A845" s="103"/>
      <c r="C845" s="323" t="s">
        <v>1539</v>
      </c>
      <c r="D845" s="323" t="s">
        <v>1539</v>
      </c>
      <c r="E845" s="323" t="s">
        <v>1539</v>
      </c>
      <c r="G845" s="323" t="s">
        <v>1539</v>
      </c>
      <c r="H845" s="323" t="s">
        <v>1539</v>
      </c>
    </row>
    <row r="846" spans="1:8" x14ac:dyDescent="0.25">
      <c r="A846" s="103"/>
      <c r="B846" s="324"/>
      <c r="C846" s="323" t="s">
        <v>1539</v>
      </c>
      <c r="D846" s="323" t="s">
        <v>1539</v>
      </c>
      <c r="E846" s="323" t="s">
        <v>1539</v>
      </c>
      <c r="G846" s="323" t="s">
        <v>1539</v>
      </c>
      <c r="H846" s="323" t="s">
        <v>1539</v>
      </c>
    </row>
    <row r="847" spans="1:8" x14ac:dyDescent="0.25">
      <c r="A847" s="103"/>
      <c r="B847" s="324"/>
      <c r="C847" s="323" t="s">
        <v>1539</v>
      </c>
      <c r="D847" s="323" t="s">
        <v>1539</v>
      </c>
      <c r="E847" s="323" t="s">
        <v>1539</v>
      </c>
      <c r="G847" s="323" t="s">
        <v>1539</v>
      </c>
      <c r="H847" s="323" t="s">
        <v>1539</v>
      </c>
    </row>
    <row r="848" spans="1:8" x14ac:dyDescent="0.25">
      <c r="A848" s="103"/>
      <c r="B848" s="324"/>
      <c r="C848" s="323" t="s">
        <v>1539</v>
      </c>
      <c r="D848" s="323" t="s">
        <v>1539</v>
      </c>
      <c r="E848" s="323" t="s">
        <v>1539</v>
      </c>
      <c r="G848" s="323" t="s">
        <v>1539</v>
      </c>
      <c r="H848" s="323" t="s">
        <v>1539</v>
      </c>
    </row>
    <row r="849" spans="1:8" x14ac:dyDescent="0.25">
      <c r="A849" s="103"/>
      <c r="B849" s="324"/>
      <c r="C849" s="323" t="s">
        <v>1539</v>
      </c>
      <c r="D849" s="323" t="s">
        <v>1539</v>
      </c>
      <c r="E849" s="323" t="s">
        <v>1539</v>
      </c>
      <c r="G849" s="323" t="s">
        <v>1539</v>
      </c>
      <c r="H849" s="323" t="s">
        <v>1539</v>
      </c>
    </row>
    <row r="850" spans="1:8" x14ac:dyDescent="0.25">
      <c r="A850" s="103"/>
      <c r="B850" s="324"/>
      <c r="C850" s="323" t="s">
        <v>1539</v>
      </c>
      <c r="D850" s="323" t="s">
        <v>1539</v>
      </c>
      <c r="E850" s="323" t="s">
        <v>1539</v>
      </c>
      <c r="G850" s="323" t="s">
        <v>1539</v>
      </c>
      <c r="H850" s="323" t="s">
        <v>1539</v>
      </c>
    </row>
    <row r="851" spans="1:8" x14ac:dyDescent="0.25">
      <c r="A851" s="103"/>
      <c r="B851" s="329"/>
      <c r="C851" s="323" t="s">
        <v>1539</v>
      </c>
      <c r="D851" s="323" t="s">
        <v>1539</v>
      </c>
      <c r="E851" s="323" t="s">
        <v>1539</v>
      </c>
      <c r="G851" s="323" t="s">
        <v>1539</v>
      </c>
      <c r="H851" s="323" t="s">
        <v>1539</v>
      </c>
    </row>
    <row r="852" spans="1:8" x14ac:dyDescent="0.25">
      <c r="A852" s="103"/>
      <c r="C852" s="323" t="s">
        <v>1539</v>
      </c>
      <c r="D852" s="323" t="s">
        <v>1539</v>
      </c>
      <c r="E852" s="323" t="s">
        <v>1539</v>
      </c>
      <c r="G852" s="323" t="s">
        <v>1539</v>
      </c>
      <c r="H852" s="323" t="s">
        <v>1539</v>
      </c>
    </row>
    <row r="853" spans="1:8" x14ac:dyDescent="0.25">
      <c r="A853" s="103"/>
      <c r="C853" s="323" t="s">
        <v>1539</v>
      </c>
      <c r="D853" s="323" t="s">
        <v>1539</v>
      </c>
      <c r="E853" s="323" t="s">
        <v>1539</v>
      </c>
      <c r="G853" s="323" t="s">
        <v>1539</v>
      </c>
      <c r="H853" s="323" t="s">
        <v>1539</v>
      </c>
    </row>
    <row r="854" spans="1:8" x14ac:dyDescent="0.25">
      <c r="A854" s="103"/>
      <c r="C854" s="323" t="s">
        <v>1539</v>
      </c>
      <c r="D854" s="323" t="s">
        <v>1539</v>
      </c>
      <c r="E854" s="323" t="s">
        <v>1539</v>
      </c>
      <c r="G854" s="323" t="s">
        <v>1539</v>
      </c>
      <c r="H854" s="323" t="s">
        <v>1539</v>
      </c>
    </row>
    <row r="855" spans="1:8" x14ac:dyDescent="0.25">
      <c r="A855" s="103"/>
      <c r="C855" s="323" t="s">
        <v>1539</v>
      </c>
      <c r="D855" s="323" t="s">
        <v>1539</v>
      </c>
      <c r="E855" s="323" t="s">
        <v>1539</v>
      </c>
      <c r="G855" s="323" t="s">
        <v>1539</v>
      </c>
      <c r="H855" s="323" t="s">
        <v>1539</v>
      </c>
    </row>
    <row r="856" spans="1:8" x14ac:dyDescent="0.25">
      <c r="A856" s="103"/>
      <c r="B856" s="324"/>
      <c r="C856" s="323" t="s">
        <v>1539</v>
      </c>
      <c r="D856" s="323" t="s">
        <v>1539</v>
      </c>
      <c r="E856" s="323" t="s">
        <v>1539</v>
      </c>
      <c r="G856" s="323" t="s">
        <v>1539</v>
      </c>
      <c r="H856" s="323" t="s">
        <v>1539</v>
      </c>
    </row>
    <row r="857" spans="1:8" x14ac:dyDescent="0.25">
      <c r="A857" s="103"/>
      <c r="B857" s="324"/>
      <c r="C857" s="323" t="s">
        <v>1539</v>
      </c>
      <c r="D857" s="323" t="s">
        <v>1539</v>
      </c>
      <c r="E857" s="323" t="s">
        <v>1539</v>
      </c>
      <c r="G857" s="323" t="s">
        <v>1539</v>
      </c>
      <c r="H857" s="323" t="s">
        <v>1539</v>
      </c>
    </row>
    <row r="858" spans="1:8" x14ac:dyDescent="0.25">
      <c r="A858" s="103"/>
      <c r="B858" s="324"/>
      <c r="C858" s="323" t="s">
        <v>1539</v>
      </c>
      <c r="D858" s="323" t="s">
        <v>1539</v>
      </c>
      <c r="E858" s="323" t="s">
        <v>1539</v>
      </c>
      <c r="G858" s="323" t="s">
        <v>1539</v>
      </c>
      <c r="H858" s="323" t="s">
        <v>1539</v>
      </c>
    </row>
    <row r="859" spans="1:8" x14ac:dyDescent="0.25">
      <c r="A859" s="103"/>
      <c r="B859" s="324"/>
      <c r="C859" s="323" t="s">
        <v>1539</v>
      </c>
      <c r="D859" s="323" t="s">
        <v>1539</v>
      </c>
      <c r="E859" s="323" t="s">
        <v>1539</v>
      </c>
      <c r="G859" s="323" t="s">
        <v>1539</v>
      </c>
      <c r="H859" s="323" t="s">
        <v>1539</v>
      </c>
    </row>
    <row r="860" spans="1:8" x14ac:dyDescent="0.25">
      <c r="A860" s="103"/>
      <c r="B860" s="324"/>
      <c r="C860" s="323" t="s">
        <v>1539</v>
      </c>
      <c r="D860" s="323" t="s">
        <v>1539</v>
      </c>
      <c r="E860" s="323" t="s">
        <v>1539</v>
      </c>
      <c r="G860" s="323" t="s">
        <v>1539</v>
      </c>
      <c r="H860" s="323" t="s">
        <v>1539</v>
      </c>
    </row>
    <row r="861" spans="1:8" x14ac:dyDescent="0.25">
      <c r="A861" s="103"/>
      <c r="B861" s="324"/>
      <c r="C861" s="323" t="s">
        <v>1539</v>
      </c>
      <c r="D861" s="323" t="s">
        <v>1539</v>
      </c>
      <c r="E861" s="323" t="s">
        <v>1539</v>
      </c>
      <c r="G861" s="323" t="s">
        <v>1539</v>
      </c>
      <c r="H861" s="323" t="s">
        <v>1539</v>
      </c>
    </row>
    <row r="862" spans="1:8" x14ac:dyDescent="0.25">
      <c r="A862" s="103"/>
      <c r="B862" s="324"/>
      <c r="C862" s="323" t="s">
        <v>1539</v>
      </c>
      <c r="D862" s="323" t="s">
        <v>1539</v>
      </c>
      <c r="E862" s="323" t="s">
        <v>1539</v>
      </c>
      <c r="G862" s="323" t="s">
        <v>1539</v>
      </c>
      <c r="H862" s="323" t="s">
        <v>1539</v>
      </c>
    </row>
    <row r="863" spans="1:8" x14ac:dyDescent="0.25">
      <c r="A863" s="103"/>
      <c r="B863" s="324"/>
      <c r="C863" s="323" t="s">
        <v>1539</v>
      </c>
      <c r="D863" s="323" t="s">
        <v>1539</v>
      </c>
      <c r="E863" s="323" t="s">
        <v>1539</v>
      </c>
      <c r="G863" s="323" t="s">
        <v>1539</v>
      </c>
      <c r="H863" s="323" t="s">
        <v>1539</v>
      </c>
    </row>
    <row r="864" spans="1:8" x14ac:dyDescent="0.25">
      <c r="A864" s="103"/>
      <c r="B864" s="324"/>
      <c r="C864" s="323" t="s">
        <v>1539</v>
      </c>
      <c r="D864" s="323" t="s">
        <v>1539</v>
      </c>
      <c r="E864" s="323" t="s">
        <v>1539</v>
      </c>
      <c r="G864" s="323" t="s">
        <v>1539</v>
      </c>
      <c r="H864" s="323" t="s">
        <v>1539</v>
      </c>
    </row>
    <row r="865" spans="1:8" x14ac:dyDescent="0.25">
      <c r="A865" s="103"/>
      <c r="B865" s="324"/>
      <c r="C865" s="323" t="s">
        <v>1539</v>
      </c>
      <c r="D865" s="323" t="s">
        <v>1539</v>
      </c>
      <c r="E865" s="323" t="s">
        <v>1539</v>
      </c>
      <c r="G865" s="323" t="s">
        <v>1539</v>
      </c>
      <c r="H865" s="323" t="s">
        <v>1539</v>
      </c>
    </row>
    <row r="866" spans="1:8" x14ac:dyDescent="0.25">
      <c r="A866" s="103"/>
      <c r="B866" s="324"/>
      <c r="C866" s="323" t="s">
        <v>1539</v>
      </c>
      <c r="D866" s="323" t="s">
        <v>1539</v>
      </c>
      <c r="E866" s="323" t="s">
        <v>1539</v>
      </c>
      <c r="G866" s="323" t="s">
        <v>1539</v>
      </c>
      <c r="H866" s="323" t="s">
        <v>1539</v>
      </c>
    </row>
    <row r="867" spans="1:8" x14ac:dyDescent="0.25">
      <c r="A867" s="103"/>
      <c r="B867" s="324"/>
      <c r="C867" s="323" t="s">
        <v>1539</v>
      </c>
      <c r="D867" s="323" t="s">
        <v>1539</v>
      </c>
      <c r="E867" s="323" t="s">
        <v>1539</v>
      </c>
      <c r="G867" s="323" t="s">
        <v>1539</v>
      </c>
      <c r="H867" s="323" t="s">
        <v>1539</v>
      </c>
    </row>
    <row r="868" spans="1:8" x14ac:dyDescent="0.25">
      <c r="A868" s="103"/>
      <c r="B868" s="324"/>
      <c r="C868" s="323" t="s">
        <v>1539</v>
      </c>
      <c r="D868" s="323" t="s">
        <v>1539</v>
      </c>
      <c r="E868" s="323" t="s">
        <v>1539</v>
      </c>
      <c r="G868" s="323" t="s">
        <v>1539</v>
      </c>
      <c r="H868" s="323" t="s">
        <v>1539</v>
      </c>
    </row>
    <row r="869" spans="1:8" x14ac:dyDescent="0.25">
      <c r="A869" s="103"/>
      <c r="B869" s="324"/>
      <c r="C869" s="323" t="s">
        <v>1539</v>
      </c>
      <c r="D869" s="323" t="s">
        <v>1539</v>
      </c>
      <c r="E869" s="323" t="s">
        <v>1539</v>
      </c>
      <c r="G869" s="323" t="s">
        <v>1539</v>
      </c>
      <c r="H869" s="323" t="s">
        <v>1539</v>
      </c>
    </row>
    <row r="870" spans="1:8" x14ac:dyDescent="0.25">
      <c r="A870" s="103"/>
      <c r="B870" s="324"/>
      <c r="C870" s="323" t="s">
        <v>1539</v>
      </c>
      <c r="D870" s="323" t="s">
        <v>1539</v>
      </c>
      <c r="E870" s="323" t="s">
        <v>1539</v>
      </c>
      <c r="G870" s="323" t="s">
        <v>1539</v>
      </c>
      <c r="H870" s="323" t="s">
        <v>1539</v>
      </c>
    </row>
    <row r="871" spans="1:8" x14ac:dyDescent="0.25">
      <c r="A871" s="103"/>
      <c r="B871" s="324"/>
      <c r="C871" s="323" t="s">
        <v>1539</v>
      </c>
      <c r="D871" s="323" t="s">
        <v>1539</v>
      </c>
      <c r="E871" s="323" t="s">
        <v>1539</v>
      </c>
      <c r="G871" s="323" t="s">
        <v>1539</v>
      </c>
      <c r="H871" s="323" t="s">
        <v>1539</v>
      </c>
    </row>
    <row r="872" spans="1:8" x14ac:dyDescent="0.25">
      <c r="A872" s="103"/>
      <c r="B872" s="324"/>
      <c r="C872" s="323" t="s">
        <v>1539</v>
      </c>
      <c r="D872" s="323" t="s">
        <v>1539</v>
      </c>
      <c r="E872" s="323" t="s">
        <v>1539</v>
      </c>
      <c r="G872" s="323" t="s">
        <v>1539</v>
      </c>
      <c r="H872" s="323" t="s">
        <v>1539</v>
      </c>
    </row>
    <row r="873" spans="1:8" x14ac:dyDescent="0.25">
      <c r="A873" s="103"/>
      <c r="B873" s="324"/>
      <c r="C873" s="323" t="s">
        <v>1539</v>
      </c>
      <c r="D873" s="323" t="s">
        <v>1539</v>
      </c>
      <c r="E873" s="323" t="s">
        <v>1539</v>
      </c>
      <c r="G873" s="323" t="s">
        <v>1539</v>
      </c>
      <c r="H873" s="323" t="s">
        <v>1539</v>
      </c>
    </row>
    <row r="874" spans="1:8" x14ac:dyDescent="0.25">
      <c r="A874" s="103"/>
      <c r="B874" s="324"/>
      <c r="C874" s="323" t="s">
        <v>1539</v>
      </c>
      <c r="D874" s="323" t="s">
        <v>1539</v>
      </c>
      <c r="E874" s="323" t="s">
        <v>1539</v>
      </c>
      <c r="G874" s="323" t="s">
        <v>1539</v>
      </c>
      <c r="H874" s="323" t="s">
        <v>1539</v>
      </c>
    </row>
    <row r="875" spans="1:8" x14ac:dyDescent="0.25">
      <c r="A875" s="103"/>
      <c r="B875" s="324"/>
      <c r="C875" s="323" t="s">
        <v>1539</v>
      </c>
      <c r="D875" s="323" t="s">
        <v>1539</v>
      </c>
      <c r="E875" s="323" t="s">
        <v>1539</v>
      </c>
      <c r="G875" s="323" t="s">
        <v>1539</v>
      </c>
      <c r="H875" s="323" t="s">
        <v>1539</v>
      </c>
    </row>
    <row r="876" spans="1:8" x14ac:dyDescent="0.25">
      <c r="A876" s="103"/>
      <c r="B876" s="324"/>
      <c r="C876" s="323" t="s">
        <v>1539</v>
      </c>
      <c r="D876" s="323" t="s">
        <v>1539</v>
      </c>
      <c r="E876" s="323" t="s">
        <v>1539</v>
      </c>
      <c r="G876" s="323" t="s">
        <v>1539</v>
      </c>
      <c r="H876" s="323" t="s">
        <v>1539</v>
      </c>
    </row>
    <row r="877" spans="1:8" x14ac:dyDescent="0.25">
      <c r="A877" s="103"/>
      <c r="B877" s="324"/>
      <c r="C877" s="323" t="s">
        <v>1539</v>
      </c>
      <c r="D877" s="323" t="s">
        <v>1539</v>
      </c>
      <c r="E877" s="323" t="s">
        <v>1539</v>
      </c>
      <c r="G877" s="323" t="s">
        <v>1539</v>
      </c>
      <c r="H877" s="323" t="s">
        <v>1539</v>
      </c>
    </row>
    <row r="878" spans="1:8" x14ac:dyDescent="0.25">
      <c r="A878" s="103"/>
      <c r="B878" s="324"/>
      <c r="C878" s="323" t="s">
        <v>1539</v>
      </c>
      <c r="D878" s="323" t="s">
        <v>1539</v>
      </c>
      <c r="E878" s="323" t="s">
        <v>1539</v>
      </c>
      <c r="G878" s="323" t="s">
        <v>1539</v>
      </c>
      <c r="H878" s="323" t="s">
        <v>1539</v>
      </c>
    </row>
    <row r="879" spans="1:8" x14ac:dyDescent="0.25">
      <c r="A879" s="103"/>
      <c r="B879" s="324"/>
      <c r="C879" s="323" t="s">
        <v>1539</v>
      </c>
      <c r="D879" s="323" t="s">
        <v>1539</v>
      </c>
      <c r="E879" s="323" t="s">
        <v>1539</v>
      </c>
      <c r="G879" s="323" t="s">
        <v>1539</v>
      </c>
      <c r="H879" s="323" t="s">
        <v>1539</v>
      </c>
    </row>
    <row r="880" spans="1:8" x14ac:dyDescent="0.25">
      <c r="A880" s="103"/>
      <c r="B880" s="324"/>
      <c r="C880" s="323" t="s">
        <v>1539</v>
      </c>
      <c r="D880" s="323" t="s">
        <v>1539</v>
      </c>
      <c r="E880" s="323" t="s">
        <v>1539</v>
      </c>
      <c r="G880" s="323" t="s">
        <v>1539</v>
      </c>
      <c r="H880" s="323" t="s">
        <v>1539</v>
      </c>
    </row>
    <row r="881" spans="1:8" x14ac:dyDescent="0.25">
      <c r="A881" s="103"/>
      <c r="B881" s="324"/>
      <c r="C881" s="323" t="s">
        <v>1539</v>
      </c>
      <c r="D881" s="323" t="s">
        <v>1539</v>
      </c>
      <c r="E881" s="323" t="s">
        <v>1539</v>
      </c>
      <c r="G881" s="323" t="s">
        <v>1539</v>
      </c>
      <c r="H881" s="323" t="s">
        <v>1539</v>
      </c>
    </row>
    <row r="882" spans="1:8" x14ac:dyDescent="0.25">
      <c r="A882" s="103"/>
      <c r="B882" s="329"/>
      <c r="C882" s="323" t="s">
        <v>1539</v>
      </c>
      <c r="D882" s="323" t="s">
        <v>1539</v>
      </c>
      <c r="E882" s="323" t="s">
        <v>1539</v>
      </c>
      <c r="G882" s="323" t="s">
        <v>1539</v>
      </c>
      <c r="H882" s="323" t="s">
        <v>1539</v>
      </c>
    </row>
    <row r="883" spans="1:8" x14ac:dyDescent="0.25">
      <c r="A883" s="103"/>
      <c r="C883" s="323" t="s">
        <v>1539</v>
      </c>
      <c r="D883" s="323" t="s">
        <v>1539</v>
      </c>
      <c r="E883" s="323" t="s">
        <v>1539</v>
      </c>
      <c r="G883" s="323" t="s">
        <v>1539</v>
      </c>
      <c r="H883" s="323" t="s">
        <v>1539</v>
      </c>
    </row>
    <row r="884" spans="1:8" x14ac:dyDescent="0.25">
      <c r="A884" s="103"/>
      <c r="C884" s="323" t="s">
        <v>1539</v>
      </c>
      <c r="D884" s="323" t="s">
        <v>1539</v>
      </c>
      <c r="E884" s="323" t="s">
        <v>1539</v>
      </c>
      <c r="G884" s="323" t="s">
        <v>1539</v>
      </c>
      <c r="H884" s="323" t="s">
        <v>1539</v>
      </c>
    </row>
    <row r="885" spans="1:8" x14ac:dyDescent="0.25">
      <c r="A885" s="103"/>
      <c r="C885" s="323" t="s">
        <v>1539</v>
      </c>
      <c r="D885" s="323" t="s">
        <v>1539</v>
      </c>
      <c r="E885" s="323" t="s">
        <v>1539</v>
      </c>
      <c r="G885" s="323" t="s">
        <v>1539</v>
      </c>
      <c r="H885" s="323" t="s">
        <v>1539</v>
      </c>
    </row>
    <row r="886" spans="1:8" x14ac:dyDescent="0.25">
      <c r="A886" s="103"/>
      <c r="C886" s="323" t="s">
        <v>1539</v>
      </c>
      <c r="D886" s="323" t="s">
        <v>1539</v>
      </c>
      <c r="E886" s="323" t="s">
        <v>1539</v>
      </c>
      <c r="G886" s="323" t="s">
        <v>1539</v>
      </c>
      <c r="H886" s="323" t="s">
        <v>1539</v>
      </c>
    </row>
    <row r="887" spans="1:8" x14ac:dyDescent="0.25">
      <c r="A887" s="103"/>
      <c r="B887" s="329"/>
      <c r="C887" s="323" t="s">
        <v>1539</v>
      </c>
      <c r="D887" s="323" t="s">
        <v>1539</v>
      </c>
      <c r="E887" s="323" t="s">
        <v>1539</v>
      </c>
      <c r="G887" s="323" t="s">
        <v>1539</v>
      </c>
      <c r="H887" s="323" t="s">
        <v>1539</v>
      </c>
    </row>
    <row r="888" spans="1:8" x14ac:dyDescent="0.25">
      <c r="A888" s="103"/>
      <c r="C888" s="323" t="s">
        <v>1539</v>
      </c>
      <c r="D888" s="323" t="s">
        <v>1539</v>
      </c>
      <c r="E888" s="323" t="s">
        <v>1539</v>
      </c>
      <c r="G888" s="323" t="s">
        <v>1539</v>
      </c>
      <c r="H888" s="323" t="s">
        <v>1539</v>
      </c>
    </row>
    <row r="889" spans="1:8" x14ac:dyDescent="0.25">
      <c r="A889" s="103"/>
      <c r="C889" s="323" t="s">
        <v>1539</v>
      </c>
      <c r="D889" s="323" t="s">
        <v>1539</v>
      </c>
      <c r="E889" s="323" t="s">
        <v>1539</v>
      </c>
      <c r="G889" s="323" t="s">
        <v>1539</v>
      </c>
      <c r="H889" s="323" t="s">
        <v>1539</v>
      </c>
    </row>
    <row r="890" spans="1:8" x14ac:dyDescent="0.25">
      <c r="A890" s="103"/>
      <c r="C890" s="323" t="s">
        <v>1539</v>
      </c>
      <c r="D890" s="323" t="s">
        <v>1539</v>
      </c>
      <c r="E890" s="323" t="s">
        <v>1539</v>
      </c>
      <c r="G890" s="323" t="s">
        <v>1539</v>
      </c>
      <c r="H890" s="323" t="s">
        <v>1539</v>
      </c>
    </row>
    <row r="891" spans="1:8" x14ac:dyDescent="0.25">
      <c r="A891" s="103"/>
      <c r="C891" s="323" t="s">
        <v>1539</v>
      </c>
      <c r="D891" s="323" t="s">
        <v>1539</v>
      </c>
      <c r="E891" s="323" t="s">
        <v>1539</v>
      </c>
      <c r="G891" s="323" t="s">
        <v>1539</v>
      </c>
      <c r="H891" s="323" t="s">
        <v>1539</v>
      </c>
    </row>
    <row r="892" spans="1:8" x14ac:dyDescent="0.25">
      <c r="A892" s="103"/>
      <c r="C892" s="323" t="s">
        <v>1539</v>
      </c>
      <c r="D892" s="323" t="s">
        <v>1539</v>
      </c>
      <c r="E892" s="323" t="s">
        <v>1539</v>
      </c>
      <c r="G892" s="323" t="s">
        <v>1539</v>
      </c>
      <c r="H892" s="323" t="s">
        <v>1539</v>
      </c>
    </row>
    <row r="893" spans="1:8" x14ac:dyDescent="0.25">
      <c r="A893" s="103"/>
      <c r="B893" s="324"/>
      <c r="C893" s="323" t="s">
        <v>1539</v>
      </c>
      <c r="D893" s="323" t="s">
        <v>1539</v>
      </c>
      <c r="E893" s="323" t="s">
        <v>1539</v>
      </c>
      <c r="G893" s="323" t="s">
        <v>1539</v>
      </c>
      <c r="H893" s="323" t="s">
        <v>1539</v>
      </c>
    </row>
    <row r="894" spans="1:8" x14ac:dyDescent="0.25">
      <c r="A894" s="103"/>
      <c r="B894" s="324"/>
      <c r="C894" s="323" t="s">
        <v>1539</v>
      </c>
      <c r="D894" s="323" t="s">
        <v>1539</v>
      </c>
      <c r="E894" s="323" t="s">
        <v>1539</v>
      </c>
      <c r="G894" s="323" t="s">
        <v>1539</v>
      </c>
      <c r="H894" s="323" t="s">
        <v>1539</v>
      </c>
    </row>
    <row r="895" spans="1:8" x14ac:dyDescent="0.25">
      <c r="A895" s="103"/>
      <c r="B895" s="324"/>
      <c r="C895" s="323" t="s">
        <v>1539</v>
      </c>
      <c r="D895" s="323" t="s">
        <v>1539</v>
      </c>
      <c r="E895" s="323" t="s">
        <v>1539</v>
      </c>
      <c r="G895" s="323" t="s">
        <v>1539</v>
      </c>
      <c r="H895" s="323" t="s">
        <v>1539</v>
      </c>
    </row>
    <row r="896" spans="1:8" x14ac:dyDescent="0.25">
      <c r="A896" s="103"/>
      <c r="B896" s="324"/>
      <c r="C896" s="323" t="s">
        <v>1539</v>
      </c>
      <c r="D896" s="323" t="s">
        <v>1539</v>
      </c>
      <c r="E896" s="323" t="s">
        <v>1539</v>
      </c>
      <c r="G896" s="323" t="s">
        <v>1539</v>
      </c>
      <c r="H896" s="323" t="s">
        <v>1539</v>
      </c>
    </row>
    <row r="897" spans="1:8" x14ac:dyDescent="0.25">
      <c r="A897" s="103"/>
      <c r="B897" s="324"/>
      <c r="C897" s="323" t="s">
        <v>1539</v>
      </c>
      <c r="D897" s="323" t="s">
        <v>1539</v>
      </c>
      <c r="E897" s="323" t="s">
        <v>1539</v>
      </c>
      <c r="G897" s="323" t="s">
        <v>1539</v>
      </c>
      <c r="H897" s="323" t="s">
        <v>1539</v>
      </c>
    </row>
    <row r="898" spans="1:8" x14ac:dyDescent="0.25">
      <c r="A898" s="103"/>
      <c r="B898" s="324"/>
      <c r="C898" s="323" t="s">
        <v>1539</v>
      </c>
      <c r="D898" s="323" t="s">
        <v>1539</v>
      </c>
      <c r="E898" s="323" t="s">
        <v>1539</v>
      </c>
      <c r="G898" s="323" t="s">
        <v>1539</v>
      </c>
      <c r="H898" s="323" t="s">
        <v>1539</v>
      </c>
    </row>
    <row r="899" spans="1:8" x14ac:dyDescent="0.25">
      <c r="A899" s="103"/>
      <c r="B899" s="324"/>
      <c r="C899" s="323" t="s">
        <v>1539</v>
      </c>
      <c r="D899" s="323" t="s">
        <v>1539</v>
      </c>
      <c r="E899" s="323" t="s">
        <v>1539</v>
      </c>
      <c r="G899" s="323" t="s">
        <v>1539</v>
      </c>
      <c r="H899" s="323" t="s">
        <v>1539</v>
      </c>
    </row>
    <row r="900" spans="1:8" x14ac:dyDescent="0.25">
      <c r="A900" s="103"/>
      <c r="B900" s="324"/>
      <c r="C900" s="323" t="s">
        <v>1539</v>
      </c>
      <c r="D900" s="323" t="s">
        <v>1539</v>
      </c>
      <c r="E900" s="323" t="s">
        <v>1539</v>
      </c>
      <c r="G900" s="323" t="s">
        <v>1539</v>
      </c>
      <c r="H900" s="323" t="s">
        <v>1539</v>
      </c>
    </row>
    <row r="901" spans="1:8" x14ac:dyDescent="0.25">
      <c r="A901" s="103"/>
      <c r="B901" s="324"/>
      <c r="C901" s="323" t="s">
        <v>1539</v>
      </c>
      <c r="D901" s="323" t="s">
        <v>1539</v>
      </c>
      <c r="E901" s="323" t="s">
        <v>1539</v>
      </c>
      <c r="G901" s="323" t="s">
        <v>1539</v>
      </c>
      <c r="H901" s="323" t="s">
        <v>1539</v>
      </c>
    </row>
    <row r="902" spans="1:8" x14ac:dyDescent="0.25">
      <c r="A902" s="103"/>
      <c r="B902" s="324"/>
      <c r="C902" s="323" t="s">
        <v>1539</v>
      </c>
      <c r="D902" s="323" t="s">
        <v>1539</v>
      </c>
      <c r="E902" s="323" t="s">
        <v>1539</v>
      </c>
      <c r="G902" s="323" t="s">
        <v>1539</v>
      </c>
      <c r="H902" s="323" t="s">
        <v>1539</v>
      </c>
    </row>
    <row r="903" spans="1:8" x14ac:dyDescent="0.25">
      <c r="A903" s="103"/>
      <c r="B903" s="324"/>
      <c r="C903" s="323" t="s">
        <v>1539</v>
      </c>
      <c r="D903" s="323" t="s">
        <v>1539</v>
      </c>
      <c r="E903" s="323" t="s">
        <v>1539</v>
      </c>
      <c r="G903" s="323" t="s">
        <v>1539</v>
      </c>
      <c r="H903" s="323" t="s">
        <v>1539</v>
      </c>
    </row>
    <row r="904" spans="1:8" x14ac:dyDescent="0.25">
      <c r="A904" s="103"/>
      <c r="B904" s="324"/>
      <c r="C904" s="323" t="s">
        <v>1539</v>
      </c>
      <c r="D904" s="323" t="s">
        <v>1539</v>
      </c>
      <c r="E904" s="323" t="s">
        <v>1539</v>
      </c>
      <c r="G904" s="323" t="s">
        <v>1539</v>
      </c>
      <c r="H904" s="323" t="s">
        <v>1539</v>
      </c>
    </row>
    <row r="905" spans="1:8" x14ac:dyDescent="0.25">
      <c r="A905" s="103"/>
      <c r="B905" s="324"/>
      <c r="C905" s="323" t="s">
        <v>1539</v>
      </c>
      <c r="D905" s="323" t="s">
        <v>1539</v>
      </c>
      <c r="E905" s="323" t="s">
        <v>1539</v>
      </c>
      <c r="G905" s="323" t="s">
        <v>1539</v>
      </c>
      <c r="H905" s="323" t="s">
        <v>1539</v>
      </c>
    </row>
    <row r="906" spans="1:8" x14ac:dyDescent="0.25">
      <c r="A906" s="103"/>
      <c r="B906" s="324"/>
      <c r="C906" s="323" t="s">
        <v>1539</v>
      </c>
      <c r="D906" s="323" t="s">
        <v>1539</v>
      </c>
      <c r="E906" s="323" t="s">
        <v>1539</v>
      </c>
      <c r="G906" s="323" t="s">
        <v>1539</v>
      </c>
      <c r="H906" s="323" t="s">
        <v>1539</v>
      </c>
    </row>
    <row r="907" spans="1:8" x14ac:dyDescent="0.25">
      <c r="A907" s="103"/>
      <c r="B907" s="324"/>
      <c r="C907" s="323" t="s">
        <v>1539</v>
      </c>
      <c r="D907" s="323" t="s">
        <v>1539</v>
      </c>
      <c r="E907" s="323" t="s">
        <v>1539</v>
      </c>
      <c r="G907" s="323" t="s">
        <v>1539</v>
      </c>
      <c r="H907" s="323" t="s">
        <v>1539</v>
      </c>
    </row>
    <row r="908" spans="1:8" x14ac:dyDescent="0.25">
      <c r="A908" s="103"/>
      <c r="B908" s="324"/>
      <c r="C908" s="323" t="s">
        <v>1539</v>
      </c>
      <c r="D908" s="323" t="s">
        <v>1539</v>
      </c>
      <c r="E908" s="323" t="s">
        <v>1539</v>
      </c>
      <c r="G908" s="323" t="s">
        <v>1539</v>
      </c>
      <c r="H908" s="323" t="s">
        <v>1539</v>
      </c>
    </row>
    <row r="909" spans="1:8" x14ac:dyDescent="0.25">
      <c r="A909" s="103"/>
      <c r="B909" s="324"/>
      <c r="C909" s="323" t="s">
        <v>1539</v>
      </c>
      <c r="D909" s="323" t="s">
        <v>1539</v>
      </c>
      <c r="E909" s="323" t="s">
        <v>1539</v>
      </c>
      <c r="G909" s="323" t="s">
        <v>1539</v>
      </c>
      <c r="H909" s="323" t="s">
        <v>1539</v>
      </c>
    </row>
    <row r="910" spans="1:8" x14ac:dyDescent="0.25">
      <c r="A910" s="103"/>
      <c r="B910" s="324"/>
      <c r="C910" s="323" t="s">
        <v>1539</v>
      </c>
      <c r="D910" s="323" t="s">
        <v>1539</v>
      </c>
      <c r="E910" s="323" t="s">
        <v>1539</v>
      </c>
      <c r="G910" s="323" t="s">
        <v>1539</v>
      </c>
      <c r="H910" s="323" t="s">
        <v>1539</v>
      </c>
    </row>
    <row r="911" spans="1:8" x14ac:dyDescent="0.25">
      <c r="A911" s="103"/>
      <c r="B911" s="324"/>
      <c r="C911" s="323" t="s">
        <v>1539</v>
      </c>
      <c r="D911" s="323" t="s">
        <v>1539</v>
      </c>
      <c r="E911" s="323" t="s">
        <v>1539</v>
      </c>
      <c r="G911" s="323" t="s">
        <v>1539</v>
      </c>
      <c r="H911" s="323" t="s">
        <v>1539</v>
      </c>
    </row>
    <row r="912" spans="1:8" x14ac:dyDescent="0.25">
      <c r="A912" s="103"/>
      <c r="B912" s="324"/>
      <c r="C912" s="323" t="s">
        <v>1539</v>
      </c>
      <c r="D912" s="323" t="s">
        <v>1539</v>
      </c>
      <c r="E912" s="323" t="s">
        <v>1539</v>
      </c>
      <c r="G912" s="323" t="s">
        <v>1539</v>
      </c>
      <c r="H912" s="323" t="s">
        <v>1539</v>
      </c>
    </row>
    <row r="913" spans="1:8" x14ac:dyDescent="0.25">
      <c r="A913" s="103"/>
      <c r="B913" s="324"/>
      <c r="C913" s="323" t="s">
        <v>1539</v>
      </c>
      <c r="D913" s="323" t="s">
        <v>1539</v>
      </c>
      <c r="E913" s="323" t="s">
        <v>1539</v>
      </c>
      <c r="G913" s="323" t="s">
        <v>1539</v>
      </c>
      <c r="H913" s="323" t="s">
        <v>1539</v>
      </c>
    </row>
    <row r="914" spans="1:8" x14ac:dyDescent="0.25">
      <c r="A914" s="103"/>
      <c r="B914" s="324"/>
      <c r="C914" s="323" t="s">
        <v>1539</v>
      </c>
      <c r="D914" s="323" t="s">
        <v>1539</v>
      </c>
      <c r="E914" s="323" t="s">
        <v>1539</v>
      </c>
      <c r="G914" s="323" t="s">
        <v>1539</v>
      </c>
      <c r="H914" s="323" t="s">
        <v>1539</v>
      </c>
    </row>
    <row r="915" spans="1:8" x14ac:dyDescent="0.25">
      <c r="A915" s="103"/>
      <c r="B915" s="324"/>
      <c r="C915" s="323" t="s">
        <v>1539</v>
      </c>
      <c r="D915" s="323" t="s">
        <v>1539</v>
      </c>
      <c r="E915" s="323" t="s">
        <v>1539</v>
      </c>
      <c r="G915" s="323" t="s">
        <v>1539</v>
      </c>
      <c r="H915" s="323" t="s">
        <v>1539</v>
      </c>
    </row>
    <row r="916" spans="1:8" x14ac:dyDescent="0.25">
      <c r="A916" s="103"/>
      <c r="B916" s="324"/>
      <c r="C916" s="323" t="s">
        <v>1539</v>
      </c>
      <c r="D916" s="323" t="s">
        <v>1539</v>
      </c>
      <c r="E916" s="323" t="s">
        <v>1539</v>
      </c>
      <c r="G916" s="323" t="s">
        <v>1539</v>
      </c>
      <c r="H916" s="323" t="s">
        <v>1539</v>
      </c>
    </row>
    <row r="917" spans="1:8" x14ac:dyDescent="0.25">
      <c r="A917" s="103"/>
      <c r="B917" s="324"/>
      <c r="C917" s="323" t="s">
        <v>1539</v>
      </c>
      <c r="D917" s="323" t="s">
        <v>1539</v>
      </c>
      <c r="E917" s="323" t="s">
        <v>1539</v>
      </c>
      <c r="G917" s="323" t="s">
        <v>1539</v>
      </c>
      <c r="H917" s="323" t="s">
        <v>1539</v>
      </c>
    </row>
    <row r="918" spans="1:8" x14ac:dyDescent="0.25">
      <c r="A918" s="103"/>
      <c r="B918" s="324"/>
      <c r="C918" s="323" t="s">
        <v>1539</v>
      </c>
      <c r="D918" s="323" t="s">
        <v>1539</v>
      </c>
      <c r="E918" s="323" t="s">
        <v>1539</v>
      </c>
      <c r="G918" s="323" t="s">
        <v>1539</v>
      </c>
      <c r="H918" s="323" t="s">
        <v>1539</v>
      </c>
    </row>
    <row r="919" spans="1:8" x14ac:dyDescent="0.25">
      <c r="A919" s="103"/>
      <c r="B919" s="324"/>
      <c r="C919" s="323" t="s">
        <v>1539</v>
      </c>
      <c r="D919" s="323" t="s">
        <v>1539</v>
      </c>
      <c r="E919" s="323" t="s">
        <v>1539</v>
      </c>
      <c r="G919" s="323" t="s">
        <v>1539</v>
      </c>
      <c r="H919" s="323" t="s">
        <v>1539</v>
      </c>
    </row>
    <row r="920" spans="1:8" x14ac:dyDescent="0.25">
      <c r="A920" s="103"/>
      <c r="B920" s="324"/>
      <c r="C920" s="323" t="s">
        <v>1539</v>
      </c>
      <c r="D920" s="323" t="s">
        <v>1539</v>
      </c>
      <c r="E920" s="323" t="s">
        <v>1539</v>
      </c>
      <c r="G920" s="323" t="s">
        <v>1539</v>
      </c>
      <c r="H920" s="323" t="s">
        <v>1539</v>
      </c>
    </row>
    <row r="921" spans="1:8" x14ac:dyDescent="0.25">
      <c r="A921" s="103"/>
      <c r="B921" s="324"/>
      <c r="C921" s="323" t="s">
        <v>1539</v>
      </c>
      <c r="D921" s="323" t="s">
        <v>1539</v>
      </c>
      <c r="E921" s="323" t="s">
        <v>1539</v>
      </c>
      <c r="G921" s="323" t="s">
        <v>1539</v>
      </c>
      <c r="H921" s="323" t="s">
        <v>1539</v>
      </c>
    </row>
    <row r="922" spans="1:8" x14ac:dyDescent="0.25">
      <c r="A922" s="103"/>
      <c r="B922" s="329"/>
      <c r="C922" s="323" t="s">
        <v>1539</v>
      </c>
      <c r="D922" s="323" t="s">
        <v>1539</v>
      </c>
      <c r="E922" s="323" t="s">
        <v>1539</v>
      </c>
      <c r="G922" s="323" t="s">
        <v>1539</v>
      </c>
      <c r="H922" s="323" t="s">
        <v>1539</v>
      </c>
    </row>
    <row r="923" spans="1:8" x14ac:dyDescent="0.25">
      <c r="A923" s="103"/>
      <c r="C923" s="323" t="s">
        <v>1539</v>
      </c>
      <c r="D923" s="323" t="s">
        <v>1539</v>
      </c>
      <c r="E923" s="323" t="s">
        <v>1539</v>
      </c>
      <c r="G923" s="323" t="s">
        <v>1539</v>
      </c>
      <c r="H923" s="323" t="s">
        <v>1539</v>
      </c>
    </row>
    <row r="924" spans="1:8" x14ac:dyDescent="0.25">
      <c r="A924" s="103"/>
      <c r="C924" s="323" t="s">
        <v>1539</v>
      </c>
      <c r="D924" s="323" t="s">
        <v>1539</v>
      </c>
      <c r="E924" s="323" t="s">
        <v>1539</v>
      </c>
      <c r="G924" s="323" t="s">
        <v>1539</v>
      </c>
      <c r="H924" s="323" t="s">
        <v>1539</v>
      </c>
    </row>
    <row r="925" spans="1:8" x14ac:dyDescent="0.25">
      <c r="A925" s="103"/>
      <c r="C925" s="323" t="s">
        <v>1539</v>
      </c>
      <c r="D925" s="323" t="s">
        <v>1539</v>
      </c>
      <c r="E925" s="323" t="s">
        <v>1539</v>
      </c>
      <c r="G925" s="323" t="s">
        <v>1539</v>
      </c>
      <c r="H925" s="323" t="s">
        <v>1539</v>
      </c>
    </row>
    <row r="926" spans="1:8" x14ac:dyDescent="0.25">
      <c r="A926" s="103"/>
      <c r="C926" s="323" t="s">
        <v>1539</v>
      </c>
      <c r="D926" s="323" t="s">
        <v>1539</v>
      </c>
      <c r="E926" s="323" t="s">
        <v>1539</v>
      </c>
      <c r="G926" s="323" t="s">
        <v>1539</v>
      </c>
      <c r="H926" s="323" t="s">
        <v>1539</v>
      </c>
    </row>
    <row r="927" spans="1:8" x14ac:dyDescent="0.25">
      <c r="A927" s="103"/>
      <c r="B927" s="324"/>
      <c r="C927" s="323" t="s">
        <v>1539</v>
      </c>
      <c r="D927" s="323" t="s">
        <v>1539</v>
      </c>
      <c r="E927" s="323" t="s">
        <v>1539</v>
      </c>
      <c r="G927" s="323" t="s">
        <v>1539</v>
      </c>
      <c r="H927" s="323" t="s">
        <v>1539</v>
      </c>
    </row>
    <row r="928" spans="1:8" x14ac:dyDescent="0.25">
      <c r="A928" s="103"/>
      <c r="B928" s="324"/>
      <c r="C928" s="323" t="s">
        <v>1539</v>
      </c>
      <c r="D928" s="323" t="s">
        <v>1539</v>
      </c>
      <c r="E928" s="323" t="s">
        <v>1539</v>
      </c>
      <c r="G928" s="323" t="s">
        <v>1539</v>
      </c>
      <c r="H928" s="323" t="s">
        <v>1539</v>
      </c>
    </row>
    <row r="929" spans="1:8" x14ac:dyDescent="0.25">
      <c r="A929" s="103"/>
      <c r="B929" s="324"/>
      <c r="C929" s="323" t="s">
        <v>1539</v>
      </c>
      <c r="D929" s="323" t="s">
        <v>1539</v>
      </c>
      <c r="E929" s="323" t="s">
        <v>1539</v>
      </c>
      <c r="G929" s="323" t="s">
        <v>1539</v>
      </c>
      <c r="H929" s="323" t="s">
        <v>1539</v>
      </c>
    </row>
    <row r="930" spans="1:8" x14ac:dyDescent="0.25">
      <c r="A930" s="103"/>
      <c r="B930" s="324"/>
      <c r="C930" s="323" t="s">
        <v>1539</v>
      </c>
      <c r="D930" s="323" t="s">
        <v>1539</v>
      </c>
      <c r="E930" s="323" t="s">
        <v>1539</v>
      </c>
      <c r="G930" s="323" t="s">
        <v>1539</v>
      </c>
      <c r="H930" s="323" t="s">
        <v>1539</v>
      </c>
    </row>
    <row r="931" spans="1:8" x14ac:dyDescent="0.25">
      <c r="A931" s="103"/>
      <c r="B931" s="324"/>
      <c r="C931" s="323" t="s">
        <v>1539</v>
      </c>
      <c r="D931" s="323" t="s">
        <v>1539</v>
      </c>
      <c r="E931" s="323" t="s">
        <v>1539</v>
      </c>
      <c r="G931" s="323" t="s">
        <v>1539</v>
      </c>
      <c r="H931" s="323" t="s">
        <v>1539</v>
      </c>
    </row>
    <row r="932" spans="1:8" x14ac:dyDescent="0.25">
      <c r="A932" s="103"/>
      <c r="B932" s="324"/>
      <c r="C932" s="323" t="s">
        <v>1539</v>
      </c>
      <c r="D932" s="323" t="s">
        <v>1539</v>
      </c>
      <c r="E932" s="323" t="s">
        <v>1539</v>
      </c>
      <c r="G932" s="323" t="s">
        <v>1539</v>
      </c>
      <c r="H932" s="323" t="s">
        <v>1539</v>
      </c>
    </row>
    <row r="933" spans="1:8" x14ac:dyDescent="0.25">
      <c r="A933" s="103"/>
      <c r="B933" s="324"/>
      <c r="C933" s="323" t="s">
        <v>1539</v>
      </c>
      <c r="D933" s="323" t="s">
        <v>1539</v>
      </c>
      <c r="E933" s="323" t="s">
        <v>1539</v>
      </c>
      <c r="G933" s="323" t="s">
        <v>1539</v>
      </c>
      <c r="H933" s="323" t="s">
        <v>1539</v>
      </c>
    </row>
    <row r="934" spans="1:8" x14ac:dyDescent="0.25">
      <c r="A934" s="103"/>
      <c r="B934" s="324"/>
      <c r="C934" s="323" t="s">
        <v>1539</v>
      </c>
      <c r="D934" s="323" t="s">
        <v>1539</v>
      </c>
      <c r="E934" s="323" t="s">
        <v>1539</v>
      </c>
      <c r="G934" s="323" t="s">
        <v>1539</v>
      </c>
      <c r="H934" s="323" t="s">
        <v>1539</v>
      </c>
    </row>
    <row r="935" spans="1:8" x14ac:dyDescent="0.25">
      <c r="A935" s="103"/>
      <c r="B935" s="329"/>
      <c r="C935" s="323" t="s">
        <v>1539</v>
      </c>
      <c r="D935" s="323" t="s">
        <v>1539</v>
      </c>
      <c r="E935" s="323" t="s">
        <v>1539</v>
      </c>
      <c r="G935" s="323" t="s">
        <v>1539</v>
      </c>
      <c r="H935" s="323" t="s">
        <v>1539</v>
      </c>
    </row>
    <row r="936" spans="1:8" x14ac:dyDescent="0.25">
      <c r="A936" s="103"/>
      <c r="C936" s="323" t="s">
        <v>1539</v>
      </c>
      <c r="D936" s="323" t="s">
        <v>1539</v>
      </c>
      <c r="E936" s="323" t="s">
        <v>1539</v>
      </c>
      <c r="G936" s="323" t="s">
        <v>1539</v>
      </c>
      <c r="H936" s="323" t="s">
        <v>1539</v>
      </c>
    </row>
    <row r="937" spans="1:8" x14ac:dyDescent="0.25">
      <c r="A937" s="103"/>
      <c r="C937" s="323" t="s">
        <v>1539</v>
      </c>
      <c r="D937" s="323" t="s">
        <v>1539</v>
      </c>
      <c r="E937" s="323" t="s">
        <v>1539</v>
      </c>
      <c r="G937" s="323" t="s">
        <v>1539</v>
      </c>
      <c r="H937" s="323" t="s">
        <v>1539</v>
      </c>
    </row>
    <row r="938" spans="1:8" x14ac:dyDescent="0.25">
      <c r="A938" s="103"/>
      <c r="C938" s="323" t="s">
        <v>1539</v>
      </c>
      <c r="D938" s="323" t="s">
        <v>1539</v>
      </c>
      <c r="E938" s="323" t="s">
        <v>1539</v>
      </c>
      <c r="G938" s="323" t="s">
        <v>1539</v>
      </c>
      <c r="H938" s="323" t="s">
        <v>1539</v>
      </c>
    </row>
    <row r="939" spans="1:8" x14ac:dyDescent="0.25">
      <c r="A939" s="103"/>
      <c r="C939" s="323" t="s">
        <v>1539</v>
      </c>
      <c r="D939" s="323" t="s">
        <v>1539</v>
      </c>
      <c r="E939" s="323" t="s">
        <v>1539</v>
      </c>
      <c r="G939" s="323" t="s">
        <v>1539</v>
      </c>
      <c r="H939" s="323" t="s">
        <v>1539</v>
      </c>
    </row>
    <row r="940" spans="1:8" x14ac:dyDescent="0.25">
      <c r="A940" s="103"/>
      <c r="B940" s="324"/>
      <c r="C940" s="323" t="s">
        <v>1539</v>
      </c>
      <c r="D940" s="323" t="s">
        <v>1539</v>
      </c>
      <c r="E940" s="323" t="s">
        <v>1539</v>
      </c>
      <c r="G940" s="323" t="s">
        <v>1539</v>
      </c>
      <c r="H940" s="323" t="s">
        <v>1539</v>
      </c>
    </row>
    <row r="941" spans="1:8" x14ac:dyDescent="0.25">
      <c r="A941" s="103"/>
      <c r="B941" s="324"/>
      <c r="C941" s="323" t="s">
        <v>1539</v>
      </c>
      <c r="D941" s="323" t="s">
        <v>1539</v>
      </c>
      <c r="E941" s="323" t="s">
        <v>1539</v>
      </c>
      <c r="G941" s="323" t="s">
        <v>1539</v>
      </c>
      <c r="H941" s="323" t="s">
        <v>1539</v>
      </c>
    </row>
    <row r="942" spans="1:8" x14ac:dyDescent="0.25">
      <c r="A942" s="103"/>
      <c r="B942" s="324"/>
      <c r="C942" s="323" t="s">
        <v>1539</v>
      </c>
      <c r="D942" s="323" t="s">
        <v>1539</v>
      </c>
      <c r="E942" s="323" t="s">
        <v>1539</v>
      </c>
      <c r="G942" s="323" t="s">
        <v>1539</v>
      </c>
      <c r="H942" s="323" t="s">
        <v>1539</v>
      </c>
    </row>
    <row r="943" spans="1:8" x14ac:dyDescent="0.25">
      <c r="A943" s="103"/>
      <c r="B943" s="324"/>
      <c r="C943" s="323" t="s">
        <v>1539</v>
      </c>
      <c r="D943" s="323" t="s">
        <v>1539</v>
      </c>
      <c r="E943" s="323" t="s">
        <v>1539</v>
      </c>
      <c r="G943" s="323" t="s">
        <v>1539</v>
      </c>
      <c r="H943" s="323" t="s">
        <v>1539</v>
      </c>
    </row>
    <row r="944" spans="1:8" x14ac:dyDescent="0.25">
      <c r="A944" s="103"/>
      <c r="B944" s="324"/>
      <c r="C944" s="323" t="s">
        <v>1539</v>
      </c>
      <c r="D944" s="323" t="s">
        <v>1539</v>
      </c>
      <c r="E944" s="323" t="s">
        <v>1539</v>
      </c>
      <c r="G944" s="323" t="s">
        <v>1539</v>
      </c>
      <c r="H944" s="323" t="s">
        <v>1539</v>
      </c>
    </row>
    <row r="945" spans="1:8" x14ac:dyDescent="0.25">
      <c r="A945" s="103"/>
      <c r="B945" s="324"/>
      <c r="C945" s="323" t="s">
        <v>1539</v>
      </c>
      <c r="D945" s="323" t="s">
        <v>1539</v>
      </c>
      <c r="E945" s="323" t="s">
        <v>1539</v>
      </c>
      <c r="G945" s="323" t="s">
        <v>1539</v>
      </c>
      <c r="H945" s="323" t="s">
        <v>1539</v>
      </c>
    </row>
    <row r="946" spans="1:8" x14ac:dyDescent="0.25">
      <c r="A946" s="103"/>
      <c r="B946" s="324"/>
      <c r="C946" s="323" t="s">
        <v>1539</v>
      </c>
      <c r="D946" s="323" t="s">
        <v>1539</v>
      </c>
      <c r="E946" s="323" t="s">
        <v>1539</v>
      </c>
      <c r="G946" s="323" t="s">
        <v>1539</v>
      </c>
      <c r="H946" s="323" t="s">
        <v>1539</v>
      </c>
    </row>
    <row r="947" spans="1:8" x14ac:dyDescent="0.25">
      <c r="A947" s="103"/>
      <c r="B947" s="324"/>
      <c r="C947" s="323" t="s">
        <v>1539</v>
      </c>
      <c r="D947" s="323" t="s">
        <v>1539</v>
      </c>
      <c r="E947" s="323" t="s">
        <v>1539</v>
      </c>
      <c r="G947" s="323" t="s">
        <v>1539</v>
      </c>
      <c r="H947" s="323" t="s">
        <v>1539</v>
      </c>
    </row>
    <row r="948" spans="1:8" x14ac:dyDescent="0.25">
      <c r="A948" s="103"/>
      <c r="B948" s="324"/>
      <c r="C948" s="323" t="s">
        <v>1539</v>
      </c>
      <c r="D948" s="323" t="s">
        <v>1539</v>
      </c>
      <c r="E948" s="323" t="s">
        <v>1539</v>
      </c>
      <c r="G948" s="323" t="s">
        <v>1539</v>
      </c>
      <c r="H948" s="323" t="s">
        <v>1539</v>
      </c>
    </row>
    <row r="949" spans="1:8" x14ac:dyDescent="0.25">
      <c r="A949" s="103"/>
      <c r="B949" s="324"/>
      <c r="C949" s="323" t="s">
        <v>1539</v>
      </c>
      <c r="D949" s="323" t="s">
        <v>1539</v>
      </c>
      <c r="E949" s="323" t="s">
        <v>1539</v>
      </c>
      <c r="G949" s="323" t="s">
        <v>1539</v>
      </c>
      <c r="H949" s="323" t="s">
        <v>1539</v>
      </c>
    </row>
    <row r="950" spans="1:8" x14ac:dyDescent="0.25">
      <c r="A950" s="103"/>
      <c r="B950" s="329"/>
      <c r="C950" s="323" t="s">
        <v>1539</v>
      </c>
      <c r="D950" s="323" t="s">
        <v>1539</v>
      </c>
      <c r="E950" s="323" t="s">
        <v>1539</v>
      </c>
      <c r="G950" s="323" t="s">
        <v>1539</v>
      </c>
      <c r="H950" s="323" t="s">
        <v>1539</v>
      </c>
    </row>
    <row r="951" spans="1:8" x14ac:dyDescent="0.25">
      <c r="A951" s="103"/>
      <c r="C951" s="323" t="s">
        <v>1539</v>
      </c>
      <c r="D951" s="323" t="s">
        <v>1539</v>
      </c>
      <c r="E951" s="323" t="s">
        <v>1539</v>
      </c>
      <c r="G951" s="323" t="s">
        <v>1539</v>
      </c>
      <c r="H951" s="323" t="s">
        <v>1539</v>
      </c>
    </row>
    <row r="952" spans="1:8" x14ac:dyDescent="0.25">
      <c r="A952" s="103"/>
      <c r="C952" s="323" t="s">
        <v>1539</v>
      </c>
      <c r="D952" s="323" t="s">
        <v>1539</v>
      </c>
      <c r="E952" s="323" t="s">
        <v>1539</v>
      </c>
      <c r="G952" s="323" t="s">
        <v>1539</v>
      </c>
      <c r="H952" s="323" t="s">
        <v>1539</v>
      </c>
    </row>
    <row r="953" spans="1:8" x14ac:dyDescent="0.25">
      <c r="A953" s="103"/>
      <c r="C953" s="323" t="s">
        <v>1539</v>
      </c>
      <c r="D953" s="323" t="s">
        <v>1539</v>
      </c>
      <c r="E953" s="323" t="s">
        <v>1539</v>
      </c>
      <c r="G953" s="323" t="s">
        <v>1539</v>
      </c>
      <c r="H953" s="323" t="s">
        <v>1539</v>
      </c>
    </row>
    <row r="954" spans="1:8" x14ac:dyDescent="0.25">
      <c r="A954" s="103"/>
      <c r="B954" s="324"/>
      <c r="C954" s="323" t="s">
        <v>1539</v>
      </c>
      <c r="D954" s="323" t="s">
        <v>1539</v>
      </c>
      <c r="E954" s="323" t="s">
        <v>1539</v>
      </c>
      <c r="G954" s="323" t="s">
        <v>1539</v>
      </c>
      <c r="H954" s="323" t="s">
        <v>1539</v>
      </c>
    </row>
    <row r="955" spans="1:8" x14ac:dyDescent="0.25">
      <c r="A955" s="103"/>
      <c r="B955" s="324"/>
      <c r="C955" s="323" t="s">
        <v>1539</v>
      </c>
      <c r="D955" s="323" t="s">
        <v>1539</v>
      </c>
      <c r="E955" s="323" t="s">
        <v>1539</v>
      </c>
      <c r="G955" s="323" t="s">
        <v>1539</v>
      </c>
      <c r="H955" s="323" t="s">
        <v>1539</v>
      </c>
    </row>
    <row r="956" spans="1:8" x14ac:dyDescent="0.25">
      <c r="A956" s="103"/>
      <c r="B956" s="324"/>
      <c r="C956" s="323" t="s">
        <v>1539</v>
      </c>
      <c r="D956" s="323" t="s">
        <v>1539</v>
      </c>
      <c r="E956" s="323" t="s">
        <v>1539</v>
      </c>
      <c r="G956" s="323" t="s">
        <v>1539</v>
      </c>
      <c r="H956" s="323" t="s">
        <v>1539</v>
      </c>
    </row>
    <row r="957" spans="1:8" x14ac:dyDescent="0.25">
      <c r="A957" s="103"/>
      <c r="B957" s="324"/>
      <c r="C957" s="323" t="s">
        <v>1539</v>
      </c>
      <c r="D957" s="323" t="s">
        <v>1539</v>
      </c>
      <c r="E957" s="323" t="s">
        <v>1539</v>
      </c>
      <c r="G957" s="323" t="s">
        <v>1539</v>
      </c>
      <c r="H957" s="323" t="s">
        <v>1539</v>
      </c>
    </row>
    <row r="958" spans="1:8" x14ac:dyDescent="0.25">
      <c r="A958" s="103"/>
      <c r="B958" s="324"/>
      <c r="C958" s="323" t="s">
        <v>1539</v>
      </c>
      <c r="D958" s="323" t="s">
        <v>1539</v>
      </c>
      <c r="E958" s="323" t="s">
        <v>1539</v>
      </c>
      <c r="G958" s="323" t="s">
        <v>1539</v>
      </c>
      <c r="H958" s="323" t="s">
        <v>1539</v>
      </c>
    </row>
    <row r="959" spans="1:8" x14ac:dyDescent="0.25">
      <c r="A959" s="103"/>
      <c r="B959" s="329"/>
      <c r="C959" s="323" t="s">
        <v>1539</v>
      </c>
      <c r="D959" s="323" t="s">
        <v>1539</v>
      </c>
      <c r="E959" s="323" t="s">
        <v>1539</v>
      </c>
      <c r="G959" s="323" t="s">
        <v>1539</v>
      </c>
      <c r="H959" s="323" t="s">
        <v>1539</v>
      </c>
    </row>
    <row r="960" spans="1:8" x14ac:dyDescent="0.25">
      <c r="A960" s="103"/>
      <c r="C960" s="323" t="s">
        <v>1539</v>
      </c>
      <c r="D960" s="323" t="s">
        <v>1539</v>
      </c>
      <c r="E960" s="323" t="s">
        <v>1539</v>
      </c>
      <c r="G960" s="323" t="s">
        <v>1539</v>
      </c>
      <c r="H960" s="323" t="s">
        <v>1539</v>
      </c>
    </row>
    <row r="961" spans="1:8" x14ac:dyDescent="0.25">
      <c r="A961" s="103"/>
      <c r="C961" s="323" t="s">
        <v>1539</v>
      </c>
      <c r="D961" s="323" t="s">
        <v>1539</v>
      </c>
      <c r="E961" s="323" t="s">
        <v>1539</v>
      </c>
      <c r="G961" s="323" t="s">
        <v>1539</v>
      </c>
      <c r="H961" s="323" t="s">
        <v>1539</v>
      </c>
    </row>
    <row r="962" spans="1:8" x14ac:dyDescent="0.25">
      <c r="A962" s="103"/>
      <c r="C962" s="323" t="s">
        <v>1539</v>
      </c>
      <c r="D962" s="323" t="s">
        <v>1539</v>
      </c>
      <c r="E962" s="323" t="s">
        <v>1539</v>
      </c>
      <c r="G962" s="323" t="s">
        <v>1539</v>
      </c>
      <c r="H962" s="323" t="s">
        <v>1539</v>
      </c>
    </row>
    <row r="963" spans="1:8" x14ac:dyDescent="0.25">
      <c r="A963" s="103"/>
      <c r="C963" s="323" t="s">
        <v>1539</v>
      </c>
      <c r="D963" s="323" t="s">
        <v>1539</v>
      </c>
      <c r="E963" s="323" t="s">
        <v>1539</v>
      </c>
      <c r="G963" s="323" t="s">
        <v>1539</v>
      </c>
      <c r="H963" s="323" t="s">
        <v>1539</v>
      </c>
    </row>
    <row r="964" spans="1:8" x14ac:dyDescent="0.25">
      <c r="A964" s="103"/>
      <c r="C964" s="323" t="s">
        <v>1539</v>
      </c>
      <c r="D964" s="323" t="s">
        <v>1539</v>
      </c>
      <c r="E964" s="323" t="s">
        <v>1539</v>
      </c>
      <c r="G964" s="323" t="s">
        <v>1539</v>
      </c>
      <c r="H964" s="323" t="s">
        <v>1539</v>
      </c>
    </row>
    <row r="965" spans="1:8" x14ac:dyDescent="0.25">
      <c r="A965" s="103"/>
      <c r="B965" s="324"/>
      <c r="C965" s="323" t="s">
        <v>1539</v>
      </c>
      <c r="D965" s="323" t="s">
        <v>1539</v>
      </c>
      <c r="E965" s="323" t="s">
        <v>1539</v>
      </c>
      <c r="G965" s="323" t="s">
        <v>1539</v>
      </c>
      <c r="H965" s="323" t="s">
        <v>1539</v>
      </c>
    </row>
    <row r="966" spans="1:8" x14ac:dyDescent="0.25">
      <c r="A966" s="103"/>
      <c r="B966" s="324"/>
      <c r="C966" s="323" t="s">
        <v>1539</v>
      </c>
      <c r="D966" s="323" t="s">
        <v>1539</v>
      </c>
      <c r="E966" s="323" t="s">
        <v>1539</v>
      </c>
      <c r="G966" s="323" t="s">
        <v>1539</v>
      </c>
      <c r="H966" s="323" t="s">
        <v>1539</v>
      </c>
    </row>
    <row r="967" spans="1:8" x14ac:dyDescent="0.25">
      <c r="A967" s="103"/>
      <c r="B967" s="324"/>
      <c r="C967" s="323" t="s">
        <v>1539</v>
      </c>
      <c r="D967" s="323" t="s">
        <v>1539</v>
      </c>
      <c r="E967" s="323" t="s">
        <v>1539</v>
      </c>
      <c r="G967" s="323" t="s">
        <v>1539</v>
      </c>
      <c r="H967" s="323" t="s">
        <v>1539</v>
      </c>
    </row>
    <row r="968" spans="1:8" x14ac:dyDescent="0.25">
      <c r="A968" s="103"/>
      <c r="B968" s="324"/>
      <c r="C968" s="323" t="s">
        <v>1539</v>
      </c>
      <c r="D968" s="323" t="s">
        <v>1539</v>
      </c>
      <c r="E968" s="323" t="s">
        <v>1539</v>
      </c>
      <c r="G968" s="323" t="s">
        <v>1539</v>
      </c>
      <c r="H968" s="323" t="s">
        <v>1539</v>
      </c>
    </row>
    <row r="969" spans="1:8" x14ac:dyDescent="0.25">
      <c r="A969" s="103"/>
      <c r="B969" s="324"/>
      <c r="C969" s="323" t="s">
        <v>1539</v>
      </c>
      <c r="D969" s="323" t="s">
        <v>1539</v>
      </c>
      <c r="E969" s="323" t="s">
        <v>1539</v>
      </c>
      <c r="G969" s="323" t="s">
        <v>1539</v>
      </c>
      <c r="H969" s="323" t="s">
        <v>1539</v>
      </c>
    </row>
    <row r="970" spans="1:8" x14ac:dyDescent="0.25">
      <c r="A970" s="103"/>
      <c r="B970" s="324"/>
      <c r="C970" s="323" t="s">
        <v>1539</v>
      </c>
      <c r="D970" s="323" t="s">
        <v>1539</v>
      </c>
      <c r="E970" s="323" t="s">
        <v>1539</v>
      </c>
      <c r="G970" s="323" t="s">
        <v>1539</v>
      </c>
      <c r="H970" s="323" t="s">
        <v>1539</v>
      </c>
    </row>
    <row r="971" spans="1:8" x14ac:dyDescent="0.25">
      <c r="A971" s="103"/>
      <c r="B971" s="324"/>
      <c r="C971" s="323" t="s">
        <v>1539</v>
      </c>
      <c r="D971" s="323" t="s">
        <v>1539</v>
      </c>
      <c r="E971" s="323" t="s">
        <v>1539</v>
      </c>
      <c r="G971" s="323" t="s">
        <v>1539</v>
      </c>
      <c r="H971" s="323" t="s">
        <v>1539</v>
      </c>
    </row>
    <row r="972" spans="1:8" x14ac:dyDescent="0.25">
      <c r="A972" s="103"/>
      <c r="B972" s="324"/>
      <c r="C972" s="323" t="s">
        <v>1539</v>
      </c>
      <c r="D972" s="323" t="s">
        <v>1539</v>
      </c>
      <c r="E972" s="323" t="s">
        <v>1539</v>
      </c>
      <c r="G972" s="323" t="s">
        <v>1539</v>
      </c>
      <c r="H972" s="323" t="s">
        <v>1539</v>
      </c>
    </row>
    <row r="973" spans="1:8" x14ac:dyDescent="0.25">
      <c r="A973" s="103"/>
      <c r="B973" s="324"/>
      <c r="C973" s="323" t="s">
        <v>1539</v>
      </c>
      <c r="D973" s="323" t="s">
        <v>1539</v>
      </c>
      <c r="E973" s="323" t="s">
        <v>1539</v>
      </c>
      <c r="G973" s="323" t="s">
        <v>1539</v>
      </c>
      <c r="H973" s="323" t="s">
        <v>1539</v>
      </c>
    </row>
    <row r="974" spans="1:8" x14ac:dyDescent="0.25">
      <c r="A974" s="103"/>
      <c r="B974" s="324"/>
      <c r="C974" s="323" t="s">
        <v>1539</v>
      </c>
      <c r="D974" s="323" t="s">
        <v>1539</v>
      </c>
      <c r="E974" s="323" t="s">
        <v>1539</v>
      </c>
      <c r="G974" s="323" t="s">
        <v>1539</v>
      </c>
      <c r="H974" s="323" t="s">
        <v>1539</v>
      </c>
    </row>
    <row r="975" spans="1:8" x14ac:dyDescent="0.25">
      <c r="A975" s="103"/>
      <c r="B975" s="324"/>
      <c r="C975" s="323" t="s">
        <v>1539</v>
      </c>
      <c r="D975" s="323" t="s">
        <v>1539</v>
      </c>
      <c r="E975" s="323" t="s">
        <v>1539</v>
      </c>
      <c r="G975" s="323" t="s">
        <v>1539</v>
      </c>
      <c r="H975" s="323" t="s">
        <v>1539</v>
      </c>
    </row>
    <row r="976" spans="1:8" x14ac:dyDescent="0.25">
      <c r="A976" s="103"/>
      <c r="B976" s="324"/>
      <c r="C976" s="323" t="s">
        <v>1539</v>
      </c>
      <c r="D976" s="323" t="s">
        <v>1539</v>
      </c>
      <c r="E976" s="323" t="s">
        <v>1539</v>
      </c>
      <c r="G976" s="323" t="s">
        <v>1539</v>
      </c>
      <c r="H976" s="323" t="s">
        <v>1539</v>
      </c>
    </row>
    <row r="977" spans="1:8" x14ac:dyDescent="0.25">
      <c r="A977" s="103"/>
      <c r="B977" s="324"/>
      <c r="C977" s="323" t="s">
        <v>1539</v>
      </c>
      <c r="D977" s="323" t="s">
        <v>1539</v>
      </c>
      <c r="E977" s="323" t="s">
        <v>1539</v>
      </c>
      <c r="G977" s="323" t="s">
        <v>1539</v>
      </c>
      <c r="H977" s="323" t="s">
        <v>1539</v>
      </c>
    </row>
    <row r="978" spans="1:8" x14ac:dyDescent="0.25">
      <c r="A978" s="103"/>
      <c r="B978" s="324"/>
      <c r="C978" s="323" t="s">
        <v>1539</v>
      </c>
      <c r="D978" s="323" t="s">
        <v>1539</v>
      </c>
      <c r="E978" s="323" t="s">
        <v>1539</v>
      </c>
      <c r="G978" s="323" t="s">
        <v>1539</v>
      </c>
      <c r="H978" s="323" t="s">
        <v>1539</v>
      </c>
    </row>
    <row r="979" spans="1:8" x14ac:dyDescent="0.25">
      <c r="A979" s="103"/>
      <c r="B979" s="324"/>
      <c r="C979" s="323" t="s">
        <v>1539</v>
      </c>
      <c r="D979" s="323" t="s">
        <v>1539</v>
      </c>
      <c r="E979" s="323" t="s">
        <v>1539</v>
      </c>
      <c r="G979" s="323" t="s">
        <v>1539</v>
      </c>
      <c r="H979" s="323" t="s">
        <v>1539</v>
      </c>
    </row>
    <row r="980" spans="1:8" x14ac:dyDescent="0.25">
      <c r="A980" s="103"/>
      <c r="B980" s="324"/>
      <c r="C980" s="323" t="s">
        <v>1539</v>
      </c>
      <c r="D980" s="323" t="s">
        <v>1539</v>
      </c>
      <c r="E980" s="323" t="s">
        <v>1539</v>
      </c>
      <c r="G980" s="323" t="s">
        <v>1539</v>
      </c>
      <c r="H980" s="323" t="s">
        <v>1539</v>
      </c>
    </row>
    <row r="981" spans="1:8" x14ac:dyDescent="0.25">
      <c r="A981" s="103"/>
      <c r="B981" s="324"/>
      <c r="C981" s="323" t="s">
        <v>1539</v>
      </c>
      <c r="D981" s="323" t="s">
        <v>1539</v>
      </c>
      <c r="E981" s="323" t="s">
        <v>1539</v>
      </c>
      <c r="G981" s="323" t="s">
        <v>1539</v>
      </c>
      <c r="H981" s="323" t="s">
        <v>1539</v>
      </c>
    </row>
    <row r="982" spans="1:8" x14ac:dyDescent="0.25">
      <c r="A982" s="103"/>
      <c r="B982" s="329"/>
      <c r="C982" s="323" t="s">
        <v>1539</v>
      </c>
      <c r="D982" s="323" t="s">
        <v>1539</v>
      </c>
      <c r="E982" s="323" t="s">
        <v>1539</v>
      </c>
      <c r="G982" s="323" t="s">
        <v>1539</v>
      </c>
      <c r="H982" s="323" t="s">
        <v>1539</v>
      </c>
    </row>
    <row r="983" spans="1:8" x14ac:dyDescent="0.25">
      <c r="A983" s="103"/>
      <c r="C983" s="323" t="s">
        <v>1539</v>
      </c>
      <c r="D983" s="323" t="s">
        <v>1539</v>
      </c>
      <c r="E983" s="323" t="s">
        <v>1539</v>
      </c>
      <c r="G983" s="323" t="s">
        <v>1539</v>
      </c>
      <c r="H983" s="323" t="s">
        <v>1539</v>
      </c>
    </row>
    <row r="984" spans="1:8" x14ac:dyDescent="0.25">
      <c r="A984" s="103"/>
      <c r="C984" s="323" t="s">
        <v>1539</v>
      </c>
      <c r="D984" s="323" t="s">
        <v>1539</v>
      </c>
      <c r="E984" s="323" t="s">
        <v>1539</v>
      </c>
      <c r="G984" s="323" t="s">
        <v>1539</v>
      </c>
      <c r="H984" s="323" t="s">
        <v>1539</v>
      </c>
    </row>
    <row r="985" spans="1:8" x14ac:dyDescent="0.25">
      <c r="A985" s="103"/>
      <c r="C985" s="323" t="s">
        <v>1539</v>
      </c>
      <c r="D985" s="323" t="s">
        <v>1539</v>
      </c>
      <c r="E985" s="323" t="s">
        <v>1539</v>
      </c>
      <c r="G985" s="323" t="s">
        <v>1539</v>
      </c>
      <c r="H985" s="323" t="s">
        <v>1539</v>
      </c>
    </row>
    <row r="986" spans="1:8" x14ac:dyDescent="0.25">
      <c r="A986" s="103"/>
      <c r="C986" s="323" t="s">
        <v>1539</v>
      </c>
      <c r="D986" s="323" t="s">
        <v>1539</v>
      </c>
      <c r="E986" s="323" t="s">
        <v>1539</v>
      </c>
      <c r="G986" s="323" t="s">
        <v>1539</v>
      </c>
      <c r="H986" s="323" t="s">
        <v>1539</v>
      </c>
    </row>
    <row r="987" spans="1:8" x14ac:dyDescent="0.25">
      <c r="A987" s="103"/>
      <c r="B987" s="324"/>
      <c r="C987" s="323" t="s">
        <v>1539</v>
      </c>
      <c r="D987" s="323" t="s">
        <v>1539</v>
      </c>
      <c r="E987" s="323" t="s">
        <v>1539</v>
      </c>
      <c r="G987" s="323" t="s">
        <v>1539</v>
      </c>
      <c r="H987" s="323" t="s">
        <v>1539</v>
      </c>
    </row>
    <row r="988" spans="1:8" x14ac:dyDescent="0.25">
      <c r="A988" s="103"/>
      <c r="B988" s="324"/>
      <c r="C988" s="323" t="s">
        <v>1539</v>
      </c>
      <c r="D988" s="323" t="s">
        <v>1539</v>
      </c>
      <c r="E988" s="323" t="s">
        <v>1539</v>
      </c>
      <c r="G988" s="323" t="s">
        <v>1539</v>
      </c>
      <c r="H988" s="323" t="s">
        <v>1539</v>
      </c>
    </row>
    <row r="989" spans="1:8" x14ac:dyDescent="0.25">
      <c r="A989" s="103"/>
      <c r="B989" s="324"/>
      <c r="C989" s="323" t="s">
        <v>1539</v>
      </c>
      <c r="D989" s="323" t="s">
        <v>1539</v>
      </c>
      <c r="E989" s="323" t="s">
        <v>1539</v>
      </c>
      <c r="G989" s="323" t="s">
        <v>1539</v>
      </c>
      <c r="H989" s="323" t="s">
        <v>1539</v>
      </c>
    </row>
    <row r="990" spans="1:8" x14ac:dyDescent="0.25">
      <c r="A990" s="103"/>
      <c r="B990" s="324"/>
      <c r="C990" s="323" t="s">
        <v>1539</v>
      </c>
      <c r="D990" s="323" t="s">
        <v>1539</v>
      </c>
      <c r="E990" s="323" t="s">
        <v>1539</v>
      </c>
      <c r="G990" s="323" t="s">
        <v>1539</v>
      </c>
      <c r="H990" s="323" t="s">
        <v>1539</v>
      </c>
    </row>
    <row r="991" spans="1:8" x14ac:dyDescent="0.25">
      <c r="A991" s="103"/>
      <c r="B991" s="324"/>
      <c r="C991" s="323" t="s">
        <v>1539</v>
      </c>
      <c r="D991" s="323" t="s">
        <v>1539</v>
      </c>
      <c r="E991" s="323" t="s">
        <v>1539</v>
      </c>
      <c r="G991" s="323" t="s">
        <v>1539</v>
      </c>
      <c r="H991" s="323" t="s">
        <v>1539</v>
      </c>
    </row>
    <row r="992" spans="1:8" x14ac:dyDescent="0.25">
      <c r="A992" s="103"/>
      <c r="B992" s="324"/>
      <c r="C992" s="323" t="s">
        <v>1539</v>
      </c>
      <c r="D992" s="323" t="s">
        <v>1539</v>
      </c>
      <c r="E992" s="323" t="s">
        <v>1539</v>
      </c>
      <c r="G992" s="323" t="s">
        <v>1539</v>
      </c>
      <c r="H992" s="323" t="s">
        <v>1539</v>
      </c>
    </row>
    <row r="993" spans="1:8" x14ac:dyDescent="0.25">
      <c r="A993" s="103"/>
      <c r="B993" s="324"/>
      <c r="C993" s="323" t="s">
        <v>1539</v>
      </c>
      <c r="D993" s="323" t="s">
        <v>1539</v>
      </c>
      <c r="E993" s="323" t="s">
        <v>1539</v>
      </c>
      <c r="G993" s="323" t="s">
        <v>1539</v>
      </c>
      <c r="H993" s="323" t="s">
        <v>1539</v>
      </c>
    </row>
    <row r="994" spans="1:8" x14ac:dyDescent="0.25">
      <c r="A994" s="103"/>
      <c r="B994" s="324"/>
      <c r="C994" s="323" t="s">
        <v>1539</v>
      </c>
      <c r="D994" s="323" t="s">
        <v>1539</v>
      </c>
      <c r="E994" s="323" t="s">
        <v>1539</v>
      </c>
      <c r="G994" s="323" t="s">
        <v>1539</v>
      </c>
      <c r="H994" s="323" t="s">
        <v>1539</v>
      </c>
    </row>
    <row r="995" spans="1:8" x14ac:dyDescent="0.25">
      <c r="A995" s="103"/>
      <c r="B995" s="324"/>
      <c r="C995" s="323" t="s">
        <v>1539</v>
      </c>
      <c r="D995" s="323" t="s">
        <v>1539</v>
      </c>
      <c r="E995" s="323" t="s">
        <v>1539</v>
      </c>
      <c r="G995" s="323" t="s">
        <v>1539</v>
      </c>
      <c r="H995" s="323" t="s">
        <v>1539</v>
      </c>
    </row>
    <row r="996" spans="1:8" x14ac:dyDescent="0.25">
      <c r="A996" s="103"/>
      <c r="B996" s="324"/>
      <c r="C996" s="323" t="s">
        <v>1539</v>
      </c>
      <c r="D996" s="323" t="s">
        <v>1539</v>
      </c>
      <c r="E996" s="323" t="s">
        <v>1539</v>
      </c>
      <c r="G996" s="323" t="s">
        <v>1539</v>
      </c>
      <c r="H996" s="323" t="s">
        <v>1539</v>
      </c>
    </row>
    <row r="997" spans="1:8" x14ac:dyDescent="0.25">
      <c r="A997" s="103"/>
      <c r="B997" s="329"/>
      <c r="C997" s="323" t="s">
        <v>1539</v>
      </c>
      <c r="D997" s="323" t="s">
        <v>1539</v>
      </c>
      <c r="E997" s="323" t="s">
        <v>1539</v>
      </c>
      <c r="G997" s="323" t="s">
        <v>1539</v>
      </c>
      <c r="H997" s="323" t="s">
        <v>1539</v>
      </c>
    </row>
    <row r="998" spans="1:8" x14ac:dyDescent="0.25">
      <c r="A998" s="103"/>
      <c r="C998" s="323" t="s">
        <v>1539</v>
      </c>
      <c r="D998" s="323" t="s">
        <v>1539</v>
      </c>
      <c r="E998" s="323" t="s">
        <v>1539</v>
      </c>
      <c r="G998" s="323" t="s">
        <v>1539</v>
      </c>
      <c r="H998" s="323" t="s">
        <v>1539</v>
      </c>
    </row>
    <row r="999" spans="1:8" x14ac:dyDescent="0.25">
      <c r="A999" s="103"/>
      <c r="C999" s="323" t="s">
        <v>1539</v>
      </c>
      <c r="D999" s="323" t="s">
        <v>1539</v>
      </c>
      <c r="E999" s="323" t="s">
        <v>1539</v>
      </c>
      <c r="G999" s="323" t="s">
        <v>1539</v>
      </c>
      <c r="H999" s="323" t="s">
        <v>1539</v>
      </c>
    </row>
    <row r="1000" spans="1:8" x14ac:dyDescent="0.25">
      <c r="A1000" s="103"/>
      <c r="C1000" s="323" t="s">
        <v>1539</v>
      </c>
      <c r="D1000" s="323" t="s">
        <v>1539</v>
      </c>
      <c r="E1000" s="323" t="s">
        <v>1539</v>
      </c>
      <c r="G1000" s="323" t="s">
        <v>1539</v>
      </c>
      <c r="H1000" s="323" t="s">
        <v>1539</v>
      </c>
    </row>
    <row r="1001" spans="1:8" x14ac:dyDescent="0.25">
      <c r="A1001" s="103"/>
      <c r="B1001" s="324"/>
      <c r="C1001" s="323" t="s">
        <v>1539</v>
      </c>
      <c r="D1001" s="323" t="s">
        <v>1539</v>
      </c>
      <c r="E1001" s="323" t="s">
        <v>1539</v>
      </c>
      <c r="G1001" s="323" t="s">
        <v>1539</v>
      </c>
      <c r="H1001" s="323" t="s">
        <v>1539</v>
      </c>
    </row>
    <row r="1002" spans="1:8" x14ac:dyDescent="0.25">
      <c r="A1002" s="103"/>
      <c r="B1002" s="324"/>
      <c r="C1002" s="323" t="s">
        <v>1539</v>
      </c>
      <c r="D1002" s="323" t="s">
        <v>1539</v>
      </c>
      <c r="E1002" s="323" t="s">
        <v>1539</v>
      </c>
      <c r="G1002" s="323" t="s">
        <v>1539</v>
      </c>
      <c r="H1002" s="323" t="s">
        <v>1539</v>
      </c>
    </row>
    <row r="1003" spans="1:8" x14ac:dyDescent="0.25">
      <c r="A1003" s="103"/>
      <c r="B1003" s="324"/>
      <c r="C1003" s="323" t="s">
        <v>1539</v>
      </c>
      <c r="D1003" s="323" t="s">
        <v>1539</v>
      </c>
      <c r="E1003" s="323" t="s">
        <v>1539</v>
      </c>
      <c r="G1003" s="323" t="s">
        <v>1539</v>
      </c>
      <c r="H1003" s="323" t="s">
        <v>1539</v>
      </c>
    </row>
    <row r="1004" spans="1:8" x14ac:dyDescent="0.25">
      <c r="A1004" s="103"/>
      <c r="B1004" s="324"/>
      <c r="C1004" s="323" t="s">
        <v>1539</v>
      </c>
      <c r="D1004" s="323" t="s">
        <v>1539</v>
      </c>
      <c r="E1004" s="323" t="s">
        <v>1539</v>
      </c>
      <c r="G1004" s="323" t="s">
        <v>1539</v>
      </c>
      <c r="H1004" s="323" t="s">
        <v>1539</v>
      </c>
    </row>
    <row r="1005" spans="1:8" x14ac:dyDescent="0.25">
      <c r="A1005" s="103"/>
      <c r="B1005" s="324"/>
      <c r="C1005" s="323" t="s">
        <v>1539</v>
      </c>
      <c r="D1005" s="323" t="s">
        <v>1539</v>
      </c>
      <c r="E1005" s="323" t="s">
        <v>1539</v>
      </c>
      <c r="G1005" s="323" t="s">
        <v>1539</v>
      </c>
      <c r="H1005" s="323" t="s">
        <v>1539</v>
      </c>
    </row>
    <row r="1006" spans="1:8" x14ac:dyDescent="0.25">
      <c r="A1006" s="103"/>
      <c r="B1006" s="324"/>
      <c r="C1006" s="323" t="s">
        <v>1539</v>
      </c>
      <c r="D1006" s="323" t="s">
        <v>1539</v>
      </c>
      <c r="E1006" s="323" t="s">
        <v>1539</v>
      </c>
      <c r="G1006" s="323" t="s">
        <v>1539</v>
      </c>
      <c r="H1006" s="323" t="s">
        <v>1539</v>
      </c>
    </row>
    <row r="1007" spans="1:8" x14ac:dyDescent="0.25">
      <c r="A1007" s="103"/>
      <c r="B1007" s="324"/>
      <c r="C1007" s="323" t="s">
        <v>1539</v>
      </c>
      <c r="D1007" s="323" t="s">
        <v>1539</v>
      </c>
      <c r="E1007" s="323" t="s">
        <v>1539</v>
      </c>
      <c r="G1007" s="323" t="s">
        <v>1539</v>
      </c>
      <c r="H1007" s="323" t="s">
        <v>1539</v>
      </c>
    </row>
    <row r="1008" spans="1:8" x14ac:dyDescent="0.25">
      <c r="A1008" s="103"/>
      <c r="B1008" s="324"/>
      <c r="C1008" s="323" t="s">
        <v>1539</v>
      </c>
      <c r="D1008" s="323" t="s">
        <v>1539</v>
      </c>
      <c r="E1008" s="323" t="s">
        <v>1539</v>
      </c>
      <c r="G1008" s="323" t="s">
        <v>1539</v>
      </c>
      <c r="H1008" s="323" t="s">
        <v>1539</v>
      </c>
    </row>
    <row r="1009" spans="1:8" x14ac:dyDescent="0.25">
      <c r="A1009" s="103"/>
      <c r="B1009" s="324"/>
      <c r="C1009" s="323" t="s">
        <v>1539</v>
      </c>
      <c r="D1009" s="323" t="s">
        <v>1539</v>
      </c>
      <c r="E1009" s="323" t="s">
        <v>1539</v>
      </c>
      <c r="G1009" s="323" t="s">
        <v>1539</v>
      </c>
      <c r="H1009" s="323" t="s">
        <v>1539</v>
      </c>
    </row>
    <row r="1010" spans="1:8" x14ac:dyDescent="0.25">
      <c r="A1010" s="103"/>
      <c r="B1010" s="324"/>
      <c r="C1010" s="323" t="s">
        <v>1539</v>
      </c>
      <c r="D1010" s="323" t="s">
        <v>1539</v>
      </c>
      <c r="E1010" s="323" t="s">
        <v>1539</v>
      </c>
      <c r="G1010" s="323" t="s">
        <v>1539</v>
      </c>
      <c r="H1010" s="323" t="s">
        <v>1539</v>
      </c>
    </row>
    <row r="1011" spans="1:8" x14ac:dyDescent="0.25">
      <c r="A1011" s="103"/>
      <c r="B1011" s="324"/>
      <c r="C1011" s="323" t="s">
        <v>1539</v>
      </c>
      <c r="D1011" s="323" t="s">
        <v>1539</v>
      </c>
      <c r="E1011" s="323" t="s">
        <v>1539</v>
      </c>
      <c r="G1011" s="323" t="s">
        <v>1539</v>
      </c>
      <c r="H1011" s="323" t="s">
        <v>1539</v>
      </c>
    </row>
    <row r="1012" spans="1:8" x14ac:dyDescent="0.25">
      <c r="A1012" s="103"/>
      <c r="B1012" s="324"/>
      <c r="C1012" s="323" t="s">
        <v>1539</v>
      </c>
      <c r="D1012" s="323" t="s">
        <v>1539</v>
      </c>
      <c r="E1012" s="323" t="s">
        <v>1539</v>
      </c>
      <c r="G1012" s="323" t="s">
        <v>1539</v>
      </c>
      <c r="H1012" s="323" t="s">
        <v>1539</v>
      </c>
    </row>
    <row r="1013" spans="1:8" x14ac:dyDescent="0.25">
      <c r="A1013" s="103"/>
      <c r="B1013" s="324"/>
      <c r="C1013" s="323" t="s">
        <v>1539</v>
      </c>
      <c r="D1013" s="323" t="s">
        <v>1539</v>
      </c>
      <c r="E1013" s="323" t="s">
        <v>1539</v>
      </c>
      <c r="G1013" s="323" t="s">
        <v>1539</v>
      </c>
      <c r="H1013" s="323" t="s">
        <v>1539</v>
      </c>
    </row>
    <row r="1014" spans="1:8" x14ac:dyDescent="0.25">
      <c r="A1014" s="103"/>
      <c r="B1014" s="324"/>
      <c r="C1014" s="323" t="s">
        <v>1539</v>
      </c>
      <c r="D1014" s="323" t="s">
        <v>1539</v>
      </c>
      <c r="E1014" s="323" t="s">
        <v>1539</v>
      </c>
      <c r="G1014" s="323" t="s">
        <v>1539</v>
      </c>
      <c r="H1014" s="323" t="s">
        <v>1539</v>
      </c>
    </row>
    <row r="1015" spans="1:8" x14ac:dyDescent="0.25">
      <c r="A1015" s="103"/>
      <c r="B1015" s="324"/>
      <c r="C1015" s="323" t="s">
        <v>1539</v>
      </c>
      <c r="D1015" s="323" t="s">
        <v>1539</v>
      </c>
      <c r="E1015" s="323" t="s">
        <v>1539</v>
      </c>
      <c r="G1015" s="323" t="s">
        <v>1539</v>
      </c>
      <c r="H1015" s="323" t="s">
        <v>1539</v>
      </c>
    </row>
    <row r="1016" spans="1:8" x14ac:dyDescent="0.25">
      <c r="A1016" s="103"/>
      <c r="B1016" s="324"/>
      <c r="C1016" s="323" t="s">
        <v>1539</v>
      </c>
      <c r="D1016" s="323" t="s">
        <v>1539</v>
      </c>
      <c r="E1016" s="323" t="s">
        <v>1539</v>
      </c>
      <c r="G1016" s="323" t="s">
        <v>1539</v>
      </c>
      <c r="H1016" s="323" t="s">
        <v>1539</v>
      </c>
    </row>
    <row r="1017" spans="1:8" x14ac:dyDescent="0.25">
      <c r="A1017" s="103"/>
      <c r="B1017" s="329"/>
      <c r="C1017" s="323" t="s">
        <v>1539</v>
      </c>
      <c r="D1017" s="323" t="s">
        <v>1539</v>
      </c>
      <c r="E1017" s="323" t="s">
        <v>1539</v>
      </c>
      <c r="G1017" s="323" t="s">
        <v>1539</v>
      </c>
      <c r="H1017" s="323" t="s">
        <v>1539</v>
      </c>
    </row>
    <row r="1018" spans="1:8" x14ac:dyDescent="0.25">
      <c r="A1018" s="103"/>
      <c r="C1018" s="323" t="s">
        <v>1539</v>
      </c>
      <c r="D1018" s="323" t="s">
        <v>1539</v>
      </c>
      <c r="E1018" s="323" t="s">
        <v>1539</v>
      </c>
      <c r="G1018" s="323" t="s">
        <v>1539</v>
      </c>
      <c r="H1018" s="323" t="s">
        <v>1539</v>
      </c>
    </row>
    <row r="1019" spans="1:8" x14ac:dyDescent="0.25">
      <c r="A1019" s="103"/>
      <c r="C1019" s="323" t="s">
        <v>1539</v>
      </c>
      <c r="D1019" s="323" t="s">
        <v>1539</v>
      </c>
      <c r="E1019" s="323" t="s">
        <v>1539</v>
      </c>
      <c r="G1019" s="323" t="s">
        <v>1539</v>
      </c>
      <c r="H1019" s="323" t="s">
        <v>1539</v>
      </c>
    </row>
    <row r="1020" spans="1:8" x14ac:dyDescent="0.25">
      <c r="A1020" s="103"/>
      <c r="C1020" s="323" t="s">
        <v>1539</v>
      </c>
      <c r="D1020" s="323" t="s">
        <v>1539</v>
      </c>
      <c r="E1020" s="323" t="s">
        <v>1539</v>
      </c>
      <c r="G1020" s="323" t="s">
        <v>1539</v>
      </c>
      <c r="H1020" s="323" t="s">
        <v>1539</v>
      </c>
    </row>
    <row r="1021" spans="1:8" x14ac:dyDescent="0.25">
      <c r="A1021" s="103"/>
      <c r="C1021" s="323" t="s">
        <v>1539</v>
      </c>
      <c r="D1021" s="323" t="s">
        <v>1539</v>
      </c>
      <c r="E1021" s="323" t="s">
        <v>1539</v>
      </c>
      <c r="G1021" s="323" t="s">
        <v>1539</v>
      </c>
      <c r="H1021" s="323" t="s">
        <v>1539</v>
      </c>
    </row>
    <row r="1022" spans="1:8" x14ac:dyDescent="0.25">
      <c r="A1022" s="103"/>
      <c r="B1022" s="324"/>
      <c r="C1022" s="323" t="s">
        <v>1539</v>
      </c>
      <c r="D1022" s="323" t="s">
        <v>1539</v>
      </c>
      <c r="E1022" s="323" t="s">
        <v>1539</v>
      </c>
      <c r="G1022" s="323" t="s">
        <v>1539</v>
      </c>
      <c r="H1022" s="323" t="s">
        <v>1539</v>
      </c>
    </row>
    <row r="1023" spans="1:8" x14ac:dyDescent="0.25">
      <c r="A1023" s="103"/>
      <c r="B1023" s="324"/>
      <c r="C1023" s="323" t="s">
        <v>1539</v>
      </c>
      <c r="D1023" s="323" t="s">
        <v>1539</v>
      </c>
      <c r="E1023" s="323" t="s">
        <v>1539</v>
      </c>
      <c r="G1023" s="323" t="s">
        <v>1539</v>
      </c>
      <c r="H1023" s="323" t="s">
        <v>1539</v>
      </c>
    </row>
    <row r="1024" spans="1:8" x14ac:dyDescent="0.25">
      <c r="A1024" s="103"/>
      <c r="B1024" s="324"/>
      <c r="C1024" s="323" t="s">
        <v>1539</v>
      </c>
      <c r="D1024" s="323" t="s">
        <v>1539</v>
      </c>
      <c r="E1024" s="323" t="s">
        <v>1539</v>
      </c>
      <c r="G1024" s="323" t="s">
        <v>1539</v>
      </c>
      <c r="H1024" s="323" t="s">
        <v>1539</v>
      </c>
    </row>
    <row r="1025" spans="1:8" x14ac:dyDescent="0.25">
      <c r="A1025" s="103"/>
      <c r="B1025" s="324"/>
      <c r="C1025" s="323" t="s">
        <v>1539</v>
      </c>
      <c r="D1025" s="323" t="s">
        <v>1539</v>
      </c>
      <c r="E1025" s="323" t="s">
        <v>1539</v>
      </c>
      <c r="G1025" s="323" t="s">
        <v>1539</v>
      </c>
      <c r="H1025" s="323" t="s">
        <v>1539</v>
      </c>
    </row>
    <row r="1026" spans="1:8" x14ac:dyDescent="0.25">
      <c r="A1026" s="103"/>
      <c r="B1026" s="324"/>
      <c r="C1026" s="323" t="s">
        <v>1539</v>
      </c>
      <c r="D1026" s="323" t="s">
        <v>1539</v>
      </c>
      <c r="E1026" s="323" t="s">
        <v>1539</v>
      </c>
      <c r="G1026" s="323" t="s">
        <v>1539</v>
      </c>
      <c r="H1026" s="323" t="s">
        <v>1539</v>
      </c>
    </row>
    <row r="1027" spans="1:8" x14ac:dyDescent="0.25">
      <c r="A1027" s="103"/>
      <c r="B1027" s="324"/>
      <c r="C1027" s="323" t="s">
        <v>1539</v>
      </c>
      <c r="D1027" s="323" t="s">
        <v>1539</v>
      </c>
      <c r="E1027" s="323" t="s">
        <v>1539</v>
      </c>
      <c r="G1027" s="323" t="s">
        <v>1539</v>
      </c>
      <c r="H1027" s="323" t="s">
        <v>1539</v>
      </c>
    </row>
    <row r="1028" spans="1:8" x14ac:dyDescent="0.25">
      <c r="A1028" s="103"/>
      <c r="B1028" s="324"/>
      <c r="C1028" s="323" t="s">
        <v>1539</v>
      </c>
      <c r="D1028" s="323" t="s">
        <v>1539</v>
      </c>
      <c r="E1028" s="323" t="s">
        <v>1539</v>
      </c>
      <c r="G1028" s="323" t="s">
        <v>1539</v>
      </c>
      <c r="H1028" s="323" t="s">
        <v>1539</v>
      </c>
    </row>
    <row r="1029" spans="1:8" x14ac:dyDescent="0.25">
      <c r="A1029" s="103"/>
      <c r="B1029" s="324"/>
      <c r="C1029" s="323" t="s">
        <v>1539</v>
      </c>
      <c r="D1029" s="323" t="s">
        <v>1539</v>
      </c>
      <c r="E1029" s="323" t="s">
        <v>1539</v>
      </c>
      <c r="G1029" s="323" t="s">
        <v>1539</v>
      </c>
      <c r="H1029" s="323" t="s">
        <v>1539</v>
      </c>
    </row>
    <row r="1030" spans="1:8" x14ac:dyDescent="0.25">
      <c r="A1030" s="103"/>
      <c r="B1030" s="324"/>
      <c r="C1030" s="323" t="s">
        <v>1539</v>
      </c>
      <c r="D1030" s="323" t="s">
        <v>1539</v>
      </c>
      <c r="E1030" s="323" t="s">
        <v>1539</v>
      </c>
      <c r="G1030" s="323" t="s">
        <v>1539</v>
      </c>
      <c r="H1030" s="323" t="s">
        <v>1539</v>
      </c>
    </row>
    <row r="1031" spans="1:8" x14ac:dyDescent="0.25">
      <c r="A1031" s="103"/>
      <c r="B1031" s="324"/>
      <c r="C1031" s="323" t="s">
        <v>1539</v>
      </c>
      <c r="D1031" s="323" t="s">
        <v>1539</v>
      </c>
      <c r="E1031" s="323" t="s">
        <v>1539</v>
      </c>
      <c r="G1031" s="323" t="s">
        <v>1539</v>
      </c>
      <c r="H1031" s="323" t="s">
        <v>1539</v>
      </c>
    </row>
    <row r="1032" spans="1:8" x14ac:dyDescent="0.25">
      <c r="A1032" s="103"/>
      <c r="B1032" s="324"/>
      <c r="C1032" s="323" t="s">
        <v>1539</v>
      </c>
      <c r="D1032" s="323" t="s">
        <v>1539</v>
      </c>
      <c r="E1032" s="323" t="s">
        <v>1539</v>
      </c>
      <c r="G1032" s="323" t="s">
        <v>1539</v>
      </c>
      <c r="H1032" s="323" t="s">
        <v>1539</v>
      </c>
    </row>
    <row r="1033" spans="1:8" x14ac:dyDescent="0.25">
      <c r="A1033" s="103"/>
      <c r="B1033" s="324"/>
      <c r="C1033" s="323" t="s">
        <v>1539</v>
      </c>
      <c r="D1033" s="323" t="s">
        <v>1539</v>
      </c>
      <c r="E1033" s="323" t="s">
        <v>1539</v>
      </c>
      <c r="G1033" s="323" t="s">
        <v>1539</v>
      </c>
      <c r="H1033" s="323" t="s">
        <v>1539</v>
      </c>
    </row>
    <row r="1034" spans="1:8" x14ac:dyDescent="0.25">
      <c r="A1034" s="103"/>
      <c r="B1034" s="324"/>
      <c r="C1034" s="323" t="s">
        <v>1539</v>
      </c>
      <c r="D1034" s="323" t="s">
        <v>1539</v>
      </c>
      <c r="E1034" s="323" t="s">
        <v>1539</v>
      </c>
      <c r="G1034" s="323" t="s">
        <v>1539</v>
      </c>
      <c r="H1034" s="323" t="s">
        <v>1539</v>
      </c>
    </row>
    <row r="1035" spans="1:8" x14ac:dyDescent="0.25">
      <c r="A1035" s="103"/>
      <c r="B1035" s="324"/>
      <c r="C1035" s="323" t="s">
        <v>1539</v>
      </c>
      <c r="D1035" s="323" t="s">
        <v>1539</v>
      </c>
      <c r="E1035" s="323" t="s">
        <v>1539</v>
      </c>
      <c r="G1035" s="323" t="s">
        <v>1539</v>
      </c>
      <c r="H1035" s="323" t="s">
        <v>1539</v>
      </c>
    </row>
    <row r="1036" spans="1:8" x14ac:dyDescent="0.25">
      <c r="A1036" s="103"/>
      <c r="B1036" s="324"/>
      <c r="C1036" s="323" t="s">
        <v>1539</v>
      </c>
      <c r="D1036" s="323" t="s">
        <v>1539</v>
      </c>
      <c r="E1036" s="323" t="s">
        <v>1539</v>
      </c>
      <c r="G1036" s="323" t="s">
        <v>1539</v>
      </c>
      <c r="H1036" s="323" t="s">
        <v>1539</v>
      </c>
    </row>
    <row r="1037" spans="1:8" x14ac:dyDescent="0.25">
      <c r="A1037" s="103"/>
      <c r="B1037" s="324"/>
      <c r="C1037" s="323" t="s">
        <v>1539</v>
      </c>
      <c r="D1037" s="323" t="s">
        <v>1539</v>
      </c>
      <c r="E1037" s="323" t="s">
        <v>1539</v>
      </c>
      <c r="G1037" s="323" t="s">
        <v>1539</v>
      </c>
      <c r="H1037" s="323" t="s">
        <v>1539</v>
      </c>
    </row>
    <row r="1038" spans="1:8" x14ac:dyDescent="0.25">
      <c r="A1038" s="103"/>
      <c r="B1038" s="324"/>
      <c r="C1038" s="323" t="s">
        <v>1539</v>
      </c>
      <c r="D1038" s="323" t="s">
        <v>1539</v>
      </c>
      <c r="E1038" s="323" t="s">
        <v>1539</v>
      </c>
      <c r="G1038" s="323" t="s">
        <v>1539</v>
      </c>
      <c r="H1038" s="323" t="s">
        <v>1539</v>
      </c>
    </row>
    <row r="1039" spans="1:8" x14ac:dyDescent="0.25">
      <c r="A1039" s="103"/>
      <c r="B1039" s="324"/>
      <c r="C1039" s="323" t="s">
        <v>1539</v>
      </c>
      <c r="D1039" s="323" t="s">
        <v>1539</v>
      </c>
      <c r="E1039" s="323" t="s">
        <v>1539</v>
      </c>
      <c r="G1039" s="323" t="s">
        <v>1539</v>
      </c>
      <c r="H1039" s="323" t="s">
        <v>1539</v>
      </c>
    </row>
    <row r="1040" spans="1:8" x14ac:dyDescent="0.25">
      <c r="A1040" s="103"/>
      <c r="B1040" s="324"/>
      <c r="C1040" s="323" t="s">
        <v>1539</v>
      </c>
      <c r="D1040" s="323" t="s">
        <v>1539</v>
      </c>
      <c r="E1040" s="323" t="s">
        <v>1539</v>
      </c>
      <c r="G1040" s="323" t="s">
        <v>1539</v>
      </c>
      <c r="H1040" s="323" t="s">
        <v>1539</v>
      </c>
    </row>
    <row r="1041" spans="1:8" x14ac:dyDescent="0.25">
      <c r="A1041" s="103"/>
      <c r="B1041" s="324"/>
      <c r="C1041" s="323" t="s">
        <v>1539</v>
      </c>
      <c r="D1041" s="323" t="s">
        <v>1539</v>
      </c>
      <c r="E1041" s="323" t="s">
        <v>1539</v>
      </c>
      <c r="G1041" s="323" t="s">
        <v>1539</v>
      </c>
      <c r="H1041" s="323" t="s">
        <v>1539</v>
      </c>
    </row>
    <row r="1042" spans="1:8" x14ac:dyDescent="0.25">
      <c r="A1042" s="103"/>
      <c r="B1042" s="324"/>
      <c r="C1042" s="323" t="s">
        <v>1539</v>
      </c>
      <c r="D1042" s="323" t="s">
        <v>1539</v>
      </c>
      <c r="E1042" s="323" t="s">
        <v>1539</v>
      </c>
      <c r="G1042" s="323" t="s">
        <v>1539</v>
      </c>
      <c r="H1042" s="323" t="s">
        <v>1539</v>
      </c>
    </row>
    <row r="1043" spans="1:8" x14ac:dyDescent="0.25">
      <c r="A1043" s="103"/>
      <c r="B1043" s="324"/>
      <c r="C1043" s="323" t="s">
        <v>1539</v>
      </c>
      <c r="D1043" s="323" t="s">
        <v>1539</v>
      </c>
      <c r="E1043" s="323" t="s">
        <v>1539</v>
      </c>
      <c r="G1043" s="323" t="s">
        <v>1539</v>
      </c>
      <c r="H1043" s="323" t="s">
        <v>1539</v>
      </c>
    </row>
    <row r="1044" spans="1:8" x14ac:dyDescent="0.25">
      <c r="A1044" s="103"/>
      <c r="B1044" s="324"/>
      <c r="C1044" s="323" t="s">
        <v>1539</v>
      </c>
      <c r="D1044" s="323" t="s">
        <v>1539</v>
      </c>
      <c r="E1044" s="323" t="s">
        <v>1539</v>
      </c>
      <c r="G1044" s="323" t="s">
        <v>1539</v>
      </c>
      <c r="H1044" s="323" t="s">
        <v>1539</v>
      </c>
    </row>
    <row r="1045" spans="1:8" x14ac:dyDescent="0.25">
      <c r="A1045" s="103"/>
      <c r="B1045" s="324"/>
      <c r="C1045" s="323" t="s">
        <v>1539</v>
      </c>
      <c r="D1045" s="323" t="s">
        <v>1539</v>
      </c>
      <c r="E1045" s="323" t="s">
        <v>1539</v>
      </c>
      <c r="G1045" s="323" t="s">
        <v>1539</v>
      </c>
      <c r="H1045" s="323" t="s">
        <v>1539</v>
      </c>
    </row>
    <row r="1046" spans="1:8" x14ac:dyDescent="0.25">
      <c r="A1046" s="103"/>
      <c r="B1046" s="324"/>
      <c r="C1046" s="323" t="s">
        <v>1539</v>
      </c>
      <c r="D1046" s="323" t="s">
        <v>1539</v>
      </c>
      <c r="E1046" s="323" t="s">
        <v>1539</v>
      </c>
      <c r="G1046" s="323" t="s">
        <v>1539</v>
      </c>
      <c r="H1046" s="323" t="s">
        <v>1539</v>
      </c>
    </row>
    <row r="1047" spans="1:8" x14ac:dyDescent="0.25">
      <c r="A1047" s="103"/>
      <c r="B1047" s="324"/>
      <c r="C1047" s="323" t="s">
        <v>1539</v>
      </c>
      <c r="D1047" s="323" t="s">
        <v>1539</v>
      </c>
      <c r="E1047" s="323" t="s">
        <v>1539</v>
      </c>
      <c r="G1047" s="323" t="s">
        <v>1539</v>
      </c>
      <c r="H1047" s="323" t="s">
        <v>1539</v>
      </c>
    </row>
    <row r="1048" spans="1:8" x14ac:dyDescent="0.25">
      <c r="A1048" s="103"/>
      <c r="B1048" s="324"/>
      <c r="C1048" s="323" t="s">
        <v>1539</v>
      </c>
      <c r="D1048" s="323" t="s">
        <v>1539</v>
      </c>
      <c r="E1048" s="323" t="s">
        <v>1539</v>
      </c>
      <c r="G1048" s="323" t="s">
        <v>1539</v>
      </c>
      <c r="H1048" s="323" t="s">
        <v>1539</v>
      </c>
    </row>
    <row r="1049" spans="1:8" x14ac:dyDescent="0.25">
      <c r="A1049" s="103"/>
      <c r="B1049" s="324"/>
      <c r="C1049" s="323" t="s">
        <v>1539</v>
      </c>
      <c r="D1049" s="323" t="s">
        <v>1539</v>
      </c>
      <c r="E1049" s="323" t="s">
        <v>1539</v>
      </c>
      <c r="G1049" s="323" t="s">
        <v>1539</v>
      </c>
      <c r="H1049" s="323" t="s">
        <v>1539</v>
      </c>
    </row>
    <row r="1050" spans="1:8" x14ac:dyDescent="0.25">
      <c r="A1050" s="103"/>
      <c r="B1050" s="324"/>
      <c r="C1050" s="323" t="s">
        <v>1539</v>
      </c>
      <c r="D1050" s="323" t="s">
        <v>1539</v>
      </c>
      <c r="E1050" s="323" t="s">
        <v>1539</v>
      </c>
      <c r="G1050" s="323" t="s">
        <v>1539</v>
      </c>
      <c r="H1050" s="323" t="s">
        <v>1539</v>
      </c>
    </row>
    <row r="1051" spans="1:8" x14ac:dyDescent="0.25">
      <c r="A1051" s="103"/>
      <c r="B1051" s="324"/>
      <c r="C1051" s="323" t="s">
        <v>1539</v>
      </c>
      <c r="D1051" s="323" t="s">
        <v>1539</v>
      </c>
      <c r="E1051" s="323" t="s">
        <v>1539</v>
      </c>
      <c r="G1051" s="323" t="s">
        <v>1539</v>
      </c>
      <c r="H1051" s="323" t="s">
        <v>1539</v>
      </c>
    </row>
    <row r="1052" spans="1:8" x14ac:dyDescent="0.25">
      <c r="A1052" s="103"/>
      <c r="B1052" s="324"/>
      <c r="C1052" s="323" t="s">
        <v>1539</v>
      </c>
      <c r="D1052" s="323" t="s">
        <v>1539</v>
      </c>
      <c r="E1052" s="323" t="s">
        <v>1539</v>
      </c>
      <c r="G1052" s="323" t="s">
        <v>1539</v>
      </c>
      <c r="H1052" s="323" t="s">
        <v>1539</v>
      </c>
    </row>
    <row r="1053" spans="1:8" x14ac:dyDescent="0.25">
      <c r="A1053" s="103"/>
      <c r="B1053" s="324"/>
      <c r="C1053" s="323" t="s">
        <v>1539</v>
      </c>
      <c r="D1053" s="323" t="s">
        <v>1539</v>
      </c>
      <c r="E1053" s="323" t="s">
        <v>1539</v>
      </c>
      <c r="G1053" s="323" t="s">
        <v>1539</v>
      </c>
      <c r="H1053" s="323" t="s">
        <v>1539</v>
      </c>
    </row>
    <row r="1054" spans="1:8" x14ac:dyDescent="0.25">
      <c r="A1054" s="103"/>
      <c r="B1054" s="324"/>
      <c r="C1054" s="323" t="s">
        <v>1539</v>
      </c>
      <c r="D1054" s="323" t="s">
        <v>1539</v>
      </c>
      <c r="E1054" s="323" t="s">
        <v>1539</v>
      </c>
      <c r="G1054" s="323" t="s">
        <v>1539</v>
      </c>
      <c r="H1054" s="323" t="s">
        <v>1539</v>
      </c>
    </row>
    <row r="1055" spans="1:8" x14ac:dyDescent="0.25">
      <c r="A1055" s="103"/>
      <c r="B1055" s="329"/>
      <c r="C1055" s="323" t="s">
        <v>1539</v>
      </c>
      <c r="D1055" s="323" t="s">
        <v>1539</v>
      </c>
      <c r="E1055" s="323" t="s">
        <v>1539</v>
      </c>
      <c r="G1055" s="323" t="s">
        <v>1539</v>
      </c>
      <c r="H1055" s="323" t="s">
        <v>1539</v>
      </c>
    </row>
    <row r="1056" spans="1:8" x14ac:dyDescent="0.25">
      <c r="A1056" s="103"/>
      <c r="C1056" s="323" t="s">
        <v>1539</v>
      </c>
      <c r="D1056" s="323" t="s">
        <v>1539</v>
      </c>
      <c r="E1056" s="323" t="s">
        <v>1539</v>
      </c>
      <c r="G1056" s="323" t="s">
        <v>1539</v>
      </c>
      <c r="H1056" s="323" t="s">
        <v>1539</v>
      </c>
    </row>
    <row r="1057" spans="1:8" x14ac:dyDescent="0.25">
      <c r="A1057" s="103"/>
      <c r="C1057" s="323" t="s">
        <v>1539</v>
      </c>
      <c r="D1057" s="323" t="s">
        <v>1539</v>
      </c>
      <c r="E1057" s="323" t="s">
        <v>1539</v>
      </c>
      <c r="G1057" s="323" t="s">
        <v>1539</v>
      </c>
      <c r="H1057" s="323" t="s">
        <v>1539</v>
      </c>
    </row>
    <row r="1058" spans="1:8" x14ac:dyDescent="0.25">
      <c r="A1058" s="103"/>
      <c r="C1058" s="323" t="s">
        <v>1539</v>
      </c>
      <c r="D1058" s="323" t="s">
        <v>1539</v>
      </c>
      <c r="E1058" s="323" t="s">
        <v>1539</v>
      </c>
      <c r="G1058" s="323" t="s">
        <v>1539</v>
      </c>
      <c r="H1058" s="323" t="s">
        <v>1539</v>
      </c>
    </row>
    <row r="1059" spans="1:8" x14ac:dyDescent="0.25">
      <c r="A1059" s="103"/>
      <c r="C1059" s="323" t="s">
        <v>1539</v>
      </c>
      <c r="D1059" s="323" t="s">
        <v>1539</v>
      </c>
      <c r="E1059" s="323" t="s">
        <v>1539</v>
      </c>
      <c r="G1059" s="323" t="s">
        <v>1539</v>
      </c>
      <c r="H1059" s="323" t="s">
        <v>1539</v>
      </c>
    </row>
    <row r="1060" spans="1:8" x14ac:dyDescent="0.25">
      <c r="A1060" s="103"/>
      <c r="B1060" s="324"/>
      <c r="C1060" s="323" t="s">
        <v>1539</v>
      </c>
      <c r="D1060" s="323" t="s">
        <v>1539</v>
      </c>
      <c r="E1060" s="323" t="s">
        <v>1539</v>
      </c>
      <c r="G1060" s="323" t="s">
        <v>1539</v>
      </c>
      <c r="H1060" s="323" t="s">
        <v>1539</v>
      </c>
    </row>
    <row r="1061" spans="1:8" x14ac:dyDescent="0.25">
      <c r="A1061" s="103"/>
      <c r="B1061" s="324"/>
      <c r="C1061" s="323" t="s">
        <v>1539</v>
      </c>
      <c r="D1061" s="323" t="s">
        <v>1539</v>
      </c>
      <c r="E1061" s="323" t="s">
        <v>1539</v>
      </c>
      <c r="G1061" s="323" t="s">
        <v>1539</v>
      </c>
      <c r="H1061" s="323" t="s">
        <v>1539</v>
      </c>
    </row>
    <row r="1062" spans="1:8" x14ac:dyDescent="0.25">
      <c r="A1062" s="103"/>
      <c r="B1062" s="324"/>
      <c r="C1062" s="323" t="s">
        <v>1539</v>
      </c>
      <c r="D1062" s="323" t="s">
        <v>1539</v>
      </c>
      <c r="E1062" s="323" t="s">
        <v>1539</v>
      </c>
      <c r="G1062" s="323" t="s">
        <v>1539</v>
      </c>
      <c r="H1062" s="323" t="s">
        <v>1539</v>
      </c>
    </row>
    <row r="1063" spans="1:8" x14ac:dyDescent="0.25">
      <c r="A1063" s="103"/>
      <c r="B1063" s="324"/>
      <c r="C1063" s="323" t="s">
        <v>1539</v>
      </c>
      <c r="D1063" s="323" t="s">
        <v>1539</v>
      </c>
      <c r="E1063" s="323" t="s">
        <v>1539</v>
      </c>
      <c r="G1063" s="323" t="s">
        <v>1539</v>
      </c>
      <c r="H1063" s="323" t="s">
        <v>1539</v>
      </c>
    </row>
    <row r="1064" spans="1:8" x14ac:dyDescent="0.25">
      <c r="A1064" s="103"/>
      <c r="B1064" s="324"/>
      <c r="C1064" s="323" t="s">
        <v>1539</v>
      </c>
      <c r="D1064" s="323" t="s">
        <v>1539</v>
      </c>
      <c r="E1064" s="323" t="s">
        <v>1539</v>
      </c>
      <c r="G1064" s="323" t="s">
        <v>1539</v>
      </c>
      <c r="H1064" s="323" t="s">
        <v>1539</v>
      </c>
    </row>
    <row r="1065" spans="1:8" x14ac:dyDescent="0.25">
      <c r="A1065" s="103"/>
      <c r="B1065" s="324"/>
      <c r="C1065" s="323" t="s">
        <v>1539</v>
      </c>
      <c r="D1065" s="323" t="s">
        <v>1539</v>
      </c>
      <c r="E1065" s="323" t="s">
        <v>1539</v>
      </c>
      <c r="G1065" s="323" t="s">
        <v>1539</v>
      </c>
      <c r="H1065" s="323" t="s">
        <v>1539</v>
      </c>
    </row>
    <row r="1066" spans="1:8" x14ac:dyDescent="0.25">
      <c r="A1066" s="103"/>
      <c r="B1066" s="324"/>
      <c r="C1066" s="323" t="s">
        <v>1539</v>
      </c>
      <c r="D1066" s="323" t="s">
        <v>1539</v>
      </c>
      <c r="E1066" s="323" t="s">
        <v>1539</v>
      </c>
      <c r="G1066" s="323" t="s">
        <v>1539</v>
      </c>
      <c r="H1066" s="323" t="s">
        <v>1539</v>
      </c>
    </row>
    <row r="1067" spans="1:8" x14ac:dyDescent="0.25">
      <c r="A1067" s="103"/>
      <c r="B1067" s="324"/>
      <c r="C1067" s="323" t="s">
        <v>1539</v>
      </c>
      <c r="D1067" s="323" t="s">
        <v>1539</v>
      </c>
      <c r="E1067" s="323" t="s">
        <v>1539</v>
      </c>
      <c r="G1067" s="323" t="s">
        <v>1539</v>
      </c>
      <c r="H1067" s="323" t="s">
        <v>1539</v>
      </c>
    </row>
    <row r="1068" spans="1:8" x14ac:dyDescent="0.25">
      <c r="A1068" s="103"/>
      <c r="B1068" s="324"/>
      <c r="C1068" s="323" t="s">
        <v>1539</v>
      </c>
      <c r="D1068" s="323" t="s">
        <v>1539</v>
      </c>
      <c r="E1068" s="323" t="s">
        <v>1539</v>
      </c>
      <c r="G1068" s="323" t="s">
        <v>1539</v>
      </c>
      <c r="H1068" s="323" t="s">
        <v>1539</v>
      </c>
    </row>
    <row r="1069" spans="1:8" x14ac:dyDescent="0.25">
      <c r="A1069" s="103"/>
      <c r="B1069" s="324"/>
      <c r="C1069" s="323" t="s">
        <v>1539</v>
      </c>
      <c r="D1069" s="323" t="s">
        <v>1539</v>
      </c>
      <c r="E1069" s="323" t="s">
        <v>1539</v>
      </c>
      <c r="G1069" s="323" t="s">
        <v>1539</v>
      </c>
      <c r="H1069" s="323" t="s">
        <v>1539</v>
      </c>
    </row>
    <row r="1070" spans="1:8" x14ac:dyDescent="0.25">
      <c r="A1070" s="103"/>
      <c r="B1070" s="324"/>
      <c r="C1070" s="323" t="s">
        <v>1539</v>
      </c>
      <c r="D1070" s="323" t="s">
        <v>1539</v>
      </c>
      <c r="E1070" s="323" t="s">
        <v>1539</v>
      </c>
      <c r="G1070" s="323" t="s">
        <v>1539</v>
      </c>
      <c r="H1070" s="323" t="s">
        <v>1539</v>
      </c>
    </row>
    <row r="1071" spans="1:8" x14ac:dyDescent="0.25">
      <c r="A1071" s="103"/>
      <c r="B1071" s="324"/>
      <c r="C1071" s="323" t="s">
        <v>1539</v>
      </c>
      <c r="D1071" s="323" t="s">
        <v>1539</v>
      </c>
      <c r="E1071" s="323" t="s">
        <v>1539</v>
      </c>
      <c r="G1071" s="323" t="s">
        <v>1539</v>
      </c>
      <c r="H1071" s="323" t="s">
        <v>1539</v>
      </c>
    </row>
    <row r="1072" spans="1:8" x14ac:dyDescent="0.25">
      <c r="A1072" s="103"/>
      <c r="B1072" s="324"/>
      <c r="C1072" s="323" t="s">
        <v>1539</v>
      </c>
      <c r="D1072" s="323" t="s">
        <v>1539</v>
      </c>
      <c r="E1072" s="323" t="s">
        <v>1539</v>
      </c>
      <c r="G1072" s="323" t="s">
        <v>1539</v>
      </c>
      <c r="H1072" s="323" t="s">
        <v>1539</v>
      </c>
    </row>
    <row r="1073" spans="1:8" x14ac:dyDescent="0.25">
      <c r="A1073" s="103"/>
      <c r="B1073" s="324"/>
      <c r="C1073" s="323" t="s">
        <v>1539</v>
      </c>
      <c r="D1073" s="323" t="s">
        <v>1539</v>
      </c>
      <c r="E1073" s="323" t="s">
        <v>1539</v>
      </c>
      <c r="G1073" s="323" t="s">
        <v>1539</v>
      </c>
      <c r="H1073" s="323" t="s">
        <v>1539</v>
      </c>
    </row>
    <row r="1074" spans="1:8" x14ac:dyDescent="0.25">
      <c r="A1074" s="103"/>
      <c r="B1074" s="324"/>
      <c r="C1074" s="323" t="s">
        <v>1539</v>
      </c>
      <c r="D1074" s="323" t="s">
        <v>1539</v>
      </c>
      <c r="E1074" s="323" t="s">
        <v>1539</v>
      </c>
      <c r="G1074" s="323" t="s">
        <v>1539</v>
      </c>
      <c r="H1074" s="323" t="s">
        <v>1539</v>
      </c>
    </row>
    <row r="1075" spans="1:8" x14ac:dyDescent="0.25">
      <c r="A1075" s="103"/>
      <c r="B1075" s="324"/>
      <c r="C1075" s="323" t="s">
        <v>1539</v>
      </c>
      <c r="D1075" s="323" t="s">
        <v>1539</v>
      </c>
      <c r="E1075" s="323" t="s">
        <v>1539</v>
      </c>
      <c r="G1075" s="323" t="s">
        <v>1539</v>
      </c>
      <c r="H1075" s="323" t="s">
        <v>1539</v>
      </c>
    </row>
    <row r="1076" spans="1:8" x14ac:dyDescent="0.25">
      <c r="A1076" s="103"/>
      <c r="B1076" s="324"/>
      <c r="C1076" s="323" t="s">
        <v>1539</v>
      </c>
      <c r="D1076" s="323" t="s">
        <v>1539</v>
      </c>
      <c r="E1076" s="323" t="s">
        <v>1539</v>
      </c>
      <c r="G1076" s="323" t="s">
        <v>1539</v>
      </c>
      <c r="H1076" s="323" t="s">
        <v>1539</v>
      </c>
    </row>
    <row r="1077" spans="1:8" x14ac:dyDescent="0.25">
      <c r="A1077" s="103"/>
      <c r="B1077" s="324"/>
      <c r="C1077" s="323" t="s">
        <v>1539</v>
      </c>
      <c r="D1077" s="323" t="s">
        <v>1539</v>
      </c>
      <c r="E1077" s="323" t="s">
        <v>1539</v>
      </c>
      <c r="G1077" s="323" t="s">
        <v>1539</v>
      </c>
      <c r="H1077" s="323" t="s">
        <v>1539</v>
      </c>
    </row>
    <row r="1078" spans="1:8" x14ac:dyDescent="0.25">
      <c r="A1078" s="103"/>
      <c r="B1078" s="324"/>
      <c r="C1078" s="323" t="s">
        <v>1539</v>
      </c>
      <c r="D1078" s="323" t="s">
        <v>1539</v>
      </c>
      <c r="E1078" s="323" t="s">
        <v>1539</v>
      </c>
      <c r="G1078" s="323" t="s">
        <v>1539</v>
      </c>
      <c r="H1078" s="323" t="s">
        <v>1539</v>
      </c>
    </row>
    <row r="1079" spans="1:8" x14ac:dyDescent="0.25">
      <c r="A1079" s="103"/>
      <c r="B1079" s="329"/>
      <c r="C1079" s="323" t="s">
        <v>1539</v>
      </c>
      <c r="D1079" s="323" t="s">
        <v>1539</v>
      </c>
      <c r="E1079" s="323" t="s">
        <v>1539</v>
      </c>
      <c r="G1079" s="323" t="s">
        <v>1539</v>
      </c>
      <c r="H1079" s="323" t="s">
        <v>1539</v>
      </c>
    </row>
    <row r="1080" spans="1:8" x14ac:dyDescent="0.25">
      <c r="A1080" s="103"/>
      <c r="C1080" s="323" t="s">
        <v>1539</v>
      </c>
      <c r="D1080" s="323" t="s">
        <v>1539</v>
      </c>
      <c r="E1080" s="323" t="s">
        <v>1539</v>
      </c>
      <c r="G1080" s="323" t="s">
        <v>1539</v>
      </c>
      <c r="H1080" s="323" t="s">
        <v>1539</v>
      </c>
    </row>
    <row r="1081" spans="1:8" x14ac:dyDescent="0.25">
      <c r="A1081" s="103"/>
      <c r="C1081" s="323" t="s">
        <v>1539</v>
      </c>
      <c r="D1081" s="323" t="s">
        <v>1539</v>
      </c>
      <c r="E1081" s="323" t="s">
        <v>1539</v>
      </c>
      <c r="G1081" s="323" t="s">
        <v>1539</v>
      </c>
      <c r="H1081" s="323" t="s">
        <v>1539</v>
      </c>
    </row>
    <row r="1082" spans="1:8" x14ac:dyDescent="0.25">
      <c r="A1082" s="103"/>
      <c r="C1082" s="323" t="s">
        <v>1539</v>
      </c>
      <c r="D1082" s="323" t="s">
        <v>1539</v>
      </c>
      <c r="E1082" s="323" t="s">
        <v>1539</v>
      </c>
      <c r="G1082" s="323" t="s">
        <v>1539</v>
      </c>
      <c r="H1082" s="323" t="s">
        <v>1539</v>
      </c>
    </row>
    <row r="1083" spans="1:8" x14ac:dyDescent="0.25">
      <c r="A1083" s="103"/>
      <c r="B1083" s="324"/>
      <c r="C1083" s="323" t="s">
        <v>1539</v>
      </c>
      <c r="D1083" s="323" t="s">
        <v>1539</v>
      </c>
      <c r="E1083" s="323" t="s">
        <v>1539</v>
      </c>
      <c r="G1083" s="323" t="s">
        <v>1539</v>
      </c>
      <c r="H1083" s="323" t="s">
        <v>1539</v>
      </c>
    </row>
    <row r="1084" spans="1:8" x14ac:dyDescent="0.25">
      <c r="A1084" s="103"/>
      <c r="B1084" s="324"/>
      <c r="C1084" s="323" t="s">
        <v>1539</v>
      </c>
      <c r="D1084" s="323" t="s">
        <v>1539</v>
      </c>
      <c r="E1084" s="323" t="s">
        <v>1539</v>
      </c>
      <c r="G1084" s="323" t="s">
        <v>1539</v>
      </c>
      <c r="H1084" s="323" t="s">
        <v>1539</v>
      </c>
    </row>
    <row r="1085" spans="1:8" x14ac:dyDescent="0.25">
      <c r="A1085" s="103"/>
      <c r="B1085" s="324"/>
      <c r="C1085" s="323" t="s">
        <v>1539</v>
      </c>
      <c r="D1085" s="323" t="s">
        <v>1539</v>
      </c>
      <c r="E1085" s="323" t="s">
        <v>1539</v>
      </c>
      <c r="G1085" s="323" t="s">
        <v>1539</v>
      </c>
      <c r="H1085" s="323" t="s">
        <v>1539</v>
      </c>
    </row>
    <row r="1086" spans="1:8" x14ac:dyDescent="0.25">
      <c r="A1086" s="103"/>
      <c r="B1086" s="324"/>
      <c r="C1086" s="323" t="s">
        <v>1539</v>
      </c>
      <c r="D1086" s="323" t="s">
        <v>1539</v>
      </c>
      <c r="E1086" s="323" t="s">
        <v>1539</v>
      </c>
      <c r="G1086" s="323" t="s">
        <v>1539</v>
      </c>
      <c r="H1086" s="323" t="s">
        <v>1539</v>
      </c>
    </row>
    <row r="1087" spans="1:8" x14ac:dyDescent="0.25">
      <c r="A1087" s="103"/>
      <c r="B1087" s="329"/>
      <c r="C1087" s="323" t="s">
        <v>1539</v>
      </c>
      <c r="D1087" s="323" t="s">
        <v>1539</v>
      </c>
      <c r="E1087" s="323" t="s">
        <v>1539</v>
      </c>
      <c r="G1087" s="323" t="s">
        <v>1539</v>
      </c>
      <c r="H1087" s="323" t="s">
        <v>1539</v>
      </c>
    </row>
    <row r="1088" spans="1:8" x14ac:dyDescent="0.25">
      <c r="A1088" s="103"/>
      <c r="C1088" s="323" t="s">
        <v>1539</v>
      </c>
      <c r="D1088" s="323" t="s">
        <v>1539</v>
      </c>
      <c r="E1088" s="323" t="s">
        <v>1539</v>
      </c>
      <c r="G1088" s="323" t="s">
        <v>1539</v>
      </c>
      <c r="H1088" s="323" t="s">
        <v>1539</v>
      </c>
    </row>
    <row r="1089" spans="1:8" x14ac:dyDescent="0.25">
      <c r="A1089" s="103"/>
      <c r="C1089" s="323" t="s">
        <v>1539</v>
      </c>
      <c r="D1089" s="323" t="s">
        <v>1539</v>
      </c>
      <c r="E1089" s="323" t="s">
        <v>1539</v>
      </c>
      <c r="G1089" s="323" t="s">
        <v>1539</v>
      </c>
      <c r="H1089" s="323" t="s">
        <v>1539</v>
      </c>
    </row>
    <row r="1090" spans="1:8" x14ac:dyDescent="0.25">
      <c r="A1090" s="103"/>
      <c r="C1090" s="323" t="s">
        <v>1539</v>
      </c>
      <c r="D1090" s="323" t="s">
        <v>1539</v>
      </c>
      <c r="E1090" s="323" t="s">
        <v>1539</v>
      </c>
      <c r="G1090" s="323" t="s">
        <v>1539</v>
      </c>
      <c r="H1090" s="323" t="s">
        <v>1539</v>
      </c>
    </row>
    <row r="1091" spans="1:8" x14ac:dyDescent="0.25">
      <c r="A1091" s="103"/>
      <c r="C1091" s="323" t="s">
        <v>1539</v>
      </c>
      <c r="D1091" s="323" t="s">
        <v>1539</v>
      </c>
      <c r="E1091" s="323" t="s">
        <v>1539</v>
      </c>
      <c r="G1091" s="323" t="s">
        <v>1539</v>
      </c>
      <c r="H1091" s="323" t="s">
        <v>1539</v>
      </c>
    </row>
    <row r="1092" spans="1:8" x14ac:dyDescent="0.25">
      <c r="A1092" s="103"/>
      <c r="C1092" s="323" t="s">
        <v>1539</v>
      </c>
      <c r="D1092" s="323" t="s">
        <v>1539</v>
      </c>
      <c r="E1092" s="323" t="s">
        <v>1539</v>
      </c>
      <c r="G1092" s="323" t="s">
        <v>1539</v>
      </c>
      <c r="H1092" s="323" t="s">
        <v>1539</v>
      </c>
    </row>
    <row r="1093" spans="1:8" x14ac:dyDescent="0.25">
      <c r="A1093" s="103"/>
      <c r="B1093" s="324"/>
      <c r="C1093" s="323" t="s">
        <v>1539</v>
      </c>
      <c r="D1093" s="323" t="s">
        <v>1539</v>
      </c>
      <c r="E1093" s="323" t="s">
        <v>1539</v>
      </c>
      <c r="G1093" s="323" t="s">
        <v>1539</v>
      </c>
      <c r="H1093" s="323" t="s">
        <v>1539</v>
      </c>
    </row>
    <row r="1094" spans="1:8" x14ac:dyDescent="0.25">
      <c r="A1094" s="103"/>
      <c r="B1094" s="324"/>
      <c r="C1094" s="323" t="s">
        <v>1539</v>
      </c>
      <c r="D1094" s="323" t="s">
        <v>1539</v>
      </c>
      <c r="E1094" s="323" t="s">
        <v>1539</v>
      </c>
      <c r="G1094" s="323" t="s">
        <v>1539</v>
      </c>
      <c r="H1094" s="323" t="s">
        <v>1539</v>
      </c>
    </row>
    <row r="1095" spans="1:8" x14ac:dyDescent="0.25">
      <c r="A1095" s="103"/>
      <c r="B1095" s="324"/>
      <c r="C1095" s="323" t="s">
        <v>1539</v>
      </c>
      <c r="D1095" s="323" t="s">
        <v>1539</v>
      </c>
      <c r="E1095" s="323" t="s">
        <v>1539</v>
      </c>
      <c r="G1095" s="323" t="s">
        <v>1539</v>
      </c>
      <c r="H1095" s="323" t="s">
        <v>1539</v>
      </c>
    </row>
    <row r="1096" spans="1:8" x14ac:dyDescent="0.25">
      <c r="A1096" s="103"/>
      <c r="B1096" s="324"/>
      <c r="C1096" s="323" t="s">
        <v>1539</v>
      </c>
      <c r="D1096" s="323" t="s">
        <v>1539</v>
      </c>
      <c r="E1096" s="323" t="s">
        <v>1539</v>
      </c>
      <c r="G1096" s="323" t="s">
        <v>1539</v>
      </c>
      <c r="H1096" s="323" t="s">
        <v>1539</v>
      </c>
    </row>
    <row r="1097" spans="1:8" x14ac:dyDescent="0.25">
      <c r="A1097" s="103"/>
      <c r="B1097" s="324"/>
      <c r="C1097" s="323" t="s">
        <v>1539</v>
      </c>
      <c r="D1097" s="323" t="s">
        <v>1539</v>
      </c>
      <c r="E1097" s="323" t="s">
        <v>1539</v>
      </c>
      <c r="G1097" s="323" t="s">
        <v>1539</v>
      </c>
      <c r="H1097" s="323" t="s">
        <v>1539</v>
      </c>
    </row>
    <row r="1098" spans="1:8" x14ac:dyDescent="0.25">
      <c r="A1098" s="103"/>
      <c r="B1098" s="324"/>
      <c r="C1098" s="323" t="s">
        <v>1539</v>
      </c>
      <c r="D1098" s="323" t="s">
        <v>1539</v>
      </c>
      <c r="E1098" s="323" t="s">
        <v>1539</v>
      </c>
      <c r="G1098" s="323" t="s">
        <v>1539</v>
      </c>
      <c r="H1098" s="323" t="s">
        <v>1539</v>
      </c>
    </row>
    <row r="1099" spans="1:8" x14ac:dyDescent="0.25">
      <c r="A1099" s="103"/>
      <c r="B1099" s="324"/>
      <c r="C1099" s="323" t="s">
        <v>1539</v>
      </c>
      <c r="D1099" s="323" t="s">
        <v>1539</v>
      </c>
      <c r="E1099" s="323" t="s">
        <v>1539</v>
      </c>
      <c r="G1099" s="323" t="s">
        <v>1539</v>
      </c>
      <c r="H1099" s="323" t="s">
        <v>1539</v>
      </c>
    </row>
    <row r="1100" spans="1:8" x14ac:dyDescent="0.25">
      <c r="A1100" s="103"/>
      <c r="B1100" s="324"/>
      <c r="C1100" s="323" t="s">
        <v>1539</v>
      </c>
      <c r="D1100" s="323" t="s">
        <v>1539</v>
      </c>
      <c r="E1100" s="323" t="s">
        <v>1539</v>
      </c>
      <c r="G1100" s="323" t="s">
        <v>1539</v>
      </c>
      <c r="H1100" s="323" t="s">
        <v>1539</v>
      </c>
    </row>
    <row r="1101" spans="1:8" x14ac:dyDescent="0.25">
      <c r="A1101" s="103"/>
      <c r="B1101" s="324"/>
      <c r="C1101" s="323" t="s">
        <v>1539</v>
      </c>
      <c r="D1101" s="323" t="s">
        <v>1539</v>
      </c>
      <c r="E1101" s="323" t="s">
        <v>1539</v>
      </c>
      <c r="G1101" s="323" t="s">
        <v>1539</v>
      </c>
      <c r="H1101" s="323" t="s">
        <v>1539</v>
      </c>
    </row>
    <row r="1102" spans="1:8" x14ac:dyDescent="0.25">
      <c r="A1102" s="103"/>
      <c r="B1102" s="324"/>
      <c r="C1102" s="323" t="s">
        <v>1539</v>
      </c>
      <c r="D1102" s="323" t="s">
        <v>1539</v>
      </c>
      <c r="E1102" s="323" t="s">
        <v>1539</v>
      </c>
      <c r="G1102" s="323" t="s">
        <v>1539</v>
      </c>
      <c r="H1102" s="323" t="s">
        <v>1539</v>
      </c>
    </row>
    <row r="1103" spans="1:8" x14ac:dyDescent="0.25">
      <c r="A1103" s="103"/>
      <c r="B1103" s="324"/>
      <c r="C1103" s="323" t="s">
        <v>1539</v>
      </c>
      <c r="D1103" s="323" t="s">
        <v>1539</v>
      </c>
      <c r="E1103" s="323" t="s">
        <v>1539</v>
      </c>
      <c r="G1103" s="323" t="s">
        <v>1539</v>
      </c>
      <c r="H1103" s="323" t="s">
        <v>1539</v>
      </c>
    </row>
    <row r="1104" spans="1:8" x14ac:dyDescent="0.25">
      <c r="A1104" s="103"/>
      <c r="B1104" s="324"/>
      <c r="C1104" s="323" t="s">
        <v>1539</v>
      </c>
      <c r="D1104" s="323" t="s">
        <v>1539</v>
      </c>
      <c r="E1104" s="323" t="s">
        <v>1539</v>
      </c>
      <c r="G1104" s="323" t="s">
        <v>1539</v>
      </c>
      <c r="H1104" s="323" t="s">
        <v>1539</v>
      </c>
    </row>
    <row r="1105" spans="1:8" x14ac:dyDescent="0.25">
      <c r="A1105" s="103"/>
      <c r="B1105" s="329"/>
      <c r="C1105" s="323" t="s">
        <v>1539</v>
      </c>
      <c r="D1105" s="323" t="s">
        <v>1539</v>
      </c>
      <c r="E1105" s="323" t="s">
        <v>1539</v>
      </c>
      <c r="G1105" s="323" t="s">
        <v>1539</v>
      </c>
      <c r="H1105" s="323" t="s">
        <v>1539</v>
      </c>
    </row>
    <row r="1106" spans="1:8" x14ac:dyDescent="0.25">
      <c r="A1106" s="103"/>
      <c r="C1106" s="323" t="s">
        <v>1539</v>
      </c>
      <c r="D1106" s="323" t="s">
        <v>1539</v>
      </c>
      <c r="E1106" s="323" t="s">
        <v>1539</v>
      </c>
      <c r="G1106" s="323" t="s">
        <v>1539</v>
      </c>
      <c r="H1106" s="323" t="s">
        <v>1539</v>
      </c>
    </row>
    <row r="1107" spans="1:8" x14ac:dyDescent="0.25">
      <c r="A1107" s="103"/>
      <c r="C1107" s="323" t="s">
        <v>1539</v>
      </c>
      <c r="D1107" s="323" t="s">
        <v>1539</v>
      </c>
      <c r="E1107" s="323" t="s">
        <v>1539</v>
      </c>
      <c r="G1107" s="323" t="s">
        <v>1539</v>
      </c>
      <c r="H1107" s="323" t="s">
        <v>1539</v>
      </c>
    </row>
    <row r="1108" spans="1:8" x14ac:dyDescent="0.25">
      <c r="A1108" s="103"/>
      <c r="C1108" s="323" t="s">
        <v>1539</v>
      </c>
      <c r="D1108" s="323" t="s">
        <v>1539</v>
      </c>
      <c r="E1108" s="323" t="s">
        <v>1539</v>
      </c>
      <c r="G1108" s="323" t="s">
        <v>1539</v>
      </c>
      <c r="H1108" s="323" t="s">
        <v>1539</v>
      </c>
    </row>
    <row r="1109" spans="1:8" x14ac:dyDescent="0.25">
      <c r="A1109" s="103"/>
      <c r="B1109" s="324"/>
      <c r="C1109" s="323" t="s">
        <v>1539</v>
      </c>
      <c r="D1109" s="323" t="s">
        <v>1539</v>
      </c>
      <c r="E1109" s="323" t="s">
        <v>1539</v>
      </c>
      <c r="G1109" s="323" t="s">
        <v>1539</v>
      </c>
      <c r="H1109" s="323" t="s">
        <v>1539</v>
      </c>
    </row>
    <row r="1110" spans="1:8" x14ac:dyDescent="0.25">
      <c r="A1110" s="103"/>
      <c r="B1110" s="324"/>
      <c r="C1110" s="323" t="s">
        <v>1539</v>
      </c>
      <c r="D1110" s="323" t="s">
        <v>1539</v>
      </c>
      <c r="E1110" s="323" t="s">
        <v>1539</v>
      </c>
      <c r="G1110" s="323" t="s">
        <v>1539</v>
      </c>
      <c r="H1110" s="323" t="s">
        <v>1539</v>
      </c>
    </row>
    <row r="1111" spans="1:8" x14ac:dyDescent="0.25">
      <c r="A1111" s="103"/>
      <c r="B1111" s="324"/>
      <c r="C1111" s="323" t="s">
        <v>1539</v>
      </c>
      <c r="D1111" s="323" t="s">
        <v>1539</v>
      </c>
      <c r="E1111" s="323" t="s">
        <v>1539</v>
      </c>
      <c r="G1111" s="323" t="s">
        <v>1539</v>
      </c>
      <c r="H1111" s="323" t="s">
        <v>1539</v>
      </c>
    </row>
    <row r="1112" spans="1:8" x14ac:dyDescent="0.25">
      <c r="A1112" s="103"/>
      <c r="B1112" s="324"/>
      <c r="C1112" s="323" t="s">
        <v>1539</v>
      </c>
      <c r="D1112" s="323" t="s">
        <v>1539</v>
      </c>
      <c r="E1112" s="323" t="s">
        <v>1539</v>
      </c>
      <c r="G1112" s="323" t="s">
        <v>1539</v>
      </c>
      <c r="H1112" s="323" t="s">
        <v>1539</v>
      </c>
    </row>
    <row r="1113" spans="1:8" x14ac:dyDescent="0.25">
      <c r="A1113" s="103"/>
      <c r="B1113" s="324"/>
      <c r="C1113" s="323" t="s">
        <v>1539</v>
      </c>
      <c r="D1113" s="323" t="s">
        <v>1539</v>
      </c>
      <c r="E1113" s="323" t="s">
        <v>1539</v>
      </c>
      <c r="G1113" s="323" t="s">
        <v>1539</v>
      </c>
      <c r="H1113" s="323" t="s">
        <v>1539</v>
      </c>
    </row>
    <row r="1114" spans="1:8" x14ac:dyDescent="0.25">
      <c r="A1114" s="103"/>
      <c r="B1114" s="324"/>
      <c r="C1114" s="323" t="s">
        <v>1539</v>
      </c>
      <c r="D1114" s="323" t="s">
        <v>1539</v>
      </c>
      <c r="E1114" s="323" t="s">
        <v>1539</v>
      </c>
      <c r="G1114" s="323" t="s">
        <v>1539</v>
      </c>
      <c r="H1114" s="323" t="s">
        <v>1539</v>
      </c>
    </row>
    <row r="1115" spans="1:8" x14ac:dyDescent="0.25">
      <c r="A1115" s="103"/>
      <c r="B1115" s="324"/>
      <c r="C1115" s="323" t="s">
        <v>1539</v>
      </c>
      <c r="D1115" s="323" t="s">
        <v>1539</v>
      </c>
      <c r="E1115" s="323" t="s">
        <v>1539</v>
      </c>
      <c r="G1115" s="323" t="s">
        <v>1539</v>
      </c>
      <c r="H1115" s="323" t="s">
        <v>1539</v>
      </c>
    </row>
    <row r="1116" spans="1:8" x14ac:dyDescent="0.25">
      <c r="A1116" s="103"/>
      <c r="B1116" s="324"/>
      <c r="C1116" s="323" t="s">
        <v>1539</v>
      </c>
      <c r="D1116" s="323" t="s">
        <v>1539</v>
      </c>
      <c r="E1116" s="323" t="s">
        <v>1539</v>
      </c>
      <c r="G1116" s="323" t="s">
        <v>1539</v>
      </c>
      <c r="H1116" s="323" t="s">
        <v>1539</v>
      </c>
    </row>
    <row r="1117" spans="1:8" x14ac:dyDescent="0.25">
      <c r="A1117" s="103"/>
      <c r="B1117" s="324"/>
      <c r="C1117" s="323" t="s">
        <v>1539</v>
      </c>
      <c r="D1117" s="323" t="s">
        <v>1539</v>
      </c>
      <c r="E1117" s="323" t="s">
        <v>1539</v>
      </c>
      <c r="G1117" s="323" t="s">
        <v>1539</v>
      </c>
      <c r="H1117" s="323" t="s">
        <v>1539</v>
      </c>
    </row>
    <row r="1118" spans="1:8" x14ac:dyDescent="0.25">
      <c r="A1118" s="103"/>
      <c r="B1118" s="324"/>
      <c r="C1118" s="323" t="s">
        <v>1539</v>
      </c>
      <c r="D1118" s="323" t="s">
        <v>1539</v>
      </c>
      <c r="E1118" s="323" t="s">
        <v>1539</v>
      </c>
      <c r="G1118" s="323" t="s">
        <v>1539</v>
      </c>
      <c r="H1118" s="323" t="s">
        <v>1539</v>
      </c>
    </row>
    <row r="1119" spans="1:8" x14ac:dyDescent="0.25">
      <c r="A1119" s="103"/>
      <c r="B1119" s="324"/>
      <c r="C1119" s="323" t="s">
        <v>1539</v>
      </c>
      <c r="D1119" s="323" t="s">
        <v>1539</v>
      </c>
      <c r="E1119" s="323" t="s">
        <v>1539</v>
      </c>
      <c r="G1119" s="323" t="s">
        <v>1539</v>
      </c>
      <c r="H1119" s="323" t="s">
        <v>1539</v>
      </c>
    </row>
    <row r="1120" spans="1:8" x14ac:dyDescent="0.25">
      <c r="A1120" s="103"/>
      <c r="B1120" s="324"/>
      <c r="C1120" s="323" t="s">
        <v>1539</v>
      </c>
      <c r="D1120" s="323" t="s">
        <v>1539</v>
      </c>
      <c r="E1120" s="323" t="s">
        <v>1539</v>
      </c>
      <c r="G1120" s="323" t="s">
        <v>1539</v>
      </c>
      <c r="H1120" s="323" t="s">
        <v>1539</v>
      </c>
    </row>
    <row r="1121" spans="1:8" x14ac:dyDescent="0.25">
      <c r="A1121" s="103"/>
      <c r="B1121" s="324"/>
      <c r="C1121" s="323" t="s">
        <v>1539</v>
      </c>
      <c r="D1121" s="323" t="s">
        <v>1539</v>
      </c>
      <c r="E1121" s="323" t="s">
        <v>1539</v>
      </c>
      <c r="G1121" s="323" t="s">
        <v>1539</v>
      </c>
      <c r="H1121" s="323" t="s">
        <v>1539</v>
      </c>
    </row>
    <row r="1122" spans="1:8" x14ac:dyDescent="0.25">
      <c r="A1122" s="103"/>
      <c r="B1122" s="324"/>
      <c r="C1122" s="323" t="s">
        <v>1539</v>
      </c>
      <c r="D1122" s="323" t="s">
        <v>1539</v>
      </c>
      <c r="E1122" s="323" t="s">
        <v>1539</v>
      </c>
      <c r="G1122" s="323" t="s">
        <v>1539</v>
      </c>
      <c r="H1122" s="323" t="s">
        <v>1539</v>
      </c>
    </row>
    <row r="1123" spans="1:8" x14ac:dyDescent="0.25">
      <c r="A1123" s="103"/>
      <c r="B1123" s="324"/>
      <c r="C1123" s="323" t="s">
        <v>1539</v>
      </c>
      <c r="D1123" s="323" t="s">
        <v>1539</v>
      </c>
      <c r="E1123" s="323" t="s">
        <v>1539</v>
      </c>
      <c r="G1123" s="323" t="s">
        <v>1539</v>
      </c>
      <c r="H1123" s="323" t="s">
        <v>1539</v>
      </c>
    </row>
    <row r="1124" spans="1:8" x14ac:dyDescent="0.25">
      <c r="A1124" s="103"/>
      <c r="B1124" s="324"/>
      <c r="C1124" s="323" t="s">
        <v>1539</v>
      </c>
      <c r="D1124" s="323" t="s">
        <v>1539</v>
      </c>
      <c r="E1124" s="323" t="s">
        <v>1539</v>
      </c>
      <c r="G1124" s="323" t="s">
        <v>1539</v>
      </c>
      <c r="H1124" s="323" t="s">
        <v>1539</v>
      </c>
    </row>
    <row r="1125" spans="1:8" x14ac:dyDescent="0.25">
      <c r="A1125" s="103"/>
      <c r="B1125" s="324"/>
      <c r="C1125" s="323" t="s">
        <v>1539</v>
      </c>
      <c r="D1125" s="323" t="s">
        <v>1539</v>
      </c>
      <c r="E1125" s="323" t="s">
        <v>1539</v>
      </c>
      <c r="G1125" s="323" t="s">
        <v>1539</v>
      </c>
      <c r="H1125" s="323" t="s">
        <v>1539</v>
      </c>
    </row>
    <row r="1126" spans="1:8" x14ac:dyDescent="0.25">
      <c r="A1126" s="103"/>
      <c r="B1126" s="324"/>
      <c r="C1126" s="323" t="s">
        <v>1539</v>
      </c>
      <c r="D1126" s="323" t="s">
        <v>1539</v>
      </c>
      <c r="E1126" s="323" t="s">
        <v>1539</v>
      </c>
      <c r="G1126" s="323" t="s">
        <v>1539</v>
      </c>
      <c r="H1126" s="323" t="s">
        <v>1539</v>
      </c>
    </row>
    <row r="1127" spans="1:8" x14ac:dyDescent="0.25">
      <c r="A1127" s="103"/>
      <c r="B1127" s="324"/>
      <c r="C1127" s="323" t="s">
        <v>1539</v>
      </c>
      <c r="D1127" s="323" t="s">
        <v>1539</v>
      </c>
      <c r="E1127" s="323" t="s">
        <v>1539</v>
      </c>
      <c r="G1127" s="323" t="s">
        <v>1539</v>
      </c>
      <c r="H1127" s="323" t="s">
        <v>1539</v>
      </c>
    </row>
    <row r="1128" spans="1:8" x14ac:dyDescent="0.25">
      <c r="A1128" s="103"/>
      <c r="B1128" s="324"/>
      <c r="C1128" s="323" t="s">
        <v>1539</v>
      </c>
      <c r="D1128" s="323" t="s">
        <v>1539</v>
      </c>
      <c r="E1128" s="323" t="s">
        <v>1539</v>
      </c>
      <c r="G1128" s="323" t="s">
        <v>1539</v>
      </c>
      <c r="H1128" s="323" t="s">
        <v>1539</v>
      </c>
    </row>
    <row r="1129" spans="1:8" x14ac:dyDescent="0.25">
      <c r="A1129" s="103"/>
      <c r="B1129" s="324"/>
      <c r="C1129" s="323" t="s">
        <v>1539</v>
      </c>
      <c r="D1129" s="323" t="s">
        <v>1539</v>
      </c>
      <c r="E1129" s="323" t="s">
        <v>1539</v>
      </c>
      <c r="G1129" s="323" t="s">
        <v>1539</v>
      </c>
      <c r="H1129" s="323" t="s">
        <v>1539</v>
      </c>
    </row>
    <row r="1130" spans="1:8" x14ac:dyDescent="0.25">
      <c r="A1130" s="103"/>
      <c r="B1130" s="324"/>
      <c r="C1130" s="323" t="s">
        <v>1539</v>
      </c>
      <c r="D1130" s="323" t="s">
        <v>1539</v>
      </c>
      <c r="E1130" s="323" t="s">
        <v>1539</v>
      </c>
      <c r="G1130" s="323" t="s">
        <v>1539</v>
      </c>
      <c r="H1130" s="323" t="s">
        <v>1539</v>
      </c>
    </row>
    <row r="1131" spans="1:8" x14ac:dyDescent="0.25">
      <c r="A1131" s="103"/>
      <c r="B1131" s="324"/>
      <c r="C1131" s="323" t="s">
        <v>1539</v>
      </c>
      <c r="D1131" s="323" t="s">
        <v>1539</v>
      </c>
      <c r="E1131" s="323" t="s">
        <v>1539</v>
      </c>
      <c r="G1131" s="323" t="s">
        <v>1539</v>
      </c>
      <c r="H1131" s="323" t="s">
        <v>1539</v>
      </c>
    </row>
    <row r="1132" spans="1:8" x14ac:dyDescent="0.25">
      <c r="A1132" s="103"/>
      <c r="B1132" s="324"/>
      <c r="C1132" s="323" t="s">
        <v>1539</v>
      </c>
      <c r="D1132" s="323" t="s">
        <v>1539</v>
      </c>
      <c r="E1132" s="323" t="s">
        <v>1539</v>
      </c>
      <c r="G1132" s="323" t="s">
        <v>1539</v>
      </c>
      <c r="H1132" s="323" t="s">
        <v>1539</v>
      </c>
    </row>
    <row r="1133" spans="1:8" x14ac:dyDescent="0.25">
      <c r="A1133" s="103"/>
      <c r="B1133" s="324"/>
      <c r="C1133" s="323" t="s">
        <v>1539</v>
      </c>
      <c r="D1133" s="323" t="s">
        <v>1539</v>
      </c>
      <c r="E1133" s="323" t="s">
        <v>1539</v>
      </c>
      <c r="G1133" s="323" t="s">
        <v>1539</v>
      </c>
      <c r="H1133" s="323" t="s">
        <v>1539</v>
      </c>
    </row>
    <row r="1134" spans="1:8" x14ac:dyDescent="0.25">
      <c r="A1134" s="103"/>
      <c r="B1134" s="324"/>
      <c r="C1134" s="323" t="s">
        <v>1539</v>
      </c>
      <c r="D1134" s="323" t="s">
        <v>1539</v>
      </c>
      <c r="E1134" s="323" t="s">
        <v>1539</v>
      </c>
      <c r="G1134" s="323" t="s">
        <v>1539</v>
      </c>
      <c r="H1134" s="323" t="s">
        <v>1539</v>
      </c>
    </row>
    <row r="1135" spans="1:8" x14ac:dyDescent="0.25">
      <c r="A1135" s="103"/>
      <c r="B1135" s="324"/>
      <c r="C1135" s="323" t="s">
        <v>1539</v>
      </c>
      <c r="D1135" s="323" t="s">
        <v>1539</v>
      </c>
      <c r="E1135" s="323" t="s">
        <v>1539</v>
      </c>
      <c r="G1135" s="323" t="s">
        <v>1539</v>
      </c>
      <c r="H1135" s="323" t="s">
        <v>1539</v>
      </c>
    </row>
    <row r="1136" spans="1:8" x14ac:dyDescent="0.25">
      <c r="A1136" s="103"/>
      <c r="B1136" s="329"/>
      <c r="C1136" s="323" t="s">
        <v>1539</v>
      </c>
      <c r="D1136" s="323" t="s">
        <v>1539</v>
      </c>
      <c r="E1136" s="323" t="s">
        <v>1539</v>
      </c>
      <c r="G1136" s="323" t="s">
        <v>1539</v>
      </c>
      <c r="H1136" s="323" t="s">
        <v>1539</v>
      </c>
    </row>
    <row r="1137" spans="1:8" x14ac:dyDescent="0.25">
      <c r="A1137" s="103"/>
      <c r="C1137" s="323" t="s">
        <v>1539</v>
      </c>
      <c r="D1137" s="323" t="s">
        <v>1539</v>
      </c>
      <c r="E1137" s="323" t="s">
        <v>1539</v>
      </c>
      <c r="G1137" s="323" t="s">
        <v>1539</v>
      </c>
      <c r="H1137" s="323" t="s">
        <v>1539</v>
      </c>
    </row>
    <row r="1138" spans="1:8" x14ac:dyDescent="0.25">
      <c r="A1138" s="103"/>
      <c r="C1138" s="323" t="s">
        <v>1539</v>
      </c>
      <c r="D1138" s="323" t="s">
        <v>1539</v>
      </c>
      <c r="E1138" s="323" t="s">
        <v>1539</v>
      </c>
      <c r="G1138" s="323" t="s">
        <v>1539</v>
      </c>
      <c r="H1138" s="323" t="s">
        <v>1539</v>
      </c>
    </row>
    <row r="1139" spans="1:8" x14ac:dyDescent="0.25">
      <c r="A1139" s="103"/>
      <c r="C1139" s="323" t="s">
        <v>1539</v>
      </c>
      <c r="D1139" s="323" t="s">
        <v>1539</v>
      </c>
      <c r="E1139" s="323" t="s">
        <v>1539</v>
      </c>
      <c r="G1139" s="323" t="s">
        <v>1539</v>
      </c>
      <c r="H1139" s="323" t="s">
        <v>1539</v>
      </c>
    </row>
    <row r="1140" spans="1:8" x14ac:dyDescent="0.25">
      <c r="A1140" s="103"/>
      <c r="C1140" s="323" t="s">
        <v>1539</v>
      </c>
      <c r="D1140" s="323" t="s">
        <v>1539</v>
      </c>
      <c r="E1140" s="323" t="s">
        <v>1539</v>
      </c>
      <c r="G1140" s="323" t="s">
        <v>1539</v>
      </c>
      <c r="H1140" s="323" t="s">
        <v>1539</v>
      </c>
    </row>
    <row r="1141" spans="1:8" x14ac:dyDescent="0.25">
      <c r="A1141" s="103"/>
      <c r="B1141" s="324"/>
      <c r="C1141" s="323" t="s">
        <v>1539</v>
      </c>
      <c r="D1141" s="323" t="s">
        <v>1539</v>
      </c>
      <c r="E1141" s="323" t="s">
        <v>1539</v>
      </c>
      <c r="G1141" s="323" t="s">
        <v>1539</v>
      </c>
      <c r="H1141" s="323" t="s">
        <v>1539</v>
      </c>
    </row>
    <row r="1142" spans="1:8" x14ac:dyDescent="0.25">
      <c r="A1142" s="103"/>
      <c r="B1142" s="324"/>
      <c r="C1142" s="323" t="s">
        <v>1539</v>
      </c>
      <c r="D1142" s="323" t="s">
        <v>1539</v>
      </c>
      <c r="E1142" s="323" t="s">
        <v>1539</v>
      </c>
      <c r="G1142" s="323" t="s">
        <v>1539</v>
      </c>
      <c r="H1142" s="323" t="s">
        <v>1539</v>
      </c>
    </row>
    <row r="1143" spans="1:8" x14ac:dyDescent="0.25">
      <c r="A1143" s="103"/>
      <c r="B1143" s="324"/>
      <c r="C1143" s="323" t="s">
        <v>1539</v>
      </c>
      <c r="D1143" s="323" t="s">
        <v>1539</v>
      </c>
      <c r="E1143" s="323" t="s">
        <v>1539</v>
      </c>
      <c r="G1143" s="323" t="s">
        <v>1539</v>
      </c>
      <c r="H1143" s="323" t="s">
        <v>1539</v>
      </c>
    </row>
    <row r="1144" spans="1:8" x14ac:dyDescent="0.25">
      <c r="A1144" s="103"/>
      <c r="B1144" s="324"/>
      <c r="C1144" s="323" t="s">
        <v>1539</v>
      </c>
      <c r="D1144" s="323" t="s">
        <v>1539</v>
      </c>
      <c r="E1144" s="323" t="s">
        <v>1539</v>
      </c>
      <c r="G1144" s="323" t="s">
        <v>1539</v>
      </c>
      <c r="H1144" s="323" t="s">
        <v>1539</v>
      </c>
    </row>
    <row r="1145" spans="1:8" x14ac:dyDescent="0.25">
      <c r="A1145" s="103"/>
      <c r="B1145" s="324"/>
      <c r="C1145" s="323" t="s">
        <v>1539</v>
      </c>
      <c r="D1145" s="323" t="s">
        <v>1539</v>
      </c>
      <c r="E1145" s="323" t="s">
        <v>1539</v>
      </c>
      <c r="G1145" s="323" t="s">
        <v>1539</v>
      </c>
      <c r="H1145" s="323" t="s">
        <v>1539</v>
      </c>
    </row>
    <row r="1146" spans="1:8" x14ac:dyDescent="0.25">
      <c r="A1146" s="103"/>
      <c r="B1146" s="324"/>
      <c r="C1146" s="323" t="s">
        <v>1539</v>
      </c>
      <c r="D1146" s="323" t="s">
        <v>1539</v>
      </c>
      <c r="E1146" s="323" t="s">
        <v>1539</v>
      </c>
      <c r="G1146" s="323" t="s">
        <v>1539</v>
      </c>
      <c r="H1146" s="323" t="s">
        <v>1539</v>
      </c>
    </row>
    <row r="1147" spans="1:8" x14ac:dyDescent="0.25">
      <c r="A1147" s="103"/>
      <c r="B1147" s="324"/>
      <c r="C1147" s="323" t="s">
        <v>1539</v>
      </c>
      <c r="D1147" s="323" t="s">
        <v>1539</v>
      </c>
      <c r="E1147" s="323" t="s">
        <v>1539</v>
      </c>
      <c r="G1147" s="323" t="s">
        <v>1539</v>
      </c>
      <c r="H1147" s="323" t="s">
        <v>1539</v>
      </c>
    </row>
    <row r="1148" spans="1:8" x14ac:dyDescent="0.25">
      <c r="A1148" s="103"/>
      <c r="B1148" s="324"/>
      <c r="C1148" s="323" t="s">
        <v>1539</v>
      </c>
      <c r="D1148" s="323" t="s">
        <v>1539</v>
      </c>
      <c r="E1148" s="323" t="s">
        <v>1539</v>
      </c>
      <c r="G1148" s="323" t="s">
        <v>1539</v>
      </c>
      <c r="H1148" s="323" t="s">
        <v>1539</v>
      </c>
    </row>
    <row r="1149" spans="1:8" x14ac:dyDescent="0.25">
      <c r="A1149" s="103"/>
      <c r="B1149" s="324"/>
      <c r="C1149" s="323" t="s">
        <v>1539</v>
      </c>
      <c r="D1149" s="323" t="s">
        <v>1539</v>
      </c>
      <c r="E1149" s="323" t="s">
        <v>1539</v>
      </c>
      <c r="G1149" s="323" t="s">
        <v>1539</v>
      </c>
      <c r="H1149" s="323" t="s">
        <v>1539</v>
      </c>
    </row>
    <row r="1150" spans="1:8" x14ac:dyDescent="0.25">
      <c r="A1150" s="103"/>
      <c r="B1150" s="324"/>
      <c r="C1150" s="323" t="s">
        <v>1539</v>
      </c>
      <c r="D1150" s="323" t="s">
        <v>1539</v>
      </c>
      <c r="E1150" s="323" t="s">
        <v>1539</v>
      </c>
      <c r="G1150" s="323" t="s">
        <v>1539</v>
      </c>
      <c r="H1150" s="323" t="s">
        <v>1539</v>
      </c>
    </row>
    <row r="1151" spans="1:8" x14ac:dyDescent="0.25">
      <c r="A1151" s="103"/>
      <c r="B1151" s="324"/>
      <c r="C1151" s="323" t="s">
        <v>1539</v>
      </c>
      <c r="D1151" s="323" t="s">
        <v>1539</v>
      </c>
      <c r="E1151" s="323" t="s">
        <v>1539</v>
      </c>
      <c r="G1151" s="323" t="s">
        <v>1539</v>
      </c>
      <c r="H1151" s="323" t="s">
        <v>1539</v>
      </c>
    </row>
    <row r="1152" spans="1:8" x14ac:dyDescent="0.25">
      <c r="A1152" s="103"/>
      <c r="B1152" s="324"/>
      <c r="C1152" s="323" t="s">
        <v>1539</v>
      </c>
      <c r="D1152" s="323" t="s">
        <v>1539</v>
      </c>
      <c r="E1152" s="323" t="s">
        <v>1539</v>
      </c>
      <c r="G1152" s="323" t="s">
        <v>1539</v>
      </c>
      <c r="H1152" s="323" t="s">
        <v>1539</v>
      </c>
    </row>
    <row r="1153" spans="1:8" x14ac:dyDescent="0.25">
      <c r="A1153" s="103"/>
      <c r="B1153" s="324"/>
      <c r="C1153" s="323" t="s">
        <v>1539</v>
      </c>
      <c r="D1153" s="323" t="s">
        <v>1539</v>
      </c>
      <c r="E1153" s="323" t="s">
        <v>1539</v>
      </c>
      <c r="G1153" s="323" t="s">
        <v>1539</v>
      </c>
      <c r="H1153" s="323" t="s">
        <v>1539</v>
      </c>
    </row>
    <row r="1154" spans="1:8" x14ac:dyDescent="0.25">
      <c r="A1154" s="103"/>
      <c r="B1154" s="324"/>
      <c r="C1154" s="323" t="s">
        <v>1539</v>
      </c>
      <c r="D1154" s="323" t="s">
        <v>1539</v>
      </c>
      <c r="E1154" s="323" t="s">
        <v>1539</v>
      </c>
      <c r="G1154" s="323" t="s">
        <v>1539</v>
      </c>
      <c r="H1154" s="323" t="s">
        <v>1539</v>
      </c>
    </row>
    <row r="1155" spans="1:8" x14ac:dyDescent="0.25">
      <c r="A1155" s="103"/>
      <c r="B1155" s="324"/>
      <c r="C1155" s="323" t="s">
        <v>1539</v>
      </c>
      <c r="D1155" s="323" t="s">
        <v>1539</v>
      </c>
      <c r="E1155" s="323" t="s">
        <v>1539</v>
      </c>
      <c r="G1155" s="323" t="s">
        <v>1539</v>
      </c>
      <c r="H1155" s="323" t="s">
        <v>1539</v>
      </c>
    </row>
    <row r="1156" spans="1:8" x14ac:dyDescent="0.25">
      <c r="A1156" s="103"/>
      <c r="B1156" s="324"/>
      <c r="C1156" s="323" t="s">
        <v>1539</v>
      </c>
      <c r="D1156" s="323" t="s">
        <v>1539</v>
      </c>
      <c r="E1156" s="323" t="s">
        <v>1539</v>
      </c>
      <c r="G1156" s="323" t="s">
        <v>1539</v>
      </c>
      <c r="H1156" s="323" t="s">
        <v>1539</v>
      </c>
    </row>
    <row r="1157" spans="1:8" x14ac:dyDescent="0.25">
      <c r="A1157" s="103"/>
      <c r="B1157" s="324"/>
      <c r="C1157" s="323" t="s">
        <v>1539</v>
      </c>
      <c r="D1157" s="323" t="s">
        <v>1539</v>
      </c>
      <c r="E1157" s="323" t="s">
        <v>1539</v>
      </c>
      <c r="G1157" s="323" t="s">
        <v>1539</v>
      </c>
      <c r="H1157" s="323" t="s">
        <v>1539</v>
      </c>
    </row>
    <row r="1158" spans="1:8" x14ac:dyDescent="0.25">
      <c r="A1158" s="103"/>
      <c r="B1158" s="324"/>
      <c r="C1158" s="323" t="s">
        <v>1539</v>
      </c>
      <c r="D1158" s="323" t="s">
        <v>1539</v>
      </c>
      <c r="E1158" s="323" t="s">
        <v>1539</v>
      </c>
      <c r="G1158" s="323" t="s">
        <v>1539</v>
      </c>
      <c r="H1158" s="323" t="s">
        <v>1539</v>
      </c>
    </row>
    <row r="1159" spans="1:8" x14ac:dyDescent="0.25">
      <c r="A1159" s="103"/>
      <c r="B1159" s="324"/>
      <c r="C1159" s="323" t="s">
        <v>1539</v>
      </c>
      <c r="D1159" s="323" t="s">
        <v>1539</v>
      </c>
      <c r="E1159" s="323" t="s">
        <v>1539</v>
      </c>
      <c r="G1159" s="323" t="s">
        <v>1539</v>
      </c>
      <c r="H1159" s="323" t="s">
        <v>1539</v>
      </c>
    </row>
    <row r="1160" spans="1:8" x14ac:dyDescent="0.25">
      <c r="A1160" s="103"/>
      <c r="B1160" s="324"/>
      <c r="C1160" s="323" t="s">
        <v>1539</v>
      </c>
      <c r="D1160" s="323" t="s">
        <v>1539</v>
      </c>
      <c r="E1160" s="323" t="s">
        <v>1539</v>
      </c>
      <c r="G1160" s="323" t="s">
        <v>1539</v>
      </c>
      <c r="H1160" s="323" t="s">
        <v>1539</v>
      </c>
    </row>
    <row r="1161" spans="1:8" x14ac:dyDescent="0.25">
      <c r="A1161" s="103"/>
      <c r="B1161" s="324"/>
      <c r="C1161" s="323" t="s">
        <v>1539</v>
      </c>
      <c r="D1161" s="323" t="s">
        <v>1539</v>
      </c>
      <c r="E1161" s="323" t="s">
        <v>1539</v>
      </c>
      <c r="G1161" s="323" t="s">
        <v>1539</v>
      </c>
      <c r="H1161" s="323" t="s">
        <v>1539</v>
      </c>
    </row>
    <row r="1162" spans="1:8" x14ac:dyDescent="0.25">
      <c r="A1162" s="103"/>
      <c r="B1162" s="324"/>
      <c r="C1162" s="323" t="s">
        <v>1539</v>
      </c>
      <c r="D1162" s="323" t="s">
        <v>1539</v>
      </c>
      <c r="E1162" s="323" t="s">
        <v>1539</v>
      </c>
      <c r="G1162" s="323" t="s">
        <v>1539</v>
      </c>
      <c r="H1162" s="323" t="s">
        <v>1539</v>
      </c>
    </row>
    <row r="1163" spans="1:8" x14ac:dyDescent="0.25">
      <c r="A1163" s="103"/>
      <c r="B1163" s="324"/>
      <c r="C1163" s="323" t="s">
        <v>1539</v>
      </c>
      <c r="D1163" s="323" t="s">
        <v>1539</v>
      </c>
      <c r="E1163" s="323" t="s">
        <v>1539</v>
      </c>
      <c r="G1163" s="323" t="s">
        <v>1539</v>
      </c>
      <c r="H1163" s="323" t="s">
        <v>1539</v>
      </c>
    </row>
    <row r="1164" spans="1:8" x14ac:dyDescent="0.25">
      <c r="A1164" s="103"/>
      <c r="B1164" s="324"/>
      <c r="C1164" s="323" t="s">
        <v>1539</v>
      </c>
      <c r="D1164" s="323" t="s">
        <v>1539</v>
      </c>
      <c r="E1164" s="323" t="s">
        <v>1539</v>
      </c>
      <c r="G1164" s="323" t="s">
        <v>1539</v>
      </c>
      <c r="H1164" s="323" t="s">
        <v>1539</v>
      </c>
    </row>
    <row r="1165" spans="1:8" x14ac:dyDescent="0.25">
      <c r="A1165" s="103"/>
      <c r="B1165" s="324"/>
      <c r="C1165" s="323" t="s">
        <v>1539</v>
      </c>
      <c r="D1165" s="323" t="s">
        <v>1539</v>
      </c>
      <c r="E1165" s="323" t="s">
        <v>1539</v>
      </c>
      <c r="G1165" s="323" t="s">
        <v>1539</v>
      </c>
      <c r="H1165" s="323" t="s">
        <v>1539</v>
      </c>
    </row>
    <row r="1166" spans="1:8" x14ac:dyDescent="0.25">
      <c r="A1166" s="103"/>
      <c r="B1166" s="324"/>
      <c r="C1166" s="323" t="s">
        <v>1539</v>
      </c>
      <c r="D1166" s="323" t="s">
        <v>1539</v>
      </c>
      <c r="E1166" s="323" t="s">
        <v>1539</v>
      </c>
      <c r="G1166" s="323" t="s">
        <v>1539</v>
      </c>
      <c r="H1166" s="323" t="s">
        <v>1539</v>
      </c>
    </row>
    <row r="1167" spans="1:8" x14ac:dyDescent="0.25">
      <c r="A1167" s="103"/>
      <c r="B1167" s="324"/>
      <c r="C1167" s="323" t="s">
        <v>1539</v>
      </c>
      <c r="D1167" s="323" t="s">
        <v>1539</v>
      </c>
      <c r="E1167" s="323" t="s">
        <v>1539</v>
      </c>
      <c r="G1167" s="323" t="s">
        <v>1539</v>
      </c>
      <c r="H1167" s="323" t="s">
        <v>1539</v>
      </c>
    </row>
    <row r="1168" spans="1:8" x14ac:dyDescent="0.25">
      <c r="A1168" s="103"/>
      <c r="B1168" s="324"/>
      <c r="C1168" s="323" t="s">
        <v>1539</v>
      </c>
      <c r="D1168" s="323" t="s">
        <v>1539</v>
      </c>
      <c r="E1168" s="323" t="s">
        <v>1539</v>
      </c>
      <c r="G1168" s="323" t="s">
        <v>1539</v>
      </c>
      <c r="H1168" s="323" t="s">
        <v>1539</v>
      </c>
    </row>
    <row r="1169" spans="1:8" x14ac:dyDescent="0.25">
      <c r="A1169" s="103"/>
      <c r="B1169" s="324"/>
      <c r="C1169" s="323" t="s">
        <v>1539</v>
      </c>
      <c r="D1169" s="323" t="s">
        <v>1539</v>
      </c>
      <c r="E1169" s="323" t="s">
        <v>1539</v>
      </c>
      <c r="G1169" s="323" t="s">
        <v>1539</v>
      </c>
      <c r="H1169" s="323" t="s">
        <v>1539</v>
      </c>
    </row>
    <row r="1170" spans="1:8" x14ac:dyDescent="0.25">
      <c r="A1170" s="103"/>
      <c r="B1170" s="324"/>
      <c r="C1170" s="323" t="s">
        <v>1539</v>
      </c>
      <c r="D1170" s="323" t="s">
        <v>1539</v>
      </c>
      <c r="E1170" s="323" t="s">
        <v>1539</v>
      </c>
      <c r="G1170" s="323" t="s">
        <v>1539</v>
      </c>
      <c r="H1170" s="323" t="s">
        <v>1539</v>
      </c>
    </row>
    <row r="1171" spans="1:8" x14ac:dyDescent="0.25">
      <c r="A1171" s="103"/>
      <c r="B1171" s="324"/>
      <c r="C1171" s="323" t="s">
        <v>1539</v>
      </c>
      <c r="D1171" s="323" t="s">
        <v>1539</v>
      </c>
      <c r="E1171" s="323" t="s">
        <v>1539</v>
      </c>
      <c r="G1171" s="323" t="s">
        <v>1539</v>
      </c>
      <c r="H1171" s="323" t="s">
        <v>1539</v>
      </c>
    </row>
    <row r="1172" spans="1:8" x14ac:dyDescent="0.25">
      <c r="A1172" s="103"/>
      <c r="B1172" s="324"/>
      <c r="C1172" s="323" t="s">
        <v>1539</v>
      </c>
      <c r="D1172" s="323" t="s">
        <v>1539</v>
      </c>
      <c r="E1172" s="323" t="s">
        <v>1539</v>
      </c>
      <c r="G1172" s="323" t="s">
        <v>1539</v>
      </c>
      <c r="H1172" s="323" t="s">
        <v>1539</v>
      </c>
    </row>
    <row r="1173" spans="1:8" x14ac:dyDescent="0.25">
      <c r="A1173" s="103"/>
      <c r="B1173" s="324"/>
      <c r="C1173" s="323" t="s">
        <v>1539</v>
      </c>
      <c r="D1173" s="323" t="s">
        <v>1539</v>
      </c>
      <c r="E1173" s="323" t="s">
        <v>1539</v>
      </c>
      <c r="G1173" s="323" t="s">
        <v>1539</v>
      </c>
      <c r="H1173" s="323" t="s">
        <v>1539</v>
      </c>
    </row>
    <row r="1174" spans="1:8" x14ac:dyDescent="0.25">
      <c r="A1174" s="103"/>
      <c r="B1174" s="324"/>
      <c r="C1174" s="323" t="s">
        <v>1539</v>
      </c>
      <c r="D1174" s="323" t="s">
        <v>1539</v>
      </c>
      <c r="E1174" s="323" t="s">
        <v>1539</v>
      </c>
      <c r="G1174" s="323" t="s">
        <v>1539</v>
      </c>
      <c r="H1174" s="323" t="s">
        <v>1539</v>
      </c>
    </row>
    <row r="1175" spans="1:8" x14ac:dyDescent="0.25">
      <c r="A1175" s="103"/>
      <c r="B1175" s="324"/>
      <c r="C1175" s="323" t="s">
        <v>1539</v>
      </c>
      <c r="D1175" s="323" t="s">
        <v>1539</v>
      </c>
      <c r="E1175" s="323" t="s">
        <v>1539</v>
      </c>
      <c r="G1175" s="323" t="s">
        <v>1539</v>
      </c>
      <c r="H1175" s="323" t="s">
        <v>1539</v>
      </c>
    </row>
    <row r="1176" spans="1:8" x14ac:dyDescent="0.25">
      <c r="A1176" s="103"/>
      <c r="B1176" s="324"/>
      <c r="C1176" s="323" t="s">
        <v>1539</v>
      </c>
      <c r="D1176" s="323" t="s">
        <v>1539</v>
      </c>
      <c r="E1176" s="323" t="s">
        <v>1539</v>
      </c>
      <c r="G1176" s="323" t="s">
        <v>1539</v>
      </c>
      <c r="H1176" s="323" t="s">
        <v>1539</v>
      </c>
    </row>
    <row r="1177" spans="1:8" x14ac:dyDescent="0.25">
      <c r="A1177" s="103"/>
      <c r="B1177" s="324"/>
      <c r="C1177" s="323" t="s">
        <v>1539</v>
      </c>
      <c r="D1177" s="323" t="s">
        <v>1539</v>
      </c>
      <c r="E1177" s="323" t="s">
        <v>1539</v>
      </c>
      <c r="G1177" s="323" t="s">
        <v>1539</v>
      </c>
      <c r="H1177" s="323" t="s">
        <v>1539</v>
      </c>
    </row>
    <row r="1178" spans="1:8" x14ac:dyDescent="0.25">
      <c r="A1178" s="103"/>
      <c r="B1178" s="324"/>
      <c r="C1178" s="323" t="s">
        <v>1539</v>
      </c>
      <c r="D1178" s="323" t="s">
        <v>1539</v>
      </c>
      <c r="E1178" s="323" t="s">
        <v>1539</v>
      </c>
      <c r="G1178" s="323" t="s">
        <v>1539</v>
      </c>
      <c r="H1178" s="323" t="s">
        <v>1539</v>
      </c>
    </row>
    <row r="1179" spans="1:8" x14ac:dyDescent="0.25">
      <c r="A1179" s="103"/>
      <c r="B1179" s="324"/>
      <c r="C1179" s="323" t="s">
        <v>1539</v>
      </c>
      <c r="D1179" s="323" t="s">
        <v>1539</v>
      </c>
      <c r="E1179" s="323" t="s">
        <v>1539</v>
      </c>
      <c r="G1179" s="323" t="s">
        <v>1539</v>
      </c>
      <c r="H1179" s="323" t="s">
        <v>1539</v>
      </c>
    </row>
    <row r="1180" spans="1:8" x14ac:dyDescent="0.25">
      <c r="A1180" s="103"/>
      <c r="B1180" s="324"/>
      <c r="C1180" s="323" t="s">
        <v>1539</v>
      </c>
      <c r="D1180" s="323" t="s">
        <v>1539</v>
      </c>
      <c r="E1180" s="323" t="s">
        <v>1539</v>
      </c>
      <c r="G1180" s="323" t="s">
        <v>1539</v>
      </c>
      <c r="H1180" s="323" t="s">
        <v>1539</v>
      </c>
    </row>
    <row r="1181" spans="1:8" x14ac:dyDescent="0.25">
      <c r="A1181" s="103"/>
      <c r="B1181" s="324"/>
      <c r="C1181" s="323" t="s">
        <v>1539</v>
      </c>
      <c r="D1181" s="323" t="s">
        <v>1539</v>
      </c>
      <c r="E1181" s="323" t="s">
        <v>1539</v>
      </c>
      <c r="G1181" s="323" t="s">
        <v>1539</v>
      </c>
      <c r="H1181" s="323" t="s">
        <v>1539</v>
      </c>
    </row>
    <row r="1182" spans="1:8" x14ac:dyDescent="0.25">
      <c r="A1182" s="103"/>
      <c r="B1182" s="324"/>
      <c r="C1182" s="323" t="s">
        <v>1539</v>
      </c>
      <c r="D1182" s="323" t="s">
        <v>1539</v>
      </c>
      <c r="E1182" s="323" t="s">
        <v>1539</v>
      </c>
      <c r="G1182" s="323" t="s">
        <v>1539</v>
      </c>
      <c r="H1182" s="323" t="s">
        <v>1539</v>
      </c>
    </row>
    <row r="1183" spans="1:8" x14ac:dyDescent="0.25">
      <c r="A1183" s="103"/>
      <c r="B1183" s="324"/>
      <c r="C1183" s="323" t="s">
        <v>1539</v>
      </c>
      <c r="D1183" s="323" t="s">
        <v>1539</v>
      </c>
      <c r="E1183" s="323" t="s">
        <v>1539</v>
      </c>
      <c r="G1183" s="323" t="s">
        <v>1539</v>
      </c>
      <c r="H1183" s="323" t="s">
        <v>1539</v>
      </c>
    </row>
    <row r="1184" spans="1:8" x14ac:dyDescent="0.25">
      <c r="A1184" s="103"/>
      <c r="B1184" s="324"/>
      <c r="C1184" s="323" t="s">
        <v>1539</v>
      </c>
      <c r="D1184" s="323" t="s">
        <v>1539</v>
      </c>
      <c r="E1184" s="323" t="s">
        <v>1539</v>
      </c>
      <c r="G1184" s="323" t="s">
        <v>1539</v>
      </c>
      <c r="H1184" s="323" t="s">
        <v>1539</v>
      </c>
    </row>
    <row r="1185" spans="1:8" x14ac:dyDescent="0.25">
      <c r="A1185" s="103"/>
      <c r="B1185" s="324"/>
      <c r="C1185" s="323" t="s">
        <v>1539</v>
      </c>
      <c r="D1185" s="323" t="s">
        <v>1539</v>
      </c>
      <c r="E1185" s="323" t="s">
        <v>1539</v>
      </c>
      <c r="G1185" s="323" t="s">
        <v>1539</v>
      </c>
      <c r="H1185" s="323" t="s">
        <v>1539</v>
      </c>
    </row>
    <row r="1186" spans="1:8" x14ac:dyDescent="0.25">
      <c r="A1186" s="103"/>
      <c r="B1186" s="324"/>
      <c r="C1186" s="323" t="s">
        <v>1539</v>
      </c>
      <c r="D1186" s="323" t="s">
        <v>1539</v>
      </c>
      <c r="E1186" s="323" t="s">
        <v>1539</v>
      </c>
      <c r="G1186" s="323" t="s">
        <v>1539</v>
      </c>
      <c r="H1186" s="323" t="s">
        <v>1539</v>
      </c>
    </row>
    <row r="1187" spans="1:8" x14ac:dyDescent="0.25">
      <c r="A1187" s="103"/>
      <c r="B1187" s="324"/>
      <c r="C1187" s="323" t="s">
        <v>1539</v>
      </c>
      <c r="D1187" s="323" t="s">
        <v>1539</v>
      </c>
      <c r="E1187" s="323" t="s">
        <v>1539</v>
      </c>
      <c r="G1187" s="323" t="s">
        <v>1539</v>
      </c>
      <c r="H1187" s="323" t="s">
        <v>1539</v>
      </c>
    </row>
    <row r="1188" spans="1:8" x14ac:dyDescent="0.25">
      <c r="A1188" s="103"/>
      <c r="B1188" s="324"/>
      <c r="C1188" s="323" t="s">
        <v>1539</v>
      </c>
      <c r="D1188" s="323" t="s">
        <v>1539</v>
      </c>
      <c r="E1188" s="323" t="s">
        <v>1539</v>
      </c>
      <c r="G1188" s="323" t="s">
        <v>1539</v>
      </c>
      <c r="H1188" s="323" t="s">
        <v>1539</v>
      </c>
    </row>
    <row r="1189" spans="1:8" x14ac:dyDescent="0.25">
      <c r="A1189" s="103"/>
      <c r="B1189" s="324"/>
      <c r="C1189" s="323" t="s">
        <v>1539</v>
      </c>
      <c r="D1189" s="323" t="s">
        <v>1539</v>
      </c>
      <c r="E1189" s="323" t="s">
        <v>1539</v>
      </c>
      <c r="G1189" s="323" t="s">
        <v>1539</v>
      </c>
      <c r="H1189" s="323" t="s">
        <v>1539</v>
      </c>
    </row>
    <row r="1190" spans="1:8" x14ac:dyDescent="0.25">
      <c r="A1190" s="103"/>
      <c r="B1190" s="329"/>
      <c r="C1190" s="323" t="s">
        <v>1539</v>
      </c>
      <c r="D1190" s="323" t="s">
        <v>1539</v>
      </c>
      <c r="E1190" s="323" t="s">
        <v>1539</v>
      </c>
      <c r="G1190" s="323" t="s">
        <v>1539</v>
      </c>
      <c r="H1190" s="323" t="s">
        <v>1539</v>
      </c>
    </row>
    <row r="1191" spans="1:8" x14ac:dyDescent="0.25">
      <c r="A1191" s="103"/>
      <c r="C1191" s="323" t="s">
        <v>1539</v>
      </c>
      <c r="D1191" s="323" t="s">
        <v>1539</v>
      </c>
      <c r="E1191" s="323" t="s">
        <v>1539</v>
      </c>
      <c r="G1191" s="323" t="s">
        <v>1539</v>
      </c>
      <c r="H1191" s="323" t="s">
        <v>1539</v>
      </c>
    </row>
    <row r="1192" spans="1:8" x14ac:dyDescent="0.25">
      <c r="A1192" s="103"/>
      <c r="C1192" s="323" t="s">
        <v>1539</v>
      </c>
      <c r="D1192" s="323" t="s">
        <v>1539</v>
      </c>
      <c r="E1192" s="323" t="s">
        <v>1539</v>
      </c>
      <c r="G1192" s="323" t="s">
        <v>1539</v>
      </c>
      <c r="H1192" s="323" t="s">
        <v>1539</v>
      </c>
    </row>
    <row r="1193" spans="1:8" x14ac:dyDescent="0.25">
      <c r="A1193" s="103"/>
      <c r="C1193" s="323" t="s">
        <v>1539</v>
      </c>
      <c r="D1193" s="323" t="s">
        <v>1539</v>
      </c>
      <c r="E1193" s="323" t="s">
        <v>1539</v>
      </c>
      <c r="G1193" s="323" t="s">
        <v>1539</v>
      </c>
      <c r="H1193" s="323" t="s">
        <v>1539</v>
      </c>
    </row>
    <row r="1194" spans="1:8" x14ac:dyDescent="0.25">
      <c r="A1194" s="103"/>
      <c r="C1194" s="323" t="s">
        <v>1539</v>
      </c>
      <c r="D1194" s="323" t="s">
        <v>1539</v>
      </c>
      <c r="E1194" s="323" t="s">
        <v>1539</v>
      </c>
      <c r="G1194" s="323" t="s">
        <v>1539</v>
      </c>
      <c r="H1194" s="323" t="s">
        <v>1539</v>
      </c>
    </row>
    <row r="1195" spans="1:8" x14ac:dyDescent="0.25">
      <c r="A1195" s="103"/>
      <c r="B1195" s="329"/>
      <c r="C1195" s="323" t="s">
        <v>1539</v>
      </c>
      <c r="D1195" s="323" t="s">
        <v>1539</v>
      </c>
      <c r="E1195" s="323" t="s">
        <v>1539</v>
      </c>
      <c r="G1195" s="323" t="s">
        <v>1539</v>
      </c>
      <c r="H1195" s="323" t="s">
        <v>1539</v>
      </c>
    </row>
    <row r="1196" spans="1:8" x14ac:dyDescent="0.25">
      <c r="A1196" s="103"/>
      <c r="C1196" s="323" t="s">
        <v>1539</v>
      </c>
      <c r="D1196" s="323" t="s">
        <v>1539</v>
      </c>
      <c r="E1196" s="323" t="s">
        <v>1539</v>
      </c>
      <c r="G1196" s="323" t="s">
        <v>1539</v>
      </c>
      <c r="H1196" s="323" t="s">
        <v>1539</v>
      </c>
    </row>
    <row r="1197" spans="1:8" x14ac:dyDescent="0.25">
      <c r="A1197" s="103"/>
      <c r="C1197" s="323" t="s">
        <v>1539</v>
      </c>
      <c r="D1197" s="323" t="s">
        <v>1539</v>
      </c>
      <c r="E1197" s="323" t="s">
        <v>1539</v>
      </c>
      <c r="G1197" s="323" t="s">
        <v>1539</v>
      </c>
      <c r="H1197" s="323" t="s">
        <v>1539</v>
      </c>
    </row>
    <row r="1198" spans="1:8" x14ac:dyDescent="0.25">
      <c r="A1198" s="103"/>
      <c r="C1198" s="323" t="s">
        <v>1539</v>
      </c>
      <c r="D1198" s="323" t="s">
        <v>1539</v>
      </c>
      <c r="E1198" s="323" t="s">
        <v>1539</v>
      </c>
      <c r="G1198" s="323" t="s">
        <v>1539</v>
      </c>
      <c r="H1198" s="323" t="s">
        <v>1539</v>
      </c>
    </row>
    <row r="1199" spans="1:8" x14ac:dyDescent="0.25">
      <c r="A1199" s="103"/>
      <c r="B1199" s="324"/>
      <c r="C1199" s="323" t="s">
        <v>1539</v>
      </c>
      <c r="D1199" s="323" t="s">
        <v>1539</v>
      </c>
      <c r="E1199" s="323" t="s">
        <v>1539</v>
      </c>
      <c r="G1199" s="323" t="s">
        <v>1539</v>
      </c>
      <c r="H1199" s="323" t="s">
        <v>1539</v>
      </c>
    </row>
    <row r="1200" spans="1:8" x14ac:dyDescent="0.25">
      <c r="A1200" s="103"/>
      <c r="B1200" s="324"/>
      <c r="C1200" s="323" t="s">
        <v>1539</v>
      </c>
      <c r="D1200" s="323" t="s">
        <v>1539</v>
      </c>
      <c r="E1200" s="323" t="s">
        <v>1539</v>
      </c>
      <c r="G1200" s="323" t="s">
        <v>1539</v>
      </c>
      <c r="H1200" s="323" t="s">
        <v>1539</v>
      </c>
    </row>
    <row r="1201" spans="1:8" x14ac:dyDescent="0.25">
      <c r="A1201" s="103"/>
      <c r="B1201" s="324"/>
      <c r="C1201" s="323" t="s">
        <v>1539</v>
      </c>
      <c r="D1201" s="323" t="s">
        <v>1539</v>
      </c>
      <c r="E1201" s="323" t="s">
        <v>1539</v>
      </c>
      <c r="G1201" s="323" t="s">
        <v>1539</v>
      </c>
      <c r="H1201" s="323" t="s">
        <v>1539</v>
      </c>
    </row>
    <row r="1202" spans="1:8" x14ac:dyDescent="0.25">
      <c r="A1202" s="103"/>
      <c r="B1202" s="324"/>
      <c r="C1202" s="323" t="s">
        <v>1539</v>
      </c>
      <c r="D1202" s="323" t="s">
        <v>1539</v>
      </c>
      <c r="E1202" s="323" t="s">
        <v>1539</v>
      </c>
      <c r="G1202" s="323" t="s">
        <v>1539</v>
      </c>
      <c r="H1202" s="323" t="s">
        <v>1539</v>
      </c>
    </row>
    <row r="1203" spans="1:8" x14ac:dyDescent="0.25">
      <c r="A1203" s="103"/>
      <c r="B1203" s="324"/>
      <c r="C1203" s="323" t="s">
        <v>1539</v>
      </c>
      <c r="D1203" s="323" t="s">
        <v>1539</v>
      </c>
      <c r="E1203" s="323" t="s">
        <v>1539</v>
      </c>
      <c r="G1203" s="323" t="s">
        <v>1539</v>
      </c>
      <c r="H1203" s="323" t="s">
        <v>1539</v>
      </c>
    </row>
    <row r="1204" spans="1:8" x14ac:dyDescent="0.25">
      <c r="A1204" s="103"/>
      <c r="B1204" s="324"/>
      <c r="C1204" s="323" t="s">
        <v>1539</v>
      </c>
      <c r="D1204" s="323" t="s">
        <v>1539</v>
      </c>
      <c r="E1204" s="323" t="s">
        <v>1539</v>
      </c>
      <c r="G1204" s="323" t="s">
        <v>1539</v>
      </c>
      <c r="H1204" s="323" t="s">
        <v>1539</v>
      </c>
    </row>
    <row r="1205" spans="1:8" x14ac:dyDescent="0.25">
      <c r="A1205" s="103"/>
      <c r="B1205" s="324"/>
      <c r="C1205" s="323" t="s">
        <v>1539</v>
      </c>
      <c r="D1205" s="323" t="s">
        <v>1539</v>
      </c>
      <c r="E1205" s="323" t="s">
        <v>1539</v>
      </c>
      <c r="G1205" s="323" t="s">
        <v>1539</v>
      </c>
      <c r="H1205" s="323" t="s">
        <v>1539</v>
      </c>
    </row>
    <row r="1206" spans="1:8" x14ac:dyDescent="0.25">
      <c r="A1206" s="103"/>
      <c r="B1206" s="324"/>
      <c r="C1206" s="323" t="s">
        <v>1539</v>
      </c>
      <c r="D1206" s="323" t="s">
        <v>1539</v>
      </c>
      <c r="E1206" s="323" t="s">
        <v>1539</v>
      </c>
      <c r="G1206" s="323" t="s">
        <v>1539</v>
      </c>
      <c r="H1206" s="323" t="s">
        <v>1539</v>
      </c>
    </row>
    <row r="1207" spans="1:8" x14ac:dyDescent="0.25">
      <c r="A1207" s="103"/>
      <c r="B1207" s="324"/>
      <c r="C1207" s="323" t="s">
        <v>1539</v>
      </c>
      <c r="D1207" s="323" t="s">
        <v>1539</v>
      </c>
      <c r="E1207" s="323" t="s">
        <v>1539</v>
      </c>
      <c r="G1207" s="323" t="s">
        <v>1539</v>
      </c>
      <c r="H1207" s="323" t="s">
        <v>1539</v>
      </c>
    </row>
    <row r="1208" spans="1:8" x14ac:dyDescent="0.25">
      <c r="A1208" s="103"/>
      <c r="B1208" s="324"/>
      <c r="C1208" s="323" t="s">
        <v>1539</v>
      </c>
      <c r="D1208" s="323" t="s">
        <v>1539</v>
      </c>
      <c r="E1208" s="323" t="s">
        <v>1539</v>
      </c>
      <c r="G1208" s="323" t="s">
        <v>1539</v>
      </c>
      <c r="H1208" s="323" t="s">
        <v>1539</v>
      </c>
    </row>
    <row r="1209" spans="1:8" x14ac:dyDescent="0.25">
      <c r="A1209" s="103"/>
      <c r="B1209" s="324"/>
      <c r="C1209" s="323" t="s">
        <v>1539</v>
      </c>
      <c r="D1209" s="323" t="s">
        <v>1539</v>
      </c>
      <c r="E1209" s="323" t="s">
        <v>1539</v>
      </c>
      <c r="G1209" s="323" t="s">
        <v>1539</v>
      </c>
      <c r="H1209" s="323" t="s">
        <v>1539</v>
      </c>
    </row>
    <row r="1210" spans="1:8" x14ac:dyDescent="0.25">
      <c r="A1210" s="103"/>
      <c r="B1210" s="324"/>
      <c r="C1210" s="323" t="s">
        <v>1539</v>
      </c>
      <c r="D1210" s="323" t="s">
        <v>1539</v>
      </c>
      <c r="E1210" s="323" t="s">
        <v>1539</v>
      </c>
      <c r="G1210" s="323" t="s">
        <v>1539</v>
      </c>
      <c r="H1210" s="323" t="s">
        <v>1539</v>
      </c>
    </row>
    <row r="1211" spans="1:8" x14ac:dyDescent="0.25">
      <c r="A1211" s="103"/>
      <c r="B1211" s="324"/>
      <c r="C1211" s="323" t="s">
        <v>1539</v>
      </c>
      <c r="D1211" s="323" t="s">
        <v>1539</v>
      </c>
      <c r="E1211" s="323" t="s">
        <v>1539</v>
      </c>
      <c r="G1211" s="323" t="s">
        <v>1539</v>
      </c>
      <c r="H1211" s="323" t="s">
        <v>1539</v>
      </c>
    </row>
    <row r="1212" spans="1:8" x14ac:dyDescent="0.25">
      <c r="A1212" s="103"/>
      <c r="B1212" s="324"/>
      <c r="C1212" s="323" t="s">
        <v>1539</v>
      </c>
      <c r="D1212" s="323" t="s">
        <v>1539</v>
      </c>
      <c r="E1212" s="323" t="s">
        <v>1539</v>
      </c>
      <c r="G1212" s="323" t="s">
        <v>1539</v>
      </c>
      <c r="H1212" s="323" t="s">
        <v>1539</v>
      </c>
    </row>
    <row r="1213" spans="1:8" x14ac:dyDescent="0.25">
      <c r="A1213" s="103"/>
      <c r="B1213" s="324"/>
      <c r="C1213" s="323" t="s">
        <v>1539</v>
      </c>
      <c r="D1213" s="323" t="s">
        <v>1539</v>
      </c>
      <c r="E1213" s="323" t="s">
        <v>1539</v>
      </c>
      <c r="G1213" s="323" t="s">
        <v>1539</v>
      </c>
      <c r="H1213" s="323" t="s">
        <v>1539</v>
      </c>
    </row>
    <row r="1214" spans="1:8" x14ac:dyDescent="0.25">
      <c r="A1214" s="103"/>
      <c r="B1214" s="324"/>
      <c r="C1214" s="323" t="s">
        <v>1539</v>
      </c>
      <c r="D1214" s="323" t="s">
        <v>1539</v>
      </c>
      <c r="E1214" s="323" t="s">
        <v>1539</v>
      </c>
      <c r="G1214" s="323" t="s">
        <v>1539</v>
      </c>
      <c r="H1214" s="323" t="s">
        <v>1539</v>
      </c>
    </row>
    <row r="1215" spans="1:8" x14ac:dyDescent="0.25">
      <c r="A1215" s="103"/>
      <c r="B1215" s="324"/>
      <c r="C1215" s="323" t="s">
        <v>1539</v>
      </c>
      <c r="D1215" s="323" t="s">
        <v>1539</v>
      </c>
      <c r="E1215" s="323" t="s">
        <v>1539</v>
      </c>
      <c r="G1215" s="323" t="s">
        <v>1539</v>
      </c>
      <c r="H1215" s="323" t="s">
        <v>1539</v>
      </c>
    </row>
    <row r="1216" spans="1:8" x14ac:dyDescent="0.25">
      <c r="A1216" s="103"/>
      <c r="B1216" s="324"/>
      <c r="C1216" s="323" t="s">
        <v>1539</v>
      </c>
      <c r="D1216" s="323" t="s">
        <v>1539</v>
      </c>
      <c r="E1216" s="323" t="s">
        <v>1539</v>
      </c>
      <c r="G1216" s="323" t="s">
        <v>1539</v>
      </c>
      <c r="H1216" s="323" t="s">
        <v>1539</v>
      </c>
    </row>
    <row r="1217" spans="1:8" x14ac:dyDescent="0.25">
      <c r="A1217" s="103"/>
      <c r="B1217" s="329"/>
      <c r="C1217" s="323" t="s">
        <v>1539</v>
      </c>
      <c r="D1217" s="323" t="s">
        <v>1539</v>
      </c>
      <c r="E1217" s="323" t="s">
        <v>1539</v>
      </c>
      <c r="G1217" s="323" t="s">
        <v>1539</v>
      </c>
      <c r="H1217" s="323" t="s">
        <v>1539</v>
      </c>
    </row>
    <row r="1218" spans="1:8" x14ac:dyDescent="0.25">
      <c r="A1218" s="103"/>
      <c r="C1218" s="323" t="s">
        <v>1539</v>
      </c>
      <c r="D1218" s="323" t="s">
        <v>1539</v>
      </c>
      <c r="E1218" s="323" t="s">
        <v>1539</v>
      </c>
      <c r="G1218" s="323" t="s">
        <v>1539</v>
      </c>
      <c r="H1218" s="323" t="s">
        <v>1539</v>
      </c>
    </row>
    <row r="1219" spans="1:8" x14ac:dyDescent="0.25">
      <c r="A1219" s="103"/>
      <c r="C1219" s="323" t="s">
        <v>1539</v>
      </c>
      <c r="D1219" s="323" t="s">
        <v>1539</v>
      </c>
      <c r="E1219" s="323" t="s">
        <v>1539</v>
      </c>
      <c r="G1219" s="323" t="s">
        <v>1539</v>
      </c>
      <c r="H1219" s="323" t="s">
        <v>1539</v>
      </c>
    </row>
    <row r="1220" spans="1:8" x14ac:dyDescent="0.25">
      <c r="A1220" s="103"/>
      <c r="C1220" s="323" t="s">
        <v>1539</v>
      </c>
      <c r="D1220" s="323" t="s">
        <v>1539</v>
      </c>
      <c r="E1220" s="323" t="s">
        <v>1539</v>
      </c>
      <c r="G1220" s="323" t="s">
        <v>1539</v>
      </c>
      <c r="H1220" s="323" t="s">
        <v>1539</v>
      </c>
    </row>
    <row r="1221" spans="1:8" x14ac:dyDescent="0.25">
      <c r="A1221" s="103"/>
      <c r="B1221" s="329"/>
      <c r="C1221" s="323" t="s">
        <v>1539</v>
      </c>
      <c r="D1221" s="323" t="s">
        <v>1539</v>
      </c>
      <c r="E1221" s="323" t="s">
        <v>1539</v>
      </c>
      <c r="G1221" s="323" t="s">
        <v>1539</v>
      </c>
      <c r="H1221" s="323" t="s">
        <v>1539</v>
      </c>
    </row>
    <row r="1222" spans="1:8" x14ac:dyDescent="0.25">
      <c r="A1222" s="103"/>
      <c r="C1222" s="323" t="s">
        <v>1539</v>
      </c>
      <c r="D1222" s="323" t="s">
        <v>1539</v>
      </c>
      <c r="E1222" s="323" t="s">
        <v>1539</v>
      </c>
      <c r="G1222" s="323" t="s">
        <v>1539</v>
      </c>
      <c r="H1222" s="323" t="s">
        <v>1539</v>
      </c>
    </row>
    <row r="1223" spans="1:8" x14ac:dyDescent="0.25">
      <c r="A1223" s="103"/>
      <c r="C1223" s="323" t="s">
        <v>1539</v>
      </c>
      <c r="D1223" s="323" t="s">
        <v>1539</v>
      </c>
      <c r="E1223" s="323" t="s">
        <v>1539</v>
      </c>
      <c r="G1223" s="323" t="s">
        <v>1539</v>
      </c>
      <c r="H1223" s="323" t="s">
        <v>1539</v>
      </c>
    </row>
    <row r="1224" spans="1:8" x14ac:dyDescent="0.25">
      <c r="A1224" s="103"/>
      <c r="C1224" s="323" t="s">
        <v>1539</v>
      </c>
      <c r="D1224" s="323" t="s">
        <v>1539</v>
      </c>
      <c r="E1224" s="323" t="s">
        <v>1539</v>
      </c>
      <c r="G1224" s="323" t="s">
        <v>1539</v>
      </c>
      <c r="H1224" s="323" t="s">
        <v>1539</v>
      </c>
    </row>
    <row r="1225" spans="1:8" x14ac:dyDescent="0.25">
      <c r="A1225" s="103"/>
      <c r="C1225" s="323" t="s">
        <v>1539</v>
      </c>
      <c r="D1225" s="323" t="s">
        <v>1539</v>
      </c>
      <c r="E1225" s="323" t="s">
        <v>1539</v>
      </c>
      <c r="G1225" s="323" t="s">
        <v>1539</v>
      </c>
      <c r="H1225" s="323" t="s">
        <v>1539</v>
      </c>
    </row>
    <row r="1226" spans="1:8" x14ac:dyDescent="0.25">
      <c r="A1226" s="103"/>
      <c r="B1226" s="329"/>
      <c r="C1226" s="323" t="s">
        <v>1539</v>
      </c>
      <c r="D1226" s="323" t="s">
        <v>1539</v>
      </c>
      <c r="E1226" s="323" t="s">
        <v>1539</v>
      </c>
      <c r="G1226" s="323" t="s">
        <v>1539</v>
      </c>
      <c r="H1226" s="323" t="s">
        <v>1539</v>
      </c>
    </row>
    <row r="1227" spans="1:8" x14ac:dyDescent="0.25">
      <c r="A1227" s="103"/>
      <c r="C1227" s="323" t="s">
        <v>1539</v>
      </c>
      <c r="D1227" s="323" t="s">
        <v>1539</v>
      </c>
      <c r="E1227" s="323" t="s">
        <v>1539</v>
      </c>
      <c r="G1227" s="323" t="s">
        <v>1539</v>
      </c>
      <c r="H1227" s="323" t="s">
        <v>1539</v>
      </c>
    </row>
    <row r="1228" spans="1:8" x14ac:dyDescent="0.25">
      <c r="A1228" s="103"/>
      <c r="C1228" s="323" t="s">
        <v>1539</v>
      </c>
      <c r="D1228" s="323" t="s">
        <v>1539</v>
      </c>
      <c r="E1228" s="323" t="s">
        <v>1539</v>
      </c>
      <c r="G1228" s="323" t="s">
        <v>1539</v>
      </c>
      <c r="H1228" s="323" t="s">
        <v>1539</v>
      </c>
    </row>
    <row r="1229" spans="1:8" x14ac:dyDescent="0.25">
      <c r="A1229" s="103"/>
      <c r="C1229" s="323" t="s">
        <v>1539</v>
      </c>
      <c r="D1229" s="323" t="s">
        <v>1539</v>
      </c>
      <c r="E1229" s="323" t="s">
        <v>1539</v>
      </c>
      <c r="G1229" s="323" t="s">
        <v>1539</v>
      </c>
      <c r="H1229" s="323" t="s">
        <v>1539</v>
      </c>
    </row>
    <row r="1230" spans="1:8" x14ac:dyDescent="0.25">
      <c r="A1230" s="103"/>
      <c r="B1230" s="324"/>
      <c r="C1230" s="323" t="s">
        <v>1539</v>
      </c>
      <c r="D1230" s="323" t="s">
        <v>1539</v>
      </c>
      <c r="E1230" s="323" t="s">
        <v>1539</v>
      </c>
      <c r="G1230" s="323" t="s">
        <v>1539</v>
      </c>
      <c r="H1230" s="323" t="s">
        <v>1539</v>
      </c>
    </row>
    <row r="1231" spans="1:8" x14ac:dyDescent="0.25">
      <c r="A1231" s="103"/>
      <c r="B1231" s="324"/>
      <c r="C1231" s="323" t="s">
        <v>1539</v>
      </c>
      <c r="D1231" s="323" t="s">
        <v>1539</v>
      </c>
      <c r="E1231" s="323" t="s">
        <v>1539</v>
      </c>
      <c r="G1231" s="323" t="s">
        <v>1539</v>
      </c>
      <c r="H1231" s="323" t="s">
        <v>1539</v>
      </c>
    </row>
    <row r="1232" spans="1:8" x14ac:dyDescent="0.25">
      <c r="A1232" s="103"/>
      <c r="B1232" s="324"/>
      <c r="C1232" s="323" t="s">
        <v>1539</v>
      </c>
      <c r="D1232" s="323" t="s">
        <v>1539</v>
      </c>
      <c r="E1232" s="323" t="s">
        <v>1539</v>
      </c>
      <c r="G1232" s="323" t="s">
        <v>1539</v>
      </c>
      <c r="H1232" s="323" t="s">
        <v>1539</v>
      </c>
    </row>
    <row r="1233" spans="1:8" x14ac:dyDescent="0.25">
      <c r="A1233" s="103"/>
      <c r="B1233" s="324"/>
      <c r="C1233" s="323" t="s">
        <v>1539</v>
      </c>
      <c r="D1233" s="323" t="s">
        <v>1539</v>
      </c>
      <c r="E1233" s="323" t="s">
        <v>1539</v>
      </c>
      <c r="G1233" s="323" t="s">
        <v>1539</v>
      </c>
      <c r="H1233" s="323" t="s">
        <v>1539</v>
      </c>
    </row>
    <row r="1234" spans="1:8" x14ac:dyDescent="0.25">
      <c r="A1234" s="103"/>
      <c r="B1234" s="324"/>
      <c r="C1234" s="323" t="s">
        <v>1539</v>
      </c>
      <c r="D1234" s="323" t="s">
        <v>1539</v>
      </c>
      <c r="E1234" s="323" t="s">
        <v>1539</v>
      </c>
      <c r="G1234" s="323" t="s">
        <v>1539</v>
      </c>
      <c r="H1234" s="323" t="s">
        <v>1539</v>
      </c>
    </row>
    <row r="1235" spans="1:8" x14ac:dyDescent="0.25">
      <c r="A1235" s="103"/>
      <c r="B1235" s="324"/>
      <c r="C1235" s="323" t="s">
        <v>1539</v>
      </c>
      <c r="D1235" s="323" t="s">
        <v>1539</v>
      </c>
      <c r="E1235" s="323" t="s">
        <v>1539</v>
      </c>
      <c r="G1235" s="323" t="s">
        <v>1539</v>
      </c>
      <c r="H1235" s="323" t="s">
        <v>1539</v>
      </c>
    </row>
    <row r="1236" spans="1:8" x14ac:dyDescent="0.25">
      <c r="A1236" s="103"/>
      <c r="B1236" s="324"/>
      <c r="C1236" s="323" t="s">
        <v>1539</v>
      </c>
      <c r="D1236" s="323" t="s">
        <v>1539</v>
      </c>
      <c r="E1236" s="323" t="s">
        <v>1539</v>
      </c>
      <c r="G1236" s="323" t="s">
        <v>1539</v>
      </c>
      <c r="H1236" s="323" t="s">
        <v>1539</v>
      </c>
    </row>
    <row r="1237" spans="1:8" x14ac:dyDescent="0.25">
      <c r="A1237" s="103"/>
      <c r="B1237" s="324"/>
      <c r="C1237" s="323" t="s">
        <v>1539</v>
      </c>
      <c r="D1237" s="323" t="s">
        <v>1539</v>
      </c>
      <c r="E1237" s="323" t="s">
        <v>1539</v>
      </c>
      <c r="G1237" s="323" t="s">
        <v>1539</v>
      </c>
      <c r="H1237" s="323" t="s">
        <v>1539</v>
      </c>
    </row>
    <row r="1238" spans="1:8" x14ac:dyDescent="0.25">
      <c r="A1238" s="103"/>
      <c r="B1238" s="324"/>
      <c r="C1238" s="323" t="s">
        <v>1539</v>
      </c>
      <c r="D1238" s="323" t="s">
        <v>1539</v>
      </c>
      <c r="E1238" s="323" t="s">
        <v>1539</v>
      </c>
      <c r="G1238" s="323" t="s">
        <v>1539</v>
      </c>
      <c r="H1238" s="323" t="s">
        <v>1539</v>
      </c>
    </row>
    <row r="1239" spans="1:8" x14ac:dyDescent="0.25">
      <c r="A1239" s="103"/>
      <c r="B1239" s="324"/>
      <c r="C1239" s="323" t="s">
        <v>1539</v>
      </c>
      <c r="D1239" s="323" t="s">
        <v>1539</v>
      </c>
      <c r="E1239" s="323" t="s">
        <v>1539</v>
      </c>
      <c r="G1239" s="323" t="s">
        <v>1539</v>
      </c>
      <c r="H1239" s="323" t="s">
        <v>1539</v>
      </c>
    </row>
    <row r="1240" spans="1:8" x14ac:dyDescent="0.25">
      <c r="A1240" s="103"/>
      <c r="B1240" s="324"/>
      <c r="C1240" s="323" t="s">
        <v>1539</v>
      </c>
      <c r="D1240" s="323" t="s">
        <v>1539</v>
      </c>
      <c r="E1240" s="323" t="s">
        <v>1539</v>
      </c>
      <c r="G1240" s="323" t="s">
        <v>1539</v>
      </c>
      <c r="H1240" s="323" t="s">
        <v>1539</v>
      </c>
    </row>
    <row r="1241" spans="1:8" x14ac:dyDescent="0.25">
      <c r="A1241" s="103"/>
      <c r="B1241" s="324"/>
      <c r="C1241" s="323" t="s">
        <v>1539</v>
      </c>
      <c r="D1241" s="323" t="s">
        <v>1539</v>
      </c>
      <c r="E1241" s="323" t="s">
        <v>1539</v>
      </c>
      <c r="G1241" s="323" t="s">
        <v>1539</v>
      </c>
      <c r="H1241" s="323" t="s">
        <v>1539</v>
      </c>
    </row>
    <row r="1242" spans="1:8" x14ac:dyDescent="0.25">
      <c r="A1242" s="103"/>
      <c r="B1242" s="324"/>
      <c r="C1242" s="323" t="s">
        <v>1539</v>
      </c>
      <c r="D1242" s="323" t="s">
        <v>1539</v>
      </c>
      <c r="E1242" s="323" t="s">
        <v>1539</v>
      </c>
      <c r="G1242" s="323" t="s">
        <v>1539</v>
      </c>
      <c r="H1242" s="323" t="s">
        <v>1539</v>
      </c>
    </row>
    <row r="1243" spans="1:8" x14ac:dyDescent="0.25">
      <c r="A1243" s="103"/>
      <c r="B1243" s="324"/>
      <c r="C1243" s="323" t="s">
        <v>1539</v>
      </c>
      <c r="D1243" s="323" t="s">
        <v>1539</v>
      </c>
      <c r="E1243" s="323" t="s">
        <v>1539</v>
      </c>
      <c r="G1243" s="323" t="s">
        <v>1539</v>
      </c>
      <c r="H1243" s="323" t="s">
        <v>1539</v>
      </c>
    </row>
    <row r="1244" spans="1:8" x14ac:dyDescent="0.25">
      <c r="A1244" s="103"/>
      <c r="B1244" s="324"/>
      <c r="C1244" s="323" t="s">
        <v>1539</v>
      </c>
      <c r="D1244" s="323" t="s">
        <v>1539</v>
      </c>
      <c r="E1244" s="323" t="s">
        <v>1539</v>
      </c>
      <c r="G1244" s="323" t="s">
        <v>1539</v>
      </c>
      <c r="H1244" s="323" t="s">
        <v>1539</v>
      </c>
    </row>
    <row r="1245" spans="1:8" x14ac:dyDescent="0.25">
      <c r="A1245" s="103"/>
      <c r="B1245" s="324"/>
      <c r="C1245" s="323" t="s">
        <v>1539</v>
      </c>
      <c r="D1245" s="323" t="s">
        <v>1539</v>
      </c>
      <c r="E1245" s="323" t="s">
        <v>1539</v>
      </c>
      <c r="G1245" s="323" t="s">
        <v>1539</v>
      </c>
      <c r="H1245" s="323" t="s">
        <v>1539</v>
      </c>
    </row>
    <row r="1246" spans="1:8" x14ac:dyDescent="0.25">
      <c r="A1246" s="103"/>
      <c r="B1246" s="324"/>
      <c r="C1246" s="323" t="s">
        <v>1539</v>
      </c>
      <c r="D1246" s="323" t="s">
        <v>1539</v>
      </c>
      <c r="E1246" s="323" t="s">
        <v>1539</v>
      </c>
      <c r="G1246" s="323" t="s">
        <v>1539</v>
      </c>
      <c r="H1246" s="323" t="s">
        <v>1539</v>
      </c>
    </row>
    <row r="1247" spans="1:8" x14ac:dyDescent="0.25">
      <c r="A1247" s="103"/>
      <c r="B1247" s="329"/>
      <c r="C1247" s="323" t="s">
        <v>1539</v>
      </c>
      <c r="D1247" s="323" t="s">
        <v>1539</v>
      </c>
      <c r="E1247" s="323" t="s">
        <v>1539</v>
      </c>
      <c r="G1247" s="323" t="s">
        <v>1539</v>
      </c>
      <c r="H1247" s="323" t="s">
        <v>1539</v>
      </c>
    </row>
    <row r="1248" spans="1:8" x14ac:dyDescent="0.25">
      <c r="A1248" s="103"/>
      <c r="C1248" s="323" t="s">
        <v>1539</v>
      </c>
      <c r="D1248" s="323" t="s">
        <v>1539</v>
      </c>
      <c r="E1248" s="323" t="s">
        <v>1539</v>
      </c>
      <c r="G1248" s="323" t="s">
        <v>1539</v>
      </c>
      <c r="H1248" s="323" t="s">
        <v>1539</v>
      </c>
    </row>
    <row r="1249" spans="1:8" x14ac:dyDescent="0.25">
      <c r="A1249" s="103"/>
      <c r="C1249" s="323" t="s">
        <v>1539</v>
      </c>
      <c r="D1249" s="323" t="s">
        <v>1539</v>
      </c>
      <c r="E1249" s="323" t="s">
        <v>1539</v>
      </c>
      <c r="G1249" s="323" t="s">
        <v>1539</v>
      </c>
      <c r="H1249" s="323" t="s">
        <v>1539</v>
      </c>
    </row>
    <row r="1250" spans="1:8" x14ac:dyDescent="0.25">
      <c r="A1250" s="103"/>
      <c r="C1250" s="323" t="s">
        <v>1539</v>
      </c>
      <c r="D1250" s="323" t="s">
        <v>1539</v>
      </c>
      <c r="E1250" s="323" t="s">
        <v>1539</v>
      </c>
      <c r="G1250" s="323" t="s">
        <v>1539</v>
      </c>
      <c r="H1250" s="323" t="s">
        <v>1539</v>
      </c>
    </row>
    <row r="1251" spans="1:8" x14ac:dyDescent="0.25">
      <c r="A1251" s="103"/>
      <c r="C1251" s="323" t="s">
        <v>1539</v>
      </c>
      <c r="D1251" s="323" t="s">
        <v>1539</v>
      </c>
      <c r="E1251" s="323" t="s">
        <v>1539</v>
      </c>
      <c r="G1251" s="323" t="s">
        <v>1539</v>
      </c>
      <c r="H1251" s="323" t="s">
        <v>1539</v>
      </c>
    </row>
    <row r="1252" spans="1:8" x14ac:dyDescent="0.25">
      <c r="A1252" s="103"/>
      <c r="B1252" s="329"/>
      <c r="C1252" s="323" t="s">
        <v>1539</v>
      </c>
      <c r="D1252" s="323" t="s">
        <v>1539</v>
      </c>
      <c r="E1252" s="323" t="s">
        <v>1539</v>
      </c>
      <c r="G1252" s="323" t="s">
        <v>1539</v>
      </c>
      <c r="H1252" s="323" t="s">
        <v>1539</v>
      </c>
    </row>
    <row r="1253" spans="1:8" x14ac:dyDescent="0.25">
      <c r="A1253" s="103"/>
      <c r="C1253" s="323" t="s">
        <v>1539</v>
      </c>
      <c r="D1253" s="323" t="s">
        <v>1539</v>
      </c>
      <c r="E1253" s="323" t="s">
        <v>1539</v>
      </c>
      <c r="G1253" s="323" t="s">
        <v>1539</v>
      </c>
      <c r="H1253" s="323" t="s">
        <v>1539</v>
      </c>
    </row>
    <row r="1254" spans="1:8" x14ac:dyDescent="0.25">
      <c r="A1254" s="103"/>
      <c r="C1254" s="323" t="s">
        <v>1539</v>
      </c>
      <c r="D1254" s="323" t="s">
        <v>1539</v>
      </c>
      <c r="E1254" s="323" t="s">
        <v>1539</v>
      </c>
      <c r="G1254" s="323" t="s">
        <v>1539</v>
      </c>
      <c r="H1254" s="323" t="s">
        <v>1539</v>
      </c>
    </row>
    <row r="1255" spans="1:8" x14ac:dyDescent="0.25">
      <c r="A1255" s="103"/>
      <c r="C1255" s="323" t="s">
        <v>1539</v>
      </c>
      <c r="D1255" s="323" t="s">
        <v>1539</v>
      </c>
      <c r="E1255" s="323" t="s">
        <v>1539</v>
      </c>
      <c r="G1255" s="323" t="s">
        <v>1539</v>
      </c>
      <c r="H1255" s="323" t="s">
        <v>1539</v>
      </c>
    </row>
    <row r="1256" spans="1:8" x14ac:dyDescent="0.25">
      <c r="A1256" s="103"/>
      <c r="C1256" s="323" t="s">
        <v>1539</v>
      </c>
      <c r="D1256" s="323" t="s">
        <v>1539</v>
      </c>
      <c r="E1256" s="323" t="s">
        <v>1539</v>
      </c>
      <c r="G1256" s="323" t="s">
        <v>1539</v>
      </c>
      <c r="H1256" s="323" t="s">
        <v>1539</v>
      </c>
    </row>
    <row r="1257" spans="1:8" x14ac:dyDescent="0.25">
      <c r="A1257" s="103"/>
      <c r="C1257" s="323" t="s">
        <v>1539</v>
      </c>
      <c r="D1257" s="323" t="s">
        <v>1539</v>
      </c>
      <c r="E1257" s="323" t="s">
        <v>1539</v>
      </c>
      <c r="G1257" s="323" t="s">
        <v>1539</v>
      </c>
      <c r="H1257" s="323" t="s">
        <v>1539</v>
      </c>
    </row>
    <row r="1258" spans="1:8" x14ac:dyDescent="0.25">
      <c r="A1258" s="103"/>
      <c r="B1258" s="324"/>
      <c r="C1258" s="323" t="s">
        <v>1539</v>
      </c>
      <c r="D1258" s="323" t="s">
        <v>1539</v>
      </c>
      <c r="E1258" s="323" t="s">
        <v>1539</v>
      </c>
      <c r="G1258" s="323" t="s">
        <v>1539</v>
      </c>
      <c r="H1258" s="323" t="s">
        <v>1539</v>
      </c>
    </row>
    <row r="1259" spans="1:8" x14ac:dyDescent="0.25">
      <c r="A1259" s="103"/>
      <c r="B1259" s="324"/>
      <c r="C1259" s="323" t="s">
        <v>1539</v>
      </c>
      <c r="D1259" s="323" t="s">
        <v>1539</v>
      </c>
      <c r="E1259" s="323" t="s">
        <v>1539</v>
      </c>
      <c r="G1259" s="323" t="s">
        <v>1539</v>
      </c>
      <c r="H1259" s="323" t="s">
        <v>1539</v>
      </c>
    </row>
    <row r="1260" spans="1:8" x14ac:dyDescent="0.25">
      <c r="A1260" s="103"/>
      <c r="B1260" s="324"/>
      <c r="C1260" s="323" t="s">
        <v>1539</v>
      </c>
      <c r="D1260" s="323" t="s">
        <v>1539</v>
      </c>
      <c r="E1260" s="323" t="s">
        <v>1539</v>
      </c>
      <c r="G1260" s="323" t="s">
        <v>1539</v>
      </c>
      <c r="H1260" s="323" t="s">
        <v>1539</v>
      </c>
    </row>
    <row r="1261" spans="1:8" x14ac:dyDescent="0.25">
      <c r="A1261" s="103"/>
      <c r="B1261" s="324"/>
      <c r="C1261" s="323" t="s">
        <v>1539</v>
      </c>
      <c r="D1261" s="323" t="s">
        <v>1539</v>
      </c>
      <c r="E1261" s="323" t="s">
        <v>1539</v>
      </c>
      <c r="G1261" s="323" t="s">
        <v>1539</v>
      </c>
      <c r="H1261" s="323" t="s">
        <v>1539</v>
      </c>
    </row>
    <row r="1262" spans="1:8" x14ac:dyDescent="0.25">
      <c r="A1262" s="103"/>
      <c r="B1262" s="324"/>
      <c r="C1262" s="323" t="s">
        <v>1539</v>
      </c>
      <c r="D1262" s="323" t="s">
        <v>1539</v>
      </c>
      <c r="E1262" s="323" t="s">
        <v>1539</v>
      </c>
      <c r="G1262" s="323" t="s">
        <v>1539</v>
      </c>
      <c r="H1262" s="323" t="s">
        <v>1539</v>
      </c>
    </row>
    <row r="1263" spans="1:8" x14ac:dyDescent="0.25">
      <c r="A1263" s="103"/>
      <c r="B1263" s="324"/>
      <c r="C1263" s="323" t="s">
        <v>1539</v>
      </c>
      <c r="D1263" s="323" t="s">
        <v>1539</v>
      </c>
      <c r="E1263" s="323" t="s">
        <v>1539</v>
      </c>
      <c r="G1263" s="323" t="s">
        <v>1539</v>
      </c>
      <c r="H1263" s="323" t="s">
        <v>1539</v>
      </c>
    </row>
    <row r="1264" spans="1:8" x14ac:dyDescent="0.25">
      <c r="A1264" s="103"/>
      <c r="B1264" s="324"/>
      <c r="C1264" s="323" t="s">
        <v>1539</v>
      </c>
      <c r="D1264" s="323" t="s">
        <v>1539</v>
      </c>
      <c r="E1264" s="323" t="s">
        <v>1539</v>
      </c>
      <c r="G1264" s="323" t="s">
        <v>1539</v>
      </c>
      <c r="H1264" s="323" t="s">
        <v>1539</v>
      </c>
    </row>
    <row r="1265" spans="1:8" x14ac:dyDescent="0.25">
      <c r="A1265" s="103"/>
      <c r="B1265" s="324"/>
      <c r="C1265" s="323" t="s">
        <v>1539</v>
      </c>
      <c r="D1265" s="323" t="s">
        <v>1539</v>
      </c>
      <c r="E1265" s="323" t="s">
        <v>1539</v>
      </c>
      <c r="G1265" s="323" t="s">
        <v>1539</v>
      </c>
      <c r="H1265" s="323" t="s">
        <v>1539</v>
      </c>
    </row>
    <row r="1266" spans="1:8" x14ac:dyDescent="0.25">
      <c r="A1266" s="103"/>
      <c r="B1266" s="329"/>
      <c r="C1266" s="323" t="s">
        <v>1539</v>
      </c>
      <c r="D1266" s="323" t="s">
        <v>1539</v>
      </c>
      <c r="E1266" s="323" t="s">
        <v>1539</v>
      </c>
      <c r="G1266" s="323" t="s">
        <v>1539</v>
      </c>
      <c r="H1266" s="323" t="s">
        <v>1539</v>
      </c>
    </row>
    <row r="1267" spans="1:8" x14ac:dyDescent="0.25">
      <c r="A1267" s="103"/>
      <c r="C1267" s="323" t="s">
        <v>1539</v>
      </c>
      <c r="D1267" s="323" t="s">
        <v>1539</v>
      </c>
      <c r="E1267" s="323" t="s">
        <v>1539</v>
      </c>
      <c r="G1267" s="323" t="s">
        <v>1539</v>
      </c>
      <c r="H1267" s="323" t="s">
        <v>1539</v>
      </c>
    </row>
    <row r="1268" spans="1:8" x14ac:dyDescent="0.25">
      <c r="A1268" s="103"/>
      <c r="C1268" s="323" t="s">
        <v>1539</v>
      </c>
      <c r="D1268" s="323" t="s">
        <v>1539</v>
      </c>
      <c r="E1268" s="323" t="s">
        <v>1539</v>
      </c>
      <c r="G1268" s="323" t="s">
        <v>1539</v>
      </c>
      <c r="H1268" s="323" t="s">
        <v>1539</v>
      </c>
    </row>
    <row r="1269" spans="1:8" x14ac:dyDescent="0.25">
      <c r="A1269" s="103"/>
      <c r="C1269" s="323" t="s">
        <v>1539</v>
      </c>
      <c r="D1269" s="323" t="s">
        <v>1539</v>
      </c>
      <c r="E1269" s="323" t="s">
        <v>1539</v>
      </c>
      <c r="G1269" s="323" t="s">
        <v>1539</v>
      </c>
      <c r="H1269" s="323" t="s">
        <v>1539</v>
      </c>
    </row>
    <row r="1270" spans="1:8" x14ac:dyDescent="0.25">
      <c r="A1270" s="103"/>
      <c r="C1270" s="323" t="s">
        <v>1539</v>
      </c>
      <c r="D1270" s="323" t="s">
        <v>1539</v>
      </c>
      <c r="E1270" s="323" t="s">
        <v>1539</v>
      </c>
      <c r="G1270" s="323" t="s">
        <v>1539</v>
      </c>
      <c r="H1270" s="323" t="s">
        <v>1539</v>
      </c>
    </row>
    <row r="1271" spans="1:8" x14ac:dyDescent="0.25">
      <c r="A1271" s="103"/>
      <c r="B1271" s="324"/>
      <c r="C1271" s="323" t="s">
        <v>1539</v>
      </c>
      <c r="D1271" s="323" t="s">
        <v>1539</v>
      </c>
      <c r="E1271" s="323" t="s">
        <v>1539</v>
      </c>
      <c r="G1271" s="323" t="s">
        <v>1539</v>
      </c>
      <c r="H1271" s="323" t="s">
        <v>1539</v>
      </c>
    </row>
    <row r="1272" spans="1:8" x14ac:dyDescent="0.25">
      <c r="A1272" s="103"/>
      <c r="B1272" s="324"/>
      <c r="C1272" s="323" t="s">
        <v>1539</v>
      </c>
      <c r="D1272" s="323" t="s">
        <v>1539</v>
      </c>
      <c r="E1272" s="323" t="s">
        <v>1539</v>
      </c>
      <c r="G1272" s="323" t="s">
        <v>1539</v>
      </c>
      <c r="H1272" s="323" t="s">
        <v>1539</v>
      </c>
    </row>
    <row r="1273" spans="1:8" x14ac:dyDescent="0.25">
      <c r="A1273" s="103"/>
      <c r="B1273" s="324"/>
      <c r="C1273" s="323" t="s">
        <v>1539</v>
      </c>
      <c r="D1273" s="323" t="s">
        <v>1539</v>
      </c>
      <c r="E1273" s="323" t="s">
        <v>1539</v>
      </c>
      <c r="G1273" s="323" t="s">
        <v>1539</v>
      </c>
      <c r="H1273" s="323" t="s">
        <v>1539</v>
      </c>
    </row>
    <row r="1274" spans="1:8" x14ac:dyDescent="0.25">
      <c r="A1274" s="103"/>
      <c r="B1274" s="324"/>
      <c r="C1274" s="323" t="s">
        <v>1539</v>
      </c>
      <c r="D1274" s="323" t="s">
        <v>1539</v>
      </c>
      <c r="E1274" s="323" t="s">
        <v>1539</v>
      </c>
      <c r="G1274" s="323" t="s">
        <v>1539</v>
      </c>
      <c r="H1274" s="323" t="s">
        <v>1539</v>
      </c>
    </row>
    <row r="1275" spans="1:8" x14ac:dyDescent="0.25">
      <c r="A1275" s="103"/>
      <c r="B1275" s="324"/>
      <c r="C1275" s="323" t="s">
        <v>1539</v>
      </c>
      <c r="D1275" s="323" t="s">
        <v>1539</v>
      </c>
      <c r="E1275" s="323" t="s">
        <v>1539</v>
      </c>
      <c r="G1275" s="323" t="s">
        <v>1539</v>
      </c>
      <c r="H1275" s="323" t="s">
        <v>1539</v>
      </c>
    </row>
    <row r="1276" spans="1:8" x14ac:dyDescent="0.25">
      <c r="A1276" s="103"/>
      <c r="B1276" s="324"/>
      <c r="C1276" s="323" t="s">
        <v>1539</v>
      </c>
      <c r="D1276" s="323" t="s">
        <v>1539</v>
      </c>
      <c r="E1276" s="323" t="s">
        <v>1539</v>
      </c>
      <c r="G1276" s="323" t="s">
        <v>1539</v>
      </c>
      <c r="H1276" s="323" t="s">
        <v>1539</v>
      </c>
    </row>
    <row r="1277" spans="1:8" x14ac:dyDescent="0.25">
      <c r="A1277" s="103"/>
      <c r="B1277" s="324"/>
      <c r="C1277" s="323" t="s">
        <v>1539</v>
      </c>
      <c r="D1277" s="323" t="s">
        <v>1539</v>
      </c>
      <c r="E1277" s="323" t="s">
        <v>1539</v>
      </c>
      <c r="G1277" s="323" t="s">
        <v>1539</v>
      </c>
      <c r="H1277" s="323" t="s">
        <v>1539</v>
      </c>
    </row>
    <row r="1278" spans="1:8" x14ac:dyDescent="0.25">
      <c r="A1278" s="103"/>
      <c r="B1278" s="324"/>
      <c r="C1278" s="323" t="s">
        <v>1539</v>
      </c>
      <c r="D1278" s="323" t="s">
        <v>1539</v>
      </c>
      <c r="E1278" s="323" t="s">
        <v>1539</v>
      </c>
      <c r="G1278" s="323" t="s">
        <v>1539</v>
      </c>
      <c r="H1278" s="323" t="s">
        <v>1539</v>
      </c>
    </row>
    <row r="1279" spans="1:8" x14ac:dyDescent="0.25">
      <c r="A1279" s="103"/>
      <c r="B1279" s="324"/>
      <c r="C1279" s="323" t="s">
        <v>1539</v>
      </c>
      <c r="D1279" s="323" t="s">
        <v>1539</v>
      </c>
      <c r="E1279" s="323" t="s">
        <v>1539</v>
      </c>
      <c r="G1279" s="323" t="s">
        <v>1539</v>
      </c>
      <c r="H1279" s="323" t="s">
        <v>1539</v>
      </c>
    </row>
    <row r="1280" spans="1:8" x14ac:dyDescent="0.25">
      <c r="A1280" s="103"/>
      <c r="B1280" s="324"/>
      <c r="C1280" s="323" t="s">
        <v>1539</v>
      </c>
      <c r="D1280" s="323" t="s">
        <v>1539</v>
      </c>
      <c r="E1280" s="323" t="s">
        <v>1539</v>
      </c>
      <c r="G1280" s="323" t="s">
        <v>1539</v>
      </c>
      <c r="H1280" s="323" t="s">
        <v>1539</v>
      </c>
    </row>
    <row r="1281" spans="1:8" x14ac:dyDescent="0.25">
      <c r="A1281" s="103"/>
      <c r="B1281" s="324"/>
      <c r="C1281" s="323" t="s">
        <v>1539</v>
      </c>
      <c r="D1281" s="323" t="s">
        <v>1539</v>
      </c>
      <c r="E1281" s="323" t="s">
        <v>1539</v>
      </c>
      <c r="G1281" s="323" t="s">
        <v>1539</v>
      </c>
      <c r="H1281" s="323" t="s">
        <v>1539</v>
      </c>
    </row>
    <row r="1282" spans="1:8" x14ac:dyDescent="0.25">
      <c r="A1282" s="103"/>
      <c r="B1282" s="324"/>
      <c r="C1282" s="323" t="s">
        <v>1539</v>
      </c>
      <c r="D1282" s="323" t="s">
        <v>1539</v>
      </c>
      <c r="E1282" s="323" t="s">
        <v>1539</v>
      </c>
      <c r="G1282" s="323" t="s">
        <v>1539</v>
      </c>
      <c r="H1282" s="323" t="s">
        <v>1539</v>
      </c>
    </row>
    <row r="1283" spans="1:8" x14ac:dyDescent="0.25">
      <c r="A1283" s="103"/>
      <c r="B1283" s="324"/>
      <c r="C1283" s="323" t="s">
        <v>1539</v>
      </c>
      <c r="D1283" s="323" t="s">
        <v>1539</v>
      </c>
      <c r="E1283" s="323" t="s">
        <v>1539</v>
      </c>
      <c r="G1283" s="323" t="s">
        <v>1539</v>
      </c>
      <c r="H1283" s="323" t="s">
        <v>1539</v>
      </c>
    </row>
    <row r="1284" spans="1:8" x14ac:dyDescent="0.25">
      <c r="A1284" s="103"/>
      <c r="B1284" s="324"/>
      <c r="C1284" s="323" t="s">
        <v>1539</v>
      </c>
      <c r="D1284" s="323" t="s">
        <v>1539</v>
      </c>
      <c r="E1284" s="323" t="s">
        <v>1539</v>
      </c>
      <c r="G1284" s="323" t="s">
        <v>1539</v>
      </c>
      <c r="H1284" s="323" t="s">
        <v>1539</v>
      </c>
    </row>
    <row r="1285" spans="1:8" x14ac:dyDescent="0.25">
      <c r="A1285" s="103"/>
      <c r="B1285" s="324"/>
      <c r="C1285" s="323" t="s">
        <v>1539</v>
      </c>
      <c r="D1285" s="323" t="s">
        <v>1539</v>
      </c>
      <c r="E1285" s="323" t="s">
        <v>1539</v>
      </c>
      <c r="G1285" s="323" t="s">
        <v>1539</v>
      </c>
      <c r="H1285" s="323" t="s">
        <v>1539</v>
      </c>
    </row>
    <row r="1286" spans="1:8" x14ac:dyDescent="0.25">
      <c r="A1286" s="103"/>
      <c r="B1286" s="324"/>
      <c r="C1286" s="323" t="s">
        <v>1539</v>
      </c>
      <c r="D1286" s="323" t="s">
        <v>1539</v>
      </c>
      <c r="E1286" s="323" t="s">
        <v>1539</v>
      </c>
      <c r="G1286" s="323" t="s">
        <v>1539</v>
      </c>
      <c r="H1286" s="323" t="s">
        <v>1539</v>
      </c>
    </row>
    <row r="1287" spans="1:8" x14ac:dyDescent="0.25">
      <c r="A1287" s="103"/>
      <c r="B1287" s="324"/>
      <c r="C1287" s="323" t="s">
        <v>1539</v>
      </c>
      <c r="D1287" s="323" t="s">
        <v>1539</v>
      </c>
      <c r="E1287" s="323" t="s">
        <v>1539</v>
      </c>
      <c r="G1287" s="323" t="s">
        <v>1539</v>
      </c>
      <c r="H1287" s="323" t="s">
        <v>1539</v>
      </c>
    </row>
    <row r="1288" spans="1:8" x14ac:dyDescent="0.25">
      <c r="A1288" s="103"/>
      <c r="B1288" s="324"/>
      <c r="C1288" s="323" t="s">
        <v>1539</v>
      </c>
      <c r="D1288" s="323" t="s">
        <v>1539</v>
      </c>
      <c r="E1288" s="323" t="s">
        <v>1539</v>
      </c>
      <c r="G1288" s="323" t="s">
        <v>1539</v>
      </c>
      <c r="H1288" s="323" t="s">
        <v>1539</v>
      </c>
    </row>
    <row r="1289" spans="1:8" x14ac:dyDescent="0.25">
      <c r="A1289" s="103"/>
      <c r="B1289" s="324"/>
      <c r="C1289" s="323" t="s">
        <v>1539</v>
      </c>
      <c r="D1289" s="323" t="s">
        <v>1539</v>
      </c>
      <c r="E1289" s="323" t="s">
        <v>1539</v>
      </c>
      <c r="G1289" s="323" t="s">
        <v>1539</v>
      </c>
      <c r="H1289" s="323" t="s">
        <v>1539</v>
      </c>
    </row>
    <row r="1290" spans="1:8" x14ac:dyDescent="0.25">
      <c r="A1290" s="103"/>
      <c r="B1290" s="324"/>
      <c r="C1290" s="323" t="s">
        <v>1539</v>
      </c>
      <c r="D1290" s="323" t="s">
        <v>1539</v>
      </c>
      <c r="E1290" s="323" t="s">
        <v>1539</v>
      </c>
      <c r="G1290" s="323" t="s">
        <v>1539</v>
      </c>
      <c r="H1290" s="323" t="s">
        <v>1539</v>
      </c>
    </row>
    <row r="1291" spans="1:8" x14ac:dyDescent="0.25">
      <c r="A1291" s="103"/>
      <c r="B1291" s="324"/>
      <c r="C1291" s="323" t="s">
        <v>1539</v>
      </c>
      <c r="D1291" s="323" t="s">
        <v>1539</v>
      </c>
      <c r="E1291" s="323" t="s">
        <v>1539</v>
      </c>
      <c r="G1291" s="323" t="s">
        <v>1539</v>
      </c>
      <c r="H1291" s="323" t="s">
        <v>1539</v>
      </c>
    </row>
    <row r="1292" spans="1:8" x14ac:dyDescent="0.25">
      <c r="A1292" s="103"/>
      <c r="B1292" s="324"/>
      <c r="C1292" s="323" t="s">
        <v>1539</v>
      </c>
      <c r="D1292" s="323" t="s">
        <v>1539</v>
      </c>
      <c r="E1292" s="323" t="s">
        <v>1539</v>
      </c>
      <c r="G1292" s="323" t="s">
        <v>1539</v>
      </c>
      <c r="H1292" s="323" t="s">
        <v>1539</v>
      </c>
    </row>
    <row r="1293" spans="1:8" x14ac:dyDescent="0.25">
      <c r="A1293" s="103"/>
      <c r="B1293" s="324"/>
      <c r="C1293" s="323" t="s">
        <v>1539</v>
      </c>
      <c r="D1293" s="323" t="s">
        <v>1539</v>
      </c>
      <c r="E1293" s="323" t="s">
        <v>1539</v>
      </c>
      <c r="G1293" s="323" t="s">
        <v>1539</v>
      </c>
      <c r="H1293" s="323" t="s">
        <v>1539</v>
      </c>
    </row>
    <row r="1294" spans="1:8" x14ac:dyDescent="0.25">
      <c r="A1294" s="103"/>
      <c r="B1294" s="324"/>
      <c r="C1294" s="323" t="s">
        <v>1539</v>
      </c>
      <c r="D1294" s="323" t="s">
        <v>1539</v>
      </c>
      <c r="E1294" s="323" t="s">
        <v>1539</v>
      </c>
      <c r="G1294" s="323" t="s">
        <v>1539</v>
      </c>
      <c r="H1294" s="323" t="s">
        <v>1539</v>
      </c>
    </row>
    <row r="1295" spans="1:8" x14ac:dyDescent="0.25">
      <c r="A1295" s="103"/>
      <c r="B1295" s="324"/>
      <c r="C1295" s="323" t="s">
        <v>1539</v>
      </c>
      <c r="D1295" s="323" t="s">
        <v>1539</v>
      </c>
      <c r="E1295" s="323" t="s">
        <v>1539</v>
      </c>
      <c r="G1295" s="323" t="s">
        <v>1539</v>
      </c>
      <c r="H1295" s="323" t="s">
        <v>1539</v>
      </c>
    </row>
    <row r="1296" spans="1:8" x14ac:dyDescent="0.25">
      <c r="A1296" s="103"/>
      <c r="B1296" s="324"/>
      <c r="C1296" s="323" t="s">
        <v>1539</v>
      </c>
      <c r="D1296" s="323" t="s">
        <v>1539</v>
      </c>
      <c r="E1296" s="323" t="s">
        <v>1539</v>
      </c>
      <c r="G1296" s="323" t="s">
        <v>1539</v>
      </c>
      <c r="H1296" s="323" t="s">
        <v>1539</v>
      </c>
    </row>
    <row r="1297" spans="1:8" x14ac:dyDescent="0.25">
      <c r="A1297" s="103"/>
      <c r="B1297" s="324"/>
      <c r="C1297" s="323" t="s">
        <v>1539</v>
      </c>
      <c r="D1297" s="323" t="s">
        <v>1539</v>
      </c>
      <c r="E1297" s="323" t="s">
        <v>1539</v>
      </c>
      <c r="G1297" s="323" t="s">
        <v>1539</v>
      </c>
      <c r="H1297" s="323" t="s">
        <v>1539</v>
      </c>
    </row>
    <row r="1298" spans="1:8" x14ac:dyDescent="0.25">
      <c r="A1298" s="103"/>
      <c r="B1298" s="324"/>
      <c r="C1298" s="323" t="s">
        <v>1539</v>
      </c>
      <c r="D1298" s="323" t="s">
        <v>1539</v>
      </c>
      <c r="E1298" s="323" t="s">
        <v>1539</v>
      </c>
      <c r="G1298" s="323" t="s">
        <v>1539</v>
      </c>
      <c r="H1298" s="323" t="s">
        <v>1539</v>
      </c>
    </row>
    <row r="1299" spans="1:8" x14ac:dyDescent="0.25">
      <c r="A1299" s="103"/>
      <c r="B1299" s="324"/>
      <c r="C1299" s="323" t="s">
        <v>1539</v>
      </c>
      <c r="D1299" s="323" t="s">
        <v>1539</v>
      </c>
      <c r="E1299" s="323" t="s">
        <v>1539</v>
      </c>
      <c r="G1299" s="323" t="s">
        <v>1539</v>
      </c>
      <c r="H1299" s="323" t="s">
        <v>1539</v>
      </c>
    </row>
    <row r="1300" spans="1:8" x14ac:dyDescent="0.25">
      <c r="A1300" s="103"/>
      <c r="B1300" s="324"/>
      <c r="C1300" s="323" t="s">
        <v>1539</v>
      </c>
      <c r="D1300" s="323" t="s">
        <v>1539</v>
      </c>
      <c r="E1300" s="323" t="s">
        <v>1539</v>
      </c>
      <c r="G1300" s="323" t="s">
        <v>1539</v>
      </c>
      <c r="H1300" s="323" t="s">
        <v>1539</v>
      </c>
    </row>
    <row r="1301" spans="1:8" x14ac:dyDescent="0.25">
      <c r="A1301" s="103"/>
      <c r="B1301" s="324"/>
      <c r="C1301" s="323" t="s">
        <v>1539</v>
      </c>
      <c r="D1301" s="323" t="s">
        <v>1539</v>
      </c>
      <c r="E1301" s="323" t="s">
        <v>1539</v>
      </c>
      <c r="G1301" s="323" t="s">
        <v>1539</v>
      </c>
      <c r="H1301" s="323" t="s">
        <v>1539</v>
      </c>
    </row>
    <row r="1302" spans="1:8" x14ac:dyDescent="0.25">
      <c r="A1302" s="103"/>
      <c r="B1302" s="324"/>
      <c r="C1302" s="323" t="s">
        <v>1539</v>
      </c>
      <c r="D1302" s="323" t="s">
        <v>1539</v>
      </c>
      <c r="E1302" s="323" t="s">
        <v>1539</v>
      </c>
      <c r="G1302" s="323" t="s">
        <v>1539</v>
      </c>
      <c r="H1302" s="323" t="s">
        <v>1539</v>
      </c>
    </row>
    <row r="1303" spans="1:8" x14ac:dyDescent="0.25">
      <c r="A1303" s="103"/>
      <c r="B1303" s="324"/>
      <c r="C1303" s="323" t="s">
        <v>1539</v>
      </c>
      <c r="D1303" s="323" t="s">
        <v>1539</v>
      </c>
      <c r="E1303" s="323" t="s">
        <v>1539</v>
      </c>
      <c r="G1303" s="323" t="s">
        <v>1539</v>
      </c>
      <c r="H1303" s="323" t="s">
        <v>1539</v>
      </c>
    </row>
    <row r="1304" spans="1:8" x14ac:dyDescent="0.25">
      <c r="A1304" s="103"/>
      <c r="B1304" s="324"/>
      <c r="C1304" s="323" t="s">
        <v>1539</v>
      </c>
      <c r="D1304" s="323" t="s">
        <v>1539</v>
      </c>
      <c r="E1304" s="323" t="s">
        <v>1539</v>
      </c>
      <c r="G1304" s="323" t="s">
        <v>1539</v>
      </c>
      <c r="H1304" s="323" t="s">
        <v>1539</v>
      </c>
    </row>
    <row r="1305" spans="1:8" x14ac:dyDescent="0.25">
      <c r="A1305" s="103"/>
      <c r="B1305" s="324"/>
      <c r="C1305" s="323" t="s">
        <v>1539</v>
      </c>
      <c r="D1305" s="323" t="s">
        <v>1539</v>
      </c>
      <c r="E1305" s="323" t="s">
        <v>1539</v>
      </c>
      <c r="G1305" s="323" t="s">
        <v>1539</v>
      </c>
      <c r="H1305" s="323" t="s">
        <v>1539</v>
      </c>
    </row>
    <row r="1306" spans="1:8" x14ac:dyDescent="0.25">
      <c r="A1306" s="103"/>
      <c r="B1306" s="324"/>
      <c r="C1306" s="323" t="s">
        <v>1539</v>
      </c>
      <c r="D1306" s="323" t="s">
        <v>1539</v>
      </c>
      <c r="E1306" s="323" t="s">
        <v>1539</v>
      </c>
      <c r="G1306" s="323" t="s">
        <v>1539</v>
      </c>
      <c r="H1306" s="323" t="s">
        <v>1539</v>
      </c>
    </row>
    <row r="1307" spans="1:8" x14ac:dyDescent="0.25">
      <c r="A1307" s="103"/>
      <c r="B1307" s="324"/>
      <c r="C1307" s="323" t="s">
        <v>1539</v>
      </c>
      <c r="D1307" s="323" t="s">
        <v>1539</v>
      </c>
      <c r="E1307" s="323" t="s">
        <v>1539</v>
      </c>
      <c r="G1307" s="323" t="s">
        <v>1539</v>
      </c>
      <c r="H1307" s="323" t="s">
        <v>1539</v>
      </c>
    </row>
    <row r="1308" spans="1:8" x14ac:dyDescent="0.25">
      <c r="A1308" s="103"/>
      <c r="B1308" s="329"/>
      <c r="C1308" s="323" t="s">
        <v>1539</v>
      </c>
      <c r="D1308" s="323" t="s">
        <v>1539</v>
      </c>
      <c r="E1308" s="323" t="s">
        <v>1539</v>
      </c>
      <c r="G1308" s="323" t="s">
        <v>1539</v>
      </c>
      <c r="H1308" s="323" t="s">
        <v>1539</v>
      </c>
    </row>
    <row r="1309" spans="1:8" x14ac:dyDescent="0.25">
      <c r="A1309" s="103"/>
      <c r="C1309" s="323" t="s">
        <v>1539</v>
      </c>
      <c r="D1309" s="323" t="s">
        <v>1539</v>
      </c>
      <c r="E1309" s="323" t="s">
        <v>1539</v>
      </c>
      <c r="G1309" s="323" t="s">
        <v>1539</v>
      </c>
      <c r="H1309" s="323" t="s">
        <v>1539</v>
      </c>
    </row>
    <row r="1310" spans="1:8" x14ac:dyDescent="0.25">
      <c r="A1310" s="103"/>
      <c r="C1310" s="323" t="s">
        <v>1539</v>
      </c>
      <c r="D1310" s="323" t="s">
        <v>1539</v>
      </c>
      <c r="E1310" s="323" t="s">
        <v>1539</v>
      </c>
      <c r="G1310" s="323" t="s">
        <v>1539</v>
      </c>
      <c r="H1310" s="323" t="s">
        <v>1539</v>
      </c>
    </row>
    <row r="1311" spans="1:8" x14ac:dyDescent="0.25">
      <c r="A1311" s="103"/>
      <c r="C1311" s="323" t="s">
        <v>1539</v>
      </c>
      <c r="D1311" s="323" t="s">
        <v>1539</v>
      </c>
      <c r="E1311" s="323" t="s">
        <v>1539</v>
      </c>
      <c r="G1311" s="323" t="s">
        <v>1539</v>
      </c>
      <c r="H1311" s="323" t="s">
        <v>1539</v>
      </c>
    </row>
    <row r="1312" spans="1:8" x14ac:dyDescent="0.25">
      <c r="A1312" s="103"/>
      <c r="B1312" s="324"/>
      <c r="C1312" s="323" t="s">
        <v>1539</v>
      </c>
      <c r="D1312" s="323" t="s">
        <v>1539</v>
      </c>
      <c r="E1312" s="323" t="s">
        <v>1539</v>
      </c>
      <c r="G1312" s="323" t="s">
        <v>1539</v>
      </c>
      <c r="H1312" s="323" t="s">
        <v>1539</v>
      </c>
    </row>
    <row r="1313" spans="1:8" x14ac:dyDescent="0.25">
      <c r="A1313" s="103"/>
      <c r="B1313" s="324"/>
      <c r="C1313" s="323" t="s">
        <v>1539</v>
      </c>
      <c r="D1313" s="323" t="s">
        <v>1539</v>
      </c>
      <c r="E1313" s="323" t="s">
        <v>1539</v>
      </c>
      <c r="G1313" s="323" t="s">
        <v>1539</v>
      </c>
      <c r="H1313" s="323" t="s">
        <v>1539</v>
      </c>
    </row>
    <row r="1314" spans="1:8" x14ac:dyDescent="0.25">
      <c r="A1314" s="103"/>
      <c r="B1314" s="324"/>
      <c r="C1314" s="323" t="s">
        <v>1539</v>
      </c>
      <c r="D1314" s="323" t="s">
        <v>1539</v>
      </c>
      <c r="E1314" s="323" t="s">
        <v>1539</v>
      </c>
      <c r="G1314" s="323" t="s">
        <v>1539</v>
      </c>
      <c r="H1314" s="323" t="s">
        <v>1539</v>
      </c>
    </row>
    <row r="1315" spans="1:8" x14ac:dyDescent="0.25">
      <c r="A1315" s="103"/>
      <c r="B1315" s="324"/>
      <c r="C1315" s="323" t="s">
        <v>1539</v>
      </c>
      <c r="D1315" s="323" t="s">
        <v>1539</v>
      </c>
      <c r="E1315" s="323" t="s">
        <v>1539</v>
      </c>
      <c r="G1315" s="323" t="s">
        <v>1539</v>
      </c>
      <c r="H1315" s="323" t="s">
        <v>1539</v>
      </c>
    </row>
    <row r="1316" spans="1:8" x14ac:dyDescent="0.25">
      <c r="A1316" s="103"/>
      <c r="B1316" s="324"/>
      <c r="C1316" s="323" t="s">
        <v>1539</v>
      </c>
      <c r="D1316" s="323" t="s">
        <v>1539</v>
      </c>
      <c r="E1316" s="323" t="s">
        <v>1539</v>
      </c>
      <c r="G1316" s="323" t="s">
        <v>1539</v>
      </c>
      <c r="H1316" s="323" t="s">
        <v>1539</v>
      </c>
    </row>
    <row r="1317" spans="1:8" x14ac:dyDescent="0.25">
      <c r="A1317" s="103"/>
      <c r="B1317" s="324"/>
      <c r="C1317" s="323" t="s">
        <v>1539</v>
      </c>
      <c r="D1317" s="323" t="s">
        <v>1539</v>
      </c>
      <c r="E1317" s="323" t="s">
        <v>1539</v>
      </c>
      <c r="G1317" s="323" t="s">
        <v>1539</v>
      </c>
      <c r="H1317" s="323" t="s">
        <v>1539</v>
      </c>
    </row>
    <row r="1318" spans="1:8" x14ac:dyDescent="0.25">
      <c r="A1318" s="103"/>
      <c r="B1318" s="324"/>
      <c r="C1318" s="323" t="s">
        <v>1539</v>
      </c>
      <c r="D1318" s="323" t="s">
        <v>1539</v>
      </c>
      <c r="E1318" s="323" t="s">
        <v>1539</v>
      </c>
      <c r="G1318" s="323" t="s">
        <v>1539</v>
      </c>
      <c r="H1318" s="323" t="s">
        <v>1539</v>
      </c>
    </row>
    <row r="1319" spans="1:8" x14ac:dyDescent="0.25">
      <c r="A1319" s="103"/>
      <c r="B1319" s="324"/>
      <c r="C1319" s="323" t="s">
        <v>1539</v>
      </c>
      <c r="D1319" s="323" t="s">
        <v>1539</v>
      </c>
      <c r="E1319" s="323" t="s">
        <v>1539</v>
      </c>
      <c r="G1319" s="323" t="s">
        <v>1539</v>
      </c>
      <c r="H1319" s="323" t="s">
        <v>1539</v>
      </c>
    </row>
    <row r="1320" spans="1:8" x14ac:dyDescent="0.25">
      <c r="A1320" s="103"/>
      <c r="B1320" s="324"/>
      <c r="C1320" s="323" t="s">
        <v>1539</v>
      </c>
      <c r="D1320" s="323" t="s">
        <v>1539</v>
      </c>
      <c r="E1320" s="323" t="s">
        <v>1539</v>
      </c>
      <c r="G1320" s="323" t="s">
        <v>1539</v>
      </c>
      <c r="H1320" s="323" t="s">
        <v>1539</v>
      </c>
    </row>
    <row r="1321" spans="1:8" x14ac:dyDescent="0.25">
      <c r="A1321" s="103"/>
      <c r="B1321" s="324"/>
      <c r="C1321" s="323" t="s">
        <v>1539</v>
      </c>
      <c r="D1321" s="323" t="s">
        <v>1539</v>
      </c>
      <c r="E1321" s="323" t="s">
        <v>1539</v>
      </c>
      <c r="G1321" s="323" t="s">
        <v>1539</v>
      </c>
      <c r="H1321" s="323" t="s">
        <v>1539</v>
      </c>
    </row>
    <row r="1322" spans="1:8" x14ac:dyDescent="0.25">
      <c r="A1322" s="103"/>
      <c r="B1322" s="324"/>
      <c r="C1322" s="323" t="s">
        <v>1539</v>
      </c>
      <c r="D1322" s="323" t="s">
        <v>1539</v>
      </c>
      <c r="E1322" s="323" t="s">
        <v>1539</v>
      </c>
      <c r="G1322" s="323" t="s">
        <v>1539</v>
      </c>
      <c r="H1322" s="323" t="s">
        <v>1539</v>
      </c>
    </row>
    <row r="1323" spans="1:8" x14ac:dyDescent="0.25">
      <c r="A1323" s="103"/>
      <c r="B1323" s="324"/>
      <c r="C1323" s="323" t="s">
        <v>1539</v>
      </c>
      <c r="D1323" s="323" t="s">
        <v>1539</v>
      </c>
      <c r="E1323" s="323" t="s">
        <v>1539</v>
      </c>
      <c r="G1323" s="323" t="s">
        <v>1539</v>
      </c>
      <c r="H1323" s="323" t="s">
        <v>1539</v>
      </c>
    </row>
    <row r="1324" spans="1:8" x14ac:dyDescent="0.25">
      <c r="A1324" s="103"/>
      <c r="B1324" s="324"/>
      <c r="C1324" s="323" t="s">
        <v>1539</v>
      </c>
      <c r="D1324" s="323" t="s">
        <v>1539</v>
      </c>
      <c r="E1324" s="323" t="s">
        <v>1539</v>
      </c>
      <c r="G1324" s="323" t="s">
        <v>1539</v>
      </c>
      <c r="H1324" s="323" t="s">
        <v>1539</v>
      </c>
    </row>
    <row r="1325" spans="1:8" x14ac:dyDescent="0.25">
      <c r="A1325" s="103"/>
      <c r="B1325" s="324"/>
      <c r="C1325" s="323" t="s">
        <v>1539</v>
      </c>
      <c r="D1325" s="323" t="s">
        <v>1539</v>
      </c>
      <c r="E1325" s="323" t="s">
        <v>1539</v>
      </c>
      <c r="G1325" s="323" t="s">
        <v>1539</v>
      </c>
      <c r="H1325" s="323" t="s">
        <v>1539</v>
      </c>
    </row>
    <row r="1326" spans="1:8" x14ac:dyDescent="0.25">
      <c r="A1326" s="103"/>
      <c r="B1326" s="329"/>
      <c r="C1326" s="323" t="s">
        <v>1539</v>
      </c>
      <c r="D1326" s="323" t="s">
        <v>1539</v>
      </c>
      <c r="E1326" s="323" t="s">
        <v>1539</v>
      </c>
      <c r="G1326" s="323" t="s">
        <v>1539</v>
      </c>
      <c r="H1326" s="323" t="s">
        <v>1539</v>
      </c>
    </row>
    <row r="1327" spans="1:8" x14ac:dyDescent="0.25">
      <c r="A1327" s="103"/>
      <c r="C1327" s="323" t="s">
        <v>1539</v>
      </c>
      <c r="D1327" s="323" t="s">
        <v>1539</v>
      </c>
      <c r="E1327" s="323" t="s">
        <v>1539</v>
      </c>
      <c r="G1327" s="323" t="s">
        <v>1539</v>
      </c>
      <c r="H1327" s="323" t="s">
        <v>1539</v>
      </c>
    </row>
    <row r="1328" spans="1:8" x14ac:dyDescent="0.25">
      <c r="A1328" s="103"/>
      <c r="C1328" s="323" t="s">
        <v>1539</v>
      </c>
      <c r="D1328" s="323" t="s">
        <v>1539</v>
      </c>
      <c r="E1328" s="323" t="s">
        <v>1539</v>
      </c>
      <c r="G1328" s="323" t="s">
        <v>1539</v>
      </c>
      <c r="H1328" s="323" t="s">
        <v>1539</v>
      </c>
    </row>
    <row r="1329" spans="1:8" x14ac:dyDescent="0.25">
      <c r="A1329" s="103"/>
      <c r="C1329" s="323" t="s">
        <v>1539</v>
      </c>
      <c r="D1329" s="323" t="s">
        <v>1539</v>
      </c>
      <c r="E1329" s="323" t="s">
        <v>1539</v>
      </c>
      <c r="G1329" s="323" t="s">
        <v>1539</v>
      </c>
      <c r="H1329" s="323" t="s">
        <v>1539</v>
      </c>
    </row>
    <row r="1330" spans="1:8" x14ac:dyDescent="0.25">
      <c r="A1330" s="103"/>
      <c r="B1330" s="324"/>
      <c r="C1330" s="323" t="s">
        <v>1539</v>
      </c>
      <c r="D1330" s="323" t="s">
        <v>1539</v>
      </c>
      <c r="E1330" s="323" t="s">
        <v>1539</v>
      </c>
      <c r="G1330" s="323" t="s">
        <v>1539</v>
      </c>
      <c r="H1330" s="323" t="s">
        <v>1539</v>
      </c>
    </row>
    <row r="1331" spans="1:8" x14ac:dyDescent="0.25">
      <c r="A1331" s="103"/>
      <c r="B1331" s="324"/>
      <c r="C1331" s="323" t="s">
        <v>1539</v>
      </c>
      <c r="D1331" s="323" t="s">
        <v>1539</v>
      </c>
      <c r="E1331" s="323" t="s">
        <v>1539</v>
      </c>
      <c r="G1331" s="323" t="s">
        <v>1539</v>
      </c>
      <c r="H1331" s="323" t="s">
        <v>1539</v>
      </c>
    </row>
    <row r="1332" spans="1:8" x14ac:dyDescent="0.25">
      <c r="A1332" s="103"/>
      <c r="B1332" s="324"/>
      <c r="C1332" s="323" t="s">
        <v>1539</v>
      </c>
      <c r="D1332" s="323" t="s">
        <v>1539</v>
      </c>
      <c r="E1332" s="323" t="s">
        <v>1539</v>
      </c>
      <c r="G1332" s="323" t="s">
        <v>1539</v>
      </c>
      <c r="H1332" s="323" t="s">
        <v>1539</v>
      </c>
    </row>
    <row r="1333" spans="1:8" x14ac:dyDescent="0.25">
      <c r="A1333" s="103"/>
      <c r="B1333" s="324"/>
      <c r="C1333" s="323" t="s">
        <v>1539</v>
      </c>
      <c r="D1333" s="323" t="s">
        <v>1539</v>
      </c>
      <c r="E1333" s="323" t="s">
        <v>1539</v>
      </c>
      <c r="G1333" s="323" t="s">
        <v>1539</v>
      </c>
      <c r="H1333" s="323" t="s">
        <v>1539</v>
      </c>
    </row>
    <row r="1334" spans="1:8" x14ac:dyDescent="0.25">
      <c r="A1334" s="103"/>
      <c r="B1334" s="324"/>
      <c r="C1334" s="323" t="s">
        <v>1539</v>
      </c>
      <c r="D1334" s="323" t="s">
        <v>1539</v>
      </c>
      <c r="E1334" s="323" t="s">
        <v>1539</v>
      </c>
      <c r="G1334" s="323" t="s">
        <v>1539</v>
      </c>
      <c r="H1334" s="323" t="s">
        <v>1539</v>
      </c>
    </row>
    <row r="1335" spans="1:8" x14ac:dyDescent="0.25">
      <c r="A1335" s="103"/>
      <c r="B1335" s="329"/>
      <c r="C1335" s="323" t="s">
        <v>1539</v>
      </c>
      <c r="D1335" s="323" t="s">
        <v>1539</v>
      </c>
      <c r="E1335" s="323" t="s">
        <v>1539</v>
      </c>
      <c r="G1335" s="323" t="s">
        <v>1539</v>
      </c>
      <c r="H1335" s="323" t="s">
        <v>1539</v>
      </c>
    </row>
    <row r="1336" spans="1:8" x14ac:dyDescent="0.25">
      <c r="A1336" s="103"/>
      <c r="C1336" s="323" t="s">
        <v>1539</v>
      </c>
      <c r="D1336" s="323" t="s">
        <v>1539</v>
      </c>
      <c r="E1336" s="323" t="s">
        <v>1539</v>
      </c>
      <c r="G1336" s="323" t="s">
        <v>1539</v>
      </c>
      <c r="H1336" s="323" t="s">
        <v>1539</v>
      </c>
    </row>
    <row r="1337" spans="1:8" x14ac:dyDescent="0.25">
      <c r="A1337" s="103"/>
      <c r="C1337" s="323" t="s">
        <v>1539</v>
      </c>
      <c r="D1337" s="323" t="s">
        <v>1539</v>
      </c>
      <c r="E1337" s="323" t="s">
        <v>1539</v>
      </c>
      <c r="G1337" s="323" t="s">
        <v>1539</v>
      </c>
      <c r="H1337" s="323" t="s">
        <v>1539</v>
      </c>
    </row>
    <row r="1338" spans="1:8" x14ac:dyDescent="0.25">
      <c r="A1338" s="103"/>
      <c r="C1338" s="323" t="s">
        <v>1539</v>
      </c>
      <c r="D1338" s="323" t="s">
        <v>1539</v>
      </c>
      <c r="E1338" s="323" t="s">
        <v>1539</v>
      </c>
      <c r="G1338" s="323" t="s">
        <v>1539</v>
      </c>
      <c r="H1338" s="323" t="s">
        <v>1539</v>
      </c>
    </row>
    <row r="1339" spans="1:8" x14ac:dyDescent="0.25">
      <c r="A1339" s="103"/>
      <c r="C1339" s="323" t="s">
        <v>1539</v>
      </c>
      <c r="D1339" s="323" t="s">
        <v>1539</v>
      </c>
      <c r="E1339" s="323" t="s">
        <v>1539</v>
      </c>
      <c r="G1339" s="323" t="s">
        <v>1539</v>
      </c>
      <c r="H1339" s="323" t="s">
        <v>1539</v>
      </c>
    </row>
    <row r="1340" spans="1:8" x14ac:dyDescent="0.25">
      <c r="A1340" s="103"/>
      <c r="C1340" s="323" t="s">
        <v>1539</v>
      </c>
      <c r="D1340" s="323" t="s">
        <v>1539</v>
      </c>
      <c r="E1340" s="323" t="s">
        <v>1539</v>
      </c>
      <c r="G1340" s="323" t="s">
        <v>1539</v>
      </c>
      <c r="H1340" s="323" t="s">
        <v>1539</v>
      </c>
    </row>
    <row r="1341" spans="1:8" x14ac:dyDescent="0.25">
      <c r="A1341" s="103"/>
      <c r="B1341" s="324"/>
      <c r="C1341" s="323" t="s">
        <v>1539</v>
      </c>
      <c r="D1341" s="323" t="s">
        <v>1539</v>
      </c>
      <c r="E1341" s="323" t="s">
        <v>1539</v>
      </c>
      <c r="G1341" s="323" t="s">
        <v>1539</v>
      </c>
      <c r="H1341" s="323" t="s">
        <v>1539</v>
      </c>
    </row>
    <row r="1342" spans="1:8" x14ac:dyDescent="0.25">
      <c r="A1342" s="103"/>
      <c r="B1342" s="324"/>
      <c r="C1342" s="323" t="s">
        <v>1539</v>
      </c>
      <c r="D1342" s="323" t="s">
        <v>1539</v>
      </c>
      <c r="E1342" s="323" t="s">
        <v>1539</v>
      </c>
      <c r="G1342" s="323" t="s">
        <v>1539</v>
      </c>
      <c r="H1342" s="323" t="s">
        <v>1539</v>
      </c>
    </row>
    <row r="1343" spans="1:8" x14ac:dyDescent="0.25">
      <c r="A1343" s="103"/>
      <c r="B1343" s="324"/>
      <c r="C1343" s="323" t="s">
        <v>1539</v>
      </c>
      <c r="D1343" s="323" t="s">
        <v>1539</v>
      </c>
      <c r="E1343" s="323" t="s">
        <v>1539</v>
      </c>
      <c r="G1343" s="323" t="s">
        <v>1539</v>
      </c>
      <c r="H1343" s="323" t="s">
        <v>1539</v>
      </c>
    </row>
    <row r="1344" spans="1:8" x14ac:dyDescent="0.25">
      <c r="A1344" s="103"/>
      <c r="B1344" s="324"/>
      <c r="C1344" s="323" t="s">
        <v>1539</v>
      </c>
      <c r="D1344" s="323" t="s">
        <v>1539</v>
      </c>
      <c r="E1344" s="323" t="s">
        <v>1539</v>
      </c>
      <c r="G1344" s="323" t="s">
        <v>1539</v>
      </c>
      <c r="H1344" s="323" t="s">
        <v>1539</v>
      </c>
    </row>
    <row r="1345" spans="1:8" x14ac:dyDescent="0.25">
      <c r="A1345" s="103"/>
      <c r="B1345" s="324"/>
      <c r="C1345" s="323" t="s">
        <v>1539</v>
      </c>
      <c r="D1345" s="323" t="s">
        <v>1539</v>
      </c>
      <c r="E1345" s="323" t="s">
        <v>1539</v>
      </c>
      <c r="G1345" s="323" t="s">
        <v>1539</v>
      </c>
      <c r="H1345" s="323" t="s">
        <v>1539</v>
      </c>
    </row>
    <row r="1346" spans="1:8" x14ac:dyDescent="0.25">
      <c r="A1346" s="103"/>
      <c r="B1346" s="324"/>
      <c r="C1346" s="323" t="s">
        <v>1539</v>
      </c>
      <c r="D1346" s="323" t="s">
        <v>1539</v>
      </c>
      <c r="E1346" s="323" t="s">
        <v>1539</v>
      </c>
      <c r="G1346" s="323" t="s">
        <v>1539</v>
      </c>
      <c r="H1346" s="323" t="s">
        <v>1539</v>
      </c>
    </row>
    <row r="1347" spans="1:8" x14ac:dyDescent="0.25">
      <c r="A1347" s="103"/>
      <c r="B1347" s="324"/>
      <c r="C1347" s="323" t="s">
        <v>1539</v>
      </c>
      <c r="D1347" s="323" t="s">
        <v>1539</v>
      </c>
      <c r="E1347" s="323" t="s">
        <v>1539</v>
      </c>
      <c r="G1347" s="323" t="s">
        <v>1539</v>
      </c>
      <c r="H1347" s="323" t="s">
        <v>1539</v>
      </c>
    </row>
    <row r="1348" spans="1:8" x14ac:dyDescent="0.25">
      <c r="A1348" s="103"/>
      <c r="B1348" s="324"/>
      <c r="C1348" s="323" t="s">
        <v>1539</v>
      </c>
      <c r="D1348" s="323" t="s">
        <v>1539</v>
      </c>
      <c r="E1348" s="323" t="s">
        <v>1539</v>
      </c>
      <c r="G1348" s="323" t="s">
        <v>1539</v>
      </c>
      <c r="H1348" s="323" t="s">
        <v>1539</v>
      </c>
    </row>
    <row r="1349" spans="1:8" x14ac:dyDescent="0.25">
      <c r="A1349" s="103"/>
      <c r="B1349" s="324"/>
      <c r="C1349" s="323" t="s">
        <v>1539</v>
      </c>
      <c r="D1349" s="323" t="s">
        <v>1539</v>
      </c>
      <c r="E1349" s="323" t="s">
        <v>1539</v>
      </c>
      <c r="G1349" s="323" t="s">
        <v>1539</v>
      </c>
      <c r="H1349" s="323" t="s">
        <v>1539</v>
      </c>
    </row>
    <row r="1350" spans="1:8" x14ac:dyDescent="0.25">
      <c r="A1350" s="103"/>
      <c r="B1350" s="324"/>
      <c r="C1350" s="323" t="s">
        <v>1539</v>
      </c>
      <c r="D1350" s="323" t="s">
        <v>1539</v>
      </c>
      <c r="E1350" s="323" t="s">
        <v>1539</v>
      </c>
      <c r="G1350" s="323" t="s">
        <v>1539</v>
      </c>
      <c r="H1350" s="323" t="s">
        <v>1539</v>
      </c>
    </row>
    <row r="1351" spans="1:8" x14ac:dyDescent="0.25">
      <c r="A1351" s="103"/>
      <c r="B1351" s="324"/>
      <c r="C1351" s="323" t="s">
        <v>1539</v>
      </c>
      <c r="D1351" s="323" t="s">
        <v>1539</v>
      </c>
      <c r="E1351" s="323" t="s">
        <v>1539</v>
      </c>
      <c r="G1351" s="323" t="s">
        <v>1539</v>
      </c>
      <c r="H1351" s="323" t="s">
        <v>1539</v>
      </c>
    </row>
    <row r="1352" spans="1:8" x14ac:dyDescent="0.25">
      <c r="A1352" s="103"/>
      <c r="B1352" s="324"/>
      <c r="C1352" s="323" t="s">
        <v>1539</v>
      </c>
      <c r="D1352" s="323" t="s">
        <v>1539</v>
      </c>
      <c r="E1352" s="323" t="s">
        <v>1539</v>
      </c>
      <c r="G1352" s="323" t="s">
        <v>1539</v>
      </c>
      <c r="H1352" s="323" t="s">
        <v>1539</v>
      </c>
    </row>
    <row r="1353" spans="1:8" x14ac:dyDescent="0.25">
      <c r="A1353" s="103"/>
      <c r="B1353" s="324"/>
      <c r="C1353" s="323" t="s">
        <v>1539</v>
      </c>
      <c r="D1353" s="323" t="s">
        <v>1539</v>
      </c>
      <c r="E1353" s="323" t="s">
        <v>1539</v>
      </c>
      <c r="G1353" s="323" t="s">
        <v>1539</v>
      </c>
      <c r="H1353" s="323" t="s">
        <v>1539</v>
      </c>
    </row>
    <row r="1354" spans="1:8" x14ac:dyDescent="0.25">
      <c r="A1354" s="103"/>
      <c r="B1354" s="324"/>
      <c r="C1354" s="323" t="s">
        <v>1539</v>
      </c>
      <c r="D1354" s="323" t="s">
        <v>1539</v>
      </c>
      <c r="E1354" s="323" t="s">
        <v>1539</v>
      </c>
      <c r="G1354" s="323" t="s">
        <v>1539</v>
      </c>
      <c r="H1354" s="323" t="s">
        <v>1539</v>
      </c>
    </row>
    <row r="1355" spans="1:8" x14ac:dyDescent="0.25">
      <c r="A1355" s="103"/>
      <c r="B1355" s="324"/>
      <c r="C1355" s="323" t="s">
        <v>1539</v>
      </c>
      <c r="D1355" s="323" t="s">
        <v>1539</v>
      </c>
      <c r="E1355" s="323" t="s">
        <v>1539</v>
      </c>
      <c r="G1355" s="323" t="s">
        <v>1539</v>
      </c>
      <c r="H1355" s="323" t="s">
        <v>1539</v>
      </c>
    </row>
    <row r="1356" spans="1:8" x14ac:dyDescent="0.25">
      <c r="A1356" s="103"/>
      <c r="B1356" s="324"/>
      <c r="C1356" s="323" t="s">
        <v>1539</v>
      </c>
      <c r="D1356" s="323" t="s">
        <v>1539</v>
      </c>
      <c r="E1356" s="323" t="s">
        <v>1539</v>
      </c>
      <c r="G1356" s="323" t="s">
        <v>1539</v>
      </c>
      <c r="H1356" s="323" t="s">
        <v>1539</v>
      </c>
    </row>
    <row r="1357" spans="1:8" x14ac:dyDescent="0.25">
      <c r="A1357" s="103"/>
      <c r="B1357" s="324"/>
      <c r="C1357" s="323" t="s">
        <v>1539</v>
      </c>
      <c r="D1357" s="323" t="s">
        <v>1539</v>
      </c>
      <c r="E1357" s="323" t="s">
        <v>1539</v>
      </c>
      <c r="G1357" s="323" t="s">
        <v>1539</v>
      </c>
      <c r="H1357" s="323" t="s">
        <v>1539</v>
      </c>
    </row>
    <row r="1358" spans="1:8" x14ac:dyDescent="0.25">
      <c r="A1358" s="103"/>
      <c r="B1358" s="324"/>
      <c r="C1358" s="323" t="s">
        <v>1539</v>
      </c>
      <c r="D1358" s="323" t="s">
        <v>1539</v>
      </c>
      <c r="E1358" s="323" t="s">
        <v>1539</v>
      </c>
      <c r="G1358" s="323" t="s">
        <v>1539</v>
      </c>
      <c r="H1358" s="323" t="s">
        <v>1539</v>
      </c>
    </row>
    <row r="1359" spans="1:8" x14ac:dyDescent="0.25">
      <c r="A1359" s="103"/>
      <c r="B1359" s="324"/>
      <c r="C1359" s="323" t="s">
        <v>1539</v>
      </c>
      <c r="D1359" s="323" t="s">
        <v>1539</v>
      </c>
      <c r="E1359" s="323" t="s">
        <v>1539</v>
      </c>
      <c r="G1359" s="323" t="s">
        <v>1539</v>
      </c>
      <c r="H1359" s="323" t="s">
        <v>1539</v>
      </c>
    </row>
    <row r="1360" spans="1:8" x14ac:dyDescent="0.25">
      <c r="A1360" s="103"/>
      <c r="B1360" s="324"/>
      <c r="C1360" s="323" t="s">
        <v>1539</v>
      </c>
      <c r="D1360" s="323" t="s">
        <v>1539</v>
      </c>
      <c r="E1360" s="323" t="s">
        <v>1539</v>
      </c>
      <c r="G1360" s="323" t="s">
        <v>1539</v>
      </c>
      <c r="H1360" s="323" t="s">
        <v>1539</v>
      </c>
    </row>
    <row r="1361" spans="1:8" x14ac:dyDescent="0.25">
      <c r="A1361" s="103"/>
      <c r="B1361" s="324"/>
      <c r="C1361" s="323" t="s">
        <v>1539</v>
      </c>
      <c r="D1361" s="323" t="s">
        <v>1539</v>
      </c>
      <c r="E1361" s="323" t="s">
        <v>1539</v>
      </c>
      <c r="G1361" s="323" t="s">
        <v>1539</v>
      </c>
      <c r="H1361" s="323" t="s">
        <v>1539</v>
      </c>
    </row>
    <row r="1362" spans="1:8" x14ac:dyDescent="0.25">
      <c r="A1362" s="103"/>
      <c r="B1362" s="324"/>
      <c r="C1362" s="323" t="s">
        <v>1539</v>
      </c>
      <c r="D1362" s="323" t="s">
        <v>1539</v>
      </c>
      <c r="E1362" s="323" t="s">
        <v>1539</v>
      </c>
      <c r="G1362" s="323" t="s">
        <v>1539</v>
      </c>
      <c r="H1362" s="323" t="s">
        <v>1539</v>
      </c>
    </row>
    <row r="1363" spans="1:8" x14ac:dyDescent="0.25">
      <c r="A1363" s="103"/>
      <c r="B1363" s="324"/>
      <c r="C1363" s="323" t="s">
        <v>1539</v>
      </c>
      <c r="D1363" s="323" t="s">
        <v>1539</v>
      </c>
      <c r="E1363" s="323" t="s">
        <v>1539</v>
      </c>
      <c r="G1363" s="323" t="s">
        <v>1539</v>
      </c>
      <c r="H1363" s="323" t="s">
        <v>1539</v>
      </c>
    </row>
    <row r="1364" spans="1:8" x14ac:dyDescent="0.25">
      <c r="A1364" s="103"/>
      <c r="B1364" s="324"/>
      <c r="C1364" s="323" t="s">
        <v>1539</v>
      </c>
      <c r="D1364" s="323" t="s">
        <v>1539</v>
      </c>
      <c r="E1364" s="323" t="s">
        <v>1539</v>
      </c>
      <c r="G1364" s="323" t="s">
        <v>1539</v>
      </c>
      <c r="H1364" s="323" t="s">
        <v>1539</v>
      </c>
    </row>
    <row r="1365" spans="1:8" x14ac:dyDescent="0.25">
      <c r="A1365" s="103"/>
      <c r="B1365" s="324"/>
      <c r="C1365" s="323" t="s">
        <v>1539</v>
      </c>
      <c r="D1365" s="323" t="s">
        <v>1539</v>
      </c>
      <c r="E1365" s="323" t="s">
        <v>1539</v>
      </c>
      <c r="G1365" s="323" t="s">
        <v>1539</v>
      </c>
      <c r="H1365" s="323" t="s">
        <v>1539</v>
      </c>
    </row>
    <row r="1366" spans="1:8" x14ac:dyDescent="0.25">
      <c r="A1366" s="103"/>
      <c r="B1366" s="324"/>
      <c r="C1366" s="323" t="s">
        <v>1539</v>
      </c>
      <c r="D1366" s="323" t="s">
        <v>1539</v>
      </c>
      <c r="E1366" s="323" t="s">
        <v>1539</v>
      </c>
      <c r="G1366" s="323" t="s">
        <v>1539</v>
      </c>
      <c r="H1366" s="323" t="s">
        <v>1539</v>
      </c>
    </row>
    <row r="1367" spans="1:8" x14ac:dyDescent="0.25">
      <c r="A1367" s="103"/>
      <c r="B1367" s="324"/>
      <c r="C1367" s="323" t="s">
        <v>1539</v>
      </c>
      <c r="D1367" s="323" t="s">
        <v>1539</v>
      </c>
      <c r="E1367" s="323" t="s">
        <v>1539</v>
      </c>
      <c r="G1367" s="323" t="s">
        <v>1539</v>
      </c>
      <c r="H1367" s="323" t="s">
        <v>1539</v>
      </c>
    </row>
    <row r="1368" spans="1:8" x14ac:dyDescent="0.25">
      <c r="A1368" s="103"/>
      <c r="B1368" s="324"/>
      <c r="C1368" s="323" t="s">
        <v>1539</v>
      </c>
      <c r="D1368" s="323" t="s">
        <v>1539</v>
      </c>
      <c r="E1368" s="323" t="s">
        <v>1539</v>
      </c>
      <c r="G1368" s="323" t="s">
        <v>1539</v>
      </c>
      <c r="H1368" s="323" t="s">
        <v>1539</v>
      </c>
    </row>
    <row r="1369" spans="1:8" x14ac:dyDescent="0.25">
      <c r="A1369" s="103"/>
      <c r="B1369" s="324"/>
      <c r="C1369" s="323" t="s">
        <v>1539</v>
      </c>
      <c r="D1369" s="323" t="s">
        <v>1539</v>
      </c>
      <c r="E1369" s="323" t="s">
        <v>1539</v>
      </c>
      <c r="G1369" s="323" t="s">
        <v>1539</v>
      </c>
      <c r="H1369" s="323" t="s">
        <v>1539</v>
      </c>
    </row>
    <row r="1370" spans="1:8" x14ac:dyDescent="0.25">
      <c r="A1370" s="103"/>
      <c r="B1370" s="329"/>
      <c r="C1370" s="323" t="s">
        <v>1539</v>
      </c>
      <c r="D1370" s="323" t="s">
        <v>1539</v>
      </c>
      <c r="E1370" s="323" t="s">
        <v>1539</v>
      </c>
      <c r="G1370" s="323" t="s">
        <v>1539</v>
      </c>
      <c r="H1370" s="323" t="s">
        <v>1539</v>
      </c>
    </row>
    <row r="1371" spans="1:8" x14ac:dyDescent="0.25">
      <c r="A1371" s="103"/>
      <c r="C1371" s="323" t="s">
        <v>1539</v>
      </c>
      <c r="D1371" s="323" t="s">
        <v>1539</v>
      </c>
      <c r="E1371" s="323" t="s">
        <v>1539</v>
      </c>
      <c r="G1371" s="323" t="s">
        <v>1539</v>
      </c>
      <c r="H1371" s="323" t="s">
        <v>1539</v>
      </c>
    </row>
    <row r="1372" spans="1:8" x14ac:dyDescent="0.25">
      <c r="A1372" s="103"/>
      <c r="C1372" s="323" t="s">
        <v>1539</v>
      </c>
      <c r="D1372" s="323" t="s">
        <v>1539</v>
      </c>
      <c r="E1372" s="323" t="s">
        <v>1539</v>
      </c>
      <c r="G1372" s="323" t="s">
        <v>1539</v>
      </c>
      <c r="H1372" s="323" t="s">
        <v>1539</v>
      </c>
    </row>
    <row r="1373" spans="1:8" x14ac:dyDescent="0.25">
      <c r="A1373" s="103"/>
      <c r="C1373" s="323" t="s">
        <v>1539</v>
      </c>
      <c r="D1373" s="323" t="s">
        <v>1539</v>
      </c>
      <c r="E1373" s="323" t="s">
        <v>1539</v>
      </c>
      <c r="G1373" s="323" t="s">
        <v>1539</v>
      </c>
      <c r="H1373" s="323" t="s">
        <v>1539</v>
      </c>
    </row>
    <row r="1374" spans="1:8" x14ac:dyDescent="0.25">
      <c r="A1374" s="103"/>
      <c r="B1374" s="324"/>
      <c r="C1374" s="323" t="s">
        <v>1539</v>
      </c>
      <c r="D1374" s="323" t="s">
        <v>1539</v>
      </c>
      <c r="E1374" s="323" t="s">
        <v>1539</v>
      </c>
      <c r="G1374" s="323" t="s">
        <v>1539</v>
      </c>
      <c r="H1374" s="323" t="s">
        <v>1539</v>
      </c>
    </row>
    <row r="1375" spans="1:8" x14ac:dyDescent="0.25">
      <c r="A1375" s="103"/>
      <c r="B1375" s="324"/>
      <c r="C1375" s="323" t="s">
        <v>1539</v>
      </c>
      <c r="D1375" s="323" t="s">
        <v>1539</v>
      </c>
      <c r="E1375" s="323" t="s">
        <v>1539</v>
      </c>
      <c r="G1375" s="323" t="s">
        <v>1539</v>
      </c>
      <c r="H1375" s="323" t="s">
        <v>1539</v>
      </c>
    </row>
    <row r="1376" spans="1:8" x14ac:dyDescent="0.25">
      <c r="A1376" s="103"/>
      <c r="B1376" s="324"/>
      <c r="C1376" s="323" t="s">
        <v>1539</v>
      </c>
      <c r="D1376" s="323" t="s">
        <v>1539</v>
      </c>
      <c r="E1376" s="323" t="s">
        <v>1539</v>
      </c>
      <c r="G1376" s="323" t="s">
        <v>1539</v>
      </c>
      <c r="H1376" s="323" t="s">
        <v>1539</v>
      </c>
    </row>
    <row r="1377" spans="1:8" x14ac:dyDescent="0.25">
      <c r="A1377" s="103"/>
      <c r="B1377" s="324"/>
      <c r="C1377" s="323" t="s">
        <v>1539</v>
      </c>
      <c r="D1377" s="323" t="s">
        <v>1539</v>
      </c>
      <c r="E1377" s="323" t="s">
        <v>1539</v>
      </c>
      <c r="G1377" s="323" t="s">
        <v>1539</v>
      </c>
      <c r="H1377" s="323" t="s">
        <v>1539</v>
      </c>
    </row>
    <row r="1378" spans="1:8" x14ac:dyDescent="0.25">
      <c r="A1378" s="103"/>
      <c r="B1378" s="324"/>
      <c r="C1378" s="323" t="s">
        <v>1539</v>
      </c>
      <c r="D1378" s="323" t="s">
        <v>1539</v>
      </c>
      <c r="E1378" s="323" t="s">
        <v>1539</v>
      </c>
      <c r="G1378" s="323" t="s">
        <v>1539</v>
      </c>
      <c r="H1378" s="323" t="s">
        <v>1539</v>
      </c>
    </row>
    <row r="1379" spans="1:8" x14ac:dyDescent="0.25">
      <c r="A1379" s="103"/>
      <c r="B1379" s="324"/>
      <c r="C1379" s="323" t="s">
        <v>1539</v>
      </c>
      <c r="D1379" s="323" t="s">
        <v>1539</v>
      </c>
      <c r="E1379" s="323" t="s">
        <v>1539</v>
      </c>
      <c r="G1379" s="323" t="s">
        <v>1539</v>
      </c>
      <c r="H1379" s="323" t="s">
        <v>1539</v>
      </c>
    </row>
    <row r="1380" spans="1:8" x14ac:dyDescent="0.25">
      <c r="A1380" s="103"/>
      <c r="B1380" s="324"/>
      <c r="C1380" s="323" t="s">
        <v>1539</v>
      </c>
      <c r="D1380" s="323" t="s">
        <v>1539</v>
      </c>
      <c r="E1380" s="323" t="s">
        <v>1539</v>
      </c>
      <c r="G1380" s="323" t="s">
        <v>1539</v>
      </c>
      <c r="H1380" s="323" t="s">
        <v>1539</v>
      </c>
    </row>
    <row r="1381" spans="1:8" x14ac:dyDescent="0.25">
      <c r="A1381" s="103"/>
      <c r="B1381" s="324"/>
      <c r="C1381" s="323" t="s">
        <v>1539</v>
      </c>
      <c r="D1381" s="323" t="s">
        <v>1539</v>
      </c>
      <c r="E1381" s="323" t="s">
        <v>1539</v>
      </c>
      <c r="G1381" s="323" t="s">
        <v>1539</v>
      </c>
      <c r="H1381" s="323" t="s">
        <v>1539</v>
      </c>
    </row>
    <row r="1382" spans="1:8" x14ac:dyDescent="0.25">
      <c r="A1382" s="103"/>
      <c r="B1382" s="324"/>
      <c r="C1382" s="323" t="s">
        <v>1539</v>
      </c>
      <c r="D1382" s="323" t="s">
        <v>1539</v>
      </c>
      <c r="E1382" s="323" t="s">
        <v>1539</v>
      </c>
      <c r="G1382" s="323" t="s">
        <v>1539</v>
      </c>
      <c r="H1382" s="323" t="s">
        <v>1539</v>
      </c>
    </row>
    <row r="1383" spans="1:8" x14ac:dyDescent="0.25">
      <c r="A1383" s="103"/>
      <c r="B1383" s="324"/>
      <c r="C1383" s="323" t="s">
        <v>1539</v>
      </c>
      <c r="D1383" s="323" t="s">
        <v>1539</v>
      </c>
      <c r="E1383" s="323" t="s">
        <v>1539</v>
      </c>
      <c r="G1383" s="323" t="s">
        <v>1539</v>
      </c>
      <c r="H1383" s="323" t="s">
        <v>1539</v>
      </c>
    </row>
    <row r="1384" spans="1:8" x14ac:dyDescent="0.25">
      <c r="A1384" s="103"/>
      <c r="B1384" s="324"/>
      <c r="C1384" s="323" t="s">
        <v>1539</v>
      </c>
      <c r="D1384" s="323" t="s">
        <v>1539</v>
      </c>
      <c r="E1384" s="323" t="s">
        <v>1539</v>
      </c>
      <c r="G1384" s="323" t="s">
        <v>1539</v>
      </c>
      <c r="H1384" s="323" t="s">
        <v>1539</v>
      </c>
    </row>
    <row r="1385" spans="1:8" x14ac:dyDescent="0.25">
      <c r="A1385" s="103"/>
      <c r="B1385" s="324"/>
      <c r="C1385" s="323" t="s">
        <v>1539</v>
      </c>
      <c r="D1385" s="323" t="s">
        <v>1539</v>
      </c>
      <c r="E1385" s="323" t="s">
        <v>1539</v>
      </c>
      <c r="G1385" s="323" t="s">
        <v>1539</v>
      </c>
      <c r="H1385" s="323" t="s">
        <v>1539</v>
      </c>
    </row>
    <row r="1386" spans="1:8" x14ac:dyDescent="0.25">
      <c r="A1386" s="103"/>
      <c r="B1386" s="324"/>
      <c r="C1386" s="323" t="s">
        <v>1539</v>
      </c>
      <c r="D1386" s="323" t="s">
        <v>1539</v>
      </c>
      <c r="E1386" s="323" t="s">
        <v>1539</v>
      </c>
      <c r="G1386" s="323" t="s">
        <v>1539</v>
      </c>
      <c r="H1386" s="323" t="s">
        <v>1539</v>
      </c>
    </row>
    <row r="1387" spans="1:8" x14ac:dyDescent="0.25">
      <c r="A1387" s="103"/>
      <c r="B1387" s="324"/>
      <c r="C1387" s="323" t="s">
        <v>1539</v>
      </c>
      <c r="D1387" s="323" t="s">
        <v>1539</v>
      </c>
      <c r="E1387" s="323" t="s">
        <v>1539</v>
      </c>
      <c r="G1387" s="323" t="s">
        <v>1539</v>
      </c>
      <c r="H1387" s="323" t="s">
        <v>1539</v>
      </c>
    </row>
    <row r="1388" spans="1:8" x14ac:dyDescent="0.25">
      <c r="A1388" s="103"/>
      <c r="B1388" s="324"/>
      <c r="C1388" s="323" t="s">
        <v>1539</v>
      </c>
      <c r="D1388" s="323" t="s">
        <v>1539</v>
      </c>
      <c r="E1388" s="323" t="s">
        <v>1539</v>
      </c>
      <c r="G1388" s="323" t="s">
        <v>1539</v>
      </c>
      <c r="H1388" s="323" t="s">
        <v>1539</v>
      </c>
    </row>
    <row r="1389" spans="1:8" x14ac:dyDescent="0.25">
      <c r="A1389" s="103"/>
      <c r="B1389" s="324"/>
      <c r="C1389" s="323" t="s">
        <v>1539</v>
      </c>
      <c r="D1389" s="323" t="s">
        <v>1539</v>
      </c>
      <c r="E1389" s="323" t="s">
        <v>1539</v>
      </c>
      <c r="G1389" s="323" t="s">
        <v>1539</v>
      </c>
      <c r="H1389" s="323" t="s">
        <v>1539</v>
      </c>
    </row>
    <row r="1390" spans="1:8" x14ac:dyDescent="0.25">
      <c r="A1390" s="103"/>
      <c r="B1390" s="324"/>
      <c r="C1390" s="323" t="s">
        <v>1539</v>
      </c>
      <c r="D1390" s="323" t="s">
        <v>1539</v>
      </c>
      <c r="E1390" s="323" t="s">
        <v>1539</v>
      </c>
      <c r="G1390" s="323" t="s">
        <v>1539</v>
      </c>
      <c r="H1390" s="323" t="s">
        <v>1539</v>
      </c>
    </row>
    <row r="1391" spans="1:8" x14ac:dyDescent="0.25">
      <c r="A1391" s="103"/>
      <c r="B1391" s="324"/>
      <c r="C1391" s="323" t="s">
        <v>1539</v>
      </c>
      <c r="D1391" s="323" t="s">
        <v>1539</v>
      </c>
      <c r="E1391" s="323" t="s">
        <v>1539</v>
      </c>
      <c r="G1391" s="323" t="s">
        <v>1539</v>
      </c>
      <c r="H1391" s="323" t="s">
        <v>1539</v>
      </c>
    </row>
    <row r="1392" spans="1:8" x14ac:dyDescent="0.25">
      <c r="A1392" s="103"/>
      <c r="B1392" s="324"/>
      <c r="C1392" s="323" t="s">
        <v>1539</v>
      </c>
      <c r="D1392" s="323" t="s">
        <v>1539</v>
      </c>
      <c r="E1392" s="323" t="s">
        <v>1539</v>
      </c>
      <c r="G1392" s="323" t="s">
        <v>1539</v>
      </c>
      <c r="H1392" s="323" t="s">
        <v>1539</v>
      </c>
    </row>
    <row r="1393" spans="1:8" x14ac:dyDescent="0.25">
      <c r="A1393" s="103"/>
      <c r="B1393" s="324"/>
      <c r="C1393" s="323" t="s">
        <v>1539</v>
      </c>
      <c r="D1393" s="323" t="s">
        <v>1539</v>
      </c>
      <c r="E1393" s="323" t="s">
        <v>1539</v>
      </c>
      <c r="G1393" s="323" t="s">
        <v>1539</v>
      </c>
      <c r="H1393" s="323" t="s">
        <v>1539</v>
      </c>
    </row>
    <row r="1394" spans="1:8" x14ac:dyDescent="0.25">
      <c r="A1394" s="103"/>
      <c r="B1394" s="324"/>
      <c r="C1394" s="323" t="s">
        <v>1539</v>
      </c>
      <c r="D1394" s="323" t="s">
        <v>1539</v>
      </c>
      <c r="E1394" s="323" t="s">
        <v>1539</v>
      </c>
      <c r="G1394" s="323" t="s">
        <v>1539</v>
      </c>
      <c r="H1394" s="323" t="s">
        <v>1539</v>
      </c>
    </row>
    <row r="1395" spans="1:8" x14ac:dyDescent="0.25">
      <c r="A1395" s="103"/>
      <c r="B1395" s="324"/>
      <c r="C1395" s="323" t="s">
        <v>1539</v>
      </c>
      <c r="D1395" s="323" t="s">
        <v>1539</v>
      </c>
      <c r="E1395" s="323" t="s">
        <v>1539</v>
      </c>
      <c r="G1395" s="323" t="s">
        <v>1539</v>
      </c>
      <c r="H1395" s="323" t="s">
        <v>1539</v>
      </c>
    </row>
    <row r="1396" spans="1:8" x14ac:dyDescent="0.25">
      <c r="A1396" s="103"/>
      <c r="B1396" s="324"/>
      <c r="C1396" s="323" t="s">
        <v>1539</v>
      </c>
      <c r="D1396" s="323" t="s">
        <v>1539</v>
      </c>
      <c r="E1396" s="323" t="s">
        <v>1539</v>
      </c>
      <c r="G1396" s="323" t="s">
        <v>1539</v>
      </c>
      <c r="H1396" s="323" t="s">
        <v>1539</v>
      </c>
    </row>
    <row r="1397" spans="1:8" x14ac:dyDescent="0.25">
      <c r="A1397" s="103"/>
      <c r="B1397" s="324"/>
      <c r="C1397" s="323" t="s">
        <v>1539</v>
      </c>
      <c r="D1397" s="323" t="s">
        <v>1539</v>
      </c>
      <c r="E1397" s="323" t="s">
        <v>1539</v>
      </c>
      <c r="G1397" s="323" t="s">
        <v>1539</v>
      </c>
      <c r="H1397" s="323" t="s">
        <v>1539</v>
      </c>
    </row>
    <row r="1398" spans="1:8" x14ac:dyDescent="0.25">
      <c r="A1398" s="103"/>
      <c r="B1398" s="324"/>
      <c r="C1398" s="323" t="s">
        <v>1539</v>
      </c>
      <c r="D1398" s="323" t="s">
        <v>1539</v>
      </c>
      <c r="E1398" s="323" t="s">
        <v>1539</v>
      </c>
      <c r="G1398" s="323" t="s">
        <v>1539</v>
      </c>
      <c r="H1398" s="323" t="s">
        <v>1539</v>
      </c>
    </row>
    <row r="1399" spans="1:8" x14ac:dyDescent="0.25">
      <c r="A1399" s="103"/>
      <c r="B1399" s="324"/>
      <c r="C1399" s="323" t="s">
        <v>1539</v>
      </c>
      <c r="D1399" s="323" t="s">
        <v>1539</v>
      </c>
      <c r="E1399" s="323" t="s">
        <v>1539</v>
      </c>
      <c r="G1399" s="323" t="s">
        <v>1539</v>
      </c>
      <c r="H1399" s="323" t="s">
        <v>1539</v>
      </c>
    </row>
    <row r="1400" spans="1:8" x14ac:dyDescent="0.25">
      <c r="A1400" s="103"/>
      <c r="B1400" s="324"/>
      <c r="C1400" s="323" t="s">
        <v>1539</v>
      </c>
      <c r="D1400" s="323" t="s">
        <v>1539</v>
      </c>
      <c r="E1400" s="323" t="s">
        <v>1539</v>
      </c>
      <c r="G1400" s="323" t="s">
        <v>1539</v>
      </c>
      <c r="H1400" s="323" t="s">
        <v>1539</v>
      </c>
    </row>
    <row r="1401" spans="1:8" x14ac:dyDescent="0.25">
      <c r="A1401" s="103"/>
      <c r="B1401" s="324"/>
      <c r="C1401" s="323" t="s">
        <v>1539</v>
      </c>
      <c r="D1401" s="323" t="s">
        <v>1539</v>
      </c>
      <c r="E1401" s="323" t="s">
        <v>1539</v>
      </c>
      <c r="G1401" s="323" t="s">
        <v>1539</v>
      </c>
      <c r="H1401" s="323" t="s">
        <v>1539</v>
      </c>
    </row>
    <row r="1402" spans="1:8" x14ac:dyDescent="0.25">
      <c r="A1402" s="103"/>
      <c r="B1402" s="324"/>
      <c r="C1402" s="323" t="s">
        <v>1539</v>
      </c>
      <c r="D1402" s="323" t="s">
        <v>1539</v>
      </c>
      <c r="E1402" s="323" t="s">
        <v>1539</v>
      </c>
      <c r="G1402" s="323" t="s">
        <v>1539</v>
      </c>
      <c r="H1402" s="323" t="s">
        <v>1539</v>
      </c>
    </row>
    <row r="1403" spans="1:8" x14ac:dyDescent="0.25">
      <c r="A1403" s="103"/>
      <c r="B1403" s="324"/>
      <c r="C1403" s="323" t="s">
        <v>1539</v>
      </c>
      <c r="D1403" s="323" t="s">
        <v>1539</v>
      </c>
      <c r="E1403" s="323" t="s">
        <v>1539</v>
      </c>
      <c r="G1403" s="323" t="s">
        <v>1539</v>
      </c>
      <c r="H1403" s="323" t="s">
        <v>1539</v>
      </c>
    </row>
    <row r="1404" spans="1:8" x14ac:dyDescent="0.25">
      <c r="A1404" s="103"/>
      <c r="B1404" s="324"/>
      <c r="C1404" s="323" t="s">
        <v>1539</v>
      </c>
      <c r="D1404" s="323" t="s">
        <v>1539</v>
      </c>
      <c r="E1404" s="323" t="s">
        <v>1539</v>
      </c>
      <c r="G1404" s="323" t="s">
        <v>1539</v>
      </c>
      <c r="H1404" s="323" t="s">
        <v>1539</v>
      </c>
    </row>
    <row r="1405" spans="1:8" x14ac:dyDescent="0.25">
      <c r="A1405" s="103"/>
      <c r="B1405" s="329"/>
      <c r="C1405" s="323" t="s">
        <v>1539</v>
      </c>
      <c r="D1405" s="323" t="s">
        <v>1539</v>
      </c>
      <c r="E1405" s="323" t="s">
        <v>1539</v>
      </c>
      <c r="G1405" s="323" t="s">
        <v>1539</v>
      </c>
      <c r="H1405" s="323" t="s">
        <v>1539</v>
      </c>
    </row>
    <row r="1406" spans="1:8" x14ac:dyDescent="0.25">
      <c r="A1406" s="103"/>
      <c r="C1406" s="323" t="s">
        <v>1539</v>
      </c>
      <c r="D1406" s="323" t="s">
        <v>1539</v>
      </c>
      <c r="E1406" s="323" t="s">
        <v>1539</v>
      </c>
      <c r="G1406" s="323" t="s">
        <v>1539</v>
      </c>
      <c r="H1406" s="323" t="s">
        <v>1539</v>
      </c>
    </row>
    <row r="1407" spans="1:8" x14ac:dyDescent="0.25">
      <c r="A1407" s="103"/>
      <c r="C1407" s="323" t="s">
        <v>1539</v>
      </c>
      <c r="D1407" s="323" t="s">
        <v>1539</v>
      </c>
      <c r="E1407" s="323" t="s">
        <v>1539</v>
      </c>
      <c r="G1407" s="323" t="s">
        <v>1539</v>
      </c>
      <c r="H1407" s="323" t="s">
        <v>1539</v>
      </c>
    </row>
    <row r="1408" spans="1:8" x14ac:dyDescent="0.25">
      <c r="A1408" s="103"/>
      <c r="C1408" s="323" t="s">
        <v>1539</v>
      </c>
      <c r="D1408" s="323" t="s">
        <v>1539</v>
      </c>
      <c r="E1408" s="323" t="s">
        <v>1539</v>
      </c>
      <c r="G1408" s="323" t="s">
        <v>1539</v>
      </c>
      <c r="H1408" s="323" t="s">
        <v>1539</v>
      </c>
    </row>
    <row r="1409" spans="1:8" x14ac:dyDescent="0.25">
      <c r="A1409" s="103"/>
      <c r="B1409" s="324"/>
      <c r="C1409" s="323" t="s">
        <v>1539</v>
      </c>
      <c r="D1409" s="323" t="s">
        <v>1539</v>
      </c>
      <c r="E1409" s="323" t="s">
        <v>1539</v>
      </c>
      <c r="G1409" s="323" t="s">
        <v>1539</v>
      </c>
      <c r="H1409" s="323" t="s">
        <v>1539</v>
      </c>
    </row>
    <row r="1410" spans="1:8" x14ac:dyDescent="0.25">
      <c r="A1410" s="103"/>
      <c r="B1410" s="324"/>
      <c r="C1410" s="323" t="s">
        <v>1539</v>
      </c>
      <c r="D1410" s="323" t="s">
        <v>1539</v>
      </c>
      <c r="E1410" s="323" t="s">
        <v>1539</v>
      </c>
      <c r="G1410" s="323" t="s">
        <v>1539</v>
      </c>
      <c r="H1410" s="323" t="s">
        <v>1539</v>
      </c>
    </row>
    <row r="1411" spans="1:8" x14ac:dyDescent="0.25">
      <c r="A1411" s="103"/>
      <c r="B1411" s="324"/>
      <c r="C1411" s="323" t="s">
        <v>1539</v>
      </c>
      <c r="D1411" s="323" t="s">
        <v>1539</v>
      </c>
      <c r="E1411" s="323" t="s">
        <v>1539</v>
      </c>
      <c r="G1411" s="323" t="s">
        <v>1539</v>
      </c>
      <c r="H1411" s="323" t="s">
        <v>1539</v>
      </c>
    </row>
    <row r="1412" spans="1:8" x14ac:dyDescent="0.25">
      <c r="A1412" s="103"/>
      <c r="B1412" s="324"/>
      <c r="C1412" s="323" t="s">
        <v>1539</v>
      </c>
      <c r="D1412" s="323" t="s">
        <v>1539</v>
      </c>
      <c r="E1412" s="323" t="s">
        <v>1539</v>
      </c>
      <c r="G1412" s="323" t="s">
        <v>1539</v>
      </c>
      <c r="H1412" s="323" t="s">
        <v>1539</v>
      </c>
    </row>
    <row r="1413" spans="1:8" x14ac:dyDescent="0.25">
      <c r="A1413" s="103"/>
      <c r="B1413" s="324"/>
      <c r="C1413" s="323" t="s">
        <v>1539</v>
      </c>
      <c r="D1413" s="323" t="s">
        <v>1539</v>
      </c>
      <c r="E1413" s="323" t="s">
        <v>1539</v>
      </c>
      <c r="G1413" s="323" t="s">
        <v>1539</v>
      </c>
      <c r="H1413" s="323" t="s">
        <v>1539</v>
      </c>
    </row>
    <row r="1414" spans="1:8" x14ac:dyDescent="0.25">
      <c r="A1414" s="103"/>
      <c r="B1414" s="324"/>
      <c r="C1414" s="323" t="s">
        <v>1539</v>
      </c>
      <c r="D1414" s="323" t="s">
        <v>1539</v>
      </c>
      <c r="E1414" s="323" t="s">
        <v>1539</v>
      </c>
      <c r="G1414" s="323" t="s">
        <v>1539</v>
      </c>
      <c r="H1414" s="323" t="s">
        <v>1539</v>
      </c>
    </row>
    <row r="1415" spans="1:8" x14ac:dyDescent="0.25">
      <c r="A1415" s="103"/>
      <c r="B1415" s="324"/>
      <c r="C1415" s="323" t="s">
        <v>1539</v>
      </c>
      <c r="D1415" s="323" t="s">
        <v>1539</v>
      </c>
      <c r="E1415" s="323" t="s">
        <v>1539</v>
      </c>
      <c r="G1415" s="323" t="s">
        <v>1539</v>
      </c>
      <c r="H1415" s="323" t="s">
        <v>1539</v>
      </c>
    </row>
    <row r="1416" spans="1:8" x14ac:dyDescent="0.25">
      <c r="A1416" s="103"/>
      <c r="B1416" s="324"/>
      <c r="C1416" s="323" t="s">
        <v>1539</v>
      </c>
      <c r="D1416" s="323" t="s">
        <v>1539</v>
      </c>
      <c r="E1416" s="323" t="s">
        <v>1539</v>
      </c>
      <c r="G1416" s="323" t="s">
        <v>1539</v>
      </c>
      <c r="H1416" s="323" t="s">
        <v>1539</v>
      </c>
    </row>
    <row r="1417" spans="1:8" x14ac:dyDescent="0.25">
      <c r="A1417" s="103"/>
      <c r="B1417" s="329"/>
      <c r="C1417" s="323" t="s">
        <v>1539</v>
      </c>
      <c r="D1417" s="323" t="s">
        <v>1539</v>
      </c>
      <c r="E1417" s="323" t="s">
        <v>1539</v>
      </c>
      <c r="G1417" s="323" t="s">
        <v>1539</v>
      </c>
      <c r="H1417" s="323" t="s">
        <v>1539</v>
      </c>
    </row>
    <row r="1418" spans="1:8" x14ac:dyDescent="0.25">
      <c r="A1418" s="103"/>
      <c r="C1418" s="323" t="s">
        <v>1539</v>
      </c>
      <c r="D1418" s="323" t="s">
        <v>1539</v>
      </c>
      <c r="E1418" s="323" t="s">
        <v>1539</v>
      </c>
      <c r="G1418" s="323" t="s">
        <v>1539</v>
      </c>
      <c r="H1418" s="323" t="s">
        <v>1539</v>
      </c>
    </row>
    <row r="1419" spans="1:8" x14ac:dyDescent="0.25">
      <c r="A1419" s="103"/>
      <c r="C1419" s="323" t="s">
        <v>1539</v>
      </c>
      <c r="D1419" s="323" t="s">
        <v>1539</v>
      </c>
      <c r="E1419" s="323" t="s">
        <v>1539</v>
      </c>
      <c r="G1419" s="323" t="s">
        <v>1539</v>
      </c>
      <c r="H1419" s="323" t="s">
        <v>1539</v>
      </c>
    </row>
    <row r="1420" spans="1:8" x14ac:dyDescent="0.25">
      <c r="A1420" s="103"/>
      <c r="C1420" s="323" t="s">
        <v>1539</v>
      </c>
      <c r="D1420" s="323" t="s">
        <v>1539</v>
      </c>
      <c r="E1420" s="323" t="s">
        <v>1539</v>
      </c>
      <c r="G1420" s="323" t="s">
        <v>1539</v>
      </c>
      <c r="H1420" s="323" t="s">
        <v>1539</v>
      </c>
    </row>
    <row r="1421" spans="1:8" x14ac:dyDescent="0.25">
      <c r="A1421" s="103"/>
      <c r="C1421" s="323" t="s">
        <v>1539</v>
      </c>
      <c r="D1421" s="323" t="s">
        <v>1539</v>
      </c>
      <c r="E1421" s="323" t="s">
        <v>1539</v>
      </c>
      <c r="G1421" s="323" t="s">
        <v>1539</v>
      </c>
      <c r="H1421" s="323" t="s">
        <v>1539</v>
      </c>
    </row>
    <row r="1422" spans="1:8" x14ac:dyDescent="0.25">
      <c r="A1422" s="103"/>
      <c r="B1422" s="324"/>
      <c r="C1422" s="323" t="s">
        <v>1539</v>
      </c>
      <c r="D1422" s="323" t="s">
        <v>1539</v>
      </c>
      <c r="E1422" s="323" t="s">
        <v>1539</v>
      </c>
      <c r="G1422" s="323" t="s">
        <v>1539</v>
      </c>
      <c r="H1422" s="323" t="s">
        <v>1539</v>
      </c>
    </row>
    <row r="1423" spans="1:8" x14ac:dyDescent="0.25">
      <c r="A1423" s="103"/>
      <c r="B1423" s="324"/>
      <c r="C1423" s="323" t="s">
        <v>1539</v>
      </c>
      <c r="D1423" s="323" t="s">
        <v>1539</v>
      </c>
      <c r="E1423" s="323" t="s">
        <v>1539</v>
      </c>
      <c r="G1423" s="323" t="s">
        <v>1539</v>
      </c>
      <c r="H1423" s="323" t="s">
        <v>1539</v>
      </c>
    </row>
    <row r="1424" spans="1:8" x14ac:dyDescent="0.25">
      <c r="A1424" s="103"/>
      <c r="B1424" s="324"/>
      <c r="C1424" s="323" t="s">
        <v>1539</v>
      </c>
      <c r="D1424" s="323" t="s">
        <v>1539</v>
      </c>
      <c r="E1424" s="323" t="s">
        <v>1539</v>
      </c>
      <c r="G1424" s="323" t="s">
        <v>1539</v>
      </c>
      <c r="H1424" s="323" t="s">
        <v>1539</v>
      </c>
    </row>
    <row r="1425" spans="1:8" x14ac:dyDescent="0.25">
      <c r="A1425" s="103"/>
      <c r="B1425" s="324"/>
      <c r="C1425" s="323" t="s">
        <v>1539</v>
      </c>
      <c r="D1425" s="323" t="s">
        <v>1539</v>
      </c>
      <c r="E1425" s="323" t="s">
        <v>1539</v>
      </c>
      <c r="G1425" s="323" t="s">
        <v>1539</v>
      </c>
      <c r="H1425" s="323" t="s">
        <v>1539</v>
      </c>
    </row>
    <row r="1426" spans="1:8" x14ac:dyDescent="0.25">
      <c r="A1426" s="103"/>
      <c r="B1426" s="324"/>
      <c r="C1426" s="323" t="s">
        <v>1539</v>
      </c>
      <c r="D1426" s="323" t="s">
        <v>1539</v>
      </c>
      <c r="E1426" s="323" t="s">
        <v>1539</v>
      </c>
      <c r="G1426" s="323" t="s">
        <v>1539</v>
      </c>
      <c r="H1426" s="323" t="s">
        <v>1539</v>
      </c>
    </row>
    <row r="1427" spans="1:8" x14ac:dyDescent="0.25">
      <c r="A1427" s="103"/>
      <c r="B1427" s="324"/>
      <c r="C1427" s="323" t="s">
        <v>1539</v>
      </c>
      <c r="D1427" s="323" t="s">
        <v>1539</v>
      </c>
      <c r="E1427" s="323" t="s">
        <v>1539</v>
      </c>
      <c r="G1427" s="323" t="s">
        <v>1539</v>
      </c>
      <c r="H1427" s="323" t="s">
        <v>1539</v>
      </c>
    </row>
    <row r="1428" spans="1:8" x14ac:dyDescent="0.25">
      <c r="A1428" s="103"/>
      <c r="B1428" s="324"/>
      <c r="C1428" s="323" t="s">
        <v>1539</v>
      </c>
      <c r="D1428" s="323" t="s">
        <v>1539</v>
      </c>
      <c r="E1428" s="323" t="s">
        <v>1539</v>
      </c>
      <c r="G1428" s="323" t="s">
        <v>1539</v>
      </c>
      <c r="H1428" s="323" t="s">
        <v>1539</v>
      </c>
    </row>
    <row r="1429" spans="1:8" x14ac:dyDescent="0.25">
      <c r="A1429" s="103"/>
      <c r="B1429" s="324"/>
      <c r="C1429" s="323" t="s">
        <v>1539</v>
      </c>
      <c r="D1429" s="323" t="s">
        <v>1539</v>
      </c>
      <c r="E1429" s="323" t="s">
        <v>1539</v>
      </c>
      <c r="G1429" s="323" t="s">
        <v>1539</v>
      </c>
      <c r="H1429" s="323" t="s">
        <v>1539</v>
      </c>
    </row>
    <row r="1430" spans="1:8" x14ac:dyDescent="0.25">
      <c r="A1430" s="103"/>
      <c r="B1430" s="324"/>
      <c r="C1430" s="323" t="s">
        <v>1539</v>
      </c>
      <c r="D1430" s="323" t="s">
        <v>1539</v>
      </c>
      <c r="E1430" s="323" t="s">
        <v>1539</v>
      </c>
      <c r="G1430" s="323" t="s">
        <v>1539</v>
      </c>
      <c r="H1430" s="323" t="s">
        <v>1539</v>
      </c>
    </row>
    <row r="1431" spans="1:8" x14ac:dyDescent="0.25">
      <c r="A1431" s="103"/>
      <c r="B1431" s="324"/>
      <c r="C1431" s="323" t="s">
        <v>1539</v>
      </c>
      <c r="D1431" s="323" t="s">
        <v>1539</v>
      </c>
      <c r="E1431" s="323" t="s">
        <v>1539</v>
      </c>
      <c r="G1431" s="323" t="s">
        <v>1539</v>
      </c>
      <c r="H1431" s="323" t="s">
        <v>1539</v>
      </c>
    </row>
    <row r="1432" spans="1:8" x14ac:dyDescent="0.25">
      <c r="A1432" s="103"/>
      <c r="B1432" s="324"/>
      <c r="C1432" s="323" t="s">
        <v>1539</v>
      </c>
      <c r="D1432" s="323" t="s">
        <v>1539</v>
      </c>
      <c r="E1432" s="323" t="s">
        <v>1539</v>
      </c>
      <c r="G1432" s="323" t="s">
        <v>1539</v>
      </c>
      <c r="H1432" s="323" t="s">
        <v>1539</v>
      </c>
    </row>
    <row r="1433" spans="1:8" x14ac:dyDescent="0.25">
      <c r="A1433" s="103"/>
      <c r="B1433" s="324"/>
      <c r="C1433" s="323" t="s">
        <v>1539</v>
      </c>
      <c r="D1433" s="323" t="s">
        <v>1539</v>
      </c>
      <c r="E1433" s="323" t="s">
        <v>1539</v>
      </c>
      <c r="G1433" s="323" t="s">
        <v>1539</v>
      </c>
      <c r="H1433" s="323" t="s">
        <v>1539</v>
      </c>
    </row>
    <row r="1434" spans="1:8" x14ac:dyDescent="0.25">
      <c r="A1434" s="103"/>
      <c r="B1434" s="324"/>
      <c r="C1434" s="323" t="s">
        <v>1539</v>
      </c>
      <c r="D1434" s="323" t="s">
        <v>1539</v>
      </c>
      <c r="E1434" s="323" t="s">
        <v>1539</v>
      </c>
      <c r="G1434" s="323" t="s">
        <v>1539</v>
      </c>
      <c r="H1434" s="323" t="s">
        <v>1539</v>
      </c>
    </row>
    <row r="1435" spans="1:8" x14ac:dyDescent="0.25">
      <c r="A1435" s="103"/>
      <c r="B1435" s="324"/>
      <c r="C1435" s="323" t="s">
        <v>1539</v>
      </c>
      <c r="D1435" s="323" t="s">
        <v>1539</v>
      </c>
      <c r="E1435" s="323" t="s">
        <v>1539</v>
      </c>
      <c r="G1435" s="323" t="s">
        <v>1539</v>
      </c>
      <c r="H1435" s="323" t="s">
        <v>1539</v>
      </c>
    </row>
    <row r="1436" spans="1:8" x14ac:dyDescent="0.25">
      <c r="A1436" s="103"/>
      <c r="B1436" s="324"/>
      <c r="C1436" s="323" t="s">
        <v>1539</v>
      </c>
      <c r="D1436" s="323" t="s">
        <v>1539</v>
      </c>
      <c r="E1436" s="323" t="s">
        <v>1539</v>
      </c>
      <c r="G1436" s="323" t="s">
        <v>1539</v>
      </c>
      <c r="H1436" s="323" t="s">
        <v>1539</v>
      </c>
    </row>
    <row r="1437" spans="1:8" x14ac:dyDescent="0.25">
      <c r="A1437" s="103"/>
      <c r="B1437" s="324"/>
      <c r="C1437" s="323" t="s">
        <v>1539</v>
      </c>
      <c r="D1437" s="323" t="s">
        <v>1539</v>
      </c>
      <c r="E1437" s="323" t="s">
        <v>1539</v>
      </c>
      <c r="G1437" s="323" t="s">
        <v>1539</v>
      </c>
      <c r="H1437" s="323" t="s">
        <v>1539</v>
      </c>
    </row>
    <row r="1438" spans="1:8" x14ac:dyDescent="0.25">
      <c r="A1438" s="103"/>
      <c r="B1438" s="324"/>
      <c r="C1438" s="323" t="s">
        <v>1539</v>
      </c>
      <c r="D1438" s="323" t="s">
        <v>1539</v>
      </c>
      <c r="E1438" s="323" t="s">
        <v>1539</v>
      </c>
      <c r="G1438" s="323" t="s">
        <v>1539</v>
      </c>
      <c r="H1438" s="323" t="s">
        <v>1539</v>
      </c>
    </row>
    <row r="1439" spans="1:8" x14ac:dyDescent="0.25">
      <c r="A1439" s="103"/>
      <c r="B1439" s="324"/>
      <c r="C1439" s="323" t="s">
        <v>1539</v>
      </c>
      <c r="D1439" s="323" t="s">
        <v>1539</v>
      </c>
      <c r="E1439" s="323" t="s">
        <v>1539</v>
      </c>
      <c r="G1439" s="323" t="s">
        <v>1539</v>
      </c>
      <c r="H1439" s="323" t="s">
        <v>1539</v>
      </c>
    </row>
    <row r="1440" spans="1:8" x14ac:dyDescent="0.25">
      <c r="A1440" s="103"/>
      <c r="B1440" s="324"/>
      <c r="C1440" s="323" t="s">
        <v>1539</v>
      </c>
      <c r="D1440" s="323" t="s">
        <v>1539</v>
      </c>
      <c r="E1440" s="323" t="s">
        <v>1539</v>
      </c>
      <c r="G1440" s="323" t="s">
        <v>1539</v>
      </c>
      <c r="H1440" s="323" t="s">
        <v>1539</v>
      </c>
    </row>
    <row r="1441" spans="1:8" x14ac:dyDescent="0.25">
      <c r="A1441" s="103"/>
      <c r="B1441" s="324"/>
      <c r="C1441" s="323" t="s">
        <v>1539</v>
      </c>
      <c r="D1441" s="323" t="s">
        <v>1539</v>
      </c>
      <c r="E1441" s="323" t="s">
        <v>1539</v>
      </c>
      <c r="G1441" s="323" t="s">
        <v>1539</v>
      </c>
      <c r="H1441" s="323" t="s">
        <v>1539</v>
      </c>
    </row>
    <row r="1442" spans="1:8" x14ac:dyDescent="0.25">
      <c r="A1442" s="103"/>
      <c r="B1442" s="324"/>
      <c r="C1442" s="323" t="s">
        <v>1539</v>
      </c>
      <c r="D1442" s="323" t="s">
        <v>1539</v>
      </c>
      <c r="E1442" s="323" t="s">
        <v>1539</v>
      </c>
      <c r="G1442" s="323" t="s">
        <v>1539</v>
      </c>
      <c r="H1442" s="323" t="s">
        <v>1539</v>
      </c>
    </row>
    <row r="1443" spans="1:8" x14ac:dyDescent="0.25">
      <c r="A1443" s="103"/>
      <c r="B1443" s="324"/>
      <c r="C1443" s="323" t="s">
        <v>1539</v>
      </c>
      <c r="D1443" s="323" t="s">
        <v>1539</v>
      </c>
      <c r="E1443" s="323" t="s">
        <v>1539</v>
      </c>
      <c r="G1443" s="323" t="s">
        <v>1539</v>
      </c>
      <c r="H1443" s="323" t="s">
        <v>1539</v>
      </c>
    </row>
    <row r="1444" spans="1:8" x14ac:dyDescent="0.25">
      <c r="A1444" s="103"/>
      <c r="B1444" s="324"/>
      <c r="C1444" s="323" t="s">
        <v>1539</v>
      </c>
      <c r="D1444" s="323" t="s">
        <v>1539</v>
      </c>
      <c r="E1444" s="323" t="s">
        <v>1539</v>
      </c>
      <c r="G1444" s="323" t="s">
        <v>1539</v>
      </c>
      <c r="H1444" s="323" t="s">
        <v>1539</v>
      </c>
    </row>
    <row r="1445" spans="1:8" x14ac:dyDescent="0.25">
      <c r="A1445" s="103"/>
      <c r="B1445" s="324"/>
      <c r="C1445" s="323" t="s">
        <v>1539</v>
      </c>
      <c r="D1445" s="323" t="s">
        <v>1539</v>
      </c>
      <c r="E1445" s="323" t="s">
        <v>1539</v>
      </c>
      <c r="G1445" s="323" t="s">
        <v>1539</v>
      </c>
      <c r="H1445" s="323" t="s">
        <v>1539</v>
      </c>
    </row>
    <row r="1446" spans="1:8" x14ac:dyDescent="0.25">
      <c r="A1446" s="103"/>
      <c r="B1446" s="324"/>
      <c r="C1446" s="323" t="s">
        <v>1539</v>
      </c>
      <c r="D1446" s="323" t="s">
        <v>1539</v>
      </c>
      <c r="E1446" s="323" t="s">
        <v>1539</v>
      </c>
      <c r="G1446" s="323" t="s">
        <v>1539</v>
      </c>
      <c r="H1446" s="323" t="s">
        <v>1539</v>
      </c>
    </row>
    <row r="1447" spans="1:8" x14ac:dyDescent="0.25">
      <c r="A1447" s="103"/>
      <c r="B1447" s="324"/>
      <c r="C1447" s="323" t="s">
        <v>1539</v>
      </c>
      <c r="D1447" s="323" t="s">
        <v>1539</v>
      </c>
      <c r="E1447" s="323" t="s">
        <v>1539</v>
      </c>
      <c r="G1447" s="323" t="s">
        <v>1539</v>
      </c>
      <c r="H1447" s="323" t="s">
        <v>1539</v>
      </c>
    </row>
    <row r="1448" spans="1:8" x14ac:dyDescent="0.25">
      <c r="A1448" s="103"/>
      <c r="B1448" s="324"/>
      <c r="C1448" s="323" t="s">
        <v>1539</v>
      </c>
      <c r="D1448" s="323" t="s">
        <v>1539</v>
      </c>
      <c r="E1448" s="323" t="s">
        <v>1539</v>
      </c>
      <c r="G1448" s="323" t="s">
        <v>1539</v>
      </c>
      <c r="H1448" s="323" t="s">
        <v>1539</v>
      </c>
    </row>
    <row r="1449" spans="1:8" x14ac:dyDescent="0.25">
      <c r="A1449" s="103"/>
      <c r="B1449" s="324"/>
      <c r="C1449" s="323" t="s">
        <v>1539</v>
      </c>
      <c r="D1449" s="323" t="s">
        <v>1539</v>
      </c>
      <c r="E1449" s="323" t="s">
        <v>1539</v>
      </c>
      <c r="G1449" s="323" t="s">
        <v>1539</v>
      </c>
      <c r="H1449" s="323" t="s">
        <v>1539</v>
      </c>
    </row>
    <row r="1450" spans="1:8" x14ac:dyDescent="0.25">
      <c r="A1450" s="103"/>
      <c r="B1450" s="324"/>
      <c r="C1450" s="323" t="s">
        <v>1539</v>
      </c>
      <c r="D1450" s="323" t="s">
        <v>1539</v>
      </c>
      <c r="E1450" s="323" t="s">
        <v>1539</v>
      </c>
      <c r="G1450" s="323" t="s">
        <v>1539</v>
      </c>
      <c r="H1450" s="323" t="s">
        <v>1539</v>
      </c>
    </row>
    <row r="1451" spans="1:8" x14ac:dyDescent="0.25">
      <c r="A1451" s="103"/>
      <c r="B1451" s="324"/>
      <c r="C1451" s="323" t="s">
        <v>1539</v>
      </c>
      <c r="D1451" s="323" t="s">
        <v>1539</v>
      </c>
      <c r="E1451" s="323" t="s">
        <v>1539</v>
      </c>
      <c r="G1451" s="323" t="s">
        <v>1539</v>
      </c>
      <c r="H1451" s="323" t="s">
        <v>1539</v>
      </c>
    </row>
    <row r="1452" spans="1:8" x14ac:dyDescent="0.25">
      <c r="A1452" s="103"/>
      <c r="B1452" s="324"/>
      <c r="C1452" s="323" t="s">
        <v>1539</v>
      </c>
      <c r="D1452" s="323" t="s">
        <v>1539</v>
      </c>
      <c r="E1452" s="323" t="s">
        <v>1539</v>
      </c>
      <c r="G1452" s="323" t="s">
        <v>1539</v>
      </c>
      <c r="H1452" s="323" t="s">
        <v>1539</v>
      </c>
    </row>
    <row r="1453" spans="1:8" x14ac:dyDescent="0.25">
      <c r="A1453" s="103"/>
      <c r="B1453" s="324"/>
      <c r="C1453" s="323" t="s">
        <v>1539</v>
      </c>
      <c r="D1453" s="323" t="s">
        <v>1539</v>
      </c>
      <c r="E1453" s="323" t="s">
        <v>1539</v>
      </c>
      <c r="G1453" s="323" t="s">
        <v>1539</v>
      </c>
      <c r="H1453" s="323" t="s">
        <v>1539</v>
      </c>
    </row>
    <row r="1454" spans="1:8" x14ac:dyDescent="0.25">
      <c r="A1454" s="103"/>
      <c r="B1454" s="324"/>
      <c r="C1454" s="323" t="s">
        <v>1539</v>
      </c>
      <c r="D1454" s="323" t="s">
        <v>1539</v>
      </c>
      <c r="E1454" s="323" t="s">
        <v>1539</v>
      </c>
      <c r="G1454" s="323" t="s">
        <v>1539</v>
      </c>
      <c r="H1454" s="323" t="s">
        <v>1539</v>
      </c>
    </row>
    <row r="1455" spans="1:8" x14ac:dyDescent="0.25">
      <c r="A1455" s="103"/>
      <c r="B1455" s="327"/>
      <c r="C1455" s="323" t="s">
        <v>1539</v>
      </c>
      <c r="D1455" s="323" t="s">
        <v>1539</v>
      </c>
      <c r="E1455" s="323" t="s">
        <v>1539</v>
      </c>
      <c r="G1455" s="323" t="s">
        <v>1539</v>
      </c>
      <c r="H1455" s="323" t="s">
        <v>1539</v>
      </c>
    </row>
    <row r="1456" spans="1:8" x14ac:dyDescent="0.25">
      <c r="A1456" s="103"/>
      <c r="B1456" s="324"/>
      <c r="C1456" s="323" t="s">
        <v>1539</v>
      </c>
      <c r="D1456" s="323" t="s">
        <v>1539</v>
      </c>
      <c r="E1456" s="323" t="s">
        <v>1539</v>
      </c>
      <c r="G1456" s="323" t="s">
        <v>1539</v>
      </c>
      <c r="H1456" s="323" t="s">
        <v>1539</v>
      </c>
    </row>
    <row r="1457" spans="1:8" x14ac:dyDescent="0.25">
      <c r="A1457" s="103"/>
      <c r="B1457" s="324"/>
      <c r="C1457" s="323" t="s">
        <v>1539</v>
      </c>
      <c r="D1457" s="323" t="s">
        <v>1539</v>
      </c>
      <c r="E1457" s="323" t="s">
        <v>1539</v>
      </c>
      <c r="G1457" s="323" t="s">
        <v>1539</v>
      </c>
      <c r="H1457" s="323" t="s">
        <v>1539</v>
      </c>
    </row>
    <row r="1458" spans="1:8" x14ac:dyDescent="0.25">
      <c r="A1458" s="103"/>
      <c r="B1458" s="324"/>
      <c r="C1458" s="323" t="s">
        <v>1539</v>
      </c>
      <c r="D1458" s="323" t="s">
        <v>1539</v>
      </c>
      <c r="E1458" s="323" t="s">
        <v>1539</v>
      </c>
      <c r="G1458" s="323" t="s">
        <v>1539</v>
      </c>
      <c r="H1458" s="323" t="s">
        <v>1539</v>
      </c>
    </row>
    <row r="1459" spans="1:8" x14ac:dyDescent="0.25">
      <c r="A1459" s="103"/>
      <c r="B1459" s="324"/>
      <c r="C1459" s="323" t="s">
        <v>1539</v>
      </c>
      <c r="D1459" s="323" t="s">
        <v>1539</v>
      </c>
      <c r="E1459" s="323" t="s">
        <v>1539</v>
      </c>
      <c r="G1459" s="323" t="s">
        <v>1539</v>
      </c>
      <c r="H1459" s="323" t="s">
        <v>1539</v>
      </c>
    </row>
    <row r="1460" spans="1:8" x14ac:dyDescent="0.25">
      <c r="A1460" s="103"/>
      <c r="B1460" s="324"/>
      <c r="C1460" s="323" t="s">
        <v>1539</v>
      </c>
      <c r="D1460" s="323" t="s">
        <v>1539</v>
      </c>
      <c r="E1460" s="323" t="s">
        <v>1539</v>
      </c>
      <c r="G1460" s="323" t="s">
        <v>1539</v>
      </c>
      <c r="H1460" s="323" t="s">
        <v>1539</v>
      </c>
    </row>
    <row r="1461" spans="1:8" x14ac:dyDescent="0.25">
      <c r="A1461" s="103"/>
      <c r="B1461" s="324"/>
      <c r="C1461" s="323" t="s">
        <v>1539</v>
      </c>
      <c r="D1461" s="323" t="s">
        <v>1539</v>
      </c>
      <c r="E1461" s="323" t="s">
        <v>1539</v>
      </c>
      <c r="G1461" s="323" t="s">
        <v>1539</v>
      </c>
      <c r="H1461" s="323" t="s">
        <v>1539</v>
      </c>
    </row>
    <row r="1462" spans="1:8" x14ac:dyDescent="0.25">
      <c r="A1462" s="103"/>
      <c r="B1462" s="324"/>
      <c r="C1462" s="323" t="s">
        <v>1539</v>
      </c>
      <c r="D1462" s="323" t="s">
        <v>1539</v>
      </c>
      <c r="E1462" s="323" t="s">
        <v>1539</v>
      </c>
      <c r="G1462" s="323" t="s">
        <v>1539</v>
      </c>
      <c r="H1462" s="323" t="s">
        <v>1539</v>
      </c>
    </row>
    <row r="1463" spans="1:8" x14ac:dyDescent="0.25">
      <c r="A1463" s="103"/>
      <c r="B1463" s="324"/>
      <c r="C1463" s="323" t="s">
        <v>1539</v>
      </c>
      <c r="D1463" s="323" t="s">
        <v>1539</v>
      </c>
      <c r="E1463" s="323" t="s">
        <v>1539</v>
      </c>
      <c r="G1463" s="323" t="s">
        <v>1539</v>
      </c>
      <c r="H1463" s="323" t="s">
        <v>1539</v>
      </c>
    </row>
    <row r="1464" spans="1:8" x14ac:dyDescent="0.25">
      <c r="A1464" s="103"/>
      <c r="B1464" s="324"/>
      <c r="C1464" s="323" t="s">
        <v>1539</v>
      </c>
      <c r="D1464" s="323" t="s">
        <v>1539</v>
      </c>
      <c r="E1464" s="323" t="s">
        <v>1539</v>
      </c>
      <c r="G1464" s="323" t="s">
        <v>1539</v>
      </c>
      <c r="H1464" s="323" t="s">
        <v>1539</v>
      </c>
    </row>
    <row r="1465" spans="1:8" x14ac:dyDescent="0.25">
      <c r="A1465" s="103"/>
      <c r="B1465" s="324"/>
      <c r="C1465" s="323" t="s">
        <v>1539</v>
      </c>
      <c r="D1465" s="323" t="s">
        <v>1539</v>
      </c>
      <c r="E1465" s="323" t="s">
        <v>1539</v>
      </c>
      <c r="G1465" s="323" t="s">
        <v>1539</v>
      </c>
      <c r="H1465" s="323" t="s">
        <v>1539</v>
      </c>
    </row>
    <row r="1466" spans="1:8" x14ac:dyDescent="0.25">
      <c r="A1466" s="103"/>
      <c r="B1466" s="324"/>
      <c r="C1466" s="323" t="s">
        <v>1539</v>
      </c>
      <c r="D1466" s="323" t="s">
        <v>1539</v>
      </c>
      <c r="E1466" s="323" t="s">
        <v>1539</v>
      </c>
      <c r="G1466" s="323" t="s">
        <v>1539</v>
      </c>
      <c r="H1466" s="323" t="s">
        <v>1539</v>
      </c>
    </row>
    <row r="1467" spans="1:8" x14ac:dyDescent="0.25">
      <c r="A1467" s="103"/>
      <c r="B1467" s="324"/>
      <c r="C1467" s="323" t="s">
        <v>1539</v>
      </c>
      <c r="D1467" s="323" t="s">
        <v>1539</v>
      </c>
      <c r="E1467" s="323" t="s">
        <v>1539</v>
      </c>
      <c r="G1467" s="323" t="s">
        <v>1539</v>
      </c>
      <c r="H1467" s="323" t="s">
        <v>1539</v>
      </c>
    </row>
    <row r="1468" spans="1:8" x14ac:dyDescent="0.25">
      <c r="A1468" s="103"/>
      <c r="B1468" s="324"/>
      <c r="C1468" s="323" t="s">
        <v>1539</v>
      </c>
      <c r="D1468" s="323" t="s">
        <v>1539</v>
      </c>
      <c r="E1468" s="323" t="s">
        <v>1539</v>
      </c>
      <c r="G1468" s="323" t="s">
        <v>1539</v>
      </c>
      <c r="H1468" s="323" t="s">
        <v>1539</v>
      </c>
    </row>
    <row r="1469" spans="1:8" x14ac:dyDescent="0.25">
      <c r="A1469" s="103"/>
      <c r="B1469" s="324"/>
      <c r="C1469" s="323" t="s">
        <v>1539</v>
      </c>
      <c r="D1469" s="323" t="s">
        <v>1539</v>
      </c>
      <c r="E1469" s="323" t="s">
        <v>1539</v>
      </c>
      <c r="G1469" s="323" t="s">
        <v>1539</v>
      </c>
      <c r="H1469" s="323" t="s">
        <v>1539</v>
      </c>
    </row>
    <row r="1470" spans="1:8" x14ac:dyDescent="0.25">
      <c r="A1470" s="103"/>
      <c r="B1470" s="324"/>
      <c r="C1470" s="323" t="s">
        <v>1539</v>
      </c>
      <c r="D1470" s="323" t="s">
        <v>1539</v>
      </c>
      <c r="E1470" s="323" t="s">
        <v>1539</v>
      </c>
      <c r="G1470" s="323" t="s">
        <v>1539</v>
      </c>
      <c r="H1470" s="323" t="s">
        <v>1539</v>
      </c>
    </row>
    <row r="1471" spans="1:8" x14ac:dyDescent="0.25">
      <c r="A1471" s="103"/>
      <c r="B1471" s="324"/>
      <c r="C1471" s="323" t="s">
        <v>1539</v>
      </c>
      <c r="D1471" s="323" t="s">
        <v>1539</v>
      </c>
      <c r="E1471" s="323" t="s">
        <v>1539</v>
      </c>
      <c r="G1471" s="323" t="s">
        <v>1539</v>
      </c>
      <c r="H1471" s="323" t="s">
        <v>1539</v>
      </c>
    </row>
    <row r="1472" spans="1:8" x14ac:dyDescent="0.25">
      <c r="A1472" s="103"/>
      <c r="B1472" s="324"/>
      <c r="C1472" s="323" t="s">
        <v>1539</v>
      </c>
      <c r="D1472" s="323" t="s">
        <v>1539</v>
      </c>
      <c r="E1472" s="323" t="s">
        <v>1539</v>
      </c>
      <c r="G1472" s="323" t="s">
        <v>1539</v>
      </c>
      <c r="H1472" s="323" t="s">
        <v>1539</v>
      </c>
    </row>
    <row r="1473" spans="1:8" x14ac:dyDescent="0.25">
      <c r="A1473" s="103"/>
      <c r="B1473" s="324"/>
      <c r="C1473" s="323" t="s">
        <v>1539</v>
      </c>
      <c r="D1473" s="323" t="s">
        <v>1539</v>
      </c>
      <c r="E1473" s="323" t="s">
        <v>1539</v>
      </c>
      <c r="G1473" s="323" t="s">
        <v>1539</v>
      </c>
      <c r="H1473" s="323" t="s">
        <v>1539</v>
      </c>
    </row>
    <row r="1474" spans="1:8" x14ac:dyDescent="0.25">
      <c r="A1474" s="103"/>
      <c r="B1474" s="324"/>
      <c r="C1474" s="323" t="s">
        <v>1539</v>
      </c>
      <c r="D1474" s="323" t="s">
        <v>1539</v>
      </c>
      <c r="E1474" s="323" t="s">
        <v>1539</v>
      </c>
      <c r="G1474" s="323" t="s">
        <v>1539</v>
      </c>
      <c r="H1474" s="323" t="s">
        <v>1539</v>
      </c>
    </row>
    <row r="1475" spans="1:8" x14ac:dyDescent="0.25">
      <c r="A1475" s="103"/>
      <c r="B1475" s="324"/>
      <c r="C1475" s="323" t="s">
        <v>1539</v>
      </c>
      <c r="D1475" s="323" t="s">
        <v>1539</v>
      </c>
      <c r="E1475" s="323" t="s">
        <v>1539</v>
      </c>
      <c r="G1475" s="323" t="s">
        <v>1539</v>
      </c>
      <c r="H1475" s="323" t="s">
        <v>1539</v>
      </c>
    </row>
    <row r="1476" spans="1:8" x14ac:dyDescent="0.25">
      <c r="A1476" s="103"/>
      <c r="B1476" s="324"/>
      <c r="C1476" s="323" t="s">
        <v>1539</v>
      </c>
      <c r="D1476" s="323" t="s">
        <v>1539</v>
      </c>
      <c r="E1476" s="323" t="s">
        <v>1539</v>
      </c>
      <c r="G1476" s="323" t="s">
        <v>1539</v>
      </c>
      <c r="H1476" s="323" t="s">
        <v>1539</v>
      </c>
    </row>
    <row r="1477" spans="1:8" x14ac:dyDescent="0.25">
      <c r="A1477" s="103"/>
      <c r="B1477" s="324"/>
      <c r="C1477" s="323" t="s">
        <v>1539</v>
      </c>
      <c r="D1477" s="323" t="s">
        <v>1539</v>
      </c>
      <c r="E1477" s="323" t="s">
        <v>1539</v>
      </c>
      <c r="G1477" s="323" t="s">
        <v>1539</v>
      </c>
      <c r="H1477" s="323" t="s">
        <v>1539</v>
      </c>
    </row>
    <row r="1478" spans="1:8" x14ac:dyDescent="0.25">
      <c r="A1478" s="103"/>
      <c r="B1478" s="329"/>
      <c r="C1478" s="323" t="s">
        <v>1539</v>
      </c>
      <c r="D1478" s="323" t="s">
        <v>1539</v>
      </c>
      <c r="E1478" s="323" t="s">
        <v>1539</v>
      </c>
      <c r="G1478" s="323" t="s">
        <v>1539</v>
      </c>
      <c r="H1478" s="323" t="s">
        <v>1539</v>
      </c>
    </row>
    <row r="1479" spans="1:8" x14ac:dyDescent="0.25">
      <c r="A1479" s="103"/>
      <c r="C1479" s="323" t="s">
        <v>1539</v>
      </c>
      <c r="D1479" s="323" t="s">
        <v>1539</v>
      </c>
      <c r="E1479" s="323" t="s">
        <v>1539</v>
      </c>
      <c r="G1479" s="323" t="s">
        <v>1539</v>
      </c>
      <c r="H1479" s="323" t="s">
        <v>1539</v>
      </c>
    </row>
    <row r="1480" spans="1:8" x14ac:dyDescent="0.25">
      <c r="A1480" s="103"/>
      <c r="C1480" s="323" t="s">
        <v>1539</v>
      </c>
      <c r="D1480" s="323" t="s">
        <v>1539</v>
      </c>
      <c r="E1480" s="323" t="s">
        <v>1539</v>
      </c>
      <c r="G1480" s="323" t="s">
        <v>1539</v>
      </c>
      <c r="H1480" s="323" t="s">
        <v>1539</v>
      </c>
    </row>
    <row r="1481" spans="1:8" x14ac:dyDescent="0.25">
      <c r="A1481" s="103"/>
      <c r="C1481" s="323" t="s">
        <v>1539</v>
      </c>
      <c r="D1481" s="323" t="s">
        <v>1539</v>
      </c>
      <c r="E1481" s="323" t="s">
        <v>1539</v>
      </c>
      <c r="G1481" s="323" t="s">
        <v>1539</v>
      </c>
      <c r="H1481" s="323" t="s">
        <v>1539</v>
      </c>
    </row>
    <row r="1482" spans="1:8" x14ac:dyDescent="0.25">
      <c r="A1482" s="103"/>
      <c r="B1482" s="324"/>
      <c r="C1482" s="323" t="s">
        <v>1539</v>
      </c>
      <c r="D1482" s="323" t="s">
        <v>1539</v>
      </c>
      <c r="E1482" s="323" t="s">
        <v>1539</v>
      </c>
      <c r="G1482" s="323" t="s">
        <v>1539</v>
      </c>
      <c r="H1482" s="323" t="s">
        <v>1539</v>
      </c>
    </row>
    <row r="1483" spans="1:8" x14ac:dyDescent="0.25">
      <c r="A1483" s="103"/>
      <c r="B1483" s="324"/>
      <c r="C1483" s="323" t="s">
        <v>1539</v>
      </c>
      <c r="D1483" s="323" t="s">
        <v>1539</v>
      </c>
      <c r="E1483" s="323" t="s">
        <v>1539</v>
      </c>
      <c r="G1483" s="323" t="s">
        <v>1539</v>
      </c>
      <c r="H1483" s="323" t="s">
        <v>1539</v>
      </c>
    </row>
    <row r="1484" spans="1:8" x14ac:dyDescent="0.25">
      <c r="A1484" s="103"/>
      <c r="B1484" s="324"/>
      <c r="C1484" s="323" t="s">
        <v>1539</v>
      </c>
      <c r="D1484" s="323" t="s">
        <v>1539</v>
      </c>
      <c r="E1484" s="323" t="s">
        <v>1539</v>
      </c>
      <c r="G1484" s="323" t="s">
        <v>1539</v>
      </c>
      <c r="H1484" s="323" t="s">
        <v>1539</v>
      </c>
    </row>
    <row r="1485" spans="1:8" x14ac:dyDescent="0.25">
      <c r="A1485" s="103"/>
      <c r="B1485" s="324"/>
      <c r="C1485" s="323" t="s">
        <v>1539</v>
      </c>
      <c r="D1485" s="323" t="s">
        <v>1539</v>
      </c>
      <c r="E1485" s="323" t="s">
        <v>1539</v>
      </c>
      <c r="G1485" s="323" t="s">
        <v>1539</v>
      </c>
      <c r="H1485" s="323" t="s">
        <v>1539</v>
      </c>
    </row>
    <row r="1486" spans="1:8" x14ac:dyDescent="0.25">
      <c r="A1486" s="103"/>
      <c r="B1486" s="324"/>
      <c r="C1486" s="323" t="s">
        <v>1539</v>
      </c>
      <c r="D1486" s="323" t="s">
        <v>1539</v>
      </c>
      <c r="E1486" s="323" t="s">
        <v>1539</v>
      </c>
      <c r="G1486" s="323" t="s">
        <v>1539</v>
      </c>
      <c r="H1486" s="323" t="s">
        <v>1539</v>
      </c>
    </row>
    <row r="1487" spans="1:8" x14ac:dyDescent="0.25">
      <c r="A1487" s="103"/>
      <c r="B1487" s="324"/>
      <c r="C1487" s="323" t="s">
        <v>1539</v>
      </c>
      <c r="D1487" s="323" t="s">
        <v>1539</v>
      </c>
      <c r="E1487" s="323" t="s">
        <v>1539</v>
      </c>
      <c r="G1487" s="323" t="s">
        <v>1539</v>
      </c>
      <c r="H1487" s="323" t="s">
        <v>1539</v>
      </c>
    </row>
    <row r="1488" spans="1:8" x14ac:dyDescent="0.25">
      <c r="A1488" s="103"/>
      <c r="B1488" s="324"/>
      <c r="C1488" s="323" t="s">
        <v>1539</v>
      </c>
      <c r="D1488" s="323" t="s">
        <v>1539</v>
      </c>
      <c r="E1488" s="323" t="s">
        <v>1539</v>
      </c>
      <c r="G1488" s="323" t="s">
        <v>1539</v>
      </c>
      <c r="H1488" s="323" t="s">
        <v>1539</v>
      </c>
    </row>
    <row r="1489" spans="1:8" x14ac:dyDescent="0.25">
      <c r="A1489" s="103"/>
      <c r="B1489" s="324"/>
      <c r="C1489" s="323" t="s">
        <v>1539</v>
      </c>
      <c r="D1489" s="323" t="s">
        <v>1539</v>
      </c>
      <c r="E1489" s="323" t="s">
        <v>1539</v>
      </c>
      <c r="G1489" s="323" t="s">
        <v>1539</v>
      </c>
      <c r="H1489" s="323" t="s">
        <v>1539</v>
      </c>
    </row>
    <row r="1490" spans="1:8" x14ac:dyDescent="0.25">
      <c r="A1490" s="103"/>
      <c r="B1490" s="324"/>
      <c r="C1490" s="323" t="s">
        <v>1539</v>
      </c>
      <c r="D1490" s="323" t="s">
        <v>1539</v>
      </c>
      <c r="E1490" s="323" t="s">
        <v>1539</v>
      </c>
      <c r="G1490" s="323" t="s">
        <v>1539</v>
      </c>
      <c r="H1490" s="323" t="s">
        <v>1539</v>
      </c>
    </row>
    <row r="1491" spans="1:8" x14ac:dyDescent="0.25">
      <c r="A1491" s="103"/>
      <c r="B1491" s="324"/>
      <c r="C1491" s="323" t="s">
        <v>1539</v>
      </c>
      <c r="D1491" s="323" t="s">
        <v>1539</v>
      </c>
      <c r="E1491" s="323" t="s">
        <v>1539</v>
      </c>
      <c r="G1491" s="323" t="s">
        <v>1539</v>
      </c>
      <c r="H1491" s="323" t="s">
        <v>1539</v>
      </c>
    </row>
    <row r="1492" spans="1:8" x14ac:dyDescent="0.25">
      <c r="A1492" s="103"/>
      <c r="B1492" s="324"/>
      <c r="C1492" s="323" t="s">
        <v>1539</v>
      </c>
      <c r="D1492" s="323" t="s">
        <v>1539</v>
      </c>
      <c r="E1492" s="323" t="s">
        <v>1539</v>
      </c>
      <c r="G1492" s="323" t="s">
        <v>1539</v>
      </c>
      <c r="H1492" s="323" t="s">
        <v>1539</v>
      </c>
    </row>
    <row r="1493" spans="1:8" x14ac:dyDescent="0.25">
      <c r="A1493" s="103"/>
      <c r="B1493" s="324"/>
      <c r="C1493" s="323" t="s">
        <v>1539</v>
      </c>
      <c r="D1493" s="323" t="s">
        <v>1539</v>
      </c>
      <c r="E1493" s="323" t="s">
        <v>1539</v>
      </c>
      <c r="G1493" s="323" t="s">
        <v>1539</v>
      </c>
      <c r="H1493" s="323" t="s">
        <v>1539</v>
      </c>
    </row>
    <row r="1494" spans="1:8" x14ac:dyDescent="0.25">
      <c r="A1494" s="103"/>
      <c r="B1494" s="324"/>
      <c r="C1494" s="323" t="s">
        <v>1539</v>
      </c>
      <c r="D1494" s="323" t="s">
        <v>1539</v>
      </c>
      <c r="E1494" s="323" t="s">
        <v>1539</v>
      </c>
      <c r="G1494" s="323" t="s">
        <v>1539</v>
      </c>
      <c r="H1494" s="323" t="s">
        <v>1539</v>
      </c>
    </row>
    <row r="1495" spans="1:8" x14ac:dyDescent="0.25">
      <c r="A1495" s="103"/>
      <c r="B1495" s="324"/>
      <c r="C1495" s="323" t="s">
        <v>1539</v>
      </c>
      <c r="D1495" s="323" t="s">
        <v>1539</v>
      </c>
      <c r="E1495" s="323" t="s">
        <v>1539</v>
      </c>
      <c r="G1495" s="323" t="s">
        <v>1539</v>
      </c>
      <c r="H1495" s="323" t="s">
        <v>1539</v>
      </c>
    </row>
    <row r="1496" spans="1:8" x14ac:dyDescent="0.25">
      <c r="A1496" s="103"/>
      <c r="B1496" s="324"/>
      <c r="C1496" s="323" t="s">
        <v>1539</v>
      </c>
      <c r="D1496" s="323" t="s">
        <v>1539</v>
      </c>
      <c r="E1496" s="323" t="s">
        <v>1539</v>
      </c>
      <c r="G1496" s="323" t="s">
        <v>1539</v>
      </c>
      <c r="H1496" s="323" t="s">
        <v>1539</v>
      </c>
    </row>
    <row r="1497" spans="1:8" x14ac:dyDescent="0.25">
      <c r="A1497" s="103"/>
      <c r="B1497" s="324"/>
      <c r="C1497" s="323" t="s">
        <v>1539</v>
      </c>
      <c r="D1497" s="323" t="s">
        <v>1539</v>
      </c>
      <c r="E1497" s="323" t="s">
        <v>1539</v>
      </c>
      <c r="G1497" s="323" t="s">
        <v>1539</v>
      </c>
      <c r="H1497" s="323" t="s">
        <v>1539</v>
      </c>
    </row>
    <row r="1498" spans="1:8" x14ac:dyDescent="0.25">
      <c r="A1498" s="103"/>
      <c r="B1498" s="324"/>
      <c r="C1498" s="323" t="s">
        <v>1539</v>
      </c>
      <c r="D1498" s="323" t="s">
        <v>1539</v>
      </c>
      <c r="E1498" s="323" t="s">
        <v>1539</v>
      </c>
      <c r="G1498" s="323" t="s">
        <v>1539</v>
      </c>
      <c r="H1498" s="323" t="s">
        <v>1539</v>
      </c>
    </row>
    <row r="1499" spans="1:8" x14ac:dyDescent="0.25">
      <c r="A1499" s="103"/>
      <c r="B1499" s="324"/>
      <c r="C1499" s="323" t="s">
        <v>1539</v>
      </c>
      <c r="D1499" s="323" t="s">
        <v>1539</v>
      </c>
      <c r="E1499" s="323" t="s">
        <v>1539</v>
      </c>
      <c r="G1499" s="323" t="s">
        <v>1539</v>
      </c>
      <c r="H1499" s="323" t="s">
        <v>1539</v>
      </c>
    </row>
    <row r="1500" spans="1:8" x14ac:dyDescent="0.25">
      <c r="A1500" s="103"/>
      <c r="B1500" s="324"/>
      <c r="C1500" s="323" t="s">
        <v>1539</v>
      </c>
      <c r="D1500" s="323" t="s">
        <v>1539</v>
      </c>
      <c r="E1500" s="323" t="s">
        <v>1539</v>
      </c>
      <c r="G1500" s="323" t="s">
        <v>1539</v>
      </c>
      <c r="H1500" s="323" t="s">
        <v>1539</v>
      </c>
    </row>
    <row r="1501" spans="1:8" x14ac:dyDescent="0.25">
      <c r="A1501" s="103"/>
      <c r="B1501" s="324"/>
      <c r="C1501" s="323" t="s">
        <v>1539</v>
      </c>
      <c r="D1501" s="323" t="s">
        <v>1539</v>
      </c>
      <c r="E1501" s="323" t="s">
        <v>1539</v>
      </c>
      <c r="G1501" s="323" t="s">
        <v>1539</v>
      </c>
      <c r="H1501" s="323" t="s">
        <v>1539</v>
      </c>
    </row>
    <row r="1502" spans="1:8" x14ac:dyDescent="0.25">
      <c r="A1502" s="103"/>
      <c r="B1502" s="324"/>
      <c r="C1502" s="323" t="s">
        <v>1539</v>
      </c>
      <c r="D1502" s="323" t="s">
        <v>1539</v>
      </c>
      <c r="E1502" s="323" t="s">
        <v>1539</v>
      </c>
      <c r="G1502" s="323" t="s">
        <v>1539</v>
      </c>
      <c r="H1502" s="323" t="s">
        <v>1539</v>
      </c>
    </row>
    <row r="1503" spans="1:8" x14ac:dyDescent="0.25">
      <c r="A1503" s="103"/>
      <c r="B1503" s="324"/>
      <c r="C1503" s="323" t="s">
        <v>1539</v>
      </c>
      <c r="D1503" s="323" t="s">
        <v>1539</v>
      </c>
      <c r="E1503" s="323" t="s">
        <v>1539</v>
      </c>
      <c r="G1503" s="323" t="s">
        <v>1539</v>
      </c>
      <c r="H1503" s="323" t="s">
        <v>1539</v>
      </c>
    </row>
    <row r="1504" spans="1:8" x14ac:dyDescent="0.25">
      <c r="A1504" s="103"/>
      <c r="B1504" s="324"/>
      <c r="C1504" s="323" t="s">
        <v>1539</v>
      </c>
      <c r="D1504" s="323" t="s">
        <v>1539</v>
      </c>
      <c r="E1504" s="323" t="s">
        <v>1539</v>
      </c>
      <c r="G1504" s="323" t="s">
        <v>1539</v>
      </c>
      <c r="H1504" s="323" t="s">
        <v>1539</v>
      </c>
    </row>
    <row r="1505" spans="1:8" x14ac:dyDescent="0.25">
      <c r="A1505" s="103"/>
      <c r="B1505" s="324"/>
      <c r="C1505" s="323" t="s">
        <v>1539</v>
      </c>
      <c r="D1505" s="323" t="s">
        <v>1539</v>
      </c>
      <c r="E1505" s="323" t="s">
        <v>1539</v>
      </c>
      <c r="G1505" s="323" t="s">
        <v>1539</v>
      </c>
      <c r="H1505" s="323" t="s">
        <v>1539</v>
      </c>
    </row>
    <row r="1506" spans="1:8" x14ac:dyDescent="0.25">
      <c r="A1506" s="103"/>
      <c r="B1506" s="324"/>
      <c r="C1506" s="323" t="s">
        <v>1539</v>
      </c>
      <c r="D1506" s="323" t="s">
        <v>1539</v>
      </c>
      <c r="E1506" s="323" t="s">
        <v>1539</v>
      </c>
      <c r="G1506" s="323" t="s">
        <v>1539</v>
      </c>
      <c r="H1506" s="323" t="s">
        <v>1539</v>
      </c>
    </row>
    <row r="1507" spans="1:8" x14ac:dyDescent="0.25">
      <c r="A1507" s="103"/>
      <c r="B1507" s="324"/>
      <c r="C1507" s="323" t="s">
        <v>1539</v>
      </c>
      <c r="D1507" s="323" t="s">
        <v>1539</v>
      </c>
      <c r="E1507" s="323" t="s">
        <v>1539</v>
      </c>
      <c r="G1507" s="323" t="s">
        <v>1539</v>
      </c>
      <c r="H1507" s="323" t="s">
        <v>1539</v>
      </c>
    </row>
    <row r="1508" spans="1:8" x14ac:dyDescent="0.25">
      <c r="A1508" s="103"/>
      <c r="B1508" s="324"/>
      <c r="C1508" s="323" t="s">
        <v>1539</v>
      </c>
      <c r="D1508" s="323" t="s">
        <v>1539</v>
      </c>
      <c r="E1508" s="323" t="s">
        <v>1539</v>
      </c>
      <c r="G1508" s="323" t="s">
        <v>1539</v>
      </c>
      <c r="H1508" s="323" t="s">
        <v>1539</v>
      </c>
    </row>
    <row r="1509" spans="1:8" x14ac:dyDescent="0.25">
      <c r="A1509" s="103"/>
      <c r="B1509" s="324"/>
      <c r="C1509" s="323" t="s">
        <v>1539</v>
      </c>
      <c r="D1509" s="323" t="s">
        <v>1539</v>
      </c>
      <c r="E1509" s="323" t="s">
        <v>1539</v>
      </c>
      <c r="G1509" s="323" t="s">
        <v>1539</v>
      </c>
      <c r="H1509" s="323" t="s">
        <v>1539</v>
      </c>
    </row>
    <row r="1510" spans="1:8" x14ac:dyDescent="0.25">
      <c r="A1510" s="103"/>
      <c r="B1510" s="324"/>
      <c r="C1510" s="323" t="s">
        <v>1539</v>
      </c>
      <c r="D1510" s="323" t="s">
        <v>1539</v>
      </c>
      <c r="E1510" s="323" t="s">
        <v>1539</v>
      </c>
      <c r="G1510" s="323" t="s">
        <v>1539</v>
      </c>
      <c r="H1510" s="323" t="s">
        <v>1539</v>
      </c>
    </row>
    <row r="1511" spans="1:8" x14ac:dyDescent="0.25">
      <c r="A1511" s="103"/>
      <c r="B1511" s="324"/>
      <c r="C1511" s="323" t="s">
        <v>1539</v>
      </c>
      <c r="D1511" s="323" t="s">
        <v>1539</v>
      </c>
      <c r="E1511" s="323" t="s">
        <v>1539</v>
      </c>
      <c r="G1511" s="323" t="s">
        <v>1539</v>
      </c>
      <c r="H1511" s="323" t="s">
        <v>1539</v>
      </c>
    </row>
    <row r="1512" spans="1:8" x14ac:dyDescent="0.25">
      <c r="A1512" s="103"/>
      <c r="B1512" s="324"/>
      <c r="C1512" s="323" t="s">
        <v>1539</v>
      </c>
      <c r="D1512" s="323" t="s">
        <v>1539</v>
      </c>
      <c r="E1512" s="323" t="s">
        <v>1539</v>
      </c>
      <c r="G1512" s="323" t="s">
        <v>1539</v>
      </c>
      <c r="H1512" s="323" t="s">
        <v>1539</v>
      </c>
    </row>
    <row r="1513" spans="1:8" x14ac:dyDescent="0.25">
      <c r="A1513" s="103"/>
      <c r="B1513" s="324"/>
      <c r="C1513" s="323" t="s">
        <v>1539</v>
      </c>
      <c r="D1513" s="323" t="s">
        <v>1539</v>
      </c>
      <c r="E1513" s="323" t="s">
        <v>1539</v>
      </c>
      <c r="G1513" s="323" t="s">
        <v>1539</v>
      </c>
      <c r="H1513" s="323" t="s">
        <v>1539</v>
      </c>
    </row>
    <row r="1514" spans="1:8" x14ac:dyDescent="0.25">
      <c r="A1514" s="103"/>
      <c r="B1514" s="324"/>
      <c r="C1514" s="323" t="s">
        <v>1539</v>
      </c>
      <c r="D1514" s="323" t="s">
        <v>1539</v>
      </c>
      <c r="E1514" s="323" t="s">
        <v>1539</v>
      </c>
      <c r="G1514" s="323" t="s">
        <v>1539</v>
      </c>
      <c r="H1514" s="323" t="s">
        <v>1539</v>
      </c>
    </row>
    <row r="1515" spans="1:8" x14ac:dyDescent="0.25">
      <c r="A1515" s="103"/>
      <c r="B1515" s="324"/>
      <c r="C1515" s="323" t="s">
        <v>1539</v>
      </c>
      <c r="D1515" s="323" t="s">
        <v>1539</v>
      </c>
      <c r="E1515" s="323" t="s">
        <v>1539</v>
      </c>
      <c r="G1515" s="323" t="s">
        <v>1539</v>
      </c>
      <c r="H1515" s="323" t="s">
        <v>1539</v>
      </c>
    </row>
    <row r="1516" spans="1:8" x14ac:dyDescent="0.25">
      <c r="A1516" s="103"/>
      <c r="B1516" s="324"/>
      <c r="C1516" s="323" t="s">
        <v>1539</v>
      </c>
      <c r="D1516" s="323" t="s">
        <v>1539</v>
      </c>
      <c r="E1516" s="323" t="s">
        <v>1539</v>
      </c>
      <c r="G1516" s="323" t="s">
        <v>1539</v>
      </c>
      <c r="H1516" s="323" t="s">
        <v>1539</v>
      </c>
    </row>
    <row r="1517" spans="1:8" x14ac:dyDescent="0.25">
      <c r="A1517" s="103"/>
      <c r="B1517" s="324"/>
      <c r="C1517" s="323" t="s">
        <v>1539</v>
      </c>
      <c r="D1517" s="323" t="s">
        <v>1539</v>
      </c>
      <c r="E1517" s="323" t="s">
        <v>1539</v>
      </c>
      <c r="G1517" s="323" t="s">
        <v>1539</v>
      </c>
      <c r="H1517" s="323" t="s">
        <v>1539</v>
      </c>
    </row>
    <row r="1518" spans="1:8" x14ac:dyDescent="0.25">
      <c r="A1518" s="103"/>
      <c r="B1518" s="324"/>
      <c r="C1518" s="323" t="s">
        <v>1539</v>
      </c>
      <c r="D1518" s="323" t="s">
        <v>1539</v>
      </c>
      <c r="E1518" s="323" t="s">
        <v>1539</v>
      </c>
      <c r="G1518" s="323" t="s">
        <v>1539</v>
      </c>
      <c r="H1518" s="323" t="s">
        <v>1539</v>
      </c>
    </row>
    <row r="1519" spans="1:8" x14ac:dyDescent="0.25">
      <c r="A1519" s="103"/>
      <c r="B1519" s="324"/>
      <c r="C1519" s="323" t="s">
        <v>1539</v>
      </c>
      <c r="D1519" s="323" t="s">
        <v>1539</v>
      </c>
      <c r="E1519" s="323" t="s">
        <v>1539</v>
      </c>
      <c r="G1519" s="323" t="s">
        <v>1539</v>
      </c>
      <c r="H1519" s="323" t="s">
        <v>1539</v>
      </c>
    </row>
    <row r="1520" spans="1:8" x14ac:dyDescent="0.25">
      <c r="A1520" s="103"/>
      <c r="B1520" s="324"/>
      <c r="C1520" s="323" t="s">
        <v>1539</v>
      </c>
      <c r="D1520" s="323" t="s">
        <v>1539</v>
      </c>
      <c r="E1520" s="323" t="s">
        <v>1539</v>
      </c>
      <c r="G1520" s="323" t="s">
        <v>1539</v>
      </c>
      <c r="H1520" s="323" t="s">
        <v>1539</v>
      </c>
    </row>
    <row r="1521" spans="1:8" x14ac:dyDescent="0.25">
      <c r="A1521" s="103"/>
      <c r="B1521" s="324"/>
      <c r="C1521" s="323" t="s">
        <v>1539</v>
      </c>
      <c r="D1521" s="323" t="s">
        <v>1539</v>
      </c>
      <c r="E1521" s="323" t="s">
        <v>1539</v>
      </c>
      <c r="G1521" s="323" t="s">
        <v>1539</v>
      </c>
      <c r="H1521" s="323" t="s">
        <v>1539</v>
      </c>
    </row>
    <row r="1522" spans="1:8" x14ac:dyDescent="0.25">
      <c r="A1522" s="103"/>
      <c r="B1522" s="324"/>
      <c r="C1522" s="323" t="s">
        <v>1539</v>
      </c>
      <c r="D1522" s="323" t="s">
        <v>1539</v>
      </c>
      <c r="E1522" s="323" t="s">
        <v>1539</v>
      </c>
      <c r="G1522" s="323" t="s">
        <v>1539</v>
      </c>
      <c r="H1522" s="323" t="s">
        <v>1539</v>
      </c>
    </row>
    <row r="1523" spans="1:8" x14ac:dyDescent="0.25">
      <c r="A1523" s="103"/>
      <c r="B1523" s="324"/>
      <c r="C1523" s="323" t="s">
        <v>1539</v>
      </c>
      <c r="D1523" s="323" t="s">
        <v>1539</v>
      </c>
      <c r="E1523" s="323" t="s">
        <v>1539</v>
      </c>
      <c r="G1523" s="323" t="s">
        <v>1539</v>
      </c>
      <c r="H1523" s="323" t="s">
        <v>1539</v>
      </c>
    </row>
    <row r="1524" spans="1:8" x14ac:dyDescent="0.25">
      <c r="A1524" s="103"/>
      <c r="B1524" s="324"/>
      <c r="C1524" s="323" t="s">
        <v>1539</v>
      </c>
      <c r="D1524" s="323" t="s">
        <v>1539</v>
      </c>
      <c r="E1524" s="323" t="s">
        <v>1539</v>
      </c>
      <c r="G1524" s="323" t="s">
        <v>1539</v>
      </c>
      <c r="H1524" s="323" t="s">
        <v>1539</v>
      </c>
    </row>
    <row r="1525" spans="1:8" x14ac:dyDescent="0.25">
      <c r="A1525" s="103"/>
      <c r="B1525" s="324"/>
      <c r="C1525" s="323" t="s">
        <v>1539</v>
      </c>
      <c r="D1525" s="323" t="s">
        <v>1539</v>
      </c>
      <c r="E1525" s="323" t="s">
        <v>1539</v>
      </c>
      <c r="G1525" s="323" t="s">
        <v>1539</v>
      </c>
      <c r="H1525" s="323" t="s">
        <v>1539</v>
      </c>
    </row>
    <row r="1526" spans="1:8" x14ac:dyDescent="0.25">
      <c r="A1526" s="103"/>
      <c r="B1526" s="324"/>
      <c r="C1526" s="323" t="s">
        <v>1539</v>
      </c>
      <c r="D1526" s="323" t="s">
        <v>1539</v>
      </c>
      <c r="E1526" s="323" t="s">
        <v>1539</v>
      </c>
      <c r="G1526" s="323" t="s">
        <v>1539</v>
      </c>
      <c r="H1526" s="323" t="s">
        <v>1539</v>
      </c>
    </row>
    <row r="1527" spans="1:8" x14ac:dyDescent="0.25">
      <c r="A1527" s="103"/>
      <c r="B1527" s="329"/>
      <c r="C1527" s="323" t="s">
        <v>1539</v>
      </c>
      <c r="D1527" s="323" t="s">
        <v>1539</v>
      </c>
      <c r="E1527" s="323" t="s">
        <v>1539</v>
      </c>
      <c r="G1527" s="323" t="s">
        <v>1539</v>
      </c>
      <c r="H1527" s="323" t="s">
        <v>1539</v>
      </c>
    </row>
    <row r="1528" spans="1:8" x14ac:dyDescent="0.25">
      <c r="A1528" s="103"/>
      <c r="C1528" s="323" t="s">
        <v>1539</v>
      </c>
      <c r="D1528" s="323" t="s">
        <v>1539</v>
      </c>
      <c r="E1528" s="323" t="s">
        <v>1539</v>
      </c>
      <c r="G1528" s="323" t="s">
        <v>1539</v>
      </c>
      <c r="H1528" s="323" t="s">
        <v>1539</v>
      </c>
    </row>
    <row r="1529" spans="1:8" x14ac:dyDescent="0.25">
      <c r="A1529" s="103"/>
      <c r="C1529" s="323" t="s">
        <v>1539</v>
      </c>
      <c r="D1529" s="323" t="s">
        <v>1539</v>
      </c>
      <c r="E1529" s="323" t="s">
        <v>1539</v>
      </c>
      <c r="G1529" s="323" t="s">
        <v>1539</v>
      </c>
      <c r="H1529" s="323" t="s">
        <v>1539</v>
      </c>
    </row>
    <row r="1530" spans="1:8" x14ac:dyDescent="0.25">
      <c r="A1530" s="103"/>
      <c r="C1530" s="323" t="s">
        <v>1539</v>
      </c>
      <c r="D1530" s="323" t="s">
        <v>1539</v>
      </c>
      <c r="E1530" s="323" t="s">
        <v>1539</v>
      </c>
      <c r="G1530" s="323" t="s">
        <v>1539</v>
      </c>
      <c r="H1530" s="323" t="s">
        <v>1539</v>
      </c>
    </row>
    <row r="1531" spans="1:8" x14ac:dyDescent="0.25">
      <c r="A1531" s="103"/>
      <c r="B1531" s="324"/>
      <c r="C1531" s="323" t="s">
        <v>1539</v>
      </c>
      <c r="D1531" s="323" t="s">
        <v>1539</v>
      </c>
      <c r="E1531" s="323" t="s">
        <v>1539</v>
      </c>
      <c r="G1531" s="323" t="s">
        <v>1539</v>
      </c>
      <c r="H1531" s="323" t="s">
        <v>1539</v>
      </c>
    </row>
    <row r="1532" spans="1:8" x14ac:dyDescent="0.25">
      <c r="A1532" s="103"/>
      <c r="B1532" s="324"/>
      <c r="C1532" s="323" t="s">
        <v>1539</v>
      </c>
      <c r="D1532" s="323" t="s">
        <v>1539</v>
      </c>
      <c r="E1532" s="323" t="s">
        <v>1539</v>
      </c>
      <c r="G1532" s="323" t="s">
        <v>1539</v>
      </c>
      <c r="H1532" s="323" t="s">
        <v>1539</v>
      </c>
    </row>
    <row r="1533" spans="1:8" x14ac:dyDescent="0.25">
      <c r="A1533" s="103"/>
      <c r="B1533" s="324"/>
      <c r="C1533" s="323" t="s">
        <v>1539</v>
      </c>
      <c r="D1533" s="323" t="s">
        <v>1539</v>
      </c>
      <c r="E1533" s="323" t="s">
        <v>1539</v>
      </c>
      <c r="G1533" s="323" t="s">
        <v>1539</v>
      </c>
      <c r="H1533" s="323" t="s">
        <v>1539</v>
      </c>
    </row>
    <row r="1534" spans="1:8" x14ac:dyDescent="0.25">
      <c r="A1534" s="103"/>
      <c r="B1534" s="324"/>
      <c r="C1534" s="323" t="s">
        <v>1539</v>
      </c>
      <c r="D1534" s="323" t="s">
        <v>1539</v>
      </c>
      <c r="E1534" s="323" t="s">
        <v>1539</v>
      </c>
      <c r="G1534" s="323" t="s">
        <v>1539</v>
      </c>
      <c r="H1534" s="323" t="s">
        <v>1539</v>
      </c>
    </row>
    <row r="1535" spans="1:8" x14ac:dyDescent="0.25">
      <c r="A1535" s="103"/>
      <c r="B1535" s="324"/>
      <c r="C1535" s="323" t="s">
        <v>1539</v>
      </c>
      <c r="D1535" s="323" t="s">
        <v>1539</v>
      </c>
      <c r="E1535" s="323" t="s">
        <v>1539</v>
      </c>
      <c r="G1535" s="323" t="s">
        <v>1539</v>
      </c>
      <c r="H1535" s="323" t="s">
        <v>1539</v>
      </c>
    </row>
    <row r="1536" spans="1:8" x14ac:dyDescent="0.25">
      <c r="A1536" s="103"/>
      <c r="B1536" s="324"/>
      <c r="C1536" s="323" t="s">
        <v>1539</v>
      </c>
      <c r="D1536" s="323" t="s">
        <v>1539</v>
      </c>
      <c r="E1536" s="323" t="s">
        <v>1539</v>
      </c>
      <c r="G1536" s="323" t="s">
        <v>1539</v>
      </c>
      <c r="H1536" s="323" t="s">
        <v>1539</v>
      </c>
    </row>
    <row r="1537" spans="1:8" x14ac:dyDescent="0.25">
      <c r="A1537" s="103"/>
      <c r="B1537" s="324"/>
      <c r="C1537" s="323" t="s">
        <v>1539</v>
      </c>
      <c r="D1537" s="323" t="s">
        <v>1539</v>
      </c>
      <c r="E1537" s="323" t="s">
        <v>1539</v>
      </c>
      <c r="G1537" s="323" t="s">
        <v>1539</v>
      </c>
      <c r="H1537" s="323" t="s">
        <v>1539</v>
      </c>
    </row>
    <row r="1538" spans="1:8" x14ac:dyDescent="0.25">
      <c r="A1538" s="103"/>
      <c r="B1538" s="324"/>
      <c r="C1538" s="323" t="s">
        <v>1539</v>
      </c>
      <c r="D1538" s="323" t="s">
        <v>1539</v>
      </c>
      <c r="E1538" s="323" t="s">
        <v>1539</v>
      </c>
      <c r="G1538" s="323" t="s">
        <v>1539</v>
      </c>
      <c r="H1538" s="323" t="s">
        <v>1539</v>
      </c>
    </row>
    <row r="1539" spans="1:8" x14ac:dyDescent="0.25">
      <c r="A1539" s="103"/>
      <c r="B1539" s="324"/>
      <c r="C1539" s="323" t="s">
        <v>1539</v>
      </c>
      <c r="D1539" s="323" t="s">
        <v>1539</v>
      </c>
      <c r="E1539" s="323" t="s">
        <v>1539</v>
      </c>
      <c r="G1539" s="323" t="s">
        <v>1539</v>
      </c>
      <c r="H1539" s="323" t="s">
        <v>1539</v>
      </c>
    </row>
    <row r="1540" spans="1:8" x14ac:dyDescent="0.25">
      <c r="A1540" s="103"/>
      <c r="B1540" s="324"/>
      <c r="C1540" s="323" t="s">
        <v>1539</v>
      </c>
      <c r="D1540" s="323" t="s">
        <v>1539</v>
      </c>
      <c r="E1540" s="323" t="s">
        <v>1539</v>
      </c>
      <c r="G1540" s="323" t="s">
        <v>1539</v>
      </c>
      <c r="H1540" s="323" t="s">
        <v>1539</v>
      </c>
    </row>
    <row r="1541" spans="1:8" x14ac:dyDescent="0.25">
      <c r="A1541" s="103"/>
      <c r="B1541" s="324"/>
      <c r="C1541" s="323" t="s">
        <v>1539</v>
      </c>
      <c r="D1541" s="323" t="s">
        <v>1539</v>
      </c>
      <c r="E1541" s="323" t="s">
        <v>1539</v>
      </c>
      <c r="G1541" s="323" t="s">
        <v>1539</v>
      </c>
      <c r="H1541" s="323" t="s">
        <v>1539</v>
      </c>
    </row>
    <row r="1542" spans="1:8" x14ac:dyDescent="0.25">
      <c r="A1542" s="103"/>
      <c r="B1542" s="324"/>
      <c r="C1542" s="323" t="s">
        <v>1539</v>
      </c>
      <c r="D1542" s="323" t="s">
        <v>1539</v>
      </c>
      <c r="E1542" s="323" t="s">
        <v>1539</v>
      </c>
      <c r="G1542" s="323" t="s">
        <v>1539</v>
      </c>
      <c r="H1542" s="323" t="s">
        <v>1539</v>
      </c>
    </row>
    <row r="1543" spans="1:8" x14ac:dyDescent="0.25">
      <c r="A1543" s="103"/>
      <c r="B1543" s="324"/>
      <c r="C1543" s="323" t="s">
        <v>1539</v>
      </c>
      <c r="D1543" s="323" t="s">
        <v>1539</v>
      </c>
      <c r="E1543" s="323" t="s">
        <v>1539</v>
      </c>
      <c r="G1543" s="323" t="s">
        <v>1539</v>
      </c>
      <c r="H1543" s="323" t="s">
        <v>1539</v>
      </c>
    </row>
    <row r="1544" spans="1:8" x14ac:dyDescent="0.25">
      <c r="A1544" s="103"/>
      <c r="B1544" s="324"/>
      <c r="C1544" s="323" t="s">
        <v>1539</v>
      </c>
      <c r="D1544" s="323" t="s">
        <v>1539</v>
      </c>
      <c r="E1544" s="323" t="s">
        <v>1539</v>
      </c>
      <c r="G1544" s="323" t="s">
        <v>1539</v>
      </c>
      <c r="H1544" s="323" t="s">
        <v>1539</v>
      </c>
    </row>
    <row r="1545" spans="1:8" x14ac:dyDescent="0.25">
      <c r="A1545" s="103"/>
      <c r="B1545" s="324"/>
      <c r="C1545" s="323" t="s">
        <v>1539</v>
      </c>
      <c r="D1545" s="323" t="s">
        <v>1539</v>
      </c>
      <c r="E1545" s="323" t="s">
        <v>1539</v>
      </c>
      <c r="G1545" s="323" t="s">
        <v>1539</v>
      </c>
      <c r="H1545" s="323" t="s">
        <v>1539</v>
      </c>
    </row>
    <row r="1546" spans="1:8" x14ac:dyDescent="0.25">
      <c r="A1546" s="103"/>
      <c r="B1546" s="324"/>
      <c r="C1546" s="323" t="s">
        <v>1539</v>
      </c>
      <c r="D1546" s="323" t="s">
        <v>1539</v>
      </c>
      <c r="E1546" s="323" t="s">
        <v>1539</v>
      </c>
      <c r="G1546" s="323" t="s">
        <v>1539</v>
      </c>
      <c r="H1546" s="323" t="s">
        <v>1539</v>
      </c>
    </row>
    <row r="1547" spans="1:8" x14ac:dyDescent="0.25">
      <c r="A1547" s="103"/>
      <c r="B1547" s="324"/>
      <c r="C1547" s="323" t="s">
        <v>1539</v>
      </c>
      <c r="D1547" s="323" t="s">
        <v>1539</v>
      </c>
      <c r="E1547" s="323" t="s">
        <v>1539</v>
      </c>
      <c r="G1547" s="323" t="s">
        <v>1539</v>
      </c>
      <c r="H1547" s="323" t="s">
        <v>1539</v>
      </c>
    </row>
    <row r="1548" spans="1:8" x14ac:dyDescent="0.25">
      <c r="A1548" s="103"/>
      <c r="B1548" s="324"/>
      <c r="C1548" s="323" t="s">
        <v>1539</v>
      </c>
      <c r="D1548" s="323" t="s">
        <v>1539</v>
      </c>
      <c r="E1548" s="323" t="s">
        <v>1539</v>
      </c>
      <c r="G1548" s="323" t="s">
        <v>1539</v>
      </c>
      <c r="H1548" s="323" t="s">
        <v>1539</v>
      </c>
    </row>
    <row r="1549" spans="1:8" x14ac:dyDescent="0.25">
      <c r="A1549" s="103"/>
      <c r="B1549" s="324"/>
      <c r="C1549" s="323" t="s">
        <v>1539</v>
      </c>
      <c r="D1549" s="323" t="s">
        <v>1539</v>
      </c>
      <c r="E1549" s="323" t="s">
        <v>1539</v>
      </c>
      <c r="G1549" s="323" t="s">
        <v>1539</v>
      </c>
      <c r="H1549" s="323" t="s">
        <v>1539</v>
      </c>
    </row>
    <row r="1550" spans="1:8" x14ac:dyDescent="0.25">
      <c r="A1550" s="103"/>
      <c r="B1550" s="324"/>
      <c r="C1550" s="323" t="s">
        <v>1539</v>
      </c>
      <c r="D1550" s="323" t="s">
        <v>1539</v>
      </c>
      <c r="E1550" s="323" t="s">
        <v>1539</v>
      </c>
      <c r="G1550" s="323" t="s">
        <v>1539</v>
      </c>
      <c r="H1550" s="323" t="s">
        <v>1539</v>
      </c>
    </row>
    <row r="1551" spans="1:8" x14ac:dyDescent="0.25">
      <c r="A1551" s="103"/>
      <c r="B1551" s="324"/>
      <c r="C1551" s="323" t="s">
        <v>1539</v>
      </c>
      <c r="D1551" s="323" t="s">
        <v>1539</v>
      </c>
      <c r="E1551" s="323" t="s">
        <v>1539</v>
      </c>
      <c r="G1551" s="323" t="s">
        <v>1539</v>
      </c>
      <c r="H1551" s="323" t="s">
        <v>1539</v>
      </c>
    </row>
    <row r="1552" spans="1:8" x14ac:dyDescent="0.25">
      <c r="A1552" s="103"/>
      <c r="B1552" s="324"/>
      <c r="C1552" s="323" t="s">
        <v>1539</v>
      </c>
      <c r="D1552" s="323" t="s">
        <v>1539</v>
      </c>
      <c r="E1552" s="323" t="s">
        <v>1539</v>
      </c>
      <c r="G1552" s="323" t="s">
        <v>1539</v>
      </c>
      <c r="H1552" s="323" t="s">
        <v>1539</v>
      </c>
    </row>
    <row r="1553" spans="1:8" x14ac:dyDescent="0.25">
      <c r="A1553" s="103"/>
      <c r="B1553" s="324"/>
      <c r="C1553" s="323" t="s">
        <v>1539</v>
      </c>
      <c r="D1553" s="323" t="s">
        <v>1539</v>
      </c>
      <c r="E1553" s="323" t="s">
        <v>1539</v>
      </c>
      <c r="G1553" s="323" t="s">
        <v>1539</v>
      </c>
      <c r="H1553" s="323" t="s">
        <v>1539</v>
      </c>
    </row>
    <row r="1554" spans="1:8" x14ac:dyDescent="0.25">
      <c r="A1554" s="103"/>
      <c r="B1554" s="329"/>
      <c r="C1554" s="323" t="s">
        <v>1539</v>
      </c>
      <c r="D1554" s="323" t="s">
        <v>1539</v>
      </c>
      <c r="E1554" s="323" t="s">
        <v>1539</v>
      </c>
      <c r="G1554" s="323" t="s">
        <v>1539</v>
      </c>
      <c r="H1554" s="323" t="s">
        <v>1539</v>
      </c>
    </row>
    <row r="1555" spans="1:8" x14ac:dyDescent="0.25">
      <c r="A1555" s="103"/>
      <c r="C1555" s="323" t="s">
        <v>1539</v>
      </c>
      <c r="D1555" s="323" t="s">
        <v>1539</v>
      </c>
      <c r="E1555" s="323" t="s">
        <v>1539</v>
      </c>
      <c r="G1555" s="323" t="s">
        <v>1539</v>
      </c>
      <c r="H1555" s="323" t="s">
        <v>1539</v>
      </c>
    </row>
    <row r="1556" spans="1:8" x14ac:dyDescent="0.25">
      <c r="A1556" s="103"/>
      <c r="C1556" s="323" t="s">
        <v>1539</v>
      </c>
      <c r="D1556" s="323" t="s">
        <v>1539</v>
      </c>
      <c r="E1556" s="323" t="s">
        <v>1539</v>
      </c>
      <c r="G1556" s="323" t="s">
        <v>1539</v>
      </c>
      <c r="H1556" s="323" t="s">
        <v>1539</v>
      </c>
    </row>
    <row r="1557" spans="1:8" x14ac:dyDescent="0.25">
      <c r="A1557" s="103"/>
      <c r="C1557" s="323" t="s">
        <v>1539</v>
      </c>
      <c r="D1557" s="323" t="s">
        <v>1539</v>
      </c>
      <c r="E1557" s="323" t="s">
        <v>1539</v>
      </c>
      <c r="G1557" s="323" t="s">
        <v>1539</v>
      </c>
      <c r="H1557" s="323" t="s">
        <v>1539</v>
      </c>
    </row>
    <row r="1558" spans="1:8" x14ac:dyDescent="0.25">
      <c r="A1558" s="103"/>
      <c r="C1558" s="323" t="s">
        <v>1539</v>
      </c>
      <c r="D1558" s="323" t="s">
        <v>1539</v>
      </c>
      <c r="E1558" s="323" t="s">
        <v>1539</v>
      </c>
      <c r="G1558" s="323" t="s">
        <v>1539</v>
      </c>
      <c r="H1558" s="323" t="s">
        <v>1539</v>
      </c>
    </row>
    <row r="1559" spans="1:8" x14ac:dyDescent="0.25">
      <c r="A1559" s="103"/>
      <c r="B1559" s="324"/>
      <c r="C1559" s="323" t="s">
        <v>1539</v>
      </c>
      <c r="D1559" s="323" t="s">
        <v>1539</v>
      </c>
      <c r="E1559" s="323" t="s">
        <v>1539</v>
      </c>
      <c r="G1559" s="323" t="s">
        <v>1539</v>
      </c>
      <c r="H1559" s="323" t="s">
        <v>1539</v>
      </c>
    </row>
    <row r="1560" spans="1:8" x14ac:dyDescent="0.25">
      <c r="A1560" s="103"/>
      <c r="B1560" s="324"/>
      <c r="C1560" s="323" t="s">
        <v>1539</v>
      </c>
      <c r="D1560" s="323" t="s">
        <v>1539</v>
      </c>
      <c r="E1560" s="323" t="s">
        <v>1539</v>
      </c>
      <c r="G1560" s="323" t="s">
        <v>1539</v>
      </c>
      <c r="H1560" s="323" t="s">
        <v>1539</v>
      </c>
    </row>
    <row r="1561" spans="1:8" x14ac:dyDescent="0.25">
      <c r="A1561" s="103"/>
      <c r="B1561" s="324"/>
      <c r="C1561" s="323" t="s">
        <v>1539</v>
      </c>
      <c r="D1561" s="323" t="s">
        <v>1539</v>
      </c>
      <c r="E1561" s="323" t="s">
        <v>1539</v>
      </c>
      <c r="G1561" s="323" t="s">
        <v>1539</v>
      </c>
      <c r="H1561" s="323" t="s">
        <v>1539</v>
      </c>
    </row>
    <row r="1562" spans="1:8" x14ac:dyDescent="0.25">
      <c r="A1562" s="103"/>
      <c r="B1562" s="324"/>
      <c r="C1562" s="323" t="s">
        <v>1539</v>
      </c>
      <c r="D1562" s="323" t="s">
        <v>1539</v>
      </c>
      <c r="E1562" s="323" t="s">
        <v>1539</v>
      </c>
      <c r="G1562" s="323" t="s">
        <v>1539</v>
      </c>
      <c r="H1562" s="323" t="s">
        <v>1539</v>
      </c>
    </row>
    <row r="1563" spans="1:8" x14ac:dyDescent="0.25">
      <c r="A1563" s="103"/>
      <c r="B1563" s="324"/>
      <c r="C1563" s="323" t="s">
        <v>1539</v>
      </c>
      <c r="D1563" s="323" t="s">
        <v>1539</v>
      </c>
      <c r="E1563" s="323" t="s">
        <v>1539</v>
      </c>
      <c r="G1563" s="323" t="s">
        <v>1539</v>
      </c>
      <c r="H1563" s="323" t="s">
        <v>1539</v>
      </c>
    </row>
    <row r="1564" spans="1:8" x14ac:dyDescent="0.25">
      <c r="A1564" s="103"/>
      <c r="B1564" s="324"/>
      <c r="C1564" s="323" t="s">
        <v>1539</v>
      </c>
      <c r="D1564" s="323" t="s">
        <v>1539</v>
      </c>
      <c r="E1564" s="323" t="s">
        <v>1539</v>
      </c>
      <c r="G1564" s="323" t="s">
        <v>1539</v>
      </c>
      <c r="H1564" s="323" t="s">
        <v>1539</v>
      </c>
    </row>
    <row r="1565" spans="1:8" x14ac:dyDescent="0.25">
      <c r="A1565" s="103"/>
      <c r="B1565" s="324"/>
      <c r="C1565" s="323" t="s">
        <v>1539</v>
      </c>
      <c r="D1565" s="323" t="s">
        <v>1539</v>
      </c>
      <c r="E1565" s="323" t="s">
        <v>1539</v>
      </c>
      <c r="G1565" s="323" t="s">
        <v>1539</v>
      </c>
      <c r="H1565" s="323" t="s">
        <v>1539</v>
      </c>
    </row>
    <row r="1566" spans="1:8" x14ac:dyDescent="0.25">
      <c r="A1566" s="103"/>
      <c r="B1566" s="324"/>
      <c r="C1566" s="323" t="s">
        <v>1539</v>
      </c>
      <c r="D1566" s="323" t="s">
        <v>1539</v>
      </c>
      <c r="E1566" s="323" t="s">
        <v>1539</v>
      </c>
      <c r="G1566" s="323" t="s">
        <v>1539</v>
      </c>
      <c r="H1566" s="323" t="s">
        <v>1539</v>
      </c>
    </row>
    <row r="1567" spans="1:8" x14ac:dyDescent="0.25">
      <c r="A1567" s="103"/>
      <c r="B1567" s="324"/>
      <c r="C1567" s="323" t="s">
        <v>1539</v>
      </c>
      <c r="D1567" s="323" t="s">
        <v>1539</v>
      </c>
      <c r="E1567" s="323" t="s">
        <v>1539</v>
      </c>
      <c r="G1567" s="323" t="s">
        <v>1539</v>
      </c>
      <c r="H1567" s="323" t="s">
        <v>1539</v>
      </c>
    </row>
    <row r="1568" spans="1:8" x14ac:dyDescent="0.25">
      <c r="A1568" s="103"/>
      <c r="B1568" s="329"/>
      <c r="C1568" s="323" t="s">
        <v>1539</v>
      </c>
      <c r="D1568" s="323" t="s">
        <v>1539</v>
      </c>
      <c r="E1568" s="323" t="s">
        <v>1539</v>
      </c>
      <c r="G1568" s="323" t="s">
        <v>1539</v>
      </c>
      <c r="H1568" s="323" t="s">
        <v>1539</v>
      </c>
    </row>
    <row r="1569" spans="1:8" x14ac:dyDescent="0.25">
      <c r="A1569" s="103"/>
      <c r="C1569" s="323" t="s">
        <v>1539</v>
      </c>
      <c r="D1569" s="323" t="s">
        <v>1539</v>
      </c>
      <c r="E1569" s="323" t="s">
        <v>1539</v>
      </c>
      <c r="G1569" s="323" t="s">
        <v>1539</v>
      </c>
      <c r="H1569" s="323" t="s">
        <v>1539</v>
      </c>
    </row>
    <row r="1570" spans="1:8" x14ac:dyDescent="0.25">
      <c r="A1570" s="103"/>
      <c r="C1570" s="323" t="s">
        <v>1539</v>
      </c>
      <c r="D1570" s="323" t="s">
        <v>1539</v>
      </c>
      <c r="E1570" s="323" t="s">
        <v>1539</v>
      </c>
      <c r="G1570" s="323" t="s">
        <v>1539</v>
      </c>
      <c r="H1570" s="323" t="s">
        <v>1539</v>
      </c>
    </row>
    <row r="1571" spans="1:8" x14ac:dyDescent="0.25">
      <c r="A1571" s="103"/>
      <c r="C1571" s="323" t="s">
        <v>1539</v>
      </c>
      <c r="D1571" s="323" t="s">
        <v>1539</v>
      </c>
      <c r="E1571" s="323" t="s">
        <v>1539</v>
      </c>
      <c r="G1571" s="323" t="s">
        <v>1539</v>
      </c>
      <c r="H1571" s="323" t="s">
        <v>1539</v>
      </c>
    </row>
    <row r="1572" spans="1:8" x14ac:dyDescent="0.25">
      <c r="A1572" s="103"/>
      <c r="B1572" s="324"/>
      <c r="C1572" s="323" t="s">
        <v>1539</v>
      </c>
      <c r="D1572" s="323" t="s">
        <v>1539</v>
      </c>
      <c r="E1572" s="323" t="s">
        <v>1539</v>
      </c>
      <c r="G1572" s="323" t="s">
        <v>1539</v>
      </c>
      <c r="H1572" s="323" t="s">
        <v>1539</v>
      </c>
    </row>
    <row r="1573" spans="1:8" x14ac:dyDescent="0.25">
      <c r="A1573" s="103"/>
      <c r="B1573" s="324"/>
      <c r="C1573" s="323" t="s">
        <v>1539</v>
      </c>
      <c r="D1573" s="323" t="s">
        <v>1539</v>
      </c>
      <c r="E1573" s="323" t="s">
        <v>1539</v>
      </c>
      <c r="G1573" s="323" t="s">
        <v>1539</v>
      </c>
      <c r="H1573" s="323" t="s">
        <v>1539</v>
      </c>
    </row>
    <row r="1574" spans="1:8" x14ac:dyDescent="0.25">
      <c r="A1574" s="103"/>
      <c r="B1574" s="324"/>
      <c r="C1574" s="323" t="s">
        <v>1539</v>
      </c>
      <c r="D1574" s="323" t="s">
        <v>1539</v>
      </c>
      <c r="E1574" s="323" t="s">
        <v>1539</v>
      </c>
      <c r="G1574" s="323" t="s">
        <v>1539</v>
      </c>
      <c r="H1574" s="323" t="s">
        <v>1539</v>
      </c>
    </row>
    <row r="1575" spans="1:8" x14ac:dyDescent="0.25">
      <c r="A1575" s="103"/>
      <c r="B1575" s="324"/>
      <c r="C1575" s="323" t="s">
        <v>1539</v>
      </c>
      <c r="D1575" s="323" t="s">
        <v>1539</v>
      </c>
      <c r="E1575" s="323" t="s">
        <v>1539</v>
      </c>
      <c r="G1575" s="323" t="s">
        <v>1539</v>
      </c>
      <c r="H1575" s="323" t="s">
        <v>1539</v>
      </c>
    </row>
    <row r="1576" spans="1:8" x14ac:dyDescent="0.25">
      <c r="A1576" s="103"/>
      <c r="B1576" s="324"/>
      <c r="C1576" s="323" t="s">
        <v>1539</v>
      </c>
      <c r="D1576" s="323" t="s">
        <v>1539</v>
      </c>
      <c r="E1576" s="323" t="s">
        <v>1539</v>
      </c>
      <c r="G1576" s="323" t="s">
        <v>1539</v>
      </c>
      <c r="H1576" s="323" t="s">
        <v>1539</v>
      </c>
    </row>
    <row r="1577" spans="1:8" x14ac:dyDescent="0.25">
      <c r="A1577" s="103"/>
      <c r="B1577" s="324"/>
      <c r="C1577" s="323" t="s">
        <v>1539</v>
      </c>
      <c r="D1577" s="323" t="s">
        <v>1539</v>
      </c>
      <c r="E1577" s="323" t="s">
        <v>1539</v>
      </c>
      <c r="G1577" s="323" t="s">
        <v>1539</v>
      </c>
      <c r="H1577" s="323" t="s">
        <v>1539</v>
      </c>
    </row>
    <row r="1578" spans="1:8" x14ac:dyDescent="0.25">
      <c r="A1578" s="103"/>
      <c r="B1578" s="324"/>
      <c r="C1578" s="323" t="s">
        <v>1539</v>
      </c>
      <c r="D1578" s="323" t="s">
        <v>1539</v>
      </c>
      <c r="E1578" s="323" t="s">
        <v>1539</v>
      </c>
      <c r="G1578" s="323" t="s">
        <v>1539</v>
      </c>
      <c r="H1578" s="323" t="s">
        <v>1539</v>
      </c>
    </row>
    <row r="1579" spans="1:8" x14ac:dyDescent="0.25">
      <c r="A1579" s="103"/>
      <c r="B1579" s="324"/>
      <c r="C1579" s="323" t="s">
        <v>1539</v>
      </c>
      <c r="D1579" s="323" t="s">
        <v>1539</v>
      </c>
      <c r="E1579" s="323" t="s">
        <v>1539</v>
      </c>
      <c r="G1579" s="323" t="s">
        <v>1539</v>
      </c>
      <c r="H1579" s="323" t="s">
        <v>1539</v>
      </c>
    </row>
    <row r="1580" spans="1:8" x14ac:dyDescent="0.25">
      <c r="A1580" s="103"/>
      <c r="B1580" s="329"/>
      <c r="C1580" s="323" t="s">
        <v>1539</v>
      </c>
      <c r="D1580" s="323" t="s">
        <v>1539</v>
      </c>
      <c r="E1580" s="323" t="s">
        <v>1539</v>
      </c>
      <c r="G1580" s="323" t="s">
        <v>1539</v>
      </c>
      <c r="H1580" s="323" t="s">
        <v>1539</v>
      </c>
    </row>
    <row r="1581" spans="1:8" x14ac:dyDescent="0.25">
      <c r="A1581" s="103"/>
      <c r="C1581" s="323" t="s">
        <v>1539</v>
      </c>
      <c r="D1581" s="323" t="s">
        <v>1539</v>
      </c>
      <c r="E1581" s="323" t="s">
        <v>1539</v>
      </c>
      <c r="G1581" s="323" t="s">
        <v>1539</v>
      </c>
      <c r="H1581" s="323" t="s">
        <v>1539</v>
      </c>
    </row>
    <row r="1582" spans="1:8" x14ac:dyDescent="0.25">
      <c r="A1582" s="103"/>
      <c r="C1582" s="323" t="s">
        <v>1539</v>
      </c>
      <c r="D1582" s="323" t="s">
        <v>1539</v>
      </c>
      <c r="E1582" s="323" t="s">
        <v>1539</v>
      </c>
      <c r="G1582" s="323" t="s">
        <v>1539</v>
      </c>
      <c r="H1582" s="323" t="s">
        <v>1539</v>
      </c>
    </row>
    <row r="1583" spans="1:8" x14ac:dyDescent="0.25">
      <c r="A1583" s="103"/>
      <c r="C1583" s="323" t="s">
        <v>1539</v>
      </c>
      <c r="D1583" s="323" t="s">
        <v>1539</v>
      </c>
      <c r="E1583" s="323" t="s">
        <v>1539</v>
      </c>
      <c r="G1583" s="323" t="s">
        <v>1539</v>
      </c>
      <c r="H1583" s="323" t="s">
        <v>1539</v>
      </c>
    </row>
    <row r="1584" spans="1:8" x14ac:dyDescent="0.25">
      <c r="A1584" s="103"/>
      <c r="B1584" s="324"/>
      <c r="C1584" s="323" t="s">
        <v>1539</v>
      </c>
      <c r="D1584" s="323" t="s">
        <v>1539</v>
      </c>
      <c r="E1584" s="323" t="s">
        <v>1539</v>
      </c>
      <c r="G1584" s="323" t="s">
        <v>1539</v>
      </c>
      <c r="H1584" s="323" t="s">
        <v>1539</v>
      </c>
    </row>
    <row r="1585" spans="1:8" x14ac:dyDescent="0.25">
      <c r="A1585" s="103"/>
      <c r="B1585" s="324"/>
      <c r="C1585" s="323" t="s">
        <v>1539</v>
      </c>
      <c r="D1585" s="323" t="s">
        <v>1539</v>
      </c>
      <c r="E1585" s="323" t="s">
        <v>1539</v>
      </c>
      <c r="G1585" s="323" t="s">
        <v>1539</v>
      </c>
      <c r="H1585" s="323" t="s">
        <v>1539</v>
      </c>
    </row>
    <row r="1586" spans="1:8" x14ac:dyDescent="0.25">
      <c r="A1586" s="103"/>
      <c r="B1586" s="324"/>
      <c r="C1586" s="323" t="s">
        <v>1539</v>
      </c>
      <c r="D1586" s="323" t="s">
        <v>1539</v>
      </c>
      <c r="E1586" s="323" t="s">
        <v>1539</v>
      </c>
      <c r="G1586" s="323" t="s">
        <v>1539</v>
      </c>
      <c r="H1586" s="323" t="s">
        <v>1539</v>
      </c>
    </row>
    <row r="1587" spans="1:8" x14ac:dyDescent="0.25">
      <c r="A1587" s="103"/>
      <c r="B1587" s="324"/>
      <c r="C1587" s="323" t="s">
        <v>1539</v>
      </c>
      <c r="D1587" s="323" t="s">
        <v>1539</v>
      </c>
      <c r="E1587" s="323" t="s">
        <v>1539</v>
      </c>
      <c r="G1587" s="323" t="s">
        <v>1539</v>
      </c>
      <c r="H1587" s="323" t="s">
        <v>1539</v>
      </c>
    </row>
    <row r="1588" spans="1:8" x14ac:dyDescent="0.25">
      <c r="A1588" s="103"/>
      <c r="B1588" s="324"/>
      <c r="C1588" s="323" t="s">
        <v>1539</v>
      </c>
      <c r="D1588" s="323" t="s">
        <v>1539</v>
      </c>
      <c r="E1588" s="323" t="s">
        <v>1539</v>
      </c>
      <c r="G1588" s="323" t="s">
        <v>1539</v>
      </c>
      <c r="H1588" s="323" t="s">
        <v>1539</v>
      </c>
    </row>
    <row r="1589" spans="1:8" x14ac:dyDescent="0.25">
      <c r="A1589" s="103"/>
      <c r="B1589" s="324"/>
      <c r="C1589" s="323" t="s">
        <v>1539</v>
      </c>
      <c r="D1589" s="323" t="s">
        <v>1539</v>
      </c>
      <c r="E1589" s="323" t="s">
        <v>1539</v>
      </c>
      <c r="G1589" s="323" t="s">
        <v>1539</v>
      </c>
      <c r="H1589" s="323" t="s">
        <v>1539</v>
      </c>
    </row>
    <row r="1590" spans="1:8" x14ac:dyDescent="0.25">
      <c r="A1590" s="103"/>
      <c r="B1590" s="324"/>
      <c r="C1590" s="323" t="s">
        <v>1539</v>
      </c>
      <c r="D1590" s="323" t="s">
        <v>1539</v>
      </c>
      <c r="E1590" s="323" t="s">
        <v>1539</v>
      </c>
      <c r="G1590" s="323" t="s">
        <v>1539</v>
      </c>
      <c r="H1590" s="323" t="s">
        <v>1539</v>
      </c>
    </row>
    <row r="1591" spans="1:8" x14ac:dyDescent="0.25">
      <c r="A1591" s="103"/>
      <c r="B1591" s="324"/>
      <c r="C1591" s="323" t="s">
        <v>1539</v>
      </c>
      <c r="D1591" s="323" t="s">
        <v>1539</v>
      </c>
      <c r="E1591" s="323" t="s">
        <v>1539</v>
      </c>
      <c r="G1591" s="323" t="s">
        <v>1539</v>
      </c>
      <c r="H1591" s="323" t="s">
        <v>1539</v>
      </c>
    </row>
    <row r="1592" spans="1:8" x14ac:dyDescent="0.25">
      <c r="A1592" s="103"/>
      <c r="B1592" s="324"/>
      <c r="C1592" s="323" t="s">
        <v>1539</v>
      </c>
      <c r="D1592" s="323" t="s">
        <v>1539</v>
      </c>
      <c r="E1592" s="323" t="s">
        <v>1539</v>
      </c>
      <c r="G1592" s="323" t="s">
        <v>1539</v>
      </c>
      <c r="H1592" s="323" t="s">
        <v>1539</v>
      </c>
    </row>
    <row r="1593" spans="1:8" x14ac:dyDescent="0.25">
      <c r="A1593" s="103"/>
      <c r="B1593" s="324"/>
      <c r="C1593" s="323" t="s">
        <v>1539</v>
      </c>
      <c r="D1593" s="323" t="s">
        <v>1539</v>
      </c>
      <c r="E1593" s="323" t="s">
        <v>1539</v>
      </c>
      <c r="G1593" s="323" t="s">
        <v>1539</v>
      </c>
      <c r="H1593" s="323" t="s">
        <v>1539</v>
      </c>
    </row>
    <row r="1594" spans="1:8" x14ac:dyDescent="0.25">
      <c r="A1594" s="103"/>
      <c r="B1594" s="324"/>
      <c r="C1594" s="323" t="s">
        <v>1539</v>
      </c>
      <c r="D1594" s="323" t="s">
        <v>1539</v>
      </c>
      <c r="E1594" s="323" t="s">
        <v>1539</v>
      </c>
      <c r="G1594" s="323" t="s">
        <v>1539</v>
      </c>
      <c r="H1594" s="323" t="s">
        <v>1539</v>
      </c>
    </row>
    <row r="1595" spans="1:8" x14ac:dyDescent="0.25">
      <c r="A1595" s="103"/>
      <c r="B1595" s="324"/>
      <c r="C1595" s="323" t="s">
        <v>1539</v>
      </c>
      <c r="D1595" s="323" t="s">
        <v>1539</v>
      </c>
      <c r="E1595" s="323" t="s">
        <v>1539</v>
      </c>
      <c r="G1595" s="323" t="s">
        <v>1539</v>
      </c>
      <c r="H1595" s="323" t="s">
        <v>1539</v>
      </c>
    </row>
    <row r="1596" spans="1:8" x14ac:dyDescent="0.25">
      <c r="A1596" s="103"/>
      <c r="B1596" s="324"/>
      <c r="C1596" s="323" t="s">
        <v>1539</v>
      </c>
      <c r="D1596" s="323" t="s">
        <v>1539</v>
      </c>
      <c r="E1596" s="323" t="s">
        <v>1539</v>
      </c>
      <c r="G1596" s="323" t="s">
        <v>1539</v>
      </c>
      <c r="H1596" s="323" t="s">
        <v>1539</v>
      </c>
    </row>
    <row r="1597" spans="1:8" x14ac:dyDescent="0.25">
      <c r="A1597" s="103"/>
      <c r="B1597" s="324"/>
      <c r="C1597" s="323" t="s">
        <v>1539</v>
      </c>
      <c r="D1597" s="323" t="s">
        <v>1539</v>
      </c>
      <c r="E1597" s="323" t="s">
        <v>1539</v>
      </c>
      <c r="G1597" s="323" t="s">
        <v>1539</v>
      </c>
      <c r="H1597" s="323" t="s">
        <v>1539</v>
      </c>
    </row>
    <row r="1598" spans="1:8" x14ac:dyDescent="0.25">
      <c r="A1598" s="103"/>
      <c r="B1598" s="324"/>
      <c r="C1598" s="323" t="s">
        <v>1539</v>
      </c>
      <c r="D1598" s="323" t="s">
        <v>1539</v>
      </c>
      <c r="E1598" s="323" t="s">
        <v>1539</v>
      </c>
      <c r="G1598" s="323" t="s">
        <v>1539</v>
      </c>
      <c r="H1598" s="323" t="s">
        <v>1539</v>
      </c>
    </row>
    <row r="1599" spans="1:8" x14ac:dyDescent="0.25">
      <c r="A1599" s="103"/>
      <c r="B1599" s="324"/>
      <c r="C1599" s="323" t="s">
        <v>1539</v>
      </c>
      <c r="D1599" s="323" t="s">
        <v>1539</v>
      </c>
      <c r="E1599" s="323" t="s">
        <v>1539</v>
      </c>
      <c r="G1599" s="323" t="s">
        <v>1539</v>
      </c>
      <c r="H1599" s="323" t="s">
        <v>1539</v>
      </c>
    </row>
    <row r="1600" spans="1:8" x14ac:dyDescent="0.25">
      <c r="A1600" s="103"/>
      <c r="B1600" s="324"/>
      <c r="C1600" s="323" t="s">
        <v>1539</v>
      </c>
      <c r="D1600" s="323" t="s">
        <v>1539</v>
      </c>
      <c r="E1600" s="323" t="s">
        <v>1539</v>
      </c>
      <c r="G1600" s="323" t="s">
        <v>1539</v>
      </c>
      <c r="H1600" s="323" t="s">
        <v>1539</v>
      </c>
    </row>
    <row r="1601" spans="1:8" x14ac:dyDescent="0.25">
      <c r="A1601" s="103"/>
      <c r="B1601" s="324"/>
      <c r="C1601" s="323" t="s">
        <v>1539</v>
      </c>
      <c r="D1601" s="323" t="s">
        <v>1539</v>
      </c>
      <c r="E1601" s="323" t="s">
        <v>1539</v>
      </c>
      <c r="G1601" s="323" t="s">
        <v>1539</v>
      </c>
      <c r="H1601" s="323" t="s">
        <v>1539</v>
      </c>
    </row>
    <row r="1602" spans="1:8" x14ac:dyDescent="0.25">
      <c r="A1602" s="103"/>
      <c r="B1602" s="324"/>
      <c r="C1602" s="323" t="s">
        <v>1539</v>
      </c>
      <c r="D1602" s="323" t="s">
        <v>1539</v>
      </c>
      <c r="E1602" s="323" t="s">
        <v>1539</v>
      </c>
      <c r="G1602" s="323" t="s">
        <v>1539</v>
      </c>
      <c r="H1602" s="323" t="s">
        <v>1539</v>
      </c>
    </row>
    <row r="1603" spans="1:8" x14ac:dyDescent="0.25">
      <c r="A1603" s="103"/>
      <c r="B1603" s="324"/>
      <c r="C1603" s="323" t="s">
        <v>1539</v>
      </c>
      <c r="D1603" s="323" t="s">
        <v>1539</v>
      </c>
      <c r="E1603" s="323" t="s">
        <v>1539</v>
      </c>
      <c r="G1603" s="323" t="s">
        <v>1539</v>
      </c>
      <c r="H1603" s="323" t="s">
        <v>1539</v>
      </c>
    </row>
    <row r="1604" spans="1:8" x14ac:dyDescent="0.25">
      <c r="A1604" s="103"/>
      <c r="B1604" s="324"/>
      <c r="C1604" s="323" t="s">
        <v>1539</v>
      </c>
      <c r="D1604" s="323" t="s">
        <v>1539</v>
      </c>
      <c r="E1604" s="323" t="s">
        <v>1539</v>
      </c>
      <c r="G1604" s="323" t="s">
        <v>1539</v>
      </c>
      <c r="H1604" s="323" t="s">
        <v>1539</v>
      </c>
    </row>
    <row r="1605" spans="1:8" x14ac:dyDescent="0.25">
      <c r="A1605" s="103"/>
      <c r="B1605" s="324"/>
      <c r="C1605" s="323" t="s">
        <v>1539</v>
      </c>
      <c r="D1605" s="323" t="s">
        <v>1539</v>
      </c>
      <c r="E1605" s="323" t="s">
        <v>1539</v>
      </c>
      <c r="G1605" s="323" t="s">
        <v>1539</v>
      </c>
      <c r="H1605" s="323" t="s">
        <v>1539</v>
      </c>
    </row>
    <row r="1606" spans="1:8" x14ac:dyDescent="0.25">
      <c r="A1606" s="103"/>
      <c r="B1606" s="324"/>
      <c r="C1606" s="323" t="s">
        <v>1539</v>
      </c>
      <c r="D1606" s="323" t="s">
        <v>1539</v>
      </c>
      <c r="E1606" s="323" t="s">
        <v>1539</v>
      </c>
      <c r="G1606" s="323" t="s">
        <v>1539</v>
      </c>
      <c r="H1606" s="323" t="s">
        <v>1539</v>
      </c>
    </row>
    <row r="1607" spans="1:8" x14ac:dyDescent="0.25">
      <c r="A1607" s="103"/>
      <c r="B1607" s="324"/>
      <c r="C1607" s="323" t="s">
        <v>1539</v>
      </c>
      <c r="D1607" s="323" t="s">
        <v>1539</v>
      </c>
      <c r="E1607" s="323" t="s">
        <v>1539</v>
      </c>
      <c r="G1607" s="323" t="s">
        <v>1539</v>
      </c>
      <c r="H1607" s="323" t="s">
        <v>1539</v>
      </c>
    </row>
    <row r="1608" spans="1:8" x14ac:dyDescent="0.25">
      <c r="A1608" s="103"/>
      <c r="B1608" s="324"/>
      <c r="C1608" s="323" t="s">
        <v>1539</v>
      </c>
      <c r="D1608" s="323" t="s">
        <v>1539</v>
      </c>
      <c r="E1608" s="323" t="s">
        <v>1539</v>
      </c>
      <c r="G1608" s="323" t="s">
        <v>1539</v>
      </c>
      <c r="H1608" s="323" t="s">
        <v>1539</v>
      </c>
    </row>
    <row r="1609" spans="1:8" x14ac:dyDescent="0.25">
      <c r="A1609" s="103"/>
      <c r="B1609" s="324"/>
      <c r="C1609" s="323" t="s">
        <v>1539</v>
      </c>
      <c r="D1609" s="323" t="s">
        <v>1539</v>
      </c>
      <c r="E1609" s="323" t="s">
        <v>1539</v>
      </c>
      <c r="G1609" s="323" t="s">
        <v>1539</v>
      </c>
      <c r="H1609" s="323" t="s">
        <v>1539</v>
      </c>
    </row>
    <row r="1610" spans="1:8" x14ac:dyDescent="0.25">
      <c r="A1610" s="103"/>
      <c r="B1610" s="324"/>
      <c r="C1610" s="323" t="s">
        <v>1539</v>
      </c>
      <c r="D1610" s="323" t="s">
        <v>1539</v>
      </c>
      <c r="E1610" s="323" t="s">
        <v>1539</v>
      </c>
      <c r="G1610" s="323" t="s">
        <v>1539</v>
      </c>
      <c r="H1610" s="323" t="s">
        <v>1539</v>
      </c>
    </row>
    <row r="1611" spans="1:8" x14ac:dyDescent="0.25">
      <c r="A1611" s="103"/>
      <c r="B1611" s="324"/>
      <c r="C1611" s="323" t="s">
        <v>1539</v>
      </c>
      <c r="D1611" s="323" t="s">
        <v>1539</v>
      </c>
      <c r="E1611" s="323" t="s">
        <v>1539</v>
      </c>
      <c r="G1611" s="323" t="s">
        <v>1539</v>
      </c>
      <c r="H1611" s="323" t="s">
        <v>1539</v>
      </c>
    </row>
    <row r="1612" spans="1:8" x14ac:dyDescent="0.25">
      <c r="A1612" s="103"/>
      <c r="B1612" s="324"/>
      <c r="C1612" s="323" t="s">
        <v>1539</v>
      </c>
      <c r="D1612" s="323" t="s">
        <v>1539</v>
      </c>
      <c r="E1612" s="323" t="s">
        <v>1539</v>
      </c>
      <c r="G1612" s="323" t="s">
        <v>1539</v>
      </c>
      <c r="H1612" s="323" t="s">
        <v>1539</v>
      </c>
    </row>
    <row r="1613" spans="1:8" x14ac:dyDescent="0.25">
      <c r="A1613" s="103"/>
      <c r="B1613" s="324"/>
      <c r="C1613" s="323" t="s">
        <v>1539</v>
      </c>
      <c r="D1613" s="323" t="s">
        <v>1539</v>
      </c>
      <c r="E1613" s="323" t="s">
        <v>1539</v>
      </c>
      <c r="G1613" s="323" t="s">
        <v>1539</v>
      </c>
      <c r="H1613" s="323" t="s">
        <v>1539</v>
      </c>
    </row>
    <row r="1614" spans="1:8" x14ac:dyDescent="0.25">
      <c r="A1614" s="103"/>
      <c r="B1614" s="324"/>
      <c r="C1614" s="323" t="s">
        <v>1539</v>
      </c>
      <c r="D1614" s="323" t="s">
        <v>1539</v>
      </c>
      <c r="E1614" s="323" t="s">
        <v>1539</v>
      </c>
      <c r="G1614" s="323" t="s">
        <v>1539</v>
      </c>
      <c r="H1614" s="323" t="s">
        <v>1539</v>
      </c>
    </row>
    <row r="1615" spans="1:8" x14ac:dyDescent="0.25">
      <c r="A1615" s="103"/>
      <c r="B1615" s="324"/>
      <c r="C1615" s="323" t="s">
        <v>1539</v>
      </c>
      <c r="D1615" s="323" t="s">
        <v>1539</v>
      </c>
      <c r="E1615" s="323" t="s">
        <v>1539</v>
      </c>
      <c r="G1615" s="323" t="s">
        <v>1539</v>
      </c>
      <c r="H1615" s="323" t="s">
        <v>1539</v>
      </c>
    </row>
    <row r="1616" spans="1:8" x14ac:dyDescent="0.25">
      <c r="A1616" s="103"/>
      <c r="B1616" s="324"/>
      <c r="C1616" s="323" t="s">
        <v>1539</v>
      </c>
      <c r="D1616" s="323" t="s">
        <v>1539</v>
      </c>
      <c r="E1616" s="323" t="s">
        <v>1539</v>
      </c>
      <c r="G1616" s="323" t="s">
        <v>1539</v>
      </c>
      <c r="H1616" s="323" t="s">
        <v>1539</v>
      </c>
    </row>
    <row r="1617" spans="1:8" x14ac:dyDescent="0.25">
      <c r="A1617" s="103"/>
      <c r="B1617" s="324"/>
      <c r="C1617" s="323" t="s">
        <v>1539</v>
      </c>
      <c r="D1617" s="323" t="s">
        <v>1539</v>
      </c>
      <c r="E1617" s="323" t="s">
        <v>1539</v>
      </c>
      <c r="G1617" s="323" t="s">
        <v>1539</v>
      </c>
      <c r="H1617" s="323" t="s">
        <v>1539</v>
      </c>
    </row>
    <row r="1618" spans="1:8" x14ac:dyDescent="0.25">
      <c r="A1618" s="103"/>
      <c r="B1618" s="324"/>
      <c r="C1618" s="323" t="s">
        <v>1539</v>
      </c>
      <c r="D1618" s="323" t="s">
        <v>1539</v>
      </c>
      <c r="E1618" s="323" t="s">
        <v>1539</v>
      </c>
      <c r="G1618" s="323" t="s">
        <v>1539</v>
      </c>
      <c r="H1618" s="323" t="s">
        <v>1539</v>
      </c>
    </row>
    <row r="1619" spans="1:8" x14ac:dyDescent="0.25">
      <c r="A1619" s="103"/>
      <c r="B1619" s="324"/>
      <c r="C1619" s="323" t="s">
        <v>1539</v>
      </c>
      <c r="D1619" s="323" t="s">
        <v>1539</v>
      </c>
      <c r="E1619" s="323" t="s">
        <v>1539</v>
      </c>
      <c r="G1619" s="323" t="s">
        <v>1539</v>
      </c>
      <c r="H1619" s="323" t="s">
        <v>1539</v>
      </c>
    </row>
    <row r="1620" spans="1:8" x14ac:dyDescent="0.25">
      <c r="A1620" s="103"/>
      <c r="B1620" s="324"/>
      <c r="C1620" s="323" t="s">
        <v>1539</v>
      </c>
      <c r="D1620" s="323" t="s">
        <v>1539</v>
      </c>
      <c r="E1620" s="323" t="s">
        <v>1539</v>
      </c>
      <c r="G1620" s="323" t="s">
        <v>1539</v>
      </c>
      <c r="H1620" s="323" t="s">
        <v>1539</v>
      </c>
    </row>
    <row r="1621" spans="1:8" x14ac:dyDescent="0.25">
      <c r="A1621" s="103"/>
      <c r="B1621" s="324"/>
      <c r="C1621" s="323" t="s">
        <v>1539</v>
      </c>
      <c r="D1621" s="323" t="s">
        <v>1539</v>
      </c>
      <c r="E1621" s="323" t="s">
        <v>1539</v>
      </c>
      <c r="G1621" s="323" t="s">
        <v>1539</v>
      </c>
      <c r="H1621" s="323" t="s">
        <v>1539</v>
      </c>
    </row>
    <row r="1622" spans="1:8" x14ac:dyDescent="0.25">
      <c r="A1622" s="103"/>
      <c r="B1622" s="324"/>
      <c r="C1622" s="323" t="s">
        <v>1539</v>
      </c>
      <c r="D1622" s="323" t="s">
        <v>1539</v>
      </c>
      <c r="E1622" s="323" t="s">
        <v>1539</v>
      </c>
      <c r="G1622" s="323" t="s">
        <v>1539</v>
      </c>
      <c r="H1622" s="323" t="s">
        <v>1539</v>
      </c>
    </row>
    <row r="1623" spans="1:8" x14ac:dyDescent="0.25">
      <c r="A1623" s="103"/>
      <c r="B1623" s="324"/>
      <c r="C1623" s="323" t="s">
        <v>1539</v>
      </c>
      <c r="D1623" s="323" t="s">
        <v>1539</v>
      </c>
      <c r="E1623" s="323" t="s">
        <v>1539</v>
      </c>
      <c r="G1623" s="323" t="s">
        <v>1539</v>
      </c>
      <c r="H1623" s="323" t="s">
        <v>1539</v>
      </c>
    </row>
    <row r="1624" spans="1:8" x14ac:dyDescent="0.25">
      <c r="A1624" s="103"/>
      <c r="B1624" s="329"/>
      <c r="C1624" s="323" t="s">
        <v>1539</v>
      </c>
      <c r="D1624" s="323" t="s">
        <v>1539</v>
      </c>
      <c r="E1624" s="323" t="s">
        <v>1539</v>
      </c>
      <c r="G1624" s="323" t="s">
        <v>1539</v>
      </c>
      <c r="H1624" s="323" t="s">
        <v>1539</v>
      </c>
    </row>
    <row r="1625" spans="1:8" x14ac:dyDescent="0.25">
      <c r="A1625" s="103"/>
      <c r="C1625" s="323" t="s">
        <v>1539</v>
      </c>
      <c r="D1625" s="323" t="s">
        <v>1539</v>
      </c>
      <c r="E1625" s="323" t="s">
        <v>1539</v>
      </c>
      <c r="G1625" s="323" t="s">
        <v>1539</v>
      </c>
      <c r="H1625" s="323" t="s">
        <v>1539</v>
      </c>
    </row>
    <row r="1626" spans="1:8" x14ac:dyDescent="0.25">
      <c r="A1626" s="103"/>
      <c r="C1626" s="323" t="s">
        <v>1539</v>
      </c>
      <c r="D1626" s="323" t="s">
        <v>1539</v>
      </c>
      <c r="E1626" s="323" t="s">
        <v>1539</v>
      </c>
      <c r="G1626" s="323" t="s">
        <v>1539</v>
      </c>
      <c r="H1626" s="323" t="s">
        <v>1539</v>
      </c>
    </row>
    <row r="1627" spans="1:8" x14ac:dyDescent="0.25">
      <c r="A1627" s="103"/>
      <c r="C1627" s="323" t="s">
        <v>1539</v>
      </c>
      <c r="D1627" s="323" t="s">
        <v>1539</v>
      </c>
      <c r="E1627" s="323" t="s">
        <v>1539</v>
      </c>
      <c r="G1627" s="323" t="s">
        <v>1539</v>
      </c>
      <c r="H1627" s="323" t="s">
        <v>1539</v>
      </c>
    </row>
    <row r="1628" spans="1:8" x14ac:dyDescent="0.25">
      <c r="A1628" s="103"/>
      <c r="C1628" s="323" t="s">
        <v>1539</v>
      </c>
      <c r="D1628" s="323" t="s">
        <v>1539</v>
      </c>
      <c r="E1628" s="323" t="s">
        <v>1539</v>
      </c>
      <c r="G1628" s="323" t="s">
        <v>1539</v>
      </c>
      <c r="H1628" s="323" t="s">
        <v>1539</v>
      </c>
    </row>
    <row r="1629" spans="1:8" x14ac:dyDescent="0.25">
      <c r="A1629" s="103"/>
      <c r="B1629" s="324"/>
      <c r="C1629" s="323" t="s">
        <v>1539</v>
      </c>
      <c r="D1629" s="323" t="s">
        <v>1539</v>
      </c>
      <c r="E1629" s="323" t="s">
        <v>1539</v>
      </c>
      <c r="G1629" s="323" t="s">
        <v>1539</v>
      </c>
      <c r="H1629" s="323" t="s">
        <v>1539</v>
      </c>
    </row>
    <row r="1630" spans="1:8" x14ac:dyDescent="0.25">
      <c r="A1630" s="103"/>
      <c r="B1630" s="324"/>
      <c r="C1630" s="323" t="s">
        <v>1539</v>
      </c>
      <c r="D1630" s="323" t="s">
        <v>1539</v>
      </c>
      <c r="E1630" s="323" t="s">
        <v>1539</v>
      </c>
      <c r="G1630" s="323" t="s">
        <v>1539</v>
      </c>
      <c r="H1630" s="323" t="s">
        <v>1539</v>
      </c>
    </row>
    <row r="1631" spans="1:8" x14ac:dyDescent="0.25">
      <c r="A1631" s="103"/>
      <c r="B1631" s="324"/>
      <c r="C1631" s="323" t="s">
        <v>1539</v>
      </c>
      <c r="D1631" s="323" t="s">
        <v>1539</v>
      </c>
      <c r="E1631" s="323" t="s">
        <v>1539</v>
      </c>
      <c r="G1631" s="323" t="s">
        <v>1539</v>
      </c>
      <c r="H1631" s="323" t="s">
        <v>1539</v>
      </c>
    </row>
    <row r="1632" spans="1:8" x14ac:dyDescent="0.25">
      <c r="A1632" s="103"/>
      <c r="B1632" s="324"/>
      <c r="C1632" s="323" t="s">
        <v>1539</v>
      </c>
      <c r="D1632" s="323" t="s">
        <v>1539</v>
      </c>
      <c r="E1632" s="323" t="s">
        <v>1539</v>
      </c>
      <c r="G1632" s="323" t="s">
        <v>1539</v>
      </c>
      <c r="H1632" s="323" t="s">
        <v>1539</v>
      </c>
    </row>
    <row r="1633" spans="1:8" x14ac:dyDescent="0.25">
      <c r="A1633" s="103"/>
      <c r="B1633" s="324"/>
      <c r="C1633" s="323" t="s">
        <v>1539</v>
      </c>
      <c r="D1633" s="323" t="s">
        <v>1539</v>
      </c>
      <c r="E1633" s="323" t="s">
        <v>1539</v>
      </c>
      <c r="G1633" s="323" t="s">
        <v>1539</v>
      </c>
      <c r="H1633" s="323" t="s">
        <v>1539</v>
      </c>
    </row>
    <row r="1634" spans="1:8" x14ac:dyDescent="0.25">
      <c r="A1634" s="103"/>
      <c r="B1634" s="324"/>
      <c r="C1634" s="323" t="s">
        <v>1539</v>
      </c>
      <c r="D1634" s="323" t="s">
        <v>1539</v>
      </c>
      <c r="E1634" s="323" t="s">
        <v>1539</v>
      </c>
      <c r="G1634" s="323" t="s">
        <v>1539</v>
      </c>
      <c r="H1634" s="323" t="s">
        <v>1539</v>
      </c>
    </row>
    <row r="1635" spans="1:8" x14ac:dyDescent="0.25">
      <c r="A1635" s="103"/>
      <c r="B1635" s="324"/>
      <c r="C1635" s="323" t="s">
        <v>1539</v>
      </c>
      <c r="D1635" s="323" t="s">
        <v>1539</v>
      </c>
      <c r="E1635" s="323" t="s">
        <v>1539</v>
      </c>
      <c r="G1635" s="323" t="s">
        <v>1539</v>
      </c>
      <c r="H1635" s="323" t="s">
        <v>1539</v>
      </c>
    </row>
    <row r="1636" spans="1:8" x14ac:dyDescent="0.25">
      <c r="A1636" s="103"/>
      <c r="B1636" s="324"/>
      <c r="C1636" s="323" t="s">
        <v>1539</v>
      </c>
      <c r="D1636" s="323" t="s">
        <v>1539</v>
      </c>
      <c r="E1636" s="323" t="s">
        <v>1539</v>
      </c>
      <c r="G1636" s="323" t="s">
        <v>1539</v>
      </c>
      <c r="H1636" s="323" t="s">
        <v>1539</v>
      </c>
    </row>
    <row r="1637" spans="1:8" x14ac:dyDescent="0.25">
      <c r="A1637" s="103"/>
      <c r="B1637" s="329"/>
      <c r="C1637" s="323" t="s">
        <v>1539</v>
      </c>
      <c r="D1637" s="323" t="s">
        <v>1539</v>
      </c>
      <c r="E1637" s="323" t="s">
        <v>1539</v>
      </c>
      <c r="G1637" s="323" t="s">
        <v>1539</v>
      </c>
      <c r="H1637" s="323" t="s">
        <v>1539</v>
      </c>
    </row>
    <row r="1638" spans="1:8" x14ac:dyDescent="0.25">
      <c r="A1638" s="103"/>
      <c r="C1638" s="323" t="s">
        <v>1539</v>
      </c>
      <c r="D1638" s="323" t="s">
        <v>1539</v>
      </c>
      <c r="E1638" s="323" t="s">
        <v>1539</v>
      </c>
      <c r="G1638" s="323" t="s">
        <v>1539</v>
      </c>
      <c r="H1638" s="323" t="s">
        <v>1539</v>
      </c>
    </row>
    <row r="1639" spans="1:8" x14ac:dyDescent="0.25">
      <c r="A1639" s="103"/>
      <c r="C1639" s="323" t="s">
        <v>1539</v>
      </c>
      <c r="D1639" s="323" t="s">
        <v>1539</v>
      </c>
      <c r="E1639" s="323" t="s">
        <v>1539</v>
      </c>
      <c r="G1639" s="323" t="s">
        <v>1539</v>
      </c>
      <c r="H1639" s="323" t="s">
        <v>1539</v>
      </c>
    </row>
    <row r="1640" spans="1:8" x14ac:dyDescent="0.25">
      <c r="A1640" s="103"/>
      <c r="C1640" s="323" t="s">
        <v>1539</v>
      </c>
      <c r="D1640" s="323" t="s">
        <v>1539</v>
      </c>
      <c r="E1640" s="323" t="s">
        <v>1539</v>
      </c>
      <c r="G1640" s="323" t="s">
        <v>1539</v>
      </c>
      <c r="H1640" s="323" t="s">
        <v>1539</v>
      </c>
    </row>
    <row r="1641" spans="1:8" x14ac:dyDescent="0.25">
      <c r="A1641" s="103"/>
      <c r="C1641" s="323" t="s">
        <v>1539</v>
      </c>
      <c r="D1641" s="323" t="s">
        <v>1539</v>
      </c>
      <c r="E1641" s="323" t="s">
        <v>1539</v>
      </c>
      <c r="G1641" s="323" t="s">
        <v>1539</v>
      </c>
      <c r="H1641" s="323" t="s">
        <v>1539</v>
      </c>
    </row>
    <row r="1642" spans="1:8" x14ac:dyDescent="0.25">
      <c r="A1642" s="103"/>
      <c r="B1642" s="324"/>
      <c r="C1642" s="323" t="s">
        <v>1539</v>
      </c>
      <c r="D1642" s="323" t="s">
        <v>1539</v>
      </c>
      <c r="E1642" s="323" t="s">
        <v>1539</v>
      </c>
      <c r="G1642" s="323" t="s">
        <v>1539</v>
      </c>
      <c r="H1642" s="323" t="s">
        <v>1539</v>
      </c>
    </row>
    <row r="1643" spans="1:8" x14ac:dyDescent="0.25">
      <c r="A1643" s="103"/>
      <c r="B1643" s="324"/>
      <c r="C1643" s="323" t="s">
        <v>1539</v>
      </c>
      <c r="D1643" s="323" t="s">
        <v>1539</v>
      </c>
      <c r="E1643" s="323" t="s">
        <v>1539</v>
      </c>
      <c r="G1643" s="323" t="s">
        <v>1539</v>
      </c>
      <c r="H1643" s="323" t="s">
        <v>1539</v>
      </c>
    </row>
    <row r="1644" spans="1:8" x14ac:dyDescent="0.25">
      <c r="A1644" s="103"/>
      <c r="B1644" s="324"/>
      <c r="C1644" s="323" t="s">
        <v>1539</v>
      </c>
      <c r="D1644" s="323" t="s">
        <v>1539</v>
      </c>
      <c r="E1644" s="323" t="s">
        <v>1539</v>
      </c>
      <c r="G1644" s="323" t="s">
        <v>1539</v>
      </c>
      <c r="H1644" s="323" t="s">
        <v>1539</v>
      </c>
    </row>
    <row r="1645" spans="1:8" x14ac:dyDescent="0.25">
      <c r="A1645" s="103"/>
      <c r="B1645" s="324"/>
      <c r="C1645" s="323" t="s">
        <v>1539</v>
      </c>
      <c r="D1645" s="323" t="s">
        <v>1539</v>
      </c>
      <c r="E1645" s="323" t="s">
        <v>1539</v>
      </c>
      <c r="G1645" s="323" t="s">
        <v>1539</v>
      </c>
      <c r="H1645" s="323" t="s">
        <v>1539</v>
      </c>
    </row>
    <row r="1646" spans="1:8" x14ac:dyDescent="0.25">
      <c r="A1646" s="103"/>
      <c r="B1646" s="324"/>
      <c r="C1646" s="323" t="s">
        <v>1539</v>
      </c>
      <c r="D1646" s="323" t="s">
        <v>1539</v>
      </c>
      <c r="E1646" s="323" t="s">
        <v>1539</v>
      </c>
      <c r="G1646" s="323" t="s">
        <v>1539</v>
      </c>
      <c r="H1646" s="323" t="s">
        <v>1539</v>
      </c>
    </row>
    <row r="1647" spans="1:8" x14ac:dyDescent="0.25">
      <c r="A1647" s="103"/>
      <c r="B1647" s="324"/>
      <c r="C1647" s="323" t="s">
        <v>1539</v>
      </c>
      <c r="D1647" s="323" t="s">
        <v>1539</v>
      </c>
      <c r="E1647" s="323" t="s">
        <v>1539</v>
      </c>
      <c r="G1647" s="323" t="s">
        <v>1539</v>
      </c>
      <c r="H1647" s="323" t="s">
        <v>1539</v>
      </c>
    </row>
    <row r="1648" spans="1:8" x14ac:dyDescent="0.25">
      <c r="A1648" s="103"/>
      <c r="B1648" s="324"/>
      <c r="C1648" s="323" t="s">
        <v>1539</v>
      </c>
      <c r="D1648" s="323" t="s">
        <v>1539</v>
      </c>
      <c r="E1648" s="323" t="s">
        <v>1539</v>
      </c>
      <c r="G1648" s="323" t="s">
        <v>1539</v>
      </c>
      <c r="H1648" s="323" t="s">
        <v>1539</v>
      </c>
    </row>
    <row r="1649" spans="1:8" x14ac:dyDescent="0.25">
      <c r="A1649" s="103"/>
      <c r="B1649" s="324"/>
      <c r="C1649" s="323" t="s">
        <v>1539</v>
      </c>
      <c r="D1649" s="323" t="s">
        <v>1539</v>
      </c>
      <c r="E1649" s="323" t="s">
        <v>1539</v>
      </c>
      <c r="G1649" s="323" t="s">
        <v>1539</v>
      </c>
      <c r="H1649" s="323" t="s">
        <v>1539</v>
      </c>
    </row>
    <row r="1650" spans="1:8" x14ac:dyDescent="0.25">
      <c r="A1650" s="103"/>
      <c r="B1650" s="324"/>
      <c r="C1650" s="323" t="s">
        <v>1539</v>
      </c>
      <c r="D1650" s="323" t="s">
        <v>1539</v>
      </c>
      <c r="E1650" s="323" t="s">
        <v>1539</v>
      </c>
      <c r="G1650" s="323" t="s">
        <v>1539</v>
      </c>
      <c r="H1650" s="323" t="s">
        <v>1539</v>
      </c>
    </row>
    <row r="1651" spans="1:8" x14ac:dyDescent="0.25">
      <c r="A1651" s="103"/>
      <c r="B1651" s="324"/>
      <c r="C1651" s="323" t="s">
        <v>1539</v>
      </c>
      <c r="D1651" s="323" t="s">
        <v>1539</v>
      </c>
      <c r="E1651" s="323" t="s">
        <v>1539</v>
      </c>
      <c r="G1651" s="323" t="s">
        <v>1539</v>
      </c>
      <c r="H1651" s="323" t="s">
        <v>1539</v>
      </c>
    </row>
    <row r="1652" spans="1:8" x14ac:dyDescent="0.25">
      <c r="A1652" s="103"/>
      <c r="B1652" s="324"/>
      <c r="C1652" s="323" t="s">
        <v>1539</v>
      </c>
      <c r="D1652" s="323" t="s">
        <v>1539</v>
      </c>
      <c r="E1652" s="323" t="s">
        <v>1539</v>
      </c>
      <c r="G1652" s="323" t="s">
        <v>1539</v>
      </c>
      <c r="H1652" s="323" t="s">
        <v>1539</v>
      </c>
    </row>
    <row r="1653" spans="1:8" x14ac:dyDescent="0.25">
      <c r="A1653" s="103"/>
      <c r="B1653" s="324"/>
      <c r="C1653" s="323" t="s">
        <v>1539</v>
      </c>
      <c r="D1653" s="323" t="s">
        <v>1539</v>
      </c>
      <c r="E1653" s="323" t="s">
        <v>1539</v>
      </c>
      <c r="G1653" s="323" t="s">
        <v>1539</v>
      </c>
      <c r="H1653" s="323" t="s">
        <v>1539</v>
      </c>
    </row>
    <row r="1654" spans="1:8" x14ac:dyDescent="0.25">
      <c r="A1654" s="103"/>
      <c r="B1654" s="324"/>
      <c r="C1654" s="323" t="s">
        <v>1539</v>
      </c>
      <c r="D1654" s="323" t="s">
        <v>1539</v>
      </c>
      <c r="E1654" s="323" t="s">
        <v>1539</v>
      </c>
      <c r="G1654" s="323" t="s">
        <v>1539</v>
      </c>
      <c r="H1654" s="323" t="s">
        <v>1539</v>
      </c>
    </row>
    <row r="1655" spans="1:8" x14ac:dyDescent="0.25">
      <c r="A1655" s="103"/>
      <c r="B1655" s="324"/>
      <c r="C1655" s="323" t="s">
        <v>1539</v>
      </c>
      <c r="D1655" s="323" t="s">
        <v>1539</v>
      </c>
      <c r="E1655" s="323" t="s">
        <v>1539</v>
      </c>
      <c r="G1655" s="323" t="s">
        <v>1539</v>
      </c>
      <c r="H1655" s="323" t="s">
        <v>1539</v>
      </c>
    </row>
    <row r="1656" spans="1:8" x14ac:dyDescent="0.25">
      <c r="A1656" s="103"/>
      <c r="B1656" s="324"/>
      <c r="C1656" s="323" t="s">
        <v>1539</v>
      </c>
      <c r="D1656" s="323" t="s">
        <v>1539</v>
      </c>
      <c r="E1656" s="323" t="s">
        <v>1539</v>
      </c>
      <c r="G1656" s="323" t="s">
        <v>1539</v>
      </c>
      <c r="H1656" s="323" t="s">
        <v>1539</v>
      </c>
    </row>
    <row r="1657" spans="1:8" x14ac:dyDescent="0.25">
      <c r="A1657" s="103"/>
      <c r="B1657" s="324"/>
      <c r="C1657" s="323" t="s">
        <v>1539</v>
      </c>
      <c r="D1657" s="323" t="s">
        <v>1539</v>
      </c>
      <c r="E1657" s="323" t="s">
        <v>1539</v>
      </c>
      <c r="G1657" s="323" t="s">
        <v>1539</v>
      </c>
      <c r="H1657" s="323" t="s">
        <v>1539</v>
      </c>
    </row>
    <row r="1658" spans="1:8" x14ac:dyDescent="0.25">
      <c r="A1658" s="103"/>
      <c r="B1658" s="324"/>
      <c r="C1658" s="323" t="s">
        <v>1539</v>
      </c>
      <c r="D1658" s="323" t="s">
        <v>1539</v>
      </c>
      <c r="E1658" s="323" t="s">
        <v>1539</v>
      </c>
      <c r="G1658" s="323" t="s">
        <v>1539</v>
      </c>
      <c r="H1658" s="323" t="s">
        <v>1539</v>
      </c>
    </row>
    <row r="1659" spans="1:8" x14ac:dyDescent="0.25">
      <c r="A1659" s="103"/>
      <c r="B1659" s="324"/>
      <c r="C1659" s="323" t="s">
        <v>1539</v>
      </c>
      <c r="D1659" s="323" t="s">
        <v>1539</v>
      </c>
      <c r="E1659" s="323" t="s">
        <v>1539</v>
      </c>
      <c r="G1659" s="323" t="s">
        <v>1539</v>
      </c>
      <c r="H1659" s="323" t="s">
        <v>1539</v>
      </c>
    </row>
    <row r="1660" spans="1:8" x14ac:dyDescent="0.25">
      <c r="A1660" s="103"/>
      <c r="B1660" s="324"/>
      <c r="C1660" s="323" t="s">
        <v>1539</v>
      </c>
      <c r="D1660" s="323" t="s">
        <v>1539</v>
      </c>
      <c r="E1660" s="323" t="s">
        <v>1539</v>
      </c>
      <c r="G1660" s="323" t="s">
        <v>1539</v>
      </c>
      <c r="H1660" s="323" t="s">
        <v>1539</v>
      </c>
    </row>
    <row r="1661" spans="1:8" x14ac:dyDescent="0.25">
      <c r="A1661" s="103"/>
      <c r="B1661" s="324"/>
      <c r="C1661" s="323" t="s">
        <v>1539</v>
      </c>
      <c r="D1661" s="323" t="s">
        <v>1539</v>
      </c>
      <c r="E1661" s="323" t="s">
        <v>1539</v>
      </c>
      <c r="G1661" s="323" t="s">
        <v>1539</v>
      </c>
      <c r="H1661" s="323" t="s">
        <v>1539</v>
      </c>
    </row>
    <row r="1662" spans="1:8" x14ac:dyDescent="0.25">
      <c r="A1662" s="103"/>
      <c r="B1662" s="324"/>
      <c r="C1662" s="323" t="s">
        <v>1539</v>
      </c>
      <c r="D1662" s="323" t="s">
        <v>1539</v>
      </c>
      <c r="E1662" s="323" t="s">
        <v>1539</v>
      </c>
      <c r="G1662" s="323" t="s">
        <v>1539</v>
      </c>
      <c r="H1662" s="323" t="s">
        <v>1539</v>
      </c>
    </row>
    <row r="1663" spans="1:8" x14ac:dyDescent="0.25">
      <c r="A1663" s="103"/>
      <c r="B1663" s="324"/>
      <c r="C1663" s="323" t="s">
        <v>1539</v>
      </c>
      <c r="D1663" s="323" t="s">
        <v>1539</v>
      </c>
      <c r="E1663" s="323" t="s">
        <v>1539</v>
      </c>
      <c r="G1663" s="323" t="s">
        <v>1539</v>
      </c>
      <c r="H1663" s="323" t="s">
        <v>1539</v>
      </c>
    </row>
    <row r="1664" spans="1:8" x14ac:dyDescent="0.25">
      <c r="A1664" s="103"/>
      <c r="B1664" s="324"/>
      <c r="C1664" s="323" t="s">
        <v>1539</v>
      </c>
      <c r="D1664" s="323" t="s">
        <v>1539</v>
      </c>
      <c r="E1664" s="323" t="s">
        <v>1539</v>
      </c>
      <c r="G1664" s="323" t="s">
        <v>1539</v>
      </c>
      <c r="H1664" s="323" t="s">
        <v>1539</v>
      </c>
    </row>
    <row r="1665" spans="1:8" x14ac:dyDescent="0.25">
      <c r="A1665" s="103"/>
      <c r="B1665" s="324"/>
      <c r="C1665" s="323" t="s">
        <v>1539</v>
      </c>
      <c r="D1665" s="323" t="s">
        <v>1539</v>
      </c>
      <c r="E1665" s="323" t="s">
        <v>1539</v>
      </c>
      <c r="G1665" s="323" t="s">
        <v>1539</v>
      </c>
      <c r="H1665" s="323" t="s">
        <v>1539</v>
      </c>
    </row>
    <row r="1666" spans="1:8" x14ac:dyDescent="0.25">
      <c r="A1666" s="103"/>
      <c r="B1666" s="324"/>
      <c r="C1666" s="323" t="s">
        <v>1539</v>
      </c>
      <c r="D1666" s="323" t="s">
        <v>1539</v>
      </c>
      <c r="E1666" s="323" t="s">
        <v>1539</v>
      </c>
      <c r="G1666" s="323" t="s">
        <v>1539</v>
      </c>
      <c r="H1666" s="323" t="s">
        <v>1539</v>
      </c>
    </row>
    <row r="1667" spans="1:8" x14ac:dyDescent="0.25">
      <c r="A1667" s="103"/>
      <c r="B1667" s="324"/>
      <c r="C1667" s="323" t="s">
        <v>1539</v>
      </c>
      <c r="D1667" s="323" t="s">
        <v>1539</v>
      </c>
      <c r="E1667" s="323" t="s">
        <v>1539</v>
      </c>
      <c r="G1667" s="323" t="s">
        <v>1539</v>
      </c>
      <c r="H1667" s="323" t="s">
        <v>1539</v>
      </c>
    </row>
    <row r="1668" spans="1:8" x14ac:dyDescent="0.25">
      <c r="A1668" s="103"/>
      <c r="B1668" s="324"/>
      <c r="C1668" s="323" t="s">
        <v>1539</v>
      </c>
      <c r="D1668" s="323" t="s">
        <v>1539</v>
      </c>
      <c r="E1668" s="323" t="s">
        <v>1539</v>
      </c>
      <c r="G1668" s="323" t="s">
        <v>1539</v>
      </c>
      <c r="H1668" s="323" t="s">
        <v>1539</v>
      </c>
    </row>
    <row r="1669" spans="1:8" x14ac:dyDescent="0.25">
      <c r="A1669" s="103"/>
      <c r="B1669" s="324"/>
      <c r="C1669" s="323" t="s">
        <v>1539</v>
      </c>
      <c r="D1669" s="323" t="s">
        <v>1539</v>
      </c>
      <c r="E1669" s="323" t="s">
        <v>1539</v>
      </c>
      <c r="G1669" s="323" t="s">
        <v>1539</v>
      </c>
      <c r="H1669" s="323" t="s">
        <v>1539</v>
      </c>
    </row>
    <row r="1670" spans="1:8" x14ac:dyDescent="0.25">
      <c r="A1670" s="103"/>
      <c r="B1670" s="324"/>
      <c r="C1670" s="323" t="s">
        <v>1539</v>
      </c>
      <c r="D1670" s="323" t="s">
        <v>1539</v>
      </c>
      <c r="E1670" s="323" t="s">
        <v>1539</v>
      </c>
      <c r="G1670" s="323" t="s">
        <v>1539</v>
      </c>
      <c r="H1670" s="323" t="s">
        <v>1539</v>
      </c>
    </row>
    <row r="1671" spans="1:8" x14ac:dyDescent="0.25">
      <c r="A1671" s="103"/>
      <c r="B1671" s="324"/>
      <c r="C1671" s="323" t="s">
        <v>1539</v>
      </c>
      <c r="D1671" s="323" t="s">
        <v>1539</v>
      </c>
      <c r="E1671" s="323" t="s">
        <v>1539</v>
      </c>
      <c r="G1671" s="323" t="s">
        <v>1539</v>
      </c>
      <c r="H1671" s="323" t="s">
        <v>1539</v>
      </c>
    </row>
    <row r="1672" spans="1:8" x14ac:dyDescent="0.25">
      <c r="A1672" s="103"/>
      <c r="B1672" s="324"/>
      <c r="C1672" s="323" t="s">
        <v>1539</v>
      </c>
      <c r="D1672" s="323" t="s">
        <v>1539</v>
      </c>
      <c r="E1672" s="323" t="s">
        <v>1539</v>
      </c>
      <c r="G1672" s="323" t="s">
        <v>1539</v>
      </c>
      <c r="H1672" s="323" t="s">
        <v>1539</v>
      </c>
    </row>
    <row r="1673" spans="1:8" x14ac:dyDescent="0.25">
      <c r="A1673" s="103"/>
      <c r="B1673" s="324"/>
      <c r="C1673" s="323" t="s">
        <v>1539</v>
      </c>
      <c r="D1673" s="323" t="s">
        <v>1539</v>
      </c>
      <c r="E1673" s="323" t="s">
        <v>1539</v>
      </c>
      <c r="G1673" s="323" t="s">
        <v>1539</v>
      </c>
      <c r="H1673" s="323" t="s">
        <v>1539</v>
      </c>
    </row>
    <row r="1674" spans="1:8" x14ac:dyDescent="0.25">
      <c r="A1674" s="103"/>
      <c r="B1674" s="324"/>
      <c r="C1674" s="323" t="s">
        <v>1539</v>
      </c>
      <c r="D1674" s="323" t="s">
        <v>1539</v>
      </c>
      <c r="E1674" s="323" t="s">
        <v>1539</v>
      </c>
      <c r="G1674" s="323" t="s">
        <v>1539</v>
      </c>
      <c r="H1674" s="323" t="s">
        <v>1539</v>
      </c>
    </row>
    <row r="1675" spans="1:8" x14ac:dyDescent="0.25">
      <c r="A1675" s="103"/>
      <c r="B1675" s="324"/>
      <c r="C1675" s="323" t="s">
        <v>1539</v>
      </c>
      <c r="D1675" s="323" t="s">
        <v>1539</v>
      </c>
      <c r="E1675" s="323" t="s">
        <v>1539</v>
      </c>
      <c r="G1675" s="323" t="s">
        <v>1539</v>
      </c>
      <c r="H1675" s="323" t="s">
        <v>1539</v>
      </c>
    </row>
    <row r="1676" spans="1:8" x14ac:dyDescent="0.25">
      <c r="A1676" s="103"/>
      <c r="B1676" s="324"/>
      <c r="C1676" s="323" t="s">
        <v>1539</v>
      </c>
      <c r="D1676" s="323" t="s">
        <v>1539</v>
      </c>
      <c r="E1676" s="323" t="s">
        <v>1539</v>
      </c>
      <c r="G1676" s="323" t="s">
        <v>1539</v>
      </c>
      <c r="H1676" s="323" t="s">
        <v>1539</v>
      </c>
    </row>
    <row r="1677" spans="1:8" x14ac:dyDescent="0.25">
      <c r="A1677" s="103"/>
      <c r="B1677" s="324"/>
      <c r="C1677" s="323" t="s">
        <v>1539</v>
      </c>
      <c r="D1677" s="323" t="s">
        <v>1539</v>
      </c>
      <c r="E1677" s="323" t="s">
        <v>1539</v>
      </c>
      <c r="G1677" s="323" t="s">
        <v>1539</v>
      </c>
      <c r="H1677" s="323" t="s">
        <v>1539</v>
      </c>
    </row>
    <row r="1678" spans="1:8" x14ac:dyDescent="0.25">
      <c r="A1678" s="103"/>
      <c r="B1678" s="324"/>
      <c r="C1678" s="323" t="s">
        <v>1539</v>
      </c>
      <c r="D1678" s="323" t="s">
        <v>1539</v>
      </c>
      <c r="E1678" s="323" t="s">
        <v>1539</v>
      </c>
      <c r="G1678" s="323" t="s">
        <v>1539</v>
      </c>
      <c r="H1678" s="323" t="s">
        <v>1539</v>
      </c>
    </row>
    <row r="1679" spans="1:8" x14ac:dyDescent="0.25">
      <c r="A1679" s="103"/>
      <c r="B1679" s="324"/>
      <c r="C1679" s="323" t="s">
        <v>1539</v>
      </c>
      <c r="D1679" s="323" t="s">
        <v>1539</v>
      </c>
      <c r="E1679" s="323" t="s">
        <v>1539</v>
      </c>
      <c r="G1679" s="323" t="s">
        <v>1539</v>
      </c>
      <c r="H1679" s="323" t="s">
        <v>1539</v>
      </c>
    </row>
    <row r="1680" spans="1:8" x14ac:dyDescent="0.25">
      <c r="A1680" s="103"/>
      <c r="B1680" s="324"/>
      <c r="C1680" s="323" t="s">
        <v>1539</v>
      </c>
      <c r="D1680" s="323" t="s">
        <v>1539</v>
      </c>
      <c r="E1680" s="323" t="s">
        <v>1539</v>
      </c>
      <c r="G1680" s="323" t="s">
        <v>1539</v>
      </c>
      <c r="H1680" s="323" t="s">
        <v>1539</v>
      </c>
    </row>
    <row r="1681" spans="1:8" x14ac:dyDescent="0.25">
      <c r="A1681" s="103"/>
      <c r="B1681" s="324"/>
      <c r="C1681" s="323" t="s">
        <v>1539</v>
      </c>
      <c r="D1681" s="323" t="s">
        <v>1539</v>
      </c>
      <c r="E1681" s="323" t="s">
        <v>1539</v>
      </c>
      <c r="G1681" s="323" t="s">
        <v>1539</v>
      </c>
      <c r="H1681" s="323" t="s">
        <v>1539</v>
      </c>
    </row>
    <row r="1682" spans="1:8" x14ac:dyDescent="0.25">
      <c r="A1682" s="103"/>
      <c r="B1682" s="324"/>
      <c r="C1682" s="323" t="s">
        <v>1539</v>
      </c>
      <c r="D1682" s="323" t="s">
        <v>1539</v>
      </c>
      <c r="E1682" s="323" t="s">
        <v>1539</v>
      </c>
      <c r="G1682" s="323" t="s">
        <v>1539</v>
      </c>
      <c r="H1682" s="323" t="s">
        <v>1539</v>
      </c>
    </row>
    <row r="1683" spans="1:8" x14ac:dyDescent="0.25">
      <c r="A1683" s="103"/>
      <c r="B1683" s="324"/>
      <c r="C1683" s="323" t="s">
        <v>1539</v>
      </c>
      <c r="D1683" s="323" t="s">
        <v>1539</v>
      </c>
      <c r="E1683" s="323" t="s">
        <v>1539</v>
      </c>
      <c r="G1683" s="323" t="s">
        <v>1539</v>
      </c>
      <c r="H1683" s="323" t="s">
        <v>1539</v>
      </c>
    </row>
    <row r="1684" spans="1:8" x14ac:dyDescent="0.25">
      <c r="A1684" s="103"/>
      <c r="B1684" s="324"/>
      <c r="C1684" s="323" t="s">
        <v>1539</v>
      </c>
      <c r="D1684" s="323" t="s">
        <v>1539</v>
      </c>
      <c r="E1684" s="323" t="s">
        <v>1539</v>
      </c>
      <c r="G1684" s="323" t="s">
        <v>1539</v>
      </c>
      <c r="H1684" s="323" t="s">
        <v>1539</v>
      </c>
    </row>
    <row r="1685" spans="1:8" x14ac:dyDescent="0.25">
      <c r="A1685" s="103"/>
      <c r="B1685" s="324"/>
      <c r="C1685" s="323" t="s">
        <v>1539</v>
      </c>
      <c r="D1685" s="323" t="s">
        <v>1539</v>
      </c>
      <c r="E1685" s="323" t="s">
        <v>1539</v>
      </c>
      <c r="G1685" s="323" t="s">
        <v>1539</v>
      </c>
      <c r="H1685" s="323" t="s">
        <v>1539</v>
      </c>
    </row>
    <row r="1686" spans="1:8" x14ac:dyDescent="0.25">
      <c r="A1686" s="103"/>
      <c r="B1686" s="324"/>
      <c r="C1686" s="323" t="s">
        <v>1539</v>
      </c>
      <c r="D1686" s="323" t="s">
        <v>1539</v>
      </c>
      <c r="E1686" s="323" t="s">
        <v>1539</v>
      </c>
      <c r="G1686" s="323" t="s">
        <v>1539</v>
      </c>
      <c r="H1686" s="323" t="s">
        <v>1539</v>
      </c>
    </row>
    <row r="1687" spans="1:8" x14ac:dyDescent="0.25">
      <c r="A1687" s="103"/>
      <c r="B1687" s="324"/>
      <c r="C1687" s="323" t="s">
        <v>1539</v>
      </c>
      <c r="D1687" s="323" t="s">
        <v>1539</v>
      </c>
      <c r="E1687" s="323" t="s">
        <v>1539</v>
      </c>
      <c r="G1687" s="323" t="s">
        <v>1539</v>
      </c>
      <c r="H1687" s="323" t="s">
        <v>1539</v>
      </c>
    </row>
    <row r="1688" spans="1:8" x14ac:dyDescent="0.25">
      <c r="A1688" s="103"/>
      <c r="B1688" s="324"/>
      <c r="C1688" s="323" t="s">
        <v>1539</v>
      </c>
      <c r="D1688" s="323" t="s">
        <v>1539</v>
      </c>
      <c r="E1688" s="323" t="s">
        <v>1539</v>
      </c>
      <c r="G1688" s="323" t="s">
        <v>1539</v>
      </c>
      <c r="H1688" s="323" t="s">
        <v>1539</v>
      </c>
    </row>
    <row r="1689" spans="1:8" x14ac:dyDescent="0.25">
      <c r="A1689" s="103"/>
      <c r="B1689" s="324"/>
      <c r="C1689" s="323" t="s">
        <v>1539</v>
      </c>
      <c r="D1689" s="323" t="s">
        <v>1539</v>
      </c>
      <c r="E1689" s="323" t="s">
        <v>1539</v>
      </c>
      <c r="G1689" s="323" t="s">
        <v>1539</v>
      </c>
      <c r="H1689" s="323" t="s">
        <v>1539</v>
      </c>
    </row>
    <row r="1690" spans="1:8" x14ac:dyDescent="0.25">
      <c r="A1690" s="103"/>
      <c r="B1690" s="324"/>
      <c r="C1690" s="323" t="s">
        <v>1539</v>
      </c>
      <c r="D1690" s="323" t="s">
        <v>1539</v>
      </c>
      <c r="E1690" s="323" t="s">
        <v>1539</v>
      </c>
      <c r="G1690" s="323" t="s">
        <v>1539</v>
      </c>
      <c r="H1690" s="323" t="s">
        <v>1539</v>
      </c>
    </row>
    <row r="1691" spans="1:8" x14ac:dyDescent="0.25">
      <c r="A1691" s="103"/>
      <c r="B1691" s="324"/>
      <c r="C1691" s="323" t="s">
        <v>1539</v>
      </c>
      <c r="D1691" s="323" t="s">
        <v>1539</v>
      </c>
      <c r="E1691" s="323" t="s">
        <v>1539</v>
      </c>
      <c r="G1691" s="323" t="s">
        <v>1539</v>
      </c>
      <c r="H1691" s="323" t="s">
        <v>1539</v>
      </c>
    </row>
    <row r="1692" spans="1:8" x14ac:dyDescent="0.25">
      <c r="A1692" s="103"/>
      <c r="B1692" s="324"/>
      <c r="C1692" s="323" t="s">
        <v>1539</v>
      </c>
      <c r="D1692" s="323" t="s">
        <v>1539</v>
      </c>
      <c r="E1692" s="323" t="s">
        <v>1539</v>
      </c>
      <c r="G1692" s="323" t="s">
        <v>1539</v>
      </c>
      <c r="H1692" s="323" t="s">
        <v>1539</v>
      </c>
    </row>
    <row r="1693" spans="1:8" x14ac:dyDescent="0.25">
      <c r="A1693" s="103"/>
      <c r="B1693" s="324"/>
      <c r="C1693" s="323" t="s">
        <v>1539</v>
      </c>
      <c r="D1693" s="323" t="s">
        <v>1539</v>
      </c>
      <c r="E1693" s="323" t="s">
        <v>1539</v>
      </c>
      <c r="G1693" s="323" t="s">
        <v>1539</v>
      </c>
      <c r="H1693" s="323" t="s">
        <v>1539</v>
      </c>
    </row>
    <row r="1694" spans="1:8" x14ac:dyDescent="0.25">
      <c r="A1694" s="103"/>
      <c r="B1694" s="324"/>
      <c r="C1694" s="323" t="s">
        <v>1539</v>
      </c>
      <c r="D1694" s="323" t="s">
        <v>1539</v>
      </c>
      <c r="E1694" s="323" t="s">
        <v>1539</v>
      </c>
      <c r="G1694" s="323" t="s">
        <v>1539</v>
      </c>
      <c r="H1694" s="323" t="s">
        <v>1539</v>
      </c>
    </row>
    <row r="1695" spans="1:8" x14ac:dyDescent="0.25">
      <c r="A1695" s="103"/>
      <c r="B1695" s="324"/>
      <c r="C1695" s="323" t="s">
        <v>1539</v>
      </c>
      <c r="D1695" s="323" t="s">
        <v>1539</v>
      </c>
      <c r="E1695" s="323" t="s">
        <v>1539</v>
      </c>
      <c r="G1695" s="323" t="s">
        <v>1539</v>
      </c>
      <c r="H1695" s="323" t="s">
        <v>1539</v>
      </c>
    </row>
    <row r="1696" spans="1:8" x14ac:dyDescent="0.25">
      <c r="A1696" s="103"/>
      <c r="B1696" s="324"/>
      <c r="C1696" s="323" t="s">
        <v>1539</v>
      </c>
      <c r="D1696" s="323" t="s">
        <v>1539</v>
      </c>
      <c r="E1696" s="323" t="s">
        <v>1539</v>
      </c>
      <c r="G1696" s="323" t="s">
        <v>1539</v>
      </c>
      <c r="H1696" s="323" t="s">
        <v>1539</v>
      </c>
    </row>
    <row r="1697" spans="1:8" x14ac:dyDescent="0.25">
      <c r="A1697" s="103"/>
      <c r="B1697" s="324"/>
      <c r="C1697" s="323" t="s">
        <v>1539</v>
      </c>
      <c r="D1697" s="323" t="s">
        <v>1539</v>
      </c>
      <c r="E1697" s="323" t="s">
        <v>1539</v>
      </c>
      <c r="G1697" s="323" t="s">
        <v>1539</v>
      </c>
      <c r="H1697" s="323" t="s">
        <v>1539</v>
      </c>
    </row>
    <row r="1698" spans="1:8" x14ac:dyDescent="0.25">
      <c r="A1698" s="103"/>
      <c r="B1698" s="324"/>
      <c r="C1698" s="323" t="s">
        <v>1539</v>
      </c>
      <c r="D1698" s="323" t="s">
        <v>1539</v>
      </c>
      <c r="E1698" s="323" t="s">
        <v>1539</v>
      </c>
      <c r="G1698" s="323" t="s">
        <v>1539</v>
      </c>
      <c r="H1698" s="323" t="s">
        <v>1539</v>
      </c>
    </row>
    <row r="1699" spans="1:8" x14ac:dyDescent="0.25">
      <c r="A1699" s="103"/>
      <c r="B1699" s="324"/>
      <c r="C1699" s="323" t="s">
        <v>1539</v>
      </c>
      <c r="D1699" s="323" t="s">
        <v>1539</v>
      </c>
      <c r="E1699" s="323" t="s">
        <v>1539</v>
      </c>
      <c r="G1699" s="323" t="s">
        <v>1539</v>
      </c>
      <c r="H1699" s="323" t="s">
        <v>1539</v>
      </c>
    </row>
    <row r="1700" spans="1:8" x14ac:dyDescent="0.25">
      <c r="A1700" s="103"/>
      <c r="B1700" s="324"/>
      <c r="C1700" s="323" t="s">
        <v>1539</v>
      </c>
      <c r="D1700" s="323" t="s">
        <v>1539</v>
      </c>
      <c r="E1700" s="323" t="s">
        <v>1539</v>
      </c>
      <c r="G1700" s="323" t="s">
        <v>1539</v>
      </c>
      <c r="H1700" s="323" t="s">
        <v>1539</v>
      </c>
    </row>
    <row r="1701" spans="1:8" x14ac:dyDescent="0.25">
      <c r="A1701" s="103"/>
      <c r="B1701" s="324"/>
      <c r="C1701" s="323" t="s">
        <v>1539</v>
      </c>
      <c r="D1701" s="323" t="s">
        <v>1539</v>
      </c>
      <c r="E1701" s="323" t="s">
        <v>1539</v>
      </c>
      <c r="G1701" s="323" t="s">
        <v>1539</v>
      </c>
      <c r="H1701" s="323" t="s">
        <v>1539</v>
      </c>
    </row>
    <row r="1702" spans="1:8" x14ac:dyDescent="0.25">
      <c r="A1702" s="103"/>
      <c r="B1702" s="324"/>
      <c r="C1702" s="323" t="s">
        <v>1539</v>
      </c>
      <c r="D1702" s="323" t="s">
        <v>1539</v>
      </c>
      <c r="E1702" s="323" t="s">
        <v>1539</v>
      </c>
      <c r="G1702" s="323" t="s">
        <v>1539</v>
      </c>
      <c r="H1702" s="323" t="s">
        <v>1539</v>
      </c>
    </row>
    <row r="1703" spans="1:8" x14ac:dyDescent="0.25">
      <c r="A1703" s="103"/>
      <c r="B1703" s="324"/>
      <c r="C1703" s="323" t="s">
        <v>1539</v>
      </c>
      <c r="D1703" s="323" t="s">
        <v>1539</v>
      </c>
      <c r="E1703" s="323" t="s">
        <v>1539</v>
      </c>
      <c r="G1703" s="323" t="s">
        <v>1539</v>
      </c>
      <c r="H1703" s="323" t="s">
        <v>1539</v>
      </c>
    </row>
    <row r="1704" spans="1:8" x14ac:dyDescent="0.25">
      <c r="A1704" s="103"/>
      <c r="B1704" s="324"/>
      <c r="C1704" s="323" t="s">
        <v>1539</v>
      </c>
      <c r="D1704" s="323" t="s">
        <v>1539</v>
      </c>
      <c r="E1704" s="323" t="s">
        <v>1539</v>
      </c>
      <c r="G1704" s="323" t="s">
        <v>1539</v>
      </c>
      <c r="H1704" s="323" t="s">
        <v>1539</v>
      </c>
    </row>
    <row r="1705" spans="1:8" x14ac:dyDescent="0.25">
      <c r="A1705" s="103"/>
      <c r="B1705" s="324"/>
      <c r="C1705" s="323" t="s">
        <v>1539</v>
      </c>
      <c r="D1705" s="323" t="s">
        <v>1539</v>
      </c>
      <c r="E1705" s="323" t="s">
        <v>1539</v>
      </c>
      <c r="G1705" s="323" t="s">
        <v>1539</v>
      </c>
      <c r="H1705" s="323" t="s">
        <v>1539</v>
      </c>
    </row>
    <row r="1706" spans="1:8" x14ac:dyDescent="0.25">
      <c r="A1706" s="103"/>
      <c r="B1706" s="324"/>
      <c r="C1706" s="323" t="s">
        <v>1539</v>
      </c>
      <c r="D1706" s="323" t="s">
        <v>1539</v>
      </c>
      <c r="E1706" s="323" t="s">
        <v>1539</v>
      </c>
      <c r="G1706" s="323" t="s">
        <v>1539</v>
      </c>
      <c r="H1706" s="323" t="s">
        <v>1539</v>
      </c>
    </row>
    <row r="1707" spans="1:8" x14ac:dyDescent="0.25">
      <c r="A1707" s="103"/>
      <c r="B1707" s="324"/>
      <c r="C1707" s="323" t="s">
        <v>1539</v>
      </c>
      <c r="D1707" s="323" t="s">
        <v>1539</v>
      </c>
      <c r="E1707" s="323" t="s">
        <v>1539</v>
      </c>
      <c r="G1707" s="323" t="s">
        <v>1539</v>
      </c>
      <c r="H1707" s="323" t="s">
        <v>1539</v>
      </c>
    </row>
    <row r="1708" spans="1:8" x14ac:dyDescent="0.25">
      <c r="A1708" s="103"/>
      <c r="B1708" s="324"/>
      <c r="C1708" s="323" t="s">
        <v>1539</v>
      </c>
      <c r="D1708" s="323" t="s">
        <v>1539</v>
      </c>
      <c r="E1708" s="323" t="s">
        <v>1539</v>
      </c>
      <c r="G1708" s="323" t="s">
        <v>1539</v>
      </c>
      <c r="H1708" s="323" t="s">
        <v>1539</v>
      </c>
    </row>
    <row r="1709" spans="1:8" x14ac:dyDescent="0.25">
      <c r="A1709" s="103"/>
      <c r="B1709" s="324"/>
      <c r="C1709" s="323" t="s">
        <v>1539</v>
      </c>
      <c r="D1709" s="323" t="s">
        <v>1539</v>
      </c>
      <c r="E1709" s="323" t="s">
        <v>1539</v>
      </c>
      <c r="G1709" s="323" t="s">
        <v>1539</v>
      </c>
      <c r="H1709" s="323" t="s">
        <v>1539</v>
      </c>
    </row>
    <row r="1710" spans="1:8" x14ac:dyDescent="0.25">
      <c r="A1710" s="103"/>
      <c r="B1710" s="324"/>
      <c r="C1710" s="323" t="s">
        <v>1539</v>
      </c>
      <c r="D1710" s="323" t="s">
        <v>1539</v>
      </c>
      <c r="E1710" s="323" t="s">
        <v>1539</v>
      </c>
      <c r="G1710" s="323" t="s">
        <v>1539</v>
      </c>
      <c r="H1710" s="323" t="s">
        <v>1539</v>
      </c>
    </row>
    <row r="1711" spans="1:8" x14ac:dyDescent="0.25">
      <c r="A1711" s="103"/>
      <c r="B1711" s="324"/>
      <c r="C1711" s="323" t="s">
        <v>1539</v>
      </c>
      <c r="D1711" s="323" t="s">
        <v>1539</v>
      </c>
      <c r="E1711" s="323" t="s">
        <v>1539</v>
      </c>
      <c r="G1711" s="323" t="s">
        <v>1539</v>
      </c>
      <c r="H1711" s="323" t="s">
        <v>1539</v>
      </c>
    </row>
    <row r="1712" spans="1:8" x14ac:dyDescent="0.25">
      <c r="A1712" s="103"/>
      <c r="B1712" s="329"/>
      <c r="C1712" s="323" t="s">
        <v>1539</v>
      </c>
      <c r="D1712" s="323" t="s">
        <v>1539</v>
      </c>
      <c r="E1712" s="323" t="s">
        <v>1539</v>
      </c>
      <c r="G1712" s="323" t="s">
        <v>1539</v>
      </c>
      <c r="H1712" s="323" t="s">
        <v>1539</v>
      </c>
    </row>
    <row r="1713" spans="1:8" x14ac:dyDescent="0.25">
      <c r="A1713" s="103"/>
      <c r="C1713" s="323" t="s">
        <v>1539</v>
      </c>
      <c r="D1713" s="323" t="s">
        <v>1539</v>
      </c>
      <c r="E1713" s="323" t="s">
        <v>1539</v>
      </c>
      <c r="G1713" s="323" t="s">
        <v>1539</v>
      </c>
      <c r="H1713" s="323" t="s">
        <v>1539</v>
      </c>
    </row>
    <row r="1714" spans="1:8" x14ac:dyDescent="0.25">
      <c r="A1714" s="103"/>
      <c r="C1714" s="323" t="s">
        <v>1539</v>
      </c>
      <c r="D1714" s="323" t="s">
        <v>1539</v>
      </c>
      <c r="E1714" s="323" t="s">
        <v>1539</v>
      </c>
      <c r="G1714" s="323" t="s">
        <v>1539</v>
      </c>
      <c r="H1714" s="323" t="s">
        <v>1539</v>
      </c>
    </row>
    <row r="1715" spans="1:8" x14ac:dyDescent="0.25">
      <c r="A1715" s="103"/>
      <c r="C1715" s="323" t="s">
        <v>1539</v>
      </c>
      <c r="D1715" s="323" t="s">
        <v>1539</v>
      </c>
      <c r="E1715" s="323" t="s">
        <v>1539</v>
      </c>
      <c r="G1715" s="323" t="s">
        <v>1539</v>
      </c>
      <c r="H1715" s="323" t="s">
        <v>1539</v>
      </c>
    </row>
    <row r="1716" spans="1:8" x14ac:dyDescent="0.25">
      <c r="A1716" s="103"/>
      <c r="B1716" s="329"/>
      <c r="C1716" s="323" t="s">
        <v>1539</v>
      </c>
      <c r="D1716" s="323" t="s">
        <v>1539</v>
      </c>
      <c r="E1716" s="323" t="s">
        <v>1539</v>
      </c>
      <c r="G1716" s="323" t="s">
        <v>1539</v>
      </c>
      <c r="H1716" s="323" t="s">
        <v>1539</v>
      </c>
    </row>
    <row r="1717" spans="1:8" x14ac:dyDescent="0.25">
      <c r="A1717" s="103"/>
      <c r="C1717" s="323" t="s">
        <v>1539</v>
      </c>
      <c r="D1717" s="323" t="s">
        <v>1539</v>
      </c>
      <c r="E1717" s="323" t="s">
        <v>1539</v>
      </c>
      <c r="G1717" s="323" t="s">
        <v>1539</v>
      </c>
      <c r="H1717" s="323" t="s">
        <v>1539</v>
      </c>
    </row>
    <row r="1718" spans="1:8" x14ac:dyDescent="0.25">
      <c r="A1718" s="103"/>
      <c r="C1718" s="323" t="s">
        <v>1539</v>
      </c>
      <c r="D1718" s="323" t="s">
        <v>1539</v>
      </c>
      <c r="E1718" s="323" t="s">
        <v>1539</v>
      </c>
      <c r="G1718" s="323" t="s">
        <v>1539</v>
      </c>
      <c r="H1718" s="323" t="s">
        <v>1539</v>
      </c>
    </row>
    <row r="1719" spans="1:8" x14ac:dyDescent="0.25">
      <c r="A1719" s="103"/>
      <c r="C1719" s="323" t="s">
        <v>1539</v>
      </c>
      <c r="D1719" s="323" t="s">
        <v>1539</v>
      </c>
      <c r="E1719" s="323" t="s">
        <v>1539</v>
      </c>
      <c r="G1719" s="323" t="s">
        <v>1539</v>
      </c>
      <c r="H1719" s="323" t="s">
        <v>1539</v>
      </c>
    </row>
    <row r="1720" spans="1:8" x14ac:dyDescent="0.25">
      <c r="A1720" s="103"/>
      <c r="B1720" s="329"/>
      <c r="C1720" s="323" t="s">
        <v>1539</v>
      </c>
      <c r="D1720" s="323" t="s">
        <v>1539</v>
      </c>
      <c r="E1720" s="323" t="s">
        <v>1539</v>
      </c>
      <c r="G1720" s="323" t="s">
        <v>1539</v>
      </c>
      <c r="H1720" s="323" t="s">
        <v>1539</v>
      </c>
    </row>
    <row r="1721" spans="1:8" x14ac:dyDescent="0.25">
      <c r="A1721" s="103"/>
      <c r="C1721" s="323" t="s">
        <v>1539</v>
      </c>
      <c r="D1721" s="323" t="s">
        <v>1539</v>
      </c>
      <c r="E1721" s="323" t="s">
        <v>1539</v>
      </c>
      <c r="G1721" s="323" t="s">
        <v>1539</v>
      </c>
      <c r="H1721" s="323" t="s">
        <v>1539</v>
      </c>
    </row>
    <row r="1722" spans="1:8" x14ac:dyDescent="0.25">
      <c r="A1722" s="103"/>
      <c r="C1722" s="323" t="s">
        <v>1539</v>
      </c>
      <c r="D1722" s="323" t="s">
        <v>1539</v>
      </c>
      <c r="E1722" s="323" t="s">
        <v>1539</v>
      </c>
      <c r="G1722" s="323" t="s">
        <v>1539</v>
      </c>
      <c r="H1722" s="323" t="s">
        <v>1539</v>
      </c>
    </row>
    <row r="1723" spans="1:8" x14ac:dyDescent="0.25">
      <c r="A1723" s="103"/>
      <c r="C1723" s="323" t="s">
        <v>1539</v>
      </c>
      <c r="D1723" s="323" t="s">
        <v>1539</v>
      </c>
      <c r="E1723" s="323" t="s">
        <v>1539</v>
      </c>
      <c r="G1723" s="323" t="s">
        <v>1539</v>
      </c>
      <c r="H1723" s="323" t="s">
        <v>1539</v>
      </c>
    </row>
    <row r="1724" spans="1:8" x14ac:dyDescent="0.25">
      <c r="A1724" s="103"/>
      <c r="B1724" s="329"/>
      <c r="C1724" s="323" t="s">
        <v>1539</v>
      </c>
      <c r="D1724" s="323" t="s">
        <v>1539</v>
      </c>
      <c r="E1724" s="323" t="s">
        <v>1539</v>
      </c>
      <c r="G1724" s="323" t="s">
        <v>1539</v>
      </c>
      <c r="H1724" s="323" t="s">
        <v>1539</v>
      </c>
    </row>
    <row r="1725" spans="1:8" x14ac:dyDescent="0.25">
      <c r="A1725" s="103"/>
      <c r="C1725" s="323" t="s">
        <v>1539</v>
      </c>
      <c r="D1725" s="323" t="s">
        <v>1539</v>
      </c>
      <c r="E1725" s="323" t="s">
        <v>1539</v>
      </c>
      <c r="G1725" s="323" t="s">
        <v>1539</v>
      </c>
      <c r="H1725" s="323" t="s">
        <v>1539</v>
      </c>
    </row>
    <row r="1726" spans="1:8" x14ac:dyDescent="0.25">
      <c r="A1726" s="103"/>
      <c r="C1726" s="323" t="s">
        <v>1539</v>
      </c>
      <c r="D1726" s="323" t="s">
        <v>1539</v>
      </c>
      <c r="E1726" s="323" t="s">
        <v>1539</v>
      </c>
      <c r="G1726" s="323" t="s">
        <v>1539</v>
      </c>
      <c r="H1726" s="323" t="s">
        <v>1539</v>
      </c>
    </row>
    <row r="1727" spans="1:8" x14ac:dyDescent="0.25">
      <c r="A1727" s="103"/>
      <c r="C1727" s="323" t="s">
        <v>1539</v>
      </c>
      <c r="D1727" s="323" t="s">
        <v>1539</v>
      </c>
      <c r="E1727" s="323" t="s">
        <v>1539</v>
      </c>
      <c r="G1727" s="323" t="s">
        <v>1539</v>
      </c>
      <c r="H1727" s="323" t="s">
        <v>1539</v>
      </c>
    </row>
    <row r="1728" spans="1:8" x14ac:dyDescent="0.25">
      <c r="A1728" s="103"/>
      <c r="C1728" s="323" t="s">
        <v>1539</v>
      </c>
      <c r="D1728" s="323" t="s">
        <v>1539</v>
      </c>
      <c r="E1728" s="323" t="s">
        <v>1539</v>
      </c>
      <c r="G1728" s="323" t="s">
        <v>1539</v>
      </c>
      <c r="H1728" s="323" t="s">
        <v>1539</v>
      </c>
    </row>
    <row r="1729" spans="1:8" x14ac:dyDescent="0.25">
      <c r="A1729" s="103"/>
      <c r="B1729" s="324"/>
      <c r="C1729" s="323" t="s">
        <v>1539</v>
      </c>
      <c r="D1729" s="323" t="s">
        <v>1539</v>
      </c>
      <c r="E1729" s="323" t="s">
        <v>1539</v>
      </c>
      <c r="G1729" s="323" t="s">
        <v>1539</v>
      </c>
      <c r="H1729" s="323" t="s">
        <v>1539</v>
      </c>
    </row>
    <row r="1730" spans="1:8" x14ac:dyDescent="0.25">
      <c r="A1730" s="103"/>
      <c r="B1730" s="324"/>
      <c r="C1730" s="323" t="s">
        <v>1539</v>
      </c>
      <c r="D1730" s="323" t="s">
        <v>1539</v>
      </c>
      <c r="E1730" s="323" t="s">
        <v>1539</v>
      </c>
      <c r="G1730" s="323" t="s">
        <v>1539</v>
      </c>
      <c r="H1730" s="323" t="s">
        <v>1539</v>
      </c>
    </row>
    <row r="1731" spans="1:8" x14ac:dyDescent="0.25">
      <c r="A1731" s="103"/>
      <c r="B1731" s="324"/>
      <c r="C1731" s="323" t="s">
        <v>1539</v>
      </c>
      <c r="D1731" s="323" t="s">
        <v>1539</v>
      </c>
      <c r="E1731" s="323" t="s">
        <v>1539</v>
      </c>
      <c r="G1731" s="323" t="s">
        <v>1539</v>
      </c>
      <c r="H1731" s="323" t="s">
        <v>1539</v>
      </c>
    </row>
    <row r="1732" spans="1:8" x14ac:dyDescent="0.25">
      <c r="A1732" s="103"/>
      <c r="B1732" s="324"/>
      <c r="C1732" s="323" t="s">
        <v>1539</v>
      </c>
      <c r="D1732" s="323" t="s">
        <v>1539</v>
      </c>
      <c r="E1732" s="323" t="s">
        <v>1539</v>
      </c>
      <c r="G1732" s="323" t="s">
        <v>1539</v>
      </c>
      <c r="H1732" s="323" t="s">
        <v>1539</v>
      </c>
    </row>
    <row r="1733" spans="1:8" x14ac:dyDescent="0.25">
      <c r="A1733" s="103"/>
      <c r="B1733" s="324"/>
      <c r="C1733" s="323" t="s">
        <v>1539</v>
      </c>
      <c r="D1733" s="323" t="s">
        <v>1539</v>
      </c>
      <c r="E1733" s="323" t="s">
        <v>1539</v>
      </c>
      <c r="G1733" s="323" t="s">
        <v>1539</v>
      </c>
      <c r="H1733" s="323" t="s">
        <v>1539</v>
      </c>
    </row>
    <row r="1734" spans="1:8" x14ac:dyDescent="0.25">
      <c r="A1734" s="103"/>
      <c r="B1734" s="324"/>
      <c r="C1734" s="323" t="s">
        <v>1539</v>
      </c>
      <c r="D1734" s="323" t="s">
        <v>1539</v>
      </c>
      <c r="E1734" s="323" t="s">
        <v>1539</v>
      </c>
      <c r="G1734" s="323" t="s">
        <v>1539</v>
      </c>
      <c r="H1734" s="323" t="s">
        <v>1539</v>
      </c>
    </row>
    <row r="1735" spans="1:8" x14ac:dyDescent="0.25">
      <c r="A1735" s="103"/>
      <c r="B1735" s="324"/>
      <c r="C1735" s="323" t="s">
        <v>1539</v>
      </c>
      <c r="D1735" s="323" t="s">
        <v>1539</v>
      </c>
      <c r="E1735" s="323" t="s">
        <v>1539</v>
      </c>
      <c r="G1735" s="323" t="s">
        <v>1539</v>
      </c>
      <c r="H1735" s="323" t="s">
        <v>1539</v>
      </c>
    </row>
    <row r="1736" spans="1:8" x14ac:dyDescent="0.25">
      <c r="A1736" s="103"/>
      <c r="B1736" s="324"/>
      <c r="C1736" s="323" t="s">
        <v>1539</v>
      </c>
      <c r="D1736" s="323" t="s">
        <v>1539</v>
      </c>
      <c r="E1736" s="323" t="s">
        <v>1539</v>
      </c>
      <c r="G1736" s="323" t="s">
        <v>1539</v>
      </c>
      <c r="H1736" s="323" t="s">
        <v>1539</v>
      </c>
    </row>
    <row r="1737" spans="1:8" x14ac:dyDescent="0.25">
      <c r="A1737" s="103"/>
      <c r="B1737" s="324"/>
      <c r="C1737" s="323" t="s">
        <v>1539</v>
      </c>
      <c r="D1737" s="323" t="s">
        <v>1539</v>
      </c>
      <c r="E1737" s="323" t="s">
        <v>1539</v>
      </c>
      <c r="G1737" s="323" t="s">
        <v>1539</v>
      </c>
      <c r="H1737" s="323" t="s">
        <v>1539</v>
      </c>
    </row>
    <row r="1738" spans="1:8" x14ac:dyDescent="0.25">
      <c r="A1738" s="103"/>
      <c r="B1738" s="324"/>
      <c r="C1738" s="323" t="s">
        <v>1539</v>
      </c>
      <c r="D1738" s="323" t="s">
        <v>1539</v>
      </c>
      <c r="E1738" s="323" t="s">
        <v>1539</v>
      </c>
      <c r="G1738" s="323" t="s">
        <v>1539</v>
      </c>
      <c r="H1738" s="323" t="s">
        <v>1539</v>
      </c>
    </row>
    <row r="1739" spans="1:8" x14ac:dyDescent="0.25">
      <c r="A1739" s="103"/>
      <c r="B1739" s="324"/>
      <c r="C1739" s="323" t="s">
        <v>1539</v>
      </c>
      <c r="D1739" s="323" t="s">
        <v>1539</v>
      </c>
      <c r="E1739" s="323" t="s">
        <v>1539</v>
      </c>
      <c r="G1739" s="323" t="s">
        <v>1539</v>
      </c>
      <c r="H1739" s="323" t="s">
        <v>1539</v>
      </c>
    </row>
    <row r="1740" spans="1:8" x14ac:dyDescent="0.25">
      <c r="A1740" s="103"/>
      <c r="B1740" s="324"/>
      <c r="C1740" s="323" t="s">
        <v>1539</v>
      </c>
      <c r="D1740" s="323" t="s">
        <v>1539</v>
      </c>
      <c r="E1740" s="323" t="s">
        <v>1539</v>
      </c>
      <c r="G1740" s="323" t="s">
        <v>1539</v>
      </c>
      <c r="H1740" s="323" t="s">
        <v>1539</v>
      </c>
    </row>
    <row r="1741" spans="1:8" x14ac:dyDescent="0.25">
      <c r="A1741" s="103"/>
      <c r="B1741" s="324"/>
      <c r="C1741" s="323" t="s">
        <v>1539</v>
      </c>
      <c r="D1741" s="323" t="s">
        <v>1539</v>
      </c>
      <c r="E1741" s="323" t="s">
        <v>1539</v>
      </c>
      <c r="G1741" s="323" t="s">
        <v>1539</v>
      </c>
      <c r="H1741" s="323" t="s">
        <v>1539</v>
      </c>
    </row>
    <row r="1742" spans="1:8" x14ac:dyDescent="0.25">
      <c r="A1742" s="103"/>
      <c r="B1742" s="324"/>
      <c r="C1742" s="323" t="s">
        <v>1539</v>
      </c>
      <c r="D1742" s="323" t="s">
        <v>1539</v>
      </c>
      <c r="E1742" s="323" t="s">
        <v>1539</v>
      </c>
      <c r="G1742" s="323" t="s">
        <v>1539</v>
      </c>
      <c r="H1742" s="323" t="s">
        <v>1539</v>
      </c>
    </row>
    <row r="1743" spans="1:8" x14ac:dyDescent="0.25">
      <c r="A1743" s="103"/>
      <c r="B1743" s="324"/>
      <c r="C1743" s="323" t="s">
        <v>1539</v>
      </c>
      <c r="D1743" s="323" t="s">
        <v>1539</v>
      </c>
      <c r="E1743" s="323" t="s">
        <v>1539</v>
      </c>
      <c r="G1743" s="323" t="s">
        <v>1539</v>
      </c>
      <c r="H1743" s="323" t="s">
        <v>1539</v>
      </c>
    </row>
    <row r="1744" spans="1:8" x14ac:dyDescent="0.25">
      <c r="A1744" s="103"/>
      <c r="B1744" s="324"/>
      <c r="C1744" s="323" t="s">
        <v>1539</v>
      </c>
      <c r="D1744" s="323" t="s">
        <v>1539</v>
      </c>
      <c r="E1744" s="323" t="s">
        <v>1539</v>
      </c>
      <c r="G1744" s="323" t="s">
        <v>1539</v>
      </c>
      <c r="H1744" s="323" t="s">
        <v>1539</v>
      </c>
    </row>
    <row r="1745" spans="1:8" x14ac:dyDescent="0.25">
      <c r="A1745" s="103"/>
      <c r="B1745" s="324"/>
      <c r="C1745" s="323" t="s">
        <v>1539</v>
      </c>
      <c r="D1745" s="323" t="s">
        <v>1539</v>
      </c>
      <c r="E1745" s="323" t="s">
        <v>1539</v>
      </c>
      <c r="G1745" s="323" t="s">
        <v>1539</v>
      </c>
      <c r="H1745" s="323" t="s">
        <v>1539</v>
      </c>
    </row>
    <row r="1746" spans="1:8" x14ac:dyDescent="0.25">
      <c r="A1746" s="103"/>
      <c r="B1746" s="324"/>
      <c r="C1746" s="323" t="s">
        <v>1539</v>
      </c>
      <c r="D1746" s="323" t="s">
        <v>1539</v>
      </c>
      <c r="E1746" s="323" t="s">
        <v>1539</v>
      </c>
      <c r="G1746" s="323" t="s">
        <v>1539</v>
      </c>
      <c r="H1746" s="323" t="s">
        <v>1539</v>
      </c>
    </row>
    <row r="1747" spans="1:8" x14ac:dyDescent="0.25">
      <c r="A1747" s="103"/>
      <c r="B1747" s="324"/>
      <c r="C1747" s="323" t="s">
        <v>1539</v>
      </c>
      <c r="D1747" s="323" t="s">
        <v>1539</v>
      </c>
      <c r="E1747" s="323" t="s">
        <v>1539</v>
      </c>
      <c r="G1747" s="323" t="s">
        <v>1539</v>
      </c>
      <c r="H1747" s="323" t="s">
        <v>1539</v>
      </c>
    </row>
    <row r="1748" spans="1:8" x14ac:dyDescent="0.25">
      <c r="A1748" s="103"/>
      <c r="B1748" s="324"/>
      <c r="C1748" s="323" t="s">
        <v>1539</v>
      </c>
      <c r="D1748" s="323" t="s">
        <v>1539</v>
      </c>
      <c r="E1748" s="323" t="s">
        <v>1539</v>
      </c>
      <c r="G1748" s="323" t="s">
        <v>1539</v>
      </c>
      <c r="H1748" s="323" t="s">
        <v>1539</v>
      </c>
    </row>
    <row r="1749" spans="1:8" x14ac:dyDescent="0.25">
      <c r="A1749" s="103"/>
      <c r="B1749" s="324"/>
      <c r="C1749" s="323" t="s">
        <v>1539</v>
      </c>
      <c r="D1749" s="323" t="s">
        <v>1539</v>
      </c>
      <c r="E1749" s="323" t="s">
        <v>1539</v>
      </c>
      <c r="G1749" s="323" t="s">
        <v>1539</v>
      </c>
      <c r="H1749" s="323" t="s">
        <v>1539</v>
      </c>
    </row>
    <row r="1750" spans="1:8" x14ac:dyDescent="0.25">
      <c r="A1750" s="103"/>
      <c r="B1750" s="324"/>
      <c r="C1750" s="323" t="s">
        <v>1539</v>
      </c>
      <c r="D1750" s="323" t="s">
        <v>1539</v>
      </c>
      <c r="E1750" s="323" t="s">
        <v>1539</v>
      </c>
      <c r="G1750" s="323" t="s">
        <v>1539</v>
      </c>
      <c r="H1750" s="323" t="s">
        <v>1539</v>
      </c>
    </row>
    <row r="1751" spans="1:8" x14ac:dyDescent="0.25">
      <c r="A1751" s="103"/>
      <c r="B1751" s="324"/>
      <c r="C1751" s="323" t="s">
        <v>1539</v>
      </c>
      <c r="D1751" s="323" t="s">
        <v>1539</v>
      </c>
      <c r="E1751" s="323" t="s">
        <v>1539</v>
      </c>
      <c r="G1751" s="323" t="s">
        <v>1539</v>
      </c>
      <c r="H1751" s="323" t="s">
        <v>1539</v>
      </c>
    </row>
    <row r="1752" spans="1:8" x14ac:dyDescent="0.25">
      <c r="A1752" s="103"/>
      <c r="B1752" s="329"/>
      <c r="C1752" s="323" t="s">
        <v>1539</v>
      </c>
      <c r="D1752" s="323" t="s">
        <v>1539</v>
      </c>
      <c r="E1752" s="323" t="s">
        <v>1539</v>
      </c>
      <c r="G1752" s="323" t="s">
        <v>1539</v>
      </c>
      <c r="H1752" s="323" t="s">
        <v>1539</v>
      </c>
    </row>
    <row r="1753" spans="1:8" x14ac:dyDescent="0.25">
      <c r="A1753" s="103"/>
      <c r="C1753" s="323" t="s">
        <v>1539</v>
      </c>
      <c r="D1753" s="323" t="s">
        <v>1539</v>
      </c>
      <c r="E1753" s="323" t="s">
        <v>1539</v>
      </c>
      <c r="G1753" s="323" t="s">
        <v>1539</v>
      </c>
      <c r="H1753" s="323" t="s">
        <v>1539</v>
      </c>
    </row>
    <row r="1754" spans="1:8" x14ac:dyDescent="0.25">
      <c r="A1754" s="103"/>
      <c r="C1754" s="323" t="s">
        <v>1539</v>
      </c>
      <c r="D1754" s="323" t="s">
        <v>1539</v>
      </c>
      <c r="E1754" s="323" t="s">
        <v>1539</v>
      </c>
      <c r="G1754" s="323" t="s">
        <v>1539</v>
      </c>
      <c r="H1754" s="323" t="s">
        <v>1539</v>
      </c>
    </row>
    <row r="1755" spans="1:8" x14ac:dyDescent="0.25">
      <c r="A1755" s="103"/>
      <c r="C1755" s="323" t="s">
        <v>1539</v>
      </c>
      <c r="D1755" s="323" t="s">
        <v>1539</v>
      </c>
      <c r="E1755" s="323" t="s">
        <v>1539</v>
      </c>
      <c r="G1755" s="323" t="s">
        <v>1539</v>
      </c>
      <c r="H1755" s="323" t="s">
        <v>1539</v>
      </c>
    </row>
    <row r="1756" spans="1:8" x14ac:dyDescent="0.25">
      <c r="A1756" s="103"/>
      <c r="C1756" s="323" t="s">
        <v>1539</v>
      </c>
      <c r="D1756" s="323" t="s">
        <v>1539</v>
      </c>
      <c r="E1756" s="323" t="s">
        <v>1539</v>
      </c>
      <c r="G1756" s="323" t="s">
        <v>1539</v>
      </c>
      <c r="H1756" s="323" t="s">
        <v>1539</v>
      </c>
    </row>
    <row r="1757" spans="1:8" x14ac:dyDescent="0.25">
      <c r="A1757" s="103"/>
      <c r="B1757" s="324"/>
      <c r="C1757" s="323" t="s">
        <v>1539</v>
      </c>
      <c r="D1757" s="323" t="s">
        <v>1539</v>
      </c>
      <c r="E1757" s="323" t="s">
        <v>1539</v>
      </c>
      <c r="G1757" s="323" t="s">
        <v>1539</v>
      </c>
      <c r="H1757" s="323" t="s">
        <v>1539</v>
      </c>
    </row>
    <row r="1758" spans="1:8" x14ac:dyDescent="0.25">
      <c r="A1758" s="103"/>
      <c r="B1758" s="324"/>
      <c r="C1758" s="323" t="s">
        <v>1539</v>
      </c>
      <c r="D1758" s="323" t="s">
        <v>1539</v>
      </c>
      <c r="E1758" s="323" t="s">
        <v>1539</v>
      </c>
      <c r="G1758" s="323" t="s">
        <v>1539</v>
      </c>
      <c r="H1758" s="323" t="s">
        <v>1539</v>
      </c>
    </row>
    <row r="1759" spans="1:8" x14ac:dyDescent="0.25">
      <c r="A1759" s="103"/>
      <c r="B1759" s="324"/>
      <c r="C1759" s="323" t="s">
        <v>1539</v>
      </c>
      <c r="D1759" s="323" t="s">
        <v>1539</v>
      </c>
      <c r="E1759" s="323" t="s">
        <v>1539</v>
      </c>
      <c r="G1759" s="323" t="s">
        <v>1539</v>
      </c>
      <c r="H1759" s="323" t="s">
        <v>1539</v>
      </c>
    </row>
    <row r="1760" spans="1:8" x14ac:dyDescent="0.25">
      <c r="A1760" s="103"/>
      <c r="B1760" s="324"/>
      <c r="C1760" s="323" t="s">
        <v>1539</v>
      </c>
      <c r="D1760" s="323" t="s">
        <v>1539</v>
      </c>
      <c r="E1760" s="323" t="s">
        <v>1539</v>
      </c>
      <c r="G1760" s="323" t="s">
        <v>1539</v>
      </c>
      <c r="H1760" s="323" t="s">
        <v>1539</v>
      </c>
    </row>
    <row r="1761" spans="1:8" x14ac:dyDescent="0.25">
      <c r="A1761" s="103"/>
      <c r="B1761" s="324"/>
      <c r="C1761" s="323" t="s">
        <v>1539</v>
      </c>
      <c r="D1761" s="323" t="s">
        <v>1539</v>
      </c>
      <c r="E1761" s="323" t="s">
        <v>1539</v>
      </c>
      <c r="G1761" s="323" t="s">
        <v>1539</v>
      </c>
      <c r="H1761" s="323" t="s">
        <v>1539</v>
      </c>
    </row>
    <row r="1762" spans="1:8" x14ac:dyDescent="0.25">
      <c r="A1762" s="103"/>
      <c r="B1762" s="324"/>
      <c r="C1762" s="323" t="s">
        <v>1539</v>
      </c>
      <c r="D1762" s="323" t="s">
        <v>1539</v>
      </c>
      <c r="E1762" s="323" t="s">
        <v>1539</v>
      </c>
      <c r="G1762" s="323" t="s">
        <v>1539</v>
      </c>
      <c r="H1762" s="323" t="s">
        <v>1539</v>
      </c>
    </row>
    <row r="1763" spans="1:8" x14ac:dyDescent="0.25">
      <c r="A1763" s="103"/>
      <c r="B1763" s="324"/>
      <c r="C1763" s="323" t="s">
        <v>1539</v>
      </c>
      <c r="D1763" s="323" t="s">
        <v>1539</v>
      </c>
      <c r="E1763" s="323" t="s">
        <v>1539</v>
      </c>
      <c r="G1763" s="323" t="s">
        <v>1539</v>
      </c>
      <c r="H1763" s="323" t="s">
        <v>1539</v>
      </c>
    </row>
    <row r="1764" spans="1:8" x14ac:dyDescent="0.25">
      <c r="A1764" s="103"/>
      <c r="B1764" s="324"/>
      <c r="C1764" s="323" t="s">
        <v>1539</v>
      </c>
      <c r="D1764" s="323" t="s">
        <v>1539</v>
      </c>
      <c r="E1764" s="323" t="s">
        <v>1539</v>
      </c>
      <c r="G1764" s="323" t="s">
        <v>1539</v>
      </c>
      <c r="H1764" s="323" t="s">
        <v>1539</v>
      </c>
    </row>
    <row r="1765" spans="1:8" x14ac:dyDescent="0.25">
      <c r="A1765" s="103"/>
      <c r="B1765" s="324"/>
      <c r="C1765" s="323" t="s">
        <v>1539</v>
      </c>
      <c r="D1765" s="323" t="s">
        <v>1539</v>
      </c>
      <c r="E1765" s="323" t="s">
        <v>1539</v>
      </c>
      <c r="G1765" s="323" t="s">
        <v>1539</v>
      </c>
      <c r="H1765" s="323" t="s">
        <v>1539</v>
      </c>
    </row>
    <row r="1766" spans="1:8" x14ac:dyDescent="0.25">
      <c r="A1766" s="103"/>
      <c r="B1766" s="324"/>
      <c r="C1766" s="323" t="s">
        <v>1539</v>
      </c>
      <c r="D1766" s="323" t="s">
        <v>1539</v>
      </c>
      <c r="E1766" s="323" t="s">
        <v>1539</v>
      </c>
      <c r="G1766" s="323" t="s">
        <v>1539</v>
      </c>
      <c r="H1766" s="323" t="s">
        <v>1539</v>
      </c>
    </row>
    <row r="1767" spans="1:8" x14ac:dyDescent="0.25">
      <c r="A1767" s="103"/>
      <c r="B1767" s="324"/>
      <c r="C1767" s="323" t="s">
        <v>1539</v>
      </c>
      <c r="D1767" s="323" t="s">
        <v>1539</v>
      </c>
      <c r="E1767" s="323" t="s">
        <v>1539</v>
      </c>
      <c r="G1767" s="323" t="s">
        <v>1539</v>
      </c>
      <c r="H1767" s="323" t="s">
        <v>1539</v>
      </c>
    </row>
    <row r="1768" spans="1:8" x14ac:dyDescent="0.25">
      <c r="A1768" s="103"/>
      <c r="B1768" s="324"/>
      <c r="C1768" s="323" t="s">
        <v>1539</v>
      </c>
      <c r="D1768" s="323" t="s">
        <v>1539</v>
      </c>
      <c r="E1768" s="323" t="s">
        <v>1539</v>
      </c>
      <c r="G1768" s="323" t="s">
        <v>1539</v>
      </c>
      <c r="H1768" s="323" t="s">
        <v>1539</v>
      </c>
    </row>
    <row r="1769" spans="1:8" x14ac:dyDescent="0.25">
      <c r="A1769" s="103"/>
      <c r="B1769" s="324"/>
      <c r="C1769" s="323" t="s">
        <v>1539</v>
      </c>
      <c r="D1769" s="323" t="s">
        <v>1539</v>
      </c>
      <c r="E1769" s="323" t="s">
        <v>1539</v>
      </c>
      <c r="G1769" s="323" t="s">
        <v>1539</v>
      </c>
      <c r="H1769" s="323" t="s">
        <v>1539</v>
      </c>
    </row>
    <row r="1770" spans="1:8" x14ac:dyDescent="0.25">
      <c r="A1770" s="103"/>
      <c r="B1770" s="324"/>
      <c r="C1770" s="323" t="s">
        <v>1539</v>
      </c>
      <c r="D1770" s="323" t="s">
        <v>1539</v>
      </c>
      <c r="E1770" s="323" t="s">
        <v>1539</v>
      </c>
      <c r="G1770" s="323" t="s">
        <v>1539</v>
      </c>
      <c r="H1770" s="323" t="s">
        <v>1539</v>
      </c>
    </row>
    <row r="1771" spans="1:8" x14ac:dyDescent="0.25">
      <c r="A1771" s="103"/>
      <c r="B1771" s="324"/>
      <c r="C1771" s="323" t="s">
        <v>1539</v>
      </c>
      <c r="D1771" s="323" t="s">
        <v>1539</v>
      </c>
      <c r="E1771" s="323" t="s">
        <v>1539</v>
      </c>
      <c r="G1771" s="323" t="s">
        <v>1539</v>
      </c>
      <c r="H1771" s="323" t="s">
        <v>1539</v>
      </c>
    </row>
    <row r="1772" spans="1:8" x14ac:dyDescent="0.25">
      <c r="A1772" s="103"/>
      <c r="B1772" s="324"/>
      <c r="C1772" s="323" t="s">
        <v>1539</v>
      </c>
      <c r="D1772" s="323" t="s">
        <v>1539</v>
      </c>
      <c r="E1772" s="323" t="s">
        <v>1539</v>
      </c>
      <c r="G1772" s="323" t="s">
        <v>1539</v>
      </c>
      <c r="H1772" s="323" t="s">
        <v>1539</v>
      </c>
    </row>
    <row r="1773" spans="1:8" x14ac:dyDescent="0.25">
      <c r="A1773" s="103"/>
      <c r="B1773" s="324"/>
      <c r="C1773" s="323" t="s">
        <v>1539</v>
      </c>
      <c r="D1773" s="323" t="s">
        <v>1539</v>
      </c>
      <c r="E1773" s="323" t="s">
        <v>1539</v>
      </c>
      <c r="G1773" s="323" t="s">
        <v>1539</v>
      </c>
      <c r="H1773" s="323" t="s">
        <v>1539</v>
      </c>
    </row>
    <row r="1774" spans="1:8" x14ac:dyDescent="0.25">
      <c r="A1774" s="103"/>
      <c r="B1774" s="324"/>
      <c r="C1774" s="323" t="s">
        <v>1539</v>
      </c>
      <c r="D1774" s="323" t="s">
        <v>1539</v>
      </c>
      <c r="E1774" s="323" t="s">
        <v>1539</v>
      </c>
      <c r="G1774" s="323" t="s">
        <v>1539</v>
      </c>
      <c r="H1774" s="323" t="s">
        <v>1539</v>
      </c>
    </row>
    <row r="1775" spans="1:8" x14ac:dyDescent="0.25">
      <c r="A1775" s="103"/>
      <c r="B1775" s="324"/>
      <c r="C1775" s="323" t="s">
        <v>1539</v>
      </c>
      <c r="D1775" s="323" t="s">
        <v>1539</v>
      </c>
      <c r="E1775" s="323" t="s">
        <v>1539</v>
      </c>
      <c r="G1775" s="323" t="s">
        <v>1539</v>
      </c>
      <c r="H1775" s="323" t="s">
        <v>1539</v>
      </c>
    </row>
    <row r="1776" spans="1:8" x14ac:dyDescent="0.25">
      <c r="A1776" s="103"/>
      <c r="B1776" s="324"/>
      <c r="C1776" s="323" t="s">
        <v>1539</v>
      </c>
      <c r="D1776" s="323" t="s">
        <v>1539</v>
      </c>
      <c r="E1776" s="323" t="s">
        <v>1539</v>
      </c>
      <c r="G1776" s="323" t="s">
        <v>1539</v>
      </c>
      <c r="H1776" s="323" t="s">
        <v>1539</v>
      </c>
    </row>
    <row r="1777" spans="1:8" x14ac:dyDescent="0.25">
      <c r="A1777" s="103"/>
      <c r="B1777" s="324"/>
      <c r="C1777" s="323" t="s">
        <v>1539</v>
      </c>
      <c r="D1777" s="323" t="s">
        <v>1539</v>
      </c>
      <c r="E1777" s="323" t="s">
        <v>1539</v>
      </c>
      <c r="G1777" s="323" t="s">
        <v>1539</v>
      </c>
      <c r="H1777" s="323" t="s">
        <v>1539</v>
      </c>
    </row>
    <row r="1778" spans="1:8" x14ac:dyDescent="0.25">
      <c r="A1778" s="103"/>
      <c r="B1778" s="324"/>
      <c r="C1778" s="323" t="s">
        <v>1539</v>
      </c>
      <c r="D1778" s="323" t="s">
        <v>1539</v>
      </c>
      <c r="E1778" s="323" t="s">
        <v>1539</v>
      </c>
      <c r="G1778" s="323" t="s">
        <v>1539</v>
      </c>
      <c r="H1778" s="323" t="s">
        <v>1539</v>
      </c>
    </row>
    <row r="1779" spans="1:8" x14ac:dyDescent="0.25">
      <c r="A1779" s="103"/>
      <c r="B1779" s="324"/>
      <c r="C1779" s="323" t="s">
        <v>1539</v>
      </c>
      <c r="D1779" s="323" t="s">
        <v>1539</v>
      </c>
      <c r="E1779" s="323" t="s">
        <v>1539</v>
      </c>
      <c r="G1779" s="323" t="s">
        <v>1539</v>
      </c>
      <c r="H1779" s="323" t="s">
        <v>1539</v>
      </c>
    </row>
    <row r="1780" spans="1:8" x14ac:dyDescent="0.25">
      <c r="A1780" s="103"/>
      <c r="B1780" s="324"/>
      <c r="C1780" s="323" t="s">
        <v>1539</v>
      </c>
      <c r="D1780" s="323" t="s">
        <v>1539</v>
      </c>
      <c r="E1780" s="323" t="s">
        <v>1539</v>
      </c>
      <c r="G1780" s="323" t="s">
        <v>1539</v>
      </c>
      <c r="H1780" s="323" t="s">
        <v>1539</v>
      </c>
    </row>
    <row r="1781" spans="1:8" x14ac:dyDescent="0.25">
      <c r="A1781" s="103"/>
      <c r="B1781" s="324"/>
      <c r="C1781" s="323" t="s">
        <v>1539</v>
      </c>
      <c r="D1781" s="323" t="s">
        <v>1539</v>
      </c>
      <c r="E1781" s="323" t="s">
        <v>1539</v>
      </c>
      <c r="G1781" s="323" t="s">
        <v>1539</v>
      </c>
      <c r="H1781" s="323" t="s">
        <v>1539</v>
      </c>
    </row>
    <row r="1782" spans="1:8" x14ac:dyDescent="0.25">
      <c r="A1782" s="103"/>
      <c r="B1782" s="324"/>
      <c r="C1782" s="323" t="s">
        <v>1539</v>
      </c>
      <c r="D1782" s="323" t="s">
        <v>1539</v>
      </c>
      <c r="E1782" s="323" t="s">
        <v>1539</v>
      </c>
      <c r="G1782" s="323" t="s">
        <v>1539</v>
      </c>
      <c r="H1782" s="323" t="s">
        <v>1539</v>
      </c>
    </row>
    <row r="1783" spans="1:8" x14ac:dyDescent="0.25">
      <c r="A1783" s="103"/>
      <c r="B1783" s="324"/>
      <c r="C1783" s="323" t="s">
        <v>1539</v>
      </c>
      <c r="D1783" s="323" t="s">
        <v>1539</v>
      </c>
      <c r="E1783" s="323" t="s">
        <v>1539</v>
      </c>
      <c r="G1783" s="323" t="s">
        <v>1539</v>
      </c>
      <c r="H1783" s="323" t="s">
        <v>1539</v>
      </c>
    </row>
    <row r="1784" spans="1:8" x14ac:dyDescent="0.25">
      <c r="A1784" s="103"/>
      <c r="B1784" s="324"/>
      <c r="C1784" s="323" t="s">
        <v>1539</v>
      </c>
      <c r="D1784" s="323" t="s">
        <v>1539</v>
      </c>
      <c r="E1784" s="323" t="s">
        <v>1539</v>
      </c>
      <c r="G1784" s="323" t="s">
        <v>1539</v>
      </c>
      <c r="H1784" s="323" t="s">
        <v>1539</v>
      </c>
    </row>
    <row r="1785" spans="1:8" x14ac:dyDescent="0.25">
      <c r="A1785" s="103"/>
      <c r="B1785" s="324"/>
      <c r="C1785" s="323" t="s">
        <v>1539</v>
      </c>
      <c r="D1785" s="323" t="s">
        <v>1539</v>
      </c>
      <c r="E1785" s="323" t="s">
        <v>1539</v>
      </c>
      <c r="G1785" s="323" t="s">
        <v>1539</v>
      </c>
      <c r="H1785" s="323" t="s">
        <v>1539</v>
      </c>
    </row>
    <row r="1786" spans="1:8" x14ac:dyDescent="0.25">
      <c r="A1786" s="103"/>
      <c r="B1786" s="324"/>
      <c r="C1786" s="323" t="s">
        <v>1539</v>
      </c>
      <c r="D1786" s="323" t="s">
        <v>1539</v>
      </c>
      <c r="E1786" s="323" t="s">
        <v>1539</v>
      </c>
      <c r="G1786" s="323" t="s">
        <v>1539</v>
      </c>
      <c r="H1786" s="323" t="s">
        <v>1539</v>
      </c>
    </row>
    <row r="1787" spans="1:8" x14ac:dyDescent="0.25">
      <c r="A1787" s="103"/>
      <c r="B1787" s="324"/>
      <c r="C1787" s="323" t="s">
        <v>1539</v>
      </c>
      <c r="D1787" s="323" t="s">
        <v>1539</v>
      </c>
      <c r="E1787" s="323" t="s">
        <v>1539</v>
      </c>
      <c r="G1787" s="323" t="s">
        <v>1539</v>
      </c>
      <c r="H1787" s="323" t="s">
        <v>1539</v>
      </c>
    </row>
    <row r="1788" spans="1:8" x14ac:dyDescent="0.25">
      <c r="A1788" s="103"/>
      <c r="B1788" s="324"/>
      <c r="C1788" s="323" t="s">
        <v>1539</v>
      </c>
      <c r="D1788" s="323" t="s">
        <v>1539</v>
      </c>
      <c r="E1788" s="323" t="s">
        <v>1539</v>
      </c>
      <c r="G1788" s="323" t="s">
        <v>1539</v>
      </c>
      <c r="H1788" s="323" t="s">
        <v>1539</v>
      </c>
    </row>
    <row r="1789" spans="1:8" x14ac:dyDescent="0.25">
      <c r="A1789" s="103"/>
      <c r="B1789" s="327"/>
      <c r="C1789" s="323" t="s">
        <v>1539</v>
      </c>
      <c r="D1789" s="323" t="s">
        <v>1539</v>
      </c>
      <c r="E1789" s="323" t="s">
        <v>1539</v>
      </c>
      <c r="G1789" s="323" t="s">
        <v>1539</v>
      </c>
      <c r="H1789" s="323" t="s">
        <v>1539</v>
      </c>
    </row>
    <row r="1790" spans="1:8" x14ac:dyDescent="0.25">
      <c r="A1790" s="103"/>
      <c r="B1790" s="327"/>
      <c r="C1790" s="323" t="s">
        <v>1539</v>
      </c>
      <c r="D1790" s="323" t="s">
        <v>1539</v>
      </c>
      <c r="E1790" s="323" t="s">
        <v>1539</v>
      </c>
      <c r="G1790" s="323" t="s">
        <v>1539</v>
      </c>
      <c r="H1790" s="323" t="s">
        <v>1539</v>
      </c>
    </row>
    <row r="1791" spans="1:8" x14ac:dyDescent="0.25">
      <c r="A1791" s="103"/>
      <c r="B1791" s="327"/>
      <c r="C1791" s="323" t="s">
        <v>1539</v>
      </c>
      <c r="D1791" s="323" t="s">
        <v>1539</v>
      </c>
      <c r="E1791" s="323" t="s">
        <v>1539</v>
      </c>
      <c r="G1791" s="323" t="s">
        <v>1539</v>
      </c>
      <c r="H1791" s="323" t="s">
        <v>1539</v>
      </c>
    </row>
    <row r="1792" spans="1:8" x14ac:dyDescent="0.25">
      <c r="A1792" s="103"/>
      <c r="B1792" s="327"/>
      <c r="C1792" s="323" t="s">
        <v>1539</v>
      </c>
      <c r="D1792" s="323" t="s">
        <v>1539</v>
      </c>
      <c r="E1792" s="323" t="s">
        <v>1539</v>
      </c>
      <c r="G1792" s="323" t="s">
        <v>1539</v>
      </c>
      <c r="H1792" s="323" t="s">
        <v>1539</v>
      </c>
    </row>
    <row r="1793" spans="1:8" x14ac:dyDescent="0.25">
      <c r="A1793" s="103"/>
      <c r="B1793" s="327"/>
      <c r="C1793" s="323" t="s">
        <v>1539</v>
      </c>
      <c r="D1793" s="323" t="s">
        <v>1539</v>
      </c>
      <c r="E1793" s="323" t="s">
        <v>1539</v>
      </c>
      <c r="G1793" s="323" t="s">
        <v>1539</v>
      </c>
      <c r="H1793" s="323" t="s">
        <v>1539</v>
      </c>
    </row>
    <row r="1794" spans="1:8" x14ac:dyDescent="0.25">
      <c r="A1794" s="103"/>
      <c r="B1794" s="324"/>
      <c r="C1794" s="323" t="s">
        <v>1539</v>
      </c>
      <c r="D1794" s="323" t="s">
        <v>1539</v>
      </c>
      <c r="E1794" s="323" t="s">
        <v>1539</v>
      </c>
      <c r="G1794" s="323" t="s">
        <v>1539</v>
      </c>
      <c r="H1794" s="323" t="s">
        <v>1539</v>
      </c>
    </row>
    <row r="1795" spans="1:8" x14ac:dyDescent="0.25">
      <c r="A1795" s="103"/>
      <c r="B1795" s="324"/>
      <c r="C1795" s="323" t="s">
        <v>1539</v>
      </c>
      <c r="D1795" s="323" t="s">
        <v>1539</v>
      </c>
      <c r="E1795" s="323" t="s">
        <v>1539</v>
      </c>
      <c r="G1795" s="323" t="s">
        <v>1539</v>
      </c>
      <c r="H1795" s="323" t="s">
        <v>1539</v>
      </c>
    </row>
    <row r="1796" spans="1:8" x14ac:dyDescent="0.25">
      <c r="A1796" s="103"/>
      <c r="B1796" s="324"/>
      <c r="C1796" s="323" t="s">
        <v>1539</v>
      </c>
      <c r="D1796" s="323" t="s">
        <v>1539</v>
      </c>
      <c r="E1796" s="323" t="s">
        <v>1539</v>
      </c>
      <c r="G1796" s="323" t="s">
        <v>1539</v>
      </c>
      <c r="H1796" s="323" t="s">
        <v>1539</v>
      </c>
    </row>
    <row r="1797" spans="1:8" x14ac:dyDescent="0.25">
      <c r="A1797" s="103"/>
      <c r="B1797" s="324"/>
      <c r="C1797" s="323" t="s">
        <v>1539</v>
      </c>
      <c r="D1797" s="323" t="s">
        <v>1539</v>
      </c>
      <c r="E1797" s="323" t="s">
        <v>1539</v>
      </c>
      <c r="G1797" s="323" t="s">
        <v>1539</v>
      </c>
      <c r="H1797" s="323" t="s">
        <v>1539</v>
      </c>
    </row>
    <row r="1798" spans="1:8" x14ac:dyDescent="0.25">
      <c r="A1798" s="103"/>
      <c r="B1798" s="324"/>
      <c r="C1798" s="323" t="s">
        <v>1539</v>
      </c>
      <c r="D1798" s="323" t="s">
        <v>1539</v>
      </c>
      <c r="E1798" s="323" t="s">
        <v>1539</v>
      </c>
      <c r="G1798" s="323" t="s">
        <v>1539</v>
      </c>
      <c r="H1798" s="323" t="s">
        <v>1539</v>
      </c>
    </row>
    <row r="1799" spans="1:8" x14ac:dyDescent="0.25">
      <c r="A1799" s="103"/>
      <c r="B1799" s="324"/>
      <c r="C1799" s="323" t="s">
        <v>1539</v>
      </c>
      <c r="D1799" s="323" t="s">
        <v>1539</v>
      </c>
      <c r="E1799" s="323" t="s">
        <v>1539</v>
      </c>
      <c r="G1799" s="323" t="s">
        <v>1539</v>
      </c>
      <c r="H1799" s="323" t="s">
        <v>1539</v>
      </c>
    </row>
    <row r="1800" spans="1:8" x14ac:dyDescent="0.25">
      <c r="A1800" s="103"/>
      <c r="B1800" s="324"/>
      <c r="C1800" s="323" t="s">
        <v>1539</v>
      </c>
      <c r="D1800" s="323" t="s">
        <v>1539</v>
      </c>
      <c r="E1800" s="323" t="s">
        <v>1539</v>
      </c>
      <c r="G1800" s="323" t="s">
        <v>1539</v>
      </c>
      <c r="H1800" s="323" t="s">
        <v>1539</v>
      </c>
    </row>
    <row r="1801" spans="1:8" x14ac:dyDescent="0.25">
      <c r="A1801" s="103"/>
      <c r="B1801" s="324"/>
      <c r="C1801" s="323" t="s">
        <v>1539</v>
      </c>
      <c r="D1801" s="323" t="s">
        <v>1539</v>
      </c>
      <c r="E1801" s="323" t="s">
        <v>1539</v>
      </c>
      <c r="G1801" s="323" t="s">
        <v>1539</v>
      </c>
      <c r="H1801" s="323" t="s">
        <v>1539</v>
      </c>
    </row>
    <row r="1802" spans="1:8" x14ac:dyDescent="0.25">
      <c r="A1802" s="103"/>
      <c r="B1802" s="324"/>
      <c r="C1802" s="323" t="s">
        <v>1539</v>
      </c>
      <c r="D1802" s="323" t="s">
        <v>1539</v>
      </c>
      <c r="E1802" s="323" t="s">
        <v>1539</v>
      </c>
      <c r="G1802" s="323" t="s">
        <v>1539</v>
      </c>
      <c r="H1802" s="323" t="s">
        <v>1539</v>
      </c>
    </row>
    <row r="1803" spans="1:8" x14ac:dyDescent="0.25">
      <c r="A1803" s="103"/>
      <c r="B1803" s="324"/>
      <c r="C1803" s="323" t="s">
        <v>1539</v>
      </c>
      <c r="D1803" s="323" t="s">
        <v>1539</v>
      </c>
      <c r="E1803" s="323" t="s">
        <v>1539</v>
      </c>
      <c r="G1803" s="323" t="s">
        <v>1539</v>
      </c>
      <c r="H1803" s="323" t="s">
        <v>1539</v>
      </c>
    </row>
    <row r="1804" spans="1:8" x14ac:dyDescent="0.25">
      <c r="A1804" s="103"/>
      <c r="B1804" s="324"/>
      <c r="C1804" s="323" t="s">
        <v>1539</v>
      </c>
      <c r="D1804" s="323" t="s">
        <v>1539</v>
      </c>
      <c r="E1804" s="323" t="s">
        <v>1539</v>
      </c>
      <c r="G1804" s="323" t="s">
        <v>1539</v>
      </c>
      <c r="H1804" s="323" t="s">
        <v>1539</v>
      </c>
    </row>
    <row r="1805" spans="1:8" x14ac:dyDescent="0.25">
      <c r="A1805" s="103"/>
      <c r="B1805" s="324"/>
      <c r="C1805" s="323" t="s">
        <v>1539</v>
      </c>
      <c r="D1805" s="323" t="s">
        <v>1539</v>
      </c>
      <c r="E1805" s="323" t="s">
        <v>1539</v>
      </c>
      <c r="G1805" s="323" t="s">
        <v>1539</v>
      </c>
      <c r="H1805" s="323" t="s">
        <v>1539</v>
      </c>
    </row>
    <row r="1806" spans="1:8" x14ac:dyDescent="0.25">
      <c r="A1806" s="103"/>
      <c r="B1806" s="324"/>
      <c r="C1806" s="323" t="s">
        <v>1539</v>
      </c>
      <c r="D1806" s="323" t="s">
        <v>1539</v>
      </c>
      <c r="E1806" s="323" t="s">
        <v>1539</v>
      </c>
      <c r="G1806" s="323" t="s">
        <v>1539</v>
      </c>
      <c r="H1806" s="323" t="s">
        <v>1539</v>
      </c>
    </row>
    <row r="1807" spans="1:8" x14ac:dyDescent="0.25">
      <c r="A1807" s="103"/>
      <c r="B1807" s="324"/>
      <c r="C1807" s="323" t="s">
        <v>1539</v>
      </c>
      <c r="D1807" s="323" t="s">
        <v>1539</v>
      </c>
      <c r="E1807" s="323" t="s">
        <v>1539</v>
      </c>
      <c r="G1807" s="323" t="s">
        <v>1539</v>
      </c>
      <c r="H1807" s="323" t="s">
        <v>1539</v>
      </c>
    </row>
    <row r="1808" spans="1:8" x14ac:dyDescent="0.25">
      <c r="A1808" s="103"/>
      <c r="B1808" s="324"/>
      <c r="C1808" s="323" t="s">
        <v>1539</v>
      </c>
      <c r="D1808" s="323" t="s">
        <v>1539</v>
      </c>
      <c r="E1808" s="323" t="s">
        <v>1539</v>
      </c>
      <c r="G1808" s="323" t="s">
        <v>1539</v>
      </c>
      <c r="H1808" s="323" t="s">
        <v>1539</v>
      </c>
    </row>
    <row r="1809" spans="1:8" x14ac:dyDescent="0.25">
      <c r="A1809" s="103"/>
      <c r="B1809" s="324"/>
      <c r="C1809" s="323" t="s">
        <v>1539</v>
      </c>
      <c r="D1809" s="323" t="s">
        <v>1539</v>
      </c>
      <c r="E1809" s="323" t="s">
        <v>1539</v>
      </c>
      <c r="G1809" s="323" t="s">
        <v>1539</v>
      </c>
      <c r="H1809" s="323" t="s">
        <v>1539</v>
      </c>
    </row>
    <row r="1810" spans="1:8" x14ac:dyDescent="0.25">
      <c r="A1810" s="103"/>
      <c r="B1810" s="324"/>
      <c r="C1810" s="323" t="s">
        <v>1539</v>
      </c>
      <c r="D1810" s="323" t="s">
        <v>1539</v>
      </c>
      <c r="E1810" s="323" t="s">
        <v>1539</v>
      </c>
      <c r="G1810" s="323" t="s">
        <v>1539</v>
      </c>
      <c r="H1810" s="323" t="s">
        <v>1539</v>
      </c>
    </row>
    <row r="1811" spans="1:8" x14ac:dyDescent="0.25">
      <c r="A1811" s="103"/>
      <c r="B1811" s="324"/>
      <c r="C1811" s="323" t="s">
        <v>1539</v>
      </c>
      <c r="D1811" s="323" t="s">
        <v>1539</v>
      </c>
      <c r="E1811" s="323" t="s">
        <v>1539</v>
      </c>
      <c r="G1811" s="323" t="s">
        <v>1539</v>
      </c>
      <c r="H1811" s="323" t="s">
        <v>1539</v>
      </c>
    </row>
    <row r="1812" spans="1:8" x14ac:dyDescent="0.25">
      <c r="A1812" s="103"/>
      <c r="B1812" s="324"/>
      <c r="C1812" s="323" t="s">
        <v>1539</v>
      </c>
      <c r="D1812" s="323" t="s">
        <v>1539</v>
      </c>
      <c r="E1812" s="323" t="s">
        <v>1539</v>
      </c>
      <c r="G1812" s="323" t="s">
        <v>1539</v>
      </c>
      <c r="H1812" s="323" t="s">
        <v>1539</v>
      </c>
    </row>
    <row r="1813" spans="1:8" x14ac:dyDescent="0.25">
      <c r="A1813" s="103"/>
      <c r="B1813" s="324"/>
      <c r="C1813" s="323" t="s">
        <v>1539</v>
      </c>
      <c r="D1813" s="323" t="s">
        <v>1539</v>
      </c>
      <c r="E1813" s="323" t="s">
        <v>1539</v>
      </c>
      <c r="G1813" s="323" t="s">
        <v>1539</v>
      </c>
      <c r="H1813" s="323" t="s">
        <v>1539</v>
      </c>
    </row>
    <row r="1814" spans="1:8" x14ac:dyDescent="0.25">
      <c r="A1814" s="103"/>
      <c r="B1814" s="324"/>
      <c r="C1814" s="323" t="s">
        <v>1539</v>
      </c>
      <c r="D1814" s="323" t="s">
        <v>1539</v>
      </c>
      <c r="E1814" s="323" t="s">
        <v>1539</v>
      </c>
      <c r="G1814" s="323" t="s">
        <v>1539</v>
      </c>
      <c r="H1814" s="323" t="s">
        <v>1539</v>
      </c>
    </row>
    <row r="1815" spans="1:8" x14ac:dyDescent="0.25">
      <c r="A1815" s="103"/>
      <c r="B1815" s="324"/>
      <c r="C1815" s="323" t="s">
        <v>1539</v>
      </c>
      <c r="D1815" s="323" t="s">
        <v>1539</v>
      </c>
      <c r="E1815" s="323" t="s">
        <v>1539</v>
      </c>
      <c r="G1815" s="323" t="s">
        <v>1539</v>
      </c>
      <c r="H1815" s="323" t="s">
        <v>1539</v>
      </c>
    </row>
    <row r="1816" spans="1:8" x14ac:dyDescent="0.25">
      <c r="A1816" s="103"/>
      <c r="B1816" s="324"/>
      <c r="C1816" s="323" t="s">
        <v>1539</v>
      </c>
      <c r="D1816" s="323" t="s">
        <v>1539</v>
      </c>
      <c r="E1816" s="323" t="s">
        <v>1539</v>
      </c>
      <c r="G1816" s="323" t="s">
        <v>1539</v>
      </c>
      <c r="H1816" s="323" t="s">
        <v>1539</v>
      </c>
    </row>
    <row r="1817" spans="1:8" x14ac:dyDescent="0.25">
      <c r="A1817" s="103"/>
      <c r="B1817" s="324"/>
      <c r="C1817" s="323" t="s">
        <v>1539</v>
      </c>
      <c r="D1817" s="323" t="s">
        <v>1539</v>
      </c>
      <c r="E1817" s="323" t="s">
        <v>1539</v>
      </c>
      <c r="G1817" s="323" t="s">
        <v>1539</v>
      </c>
      <c r="H1817" s="323" t="s">
        <v>1539</v>
      </c>
    </row>
    <row r="1818" spans="1:8" x14ac:dyDescent="0.25">
      <c r="A1818" s="103"/>
      <c r="B1818" s="324"/>
      <c r="C1818" s="323" t="s">
        <v>1539</v>
      </c>
      <c r="D1818" s="323" t="s">
        <v>1539</v>
      </c>
      <c r="E1818" s="323" t="s">
        <v>1539</v>
      </c>
      <c r="G1818" s="323" t="s">
        <v>1539</v>
      </c>
      <c r="H1818" s="323" t="s">
        <v>1539</v>
      </c>
    </row>
    <row r="1819" spans="1:8" x14ac:dyDescent="0.25">
      <c r="A1819" s="103"/>
      <c r="B1819" s="324"/>
      <c r="C1819" s="323" t="s">
        <v>1539</v>
      </c>
      <c r="D1819" s="323" t="s">
        <v>1539</v>
      </c>
      <c r="E1819" s="323" t="s">
        <v>1539</v>
      </c>
      <c r="G1819" s="323" t="s">
        <v>1539</v>
      </c>
      <c r="H1819" s="323" t="s">
        <v>1539</v>
      </c>
    </row>
    <row r="1820" spans="1:8" x14ac:dyDescent="0.25">
      <c r="A1820" s="103"/>
      <c r="B1820" s="324"/>
      <c r="C1820" s="323" t="s">
        <v>1539</v>
      </c>
      <c r="D1820" s="323" t="s">
        <v>1539</v>
      </c>
      <c r="E1820" s="323" t="s">
        <v>1539</v>
      </c>
      <c r="G1820" s="323" t="s">
        <v>1539</v>
      </c>
      <c r="H1820" s="323" t="s">
        <v>1539</v>
      </c>
    </row>
    <row r="1821" spans="1:8" x14ac:dyDescent="0.25">
      <c r="A1821" s="103"/>
      <c r="B1821" s="324"/>
      <c r="C1821" s="323" t="s">
        <v>1539</v>
      </c>
      <c r="D1821" s="323" t="s">
        <v>1539</v>
      </c>
      <c r="E1821" s="323" t="s">
        <v>1539</v>
      </c>
      <c r="G1821" s="323" t="s">
        <v>1539</v>
      </c>
      <c r="H1821" s="323" t="s">
        <v>1539</v>
      </c>
    </row>
    <row r="1822" spans="1:8" x14ac:dyDescent="0.25">
      <c r="A1822" s="103"/>
      <c r="B1822" s="324"/>
      <c r="C1822" s="323" t="s">
        <v>1539</v>
      </c>
      <c r="D1822" s="323" t="s">
        <v>1539</v>
      </c>
      <c r="E1822" s="323" t="s">
        <v>1539</v>
      </c>
      <c r="G1822" s="323" t="s">
        <v>1539</v>
      </c>
      <c r="H1822" s="323" t="s">
        <v>1539</v>
      </c>
    </row>
    <row r="1823" spans="1:8" x14ac:dyDescent="0.25">
      <c r="A1823" s="103"/>
      <c r="B1823" s="324"/>
      <c r="C1823" s="323" t="s">
        <v>1539</v>
      </c>
      <c r="D1823" s="323" t="s">
        <v>1539</v>
      </c>
      <c r="E1823" s="323" t="s">
        <v>1539</v>
      </c>
      <c r="G1823" s="323" t="s">
        <v>1539</v>
      </c>
      <c r="H1823" s="323" t="s">
        <v>1539</v>
      </c>
    </row>
    <row r="1824" spans="1:8" x14ac:dyDescent="0.25">
      <c r="A1824" s="103"/>
      <c r="B1824" s="324"/>
      <c r="C1824" s="323" t="s">
        <v>1539</v>
      </c>
      <c r="D1824" s="323" t="s">
        <v>1539</v>
      </c>
      <c r="E1824" s="323" t="s">
        <v>1539</v>
      </c>
      <c r="G1824" s="323" t="s">
        <v>1539</v>
      </c>
      <c r="H1824" s="323" t="s">
        <v>1539</v>
      </c>
    </row>
    <row r="1825" spans="1:8" x14ac:dyDescent="0.25">
      <c r="A1825" s="103"/>
      <c r="B1825" s="324"/>
      <c r="C1825" s="323" t="s">
        <v>1539</v>
      </c>
      <c r="D1825" s="323" t="s">
        <v>1539</v>
      </c>
      <c r="E1825" s="323" t="s">
        <v>1539</v>
      </c>
      <c r="G1825" s="323" t="s">
        <v>1539</v>
      </c>
      <c r="H1825" s="323" t="s">
        <v>1539</v>
      </c>
    </row>
    <row r="1826" spans="1:8" x14ac:dyDescent="0.25">
      <c r="A1826" s="103"/>
      <c r="B1826" s="324"/>
      <c r="C1826" s="323" t="s">
        <v>1539</v>
      </c>
      <c r="D1826" s="323" t="s">
        <v>1539</v>
      </c>
      <c r="E1826" s="323" t="s">
        <v>1539</v>
      </c>
      <c r="G1826" s="323" t="s">
        <v>1539</v>
      </c>
      <c r="H1826" s="323" t="s">
        <v>1539</v>
      </c>
    </row>
    <row r="1827" spans="1:8" x14ac:dyDescent="0.25">
      <c r="A1827" s="103"/>
      <c r="B1827" s="324"/>
      <c r="C1827" s="323" t="s">
        <v>1539</v>
      </c>
      <c r="D1827" s="323" t="s">
        <v>1539</v>
      </c>
      <c r="E1827" s="323" t="s">
        <v>1539</v>
      </c>
      <c r="G1827" s="323" t="s">
        <v>1539</v>
      </c>
      <c r="H1827" s="323" t="s">
        <v>1539</v>
      </c>
    </row>
    <row r="1828" spans="1:8" x14ac:dyDescent="0.25">
      <c r="A1828" s="103"/>
      <c r="B1828" s="324"/>
      <c r="C1828" s="323" t="s">
        <v>1539</v>
      </c>
      <c r="D1828" s="323" t="s">
        <v>1539</v>
      </c>
      <c r="E1828" s="323" t="s">
        <v>1539</v>
      </c>
      <c r="G1828" s="323" t="s">
        <v>1539</v>
      </c>
      <c r="H1828" s="323" t="s">
        <v>1539</v>
      </c>
    </row>
    <row r="1829" spans="1:8" x14ac:dyDescent="0.25">
      <c r="A1829" s="103"/>
      <c r="B1829" s="324"/>
      <c r="C1829" s="323" t="s">
        <v>1539</v>
      </c>
      <c r="D1829" s="323" t="s">
        <v>1539</v>
      </c>
      <c r="E1829" s="323" t="s">
        <v>1539</v>
      </c>
      <c r="G1829" s="323" t="s">
        <v>1539</v>
      </c>
      <c r="H1829" s="323" t="s">
        <v>1539</v>
      </c>
    </row>
    <row r="1830" spans="1:8" x14ac:dyDescent="0.25">
      <c r="A1830" s="103"/>
      <c r="B1830" s="324"/>
      <c r="C1830" s="323" t="s">
        <v>1539</v>
      </c>
      <c r="D1830" s="323" t="s">
        <v>1539</v>
      </c>
      <c r="E1830" s="323" t="s">
        <v>1539</v>
      </c>
      <c r="G1830" s="323" t="s">
        <v>1539</v>
      </c>
      <c r="H1830" s="323" t="s">
        <v>1539</v>
      </c>
    </row>
    <row r="1831" spans="1:8" x14ac:dyDescent="0.25">
      <c r="A1831" s="103"/>
      <c r="B1831" s="324"/>
      <c r="C1831" s="323" t="s">
        <v>1539</v>
      </c>
      <c r="D1831" s="323" t="s">
        <v>1539</v>
      </c>
      <c r="E1831" s="323" t="s">
        <v>1539</v>
      </c>
      <c r="G1831" s="323" t="s">
        <v>1539</v>
      </c>
      <c r="H1831" s="323" t="s">
        <v>1539</v>
      </c>
    </row>
    <row r="1832" spans="1:8" x14ac:dyDescent="0.25">
      <c r="A1832" s="103"/>
      <c r="B1832" s="324"/>
      <c r="C1832" s="323" t="s">
        <v>1539</v>
      </c>
      <c r="D1832" s="323" t="s">
        <v>1539</v>
      </c>
      <c r="E1832" s="323" t="s">
        <v>1539</v>
      </c>
      <c r="G1832" s="323" t="s">
        <v>1539</v>
      </c>
      <c r="H1832" s="323" t="s">
        <v>1539</v>
      </c>
    </row>
    <row r="1833" spans="1:8" x14ac:dyDescent="0.25">
      <c r="A1833" s="103"/>
      <c r="B1833" s="324"/>
      <c r="C1833" s="323" t="s">
        <v>1539</v>
      </c>
      <c r="D1833" s="323" t="s">
        <v>1539</v>
      </c>
      <c r="E1833" s="323" t="s">
        <v>1539</v>
      </c>
      <c r="G1833" s="323" t="s">
        <v>1539</v>
      </c>
      <c r="H1833" s="323" t="s">
        <v>1539</v>
      </c>
    </row>
    <row r="1834" spans="1:8" x14ac:dyDescent="0.25">
      <c r="A1834" s="103"/>
      <c r="B1834" s="324"/>
      <c r="C1834" s="323" t="s">
        <v>1539</v>
      </c>
      <c r="D1834" s="323" t="s">
        <v>1539</v>
      </c>
      <c r="E1834" s="323" t="s">
        <v>1539</v>
      </c>
      <c r="G1834" s="323" t="s">
        <v>1539</v>
      </c>
      <c r="H1834" s="323" t="s">
        <v>1539</v>
      </c>
    </row>
    <row r="1835" spans="1:8" x14ac:dyDescent="0.25">
      <c r="A1835" s="103"/>
      <c r="B1835" s="324"/>
      <c r="C1835" s="323" t="s">
        <v>1539</v>
      </c>
      <c r="D1835" s="323" t="s">
        <v>1539</v>
      </c>
      <c r="E1835" s="323" t="s">
        <v>1539</v>
      </c>
      <c r="G1835" s="323" t="s">
        <v>1539</v>
      </c>
      <c r="H1835" s="323" t="s">
        <v>1539</v>
      </c>
    </row>
    <row r="1836" spans="1:8" x14ac:dyDescent="0.25">
      <c r="A1836" s="103"/>
      <c r="B1836" s="324"/>
      <c r="C1836" s="323" t="s">
        <v>1539</v>
      </c>
      <c r="D1836" s="323" t="s">
        <v>1539</v>
      </c>
      <c r="E1836" s="323" t="s">
        <v>1539</v>
      </c>
      <c r="G1836" s="323" t="s">
        <v>1539</v>
      </c>
      <c r="H1836" s="323" t="s">
        <v>1539</v>
      </c>
    </row>
    <row r="1837" spans="1:8" x14ac:dyDescent="0.25">
      <c r="A1837" s="103"/>
      <c r="B1837" s="324"/>
      <c r="C1837" s="323" t="s">
        <v>1539</v>
      </c>
      <c r="D1837" s="323" t="s">
        <v>1539</v>
      </c>
      <c r="E1837" s="323" t="s">
        <v>1539</v>
      </c>
      <c r="G1837" s="323" t="s">
        <v>1539</v>
      </c>
      <c r="H1837" s="323" t="s">
        <v>1539</v>
      </c>
    </row>
    <row r="1838" spans="1:8" x14ac:dyDescent="0.25">
      <c r="A1838" s="103"/>
      <c r="B1838" s="324"/>
      <c r="C1838" s="323" t="s">
        <v>1539</v>
      </c>
      <c r="D1838" s="323" t="s">
        <v>1539</v>
      </c>
      <c r="E1838" s="323" t="s">
        <v>1539</v>
      </c>
      <c r="G1838" s="323" t="s">
        <v>1539</v>
      </c>
      <c r="H1838" s="323" t="s">
        <v>1539</v>
      </c>
    </row>
    <row r="1839" spans="1:8" x14ac:dyDescent="0.25">
      <c r="A1839" s="103"/>
      <c r="B1839" s="324"/>
      <c r="C1839" s="323" t="s">
        <v>1539</v>
      </c>
      <c r="D1839" s="323" t="s">
        <v>1539</v>
      </c>
      <c r="E1839" s="323" t="s">
        <v>1539</v>
      </c>
      <c r="G1839" s="323" t="s">
        <v>1539</v>
      </c>
      <c r="H1839" s="323" t="s">
        <v>1539</v>
      </c>
    </row>
    <row r="1840" spans="1:8" x14ac:dyDescent="0.25">
      <c r="A1840" s="103"/>
      <c r="B1840" s="324"/>
      <c r="C1840" s="323" t="s">
        <v>1539</v>
      </c>
      <c r="D1840" s="323" t="s">
        <v>1539</v>
      </c>
      <c r="E1840" s="323" t="s">
        <v>1539</v>
      </c>
      <c r="G1840" s="323" t="s">
        <v>1539</v>
      </c>
      <c r="H1840" s="323" t="s">
        <v>1539</v>
      </c>
    </row>
    <row r="1841" spans="1:8" x14ac:dyDescent="0.25">
      <c r="A1841" s="103"/>
      <c r="B1841" s="324"/>
      <c r="C1841" s="323" t="s">
        <v>1539</v>
      </c>
      <c r="D1841" s="323" t="s">
        <v>1539</v>
      </c>
      <c r="E1841" s="323" t="s">
        <v>1539</v>
      </c>
      <c r="G1841" s="323" t="s">
        <v>1539</v>
      </c>
      <c r="H1841" s="323" t="s">
        <v>1539</v>
      </c>
    </row>
    <row r="1842" spans="1:8" x14ac:dyDescent="0.25">
      <c r="A1842" s="103"/>
      <c r="B1842" s="324"/>
      <c r="C1842" s="323" t="s">
        <v>1539</v>
      </c>
      <c r="D1842" s="323" t="s">
        <v>1539</v>
      </c>
      <c r="E1842" s="323" t="s">
        <v>1539</v>
      </c>
      <c r="G1842" s="323" t="s">
        <v>1539</v>
      </c>
      <c r="H1842" s="323" t="s">
        <v>1539</v>
      </c>
    </row>
    <row r="1843" spans="1:8" x14ac:dyDescent="0.25">
      <c r="A1843" s="103"/>
      <c r="B1843" s="324"/>
      <c r="C1843" s="323" t="s">
        <v>1539</v>
      </c>
      <c r="D1843" s="323" t="s">
        <v>1539</v>
      </c>
      <c r="E1843" s="323" t="s">
        <v>1539</v>
      </c>
      <c r="G1843" s="323" t="s">
        <v>1539</v>
      </c>
      <c r="H1843" s="323" t="s">
        <v>1539</v>
      </c>
    </row>
    <row r="1844" spans="1:8" x14ac:dyDescent="0.25">
      <c r="A1844" s="103"/>
      <c r="B1844" s="324"/>
      <c r="C1844" s="323" t="s">
        <v>1539</v>
      </c>
      <c r="D1844" s="323" t="s">
        <v>1539</v>
      </c>
      <c r="E1844" s="323" t="s">
        <v>1539</v>
      </c>
      <c r="G1844" s="323" t="s">
        <v>1539</v>
      </c>
      <c r="H1844" s="323" t="s">
        <v>1539</v>
      </c>
    </row>
    <row r="1845" spans="1:8" x14ac:dyDescent="0.25">
      <c r="A1845" s="103"/>
      <c r="B1845" s="324"/>
      <c r="C1845" s="323" t="s">
        <v>1539</v>
      </c>
      <c r="D1845" s="323" t="s">
        <v>1539</v>
      </c>
      <c r="E1845" s="323" t="s">
        <v>1539</v>
      </c>
      <c r="G1845" s="323" t="s">
        <v>1539</v>
      </c>
      <c r="H1845" s="323" t="s">
        <v>1539</v>
      </c>
    </row>
    <row r="1846" spans="1:8" x14ac:dyDescent="0.25">
      <c r="A1846" s="103"/>
      <c r="B1846" s="324"/>
      <c r="C1846" s="323" t="s">
        <v>1539</v>
      </c>
      <c r="D1846" s="323" t="s">
        <v>1539</v>
      </c>
      <c r="E1846" s="323" t="s">
        <v>1539</v>
      </c>
      <c r="G1846" s="323" t="s">
        <v>1539</v>
      </c>
      <c r="H1846" s="323" t="s">
        <v>1539</v>
      </c>
    </row>
    <row r="1847" spans="1:8" x14ac:dyDescent="0.25">
      <c r="A1847" s="103"/>
      <c r="B1847" s="324"/>
      <c r="C1847" s="323" t="s">
        <v>1539</v>
      </c>
      <c r="D1847" s="323" t="s">
        <v>1539</v>
      </c>
      <c r="E1847" s="323" t="s">
        <v>1539</v>
      </c>
      <c r="G1847" s="323" t="s">
        <v>1539</v>
      </c>
      <c r="H1847" s="323" t="s">
        <v>1539</v>
      </c>
    </row>
    <row r="1848" spans="1:8" x14ac:dyDescent="0.25">
      <c r="A1848" s="103"/>
      <c r="B1848" s="324"/>
      <c r="C1848" s="323" t="s">
        <v>1539</v>
      </c>
      <c r="D1848" s="323" t="s">
        <v>1539</v>
      </c>
      <c r="E1848" s="323" t="s">
        <v>1539</v>
      </c>
      <c r="G1848" s="323" t="s">
        <v>1539</v>
      </c>
      <c r="H1848" s="323" t="s">
        <v>1539</v>
      </c>
    </row>
    <row r="1849" spans="1:8" x14ac:dyDescent="0.25">
      <c r="A1849" s="103"/>
      <c r="B1849" s="324"/>
      <c r="C1849" s="323" t="s">
        <v>1539</v>
      </c>
      <c r="D1849" s="323" t="s">
        <v>1539</v>
      </c>
      <c r="E1849" s="323" t="s">
        <v>1539</v>
      </c>
      <c r="G1849" s="323" t="s">
        <v>1539</v>
      </c>
      <c r="H1849" s="323" t="s">
        <v>1539</v>
      </c>
    </row>
    <row r="1850" spans="1:8" x14ac:dyDescent="0.25">
      <c r="A1850" s="103"/>
      <c r="B1850" s="324"/>
      <c r="C1850" s="323" t="s">
        <v>1539</v>
      </c>
      <c r="D1850" s="323" t="s">
        <v>1539</v>
      </c>
      <c r="E1850" s="323" t="s">
        <v>1539</v>
      </c>
      <c r="G1850" s="323" t="s">
        <v>1539</v>
      </c>
      <c r="H1850" s="323" t="s">
        <v>1539</v>
      </c>
    </row>
    <row r="1851" spans="1:8" x14ac:dyDescent="0.25">
      <c r="A1851" s="103"/>
      <c r="B1851" s="324"/>
      <c r="C1851" s="323" t="s">
        <v>1539</v>
      </c>
      <c r="D1851" s="323" t="s">
        <v>1539</v>
      </c>
      <c r="E1851" s="323" t="s">
        <v>1539</v>
      </c>
      <c r="G1851" s="323" t="s">
        <v>1539</v>
      </c>
      <c r="H1851" s="323" t="s">
        <v>1539</v>
      </c>
    </row>
    <row r="1852" spans="1:8" x14ac:dyDescent="0.25">
      <c r="A1852" s="103"/>
      <c r="B1852" s="324"/>
      <c r="C1852" s="323" t="s">
        <v>1539</v>
      </c>
      <c r="D1852" s="323" t="s">
        <v>1539</v>
      </c>
      <c r="E1852" s="323" t="s">
        <v>1539</v>
      </c>
      <c r="G1852" s="323" t="s">
        <v>1539</v>
      </c>
      <c r="H1852" s="323" t="s">
        <v>1539</v>
      </c>
    </row>
    <row r="1853" spans="1:8" x14ac:dyDescent="0.25">
      <c r="A1853" s="103"/>
      <c r="B1853" s="324"/>
      <c r="C1853" s="323" t="s">
        <v>1539</v>
      </c>
      <c r="D1853" s="323" t="s">
        <v>1539</v>
      </c>
      <c r="E1853" s="323" t="s">
        <v>1539</v>
      </c>
      <c r="G1853" s="323" t="s">
        <v>1539</v>
      </c>
      <c r="H1853" s="323" t="s">
        <v>1539</v>
      </c>
    </row>
    <row r="1854" spans="1:8" x14ac:dyDescent="0.25">
      <c r="A1854" s="103"/>
      <c r="B1854" s="324"/>
      <c r="C1854" s="323" t="s">
        <v>1539</v>
      </c>
      <c r="D1854" s="323" t="s">
        <v>1539</v>
      </c>
      <c r="E1854" s="323" t="s">
        <v>1539</v>
      </c>
      <c r="G1854" s="323" t="s">
        <v>1539</v>
      </c>
      <c r="H1854" s="323" t="s">
        <v>1539</v>
      </c>
    </row>
    <row r="1855" spans="1:8" x14ac:dyDescent="0.25">
      <c r="A1855" s="103"/>
      <c r="B1855" s="324"/>
      <c r="C1855" s="323" t="s">
        <v>1539</v>
      </c>
      <c r="D1855" s="323" t="s">
        <v>1539</v>
      </c>
      <c r="E1855" s="323" t="s">
        <v>1539</v>
      </c>
      <c r="G1855" s="323" t="s">
        <v>1539</v>
      </c>
      <c r="H1855" s="323" t="s">
        <v>1539</v>
      </c>
    </row>
    <row r="1856" spans="1:8" x14ac:dyDescent="0.25">
      <c r="A1856" s="103"/>
      <c r="B1856" s="324"/>
      <c r="C1856" s="323" t="s">
        <v>1539</v>
      </c>
      <c r="D1856" s="323" t="s">
        <v>1539</v>
      </c>
      <c r="E1856" s="323" t="s">
        <v>1539</v>
      </c>
      <c r="G1856" s="323" t="s">
        <v>1539</v>
      </c>
      <c r="H1856" s="323" t="s">
        <v>1539</v>
      </c>
    </row>
    <row r="1857" spans="1:8" x14ac:dyDescent="0.25">
      <c r="A1857" s="103"/>
      <c r="B1857" s="324"/>
      <c r="C1857" s="323" t="s">
        <v>1539</v>
      </c>
      <c r="D1857" s="323" t="s">
        <v>1539</v>
      </c>
      <c r="E1857" s="323" t="s">
        <v>1539</v>
      </c>
      <c r="G1857" s="323" t="s">
        <v>1539</v>
      </c>
      <c r="H1857" s="323" t="s">
        <v>1539</v>
      </c>
    </row>
    <row r="1858" spans="1:8" x14ac:dyDescent="0.25">
      <c r="A1858" s="103"/>
      <c r="B1858" s="324"/>
      <c r="C1858" s="323" t="s">
        <v>1539</v>
      </c>
      <c r="D1858" s="323" t="s">
        <v>1539</v>
      </c>
      <c r="E1858" s="323" t="s">
        <v>1539</v>
      </c>
      <c r="G1858" s="323" t="s">
        <v>1539</v>
      </c>
      <c r="H1858" s="323" t="s">
        <v>1539</v>
      </c>
    </row>
    <row r="1859" spans="1:8" x14ac:dyDescent="0.25">
      <c r="A1859" s="103"/>
      <c r="B1859" s="324"/>
      <c r="C1859" s="323" t="s">
        <v>1539</v>
      </c>
      <c r="D1859" s="323" t="s">
        <v>1539</v>
      </c>
      <c r="E1859" s="323" t="s">
        <v>1539</v>
      </c>
      <c r="G1859" s="323" t="s">
        <v>1539</v>
      </c>
      <c r="H1859" s="323" t="s">
        <v>1539</v>
      </c>
    </row>
    <row r="1860" spans="1:8" x14ac:dyDescent="0.25">
      <c r="A1860" s="103"/>
      <c r="B1860" s="329"/>
      <c r="C1860" s="323" t="s">
        <v>1539</v>
      </c>
      <c r="D1860" s="323" t="s">
        <v>1539</v>
      </c>
      <c r="E1860" s="323" t="s">
        <v>1539</v>
      </c>
      <c r="G1860" s="323" t="s">
        <v>1539</v>
      </c>
      <c r="H1860" s="323" t="s">
        <v>1539</v>
      </c>
    </row>
    <row r="1861" spans="1:8" x14ac:dyDescent="0.25">
      <c r="A1861" s="103"/>
      <c r="C1861" s="323" t="s">
        <v>1539</v>
      </c>
      <c r="D1861" s="323" t="s">
        <v>1539</v>
      </c>
      <c r="E1861" s="323" t="s">
        <v>1539</v>
      </c>
      <c r="G1861" s="323" t="s">
        <v>1539</v>
      </c>
      <c r="H1861" s="323" t="s">
        <v>1539</v>
      </c>
    </row>
    <row r="1862" spans="1:8" x14ac:dyDescent="0.25">
      <c r="A1862" s="103"/>
      <c r="C1862" s="323" t="s">
        <v>1539</v>
      </c>
      <c r="D1862" s="323" t="s">
        <v>1539</v>
      </c>
      <c r="E1862" s="323" t="s">
        <v>1539</v>
      </c>
      <c r="G1862" s="323" t="s">
        <v>1539</v>
      </c>
      <c r="H1862" s="323" t="s">
        <v>1539</v>
      </c>
    </row>
    <row r="1863" spans="1:8" x14ac:dyDescent="0.25">
      <c r="A1863" s="103"/>
      <c r="C1863" s="323" t="s">
        <v>1539</v>
      </c>
      <c r="D1863" s="323" t="s">
        <v>1539</v>
      </c>
      <c r="E1863" s="323" t="s">
        <v>1539</v>
      </c>
      <c r="G1863" s="323" t="s">
        <v>1539</v>
      </c>
      <c r="H1863" s="323" t="s">
        <v>1539</v>
      </c>
    </row>
    <row r="1864" spans="1:8" x14ac:dyDescent="0.25">
      <c r="A1864" s="103"/>
      <c r="C1864" s="323" t="s">
        <v>1539</v>
      </c>
      <c r="D1864" s="323" t="s">
        <v>1539</v>
      </c>
      <c r="E1864" s="323" t="s">
        <v>1539</v>
      </c>
      <c r="G1864" s="323" t="s">
        <v>1539</v>
      </c>
      <c r="H1864" s="323" t="s">
        <v>1539</v>
      </c>
    </row>
    <row r="1865" spans="1:8" x14ac:dyDescent="0.25">
      <c r="A1865" s="103"/>
      <c r="B1865" s="324"/>
      <c r="C1865" s="323" t="s">
        <v>1539</v>
      </c>
      <c r="D1865" s="323" t="s">
        <v>1539</v>
      </c>
      <c r="E1865" s="323" t="s">
        <v>1539</v>
      </c>
      <c r="G1865" s="323" t="s">
        <v>1539</v>
      </c>
      <c r="H1865" s="323" t="s">
        <v>1539</v>
      </c>
    </row>
    <row r="1866" spans="1:8" x14ac:dyDescent="0.25">
      <c r="A1866" s="103"/>
      <c r="B1866" s="324"/>
      <c r="C1866" s="323" t="s">
        <v>1539</v>
      </c>
      <c r="D1866" s="323" t="s">
        <v>1539</v>
      </c>
      <c r="E1866" s="323" t="s">
        <v>1539</v>
      </c>
      <c r="G1866" s="323" t="s">
        <v>1539</v>
      </c>
      <c r="H1866" s="323" t="s">
        <v>1539</v>
      </c>
    </row>
    <row r="1867" spans="1:8" x14ac:dyDescent="0.25">
      <c r="A1867" s="103"/>
      <c r="B1867" s="324"/>
      <c r="C1867" s="323" t="s">
        <v>1539</v>
      </c>
      <c r="D1867" s="323" t="s">
        <v>1539</v>
      </c>
      <c r="E1867" s="323" t="s">
        <v>1539</v>
      </c>
      <c r="G1867" s="323" t="s">
        <v>1539</v>
      </c>
      <c r="H1867" s="323" t="s">
        <v>1539</v>
      </c>
    </row>
    <row r="1868" spans="1:8" x14ac:dyDescent="0.25">
      <c r="A1868" s="103"/>
      <c r="B1868" s="324"/>
      <c r="C1868" s="323" t="s">
        <v>1539</v>
      </c>
      <c r="D1868" s="323" t="s">
        <v>1539</v>
      </c>
      <c r="E1868" s="323" t="s">
        <v>1539</v>
      </c>
      <c r="G1868" s="323" t="s">
        <v>1539</v>
      </c>
      <c r="H1868" s="323" t="s">
        <v>1539</v>
      </c>
    </row>
    <row r="1869" spans="1:8" x14ac:dyDescent="0.25">
      <c r="A1869" s="103"/>
      <c r="B1869" s="324"/>
      <c r="C1869" s="323" t="s">
        <v>1539</v>
      </c>
      <c r="D1869" s="323" t="s">
        <v>1539</v>
      </c>
      <c r="E1869" s="323" t="s">
        <v>1539</v>
      </c>
      <c r="G1869" s="323" t="s">
        <v>1539</v>
      </c>
      <c r="H1869" s="323" t="s">
        <v>1539</v>
      </c>
    </row>
    <row r="1870" spans="1:8" x14ac:dyDescent="0.25">
      <c r="A1870" s="103"/>
      <c r="B1870" s="324"/>
      <c r="C1870" s="323" t="s">
        <v>1539</v>
      </c>
      <c r="D1870" s="323" t="s">
        <v>1539</v>
      </c>
      <c r="E1870" s="323" t="s">
        <v>1539</v>
      </c>
      <c r="G1870" s="323" t="s">
        <v>1539</v>
      </c>
      <c r="H1870" s="323" t="s">
        <v>1539</v>
      </c>
    </row>
    <row r="1871" spans="1:8" x14ac:dyDescent="0.25">
      <c r="A1871" s="103"/>
      <c r="B1871" s="324"/>
      <c r="C1871" s="323" t="s">
        <v>1539</v>
      </c>
      <c r="D1871" s="323" t="s">
        <v>1539</v>
      </c>
      <c r="E1871" s="323" t="s">
        <v>1539</v>
      </c>
      <c r="G1871" s="323" t="s">
        <v>1539</v>
      </c>
      <c r="H1871" s="323" t="s">
        <v>1539</v>
      </c>
    </row>
    <row r="1872" spans="1:8" x14ac:dyDescent="0.25">
      <c r="A1872" s="103"/>
      <c r="B1872" s="329"/>
      <c r="C1872" s="323" t="s">
        <v>1539</v>
      </c>
      <c r="D1872" s="323" t="s">
        <v>1539</v>
      </c>
      <c r="E1872" s="323" t="s">
        <v>1539</v>
      </c>
      <c r="G1872" s="323" t="s">
        <v>1539</v>
      </c>
      <c r="H1872" s="323" t="s">
        <v>1539</v>
      </c>
    </row>
    <row r="1873" spans="1:8" x14ac:dyDescent="0.25">
      <c r="A1873" s="103"/>
      <c r="C1873" s="323" t="s">
        <v>1539</v>
      </c>
      <c r="D1873" s="323" t="s">
        <v>1539</v>
      </c>
      <c r="E1873" s="323" t="s">
        <v>1539</v>
      </c>
      <c r="G1873" s="323" t="s">
        <v>1539</v>
      </c>
      <c r="H1873" s="323" t="s">
        <v>1539</v>
      </c>
    </row>
    <row r="1874" spans="1:8" x14ac:dyDescent="0.25">
      <c r="A1874" s="103"/>
      <c r="C1874" s="323" t="s">
        <v>1539</v>
      </c>
      <c r="D1874" s="323" t="s">
        <v>1539</v>
      </c>
      <c r="E1874" s="323" t="s">
        <v>1539</v>
      </c>
      <c r="G1874" s="323" t="s">
        <v>1539</v>
      </c>
      <c r="H1874" s="323" t="s">
        <v>1539</v>
      </c>
    </row>
    <row r="1875" spans="1:8" x14ac:dyDescent="0.25">
      <c r="A1875" s="103"/>
      <c r="C1875" s="323" t="s">
        <v>1539</v>
      </c>
      <c r="D1875" s="323" t="s">
        <v>1539</v>
      </c>
      <c r="E1875" s="323" t="s">
        <v>1539</v>
      </c>
      <c r="G1875" s="323" t="s">
        <v>1539</v>
      </c>
      <c r="H1875" s="323" t="s">
        <v>1539</v>
      </c>
    </row>
    <row r="1876" spans="1:8" x14ac:dyDescent="0.25">
      <c r="A1876" s="103"/>
      <c r="C1876" s="323" t="s">
        <v>1539</v>
      </c>
      <c r="D1876" s="323" t="s">
        <v>1539</v>
      </c>
      <c r="E1876" s="323" t="s">
        <v>1539</v>
      </c>
      <c r="G1876" s="323" t="s">
        <v>1539</v>
      </c>
      <c r="H1876" s="323" t="s">
        <v>1539</v>
      </c>
    </row>
    <row r="1877" spans="1:8" x14ac:dyDescent="0.25">
      <c r="A1877" s="103"/>
      <c r="B1877" s="324"/>
      <c r="C1877" s="323" t="s">
        <v>1539</v>
      </c>
      <c r="D1877" s="323" t="s">
        <v>1539</v>
      </c>
      <c r="E1877" s="323" t="s">
        <v>1539</v>
      </c>
      <c r="G1877" s="323" t="s">
        <v>1539</v>
      </c>
      <c r="H1877" s="323" t="s">
        <v>1539</v>
      </c>
    </row>
    <row r="1878" spans="1:8" x14ac:dyDescent="0.25">
      <c r="A1878" s="103"/>
      <c r="B1878" s="324"/>
      <c r="C1878" s="323" t="s">
        <v>1539</v>
      </c>
      <c r="D1878" s="323" t="s">
        <v>1539</v>
      </c>
      <c r="E1878" s="323" t="s">
        <v>1539</v>
      </c>
      <c r="G1878" s="323" t="s">
        <v>1539</v>
      </c>
      <c r="H1878" s="323" t="s">
        <v>1539</v>
      </c>
    </row>
    <row r="1879" spans="1:8" x14ac:dyDescent="0.25">
      <c r="A1879" s="103"/>
      <c r="B1879" s="324"/>
      <c r="C1879" s="323" t="s">
        <v>1539</v>
      </c>
      <c r="D1879" s="323" t="s">
        <v>1539</v>
      </c>
      <c r="E1879" s="323" t="s">
        <v>1539</v>
      </c>
      <c r="G1879" s="323" t="s">
        <v>1539</v>
      </c>
      <c r="H1879" s="323" t="s">
        <v>1539</v>
      </c>
    </row>
    <row r="1880" spans="1:8" x14ac:dyDescent="0.25">
      <c r="A1880" s="103"/>
      <c r="B1880" s="324"/>
      <c r="C1880" s="323" t="s">
        <v>1539</v>
      </c>
      <c r="D1880" s="323" t="s">
        <v>1539</v>
      </c>
      <c r="E1880" s="323" t="s">
        <v>1539</v>
      </c>
      <c r="G1880" s="323" t="s">
        <v>1539</v>
      </c>
      <c r="H1880" s="323" t="s">
        <v>1539</v>
      </c>
    </row>
    <row r="1881" spans="1:8" x14ac:dyDescent="0.25">
      <c r="A1881" s="103"/>
      <c r="B1881" s="324"/>
      <c r="C1881" s="323" t="s">
        <v>1539</v>
      </c>
      <c r="D1881" s="323" t="s">
        <v>1539</v>
      </c>
      <c r="E1881" s="323" t="s">
        <v>1539</v>
      </c>
      <c r="G1881" s="323" t="s">
        <v>1539</v>
      </c>
      <c r="H1881" s="323" t="s">
        <v>1539</v>
      </c>
    </row>
    <row r="1882" spans="1:8" x14ac:dyDescent="0.25">
      <c r="A1882" s="103"/>
      <c r="B1882" s="324"/>
      <c r="C1882" s="323" t="s">
        <v>1539</v>
      </c>
      <c r="D1882" s="323" t="s">
        <v>1539</v>
      </c>
      <c r="E1882" s="323" t="s">
        <v>1539</v>
      </c>
      <c r="G1882" s="323" t="s">
        <v>1539</v>
      </c>
      <c r="H1882" s="323" t="s">
        <v>1539</v>
      </c>
    </row>
    <row r="1883" spans="1:8" x14ac:dyDescent="0.25">
      <c r="A1883" s="103"/>
      <c r="B1883" s="324"/>
      <c r="C1883" s="323" t="s">
        <v>1539</v>
      </c>
      <c r="D1883" s="323" t="s">
        <v>1539</v>
      </c>
      <c r="E1883" s="323" t="s">
        <v>1539</v>
      </c>
      <c r="G1883" s="323" t="s">
        <v>1539</v>
      </c>
      <c r="H1883" s="323" t="s">
        <v>1539</v>
      </c>
    </row>
    <row r="1884" spans="1:8" x14ac:dyDescent="0.25">
      <c r="A1884" s="103"/>
      <c r="B1884" s="324"/>
      <c r="C1884" s="323" t="s">
        <v>1539</v>
      </c>
      <c r="D1884" s="323" t="s">
        <v>1539</v>
      </c>
      <c r="E1884" s="323" t="s">
        <v>1539</v>
      </c>
      <c r="G1884" s="323" t="s">
        <v>1539</v>
      </c>
      <c r="H1884" s="323" t="s">
        <v>1539</v>
      </c>
    </row>
    <row r="1885" spans="1:8" x14ac:dyDescent="0.25">
      <c r="A1885" s="103"/>
      <c r="B1885" s="324"/>
      <c r="C1885" s="323" t="s">
        <v>1539</v>
      </c>
      <c r="D1885" s="323" t="s">
        <v>1539</v>
      </c>
      <c r="E1885" s="323" t="s">
        <v>1539</v>
      </c>
      <c r="G1885" s="323" t="s">
        <v>1539</v>
      </c>
      <c r="H1885" s="323" t="s">
        <v>1539</v>
      </c>
    </row>
    <row r="1886" spans="1:8" x14ac:dyDescent="0.25">
      <c r="A1886" s="103"/>
      <c r="B1886" s="324"/>
      <c r="C1886" s="323" t="s">
        <v>1539</v>
      </c>
      <c r="D1886" s="323" t="s">
        <v>1539</v>
      </c>
      <c r="E1886" s="323" t="s">
        <v>1539</v>
      </c>
      <c r="G1886" s="323" t="s">
        <v>1539</v>
      </c>
      <c r="H1886" s="323" t="s">
        <v>1539</v>
      </c>
    </row>
    <row r="1887" spans="1:8" x14ac:dyDescent="0.25">
      <c r="A1887" s="103"/>
      <c r="B1887" s="324"/>
      <c r="C1887" s="323" t="s">
        <v>1539</v>
      </c>
      <c r="D1887" s="323" t="s">
        <v>1539</v>
      </c>
      <c r="E1887" s="323" t="s">
        <v>1539</v>
      </c>
      <c r="G1887" s="323" t="s">
        <v>1539</v>
      </c>
      <c r="H1887" s="323" t="s">
        <v>1539</v>
      </c>
    </row>
    <row r="1888" spans="1:8" x14ac:dyDescent="0.25">
      <c r="A1888" s="103"/>
      <c r="B1888" s="324"/>
      <c r="C1888" s="323" t="s">
        <v>1539</v>
      </c>
      <c r="D1888" s="323" t="s">
        <v>1539</v>
      </c>
      <c r="E1888" s="323" t="s">
        <v>1539</v>
      </c>
      <c r="G1888" s="323" t="s">
        <v>1539</v>
      </c>
      <c r="H1888" s="323" t="s">
        <v>1539</v>
      </c>
    </row>
    <row r="1889" spans="1:8" x14ac:dyDescent="0.25">
      <c r="A1889" s="103"/>
      <c r="B1889" s="324"/>
      <c r="C1889" s="323" t="s">
        <v>1539</v>
      </c>
      <c r="D1889" s="323" t="s">
        <v>1539</v>
      </c>
      <c r="E1889" s="323" t="s">
        <v>1539</v>
      </c>
      <c r="G1889" s="323" t="s">
        <v>1539</v>
      </c>
      <c r="H1889" s="323" t="s">
        <v>1539</v>
      </c>
    </row>
    <row r="1890" spans="1:8" x14ac:dyDescent="0.25">
      <c r="A1890" s="103"/>
      <c r="B1890" s="324"/>
      <c r="C1890" s="323" t="s">
        <v>1539</v>
      </c>
      <c r="D1890" s="323" t="s">
        <v>1539</v>
      </c>
      <c r="E1890" s="323" t="s">
        <v>1539</v>
      </c>
      <c r="G1890" s="323" t="s">
        <v>1539</v>
      </c>
      <c r="H1890" s="323" t="s">
        <v>1539</v>
      </c>
    </row>
    <row r="1891" spans="1:8" x14ac:dyDescent="0.25">
      <c r="A1891" s="103"/>
      <c r="B1891" s="324"/>
      <c r="C1891" s="323" t="s">
        <v>1539</v>
      </c>
      <c r="D1891" s="323" t="s">
        <v>1539</v>
      </c>
      <c r="E1891" s="323" t="s">
        <v>1539</v>
      </c>
      <c r="G1891" s="323" t="s">
        <v>1539</v>
      </c>
      <c r="H1891" s="323" t="s">
        <v>1539</v>
      </c>
    </row>
    <row r="1892" spans="1:8" x14ac:dyDescent="0.25">
      <c r="A1892" s="103"/>
      <c r="B1892" s="324"/>
      <c r="C1892" s="323" t="s">
        <v>1539</v>
      </c>
      <c r="D1892" s="323" t="s">
        <v>1539</v>
      </c>
      <c r="E1892" s="323" t="s">
        <v>1539</v>
      </c>
      <c r="G1892" s="323" t="s">
        <v>1539</v>
      </c>
      <c r="H1892" s="323" t="s">
        <v>1539</v>
      </c>
    </row>
    <row r="1893" spans="1:8" x14ac:dyDescent="0.25">
      <c r="A1893" s="103"/>
      <c r="B1893" s="324"/>
      <c r="C1893" s="323" t="s">
        <v>1539</v>
      </c>
      <c r="D1893" s="323" t="s">
        <v>1539</v>
      </c>
      <c r="E1893" s="323" t="s">
        <v>1539</v>
      </c>
      <c r="G1893" s="323" t="s">
        <v>1539</v>
      </c>
      <c r="H1893" s="323" t="s">
        <v>1539</v>
      </c>
    </row>
    <row r="1894" spans="1:8" x14ac:dyDescent="0.25">
      <c r="A1894" s="103"/>
      <c r="B1894" s="324"/>
      <c r="C1894" s="323" t="s">
        <v>1539</v>
      </c>
      <c r="D1894" s="323" t="s">
        <v>1539</v>
      </c>
      <c r="E1894" s="323" t="s">
        <v>1539</v>
      </c>
      <c r="G1894" s="323" t="s">
        <v>1539</v>
      </c>
      <c r="H1894" s="323" t="s">
        <v>1539</v>
      </c>
    </row>
    <row r="1895" spans="1:8" x14ac:dyDescent="0.25">
      <c r="A1895" s="103"/>
      <c r="B1895" s="324"/>
      <c r="C1895" s="323" t="s">
        <v>1539</v>
      </c>
      <c r="D1895" s="323" t="s">
        <v>1539</v>
      </c>
      <c r="E1895" s="323" t="s">
        <v>1539</v>
      </c>
      <c r="G1895" s="323" t="s">
        <v>1539</v>
      </c>
      <c r="H1895" s="323" t="s">
        <v>1539</v>
      </c>
    </row>
    <row r="1896" spans="1:8" x14ac:dyDescent="0.25">
      <c r="A1896" s="103"/>
      <c r="B1896" s="324"/>
      <c r="C1896" s="323" t="s">
        <v>1539</v>
      </c>
      <c r="D1896" s="323" t="s">
        <v>1539</v>
      </c>
      <c r="E1896" s="323" t="s">
        <v>1539</v>
      </c>
      <c r="G1896" s="323" t="s">
        <v>1539</v>
      </c>
      <c r="H1896" s="323" t="s">
        <v>1539</v>
      </c>
    </row>
    <row r="1897" spans="1:8" x14ac:dyDescent="0.25">
      <c r="A1897" s="103"/>
      <c r="B1897" s="324"/>
      <c r="C1897" s="323" t="s">
        <v>1539</v>
      </c>
      <c r="D1897" s="323" t="s">
        <v>1539</v>
      </c>
      <c r="E1897" s="323" t="s">
        <v>1539</v>
      </c>
      <c r="G1897" s="323" t="s">
        <v>1539</v>
      </c>
      <c r="H1897" s="323" t="s">
        <v>1539</v>
      </c>
    </row>
    <row r="1898" spans="1:8" x14ac:dyDescent="0.25">
      <c r="A1898" s="103"/>
      <c r="B1898" s="324"/>
      <c r="C1898" s="323" t="s">
        <v>1539</v>
      </c>
      <c r="D1898" s="323" t="s">
        <v>1539</v>
      </c>
      <c r="E1898" s="323" t="s">
        <v>1539</v>
      </c>
      <c r="G1898" s="323" t="s">
        <v>1539</v>
      </c>
      <c r="H1898" s="323" t="s">
        <v>1539</v>
      </c>
    </row>
    <row r="1899" spans="1:8" x14ac:dyDescent="0.25">
      <c r="A1899" s="103"/>
      <c r="B1899" s="324"/>
      <c r="C1899" s="323" t="s">
        <v>1539</v>
      </c>
      <c r="D1899" s="323" t="s">
        <v>1539</v>
      </c>
      <c r="E1899" s="323" t="s">
        <v>1539</v>
      </c>
      <c r="G1899" s="323" t="s">
        <v>1539</v>
      </c>
      <c r="H1899" s="323" t="s">
        <v>1539</v>
      </c>
    </row>
    <row r="1900" spans="1:8" x14ac:dyDescent="0.25">
      <c r="A1900" s="103"/>
      <c r="B1900" s="324"/>
      <c r="C1900" s="323" t="s">
        <v>1539</v>
      </c>
      <c r="D1900" s="323" t="s">
        <v>1539</v>
      </c>
      <c r="E1900" s="323" t="s">
        <v>1539</v>
      </c>
      <c r="G1900" s="323" t="s">
        <v>1539</v>
      </c>
      <c r="H1900" s="323" t="s">
        <v>1539</v>
      </c>
    </row>
    <row r="1901" spans="1:8" x14ac:dyDescent="0.25">
      <c r="A1901" s="103"/>
      <c r="B1901" s="324"/>
      <c r="C1901" s="323" t="s">
        <v>1539</v>
      </c>
      <c r="D1901" s="323" t="s">
        <v>1539</v>
      </c>
      <c r="E1901" s="323" t="s">
        <v>1539</v>
      </c>
      <c r="G1901" s="323" t="s">
        <v>1539</v>
      </c>
      <c r="H1901" s="323" t="s">
        <v>1539</v>
      </c>
    </row>
    <row r="1902" spans="1:8" x14ac:dyDescent="0.25">
      <c r="A1902" s="103"/>
      <c r="B1902" s="324"/>
      <c r="C1902" s="323" t="s">
        <v>1539</v>
      </c>
      <c r="D1902" s="323" t="s">
        <v>1539</v>
      </c>
      <c r="E1902" s="323" t="s">
        <v>1539</v>
      </c>
      <c r="G1902" s="323" t="s">
        <v>1539</v>
      </c>
      <c r="H1902" s="323" t="s">
        <v>1539</v>
      </c>
    </row>
    <row r="1903" spans="1:8" x14ac:dyDescent="0.25">
      <c r="A1903" s="103"/>
      <c r="B1903" s="324"/>
      <c r="C1903" s="323" t="s">
        <v>1539</v>
      </c>
      <c r="D1903" s="323" t="s">
        <v>1539</v>
      </c>
      <c r="E1903" s="323" t="s">
        <v>1539</v>
      </c>
      <c r="G1903" s="323" t="s">
        <v>1539</v>
      </c>
      <c r="H1903" s="323" t="s">
        <v>1539</v>
      </c>
    </row>
    <row r="1904" spans="1:8" x14ac:dyDescent="0.25">
      <c r="A1904" s="103"/>
      <c r="B1904" s="324"/>
      <c r="C1904" s="323" t="s">
        <v>1539</v>
      </c>
      <c r="D1904" s="323" t="s">
        <v>1539</v>
      </c>
      <c r="E1904" s="323" t="s">
        <v>1539</v>
      </c>
      <c r="G1904" s="323" t="s">
        <v>1539</v>
      </c>
      <c r="H1904" s="323" t="s">
        <v>1539</v>
      </c>
    </row>
    <row r="1905" spans="1:8" x14ac:dyDescent="0.25">
      <c r="A1905" s="103"/>
      <c r="B1905" s="324"/>
      <c r="C1905" s="323" t="s">
        <v>1539</v>
      </c>
      <c r="D1905" s="323" t="s">
        <v>1539</v>
      </c>
      <c r="E1905" s="323" t="s">
        <v>1539</v>
      </c>
      <c r="G1905" s="323" t="s">
        <v>1539</v>
      </c>
      <c r="H1905" s="323" t="s">
        <v>1539</v>
      </c>
    </row>
    <row r="1906" spans="1:8" x14ac:dyDescent="0.25">
      <c r="A1906" s="103"/>
      <c r="B1906" s="324"/>
      <c r="C1906" s="323" t="s">
        <v>1539</v>
      </c>
      <c r="D1906" s="323" t="s">
        <v>1539</v>
      </c>
      <c r="E1906" s="323" t="s">
        <v>1539</v>
      </c>
      <c r="G1906" s="323" t="s">
        <v>1539</v>
      </c>
      <c r="H1906" s="323" t="s">
        <v>1539</v>
      </c>
    </row>
    <row r="1907" spans="1:8" x14ac:dyDescent="0.25">
      <c r="A1907" s="103"/>
      <c r="B1907" s="324"/>
      <c r="C1907" s="323" t="s">
        <v>1539</v>
      </c>
      <c r="D1907" s="323" t="s">
        <v>1539</v>
      </c>
      <c r="E1907" s="323" t="s">
        <v>1539</v>
      </c>
      <c r="G1907" s="323" t="s">
        <v>1539</v>
      </c>
      <c r="H1907" s="323" t="s">
        <v>1539</v>
      </c>
    </row>
    <row r="1908" spans="1:8" x14ac:dyDescent="0.25">
      <c r="A1908" s="103"/>
      <c r="B1908" s="324"/>
      <c r="C1908" s="323" t="s">
        <v>1539</v>
      </c>
      <c r="D1908" s="323" t="s">
        <v>1539</v>
      </c>
      <c r="E1908" s="323" t="s">
        <v>1539</v>
      </c>
      <c r="G1908" s="323" t="s">
        <v>1539</v>
      </c>
      <c r="H1908" s="323" t="s">
        <v>1539</v>
      </c>
    </row>
    <row r="1909" spans="1:8" x14ac:dyDescent="0.25">
      <c r="A1909" s="103"/>
      <c r="B1909" s="324"/>
      <c r="C1909" s="323" t="s">
        <v>1539</v>
      </c>
      <c r="D1909" s="323" t="s">
        <v>1539</v>
      </c>
      <c r="E1909" s="323" t="s">
        <v>1539</v>
      </c>
      <c r="G1909" s="323" t="s">
        <v>1539</v>
      </c>
      <c r="H1909" s="323" t="s">
        <v>1539</v>
      </c>
    </row>
    <row r="1910" spans="1:8" x14ac:dyDescent="0.25">
      <c r="A1910" s="103"/>
      <c r="B1910" s="324"/>
      <c r="C1910" s="323" t="s">
        <v>1539</v>
      </c>
      <c r="D1910" s="323" t="s">
        <v>1539</v>
      </c>
      <c r="E1910" s="323" t="s">
        <v>1539</v>
      </c>
      <c r="G1910" s="323" t="s">
        <v>1539</v>
      </c>
      <c r="H1910" s="323" t="s">
        <v>1539</v>
      </c>
    </row>
    <row r="1911" spans="1:8" x14ac:dyDescent="0.25">
      <c r="A1911" s="103"/>
      <c r="B1911" s="324"/>
      <c r="C1911" s="323" t="s">
        <v>1539</v>
      </c>
      <c r="D1911" s="323" t="s">
        <v>1539</v>
      </c>
      <c r="E1911" s="323" t="s">
        <v>1539</v>
      </c>
      <c r="G1911" s="323" t="s">
        <v>1539</v>
      </c>
      <c r="H1911" s="323" t="s">
        <v>1539</v>
      </c>
    </row>
    <row r="1912" spans="1:8" x14ac:dyDescent="0.25">
      <c r="A1912" s="103"/>
      <c r="B1912" s="324"/>
      <c r="C1912" s="323" t="s">
        <v>1539</v>
      </c>
      <c r="D1912" s="323" t="s">
        <v>1539</v>
      </c>
      <c r="E1912" s="323" t="s">
        <v>1539</v>
      </c>
      <c r="G1912" s="323" t="s">
        <v>1539</v>
      </c>
      <c r="H1912" s="323" t="s">
        <v>1539</v>
      </c>
    </row>
    <row r="1913" spans="1:8" x14ac:dyDescent="0.25">
      <c r="A1913" s="103"/>
      <c r="B1913" s="324"/>
      <c r="C1913" s="323" t="s">
        <v>1539</v>
      </c>
      <c r="D1913" s="323" t="s">
        <v>1539</v>
      </c>
      <c r="E1913" s="323" t="s">
        <v>1539</v>
      </c>
      <c r="G1913" s="323" t="s">
        <v>1539</v>
      </c>
      <c r="H1913" s="323" t="s">
        <v>1539</v>
      </c>
    </row>
    <row r="1914" spans="1:8" x14ac:dyDescent="0.25">
      <c r="A1914" s="103"/>
      <c r="B1914" s="324"/>
      <c r="C1914" s="323" t="s">
        <v>1539</v>
      </c>
      <c r="D1914" s="323" t="s">
        <v>1539</v>
      </c>
      <c r="E1914" s="323" t="s">
        <v>1539</v>
      </c>
      <c r="G1914" s="323" t="s">
        <v>1539</v>
      </c>
      <c r="H1914" s="323" t="s">
        <v>1539</v>
      </c>
    </row>
    <row r="1915" spans="1:8" x14ac:dyDescent="0.25">
      <c r="A1915" s="103"/>
      <c r="B1915" s="324"/>
      <c r="C1915" s="323" t="s">
        <v>1539</v>
      </c>
      <c r="D1915" s="323" t="s">
        <v>1539</v>
      </c>
      <c r="E1915" s="323" t="s">
        <v>1539</v>
      </c>
      <c r="G1915" s="323" t="s">
        <v>1539</v>
      </c>
      <c r="H1915" s="323" t="s">
        <v>1539</v>
      </c>
    </row>
    <row r="1916" spans="1:8" x14ac:dyDescent="0.25">
      <c r="A1916" s="103"/>
      <c r="B1916" s="324"/>
      <c r="C1916" s="323" t="s">
        <v>1539</v>
      </c>
      <c r="D1916" s="323" t="s">
        <v>1539</v>
      </c>
      <c r="E1916" s="323" t="s">
        <v>1539</v>
      </c>
      <c r="G1916" s="323" t="s">
        <v>1539</v>
      </c>
      <c r="H1916" s="323" t="s">
        <v>1539</v>
      </c>
    </row>
    <row r="1917" spans="1:8" x14ac:dyDescent="0.25">
      <c r="A1917" s="103"/>
      <c r="B1917" s="324"/>
      <c r="C1917" s="323" t="s">
        <v>1539</v>
      </c>
      <c r="D1917" s="323" t="s">
        <v>1539</v>
      </c>
      <c r="E1917" s="323" t="s">
        <v>1539</v>
      </c>
      <c r="G1917" s="323" t="s">
        <v>1539</v>
      </c>
      <c r="H1917" s="323" t="s">
        <v>1539</v>
      </c>
    </row>
    <row r="1918" spans="1:8" x14ac:dyDescent="0.25">
      <c r="A1918" s="103"/>
      <c r="B1918" s="324"/>
      <c r="C1918" s="323" t="s">
        <v>1539</v>
      </c>
      <c r="D1918" s="323" t="s">
        <v>1539</v>
      </c>
      <c r="E1918" s="323" t="s">
        <v>1539</v>
      </c>
      <c r="G1918" s="323" t="s">
        <v>1539</v>
      </c>
      <c r="H1918" s="323" t="s">
        <v>1539</v>
      </c>
    </row>
    <row r="1919" spans="1:8" x14ac:dyDescent="0.25">
      <c r="A1919" s="103"/>
      <c r="B1919" s="324"/>
      <c r="C1919" s="323" t="s">
        <v>1539</v>
      </c>
      <c r="D1919" s="323" t="s">
        <v>1539</v>
      </c>
      <c r="E1919" s="323" t="s">
        <v>1539</v>
      </c>
      <c r="G1919" s="323" t="s">
        <v>1539</v>
      </c>
      <c r="H1919" s="323" t="s">
        <v>1539</v>
      </c>
    </row>
    <row r="1920" spans="1:8" x14ac:dyDescent="0.25">
      <c r="A1920" s="103"/>
      <c r="B1920" s="324"/>
      <c r="C1920" s="323" t="s">
        <v>1539</v>
      </c>
      <c r="D1920" s="323" t="s">
        <v>1539</v>
      </c>
      <c r="E1920" s="323" t="s">
        <v>1539</v>
      </c>
      <c r="G1920" s="323" t="s">
        <v>1539</v>
      </c>
      <c r="H1920" s="323" t="s">
        <v>1539</v>
      </c>
    </row>
    <row r="1921" spans="1:8" x14ac:dyDescent="0.25">
      <c r="A1921" s="103"/>
      <c r="B1921" s="324"/>
      <c r="C1921" s="323" t="s">
        <v>1539</v>
      </c>
      <c r="D1921" s="323" t="s">
        <v>1539</v>
      </c>
      <c r="E1921" s="323" t="s">
        <v>1539</v>
      </c>
      <c r="G1921" s="323" t="s">
        <v>1539</v>
      </c>
      <c r="H1921" s="323" t="s">
        <v>1539</v>
      </c>
    </row>
    <row r="1922" spans="1:8" x14ac:dyDescent="0.25">
      <c r="A1922" s="103"/>
      <c r="B1922" s="324"/>
      <c r="C1922" s="323" t="s">
        <v>1539</v>
      </c>
      <c r="D1922" s="323" t="s">
        <v>1539</v>
      </c>
      <c r="E1922" s="323" t="s">
        <v>1539</v>
      </c>
      <c r="G1922" s="323" t="s">
        <v>1539</v>
      </c>
      <c r="H1922" s="323" t="s">
        <v>1539</v>
      </c>
    </row>
    <row r="1923" spans="1:8" x14ac:dyDescent="0.25">
      <c r="A1923" s="103"/>
      <c r="B1923" s="324"/>
      <c r="C1923" s="323" t="s">
        <v>1539</v>
      </c>
      <c r="D1923" s="323" t="s">
        <v>1539</v>
      </c>
      <c r="E1923" s="323" t="s">
        <v>1539</v>
      </c>
      <c r="G1923" s="323" t="s">
        <v>1539</v>
      </c>
      <c r="H1923" s="323" t="s">
        <v>1539</v>
      </c>
    </row>
    <row r="1924" spans="1:8" x14ac:dyDescent="0.25">
      <c r="A1924" s="103"/>
      <c r="B1924" s="324"/>
      <c r="C1924" s="323" t="s">
        <v>1539</v>
      </c>
      <c r="D1924" s="323" t="s">
        <v>1539</v>
      </c>
      <c r="E1924" s="323" t="s">
        <v>1539</v>
      </c>
      <c r="G1924" s="323" t="s">
        <v>1539</v>
      </c>
      <c r="H1924" s="323" t="s">
        <v>1539</v>
      </c>
    </row>
    <row r="1925" spans="1:8" x14ac:dyDescent="0.25">
      <c r="A1925" s="103"/>
      <c r="B1925" s="329"/>
      <c r="C1925" s="323" t="s">
        <v>1539</v>
      </c>
      <c r="D1925" s="323" t="s">
        <v>1539</v>
      </c>
      <c r="E1925" s="323" t="s">
        <v>1539</v>
      </c>
      <c r="G1925" s="323" t="s">
        <v>1539</v>
      </c>
      <c r="H1925" s="323" t="s">
        <v>1539</v>
      </c>
    </row>
    <row r="1926" spans="1:8" x14ac:dyDescent="0.25">
      <c r="A1926" s="103"/>
      <c r="C1926" s="323" t="s">
        <v>1539</v>
      </c>
      <c r="D1926" s="323" t="s">
        <v>1539</v>
      </c>
      <c r="E1926" s="323" t="s">
        <v>1539</v>
      </c>
      <c r="G1926" s="323" t="s">
        <v>1539</v>
      </c>
      <c r="H1926" s="323" t="s">
        <v>1539</v>
      </c>
    </row>
    <row r="1927" spans="1:8" x14ac:dyDescent="0.25">
      <c r="A1927" s="103"/>
      <c r="C1927" s="323" t="s">
        <v>1539</v>
      </c>
      <c r="D1927" s="323" t="s">
        <v>1539</v>
      </c>
      <c r="E1927" s="323" t="s">
        <v>1539</v>
      </c>
      <c r="G1927" s="323" t="s">
        <v>1539</v>
      </c>
      <c r="H1927" s="323" t="s">
        <v>1539</v>
      </c>
    </row>
    <row r="1928" spans="1:8" x14ac:dyDescent="0.25">
      <c r="A1928" s="103"/>
      <c r="C1928" s="323" t="s">
        <v>1539</v>
      </c>
      <c r="D1928" s="323" t="s">
        <v>1539</v>
      </c>
      <c r="E1928" s="323" t="s">
        <v>1539</v>
      </c>
      <c r="G1928" s="323" t="s">
        <v>1539</v>
      </c>
      <c r="H1928" s="323" t="s">
        <v>1539</v>
      </c>
    </row>
    <row r="1929" spans="1:8" x14ac:dyDescent="0.25">
      <c r="A1929" s="103"/>
      <c r="C1929" s="323" t="s">
        <v>1539</v>
      </c>
      <c r="D1929" s="323" t="s">
        <v>1539</v>
      </c>
      <c r="E1929" s="323" t="s">
        <v>1539</v>
      </c>
      <c r="G1929" s="323" t="s">
        <v>1539</v>
      </c>
      <c r="H1929" s="323" t="s">
        <v>1539</v>
      </c>
    </row>
    <row r="1930" spans="1:8" x14ac:dyDescent="0.25">
      <c r="A1930" s="103"/>
      <c r="C1930" s="323" t="s">
        <v>1539</v>
      </c>
      <c r="D1930" s="323" t="s">
        <v>1539</v>
      </c>
      <c r="E1930" s="323" t="s">
        <v>1539</v>
      </c>
      <c r="G1930" s="323" t="s">
        <v>1539</v>
      </c>
      <c r="H1930" s="323" t="s">
        <v>1539</v>
      </c>
    </row>
    <row r="1931" spans="1:8" x14ac:dyDescent="0.25">
      <c r="A1931" s="103"/>
      <c r="C1931" s="323" t="s">
        <v>1539</v>
      </c>
      <c r="D1931" s="323" t="s">
        <v>1539</v>
      </c>
      <c r="E1931" s="323" t="s">
        <v>1539</v>
      </c>
      <c r="G1931" s="323" t="s">
        <v>1539</v>
      </c>
      <c r="H1931" s="323" t="s">
        <v>1539</v>
      </c>
    </row>
    <row r="1932" spans="1:8" x14ac:dyDescent="0.25">
      <c r="A1932" s="103"/>
      <c r="B1932" s="324"/>
      <c r="C1932" s="323" t="s">
        <v>1539</v>
      </c>
      <c r="D1932" s="323" t="s">
        <v>1539</v>
      </c>
      <c r="E1932" s="323" t="s">
        <v>1539</v>
      </c>
      <c r="G1932" s="323" t="s">
        <v>1539</v>
      </c>
      <c r="H1932" s="323" t="s">
        <v>1539</v>
      </c>
    </row>
    <row r="1933" spans="1:8" x14ac:dyDescent="0.25">
      <c r="A1933" s="103"/>
      <c r="B1933" s="324"/>
      <c r="C1933" s="323" t="s">
        <v>1539</v>
      </c>
      <c r="D1933" s="323" t="s">
        <v>1539</v>
      </c>
      <c r="E1933" s="323" t="s">
        <v>1539</v>
      </c>
      <c r="G1933" s="323" t="s">
        <v>1539</v>
      </c>
      <c r="H1933" s="323" t="s">
        <v>1539</v>
      </c>
    </row>
    <row r="1934" spans="1:8" x14ac:dyDescent="0.25">
      <c r="A1934" s="103"/>
      <c r="B1934" s="324"/>
      <c r="C1934" s="323" t="s">
        <v>1539</v>
      </c>
      <c r="D1934" s="323" t="s">
        <v>1539</v>
      </c>
      <c r="E1934" s="323" t="s">
        <v>1539</v>
      </c>
      <c r="G1934" s="323" t="s">
        <v>1539</v>
      </c>
      <c r="H1934" s="323" t="s">
        <v>1539</v>
      </c>
    </row>
    <row r="1935" spans="1:8" x14ac:dyDescent="0.25">
      <c r="A1935" s="103"/>
      <c r="B1935" s="324"/>
      <c r="C1935" s="323" t="s">
        <v>1539</v>
      </c>
      <c r="D1935" s="323" t="s">
        <v>1539</v>
      </c>
      <c r="E1935" s="323" t="s">
        <v>1539</v>
      </c>
      <c r="G1935" s="323" t="s">
        <v>1539</v>
      </c>
      <c r="H1935" s="323" t="s">
        <v>1539</v>
      </c>
    </row>
    <row r="1936" spans="1:8" x14ac:dyDescent="0.25">
      <c r="A1936" s="103"/>
      <c r="B1936" s="324"/>
      <c r="C1936" s="323" t="s">
        <v>1539</v>
      </c>
      <c r="D1936" s="323" t="s">
        <v>1539</v>
      </c>
      <c r="E1936" s="323" t="s">
        <v>1539</v>
      </c>
      <c r="G1936" s="323" t="s">
        <v>1539</v>
      </c>
      <c r="H1936" s="323" t="s">
        <v>1539</v>
      </c>
    </row>
    <row r="1937" spans="1:8" x14ac:dyDescent="0.25">
      <c r="A1937" s="103"/>
      <c r="B1937" s="324"/>
      <c r="C1937" s="323" t="s">
        <v>1539</v>
      </c>
      <c r="D1937" s="323" t="s">
        <v>1539</v>
      </c>
      <c r="E1937" s="323" t="s">
        <v>1539</v>
      </c>
      <c r="G1937" s="323" t="s">
        <v>1539</v>
      </c>
      <c r="H1937" s="323" t="s">
        <v>1539</v>
      </c>
    </row>
    <row r="1938" spans="1:8" x14ac:dyDescent="0.25">
      <c r="A1938" s="103"/>
      <c r="B1938" s="324"/>
      <c r="C1938" s="323" t="s">
        <v>1539</v>
      </c>
      <c r="D1938" s="323" t="s">
        <v>1539</v>
      </c>
      <c r="E1938" s="323" t="s">
        <v>1539</v>
      </c>
      <c r="G1938" s="323" t="s">
        <v>1539</v>
      </c>
      <c r="H1938" s="323" t="s">
        <v>1539</v>
      </c>
    </row>
    <row r="1939" spans="1:8" x14ac:dyDescent="0.25">
      <c r="A1939" s="103"/>
      <c r="B1939" s="324"/>
      <c r="C1939" s="323" t="s">
        <v>1539</v>
      </c>
      <c r="D1939" s="323" t="s">
        <v>1539</v>
      </c>
      <c r="E1939" s="323" t="s">
        <v>1539</v>
      </c>
      <c r="G1939" s="323" t="s">
        <v>1539</v>
      </c>
      <c r="H1939" s="323" t="s">
        <v>1539</v>
      </c>
    </row>
    <row r="1940" spans="1:8" x14ac:dyDescent="0.25">
      <c r="A1940" s="103"/>
      <c r="B1940" s="324"/>
      <c r="C1940" s="323" t="s">
        <v>1539</v>
      </c>
      <c r="D1940" s="323" t="s">
        <v>1539</v>
      </c>
      <c r="E1940" s="323" t="s">
        <v>1539</v>
      </c>
      <c r="G1940" s="323" t="s">
        <v>1539</v>
      </c>
      <c r="H1940" s="323" t="s">
        <v>1539</v>
      </c>
    </row>
    <row r="1941" spans="1:8" x14ac:dyDescent="0.25">
      <c r="A1941" s="103"/>
      <c r="B1941" s="324"/>
      <c r="C1941" s="323" t="s">
        <v>1539</v>
      </c>
      <c r="D1941" s="323" t="s">
        <v>1539</v>
      </c>
      <c r="E1941" s="323" t="s">
        <v>1539</v>
      </c>
      <c r="G1941" s="323" t="s">
        <v>1539</v>
      </c>
      <c r="H1941" s="323" t="s">
        <v>1539</v>
      </c>
    </row>
    <row r="1942" spans="1:8" x14ac:dyDescent="0.25">
      <c r="A1942" s="103"/>
      <c r="B1942" s="324"/>
      <c r="C1942" s="323" t="s">
        <v>1539</v>
      </c>
      <c r="D1942" s="323" t="s">
        <v>1539</v>
      </c>
      <c r="E1942" s="323" t="s">
        <v>1539</v>
      </c>
      <c r="G1942" s="323" t="s">
        <v>1539</v>
      </c>
      <c r="H1942" s="323" t="s">
        <v>1539</v>
      </c>
    </row>
    <row r="1943" spans="1:8" x14ac:dyDescent="0.25">
      <c r="A1943" s="103"/>
      <c r="B1943" s="324"/>
      <c r="C1943" s="323" t="s">
        <v>1539</v>
      </c>
      <c r="D1943" s="323" t="s">
        <v>1539</v>
      </c>
      <c r="E1943" s="323" t="s">
        <v>1539</v>
      </c>
      <c r="G1943" s="323" t="s">
        <v>1539</v>
      </c>
      <c r="H1943" s="323" t="s">
        <v>1539</v>
      </c>
    </row>
    <row r="1944" spans="1:8" x14ac:dyDescent="0.25">
      <c r="A1944" s="103"/>
      <c r="B1944" s="324"/>
      <c r="C1944" s="323" t="s">
        <v>1539</v>
      </c>
      <c r="D1944" s="323" t="s">
        <v>1539</v>
      </c>
      <c r="E1944" s="323" t="s">
        <v>1539</v>
      </c>
      <c r="G1944" s="323" t="s">
        <v>1539</v>
      </c>
      <c r="H1944" s="323" t="s">
        <v>1539</v>
      </c>
    </row>
    <row r="1945" spans="1:8" x14ac:dyDescent="0.25">
      <c r="A1945" s="103"/>
      <c r="B1945" s="324"/>
      <c r="C1945" s="323" t="s">
        <v>1539</v>
      </c>
      <c r="D1945" s="323" t="s">
        <v>1539</v>
      </c>
      <c r="E1945" s="323" t="s">
        <v>1539</v>
      </c>
      <c r="G1945" s="323" t="s">
        <v>1539</v>
      </c>
      <c r="H1945" s="323" t="s">
        <v>1539</v>
      </c>
    </row>
    <row r="1946" spans="1:8" x14ac:dyDescent="0.25">
      <c r="A1946" s="103"/>
      <c r="B1946" s="324"/>
      <c r="C1946" s="323" t="s">
        <v>1539</v>
      </c>
      <c r="D1946" s="323" t="s">
        <v>1539</v>
      </c>
      <c r="E1946" s="323" t="s">
        <v>1539</v>
      </c>
      <c r="G1946" s="323" t="s">
        <v>1539</v>
      </c>
      <c r="H1946" s="323" t="s">
        <v>1539</v>
      </c>
    </row>
    <row r="1947" spans="1:8" x14ac:dyDescent="0.25">
      <c r="A1947" s="103"/>
      <c r="B1947" s="324"/>
      <c r="C1947" s="323" t="s">
        <v>1539</v>
      </c>
      <c r="D1947" s="323" t="s">
        <v>1539</v>
      </c>
      <c r="E1947" s="323" t="s">
        <v>1539</v>
      </c>
      <c r="G1947" s="323" t="s">
        <v>1539</v>
      </c>
      <c r="H1947" s="323" t="s">
        <v>1539</v>
      </c>
    </row>
    <row r="1948" spans="1:8" x14ac:dyDescent="0.25">
      <c r="A1948" s="103"/>
      <c r="B1948" s="324"/>
      <c r="C1948" s="323" t="s">
        <v>1539</v>
      </c>
      <c r="D1948" s="323" t="s">
        <v>1539</v>
      </c>
      <c r="E1948" s="323" t="s">
        <v>1539</v>
      </c>
      <c r="G1948" s="323" t="s">
        <v>1539</v>
      </c>
      <c r="H1948" s="323" t="s">
        <v>1539</v>
      </c>
    </row>
    <row r="1949" spans="1:8" x14ac:dyDescent="0.25">
      <c r="A1949" s="103"/>
      <c r="B1949" s="324"/>
      <c r="C1949" s="323" t="s">
        <v>1539</v>
      </c>
      <c r="D1949" s="323" t="s">
        <v>1539</v>
      </c>
      <c r="E1949" s="323" t="s">
        <v>1539</v>
      </c>
      <c r="G1949" s="323" t="s">
        <v>1539</v>
      </c>
      <c r="H1949" s="323" t="s">
        <v>1539</v>
      </c>
    </row>
    <row r="1950" spans="1:8" x14ac:dyDescent="0.25">
      <c r="A1950" s="103"/>
      <c r="B1950" s="324"/>
      <c r="C1950" s="323" t="s">
        <v>1539</v>
      </c>
      <c r="D1950" s="323" t="s">
        <v>1539</v>
      </c>
      <c r="E1950" s="323" t="s">
        <v>1539</v>
      </c>
      <c r="G1950" s="323" t="s">
        <v>1539</v>
      </c>
      <c r="H1950" s="323" t="s">
        <v>1539</v>
      </c>
    </row>
    <row r="1951" spans="1:8" x14ac:dyDescent="0.25">
      <c r="A1951" s="103"/>
      <c r="B1951" s="324"/>
      <c r="C1951" s="323" t="s">
        <v>1539</v>
      </c>
      <c r="D1951" s="323" t="s">
        <v>1539</v>
      </c>
      <c r="E1951" s="323" t="s">
        <v>1539</v>
      </c>
      <c r="G1951" s="323" t="s">
        <v>1539</v>
      </c>
      <c r="H1951" s="323" t="s">
        <v>1539</v>
      </c>
    </row>
    <row r="1952" spans="1:8" x14ac:dyDescent="0.25">
      <c r="A1952" s="103"/>
      <c r="B1952" s="324"/>
      <c r="C1952" s="323" t="s">
        <v>1539</v>
      </c>
      <c r="D1952" s="323" t="s">
        <v>1539</v>
      </c>
      <c r="E1952" s="323" t="s">
        <v>1539</v>
      </c>
      <c r="G1952" s="323" t="s">
        <v>1539</v>
      </c>
      <c r="H1952" s="323" t="s">
        <v>1539</v>
      </c>
    </row>
    <row r="1953" spans="1:8" x14ac:dyDescent="0.25">
      <c r="A1953" s="103"/>
      <c r="B1953" s="324"/>
      <c r="C1953" s="323" t="s">
        <v>1539</v>
      </c>
      <c r="D1953" s="323" t="s">
        <v>1539</v>
      </c>
      <c r="E1953" s="323" t="s">
        <v>1539</v>
      </c>
      <c r="G1953" s="323" t="s">
        <v>1539</v>
      </c>
      <c r="H1953" s="323" t="s">
        <v>1539</v>
      </c>
    </row>
    <row r="1954" spans="1:8" x14ac:dyDescent="0.25">
      <c r="A1954" s="103"/>
      <c r="B1954" s="324"/>
      <c r="C1954" s="323" t="s">
        <v>1539</v>
      </c>
      <c r="D1954" s="323" t="s">
        <v>1539</v>
      </c>
      <c r="E1954" s="323" t="s">
        <v>1539</v>
      </c>
      <c r="G1954" s="323" t="s">
        <v>1539</v>
      </c>
      <c r="H1954" s="323" t="s">
        <v>1539</v>
      </c>
    </row>
    <row r="1955" spans="1:8" x14ac:dyDescent="0.25">
      <c r="A1955" s="103"/>
      <c r="B1955" s="324"/>
      <c r="C1955" s="323" t="s">
        <v>1539</v>
      </c>
      <c r="D1955" s="323" t="s">
        <v>1539</v>
      </c>
      <c r="E1955" s="323" t="s">
        <v>1539</v>
      </c>
      <c r="G1955" s="323" t="s">
        <v>1539</v>
      </c>
      <c r="H1955" s="323" t="s">
        <v>1539</v>
      </c>
    </row>
    <row r="1956" spans="1:8" x14ac:dyDescent="0.25">
      <c r="A1956" s="103"/>
      <c r="B1956" s="324"/>
      <c r="C1956" s="323" t="s">
        <v>1539</v>
      </c>
      <c r="D1956" s="323" t="s">
        <v>1539</v>
      </c>
      <c r="E1956" s="323" t="s">
        <v>1539</v>
      </c>
      <c r="G1956" s="323" t="s">
        <v>1539</v>
      </c>
      <c r="H1956" s="323" t="s">
        <v>1539</v>
      </c>
    </row>
    <row r="1957" spans="1:8" x14ac:dyDescent="0.25">
      <c r="A1957" s="103"/>
      <c r="B1957" s="324"/>
      <c r="C1957" s="323" t="s">
        <v>1539</v>
      </c>
      <c r="D1957" s="323" t="s">
        <v>1539</v>
      </c>
      <c r="E1957" s="323" t="s">
        <v>1539</v>
      </c>
      <c r="G1957" s="323" t="s">
        <v>1539</v>
      </c>
      <c r="H1957" s="323" t="s">
        <v>1539</v>
      </c>
    </row>
    <row r="1958" spans="1:8" x14ac:dyDescent="0.25">
      <c r="A1958" s="103"/>
      <c r="B1958" s="324"/>
      <c r="C1958" s="323" t="s">
        <v>1539</v>
      </c>
      <c r="D1958" s="323" t="s">
        <v>1539</v>
      </c>
      <c r="E1958" s="323" t="s">
        <v>1539</v>
      </c>
      <c r="G1958" s="323" t="s">
        <v>1539</v>
      </c>
      <c r="H1958" s="323" t="s">
        <v>1539</v>
      </c>
    </row>
    <row r="1959" spans="1:8" x14ac:dyDescent="0.25">
      <c r="A1959" s="103"/>
      <c r="B1959" s="324"/>
      <c r="C1959" s="323" t="s">
        <v>1539</v>
      </c>
      <c r="D1959" s="323" t="s">
        <v>1539</v>
      </c>
      <c r="E1959" s="323" t="s">
        <v>1539</v>
      </c>
      <c r="G1959" s="323" t="s">
        <v>1539</v>
      </c>
      <c r="H1959" s="323" t="s">
        <v>1539</v>
      </c>
    </row>
    <row r="1960" spans="1:8" x14ac:dyDescent="0.25">
      <c r="A1960" s="103"/>
      <c r="B1960" s="324"/>
      <c r="C1960" s="323" t="s">
        <v>1539</v>
      </c>
      <c r="D1960" s="323" t="s">
        <v>1539</v>
      </c>
      <c r="E1960" s="323" t="s">
        <v>1539</v>
      </c>
      <c r="G1960" s="323" t="s">
        <v>1539</v>
      </c>
      <c r="H1960" s="323" t="s">
        <v>1539</v>
      </c>
    </row>
    <row r="1961" spans="1:8" x14ac:dyDescent="0.25">
      <c r="A1961" s="103"/>
      <c r="B1961" s="324"/>
      <c r="C1961" s="323" t="s">
        <v>1539</v>
      </c>
      <c r="D1961" s="323" t="s">
        <v>1539</v>
      </c>
      <c r="E1961" s="323" t="s">
        <v>1539</v>
      </c>
      <c r="G1961" s="323" t="s">
        <v>1539</v>
      </c>
      <c r="H1961" s="323" t="s">
        <v>1539</v>
      </c>
    </row>
    <row r="1962" spans="1:8" x14ac:dyDescent="0.25">
      <c r="A1962" s="103"/>
      <c r="B1962" s="324"/>
      <c r="C1962" s="323" t="s">
        <v>1539</v>
      </c>
      <c r="D1962" s="323" t="s">
        <v>1539</v>
      </c>
      <c r="E1962" s="323" t="s">
        <v>1539</v>
      </c>
      <c r="G1962" s="323" t="s">
        <v>1539</v>
      </c>
      <c r="H1962" s="323" t="s">
        <v>1539</v>
      </c>
    </row>
    <row r="1963" spans="1:8" x14ac:dyDescent="0.25">
      <c r="A1963" s="103"/>
      <c r="B1963" s="324"/>
      <c r="C1963" s="323" t="s">
        <v>1539</v>
      </c>
      <c r="D1963" s="323" t="s">
        <v>1539</v>
      </c>
      <c r="E1963" s="323" t="s">
        <v>1539</v>
      </c>
      <c r="G1963" s="323" t="s">
        <v>1539</v>
      </c>
      <c r="H1963" s="323" t="s">
        <v>1539</v>
      </c>
    </row>
    <row r="1964" spans="1:8" x14ac:dyDescent="0.25">
      <c r="A1964" s="103"/>
      <c r="B1964" s="324"/>
      <c r="C1964" s="323" t="s">
        <v>1539</v>
      </c>
      <c r="D1964" s="323" t="s">
        <v>1539</v>
      </c>
      <c r="E1964" s="323" t="s">
        <v>1539</v>
      </c>
      <c r="G1964" s="323" t="s">
        <v>1539</v>
      </c>
      <c r="H1964" s="323" t="s">
        <v>1539</v>
      </c>
    </row>
    <row r="1965" spans="1:8" x14ac:dyDescent="0.25">
      <c r="A1965" s="103"/>
      <c r="B1965" s="324"/>
      <c r="C1965" s="323" t="s">
        <v>1539</v>
      </c>
      <c r="D1965" s="323" t="s">
        <v>1539</v>
      </c>
      <c r="E1965" s="323" t="s">
        <v>1539</v>
      </c>
      <c r="G1965" s="323" t="s">
        <v>1539</v>
      </c>
      <c r="H1965" s="323" t="s">
        <v>1539</v>
      </c>
    </row>
    <row r="1966" spans="1:8" x14ac:dyDescent="0.25">
      <c r="A1966" s="103"/>
      <c r="B1966" s="324"/>
      <c r="C1966" s="323" t="s">
        <v>1539</v>
      </c>
      <c r="D1966" s="323" t="s">
        <v>1539</v>
      </c>
      <c r="E1966" s="323" t="s">
        <v>1539</v>
      </c>
      <c r="G1966" s="323" t="s">
        <v>1539</v>
      </c>
      <c r="H1966" s="323" t="s">
        <v>1539</v>
      </c>
    </row>
    <row r="1967" spans="1:8" x14ac:dyDescent="0.25">
      <c r="A1967" s="103"/>
      <c r="B1967" s="324"/>
      <c r="C1967" s="323" t="s">
        <v>1539</v>
      </c>
      <c r="D1967" s="323" t="s">
        <v>1539</v>
      </c>
      <c r="E1967" s="323" t="s">
        <v>1539</v>
      </c>
      <c r="G1967" s="323" t="s">
        <v>1539</v>
      </c>
      <c r="H1967" s="323" t="s">
        <v>1539</v>
      </c>
    </row>
    <row r="1968" spans="1:8" x14ac:dyDescent="0.25">
      <c r="A1968" s="103"/>
      <c r="B1968" s="324"/>
      <c r="C1968" s="323" t="s">
        <v>1539</v>
      </c>
      <c r="D1968" s="323" t="s">
        <v>1539</v>
      </c>
      <c r="E1968" s="323" t="s">
        <v>1539</v>
      </c>
      <c r="G1968" s="323" t="s">
        <v>1539</v>
      </c>
      <c r="H1968" s="323" t="s">
        <v>1539</v>
      </c>
    </row>
    <row r="1969" spans="1:8" x14ac:dyDescent="0.25">
      <c r="A1969" s="103"/>
      <c r="B1969" s="324"/>
      <c r="C1969" s="323" t="s">
        <v>1539</v>
      </c>
      <c r="D1969" s="323" t="s">
        <v>1539</v>
      </c>
      <c r="E1969" s="323" t="s">
        <v>1539</v>
      </c>
      <c r="G1969" s="323" t="s">
        <v>1539</v>
      </c>
      <c r="H1969" s="323" t="s">
        <v>1539</v>
      </c>
    </row>
    <row r="1970" spans="1:8" x14ac:dyDescent="0.25">
      <c r="A1970" s="103"/>
      <c r="B1970" s="324"/>
      <c r="C1970" s="323" t="s">
        <v>1539</v>
      </c>
      <c r="D1970" s="323" t="s">
        <v>1539</v>
      </c>
      <c r="E1970" s="323" t="s">
        <v>1539</v>
      </c>
      <c r="G1970" s="323" t="s">
        <v>1539</v>
      </c>
      <c r="H1970" s="323" t="s">
        <v>1539</v>
      </c>
    </row>
    <row r="1971" spans="1:8" x14ac:dyDescent="0.25">
      <c r="A1971" s="103"/>
      <c r="B1971" s="324"/>
      <c r="C1971" s="323" t="s">
        <v>1539</v>
      </c>
      <c r="D1971" s="323" t="s">
        <v>1539</v>
      </c>
      <c r="E1971" s="323" t="s">
        <v>1539</v>
      </c>
      <c r="G1971" s="323" t="s">
        <v>1539</v>
      </c>
      <c r="H1971" s="323" t="s">
        <v>1539</v>
      </c>
    </row>
    <row r="1972" spans="1:8" x14ac:dyDescent="0.25">
      <c r="A1972" s="103"/>
      <c r="B1972" s="324"/>
      <c r="C1972" s="323" t="s">
        <v>1539</v>
      </c>
      <c r="D1972" s="323" t="s">
        <v>1539</v>
      </c>
      <c r="E1972" s="323" t="s">
        <v>1539</v>
      </c>
      <c r="G1972" s="323" t="s">
        <v>1539</v>
      </c>
      <c r="H1972" s="323" t="s">
        <v>1539</v>
      </c>
    </row>
    <row r="1973" spans="1:8" x14ac:dyDescent="0.25">
      <c r="A1973" s="103"/>
      <c r="B1973" s="324"/>
      <c r="C1973" s="323" t="s">
        <v>1539</v>
      </c>
      <c r="D1973" s="323" t="s">
        <v>1539</v>
      </c>
      <c r="E1973" s="323" t="s">
        <v>1539</v>
      </c>
      <c r="G1973" s="323" t="s">
        <v>1539</v>
      </c>
      <c r="H1973" s="323" t="s">
        <v>1539</v>
      </c>
    </row>
    <row r="1974" spans="1:8" x14ac:dyDescent="0.25">
      <c r="A1974" s="103"/>
      <c r="B1974" s="324"/>
      <c r="C1974" s="323" t="s">
        <v>1539</v>
      </c>
      <c r="D1974" s="323" t="s">
        <v>1539</v>
      </c>
      <c r="E1974" s="323" t="s">
        <v>1539</v>
      </c>
      <c r="G1974" s="323" t="s">
        <v>1539</v>
      </c>
      <c r="H1974" s="323" t="s">
        <v>1539</v>
      </c>
    </row>
    <row r="1975" spans="1:8" x14ac:dyDescent="0.25">
      <c r="A1975" s="103"/>
      <c r="B1975" s="324"/>
      <c r="C1975" s="323" t="s">
        <v>1539</v>
      </c>
      <c r="D1975" s="323" t="s">
        <v>1539</v>
      </c>
      <c r="E1975" s="323" t="s">
        <v>1539</v>
      </c>
      <c r="G1975" s="323" t="s">
        <v>1539</v>
      </c>
      <c r="H1975" s="323" t="s">
        <v>1539</v>
      </c>
    </row>
    <row r="1976" spans="1:8" x14ac:dyDescent="0.25">
      <c r="A1976" s="103"/>
      <c r="B1976" s="324"/>
      <c r="C1976" s="323" t="s">
        <v>1539</v>
      </c>
      <c r="D1976" s="323" t="s">
        <v>1539</v>
      </c>
      <c r="E1976" s="323" t="s">
        <v>1539</v>
      </c>
      <c r="G1976" s="323" t="s">
        <v>1539</v>
      </c>
      <c r="H1976" s="323" t="s">
        <v>1539</v>
      </c>
    </row>
    <row r="1977" spans="1:8" x14ac:dyDescent="0.25">
      <c r="A1977" s="103"/>
      <c r="B1977" s="324"/>
      <c r="C1977" s="323" t="s">
        <v>1539</v>
      </c>
      <c r="D1977" s="323" t="s">
        <v>1539</v>
      </c>
      <c r="E1977" s="323" t="s">
        <v>1539</v>
      </c>
      <c r="G1977" s="323" t="s">
        <v>1539</v>
      </c>
      <c r="H1977" s="323" t="s">
        <v>1539</v>
      </c>
    </row>
    <row r="1978" spans="1:8" x14ac:dyDescent="0.25">
      <c r="A1978" s="103"/>
      <c r="B1978" s="324"/>
      <c r="C1978" s="323" t="s">
        <v>1539</v>
      </c>
      <c r="D1978" s="323" t="s">
        <v>1539</v>
      </c>
      <c r="E1978" s="323" t="s">
        <v>1539</v>
      </c>
      <c r="G1978" s="323" t="s">
        <v>1539</v>
      </c>
      <c r="H1978" s="323" t="s">
        <v>1539</v>
      </c>
    </row>
    <row r="1979" spans="1:8" x14ac:dyDescent="0.25">
      <c r="A1979" s="103"/>
      <c r="B1979" s="324"/>
      <c r="C1979" s="323" t="s">
        <v>1539</v>
      </c>
      <c r="D1979" s="323" t="s">
        <v>1539</v>
      </c>
      <c r="E1979" s="323" t="s">
        <v>1539</v>
      </c>
      <c r="G1979" s="323" t="s">
        <v>1539</v>
      </c>
      <c r="H1979" s="323" t="s">
        <v>1539</v>
      </c>
    </row>
    <row r="1980" spans="1:8" x14ac:dyDescent="0.25">
      <c r="A1980" s="103"/>
      <c r="B1980" s="324"/>
      <c r="C1980" s="323" t="s">
        <v>1539</v>
      </c>
      <c r="D1980" s="323" t="s">
        <v>1539</v>
      </c>
      <c r="E1980" s="323" t="s">
        <v>1539</v>
      </c>
      <c r="G1980" s="323" t="s">
        <v>1539</v>
      </c>
      <c r="H1980" s="323" t="s">
        <v>1539</v>
      </c>
    </row>
    <row r="1981" spans="1:8" x14ac:dyDescent="0.25">
      <c r="A1981" s="103"/>
      <c r="B1981" s="324"/>
      <c r="C1981" s="323" t="s">
        <v>1539</v>
      </c>
      <c r="D1981" s="323" t="s">
        <v>1539</v>
      </c>
      <c r="E1981" s="323" t="s">
        <v>1539</v>
      </c>
      <c r="G1981" s="323" t="s">
        <v>1539</v>
      </c>
      <c r="H1981" s="323" t="s">
        <v>1539</v>
      </c>
    </row>
    <row r="1982" spans="1:8" x14ac:dyDescent="0.25">
      <c r="A1982" s="103"/>
      <c r="B1982" s="324"/>
      <c r="C1982" s="323" t="s">
        <v>1539</v>
      </c>
      <c r="D1982" s="323" t="s">
        <v>1539</v>
      </c>
      <c r="E1982" s="323" t="s">
        <v>1539</v>
      </c>
      <c r="G1982" s="323" t="s">
        <v>1539</v>
      </c>
      <c r="H1982" s="323" t="s">
        <v>1539</v>
      </c>
    </row>
    <row r="1983" spans="1:8" x14ac:dyDescent="0.25">
      <c r="A1983" s="103"/>
      <c r="B1983" s="324"/>
      <c r="C1983" s="323" t="s">
        <v>1539</v>
      </c>
      <c r="D1983" s="323" t="s">
        <v>1539</v>
      </c>
      <c r="E1983" s="323" t="s">
        <v>1539</v>
      </c>
      <c r="G1983" s="323" t="s">
        <v>1539</v>
      </c>
      <c r="H1983" s="323" t="s">
        <v>1539</v>
      </c>
    </row>
    <row r="1984" spans="1:8" x14ac:dyDescent="0.25">
      <c r="A1984" s="103"/>
      <c r="B1984" s="324"/>
      <c r="C1984" s="323" t="s">
        <v>1539</v>
      </c>
      <c r="D1984" s="323" t="s">
        <v>1539</v>
      </c>
      <c r="E1984" s="323" t="s">
        <v>1539</v>
      </c>
      <c r="G1984" s="323" t="s">
        <v>1539</v>
      </c>
      <c r="H1984" s="323" t="s">
        <v>1539</v>
      </c>
    </row>
    <row r="1985" spans="1:8" x14ac:dyDescent="0.25">
      <c r="A1985" s="103"/>
      <c r="B1985" s="324"/>
      <c r="C1985" s="323" t="s">
        <v>1539</v>
      </c>
      <c r="D1985" s="323" t="s">
        <v>1539</v>
      </c>
      <c r="E1985" s="323" t="s">
        <v>1539</v>
      </c>
      <c r="G1985" s="323" t="s">
        <v>1539</v>
      </c>
      <c r="H1985" s="323" t="s">
        <v>1539</v>
      </c>
    </row>
    <row r="1986" spans="1:8" x14ac:dyDescent="0.25">
      <c r="A1986" s="103"/>
      <c r="B1986" s="324"/>
      <c r="C1986" s="323" t="s">
        <v>1539</v>
      </c>
      <c r="D1986" s="323" t="s">
        <v>1539</v>
      </c>
      <c r="E1986" s="323" t="s">
        <v>1539</v>
      </c>
      <c r="G1986" s="323" t="s">
        <v>1539</v>
      </c>
      <c r="H1986" s="323" t="s">
        <v>1539</v>
      </c>
    </row>
    <row r="1987" spans="1:8" x14ac:dyDescent="0.25">
      <c r="A1987" s="103"/>
      <c r="B1987" s="324"/>
      <c r="C1987" s="323" t="s">
        <v>1539</v>
      </c>
      <c r="D1987" s="323" t="s">
        <v>1539</v>
      </c>
      <c r="E1987" s="323" t="s">
        <v>1539</v>
      </c>
      <c r="G1987" s="323" t="s">
        <v>1539</v>
      </c>
      <c r="H1987" s="323" t="s">
        <v>1539</v>
      </c>
    </row>
    <row r="1988" spans="1:8" x14ac:dyDescent="0.25">
      <c r="A1988" s="103"/>
      <c r="B1988" s="324"/>
      <c r="C1988" s="323" t="s">
        <v>1539</v>
      </c>
      <c r="D1988" s="323" t="s">
        <v>1539</v>
      </c>
      <c r="E1988" s="323" t="s">
        <v>1539</v>
      </c>
      <c r="G1988" s="323" t="s">
        <v>1539</v>
      </c>
      <c r="H1988" s="323" t="s">
        <v>1539</v>
      </c>
    </row>
    <row r="1989" spans="1:8" x14ac:dyDescent="0.25">
      <c r="A1989" s="103"/>
      <c r="B1989" s="324"/>
      <c r="C1989" s="323" t="s">
        <v>1539</v>
      </c>
      <c r="D1989" s="323" t="s">
        <v>1539</v>
      </c>
      <c r="E1989" s="323" t="s">
        <v>1539</v>
      </c>
      <c r="G1989" s="323" t="s">
        <v>1539</v>
      </c>
      <c r="H1989" s="323" t="s">
        <v>1539</v>
      </c>
    </row>
    <row r="1990" spans="1:8" x14ac:dyDescent="0.25">
      <c r="A1990" s="103"/>
      <c r="B1990" s="324"/>
      <c r="C1990" s="323" t="s">
        <v>1539</v>
      </c>
      <c r="D1990" s="323" t="s">
        <v>1539</v>
      </c>
      <c r="E1990" s="323" t="s">
        <v>1539</v>
      </c>
      <c r="G1990" s="323" t="s">
        <v>1539</v>
      </c>
      <c r="H1990" s="323" t="s">
        <v>1539</v>
      </c>
    </row>
    <row r="1991" spans="1:8" x14ac:dyDescent="0.25">
      <c r="A1991" s="103"/>
      <c r="B1991" s="324"/>
      <c r="C1991" s="323" t="s">
        <v>1539</v>
      </c>
      <c r="D1991" s="323" t="s">
        <v>1539</v>
      </c>
      <c r="E1991" s="323" t="s">
        <v>1539</v>
      </c>
      <c r="G1991" s="323" t="s">
        <v>1539</v>
      </c>
      <c r="H1991" s="323" t="s">
        <v>1539</v>
      </c>
    </row>
    <row r="1992" spans="1:8" x14ac:dyDescent="0.25">
      <c r="A1992" s="103"/>
      <c r="B1992" s="324"/>
      <c r="C1992" s="323" t="s">
        <v>1539</v>
      </c>
      <c r="D1992" s="323" t="s">
        <v>1539</v>
      </c>
      <c r="E1992" s="323" t="s">
        <v>1539</v>
      </c>
      <c r="G1992" s="323" t="s">
        <v>1539</v>
      </c>
      <c r="H1992" s="323" t="s">
        <v>1539</v>
      </c>
    </row>
    <row r="1993" spans="1:8" x14ac:dyDescent="0.25">
      <c r="A1993" s="103"/>
      <c r="B1993" s="324"/>
      <c r="C1993" s="323" t="s">
        <v>1539</v>
      </c>
      <c r="D1993" s="323" t="s">
        <v>1539</v>
      </c>
      <c r="E1993" s="323" t="s">
        <v>1539</v>
      </c>
      <c r="G1993" s="323" t="s">
        <v>1539</v>
      </c>
      <c r="H1993" s="323" t="s">
        <v>1539</v>
      </c>
    </row>
    <row r="1994" spans="1:8" x14ac:dyDescent="0.25">
      <c r="A1994" s="103"/>
      <c r="B1994" s="324"/>
      <c r="C1994" s="323" t="s">
        <v>1539</v>
      </c>
      <c r="D1994" s="323" t="s">
        <v>1539</v>
      </c>
      <c r="E1994" s="323" t="s">
        <v>1539</v>
      </c>
      <c r="G1994" s="323" t="s">
        <v>1539</v>
      </c>
      <c r="H1994" s="323" t="s">
        <v>1539</v>
      </c>
    </row>
    <row r="1995" spans="1:8" x14ac:dyDescent="0.25">
      <c r="A1995" s="103"/>
      <c r="B1995" s="324"/>
      <c r="C1995" s="323" t="s">
        <v>1539</v>
      </c>
      <c r="D1995" s="323" t="s">
        <v>1539</v>
      </c>
      <c r="E1995" s="323" t="s">
        <v>1539</v>
      </c>
      <c r="G1995" s="323" t="s">
        <v>1539</v>
      </c>
      <c r="H1995" s="323" t="s">
        <v>1539</v>
      </c>
    </row>
    <row r="1996" spans="1:8" x14ac:dyDescent="0.25">
      <c r="A1996" s="103"/>
      <c r="B1996" s="324"/>
      <c r="C1996" s="323" t="s">
        <v>1539</v>
      </c>
      <c r="D1996" s="323" t="s">
        <v>1539</v>
      </c>
      <c r="E1996" s="323" t="s">
        <v>1539</v>
      </c>
      <c r="G1996" s="323" t="s">
        <v>1539</v>
      </c>
      <c r="H1996" s="323" t="s">
        <v>1539</v>
      </c>
    </row>
    <row r="1997" spans="1:8" x14ac:dyDescent="0.25">
      <c r="A1997" s="103"/>
      <c r="B1997" s="324"/>
      <c r="C1997" s="323" t="s">
        <v>1539</v>
      </c>
      <c r="D1997" s="323" t="s">
        <v>1539</v>
      </c>
      <c r="E1997" s="323" t="s">
        <v>1539</v>
      </c>
      <c r="G1997" s="323" t="s">
        <v>1539</v>
      </c>
      <c r="H1997" s="323" t="s">
        <v>1539</v>
      </c>
    </row>
    <row r="1998" spans="1:8" x14ac:dyDescent="0.25">
      <c r="A1998" s="103"/>
      <c r="B1998" s="324"/>
      <c r="C1998" s="323" t="s">
        <v>1539</v>
      </c>
      <c r="D1998" s="323" t="s">
        <v>1539</v>
      </c>
      <c r="E1998" s="323" t="s">
        <v>1539</v>
      </c>
      <c r="G1998" s="323" t="s">
        <v>1539</v>
      </c>
      <c r="H1998" s="323" t="s">
        <v>1539</v>
      </c>
    </row>
    <row r="1999" spans="1:8" x14ac:dyDescent="0.25">
      <c r="A1999" s="103"/>
      <c r="B1999" s="324"/>
      <c r="C1999" s="323" t="s">
        <v>1539</v>
      </c>
      <c r="D1999" s="323" t="s">
        <v>1539</v>
      </c>
      <c r="E1999" s="323" t="s">
        <v>1539</v>
      </c>
      <c r="G1999" s="323" t="s">
        <v>1539</v>
      </c>
      <c r="H1999" s="323" t="s">
        <v>1539</v>
      </c>
    </row>
    <row r="2000" spans="1:8" x14ac:dyDescent="0.25">
      <c r="A2000" s="103"/>
      <c r="B2000" s="324"/>
      <c r="C2000" s="323" t="s">
        <v>1539</v>
      </c>
      <c r="D2000" s="323" t="s">
        <v>1539</v>
      </c>
      <c r="E2000" s="323" t="s">
        <v>1539</v>
      </c>
      <c r="G2000" s="323" t="s">
        <v>1539</v>
      </c>
      <c r="H2000" s="323" t="s">
        <v>1539</v>
      </c>
    </row>
    <row r="2001" spans="1:8" x14ac:dyDescent="0.25">
      <c r="A2001" s="103"/>
      <c r="B2001" s="324"/>
      <c r="C2001" s="323" t="s">
        <v>1539</v>
      </c>
      <c r="D2001" s="323" t="s">
        <v>1539</v>
      </c>
      <c r="E2001" s="323" t="s">
        <v>1539</v>
      </c>
      <c r="G2001" s="323" t="s">
        <v>1539</v>
      </c>
      <c r="H2001" s="323" t="s">
        <v>1539</v>
      </c>
    </row>
    <row r="2002" spans="1:8" x14ac:dyDescent="0.25">
      <c r="A2002" s="103"/>
      <c r="B2002" s="324"/>
      <c r="C2002" s="323" t="s">
        <v>1539</v>
      </c>
      <c r="D2002" s="323" t="s">
        <v>1539</v>
      </c>
      <c r="E2002" s="323" t="s">
        <v>1539</v>
      </c>
      <c r="G2002" s="323" t="s">
        <v>1539</v>
      </c>
      <c r="H2002" s="323" t="s">
        <v>1539</v>
      </c>
    </row>
    <row r="2003" spans="1:8" x14ac:dyDescent="0.25">
      <c r="A2003" s="103"/>
      <c r="B2003" s="324"/>
      <c r="C2003" s="323" t="s">
        <v>1539</v>
      </c>
      <c r="D2003" s="323" t="s">
        <v>1539</v>
      </c>
      <c r="E2003" s="323" t="s">
        <v>1539</v>
      </c>
      <c r="G2003" s="323" t="s">
        <v>1539</v>
      </c>
      <c r="H2003" s="323" t="s">
        <v>1539</v>
      </c>
    </row>
    <row r="2004" spans="1:8" x14ac:dyDescent="0.25">
      <c r="A2004" s="103"/>
      <c r="B2004" s="329"/>
      <c r="C2004" s="323" t="s">
        <v>1539</v>
      </c>
      <c r="D2004" s="323" t="s">
        <v>1539</v>
      </c>
      <c r="E2004" s="323" t="s">
        <v>1539</v>
      </c>
      <c r="G2004" s="323" t="s">
        <v>1539</v>
      </c>
      <c r="H2004" s="323" t="s">
        <v>1539</v>
      </c>
    </row>
    <row r="2005" spans="1:8" x14ac:dyDescent="0.25">
      <c r="A2005" s="103"/>
      <c r="C2005" s="323" t="s">
        <v>1539</v>
      </c>
      <c r="D2005" s="323" t="s">
        <v>1539</v>
      </c>
      <c r="E2005" s="323" t="s">
        <v>1539</v>
      </c>
      <c r="G2005" s="323" t="s">
        <v>1539</v>
      </c>
      <c r="H2005" s="323" t="s">
        <v>1539</v>
      </c>
    </row>
    <row r="2006" spans="1:8" x14ac:dyDescent="0.25">
      <c r="A2006" s="103"/>
      <c r="C2006" s="323" t="s">
        <v>1539</v>
      </c>
      <c r="D2006" s="323" t="s">
        <v>1539</v>
      </c>
      <c r="E2006" s="323" t="s">
        <v>1539</v>
      </c>
      <c r="G2006" s="323" t="s">
        <v>1539</v>
      </c>
      <c r="H2006" s="323" t="s">
        <v>1539</v>
      </c>
    </row>
    <row r="2007" spans="1:8" x14ac:dyDescent="0.25">
      <c r="A2007" s="103"/>
      <c r="C2007" s="323" t="s">
        <v>1539</v>
      </c>
      <c r="D2007" s="323" t="s">
        <v>1539</v>
      </c>
      <c r="E2007" s="323" t="s">
        <v>1539</v>
      </c>
      <c r="G2007" s="323" t="s">
        <v>1539</v>
      </c>
      <c r="H2007" s="323" t="s">
        <v>1539</v>
      </c>
    </row>
    <row r="2008" spans="1:8" x14ac:dyDescent="0.25">
      <c r="A2008" s="103"/>
      <c r="C2008" s="323" t="s">
        <v>1539</v>
      </c>
      <c r="D2008" s="323" t="s">
        <v>1539</v>
      </c>
      <c r="E2008" s="323" t="s">
        <v>1539</v>
      </c>
      <c r="G2008" s="323" t="s">
        <v>1539</v>
      </c>
      <c r="H2008" s="323" t="s">
        <v>1539</v>
      </c>
    </row>
    <row r="2009" spans="1:8" x14ac:dyDescent="0.25">
      <c r="A2009" s="103"/>
      <c r="B2009" s="329"/>
      <c r="C2009" s="323" t="s">
        <v>1539</v>
      </c>
      <c r="D2009" s="323" t="s">
        <v>1539</v>
      </c>
      <c r="E2009" s="323" t="s">
        <v>1539</v>
      </c>
      <c r="G2009" s="323" t="s">
        <v>1539</v>
      </c>
      <c r="H2009" s="323" t="s">
        <v>1539</v>
      </c>
    </row>
    <row r="2010" spans="1:8" x14ac:dyDescent="0.25">
      <c r="A2010" s="103"/>
      <c r="C2010" s="323" t="s">
        <v>1539</v>
      </c>
      <c r="D2010" s="323" t="s">
        <v>1539</v>
      </c>
      <c r="E2010" s="323" t="s">
        <v>1539</v>
      </c>
      <c r="G2010" s="323" t="s">
        <v>1539</v>
      </c>
      <c r="H2010" s="323" t="s">
        <v>1539</v>
      </c>
    </row>
    <row r="2011" spans="1:8" x14ac:dyDescent="0.25">
      <c r="A2011" s="103"/>
      <c r="C2011" s="323" t="s">
        <v>1539</v>
      </c>
      <c r="D2011" s="323" t="s">
        <v>1539</v>
      </c>
      <c r="E2011" s="323" t="s">
        <v>1539</v>
      </c>
      <c r="G2011" s="323" t="s">
        <v>1539</v>
      </c>
      <c r="H2011" s="323" t="s">
        <v>1539</v>
      </c>
    </row>
    <row r="2012" spans="1:8" x14ac:dyDescent="0.25">
      <c r="A2012" s="103"/>
      <c r="C2012" s="323" t="s">
        <v>1539</v>
      </c>
      <c r="D2012" s="323" t="s">
        <v>1539</v>
      </c>
      <c r="E2012" s="323" t="s">
        <v>1539</v>
      </c>
      <c r="G2012" s="323" t="s">
        <v>1539</v>
      </c>
      <c r="H2012" s="323" t="s">
        <v>1539</v>
      </c>
    </row>
    <row r="2013" spans="1:8" x14ac:dyDescent="0.25">
      <c r="A2013" s="103"/>
      <c r="B2013" s="329"/>
      <c r="C2013" s="323" t="s">
        <v>1539</v>
      </c>
      <c r="D2013" s="323" t="s">
        <v>1539</v>
      </c>
      <c r="E2013" s="323" t="s">
        <v>1539</v>
      </c>
      <c r="G2013" s="323" t="s">
        <v>1539</v>
      </c>
      <c r="H2013" s="323" t="s">
        <v>1539</v>
      </c>
    </row>
    <row r="2014" spans="1:8" x14ac:dyDescent="0.25">
      <c r="A2014" s="103"/>
      <c r="C2014" s="323" t="s">
        <v>1539</v>
      </c>
      <c r="D2014" s="323" t="s">
        <v>1539</v>
      </c>
      <c r="E2014" s="323" t="s">
        <v>1539</v>
      </c>
      <c r="G2014" s="323" t="s">
        <v>1539</v>
      </c>
      <c r="H2014" s="323" t="s">
        <v>1539</v>
      </c>
    </row>
    <row r="2015" spans="1:8" x14ac:dyDescent="0.25">
      <c r="A2015" s="103"/>
      <c r="C2015" s="323" t="s">
        <v>1539</v>
      </c>
      <c r="D2015" s="323" t="s">
        <v>1539</v>
      </c>
      <c r="E2015" s="323" t="s">
        <v>1539</v>
      </c>
      <c r="G2015" s="323" t="s">
        <v>1539</v>
      </c>
      <c r="H2015" s="323" t="s">
        <v>1539</v>
      </c>
    </row>
    <row r="2016" spans="1:8" x14ac:dyDescent="0.25">
      <c r="A2016" s="103"/>
      <c r="C2016" s="323" t="s">
        <v>1539</v>
      </c>
      <c r="D2016" s="323" t="s">
        <v>1539</v>
      </c>
      <c r="E2016" s="323" t="s">
        <v>1539</v>
      </c>
      <c r="G2016" s="323" t="s">
        <v>1539</v>
      </c>
      <c r="H2016" s="323" t="s">
        <v>1539</v>
      </c>
    </row>
    <row r="2017" spans="1:8" x14ac:dyDescent="0.25">
      <c r="A2017" s="103"/>
      <c r="B2017" s="324"/>
      <c r="C2017" s="323" t="s">
        <v>1539</v>
      </c>
      <c r="D2017" s="323" t="s">
        <v>1539</v>
      </c>
      <c r="E2017" s="323" t="s">
        <v>1539</v>
      </c>
      <c r="G2017" s="323" t="s">
        <v>1539</v>
      </c>
      <c r="H2017" s="323" t="s">
        <v>1539</v>
      </c>
    </row>
    <row r="2018" spans="1:8" x14ac:dyDescent="0.25">
      <c r="A2018" s="103"/>
      <c r="B2018" s="324"/>
      <c r="C2018" s="323" t="s">
        <v>1539</v>
      </c>
      <c r="D2018" s="323" t="s">
        <v>1539</v>
      </c>
      <c r="E2018" s="323" t="s">
        <v>1539</v>
      </c>
      <c r="G2018" s="323" t="s">
        <v>1539</v>
      </c>
      <c r="H2018" s="323" t="s">
        <v>1539</v>
      </c>
    </row>
    <row r="2019" spans="1:8" x14ac:dyDescent="0.25">
      <c r="A2019" s="103"/>
      <c r="B2019" s="324"/>
      <c r="C2019" s="323" t="s">
        <v>1539</v>
      </c>
      <c r="D2019" s="323" t="s">
        <v>1539</v>
      </c>
      <c r="E2019" s="323" t="s">
        <v>1539</v>
      </c>
      <c r="G2019" s="323" t="s">
        <v>1539</v>
      </c>
      <c r="H2019" s="323" t="s">
        <v>1539</v>
      </c>
    </row>
    <row r="2020" spans="1:8" x14ac:dyDescent="0.25">
      <c r="A2020" s="103"/>
      <c r="B2020" s="324"/>
      <c r="C2020" s="323" t="s">
        <v>1539</v>
      </c>
      <c r="D2020" s="323" t="s">
        <v>1539</v>
      </c>
      <c r="E2020" s="323" t="s">
        <v>1539</v>
      </c>
      <c r="G2020" s="323" t="s">
        <v>1539</v>
      </c>
      <c r="H2020" s="323" t="s">
        <v>1539</v>
      </c>
    </row>
    <row r="2021" spans="1:8" x14ac:dyDescent="0.25">
      <c r="A2021" s="103"/>
      <c r="B2021" s="324"/>
      <c r="C2021" s="323" t="s">
        <v>1539</v>
      </c>
      <c r="D2021" s="323" t="s">
        <v>1539</v>
      </c>
      <c r="E2021" s="323" t="s">
        <v>1539</v>
      </c>
      <c r="G2021" s="323" t="s">
        <v>1539</v>
      </c>
      <c r="H2021" s="323" t="s">
        <v>1539</v>
      </c>
    </row>
    <row r="2022" spans="1:8" x14ac:dyDescent="0.25">
      <c r="A2022" s="103"/>
      <c r="B2022" s="329"/>
      <c r="C2022" s="323" t="s">
        <v>1539</v>
      </c>
      <c r="D2022" s="323" t="s">
        <v>1539</v>
      </c>
      <c r="E2022" s="323" t="s">
        <v>1539</v>
      </c>
      <c r="G2022" s="323" t="s">
        <v>1539</v>
      </c>
      <c r="H2022" s="323" t="s">
        <v>1539</v>
      </c>
    </row>
    <row r="2023" spans="1:8" x14ac:dyDescent="0.25">
      <c r="A2023" s="103"/>
      <c r="C2023" s="323" t="s">
        <v>1539</v>
      </c>
      <c r="D2023" s="323" t="s">
        <v>1539</v>
      </c>
      <c r="E2023" s="323" t="s">
        <v>1539</v>
      </c>
      <c r="G2023" s="323" t="s">
        <v>1539</v>
      </c>
      <c r="H2023" s="323" t="s">
        <v>1539</v>
      </c>
    </row>
    <row r="2024" spans="1:8" x14ac:dyDescent="0.25">
      <c r="A2024" s="103"/>
      <c r="C2024" s="323" t="s">
        <v>1539</v>
      </c>
      <c r="D2024" s="323" t="s">
        <v>1539</v>
      </c>
      <c r="E2024" s="323" t="s">
        <v>1539</v>
      </c>
      <c r="G2024" s="323" t="s">
        <v>1539</v>
      </c>
      <c r="H2024" s="323" t="s">
        <v>1539</v>
      </c>
    </row>
    <row r="2025" spans="1:8" x14ac:dyDescent="0.25">
      <c r="A2025" s="103"/>
      <c r="C2025" s="323" t="s">
        <v>1539</v>
      </c>
      <c r="D2025" s="323" t="s">
        <v>1539</v>
      </c>
      <c r="E2025" s="323" t="s">
        <v>1539</v>
      </c>
      <c r="G2025" s="323" t="s">
        <v>1539</v>
      </c>
      <c r="H2025" s="323" t="s">
        <v>1539</v>
      </c>
    </row>
    <row r="2026" spans="1:8" x14ac:dyDescent="0.25">
      <c r="A2026" s="103"/>
      <c r="C2026" s="323" t="s">
        <v>1539</v>
      </c>
      <c r="D2026" s="323" t="s">
        <v>1539</v>
      </c>
      <c r="E2026" s="323" t="s">
        <v>1539</v>
      </c>
      <c r="G2026" s="323" t="s">
        <v>1539</v>
      </c>
      <c r="H2026" s="323" t="s">
        <v>1539</v>
      </c>
    </row>
    <row r="2027" spans="1:8" x14ac:dyDescent="0.25">
      <c r="A2027" s="103"/>
      <c r="B2027" s="329"/>
      <c r="C2027" s="323" t="s">
        <v>1539</v>
      </c>
      <c r="D2027" s="323" t="s">
        <v>1539</v>
      </c>
      <c r="E2027" s="323" t="s">
        <v>1539</v>
      </c>
      <c r="G2027" s="323" t="s">
        <v>1539</v>
      </c>
      <c r="H2027" s="323" t="s">
        <v>1539</v>
      </c>
    </row>
    <row r="2028" spans="1:8" x14ac:dyDescent="0.25">
      <c r="A2028" s="103"/>
      <c r="C2028" s="323" t="s">
        <v>1539</v>
      </c>
      <c r="D2028" s="323" t="s">
        <v>1539</v>
      </c>
      <c r="E2028" s="323" t="s">
        <v>1539</v>
      </c>
      <c r="G2028" s="323" t="s">
        <v>1539</v>
      </c>
      <c r="H2028" s="323" t="s">
        <v>1539</v>
      </c>
    </row>
    <row r="2029" spans="1:8" x14ac:dyDescent="0.25">
      <c r="A2029" s="103"/>
      <c r="C2029" s="323" t="s">
        <v>1539</v>
      </c>
      <c r="D2029" s="323" t="s">
        <v>1539</v>
      </c>
      <c r="E2029" s="323" t="s">
        <v>1539</v>
      </c>
      <c r="G2029" s="323" t="s">
        <v>1539</v>
      </c>
      <c r="H2029" s="323" t="s">
        <v>1539</v>
      </c>
    </row>
    <row r="2030" spans="1:8" x14ac:dyDescent="0.25">
      <c r="A2030" s="103"/>
      <c r="C2030" s="323" t="s">
        <v>1539</v>
      </c>
      <c r="D2030" s="323" t="s">
        <v>1539</v>
      </c>
      <c r="E2030" s="323" t="s">
        <v>1539</v>
      </c>
      <c r="G2030" s="323" t="s">
        <v>1539</v>
      </c>
      <c r="H2030" s="323" t="s">
        <v>1539</v>
      </c>
    </row>
    <row r="2031" spans="1:8" x14ac:dyDescent="0.25">
      <c r="A2031" s="103"/>
      <c r="B2031" s="324"/>
      <c r="C2031" s="323" t="s">
        <v>1539</v>
      </c>
      <c r="D2031" s="323" t="s">
        <v>1539</v>
      </c>
      <c r="E2031" s="323" t="s">
        <v>1539</v>
      </c>
      <c r="G2031" s="323" t="s">
        <v>1539</v>
      </c>
      <c r="H2031" s="323" t="s">
        <v>1539</v>
      </c>
    </row>
    <row r="2032" spans="1:8" x14ac:dyDescent="0.25">
      <c r="A2032" s="103"/>
      <c r="B2032" s="324"/>
      <c r="C2032" s="323" t="s">
        <v>1539</v>
      </c>
      <c r="D2032" s="323" t="s">
        <v>1539</v>
      </c>
      <c r="E2032" s="323" t="s">
        <v>1539</v>
      </c>
      <c r="G2032" s="323" t="s">
        <v>1539</v>
      </c>
      <c r="H2032" s="323" t="s">
        <v>1539</v>
      </c>
    </row>
    <row r="2033" spans="1:8" x14ac:dyDescent="0.25">
      <c r="A2033" s="103"/>
      <c r="B2033" s="324"/>
      <c r="C2033" s="323" t="s">
        <v>1539</v>
      </c>
      <c r="D2033" s="323" t="s">
        <v>1539</v>
      </c>
      <c r="E2033" s="323" t="s">
        <v>1539</v>
      </c>
      <c r="G2033" s="323" t="s">
        <v>1539</v>
      </c>
      <c r="H2033" s="323" t="s">
        <v>1539</v>
      </c>
    </row>
    <row r="2034" spans="1:8" x14ac:dyDescent="0.25">
      <c r="A2034" s="103"/>
      <c r="B2034" s="324"/>
      <c r="C2034" s="323" t="s">
        <v>1539</v>
      </c>
      <c r="D2034" s="323" t="s">
        <v>1539</v>
      </c>
      <c r="E2034" s="323" t="s">
        <v>1539</v>
      </c>
      <c r="G2034" s="323" t="s">
        <v>1539</v>
      </c>
      <c r="H2034" s="323" t="s">
        <v>1539</v>
      </c>
    </row>
    <row r="2035" spans="1:8" x14ac:dyDescent="0.25">
      <c r="A2035" s="103"/>
      <c r="B2035" s="324"/>
      <c r="C2035" s="323" t="s">
        <v>1539</v>
      </c>
      <c r="D2035" s="323" t="s">
        <v>1539</v>
      </c>
      <c r="E2035" s="323" t="s">
        <v>1539</v>
      </c>
      <c r="G2035" s="323" t="s">
        <v>1539</v>
      </c>
      <c r="H2035" s="323" t="s">
        <v>1539</v>
      </c>
    </row>
    <row r="2036" spans="1:8" x14ac:dyDescent="0.25">
      <c r="A2036" s="103"/>
      <c r="B2036" s="324"/>
      <c r="C2036" s="323" t="s">
        <v>1539</v>
      </c>
      <c r="D2036" s="323" t="s">
        <v>1539</v>
      </c>
      <c r="E2036" s="323" t="s">
        <v>1539</v>
      </c>
      <c r="G2036" s="323" t="s">
        <v>1539</v>
      </c>
      <c r="H2036" s="323" t="s">
        <v>1539</v>
      </c>
    </row>
    <row r="2037" spans="1:8" x14ac:dyDescent="0.25">
      <c r="A2037" s="103"/>
      <c r="B2037" s="324"/>
      <c r="C2037" s="323" t="s">
        <v>1539</v>
      </c>
      <c r="D2037" s="323" t="s">
        <v>1539</v>
      </c>
      <c r="E2037" s="323" t="s">
        <v>1539</v>
      </c>
      <c r="G2037" s="323" t="s">
        <v>1539</v>
      </c>
      <c r="H2037" s="323" t="s">
        <v>1539</v>
      </c>
    </row>
    <row r="2038" spans="1:8" x14ac:dyDescent="0.25">
      <c r="A2038" s="103"/>
      <c r="B2038" s="324"/>
      <c r="C2038" s="323" t="s">
        <v>1539</v>
      </c>
      <c r="D2038" s="323" t="s">
        <v>1539</v>
      </c>
      <c r="E2038" s="323" t="s">
        <v>1539</v>
      </c>
      <c r="G2038" s="323" t="s">
        <v>1539</v>
      </c>
      <c r="H2038" s="323" t="s">
        <v>1539</v>
      </c>
    </row>
    <row r="2039" spans="1:8" x14ac:dyDescent="0.25">
      <c r="A2039" s="103"/>
      <c r="B2039" s="329"/>
      <c r="C2039" s="323" t="s">
        <v>1539</v>
      </c>
      <c r="D2039" s="323" t="s">
        <v>1539</v>
      </c>
      <c r="E2039" s="323" t="s">
        <v>1539</v>
      </c>
      <c r="G2039" s="323" t="s">
        <v>1539</v>
      </c>
      <c r="H2039" s="323" t="s">
        <v>1539</v>
      </c>
    </row>
    <row r="2040" spans="1:8" x14ac:dyDescent="0.25">
      <c r="A2040" s="103"/>
      <c r="C2040" s="323" t="s">
        <v>1539</v>
      </c>
      <c r="D2040" s="323" t="s">
        <v>1539</v>
      </c>
      <c r="E2040" s="323" t="s">
        <v>1539</v>
      </c>
      <c r="G2040" s="323" t="s">
        <v>1539</v>
      </c>
      <c r="H2040" s="323" t="s">
        <v>1539</v>
      </c>
    </row>
    <row r="2041" spans="1:8" x14ac:dyDescent="0.25">
      <c r="A2041" s="103"/>
      <c r="C2041" s="323" t="s">
        <v>1539</v>
      </c>
      <c r="D2041" s="323" t="s">
        <v>1539</v>
      </c>
      <c r="E2041" s="323" t="s">
        <v>1539</v>
      </c>
      <c r="G2041" s="323" t="s">
        <v>1539</v>
      </c>
      <c r="H2041" s="323" t="s">
        <v>1539</v>
      </c>
    </row>
    <row r="2042" spans="1:8" x14ac:dyDescent="0.25">
      <c r="A2042" s="103"/>
      <c r="C2042" s="323" t="s">
        <v>1539</v>
      </c>
      <c r="D2042" s="323" t="s">
        <v>1539</v>
      </c>
      <c r="E2042" s="323" t="s">
        <v>1539</v>
      </c>
      <c r="G2042" s="323" t="s">
        <v>1539</v>
      </c>
      <c r="H2042" s="323" t="s">
        <v>1539</v>
      </c>
    </row>
    <row r="2043" spans="1:8" x14ac:dyDescent="0.25">
      <c r="A2043" s="103"/>
      <c r="C2043" s="323" t="s">
        <v>1539</v>
      </c>
      <c r="D2043" s="323" t="s">
        <v>1539</v>
      </c>
      <c r="E2043" s="323" t="s">
        <v>1539</v>
      </c>
      <c r="G2043" s="323" t="s">
        <v>1539</v>
      </c>
      <c r="H2043" s="323" t="s">
        <v>1539</v>
      </c>
    </row>
    <row r="2044" spans="1:8" x14ac:dyDescent="0.25">
      <c r="A2044" s="103"/>
      <c r="B2044" s="324"/>
      <c r="C2044" s="323" t="s">
        <v>1539</v>
      </c>
      <c r="D2044" s="323" t="s">
        <v>1539</v>
      </c>
      <c r="E2044" s="323" t="s">
        <v>1539</v>
      </c>
      <c r="G2044" s="323" t="s">
        <v>1539</v>
      </c>
      <c r="H2044" s="323" t="s">
        <v>1539</v>
      </c>
    </row>
    <row r="2045" spans="1:8" x14ac:dyDescent="0.25">
      <c r="A2045" s="103"/>
      <c r="B2045" s="324"/>
      <c r="C2045" s="323" t="s">
        <v>1539</v>
      </c>
      <c r="D2045" s="323" t="s">
        <v>1539</v>
      </c>
      <c r="E2045" s="323" t="s">
        <v>1539</v>
      </c>
      <c r="G2045" s="323" t="s">
        <v>1539</v>
      </c>
      <c r="H2045" s="323" t="s">
        <v>1539</v>
      </c>
    </row>
    <row r="2046" spans="1:8" x14ac:dyDescent="0.25">
      <c r="A2046" s="103"/>
      <c r="B2046" s="324"/>
      <c r="C2046" s="323" t="s">
        <v>1539</v>
      </c>
      <c r="D2046" s="323" t="s">
        <v>1539</v>
      </c>
      <c r="E2046" s="323" t="s">
        <v>1539</v>
      </c>
      <c r="G2046" s="323" t="s">
        <v>1539</v>
      </c>
      <c r="H2046" s="323" t="s">
        <v>1539</v>
      </c>
    </row>
    <row r="2047" spans="1:8" x14ac:dyDescent="0.25">
      <c r="A2047" s="103"/>
      <c r="B2047" s="324"/>
      <c r="C2047" s="323" t="s">
        <v>1539</v>
      </c>
      <c r="D2047" s="323" t="s">
        <v>1539</v>
      </c>
      <c r="E2047" s="323" t="s">
        <v>1539</v>
      </c>
      <c r="G2047" s="323" t="s">
        <v>1539</v>
      </c>
      <c r="H2047" s="323" t="s">
        <v>1539</v>
      </c>
    </row>
    <row r="2048" spans="1:8" x14ac:dyDescent="0.25">
      <c r="A2048" s="103"/>
      <c r="B2048" s="324"/>
      <c r="C2048" s="323" t="s">
        <v>1539</v>
      </c>
      <c r="D2048" s="323" t="s">
        <v>1539</v>
      </c>
      <c r="E2048" s="323" t="s">
        <v>1539</v>
      </c>
      <c r="G2048" s="323" t="s">
        <v>1539</v>
      </c>
      <c r="H2048" s="323" t="s">
        <v>1539</v>
      </c>
    </row>
    <row r="2049" spans="1:8" x14ac:dyDescent="0.25">
      <c r="A2049" s="103"/>
      <c r="B2049" s="324"/>
      <c r="C2049" s="323" t="s">
        <v>1539</v>
      </c>
      <c r="D2049" s="323" t="s">
        <v>1539</v>
      </c>
      <c r="E2049" s="323" t="s">
        <v>1539</v>
      </c>
      <c r="G2049" s="323" t="s">
        <v>1539</v>
      </c>
      <c r="H2049" s="323" t="s">
        <v>1539</v>
      </c>
    </row>
    <row r="2050" spans="1:8" x14ac:dyDescent="0.25">
      <c r="A2050" s="103"/>
      <c r="B2050" s="324"/>
      <c r="C2050" s="323" t="s">
        <v>1539</v>
      </c>
      <c r="D2050" s="323" t="s">
        <v>1539</v>
      </c>
      <c r="E2050" s="323" t="s">
        <v>1539</v>
      </c>
      <c r="G2050" s="323" t="s">
        <v>1539</v>
      </c>
      <c r="H2050" s="323" t="s">
        <v>1539</v>
      </c>
    </row>
    <row r="2051" spans="1:8" x14ac:dyDescent="0.25">
      <c r="A2051" s="103"/>
      <c r="B2051" s="324"/>
      <c r="C2051" s="323" t="s">
        <v>1539</v>
      </c>
      <c r="D2051" s="323" t="s">
        <v>1539</v>
      </c>
      <c r="E2051" s="323" t="s">
        <v>1539</v>
      </c>
      <c r="G2051" s="323" t="s">
        <v>1539</v>
      </c>
      <c r="H2051" s="323" t="s">
        <v>1539</v>
      </c>
    </row>
    <row r="2052" spans="1:8" x14ac:dyDescent="0.25">
      <c r="A2052" s="103"/>
      <c r="B2052" s="324"/>
      <c r="C2052" s="323" t="s">
        <v>1539</v>
      </c>
      <c r="D2052" s="323" t="s">
        <v>1539</v>
      </c>
      <c r="E2052" s="323" t="s">
        <v>1539</v>
      </c>
      <c r="G2052" s="323" t="s">
        <v>1539</v>
      </c>
      <c r="H2052" s="323" t="s">
        <v>1539</v>
      </c>
    </row>
    <row r="2053" spans="1:8" x14ac:dyDescent="0.25">
      <c r="A2053" s="103"/>
      <c r="B2053" s="324"/>
      <c r="C2053" s="323" t="s">
        <v>1539</v>
      </c>
      <c r="D2053" s="323" t="s">
        <v>1539</v>
      </c>
      <c r="E2053" s="323" t="s">
        <v>1539</v>
      </c>
      <c r="G2053" s="323" t="s">
        <v>1539</v>
      </c>
      <c r="H2053" s="323" t="s">
        <v>1539</v>
      </c>
    </row>
    <row r="2054" spans="1:8" x14ac:dyDescent="0.25">
      <c r="A2054" s="103"/>
      <c r="B2054" s="324"/>
      <c r="C2054" s="323" t="s">
        <v>1539</v>
      </c>
      <c r="D2054" s="323" t="s">
        <v>1539</v>
      </c>
      <c r="E2054" s="323" t="s">
        <v>1539</v>
      </c>
      <c r="G2054" s="323" t="s">
        <v>1539</v>
      </c>
      <c r="H2054" s="323" t="s">
        <v>1539</v>
      </c>
    </row>
    <row r="2055" spans="1:8" x14ac:dyDescent="0.25">
      <c r="A2055" s="103"/>
      <c r="B2055" s="324"/>
      <c r="C2055" s="323" t="s">
        <v>1539</v>
      </c>
      <c r="D2055" s="323" t="s">
        <v>1539</v>
      </c>
      <c r="E2055" s="323" t="s">
        <v>1539</v>
      </c>
      <c r="G2055" s="323" t="s">
        <v>1539</v>
      </c>
      <c r="H2055" s="323" t="s">
        <v>1539</v>
      </c>
    </row>
    <row r="2056" spans="1:8" x14ac:dyDescent="0.25">
      <c r="A2056" s="103"/>
      <c r="B2056" s="324"/>
      <c r="C2056" s="323" t="s">
        <v>1539</v>
      </c>
      <c r="D2056" s="323" t="s">
        <v>1539</v>
      </c>
      <c r="E2056" s="323" t="s">
        <v>1539</v>
      </c>
      <c r="G2056" s="323" t="s">
        <v>1539</v>
      </c>
      <c r="H2056" s="323" t="s">
        <v>1539</v>
      </c>
    </row>
    <row r="2057" spans="1:8" x14ac:dyDescent="0.25">
      <c r="A2057" s="103"/>
      <c r="B2057" s="324"/>
      <c r="C2057" s="323" t="s">
        <v>1539</v>
      </c>
      <c r="D2057" s="323" t="s">
        <v>1539</v>
      </c>
      <c r="E2057" s="323" t="s">
        <v>1539</v>
      </c>
      <c r="G2057" s="323" t="s">
        <v>1539</v>
      </c>
      <c r="H2057" s="323" t="s">
        <v>1539</v>
      </c>
    </row>
    <row r="2058" spans="1:8" x14ac:dyDescent="0.25">
      <c r="A2058" s="103"/>
      <c r="B2058" s="329"/>
      <c r="C2058" s="323" t="s">
        <v>1539</v>
      </c>
      <c r="D2058" s="323" t="s">
        <v>1539</v>
      </c>
      <c r="E2058" s="323" t="s">
        <v>1539</v>
      </c>
      <c r="G2058" s="323" t="s">
        <v>1539</v>
      </c>
      <c r="H2058" s="323" t="s">
        <v>1539</v>
      </c>
    </row>
    <row r="2059" spans="1:8" x14ac:dyDescent="0.25">
      <c r="A2059" s="103"/>
      <c r="C2059" s="323" t="s">
        <v>1539</v>
      </c>
      <c r="D2059" s="323" t="s">
        <v>1539</v>
      </c>
      <c r="E2059" s="323" t="s">
        <v>1539</v>
      </c>
      <c r="G2059" s="323" t="s">
        <v>1539</v>
      </c>
      <c r="H2059" s="323" t="s">
        <v>1539</v>
      </c>
    </row>
    <row r="2060" spans="1:8" x14ac:dyDescent="0.25">
      <c r="A2060" s="103"/>
      <c r="C2060" s="323" t="s">
        <v>1539</v>
      </c>
      <c r="D2060" s="323" t="s">
        <v>1539</v>
      </c>
      <c r="E2060" s="323" t="s">
        <v>1539</v>
      </c>
      <c r="G2060" s="323" t="s">
        <v>1539</v>
      </c>
      <c r="H2060" s="323" t="s">
        <v>1539</v>
      </c>
    </row>
    <row r="2061" spans="1:8" x14ac:dyDescent="0.25">
      <c r="A2061" s="103"/>
      <c r="C2061" s="323" t="s">
        <v>1539</v>
      </c>
      <c r="D2061" s="323" t="s">
        <v>1539</v>
      </c>
      <c r="E2061" s="323" t="s">
        <v>1539</v>
      </c>
      <c r="G2061" s="323" t="s">
        <v>1539</v>
      </c>
      <c r="H2061" s="323" t="s">
        <v>1539</v>
      </c>
    </row>
    <row r="2062" spans="1:8" x14ac:dyDescent="0.25">
      <c r="A2062" s="103"/>
      <c r="B2062" s="324"/>
      <c r="C2062" s="323" t="s">
        <v>1539</v>
      </c>
      <c r="D2062" s="323" t="s">
        <v>1539</v>
      </c>
      <c r="E2062" s="323" t="s">
        <v>1539</v>
      </c>
      <c r="G2062" s="323" t="s">
        <v>1539</v>
      </c>
      <c r="H2062" s="323" t="s">
        <v>1539</v>
      </c>
    </row>
    <row r="2063" spans="1:8" x14ac:dyDescent="0.25">
      <c r="A2063" s="103"/>
      <c r="B2063" s="324"/>
      <c r="C2063" s="323" t="s">
        <v>1539</v>
      </c>
      <c r="D2063" s="323" t="s">
        <v>1539</v>
      </c>
      <c r="E2063" s="323" t="s">
        <v>1539</v>
      </c>
      <c r="G2063" s="323" t="s">
        <v>1539</v>
      </c>
      <c r="H2063" s="323" t="s">
        <v>1539</v>
      </c>
    </row>
    <row r="2064" spans="1:8" x14ac:dyDescent="0.25">
      <c r="A2064" s="103"/>
      <c r="B2064" s="324"/>
      <c r="C2064" s="323" t="s">
        <v>1539</v>
      </c>
      <c r="D2064" s="323" t="s">
        <v>1539</v>
      </c>
      <c r="E2064" s="323" t="s">
        <v>1539</v>
      </c>
      <c r="G2064" s="323" t="s">
        <v>1539</v>
      </c>
      <c r="H2064" s="323" t="s">
        <v>1539</v>
      </c>
    </row>
    <row r="2065" spans="1:8" x14ac:dyDescent="0.25">
      <c r="A2065" s="103"/>
      <c r="B2065" s="324"/>
      <c r="C2065" s="323" t="s">
        <v>1539</v>
      </c>
      <c r="D2065" s="323" t="s">
        <v>1539</v>
      </c>
      <c r="E2065" s="323" t="s">
        <v>1539</v>
      </c>
      <c r="G2065" s="323" t="s">
        <v>1539</v>
      </c>
      <c r="H2065" s="323" t="s">
        <v>1539</v>
      </c>
    </row>
    <row r="2066" spans="1:8" x14ac:dyDescent="0.25">
      <c r="A2066" s="103"/>
      <c r="B2066" s="324"/>
      <c r="C2066" s="323" t="s">
        <v>1539</v>
      </c>
      <c r="D2066" s="323" t="s">
        <v>1539</v>
      </c>
      <c r="E2066" s="323" t="s">
        <v>1539</v>
      </c>
      <c r="G2066" s="323" t="s">
        <v>1539</v>
      </c>
      <c r="H2066" s="323" t="s">
        <v>1539</v>
      </c>
    </row>
    <row r="2067" spans="1:8" x14ac:dyDescent="0.25">
      <c r="A2067" s="103"/>
      <c r="B2067" s="324"/>
      <c r="C2067" s="323" t="s">
        <v>1539</v>
      </c>
      <c r="D2067" s="323" t="s">
        <v>1539</v>
      </c>
      <c r="E2067" s="323" t="s">
        <v>1539</v>
      </c>
      <c r="G2067" s="323" t="s">
        <v>1539</v>
      </c>
      <c r="H2067" s="323" t="s">
        <v>1539</v>
      </c>
    </row>
    <row r="2068" spans="1:8" x14ac:dyDescent="0.25">
      <c r="A2068" s="103"/>
      <c r="B2068" s="324"/>
      <c r="C2068" s="323" t="s">
        <v>1539</v>
      </c>
      <c r="D2068" s="323" t="s">
        <v>1539</v>
      </c>
      <c r="E2068" s="323" t="s">
        <v>1539</v>
      </c>
      <c r="G2068" s="323" t="s">
        <v>1539</v>
      </c>
      <c r="H2068" s="323" t="s">
        <v>1539</v>
      </c>
    </row>
    <row r="2069" spans="1:8" x14ac:dyDescent="0.25">
      <c r="A2069" s="103"/>
      <c r="B2069" s="324"/>
      <c r="C2069" s="323" t="s">
        <v>1539</v>
      </c>
      <c r="D2069" s="323" t="s">
        <v>1539</v>
      </c>
      <c r="E2069" s="323" t="s">
        <v>1539</v>
      </c>
      <c r="G2069" s="323" t="s">
        <v>1539</v>
      </c>
      <c r="H2069" s="323" t="s">
        <v>1539</v>
      </c>
    </row>
    <row r="2070" spans="1:8" x14ac:dyDescent="0.25">
      <c r="A2070" s="103"/>
      <c r="B2070" s="324"/>
      <c r="C2070" s="323" t="s">
        <v>1539</v>
      </c>
      <c r="D2070" s="323" t="s">
        <v>1539</v>
      </c>
      <c r="E2070" s="323" t="s">
        <v>1539</v>
      </c>
      <c r="G2070" s="323" t="s">
        <v>1539</v>
      </c>
      <c r="H2070" s="323" t="s">
        <v>1539</v>
      </c>
    </row>
    <row r="2071" spans="1:8" x14ac:dyDescent="0.25">
      <c r="A2071" s="103"/>
      <c r="B2071" s="329"/>
      <c r="C2071" s="323" t="s">
        <v>1539</v>
      </c>
      <c r="D2071" s="323" t="s">
        <v>1539</v>
      </c>
      <c r="E2071" s="323" t="s">
        <v>1539</v>
      </c>
      <c r="G2071" s="323" t="s">
        <v>1539</v>
      </c>
      <c r="H2071" s="323" t="s">
        <v>1539</v>
      </c>
    </row>
    <row r="2072" spans="1:8" x14ac:dyDescent="0.25">
      <c r="A2072" s="103"/>
      <c r="C2072" s="323" t="s">
        <v>1539</v>
      </c>
      <c r="D2072" s="323" t="s">
        <v>1539</v>
      </c>
      <c r="E2072" s="323" t="s">
        <v>1539</v>
      </c>
      <c r="G2072" s="323" t="s">
        <v>1539</v>
      </c>
      <c r="H2072" s="323" t="s">
        <v>1539</v>
      </c>
    </row>
    <row r="2073" spans="1:8" x14ac:dyDescent="0.25">
      <c r="A2073" s="103"/>
      <c r="C2073" s="323" t="s">
        <v>1539</v>
      </c>
      <c r="D2073" s="323" t="s">
        <v>1539</v>
      </c>
      <c r="E2073" s="323" t="s">
        <v>1539</v>
      </c>
      <c r="G2073" s="323" t="s">
        <v>1539</v>
      </c>
      <c r="H2073" s="323" t="s">
        <v>1539</v>
      </c>
    </row>
    <row r="2074" spans="1:8" x14ac:dyDescent="0.25">
      <c r="A2074" s="103"/>
      <c r="C2074" s="323" t="s">
        <v>1539</v>
      </c>
      <c r="D2074" s="323" t="s">
        <v>1539</v>
      </c>
      <c r="E2074" s="323" t="s">
        <v>1539</v>
      </c>
      <c r="G2074" s="323" t="s">
        <v>1539</v>
      </c>
      <c r="H2074" s="323" t="s">
        <v>1539</v>
      </c>
    </row>
    <row r="2075" spans="1:8" x14ac:dyDescent="0.25">
      <c r="A2075" s="103"/>
      <c r="C2075" s="323" t="s">
        <v>1539</v>
      </c>
      <c r="D2075" s="323" t="s">
        <v>1539</v>
      </c>
      <c r="E2075" s="323" t="s">
        <v>1539</v>
      </c>
      <c r="G2075" s="323" t="s">
        <v>1539</v>
      </c>
      <c r="H2075" s="323" t="s">
        <v>1539</v>
      </c>
    </row>
    <row r="2076" spans="1:8" x14ac:dyDescent="0.25">
      <c r="A2076" s="103"/>
      <c r="B2076" s="324"/>
      <c r="C2076" s="323" t="s">
        <v>1539</v>
      </c>
      <c r="D2076" s="323" t="s">
        <v>1539</v>
      </c>
      <c r="E2076" s="323" t="s">
        <v>1539</v>
      </c>
      <c r="G2076" s="323" t="s">
        <v>1539</v>
      </c>
      <c r="H2076" s="323" t="s">
        <v>1539</v>
      </c>
    </row>
    <row r="2077" spans="1:8" x14ac:dyDescent="0.25">
      <c r="A2077" s="103"/>
      <c r="B2077" s="324"/>
      <c r="C2077" s="323" t="s">
        <v>1539</v>
      </c>
      <c r="D2077" s="323" t="s">
        <v>1539</v>
      </c>
      <c r="E2077" s="323" t="s">
        <v>1539</v>
      </c>
      <c r="G2077" s="323" t="s">
        <v>1539</v>
      </c>
      <c r="H2077" s="323" t="s">
        <v>1539</v>
      </c>
    </row>
    <row r="2078" spans="1:8" x14ac:dyDescent="0.25">
      <c r="A2078" s="103"/>
      <c r="B2078" s="324"/>
      <c r="C2078" s="323" t="s">
        <v>1539</v>
      </c>
      <c r="D2078" s="323" t="s">
        <v>1539</v>
      </c>
      <c r="E2078" s="323" t="s">
        <v>1539</v>
      </c>
      <c r="G2078" s="323" t="s">
        <v>1539</v>
      </c>
      <c r="H2078" s="323" t="s">
        <v>1539</v>
      </c>
    </row>
    <row r="2079" spans="1:8" x14ac:dyDescent="0.25">
      <c r="A2079" s="103"/>
      <c r="B2079" s="324"/>
      <c r="C2079" s="323" t="s">
        <v>1539</v>
      </c>
      <c r="D2079" s="323" t="s">
        <v>1539</v>
      </c>
      <c r="E2079" s="323" t="s">
        <v>1539</v>
      </c>
      <c r="G2079" s="323" t="s">
        <v>1539</v>
      </c>
      <c r="H2079" s="323" t="s">
        <v>1539</v>
      </c>
    </row>
    <row r="2080" spans="1:8" x14ac:dyDescent="0.25">
      <c r="A2080" s="103"/>
      <c r="B2080" s="324"/>
      <c r="C2080" s="323" t="s">
        <v>1539</v>
      </c>
      <c r="D2080" s="323" t="s">
        <v>1539</v>
      </c>
      <c r="E2080" s="323" t="s">
        <v>1539</v>
      </c>
      <c r="G2080" s="323" t="s">
        <v>1539</v>
      </c>
      <c r="H2080" s="323" t="s">
        <v>1539</v>
      </c>
    </row>
    <row r="2081" spans="1:8" x14ac:dyDescent="0.25">
      <c r="A2081" s="103"/>
      <c r="B2081" s="324"/>
      <c r="C2081" s="323" t="s">
        <v>1539</v>
      </c>
      <c r="D2081" s="323" t="s">
        <v>1539</v>
      </c>
      <c r="E2081" s="323" t="s">
        <v>1539</v>
      </c>
      <c r="G2081" s="323" t="s">
        <v>1539</v>
      </c>
      <c r="H2081" s="323" t="s">
        <v>1539</v>
      </c>
    </row>
    <row r="2082" spans="1:8" x14ac:dyDescent="0.25">
      <c r="A2082" s="103"/>
      <c r="B2082" s="324"/>
      <c r="C2082" s="323" t="s">
        <v>1539</v>
      </c>
      <c r="D2082" s="323" t="s">
        <v>1539</v>
      </c>
      <c r="E2082" s="323" t="s">
        <v>1539</v>
      </c>
      <c r="G2082" s="323" t="s">
        <v>1539</v>
      </c>
      <c r="H2082" s="323" t="s">
        <v>1539</v>
      </c>
    </row>
    <row r="2083" spans="1:8" x14ac:dyDescent="0.25">
      <c r="A2083" s="103"/>
      <c r="B2083" s="324"/>
      <c r="C2083" s="323" t="s">
        <v>1539</v>
      </c>
      <c r="D2083" s="323" t="s">
        <v>1539</v>
      </c>
      <c r="E2083" s="323" t="s">
        <v>1539</v>
      </c>
      <c r="G2083" s="323" t="s">
        <v>1539</v>
      </c>
      <c r="H2083" s="323" t="s">
        <v>1539</v>
      </c>
    </row>
    <row r="2084" spans="1:8" x14ac:dyDescent="0.25">
      <c r="A2084" s="103"/>
      <c r="B2084" s="324"/>
      <c r="C2084" s="323" t="s">
        <v>1539</v>
      </c>
      <c r="D2084" s="323" t="s">
        <v>1539</v>
      </c>
      <c r="E2084" s="323" t="s">
        <v>1539</v>
      </c>
      <c r="G2084" s="323" t="s">
        <v>1539</v>
      </c>
      <c r="H2084" s="323" t="s">
        <v>1539</v>
      </c>
    </row>
    <row r="2085" spans="1:8" x14ac:dyDescent="0.25">
      <c r="A2085" s="103"/>
      <c r="B2085" s="324"/>
      <c r="C2085" s="323" t="s">
        <v>1539</v>
      </c>
      <c r="D2085" s="323" t="s">
        <v>1539</v>
      </c>
      <c r="E2085" s="323" t="s">
        <v>1539</v>
      </c>
      <c r="G2085" s="323" t="s">
        <v>1539</v>
      </c>
      <c r="H2085" s="323" t="s">
        <v>1539</v>
      </c>
    </row>
    <row r="2086" spans="1:8" x14ac:dyDescent="0.25">
      <c r="A2086" s="103"/>
      <c r="B2086" s="324"/>
      <c r="C2086" s="323" t="s">
        <v>1539</v>
      </c>
      <c r="D2086" s="323" t="s">
        <v>1539</v>
      </c>
      <c r="E2086" s="323" t="s">
        <v>1539</v>
      </c>
      <c r="G2086" s="323" t="s">
        <v>1539</v>
      </c>
      <c r="H2086" s="323" t="s">
        <v>1539</v>
      </c>
    </row>
    <row r="2087" spans="1:8" x14ac:dyDescent="0.25">
      <c r="A2087" s="103"/>
      <c r="B2087" s="324"/>
      <c r="C2087" s="323" t="s">
        <v>1539</v>
      </c>
      <c r="D2087" s="323" t="s">
        <v>1539</v>
      </c>
      <c r="E2087" s="323" t="s">
        <v>1539</v>
      </c>
      <c r="G2087" s="323" t="s">
        <v>1539</v>
      </c>
      <c r="H2087" s="323" t="s">
        <v>1539</v>
      </c>
    </row>
    <row r="2088" spans="1:8" x14ac:dyDescent="0.25">
      <c r="A2088" s="103"/>
      <c r="B2088" s="324"/>
      <c r="C2088" s="323" t="s">
        <v>1539</v>
      </c>
      <c r="D2088" s="323" t="s">
        <v>1539</v>
      </c>
      <c r="E2088" s="323" t="s">
        <v>1539</v>
      </c>
      <c r="G2088" s="323" t="s">
        <v>1539</v>
      </c>
      <c r="H2088" s="323" t="s">
        <v>1539</v>
      </c>
    </row>
    <row r="2089" spans="1:8" x14ac:dyDescent="0.25">
      <c r="A2089" s="103"/>
      <c r="B2089" s="324"/>
      <c r="C2089" s="323" t="s">
        <v>1539</v>
      </c>
      <c r="D2089" s="323" t="s">
        <v>1539</v>
      </c>
      <c r="E2089" s="323" t="s">
        <v>1539</v>
      </c>
      <c r="G2089" s="323" t="s">
        <v>1539</v>
      </c>
      <c r="H2089" s="323" t="s">
        <v>1539</v>
      </c>
    </row>
    <row r="2090" spans="1:8" x14ac:dyDescent="0.25">
      <c r="A2090" s="103"/>
      <c r="B2090" s="324"/>
      <c r="C2090" s="323" t="s">
        <v>1539</v>
      </c>
      <c r="D2090" s="323" t="s">
        <v>1539</v>
      </c>
      <c r="E2090" s="323" t="s">
        <v>1539</v>
      </c>
      <c r="G2090" s="323" t="s">
        <v>1539</v>
      </c>
      <c r="H2090" s="323" t="s">
        <v>1539</v>
      </c>
    </row>
    <row r="2091" spans="1:8" x14ac:dyDescent="0.25">
      <c r="A2091" s="103"/>
      <c r="B2091" s="324"/>
      <c r="C2091" s="323" t="s">
        <v>1539</v>
      </c>
      <c r="D2091" s="323" t="s">
        <v>1539</v>
      </c>
      <c r="E2091" s="323" t="s">
        <v>1539</v>
      </c>
      <c r="G2091" s="323" t="s">
        <v>1539</v>
      </c>
      <c r="H2091" s="323" t="s">
        <v>1539</v>
      </c>
    </row>
    <row r="2092" spans="1:8" x14ac:dyDescent="0.25">
      <c r="A2092" s="103"/>
      <c r="B2092" s="329"/>
      <c r="C2092" s="323" t="s">
        <v>1539</v>
      </c>
      <c r="D2092" s="323" t="s">
        <v>1539</v>
      </c>
      <c r="E2092" s="323" t="s">
        <v>1539</v>
      </c>
      <c r="G2092" s="323" t="s">
        <v>1539</v>
      </c>
      <c r="H2092" s="323" t="s">
        <v>1539</v>
      </c>
    </row>
    <row r="2093" spans="1:8" x14ac:dyDescent="0.25">
      <c r="A2093" s="103"/>
      <c r="C2093" s="323" t="s">
        <v>1539</v>
      </c>
      <c r="D2093" s="323" t="s">
        <v>1539</v>
      </c>
      <c r="E2093" s="323" t="s">
        <v>1539</v>
      </c>
      <c r="G2093" s="323" t="s">
        <v>1539</v>
      </c>
      <c r="H2093" s="323" t="s">
        <v>1539</v>
      </c>
    </row>
    <row r="2094" spans="1:8" x14ac:dyDescent="0.25">
      <c r="A2094" s="103"/>
      <c r="C2094" s="323" t="s">
        <v>1539</v>
      </c>
      <c r="D2094" s="323" t="s">
        <v>1539</v>
      </c>
      <c r="E2094" s="323" t="s">
        <v>1539</v>
      </c>
      <c r="G2094" s="323" t="s">
        <v>1539</v>
      </c>
      <c r="H2094" s="323" t="s">
        <v>1539</v>
      </c>
    </row>
    <row r="2095" spans="1:8" x14ac:dyDescent="0.25">
      <c r="A2095" s="103"/>
      <c r="C2095" s="323" t="s">
        <v>1539</v>
      </c>
      <c r="D2095" s="323" t="s">
        <v>1539</v>
      </c>
      <c r="E2095" s="323" t="s">
        <v>1539</v>
      </c>
      <c r="G2095" s="323" t="s">
        <v>1539</v>
      </c>
      <c r="H2095" s="323" t="s">
        <v>1539</v>
      </c>
    </row>
    <row r="2096" spans="1:8" x14ac:dyDescent="0.25">
      <c r="A2096" s="103"/>
      <c r="C2096" s="323" t="s">
        <v>1539</v>
      </c>
      <c r="D2096" s="323" t="s">
        <v>1539</v>
      </c>
      <c r="E2096" s="323" t="s">
        <v>1539</v>
      </c>
      <c r="G2096" s="323" t="s">
        <v>1539</v>
      </c>
      <c r="H2096" s="323" t="s">
        <v>1539</v>
      </c>
    </row>
    <row r="2097" spans="1:8" x14ac:dyDescent="0.25">
      <c r="A2097" s="103"/>
      <c r="B2097" s="324"/>
      <c r="C2097" s="323" t="s">
        <v>1539</v>
      </c>
      <c r="D2097" s="323" t="s">
        <v>1539</v>
      </c>
      <c r="E2097" s="323" t="s">
        <v>1539</v>
      </c>
      <c r="G2097" s="323" t="s">
        <v>1539</v>
      </c>
      <c r="H2097" s="323" t="s">
        <v>1539</v>
      </c>
    </row>
    <row r="2098" spans="1:8" x14ac:dyDescent="0.25">
      <c r="A2098" s="103"/>
      <c r="B2098" s="324"/>
      <c r="C2098" s="323" t="s">
        <v>1539</v>
      </c>
      <c r="D2098" s="323" t="s">
        <v>1539</v>
      </c>
      <c r="E2098" s="323" t="s">
        <v>1539</v>
      </c>
      <c r="G2098" s="323" t="s">
        <v>1539</v>
      </c>
      <c r="H2098" s="323" t="s">
        <v>1539</v>
      </c>
    </row>
    <row r="2099" spans="1:8" x14ac:dyDescent="0.25">
      <c r="A2099" s="103"/>
      <c r="B2099" s="324"/>
      <c r="C2099" s="323" t="s">
        <v>1539</v>
      </c>
      <c r="D2099" s="323" t="s">
        <v>1539</v>
      </c>
      <c r="E2099" s="323" t="s">
        <v>1539</v>
      </c>
      <c r="G2099" s="323" t="s">
        <v>1539</v>
      </c>
      <c r="H2099" s="323" t="s">
        <v>1539</v>
      </c>
    </row>
    <row r="2100" spans="1:8" x14ac:dyDescent="0.25">
      <c r="A2100" s="103"/>
      <c r="B2100" s="324"/>
      <c r="C2100" s="323" t="s">
        <v>1539</v>
      </c>
      <c r="D2100" s="323" t="s">
        <v>1539</v>
      </c>
      <c r="E2100" s="323" t="s">
        <v>1539</v>
      </c>
      <c r="G2100" s="323" t="s">
        <v>1539</v>
      </c>
      <c r="H2100" s="323" t="s">
        <v>1539</v>
      </c>
    </row>
    <row r="2101" spans="1:8" x14ac:dyDescent="0.25">
      <c r="A2101" s="103"/>
      <c r="B2101" s="324"/>
      <c r="C2101" s="323" t="s">
        <v>1539</v>
      </c>
      <c r="D2101" s="323" t="s">
        <v>1539</v>
      </c>
      <c r="E2101" s="323" t="s">
        <v>1539</v>
      </c>
      <c r="G2101" s="323" t="s">
        <v>1539</v>
      </c>
      <c r="H2101" s="323" t="s">
        <v>1539</v>
      </c>
    </row>
    <row r="2102" spans="1:8" x14ac:dyDescent="0.25">
      <c r="A2102" s="103"/>
      <c r="B2102" s="324"/>
      <c r="C2102" s="323" t="s">
        <v>1539</v>
      </c>
      <c r="D2102" s="323" t="s">
        <v>1539</v>
      </c>
      <c r="E2102" s="323" t="s">
        <v>1539</v>
      </c>
      <c r="G2102" s="323" t="s">
        <v>1539</v>
      </c>
      <c r="H2102" s="323" t="s">
        <v>1539</v>
      </c>
    </row>
    <row r="2103" spans="1:8" x14ac:dyDescent="0.25">
      <c r="A2103" s="103"/>
      <c r="B2103" s="324"/>
      <c r="C2103" s="323" t="s">
        <v>1539</v>
      </c>
      <c r="D2103" s="323" t="s">
        <v>1539</v>
      </c>
      <c r="E2103" s="323" t="s">
        <v>1539</v>
      </c>
      <c r="G2103" s="323" t="s">
        <v>1539</v>
      </c>
      <c r="H2103" s="323" t="s">
        <v>1539</v>
      </c>
    </row>
    <row r="2104" spans="1:8" x14ac:dyDescent="0.25">
      <c r="A2104" s="103"/>
      <c r="B2104" s="324"/>
      <c r="C2104" s="323" t="s">
        <v>1539</v>
      </c>
      <c r="D2104" s="323" t="s">
        <v>1539</v>
      </c>
      <c r="E2104" s="323" t="s">
        <v>1539</v>
      </c>
      <c r="G2104" s="323" t="s">
        <v>1539</v>
      </c>
      <c r="H2104" s="323" t="s">
        <v>1539</v>
      </c>
    </row>
    <row r="2105" spans="1:8" x14ac:dyDescent="0.25">
      <c r="A2105" s="103"/>
      <c r="B2105" s="324"/>
      <c r="C2105" s="323" t="s">
        <v>1539</v>
      </c>
      <c r="D2105" s="323" t="s">
        <v>1539</v>
      </c>
      <c r="E2105" s="323" t="s">
        <v>1539</v>
      </c>
      <c r="G2105" s="323" t="s">
        <v>1539</v>
      </c>
      <c r="H2105" s="323" t="s">
        <v>1539</v>
      </c>
    </row>
    <row r="2106" spans="1:8" x14ac:dyDescent="0.25">
      <c r="A2106" s="103"/>
      <c r="B2106" s="324"/>
      <c r="C2106" s="323" t="s">
        <v>1539</v>
      </c>
      <c r="D2106" s="323" t="s">
        <v>1539</v>
      </c>
      <c r="E2106" s="323" t="s">
        <v>1539</v>
      </c>
      <c r="G2106" s="323" t="s">
        <v>1539</v>
      </c>
      <c r="H2106" s="323" t="s">
        <v>1539</v>
      </c>
    </row>
    <row r="2107" spans="1:8" x14ac:dyDescent="0.25">
      <c r="A2107" s="103"/>
      <c r="B2107" s="324"/>
      <c r="C2107" s="323" t="s">
        <v>1539</v>
      </c>
      <c r="D2107" s="323" t="s">
        <v>1539</v>
      </c>
      <c r="E2107" s="323" t="s">
        <v>1539</v>
      </c>
      <c r="G2107" s="323" t="s">
        <v>1539</v>
      </c>
      <c r="H2107" s="323" t="s">
        <v>1539</v>
      </c>
    </row>
    <row r="2108" spans="1:8" x14ac:dyDescent="0.25">
      <c r="A2108" s="103"/>
      <c r="B2108" s="324"/>
      <c r="C2108" s="323" t="s">
        <v>1539</v>
      </c>
      <c r="D2108" s="323" t="s">
        <v>1539</v>
      </c>
      <c r="E2108" s="323" t="s">
        <v>1539</v>
      </c>
      <c r="G2108" s="323" t="s">
        <v>1539</v>
      </c>
      <c r="H2108" s="323" t="s">
        <v>1539</v>
      </c>
    </row>
    <row r="2109" spans="1:8" x14ac:dyDescent="0.25">
      <c r="A2109" s="103"/>
      <c r="B2109" s="324"/>
      <c r="C2109" s="323" t="s">
        <v>1539</v>
      </c>
      <c r="D2109" s="323" t="s">
        <v>1539</v>
      </c>
      <c r="E2109" s="323" t="s">
        <v>1539</v>
      </c>
      <c r="G2109" s="323" t="s">
        <v>1539</v>
      </c>
      <c r="H2109" s="323" t="s">
        <v>1539</v>
      </c>
    </row>
    <row r="2110" spans="1:8" x14ac:dyDescent="0.25">
      <c r="A2110" s="103"/>
      <c r="B2110" s="324"/>
      <c r="C2110" s="323" t="s">
        <v>1539</v>
      </c>
      <c r="D2110" s="323" t="s">
        <v>1539</v>
      </c>
      <c r="E2110" s="323" t="s">
        <v>1539</v>
      </c>
      <c r="G2110" s="323" t="s">
        <v>1539</v>
      </c>
      <c r="H2110" s="323" t="s">
        <v>1539</v>
      </c>
    </row>
    <row r="2111" spans="1:8" x14ac:dyDescent="0.25">
      <c r="A2111" s="103"/>
      <c r="B2111" s="324"/>
      <c r="C2111" s="323" t="s">
        <v>1539</v>
      </c>
      <c r="D2111" s="323" t="s">
        <v>1539</v>
      </c>
      <c r="E2111" s="323" t="s">
        <v>1539</v>
      </c>
      <c r="G2111" s="323" t="s">
        <v>1539</v>
      </c>
      <c r="H2111" s="323" t="s">
        <v>1539</v>
      </c>
    </row>
    <row r="2112" spans="1:8" x14ac:dyDescent="0.25">
      <c r="A2112" s="103"/>
      <c r="B2112" s="324"/>
      <c r="C2112" s="323" t="s">
        <v>1539</v>
      </c>
      <c r="D2112" s="323" t="s">
        <v>1539</v>
      </c>
      <c r="E2112" s="323" t="s">
        <v>1539</v>
      </c>
      <c r="G2112" s="323" t="s">
        <v>1539</v>
      </c>
      <c r="H2112" s="323" t="s">
        <v>1539</v>
      </c>
    </row>
    <row r="2113" spans="1:8" x14ac:dyDescent="0.25">
      <c r="A2113" s="103"/>
      <c r="B2113" s="324"/>
      <c r="C2113" s="323" t="s">
        <v>1539</v>
      </c>
      <c r="D2113" s="323" t="s">
        <v>1539</v>
      </c>
      <c r="E2113" s="323" t="s">
        <v>1539</v>
      </c>
      <c r="G2113" s="323" t="s">
        <v>1539</v>
      </c>
      <c r="H2113" s="323" t="s">
        <v>1539</v>
      </c>
    </row>
    <row r="2114" spans="1:8" x14ac:dyDescent="0.25">
      <c r="A2114" s="103"/>
      <c r="B2114" s="324"/>
      <c r="C2114" s="323" t="s">
        <v>1539</v>
      </c>
      <c r="D2114" s="323" t="s">
        <v>1539</v>
      </c>
      <c r="E2114" s="323" t="s">
        <v>1539</v>
      </c>
      <c r="G2114" s="323" t="s">
        <v>1539</v>
      </c>
      <c r="H2114" s="323" t="s">
        <v>1539</v>
      </c>
    </row>
    <row r="2115" spans="1:8" x14ac:dyDescent="0.25">
      <c r="A2115" s="103"/>
      <c r="B2115" s="324"/>
      <c r="C2115" s="323" t="s">
        <v>1539</v>
      </c>
      <c r="D2115" s="323" t="s">
        <v>1539</v>
      </c>
      <c r="E2115" s="323" t="s">
        <v>1539</v>
      </c>
      <c r="G2115" s="323" t="s">
        <v>1539</v>
      </c>
      <c r="H2115" s="323" t="s">
        <v>1539</v>
      </c>
    </row>
    <row r="2116" spans="1:8" x14ac:dyDescent="0.25">
      <c r="A2116" s="103"/>
      <c r="B2116" s="324"/>
      <c r="C2116" s="323" t="s">
        <v>1539</v>
      </c>
      <c r="D2116" s="323" t="s">
        <v>1539</v>
      </c>
      <c r="E2116" s="323" t="s">
        <v>1539</v>
      </c>
      <c r="G2116" s="323" t="s">
        <v>1539</v>
      </c>
      <c r="H2116" s="323" t="s">
        <v>1539</v>
      </c>
    </row>
    <row r="2117" spans="1:8" x14ac:dyDescent="0.25">
      <c r="A2117" s="103"/>
      <c r="B2117" s="324"/>
      <c r="C2117" s="323" t="s">
        <v>1539</v>
      </c>
      <c r="D2117" s="323" t="s">
        <v>1539</v>
      </c>
      <c r="E2117" s="323" t="s">
        <v>1539</v>
      </c>
      <c r="G2117" s="323" t="s">
        <v>1539</v>
      </c>
      <c r="H2117" s="323" t="s">
        <v>1539</v>
      </c>
    </row>
    <row r="2118" spans="1:8" x14ac:dyDescent="0.25">
      <c r="A2118" s="103"/>
      <c r="B2118" s="324"/>
      <c r="C2118" s="323" t="s">
        <v>1539</v>
      </c>
      <c r="D2118" s="323" t="s">
        <v>1539</v>
      </c>
      <c r="E2118" s="323" t="s">
        <v>1539</v>
      </c>
      <c r="G2118" s="323" t="s">
        <v>1539</v>
      </c>
      <c r="H2118" s="323" t="s">
        <v>1539</v>
      </c>
    </row>
    <row r="2119" spans="1:8" x14ac:dyDescent="0.25">
      <c r="A2119" s="103"/>
      <c r="B2119" s="324"/>
      <c r="C2119" s="323" t="s">
        <v>1539</v>
      </c>
      <c r="D2119" s="323" t="s">
        <v>1539</v>
      </c>
      <c r="E2119" s="323" t="s">
        <v>1539</v>
      </c>
      <c r="G2119" s="323" t="s">
        <v>1539</v>
      </c>
      <c r="H2119" s="323" t="s">
        <v>1539</v>
      </c>
    </row>
    <row r="2120" spans="1:8" x14ac:dyDescent="0.25">
      <c r="A2120" s="103"/>
      <c r="B2120" s="324"/>
      <c r="C2120" s="323" t="s">
        <v>1539</v>
      </c>
      <c r="D2120" s="323" t="s">
        <v>1539</v>
      </c>
      <c r="E2120" s="323" t="s">
        <v>1539</v>
      </c>
      <c r="G2120" s="323" t="s">
        <v>1539</v>
      </c>
      <c r="H2120" s="323" t="s">
        <v>1539</v>
      </c>
    </row>
    <row r="2121" spans="1:8" x14ac:dyDescent="0.25">
      <c r="A2121" s="103"/>
      <c r="B2121" s="324"/>
      <c r="C2121" s="323" t="s">
        <v>1539</v>
      </c>
      <c r="D2121" s="323" t="s">
        <v>1539</v>
      </c>
      <c r="E2121" s="323" t="s">
        <v>1539</v>
      </c>
      <c r="G2121" s="323" t="s">
        <v>1539</v>
      </c>
      <c r="H2121" s="323" t="s">
        <v>1539</v>
      </c>
    </row>
    <row r="2122" spans="1:8" x14ac:dyDescent="0.25">
      <c r="A2122" s="103"/>
      <c r="B2122" s="324"/>
      <c r="C2122" s="323" t="s">
        <v>1539</v>
      </c>
      <c r="D2122" s="323" t="s">
        <v>1539</v>
      </c>
      <c r="E2122" s="323" t="s">
        <v>1539</v>
      </c>
      <c r="G2122" s="323" t="s">
        <v>1539</v>
      </c>
      <c r="H2122" s="323" t="s">
        <v>1539</v>
      </c>
    </row>
    <row r="2123" spans="1:8" x14ac:dyDescent="0.25">
      <c r="A2123" s="103"/>
      <c r="B2123" s="324"/>
      <c r="C2123" s="323" t="s">
        <v>1539</v>
      </c>
      <c r="D2123" s="323" t="s">
        <v>1539</v>
      </c>
      <c r="E2123" s="323" t="s">
        <v>1539</v>
      </c>
      <c r="G2123" s="323" t="s">
        <v>1539</v>
      </c>
      <c r="H2123" s="323" t="s">
        <v>1539</v>
      </c>
    </row>
    <row r="2124" spans="1:8" x14ac:dyDescent="0.25">
      <c r="A2124" s="103"/>
      <c r="B2124" s="324"/>
      <c r="C2124" s="323" t="s">
        <v>1539</v>
      </c>
      <c r="D2124" s="323" t="s">
        <v>1539</v>
      </c>
      <c r="E2124" s="323" t="s">
        <v>1539</v>
      </c>
      <c r="G2124" s="323" t="s">
        <v>1539</v>
      </c>
      <c r="H2124" s="323" t="s">
        <v>1539</v>
      </c>
    </row>
    <row r="2125" spans="1:8" x14ac:dyDescent="0.25">
      <c r="A2125" s="103"/>
      <c r="B2125" s="324"/>
      <c r="C2125" s="323" t="s">
        <v>1539</v>
      </c>
      <c r="D2125" s="323" t="s">
        <v>1539</v>
      </c>
      <c r="E2125" s="323" t="s">
        <v>1539</v>
      </c>
      <c r="G2125" s="323" t="s">
        <v>1539</v>
      </c>
      <c r="H2125" s="323" t="s">
        <v>1539</v>
      </c>
    </row>
    <row r="2126" spans="1:8" x14ac:dyDescent="0.25">
      <c r="A2126" s="103"/>
      <c r="B2126" s="324"/>
      <c r="C2126" s="323" t="s">
        <v>1539</v>
      </c>
      <c r="D2126" s="323" t="s">
        <v>1539</v>
      </c>
      <c r="E2126" s="323" t="s">
        <v>1539</v>
      </c>
      <c r="G2126" s="323" t="s">
        <v>1539</v>
      </c>
      <c r="H2126" s="323" t="s">
        <v>1539</v>
      </c>
    </row>
    <row r="2127" spans="1:8" x14ac:dyDescent="0.25">
      <c r="A2127" s="103"/>
      <c r="B2127" s="324"/>
      <c r="C2127" s="323" t="s">
        <v>1539</v>
      </c>
      <c r="D2127" s="323" t="s">
        <v>1539</v>
      </c>
      <c r="E2127" s="323" t="s">
        <v>1539</v>
      </c>
      <c r="G2127" s="323" t="s">
        <v>1539</v>
      </c>
      <c r="H2127" s="323" t="s">
        <v>1539</v>
      </c>
    </row>
    <row r="2128" spans="1:8" x14ac:dyDescent="0.25">
      <c r="A2128" s="103"/>
      <c r="B2128" s="324"/>
      <c r="C2128" s="323" t="s">
        <v>1539</v>
      </c>
      <c r="D2128" s="323" t="s">
        <v>1539</v>
      </c>
      <c r="E2128" s="323" t="s">
        <v>1539</v>
      </c>
      <c r="G2128" s="323" t="s">
        <v>1539</v>
      </c>
      <c r="H2128" s="323" t="s">
        <v>1539</v>
      </c>
    </row>
    <row r="2129" spans="1:8" x14ac:dyDescent="0.25">
      <c r="A2129" s="103"/>
      <c r="B2129" s="324"/>
      <c r="C2129" s="323" t="s">
        <v>1539</v>
      </c>
      <c r="D2129" s="323" t="s">
        <v>1539</v>
      </c>
      <c r="E2129" s="323" t="s">
        <v>1539</v>
      </c>
      <c r="G2129" s="323" t="s">
        <v>1539</v>
      </c>
      <c r="H2129" s="323" t="s">
        <v>1539</v>
      </c>
    </row>
    <row r="2130" spans="1:8" x14ac:dyDescent="0.25">
      <c r="A2130" s="103"/>
      <c r="B2130" s="324"/>
      <c r="C2130" s="323" t="s">
        <v>1539</v>
      </c>
      <c r="D2130" s="323" t="s">
        <v>1539</v>
      </c>
      <c r="E2130" s="323" t="s">
        <v>1539</v>
      </c>
      <c r="G2130" s="323" t="s">
        <v>1539</v>
      </c>
      <c r="H2130" s="323" t="s">
        <v>1539</v>
      </c>
    </row>
    <row r="2131" spans="1:8" x14ac:dyDescent="0.25">
      <c r="A2131" s="103"/>
      <c r="B2131" s="324"/>
      <c r="C2131" s="323" t="s">
        <v>1539</v>
      </c>
      <c r="D2131" s="323" t="s">
        <v>1539</v>
      </c>
      <c r="E2131" s="323" t="s">
        <v>1539</v>
      </c>
      <c r="G2131" s="323" t="s">
        <v>1539</v>
      </c>
      <c r="H2131" s="323" t="s">
        <v>1539</v>
      </c>
    </row>
    <row r="2132" spans="1:8" x14ac:dyDescent="0.25">
      <c r="A2132" s="103"/>
      <c r="B2132" s="324"/>
      <c r="C2132" s="323" t="s">
        <v>1539</v>
      </c>
      <c r="D2132" s="323" t="s">
        <v>1539</v>
      </c>
      <c r="E2132" s="323" t="s">
        <v>1539</v>
      </c>
      <c r="G2132" s="323" t="s">
        <v>1539</v>
      </c>
      <c r="H2132" s="323" t="s">
        <v>1539</v>
      </c>
    </row>
    <row r="2133" spans="1:8" x14ac:dyDescent="0.25">
      <c r="A2133" s="103"/>
      <c r="B2133" s="324"/>
      <c r="C2133" s="323" t="s">
        <v>1539</v>
      </c>
      <c r="D2133" s="323" t="s">
        <v>1539</v>
      </c>
      <c r="E2133" s="323" t="s">
        <v>1539</v>
      </c>
      <c r="G2133" s="323" t="s">
        <v>1539</v>
      </c>
      <c r="H2133" s="323" t="s">
        <v>1539</v>
      </c>
    </row>
    <row r="2134" spans="1:8" x14ac:dyDescent="0.25">
      <c r="A2134" s="103"/>
      <c r="B2134" s="324"/>
      <c r="C2134" s="323" t="s">
        <v>1539</v>
      </c>
      <c r="D2134" s="323" t="s">
        <v>1539</v>
      </c>
      <c r="E2134" s="323" t="s">
        <v>1539</v>
      </c>
      <c r="G2134" s="323" t="s">
        <v>1539</v>
      </c>
      <c r="H2134" s="323" t="s">
        <v>1539</v>
      </c>
    </row>
    <row r="2135" spans="1:8" x14ac:dyDescent="0.25">
      <c r="A2135" s="103"/>
      <c r="B2135" s="324"/>
      <c r="C2135" s="323" t="s">
        <v>1539</v>
      </c>
      <c r="D2135" s="323" t="s">
        <v>1539</v>
      </c>
      <c r="E2135" s="323" t="s">
        <v>1539</v>
      </c>
      <c r="G2135" s="323" t="s">
        <v>1539</v>
      </c>
      <c r="H2135" s="323" t="s">
        <v>1539</v>
      </c>
    </row>
    <row r="2136" spans="1:8" x14ac:dyDescent="0.25">
      <c r="A2136" s="103"/>
      <c r="B2136" s="324"/>
      <c r="C2136" s="323" t="s">
        <v>1539</v>
      </c>
      <c r="D2136" s="323" t="s">
        <v>1539</v>
      </c>
      <c r="E2136" s="323" t="s">
        <v>1539</v>
      </c>
      <c r="G2136" s="323" t="s">
        <v>1539</v>
      </c>
      <c r="H2136" s="323" t="s">
        <v>1539</v>
      </c>
    </row>
    <row r="2137" spans="1:8" x14ac:dyDescent="0.25">
      <c r="A2137" s="103"/>
      <c r="B2137" s="324"/>
      <c r="C2137" s="323" t="s">
        <v>1539</v>
      </c>
      <c r="D2137" s="323" t="s">
        <v>1539</v>
      </c>
      <c r="E2137" s="323" t="s">
        <v>1539</v>
      </c>
      <c r="G2137" s="323" t="s">
        <v>1539</v>
      </c>
      <c r="H2137" s="323" t="s">
        <v>1539</v>
      </c>
    </row>
    <row r="2138" spans="1:8" x14ac:dyDescent="0.25">
      <c r="A2138" s="103"/>
      <c r="B2138" s="324"/>
      <c r="C2138" s="323" t="s">
        <v>1539</v>
      </c>
      <c r="D2138" s="323" t="s">
        <v>1539</v>
      </c>
      <c r="E2138" s="323" t="s">
        <v>1539</v>
      </c>
      <c r="G2138" s="323" t="s">
        <v>1539</v>
      </c>
      <c r="H2138" s="323" t="s">
        <v>1539</v>
      </c>
    </row>
    <row r="2139" spans="1:8" x14ac:dyDescent="0.25">
      <c r="A2139" s="103"/>
      <c r="B2139" s="324"/>
      <c r="C2139" s="323" t="s">
        <v>1539</v>
      </c>
      <c r="D2139" s="323" t="s">
        <v>1539</v>
      </c>
      <c r="E2139" s="323" t="s">
        <v>1539</v>
      </c>
      <c r="G2139" s="323" t="s">
        <v>1539</v>
      </c>
      <c r="H2139" s="323" t="s">
        <v>1539</v>
      </c>
    </row>
    <row r="2140" spans="1:8" x14ac:dyDescent="0.25">
      <c r="A2140" s="103"/>
      <c r="B2140" s="329"/>
      <c r="C2140" s="323" t="s">
        <v>1539</v>
      </c>
      <c r="D2140" s="323" t="s">
        <v>1539</v>
      </c>
      <c r="E2140" s="323" t="s">
        <v>1539</v>
      </c>
      <c r="G2140" s="323" t="s">
        <v>1539</v>
      </c>
      <c r="H2140" s="323" t="s">
        <v>1539</v>
      </c>
    </row>
    <row r="2141" spans="1:8" x14ac:dyDescent="0.25">
      <c r="A2141" s="103"/>
      <c r="C2141" s="323" t="s">
        <v>1539</v>
      </c>
      <c r="D2141" s="323" t="s">
        <v>1539</v>
      </c>
      <c r="E2141" s="323" t="s">
        <v>1539</v>
      </c>
      <c r="G2141" s="323" t="s">
        <v>1539</v>
      </c>
      <c r="H2141" s="323" t="s">
        <v>1539</v>
      </c>
    </row>
    <row r="2142" spans="1:8" x14ac:dyDescent="0.25">
      <c r="A2142" s="103"/>
      <c r="C2142" s="323" t="s">
        <v>1539</v>
      </c>
      <c r="D2142" s="323" t="s">
        <v>1539</v>
      </c>
      <c r="E2142" s="323" t="s">
        <v>1539</v>
      </c>
      <c r="G2142" s="323" t="s">
        <v>1539</v>
      </c>
      <c r="H2142" s="323" t="s">
        <v>1539</v>
      </c>
    </row>
    <row r="2143" spans="1:8" x14ac:dyDescent="0.25">
      <c r="A2143" s="103"/>
      <c r="C2143" s="323" t="s">
        <v>1539</v>
      </c>
      <c r="D2143" s="323" t="s">
        <v>1539</v>
      </c>
      <c r="E2143" s="323" t="s">
        <v>1539</v>
      </c>
      <c r="G2143" s="323" t="s">
        <v>1539</v>
      </c>
      <c r="H2143" s="323" t="s">
        <v>1539</v>
      </c>
    </row>
    <row r="2144" spans="1:8" x14ac:dyDescent="0.25">
      <c r="A2144" s="103"/>
      <c r="B2144" s="324"/>
      <c r="C2144" s="323" t="s">
        <v>1539</v>
      </c>
      <c r="D2144" s="323" t="s">
        <v>1539</v>
      </c>
      <c r="E2144" s="323" t="s">
        <v>1539</v>
      </c>
      <c r="G2144" s="323" t="s">
        <v>1539</v>
      </c>
      <c r="H2144" s="323" t="s">
        <v>1539</v>
      </c>
    </row>
    <row r="2145" spans="1:8" x14ac:dyDescent="0.25">
      <c r="A2145" s="103"/>
      <c r="B2145" s="324"/>
      <c r="C2145" s="323" t="s">
        <v>1539</v>
      </c>
      <c r="D2145" s="323" t="s">
        <v>1539</v>
      </c>
      <c r="E2145" s="323" t="s">
        <v>1539</v>
      </c>
      <c r="G2145" s="323" t="s">
        <v>1539</v>
      </c>
      <c r="H2145" s="323" t="s">
        <v>1539</v>
      </c>
    </row>
    <row r="2146" spans="1:8" x14ac:dyDescent="0.25">
      <c r="A2146" s="103"/>
      <c r="B2146" s="324"/>
      <c r="C2146" s="323" t="s">
        <v>1539</v>
      </c>
      <c r="D2146" s="323" t="s">
        <v>1539</v>
      </c>
      <c r="E2146" s="323" t="s">
        <v>1539</v>
      </c>
      <c r="G2146" s="323" t="s">
        <v>1539</v>
      </c>
      <c r="H2146" s="323" t="s">
        <v>1539</v>
      </c>
    </row>
    <row r="2147" spans="1:8" x14ac:dyDescent="0.25">
      <c r="A2147" s="103"/>
      <c r="B2147" s="324"/>
      <c r="C2147" s="323" t="s">
        <v>1539</v>
      </c>
      <c r="D2147" s="323" t="s">
        <v>1539</v>
      </c>
      <c r="E2147" s="323" t="s">
        <v>1539</v>
      </c>
      <c r="G2147" s="323" t="s">
        <v>1539</v>
      </c>
      <c r="H2147" s="323" t="s">
        <v>1539</v>
      </c>
    </row>
    <row r="2148" spans="1:8" x14ac:dyDescent="0.25">
      <c r="A2148" s="103"/>
      <c r="B2148" s="324"/>
      <c r="C2148" s="323" t="s">
        <v>1539</v>
      </c>
      <c r="D2148" s="323" t="s">
        <v>1539</v>
      </c>
      <c r="E2148" s="323" t="s">
        <v>1539</v>
      </c>
      <c r="G2148" s="323" t="s">
        <v>1539</v>
      </c>
      <c r="H2148" s="323" t="s">
        <v>1539</v>
      </c>
    </row>
    <row r="2149" spans="1:8" x14ac:dyDescent="0.25">
      <c r="A2149" s="103"/>
      <c r="B2149" s="324"/>
      <c r="C2149" s="323" t="s">
        <v>1539</v>
      </c>
      <c r="D2149" s="323" t="s">
        <v>1539</v>
      </c>
      <c r="E2149" s="323" t="s">
        <v>1539</v>
      </c>
      <c r="G2149" s="323" t="s">
        <v>1539</v>
      </c>
      <c r="H2149" s="323" t="s">
        <v>1539</v>
      </c>
    </row>
    <row r="2150" spans="1:8" x14ac:dyDescent="0.25">
      <c r="A2150" s="103"/>
      <c r="B2150" s="324"/>
      <c r="C2150" s="323" t="s">
        <v>1539</v>
      </c>
      <c r="D2150" s="323" t="s">
        <v>1539</v>
      </c>
      <c r="E2150" s="323" t="s">
        <v>1539</v>
      </c>
      <c r="G2150" s="323" t="s">
        <v>1539</v>
      </c>
      <c r="H2150" s="323" t="s">
        <v>1539</v>
      </c>
    </row>
    <row r="2151" spans="1:8" x14ac:dyDescent="0.25">
      <c r="A2151" s="103"/>
      <c r="B2151" s="324"/>
      <c r="C2151" s="323" t="s">
        <v>1539</v>
      </c>
      <c r="D2151" s="323" t="s">
        <v>1539</v>
      </c>
      <c r="E2151" s="323" t="s">
        <v>1539</v>
      </c>
      <c r="G2151" s="323" t="s">
        <v>1539</v>
      </c>
      <c r="H2151" s="323" t="s">
        <v>1539</v>
      </c>
    </row>
    <row r="2152" spans="1:8" x14ac:dyDescent="0.25">
      <c r="A2152" s="103"/>
      <c r="B2152" s="324"/>
      <c r="C2152" s="323" t="s">
        <v>1539</v>
      </c>
      <c r="D2152" s="323" t="s">
        <v>1539</v>
      </c>
      <c r="E2152" s="323" t="s">
        <v>1539</v>
      </c>
      <c r="G2152" s="323" t="s">
        <v>1539</v>
      </c>
      <c r="H2152" s="323" t="s">
        <v>1539</v>
      </c>
    </row>
    <row r="2153" spans="1:8" x14ac:dyDescent="0.25">
      <c r="A2153" s="103"/>
      <c r="B2153" s="324"/>
      <c r="C2153" s="323" t="s">
        <v>1539</v>
      </c>
      <c r="D2153" s="323" t="s">
        <v>1539</v>
      </c>
      <c r="E2153" s="323" t="s">
        <v>1539</v>
      </c>
      <c r="G2153" s="323" t="s">
        <v>1539</v>
      </c>
      <c r="H2153" s="323" t="s">
        <v>1539</v>
      </c>
    </row>
    <row r="2154" spans="1:8" x14ac:dyDescent="0.25">
      <c r="A2154" s="103"/>
      <c r="B2154" s="324"/>
      <c r="C2154" s="323" t="s">
        <v>1539</v>
      </c>
      <c r="D2154" s="323" t="s">
        <v>1539</v>
      </c>
      <c r="E2154" s="323" t="s">
        <v>1539</v>
      </c>
      <c r="G2154" s="323" t="s">
        <v>1539</v>
      </c>
      <c r="H2154" s="323" t="s">
        <v>1539</v>
      </c>
    </row>
    <row r="2155" spans="1:8" x14ac:dyDescent="0.25">
      <c r="A2155" s="103"/>
      <c r="B2155" s="324"/>
      <c r="C2155" s="323" t="s">
        <v>1539</v>
      </c>
      <c r="D2155" s="323" t="s">
        <v>1539</v>
      </c>
      <c r="E2155" s="323" t="s">
        <v>1539</v>
      </c>
      <c r="G2155" s="323" t="s">
        <v>1539</v>
      </c>
      <c r="H2155" s="323" t="s">
        <v>1539</v>
      </c>
    </row>
    <row r="2156" spans="1:8" x14ac:dyDescent="0.25">
      <c r="A2156" s="103"/>
      <c r="B2156" s="324"/>
      <c r="C2156" s="323" t="s">
        <v>1539</v>
      </c>
      <c r="D2156" s="323" t="s">
        <v>1539</v>
      </c>
      <c r="E2156" s="323" t="s">
        <v>1539</v>
      </c>
      <c r="G2156" s="323" t="s">
        <v>1539</v>
      </c>
      <c r="H2156" s="323" t="s">
        <v>1539</v>
      </c>
    </row>
    <row r="2157" spans="1:8" x14ac:dyDescent="0.25">
      <c r="A2157" s="103"/>
      <c r="B2157" s="324"/>
      <c r="C2157" s="323" t="s">
        <v>1539</v>
      </c>
      <c r="D2157" s="323" t="s">
        <v>1539</v>
      </c>
      <c r="E2157" s="323" t="s">
        <v>1539</v>
      </c>
      <c r="G2157" s="323" t="s">
        <v>1539</v>
      </c>
      <c r="H2157" s="323" t="s">
        <v>1539</v>
      </c>
    </row>
    <row r="2158" spans="1:8" x14ac:dyDescent="0.25">
      <c r="A2158" s="103"/>
      <c r="B2158" s="324"/>
      <c r="C2158" s="323" t="s">
        <v>1539</v>
      </c>
      <c r="D2158" s="323" t="s">
        <v>1539</v>
      </c>
      <c r="E2158" s="323" t="s">
        <v>1539</v>
      </c>
      <c r="G2158" s="323" t="s">
        <v>1539</v>
      </c>
      <c r="H2158" s="323" t="s">
        <v>1539</v>
      </c>
    </row>
    <row r="2159" spans="1:8" x14ac:dyDescent="0.25">
      <c r="A2159" s="103"/>
      <c r="B2159" s="329"/>
      <c r="C2159" s="323" t="s">
        <v>1539</v>
      </c>
      <c r="D2159" s="323" t="s">
        <v>1539</v>
      </c>
      <c r="E2159" s="323" t="s">
        <v>1539</v>
      </c>
      <c r="G2159" s="323" t="s">
        <v>1539</v>
      </c>
      <c r="H2159" s="323" t="s">
        <v>1539</v>
      </c>
    </row>
    <row r="2160" spans="1:8" x14ac:dyDescent="0.25">
      <c r="A2160" s="103"/>
      <c r="C2160" s="323" t="s">
        <v>1539</v>
      </c>
      <c r="D2160" s="323" t="s">
        <v>1539</v>
      </c>
      <c r="E2160" s="323" t="s">
        <v>1539</v>
      </c>
      <c r="G2160" s="323" t="s">
        <v>1539</v>
      </c>
      <c r="H2160" s="323" t="s">
        <v>1539</v>
      </c>
    </row>
    <row r="2161" spans="1:8" x14ac:dyDescent="0.25">
      <c r="A2161" s="103"/>
      <c r="C2161" s="323" t="s">
        <v>1539</v>
      </c>
      <c r="D2161" s="323" t="s">
        <v>1539</v>
      </c>
      <c r="E2161" s="323" t="s">
        <v>1539</v>
      </c>
      <c r="G2161" s="323" t="s">
        <v>1539</v>
      </c>
      <c r="H2161" s="323" t="s">
        <v>1539</v>
      </c>
    </row>
    <row r="2162" spans="1:8" x14ac:dyDescent="0.25">
      <c r="A2162" s="103"/>
      <c r="C2162" s="323" t="s">
        <v>1539</v>
      </c>
      <c r="D2162" s="323" t="s">
        <v>1539</v>
      </c>
      <c r="E2162" s="323" t="s">
        <v>1539</v>
      </c>
      <c r="G2162" s="323" t="s">
        <v>1539</v>
      </c>
      <c r="H2162" s="323" t="s">
        <v>1539</v>
      </c>
    </row>
    <row r="2163" spans="1:8" x14ac:dyDescent="0.25">
      <c r="A2163" s="103"/>
      <c r="B2163" s="324"/>
      <c r="C2163" s="323" t="s">
        <v>1539</v>
      </c>
      <c r="D2163" s="323" t="s">
        <v>1539</v>
      </c>
      <c r="E2163" s="323" t="s">
        <v>1539</v>
      </c>
      <c r="G2163" s="323" t="s">
        <v>1539</v>
      </c>
      <c r="H2163" s="323" t="s">
        <v>1539</v>
      </c>
    </row>
    <row r="2164" spans="1:8" x14ac:dyDescent="0.25">
      <c r="A2164" s="103"/>
      <c r="B2164" s="324"/>
      <c r="C2164" s="323" t="s">
        <v>1539</v>
      </c>
      <c r="D2164" s="323" t="s">
        <v>1539</v>
      </c>
      <c r="E2164" s="323" t="s">
        <v>1539</v>
      </c>
      <c r="G2164" s="323" t="s">
        <v>1539</v>
      </c>
      <c r="H2164" s="323" t="s">
        <v>1539</v>
      </c>
    </row>
    <row r="2165" spans="1:8" x14ac:dyDescent="0.25">
      <c r="A2165" s="103"/>
      <c r="B2165" s="324"/>
      <c r="C2165" s="323" t="s">
        <v>1539</v>
      </c>
      <c r="D2165" s="323" t="s">
        <v>1539</v>
      </c>
      <c r="E2165" s="323" t="s">
        <v>1539</v>
      </c>
      <c r="G2165" s="323" t="s">
        <v>1539</v>
      </c>
      <c r="H2165" s="323" t="s">
        <v>1539</v>
      </c>
    </row>
    <row r="2166" spans="1:8" x14ac:dyDescent="0.25">
      <c r="A2166" s="103"/>
      <c r="B2166" s="324"/>
      <c r="C2166" s="323" t="s">
        <v>1539</v>
      </c>
      <c r="D2166" s="323" t="s">
        <v>1539</v>
      </c>
      <c r="E2166" s="323" t="s">
        <v>1539</v>
      </c>
      <c r="G2166" s="323" t="s">
        <v>1539</v>
      </c>
      <c r="H2166" s="323" t="s">
        <v>1539</v>
      </c>
    </row>
    <row r="2167" spans="1:8" x14ac:dyDescent="0.25">
      <c r="A2167" s="103"/>
      <c r="B2167" s="324"/>
      <c r="C2167" s="323" t="s">
        <v>1539</v>
      </c>
      <c r="D2167" s="323" t="s">
        <v>1539</v>
      </c>
      <c r="E2167" s="323" t="s">
        <v>1539</v>
      </c>
      <c r="G2167" s="323" t="s">
        <v>1539</v>
      </c>
      <c r="H2167" s="323" t="s">
        <v>1539</v>
      </c>
    </row>
    <row r="2168" spans="1:8" x14ac:dyDescent="0.25">
      <c r="A2168" s="103"/>
      <c r="B2168" s="324"/>
      <c r="C2168" s="323" t="s">
        <v>1539</v>
      </c>
      <c r="D2168" s="323" t="s">
        <v>1539</v>
      </c>
      <c r="E2168" s="323" t="s">
        <v>1539</v>
      </c>
      <c r="G2168" s="323" t="s">
        <v>1539</v>
      </c>
      <c r="H2168" s="323" t="s">
        <v>1539</v>
      </c>
    </row>
    <row r="2169" spans="1:8" x14ac:dyDescent="0.25">
      <c r="A2169" s="103"/>
      <c r="B2169" s="324"/>
      <c r="C2169" s="323" t="s">
        <v>1539</v>
      </c>
      <c r="D2169" s="323" t="s">
        <v>1539</v>
      </c>
      <c r="E2169" s="323" t="s">
        <v>1539</v>
      </c>
      <c r="G2169" s="323" t="s">
        <v>1539</v>
      </c>
      <c r="H2169" s="323" t="s">
        <v>1539</v>
      </c>
    </row>
    <row r="2170" spans="1:8" x14ac:dyDescent="0.25">
      <c r="A2170" s="103"/>
      <c r="B2170" s="324"/>
      <c r="C2170" s="323" t="s">
        <v>1539</v>
      </c>
      <c r="D2170" s="323" t="s">
        <v>1539</v>
      </c>
      <c r="E2170" s="323" t="s">
        <v>1539</v>
      </c>
      <c r="G2170" s="323" t="s">
        <v>1539</v>
      </c>
      <c r="H2170" s="323" t="s">
        <v>1539</v>
      </c>
    </row>
    <row r="2171" spans="1:8" x14ac:dyDescent="0.25">
      <c r="A2171" s="103"/>
      <c r="B2171" s="324"/>
      <c r="C2171" s="323" t="s">
        <v>1539</v>
      </c>
      <c r="D2171" s="323" t="s">
        <v>1539</v>
      </c>
      <c r="E2171" s="323" t="s">
        <v>1539</v>
      </c>
      <c r="G2171" s="323" t="s">
        <v>1539</v>
      </c>
      <c r="H2171" s="323" t="s">
        <v>1539</v>
      </c>
    </row>
    <row r="2172" spans="1:8" x14ac:dyDescent="0.25">
      <c r="A2172" s="103"/>
      <c r="B2172" s="324"/>
      <c r="C2172" s="323" t="s">
        <v>1539</v>
      </c>
      <c r="D2172" s="323" t="s">
        <v>1539</v>
      </c>
      <c r="E2172" s="323" t="s">
        <v>1539</v>
      </c>
      <c r="G2172" s="323" t="s">
        <v>1539</v>
      </c>
      <c r="H2172" s="323" t="s">
        <v>1539</v>
      </c>
    </row>
    <row r="2173" spans="1:8" x14ac:dyDescent="0.25">
      <c r="A2173" s="103"/>
      <c r="B2173" s="324"/>
      <c r="C2173" s="323" t="s">
        <v>1539</v>
      </c>
      <c r="D2173" s="323" t="s">
        <v>1539</v>
      </c>
      <c r="E2173" s="323" t="s">
        <v>1539</v>
      </c>
      <c r="G2173" s="323" t="s">
        <v>1539</v>
      </c>
      <c r="H2173" s="323" t="s">
        <v>1539</v>
      </c>
    </row>
    <row r="2174" spans="1:8" x14ac:dyDescent="0.25">
      <c r="A2174" s="103"/>
      <c r="B2174" s="324"/>
      <c r="C2174" s="323" t="s">
        <v>1539</v>
      </c>
      <c r="D2174" s="323" t="s">
        <v>1539</v>
      </c>
      <c r="E2174" s="323" t="s">
        <v>1539</v>
      </c>
      <c r="G2174" s="323" t="s">
        <v>1539</v>
      </c>
      <c r="H2174" s="323" t="s">
        <v>1539</v>
      </c>
    </row>
    <row r="2175" spans="1:8" x14ac:dyDescent="0.25">
      <c r="A2175" s="103"/>
      <c r="B2175" s="324"/>
      <c r="C2175" s="323" t="s">
        <v>1539</v>
      </c>
      <c r="D2175" s="323" t="s">
        <v>1539</v>
      </c>
      <c r="E2175" s="323" t="s">
        <v>1539</v>
      </c>
      <c r="G2175" s="323" t="s">
        <v>1539</v>
      </c>
      <c r="H2175" s="323" t="s">
        <v>1539</v>
      </c>
    </row>
    <row r="2176" spans="1:8" x14ac:dyDescent="0.25">
      <c r="A2176" s="103"/>
      <c r="B2176" s="324"/>
      <c r="C2176" s="323" t="s">
        <v>1539</v>
      </c>
      <c r="D2176" s="323" t="s">
        <v>1539</v>
      </c>
      <c r="E2176" s="323" t="s">
        <v>1539</v>
      </c>
      <c r="G2176" s="323" t="s">
        <v>1539</v>
      </c>
      <c r="H2176" s="323" t="s">
        <v>1539</v>
      </c>
    </row>
    <row r="2177" spans="1:8" x14ac:dyDescent="0.25">
      <c r="A2177" s="103"/>
      <c r="B2177" s="324"/>
      <c r="C2177" s="323" t="s">
        <v>1539</v>
      </c>
      <c r="D2177" s="323" t="s">
        <v>1539</v>
      </c>
      <c r="E2177" s="323" t="s">
        <v>1539</v>
      </c>
      <c r="G2177" s="323" t="s">
        <v>1539</v>
      </c>
      <c r="H2177" s="323" t="s">
        <v>1539</v>
      </c>
    </row>
    <row r="2178" spans="1:8" x14ac:dyDescent="0.25">
      <c r="A2178" s="103"/>
      <c r="B2178" s="324"/>
      <c r="C2178" s="323" t="s">
        <v>1539</v>
      </c>
      <c r="D2178" s="323" t="s">
        <v>1539</v>
      </c>
      <c r="E2178" s="323" t="s">
        <v>1539</v>
      </c>
      <c r="G2178" s="323" t="s">
        <v>1539</v>
      </c>
      <c r="H2178" s="323" t="s">
        <v>1539</v>
      </c>
    </row>
    <row r="2179" spans="1:8" x14ac:dyDescent="0.25">
      <c r="A2179" s="103"/>
      <c r="B2179" s="324"/>
      <c r="C2179" s="323" t="s">
        <v>1539</v>
      </c>
      <c r="D2179" s="323" t="s">
        <v>1539</v>
      </c>
      <c r="E2179" s="323" t="s">
        <v>1539</v>
      </c>
      <c r="G2179" s="323" t="s">
        <v>1539</v>
      </c>
      <c r="H2179" s="323" t="s">
        <v>1539</v>
      </c>
    </row>
    <row r="2180" spans="1:8" x14ac:dyDescent="0.25">
      <c r="A2180" s="103"/>
      <c r="B2180" s="324"/>
      <c r="C2180" s="323" t="s">
        <v>1539</v>
      </c>
      <c r="D2180" s="323" t="s">
        <v>1539</v>
      </c>
      <c r="E2180" s="323" t="s">
        <v>1539</v>
      </c>
      <c r="G2180" s="323" t="s">
        <v>1539</v>
      </c>
      <c r="H2180" s="323" t="s">
        <v>1539</v>
      </c>
    </row>
    <row r="2181" spans="1:8" x14ac:dyDescent="0.25">
      <c r="A2181" s="103"/>
      <c r="B2181" s="324"/>
      <c r="C2181" s="323" t="s">
        <v>1539</v>
      </c>
      <c r="D2181" s="323" t="s">
        <v>1539</v>
      </c>
      <c r="E2181" s="323" t="s">
        <v>1539</v>
      </c>
      <c r="G2181" s="323" t="s">
        <v>1539</v>
      </c>
      <c r="H2181" s="323" t="s">
        <v>1539</v>
      </c>
    </row>
    <row r="2182" spans="1:8" x14ac:dyDescent="0.25">
      <c r="A2182" s="103"/>
      <c r="B2182" s="324"/>
      <c r="C2182" s="323" t="s">
        <v>1539</v>
      </c>
      <c r="D2182" s="323" t="s">
        <v>1539</v>
      </c>
      <c r="E2182" s="323" t="s">
        <v>1539</v>
      </c>
      <c r="G2182" s="323" t="s">
        <v>1539</v>
      </c>
      <c r="H2182" s="323" t="s">
        <v>1539</v>
      </c>
    </row>
    <row r="2183" spans="1:8" x14ac:dyDescent="0.25">
      <c r="A2183" s="103"/>
      <c r="B2183" s="324"/>
      <c r="C2183" s="323" t="s">
        <v>1539</v>
      </c>
      <c r="D2183" s="323" t="s">
        <v>1539</v>
      </c>
      <c r="E2183" s="323" t="s">
        <v>1539</v>
      </c>
      <c r="G2183" s="323" t="s">
        <v>1539</v>
      </c>
      <c r="H2183" s="323" t="s">
        <v>1539</v>
      </c>
    </row>
    <row r="2184" spans="1:8" x14ac:dyDescent="0.25">
      <c r="A2184" s="103"/>
      <c r="B2184" s="324"/>
      <c r="C2184" s="323" t="s">
        <v>1539</v>
      </c>
      <c r="D2184" s="323" t="s">
        <v>1539</v>
      </c>
      <c r="E2184" s="323" t="s">
        <v>1539</v>
      </c>
      <c r="G2184" s="323" t="s">
        <v>1539</v>
      </c>
      <c r="H2184" s="323" t="s">
        <v>1539</v>
      </c>
    </row>
    <row r="2185" spans="1:8" x14ac:dyDescent="0.25">
      <c r="A2185" s="103"/>
      <c r="B2185" s="324"/>
      <c r="C2185" s="323" t="s">
        <v>1539</v>
      </c>
      <c r="D2185" s="323" t="s">
        <v>1539</v>
      </c>
      <c r="E2185" s="323" t="s">
        <v>1539</v>
      </c>
      <c r="G2185" s="323" t="s">
        <v>1539</v>
      </c>
      <c r="H2185" s="323" t="s">
        <v>1539</v>
      </c>
    </row>
    <row r="2186" spans="1:8" x14ac:dyDescent="0.25">
      <c r="A2186" s="103"/>
      <c r="B2186" s="324"/>
      <c r="C2186" s="323" t="s">
        <v>1539</v>
      </c>
      <c r="D2186" s="323" t="s">
        <v>1539</v>
      </c>
      <c r="E2186" s="323" t="s">
        <v>1539</v>
      </c>
      <c r="G2186" s="323" t="s">
        <v>1539</v>
      </c>
      <c r="H2186" s="323" t="s">
        <v>1539</v>
      </c>
    </row>
    <row r="2187" spans="1:8" x14ac:dyDescent="0.25">
      <c r="A2187" s="103"/>
      <c r="B2187" s="324"/>
      <c r="C2187" s="323" t="s">
        <v>1539</v>
      </c>
      <c r="D2187" s="323" t="s">
        <v>1539</v>
      </c>
      <c r="E2187" s="323" t="s">
        <v>1539</v>
      </c>
      <c r="G2187" s="323" t="s">
        <v>1539</v>
      </c>
      <c r="H2187" s="323" t="s">
        <v>1539</v>
      </c>
    </row>
    <row r="2188" spans="1:8" x14ac:dyDescent="0.25">
      <c r="A2188" s="103"/>
      <c r="B2188" s="324"/>
      <c r="C2188" s="323" t="s">
        <v>1539</v>
      </c>
      <c r="D2188" s="323" t="s">
        <v>1539</v>
      </c>
      <c r="E2188" s="323" t="s">
        <v>1539</v>
      </c>
      <c r="G2188" s="323" t="s">
        <v>1539</v>
      </c>
      <c r="H2188" s="323" t="s">
        <v>1539</v>
      </c>
    </row>
    <row r="2189" spans="1:8" x14ac:dyDescent="0.25">
      <c r="A2189" s="103"/>
      <c r="B2189" s="324"/>
      <c r="C2189" s="323" t="s">
        <v>1539</v>
      </c>
      <c r="D2189" s="323" t="s">
        <v>1539</v>
      </c>
      <c r="E2189" s="323" t="s">
        <v>1539</v>
      </c>
      <c r="G2189" s="323" t="s">
        <v>1539</v>
      </c>
      <c r="H2189" s="323" t="s">
        <v>1539</v>
      </c>
    </row>
    <row r="2190" spans="1:8" x14ac:dyDescent="0.25">
      <c r="A2190" s="103"/>
      <c r="B2190" s="324"/>
      <c r="C2190" s="323" t="s">
        <v>1539</v>
      </c>
      <c r="D2190" s="323" t="s">
        <v>1539</v>
      </c>
      <c r="E2190" s="323" t="s">
        <v>1539</v>
      </c>
      <c r="G2190" s="323" t="s">
        <v>1539</v>
      </c>
      <c r="H2190" s="323" t="s">
        <v>1539</v>
      </c>
    </row>
    <row r="2191" spans="1:8" x14ac:dyDescent="0.25">
      <c r="A2191" s="103"/>
      <c r="B2191" s="324"/>
      <c r="C2191" s="323" t="s">
        <v>1539</v>
      </c>
      <c r="D2191" s="323" t="s">
        <v>1539</v>
      </c>
      <c r="E2191" s="323" t="s">
        <v>1539</v>
      </c>
      <c r="G2191" s="323" t="s">
        <v>1539</v>
      </c>
      <c r="H2191" s="323" t="s">
        <v>1539</v>
      </c>
    </row>
    <row r="2192" spans="1:8" x14ac:dyDescent="0.25">
      <c r="A2192" s="103"/>
      <c r="B2192" s="324"/>
      <c r="C2192" s="323" t="s">
        <v>1539</v>
      </c>
      <c r="D2192" s="323" t="s">
        <v>1539</v>
      </c>
      <c r="E2192" s="323" t="s">
        <v>1539</v>
      </c>
      <c r="G2192" s="323" t="s">
        <v>1539</v>
      </c>
      <c r="H2192" s="323" t="s">
        <v>1539</v>
      </c>
    </row>
    <row r="2193" spans="1:8" x14ac:dyDescent="0.25">
      <c r="A2193" s="103"/>
      <c r="B2193" s="324"/>
      <c r="C2193" s="323" t="s">
        <v>1539</v>
      </c>
      <c r="D2193" s="323" t="s">
        <v>1539</v>
      </c>
      <c r="E2193" s="323" t="s">
        <v>1539</v>
      </c>
      <c r="G2193" s="323" t="s">
        <v>1539</v>
      </c>
      <c r="H2193" s="323" t="s">
        <v>1539</v>
      </c>
    </row>
    <row r="2194" spans="1:8" x14ac:dyDescent="0.25">
      <c r="A2194" s="103"/>
      <c r="B2194" s="324"/>
      <c r="C2194" s="323" t="s">
        <v>1539</v>
      </c>
      <c r="D2194" s="323" t="s">
        <v>1539</v>
      </c>
      <c r="E2194" s="323" t="s">
        <v>1539</v>
      </c>
      <c r="G2194" s="323" t="s">
        <v>1539</v>
      </c>
      <c r="H2194" s="323" t="s">
        <v>1539</v>
      </c>
    </row>
    <row r="2195" spans="1:8" x14ac:dyDescent="0.25">
      <c r="A2195" s="103"/>
      <c r="B2195" s="324"/>
      <c r="C2195" s="323" t="s">
        <v>1539</v>
      </c>
      <c r="D2195" s="323" t="s">
        <v>1539</v>
      </c>
      <c r="E2195" s="323" t="s">
        <v>1539</v>
      </c>
      <c r="G2195" s="323" t="s">
        <v>1539</v>
      </c>
      <c r="H2195" s="323" t="s">
        <v>1539</v>
      </c>
    </row>
    <row r="2196" spans="1:8" x14ac:dyDescent="0.25">
      <c r="A2196" s="103"/>
      <c r="B2196" s="324"/>
      <c r="C2196" s="323" t="s">
        <v>1539</v>
      </c>
      <c r="D2196" s="323" t="s">
        <v>1539</v>
      </c>
      <c r="E2196" s="323" t="s">
        <v>1539</v>
      </c>
      <c r="G2196" s="323" t="s">
        <v>1539</v>
      </c>
      <c r="H2196" s="323" t="s">
        <v>1539</v>
      </c>
    </row>
    <row r="2197" spans="1:8" x14ac:dyDescent="0.25">
      <c r="A2197" s="103"/>
      <c r="B2197" s="324"/>
      <c r="C2197" s="323" t="s">
        <v>1539</v>
      </c>
      <c r="D2197" s="323" t="s">
        <v>1539</v>
      </c>
      <c r="E2197" s="323" t="s">
        <v>1539</v>
      </c>
      <c r="G2197" s="323" t="s">
        <v>1539</v>
      </c>
      <c r="H2197" s="323" t="s">
        <v>1539</v>
      </c>
    </row>
    <row r="2198" spans="1:8" x14ac:dyDescent="0.25">
      <c r="A2198" s="103"/>
      <c r="B2198" s="324"/>
      <c r="C2198" s="323" t="s">
        <v>1539</v>
      </c>
      <c r="D2198" s="323" t="s">
        <v>1539</v>
      </c>
      <c r="E2198" s="323" t="s">
        <v>1539</v>
      </c>
      <c r="G2198" s="323" t="s">
        <v>1539</v>
      </c>
      <c r="H2198" s="323" t="s">
        <v>1539</v>
      </c>
    </row>
    <row r="2199" spans="1:8" x14ac:dyDescent="0.25">
      <c r="A2199" s="103"/>
      <c r="B2199" s="329"/>
      <c r="C2199" s="323" t="s">
        <v>1539</v>
      </c>
      <c r="D2199" s="323" t="s">
        <v>1539</v>
      </c>
      <c r="E2199" s="323" t="s">
        <v>1539</v>
      </c>
      <c r="G2199" s="323" t="s">
        <v>1539</v>
      </c>
      <c r="H2199" s="323" t="s">
        <v>1539</v>
      </c>
    </row>
    <row r="2200" spans="1:8" x14ac:dyDescent="0.25">
      <c r="A2200" s="103"/>
      <c r="C2200" s="323" t="s">
        <v>1539</v>
      </c>
      <c r="D2200" s="323" t="s">
        <v>1539</v>
      </c>
      <c r="E2200" s="323" t="s">
        <v>1539</v>
      </c>
      <c r="G2200" s="323" t="s">
        <v>1539</v>
      </c>
      <c r="H2200" s="323" t="s">
        <v>1539</v>
      </c>
    </row>
    <row r="2201" spans="1:8" x14ac:dyDescent="0.25">
      <c r="A2201" s="103"/>
      <c r="C2201" s="323" t="s">
        <v>1539</v>
      </c>
      <c r="D2201" s="323" t="s">
        <v>1539</v>
      </c>
      <c r="E2201" s="323" t="s">
        <v>1539</v>
      </c>
      <c r="G2201" s="323" t="s">
        <v>1539</v>
      </c>
      <c r="H2201" s="323" t="s">
        <v>1539</v>
      </c>
    </row>
    <row r="2202" spans="1:8" x14ac:dyDescent="0.25">
      <c r="A2202" s="103"/>
      <c r="C2202" s="323" t="s">
        <v>1539</v>
      </c>
      <c r="D2202" s="323" t="s">
        <v>1539</v>
      </c>
      <c r="E2202" s="323" t="s">
        <v>1539</v>
      </c>
      <c r="G2202" s="323" t="s">
        <v>1539</v>
      </c>
      <c r="H2202" s="323" t="s">
        <v>1539</v>
      </c>
    </row>
    <row r="2203" spans="1:8" x14ac:dyDescent="0.25">
      <c r="A2203" s="103"/>
      <c r="B2203" s="329"/>
      <c r="C2203" s="323" t="s">
        <v>1539</v>
      </c>
      <c r="D2203" s="323" t="s">
        <v>1539</v>
      </c>
      <c r="E2203" s="323" t="s">
        <v>1539</v>
      </c>
      <c r="G2203" s="323" t="s">
        <v>1539</v>
      </c>
      <c r="H2203" s="323" t="s">
        <v>1539</v>
      </c>
    </row>
    <row r="2204" spans="1:8" x14ac:dyDescent="0.25">
      <c r="A2204" s="103"/>
      <c r="C2204" s="323" t="s">
        <v>1539</v>
      </c>
      <c r="D2204" s="323" t="s">
        <v>1539</v>
      </c>
      <c r="E2204" s="323" t="s">
        <v>1539</v>
      </c>
      <c r="G2204" s="323" t="s">
        <v>1539</v>
      </c>
      <c r="H2204" s="323" t="s">
        <v>1539</v>
      </c>
    </row>
    <row r="2205" spans="1:8" x14ac:dyDescent="0.25">
      <c r="A2205" s="103"/>
      <c r="C2205" s="323" t="s">
        <v>1539</v>
      </c>
      <c r="D2205" s="323" t="s">
        <v>1539</v>
      </c>
      <c r="E2205" s="323" t="s">
        <v>1539</v>
      </c>
      <c r="G2205" s="323" t="s">
        <v>1539</v>
      </c>
      <c r="H2205" s="323" t="s">
        <v>1539</v>
      </c>
    </row>
    <row r="2206" spans="1:8" x14ac:dyDescent="0.25">
      <c r="A2206" s="103"/>
      <c r="C2206" s="323" t="s">
        <v>1539</v>
      </c>
      <c r="D2206" s="323" t="s">
        <v>1539</v>
      </c>
      <c r="E2206" s="323" t="s">
        <v>1539</v>
      </c>
      <c r="G2206" s="323" t="s">
        <v>1539</v>
      </c>
      <c r="H2206" s="323" t="s">
        <v>1539</v>
      </c>
    </row>
    <row r="2207" spans="1:8" x14ac:dyDescent="0.25">
      <c r="A2207" s="103"/>
      <c r="B2207" s="324"/>
      <c r="C2207" s="323" t="s">
        <v>1539</v>
      </c>
      <c r="D2207" s="323" t="s">
        <v>1539</v>
      </c>
      <c r="E2207" s="323" t="s">
        <v>1539</v>
      </c>
      <c r="G2207" s="323" t="s">
        <v>1539</v>
      </c>
      <c r="H2207" s="323" t="s">
        <v>1539</v>
      </c>
    </row>
    <row r="2208" spans="1:8" x14ac:dyDescent="0.25">
      <c r="A2208" s="103"/>
      <c r="B2208" s="324"/>
      <c r="C2208" s="323" t="s">
        <v>1539</v>
      </c>
      <c r="D2208" s="323" t="s">
        <v>1539</v>
      </c>
      <c r="E2208" s="323" t="s">
        <v>1539</v>
      </c>
      <c r="G2208" s="323" t="s">
        <v>1539</v>
      </c>
      <c r="H2208" s="323" t="s">
        <v>1539</v>
      </c>
    </row>
    <row r="2209" spans="1:8" x14ac:dyDescent="0.25">
      <c r="A2209" s="103"/>
      <c r="B2209" s="324"/>
      <c r="C2209" s="323" t="s">
        <v>1539</v>
      </c>
      <c r="D2209" s="323" t="s">
        <v>1539</v>
      </c>
      <c r="E2209" s="323" t="s">
        <v>1539</v>
      </c>
      <c r="G2209" s="323" t="s">
        <v>1539</v>
      </c>
      <c r="H2209" s="323" t="s">
        <v>1539</v>
      </c>
    </row>
    <row r="2210" spans="1:8" x14ac:dyDescent="0.25">
      <c r="A2210" s="103"/>
      <c r="B2210" s="324"/>
      <c r="C2210" s="323" t="s">
        <v>1539</v>
      </c>
      <c r="D2210" s="323" t="s">
        <v>1539</v>
      </c>
      <c r="E2210" s="323" t="s">
        <v>1539</v>
      </c>
      <c r="G2210" s="323" t="s">
        <v>1539</v>
      </c>
      <c r="H2210" s="323" t="s">
        <v>1539</v>
      </c>
    </row>
    <row r="2211" spans="1:8" x14ac:dyDescent="0.25">
      <c r="A2211" s="103"/>
      <c r="B2211" s="324"/>
      <c r="C2211" s="323" t="s">
        <v>1539</v>
      </c>
      <c r="D2211" s="323" t="s">
        <v>1539</v>
      </c>
      <c r="E2211" s="323" t="s">
        <v>1539</v>
      </c>
      <c r="G2211" s="323" t="s">
        <v>1539</v>
      </c>
      <c r="H2211" s="323" t="s">
        <v>1539</v>
      </c>
    </row>
    <row r="2212" spans="1:8" x14ac:dyDescent="0.25">
      <c r="A2212" s="103"/>
      <c r="B2212" s="324"/>
      <c r="C2212" s="323" t="s">
        <v>1539</v>
      </c>
      <c r="D2212" s="323" t="s">
        <v>1539</v>
      </c>
      <c r="E2212" s="323" t="s">
        <v>1539</v>
      </c>
      <c r="G2212" s="323" t="s">
        <v>1539</v>
      </c>
      <c r="H2212" s="323" t="s">
        <v>1539</v>
      </c>
    </row>
    <row r="2213" spans="1:8" x14ac:dyDescent="0.25">
      <c r="A2213" s="103"/>
      <c r="B2213" s="324"/>
      <c r="C2213" s="323" t="s">
        <v>1539</v>
      </c>
      <c r="D2213" s="323" t="s">
        <v>1539</v>
      </c>
      <c r="E2213" s="323" t="s">
        <v>1539</v>
      </c>
      <c r="G2213" s="323" t="s">
        <v>1539</v>
      </c>
      <c r="H2213" s="323" t="s">
        <v>1539</v>
      </c>
    </row>
    <row r="2214" spans="1:8" x14ac:dyDescent="0.25">
      <c r="A2214" s="103"/>
      <c r="B2214" s="324"/>
      <c r="C2214" s="323" t="s">
        <v>1539</v>
      </c>
      <c r="D2214" s="323" t="s">
        <v>1539</v>
      </c>
      <c r="E2214" s="323" t="s">
        <v>1539</v>
      </c>
      <c r="G2214" s="323" t="s">
        <v>1539</v>
      </c>
      <c r="H2214" s="323" t="s">
        <v>1539</v>
      </c>
    </row>
    <row r="2215" spans="1:8" x14ac:dyDescent="0.25">
      <c r="A2215" s="103"/>
      <c r="B2215" s="324"/>
      <c r="C2215" s="323" t="s">
        <v>1539</v>
      </c>
      <c r="D2215" s="323" t="s">
        <v>1539</v>
      </c>
      <c r="E2215" s="323" t="s">
        <v>1539</v>
      </c>
      <c r="G2215" s="323" t="s">
        <v>1539</v>
      </c>
      <c r="H2215" s="323" t="s">
        <v>1539</v>
      </c>
    </row>
    <row r="2216" spans="1:8" x14ac:dyDescent="0.25">
      <c r="A2216" s="103"/>
      <c r="B2216" s="324"/>
      <c r="C2216" s="323" t="s">
        <v>1539</v>
      </c>
      <c r="D2216" s="323" t="s">
        <v>1539</v>
      </c>
      <c r="E2216" s="323" t="s">
        <v>1539</v>
      </c>
      <c r="G2216" s="323" t="s">
        <v>1539</v>
      </c>
      <c r="H2216" s="323" t="s">
        <v>1539</v>
      </c>
    </row>
    <row r="2217" spans="1:8" x14ac:dyDescent="0.25">
      <c r="A2217" s="103"/>
      <c r="B2217" s="324"/>
      <c r="C2217" s="323" t="s">
        <v>1539</v>
      </c>
      <c r="D2217" s="323" t="s">
        <v>1539</v>
      </c>
      <c r="E2217" s="323" t="s">
        <v>1539</v>
      </c>
      <c r="G2217" s="323" t="s">
        <v>1539</v>
      </c>
      <c r="H2217" s="323" t="s">
        <v>1539</v>
      </c>
    </row>
    <row r="2218" spans="1:8" x14ac:dyDescent="0.25">
      <c r="A2218" s="103"/>
      <c r="B2218" s="324"/>
      <c r="C2218" s="323" t="s">
        <v>1539</v>
      </c>
      <c r="D2218" s="323" t="s">
        <v>1539</v>
      </c>
      <c r="E2218" s="323" t="s">
        <v>1539</v>
      </c>
      <c r="G2218" s="323" t="s">
        <v>1539</v>
      </c>
      <c r="H2218" s="323" t="s">
        <v>1539</v>
      </c>
    </row>
    <row r="2219" spans="1:8" x14ac:dyDescent="0.25">
      <c r="A2219" s="103"/>
      <c r="B2219" s="329"/>
      <c r="C2219" s="323" t="s">
        <v>1539</v>
      </c>
      <c r="D2219" s="323" t="s">
        <v>1539</v>
      </c>
      <c r="E2219" s="323" t="s">
        <v>1539</v>
      </c>
      <c r="G2219" s="323" t="s">
        <v>1539</v>
      </c>
      <c r="H2219" s="323" t="s">
        <v>1539</v>
      </c>
    </row>
    <row r="2220" spans="1:8" x14ac:dyDescent="0.25">
      <c r="A2220" s="103"/>
      <c r="C2220" s="323" t="s">
        <v>1539</v>
      </c>
      <c r="D2220" s="323" t="s">
        <v>1539</v>
      </c>
      <c r="E2220" s="323" t="s">
        <v>1539</v>
      </c>
      <c r="G2220" s="323" t="s">
        <v>1539</v>
      </c>
      <c r="H2220" s="323" t="s">
        <v>1539</v>
      </c>
    </row>
    <row r="2221" spans="1:8" x14ac:dyDescent="0.25">
      <c r="A2221" s="103"/>
      <c r="C2221" s="323" t="s">
        <v>1539</v>
      </c>
      <c r="D2221" s="323" t="s">
        <v>1539</v>
      </c>
      <c r="E2221" s="323" t="s">
        <v>1539</v>
      </c>
      <c r="G2221" s="323" t="s">
        <v>1539</v>
      </c>
      <c r="H2221" s="323" t="s">
        <v>1539</v>
      </c>
    </row>
    <row r="2222" spans="1:8" x14ac:dyDescent="0.25">
      <c r="A2222" s="103"/>
      <c r="C2222" s="323" t="s">
        <v>1539</v>
      </c>
      <c r="D2222" s="323" t="s">
        <v>1539</v>
      </c>
      <c r="E2222" s="323" t="s">
        <v>1539</v>
      </c>
      <c r="G2222" s="323" t="s">
        <v>1539</v>
      </c>
      <c r="H2222" s="323" t="s">
        <v>1539</v>
      </c>
    </row>
    <row r="2223" spans="1:8" x14ac:dyDescent="0.25">
      <c r="A2223" s="103"/>
      <c r="B2223" s="324"/>
      <c r="C2223" s="323" t="s">
        <v>1539</v>
      </c>
      <c r="D2223" s="323" t="s">
        <v>1539</v>
      </c>
      <c r="E2223" s="323" t="s">
        <v>1539</v>
      </c>
      <c r="G2223" s="323" t="s">
        <v>1539</v>
      </c>
      <c r="H2223" s="323" t="s">
        <v>1539</v>
      </c>
    </row>
    <row r="2224" spans="1:8" x14ac:dyDescent="0.25">
      <c r="A2224" s="103"/>
      <c r="B2224" s="324"/>
      <c r="C2224" s="323" t="s">
        <v>1539</v>
      </c>
      <c r="D2224" s="323" t="s">
        <v>1539</v>
      </c>
      <c r="E2224" s="323" t="s">
        <v>1539</v>
      </c>
      <c r="G2224" s="323" t="s">
        <v>1539</v>
      </c>
      <c r="H2224" s="323" t="s">
        <v>1539</v>
      </c>
    </row>
    <row r="2225" spans="1:8" x14ac:dyDescent="0.25">
      <c r="A2225" s="103"/>
      <c r="B2225" s="324"/>
      <c r="C2225" s="323" t="s">
        <v>1539</v>
      </c>
      <c r="D2225" s="323" t="s">
        <v>1539</v>
      </c>
      <c r="E2225" s="323" t="s">
        <v>1539</v>
      </c>
      <c r="G2225" s="323" t="s">
        <v>1539</v>
      </c>
      <c r="H2225" s="323" t="s">
        <v>1539</v>
      </c>
    </row>
    <row r="2226" spans="1:8" x14ac:dyDescent="0.25">
      <c r="A2226" s="103"/>
      <c r="B2226" s="324"/>
      <c r="C2226" s="323" t="s">
        <v>1539</v>
      </c>
      <c r="D2226" s="323" t="s">
        <v>1539</v>
      </c>
      <c r="E2226" s="323" t="s">
        <v>1539</v>
      </c>
      <c r="G2226" s="323" t="s">
        <v>1539</v>
      </c>
      <c r="H2226" s="323" t="s">
        <v>1539</v>
      </c>
    </row>
    <row r="2227" spans="1:8" x14ac:dyDescent="0.25">
      <c r="A2227" s="103"/>
      <c r="B2227" s="324"/>
      <c r="C2227" s="323" t="s">
        <v>1539</v>
      </c>
      <c r="D2227" s="323" t="s">
        <v>1539</v>
      </c>
      <c r="E2227" s="323" t="s">
        <v>1539</v>
      </c>
      <c r="G2227" s="323" t="s">
        <v>1539</v>
      </c>
      <c r="H2227" s="323" t="s">
        <v>1539</v>
      </c>
    </row>
    <row r="2228" spans="1:8" x14ac:dyDescent="0.25">
      <c r="A2228" s="103"/>
      <c r="B2228" s="324"/>
      <c r="C2228" s="323" t="s">
        <v>1539</v>
      </c>
      <c r="D2228" s="323" t="s">
        <v>1539</v>
      </c>
      <c r="E2228" s="323" t="s">
        <v>1539</v>
      </c>
      <c r="G2228" s="323" t="s">
        <v>1539</v>
      </c>
      <c r="H2228" s="323" t="s">
        <v>1539</v>
      </c>
    </row>
    <row r="2229" spans="1:8" x14ac:dyDescent="0.25">
      <c r="A2229" s="103"/>
      <c r="B2229" s="324"/>
      <c r="C2229" s="323" t="s">
        <v>1539</v>
      </c>
      <c r="D2229" s="323" t="s">
        <v>1539</v>
      </c>
      <c r="E2229" s="323" t="s">
        <v>1539</v>
      </c>
      <c r="G2229" s="323" t="s">
        <v>1539</v>
      </c>
      <c r="H2229" s="323" t="s">
        <v>1539</v>
      </c>
    </row>
    <row r="2230" spans="1:8" x14ac:dyDescent="0.25">
      <c r="A2230" s="103"/>
      <c r="B2230" s="324"/>
      <c r="C2230" s="323" t="s">
        <v>1539</v>
      </c>
      <c r="D2230" s="323" t="s">
        <v>1539</v>
      </c>
      <c r="E2230" s="323" t="s">
        <v>1539</v>
      </c>
      <c r="G2230" s="323" t="s">
        <v>1539</v>
      </c>
      <c r="H2230" s="323" t="s">
        <v>1539</v>
      </c>
    </row>
    <row r="2231" spans="1:8" x14ac:dyDescent="0.25">
      <c r="A2231" s="103"/>
      <c r="B2231" s="324"/>
      <c r="C2231" s="323" t="s">
        <v>1539</v>
      </c>
      <c r="D2231" s="323" t="s">
        <v>1539</v>
      </c>
      <c r="E2231" s="323" t="s">
        <v>1539</v>
      </c>
      <c r="G2231" s="323" t="s">
        <v>1539</v>
      </c>
      <c r="H2231" s="323" t="s">
        <v>1539</v>
      </c>
    </row>
    <row r="2232" spans="1:8" x14ac:dyDescent="0.25">
      <c r="A2232" s="103"/>
      <c r="B2232" s="324"/>
      <c r="C2232" s="323" t="s">
        <v>1539</v>
      </c>
      <c r="D2232" s="323" t="s">
        <v>1539</v>
      </c>
      <c r="E2232" s="323" t="s">
        <v>1539</v>
      </c>
      <c r="G2232" s="323" t="s">
        <v>1539</v>
      </c>
      <c r="H2232" s="323" t="s">
        <v>1539</v>
      </c>
    </row>
    <row r="2233" spans="1:8" x14ac:dyDescent="0.25">
      <c r="A2233" s="103"/>
      <c r="B2233" s="324"/>
      <c r="C2233" s="323" t="s">
        <v>1539</v>
      </c>
      <c r="D2233" s="323" t="s">
        <v>1539</v>
      </c>
      <c r="E2233" s="323" t="s">
        <v>1539</v>
      </c>
      <c r="G2233" s="323" t="s">
        <v>1539</v>
      </c>
      <c r="H2233" s="323" t="s">
        <v>1539</v>
      </c>
    </row>
    <row r="2234" spans="1:8" x14ac:dyDescent="0.25">
      <c r="A2234" s="103"/>
      <c r="B2234" s="324"/>
      <c r="C2234" s="323" t="s">
        <v>1539</v>
      </c>
      <c r="D2234" s="323" t="s">
        <v>1539</v>
      </c>
      <c r="E2234" s="323" t="s">
        <v>1539</v>
      </c>
      <c r="G2234" s="323" t="s">
        <v>1539</v>
      </c>
      <c r="H2234" s="323" t="s">
        <v>1539</v>
      </c>
    </row>
    <row r="2235" spans="1:8" x14ac:dyDescent="0.25">
      <c r="A2235" s="103"/>
      <c r="B2235" s="324"/>
      <c r="C2235" s="323" t="s">
        <v>1539</v>
      </c>
      <c r="D2235" s="323" t="s">
        <v>1539</v>
      </c>
      <c r="E2235" s="323" t="s">
        <v>1539</v>
      </c>
      <c r="G2235" s="323" t="s">
        <v>1539</v>
      </c>
      <c r="H2235" s="323" t="s">
        <v>1539</v>
      </c>
    </row>
    <row r="2236" spans="1:8" x14ac:dyDescent="0.25">
      <c r="A2236" s="103"/>
      <c r="B2236" s="324"/>
      <c r="C2236" s="323" t="s">
        <v>1539</v>
      </c>
      <c r="D2236" s="323" t="s">
        <v>1539</v>
      </c>
      <c r="E2236" s="323" t="s">
        <v>1539</v>
      </c>
      <c r="G2236" s="323" t="s">
        <v>1539</v>
      </c>
      <c r="H2236" s="323" t="s">
        <v>1539</v>
      </c>
    </row>
    <row r="2237" spans="1:8" x14ac:dyDescent="0.25">
      <c r="A2237" s="103"/>
      <c r="B2237" s="324"/>
      <c r="C2237" s="323" t="s">
        <v>1539</v>
      </c>
      <c r="D2237" s="323" t="s">
        <v>1539</v>
      </c>
      <c r="E2237" s="323" t="s">
        <v>1539</v>
      </c>
      <c r="G2237" s="323" t="s">
        <v>1539</v>
      </c>
      <c r="H2237" s="323" t="s">
        <v>1539</v>
      </c>
    </row>
    <row r="2238" spans="1:8" x14ac:dyDescent="0.25">
      <c r="A2238" s="103"/>
      <c r="B2238" s="324"/>
      <c r="C2238" s="323" t="s">
        <v>1539</v>
      </c>
      <c r="D2238" s="323" t="s">
        <v>1539</v>
      </c>
      <c r="E2238" s="323" t="s">
        <v>1539</v>
      </c>
      <c r="G2238" s="323" t="s">
        <v>1539</v>
      </c>
      <c r="H2238" s="323" t="s">
        <v>1539</v>
      </c>
    </row>
    <row r="2239" spans="1:8" x14ac:dyDescent="0.25">
      <c r="A2239" s="103"/>
      <c r="B2239" s="324"/>
      <c r="C2239" s="323" t="s">
        <v>1539</v>
      </c>
      <c r="D2239" s="323" t="s">
        <v>1539</v>
      </c>
      <c r="E2239" s="323" t="s">
        <v>1539</v>
      </c>
      <c r="G2239" s="323" t="s">
        <v>1539</v>
      </c>
      <c r="H2239" s="323" t="s">
        <v>1539</v>
      </c>
    </row>
    <row r="2240" spans="1:8" x14ac:dyDescent="0.25">
      <c r="A2240" s="103"/>
      <c r="B2240" s="324"/>
      <c r="C2240" s="323" t="s">
        <v>1539</v>
      </c>
      <c r="D2240" s="323" t="s">
        <v>1539</v>
      </c>
      <c r="E2240" s="323" t="s">
        <v>1539</v>
      </c>
      <c r="G2240" s="323" t="s">
        <v>1539</v>
      </c>
      <c r="H2240" s="323" t="s">
        <v>1539</v>
      </c>
    </row>
    <row r="2241" spans="1:8" x14ac:dyDescent="0.25">
      <c r="A2241" s="103"/>
      <c r="B2241" s="324"/>
      <c r="C2241" s="323" t="s">
        <v>1539</v>
      </c>
      <c r="D2241" s="323" t="s">
        <v>1539</v>
      </c>
      <c r="E2241" s="323" t="s">
        <v>1539</v>
      </c>
      <c r="G2241" s="323" t="s">
        <v>1539</v>
      </c>
      <c r="H2241" s="323" t="s">
        <v>1539</v>
      </c>
    </row>
    <row r="2242" spans="1:8" x14ac:dyDescent="0.25">
      <c r="A2242" s="103"/>
      <c r="B2242" s="324"/>
      <c r="C2242" s="323" t="s">
        <v>1539</v>
      </c>
      <c r="D2242" s="323" t="s">
        <v>1539</v>
      </c>
      <c r="E2242" s="323" t="s">
        <v>1539</v>
      </c>
      <c r="G2242" s="323" t="s">
        <v>1539</v>
      </c>
      <c r="H2242" s="323" t="s">
        <v>1539</v>
      </c>
    </row>
    <row r="2243" spans="1:8" x14ac:dyDescent="0.25">
      <c r="A2243" s="103"/>
      <c r="B2243" s="324"/>
      <c r="C2243" s="323" t="s">
        <v>1539</v>
      </c>
      <c r="D2243" s="323" t="s">
        <v>1539</v>
      </c>
      <c r="E2243" s="323" t="s">
        <v>1539</v>
      </c>
      <c r="G2243" s="323" t="s">
        <v>1539</v>
      </c>
      <c r="H2243" s="323" t="s">
        <v>1539</v>
      </c>
    </row>
    <row r="2244" spans="1:8" x14ac:dyDescent="0.25">
      <c r="A2244" s="103"/>
      <c r="B2244" s="324"/>
      <c r="C2244" s="323" t="s">
        <v>1539</v>
      </c>
      <c r="D2244" s="323" t="s">
        <v>1539</v>
      </c>
      <c r="E2244" s="323" t="s">
        <v>1539</v>
      </c>
      <c r="G2244" s="323" t="s">
        <v>1539</v>
      </c>
      <c r="H2244" s="323" t="s">
        <v>1539</v>
      </c>
    </row>
    <row r="2245" spans="1:8" x14ac:dyDescent="0.25">
      <c r="A2245" s="103"/>
      <c r="B2245" s="324"/>
      <c r="C2245" s="323" t="s">
        <v>1539</v>
      </c>
      <c r="D2245" s="323" t="s">
        <v>1539</v>
      </c>
      <c r="E2245" s="323" t="s">
        <v>1539</v>
      </c>
      <c r="G2245" s="323" t="s">
        <v>1539</v>
      </c>
      <c r="H2245" s="323" t="s">
        <v>1539</v>
      </c>
    </row>
    <row r="2246" spans="1:8" x14ac:dyDescent="0.25">
      <c r="A2246" s="103"/>
      <c r="B2246" s="324"/>
      <c r="C2246" s="323" t="s">
        <v>1539</v>
      </c>
      <c r="D2246" s="323" t="s">
        <v>1539</v>
      </c>
      <c r="E2246" s="323" t="s">
        <v>1539</v>
      </c>
      <c r="G2246" s="323" t="s">
        <v>1539</v>
      </c>
      <c r="H2246" s="323" t="s">
        <v>1539</v>
      </c>
    </row>
    <row r="2247" spans="1:8" x14ac:dyDescent="0.25">
      <c r="A2247" s="103"/>
      <c r="B2247" s="324"/>
      <c r="C2247" s="323" t="s">
        <v>1539</v>
      </c>
      <c r="D2247" s="323" t="s">
        <v>1539</v>
      </c>
      <c r="E2247" s="323" t="s">
        <v>1539</v>
      </c>
      <c r="G2247" s="323" t="s">
        <v>1539</v>
      </c>
      <c r="H2247" s="323" t="s">
        <v>1539</v>
      </c>
    </row>
    <row r="2248" spans="1:8" x14ac:dyDescent="0.25">
      <c r="A2248" s="103"/>
      <c r="B2248" s="324"/>
      <c r="C2248" s="323" t="s">
        <v>1539</v>
      </c>
      <c r="D2248" s="323" t="s">
        <v>1539</v>
      </c>
      <c r="E2248" s="323" t="s">
        <v>1539</v>
      </c>
      <c r="G2248" s="323" t="s">
        <v>1539</v>
      </c>
      <c r="H2248" s="323" t="s">
        <v>1539</v>
      </c>
    </row>
    <row r="2249" spans="1:8" x14ac:dyDescent="0.25">
      <c r="A2249" s="103"/>
      <c r="B2249" s="324"/>
      <c r="C2249" s="323" t="s">
        <v>1539</v>
      </c>
      <c r="D2249" s="323" t="s">
        <v>1539</v>
      </c>
      <c r="E2249" s="323" t="s">
        <v>1539</v>
      </c>
      <c r="G2249" s="323" t="s">
        <v>1539</v>
      </c>
      <c r="H2249" s="323" t="s">
        <v>1539</v>
      </c>
    </row>
    <row r="2250" spans="1:8" x14ac:dyDescent="0.25">
      <c r="A2250" s="103"/>
      <c r="B2250" s="324"/>
      <c r="C2250" s="323" t="s">
        <v>1539</v>
      </c>
      <c r="D2250" s="323" t="s">
        <v>1539</v>
      </c>
      <c r="E2250" s="323" t="s">
        <v>1539</v>
      </c>
      <c r="G2250" s="323" t="s">
        <v>1539</v>
      </c>
      <c r="H2250" s="323" t="s">
        <v>1539</v>
      </c>
    </row>
    <row r="2251" spans="1:8" x14ac:dyDescent="0.25">
      <c r="A2251" s="103"/>
      <c r="B2251" s="324"/>
      <c r="C2251" s="323" t="s">
        <v>1539</v>
      </c>
      <c r="D2251" s="323" t="s">
        <v>1539</v>
      </c>
      <c r="E2251" s="323" t="s">
        <v>1539</v>
      </c>
      <c r="G2251" s="323" t="s">
        <v>1539</v>
      </c>
      <c r="H2251" s="323" t="s">
        <v>1539</v>
      </c>
    </row>
    <row r="2252" spans="1:8" x14ac:dyDescent="0.25">
      <c r="A2252" s="103"/>
      <c r="B2252" s="324"/>
      <c r="C2252" s="323" t="s">
        <v>1539</v>
      </c>
      <c r="D2252" s="323" t="s">
        <v>1539</v>
      </c>
      <c r="E2252" s="323" t="s">
        <v>1539</v>
      </c>
      <c r="G2252" s="323" t="s">
        <v>1539</v>
      </c>
      <c r="H2252" s="323" t="s">
        <v>1539</v>
      </c>
    </row>
    <row r="2253" spans="1:8" x14ac:dyDescent="0.25">
      <c r="A2253" s="103"/>
      <c r="B2253" s="324"/>
      <c r="C2253" s="323" t="s">
        <v>1539</v>
      </c>
      <c r="D2253" s="323" t="s">
        <v>1539</v>
      </c>
      <c r="E2253" s="323" t="s">
        <v>1539</v>
      </c>
      <c r="G2253" s="323" t="s">
        <v>1539</v>
      </c>
      <c r="H2253" s="323" t="s">
        <v>1539</v>
      </c>
    </row>
    <row r="2254" spans="1:8" x14ac:dyDescent="0.25">
      <c r="A2254" s="103"/>
      <c r="B2254" s="324"/>
      <c r="C2254" s="323" t="s">
        <v>1539</v>
      </c>
      <c r="D2254" s="323" t="s">
        <v>1539</v>
      </c>
      <c r="E2254" s="323" t="s">
        <v>1539</v>
      </c>
      <c r="G2254" s="323" t="s">
        <v>1539</v>
      </c>
      <c r="H2254" s="323" t="s">
        <v>1539</v>
      </c>
    </row>
    <row r="2255" spans="1:8" x14ac:dyDescent="0.25">
      <c r="A2255" s="103"/>
      <c r="B2255" s="324"/>
      <c r="C2255" s="323" t="s">
        <v>1539</v>
      </c>
      <c r="D2255" s="323" t="s">
        <v>1539</v>
      </c>
      <c r="E2255" s="323" t="s">
        <v>1539</v>
      </c>
      <c r="G2255" s="323" t="s">
        <v>1539</v>
      </c>
      <c r="H2255" s="323" t="s">
        <v>1539</v>
      </c>
    </row>
    <row r="2256" spans="1:8" x14ac:dyDescent="0.25">
      <c r="A2256" s="103"/>
      <c r="B2256" s="324"/>
      <c r="C2256" s="323" t="s">
        <v>1539</v>
      </c>
      <c r="D2256" s="323" t="s">
        <v>1539</v>
      </c>
      <c r="E2256" s="323" t="s">
        <v>1539</v>
      </c>
      <c r="G2256" s="323" t="s">
        <v>1539</v>
      </c>
      <c r="H2256" s="323" t="s">
        <v>1539</v>
      </c>
    </row>
    <row r="2257" spans="1:8" x14ac:dyDescent="0.25">
      <c r="A2257" s="103"/>
      <c r="B2257" s="324"/>
      <c r="C2257" s="323" t="s">
        <v>1539</v>
      </c>
      <c r="D2257" s="323" t="s">
        <v>1539</v>
      </c>
      <c r="E2257" s="323" t="s">
        <v>1539</v>
      </c>
      <c r="G2257" s="323" t="s">
        <v>1539</v>
      </c>
      <c r="H2257" s="323" t="s">
        <v>1539</v>
      </c>
    </row>
    <row r="2258" spans="1:8" x14ac:dyDescent="0.25">
      <c r="A2258" s="103"/>
      <c r="B2258" s="324"/>
      <c r="C2258" s="323" t="s">
        <v>1539</v>
      </c>
      <c r="D2258" s="323" t="s">
        <v>1539</v>
      </c>
      <c r="E2258" s="323" t="s">
        <v>1539</v>
      </c>
      <c r="G2258" s="323" t="s">
        <v>1539</v>
      </c>
      <c r="H2258" s="323" t="s">
        <v>1539</v>
      </c>
    </row>
    <row r="2259" spans="1:8" x14ac:dyDescent="0.25">
      <c r="A2259" s="103"/>
      <c r="B2259" s="324"/>
      <c r="C2259" s="323" t="s">
        <v>1539</v>
      </c>
      <c r="D2259" s="323" t="s">
        <v>1539</v>
      </c>
      <c r="E2259" s="323" t="s">
        <v>1539</v>
      </c>
      <c r="G2259" s="323" t="s">
        <v>1539</v>
      </c>
      <c r="H2259" s="323" t="s">
        <v>1539</v>
      </c>
    </row>
    <row r="2260" spans="1:8" x14ac:dyDescent="0.25">
      <c r="A2260" s="103"/>
      <c r="B2260" s="324"/>
      <c r="C2260" s="323" t="s">
        <v>1539</v>
      </c>
      <c r="D2260" s="323" t="s">
        <v>1539</v>
      </c>
      <c r="E2260" s="323" t="s">
        <v>1539</v>
      </c>
      <c r="G2260" s="323" t="s">
        <v>1539</v>
      </c>
      <c r="H2260" s="323" t="s">
        <v>1539</v>
      </c>
    </row>
    <row r="2261" spans="1:8" x14ac:dyDescent="0.25">
      <c r="A2261" s="103"/>
      <c r="B2261" s="324"/>
      <c r="C2261" s="323" t="s">
        <v>1539</v>
      </c>
      <c r="D2261" s="323" t="s">
        <v>1539</v>
      </c>
      <c r="E2261" s="323" t="s">
        <v>1539</v>
      </c>
      <c r="G2261" s="323" t="s">
        <v>1539</v>
      </c>
      <c r="H2261" s="323" t="s">
        <v>1539</v>
      </c>
    </row>
    <row r="2262" spans="1:8" x14ac:dyDescent="0.25">
      <c r="A2262" s="103"/>
      <c r="B2262" s="324"/>
      <c r="C2262" s="323" t="s">
        <v>1539</v>
      </c>
      <c r="D2262" s="323" t="s">
        <v>1539</v>
      </c>
      <c r="E2262" s="323" t="s">
        <v>1539</v>
      </c>
      <c r="G2262" s="323" t="s">
        <v>1539</v>
      </c>
      <c r="H2262" s="323" t="s">
        <v>1539</v>
      </c>
    </row>
    <row r="2263" spans="1:8" x14ac:dyDescent="0.25">
      <c r="A2263" s="103"/>
      <c r="B2263" s="324"/>
      <c r="C2263" s="323" t="s">
        <v>1539</v>
      </c>
      <c r="D2263" s="323" t="s">
        <v>1539</v>
      </c>
      <c r="E2263" s="323" t="s">
        <v>1539</v>
      </c>
      <c r="G2263" s="323" t="s">
        <v>1539</v>
      </c>
      <c r="H2263" s="323" t="s">
        <v>1539</v>
      </c>
    </row>
    <row r="2264" spans="1:8" x14ac:dyDescent="0.25">
      <c r="A2264" s="103"/>
      <c r="B2264" s="324"/>
      <c r="C2264" s="323" t="s">
        <v>1539</v>
      </c>
      <c r="D2264" s="323" t="s">
        <v>1539</v>
      </c>
      <c r="E2264" s="323" t="s">
        <v>1539</v>
      </c>
      <c r="G2264" s="323" t="s">
        <v>1539</v>
      </c>
      <c r="H2264" s="323" t="s">
        <v>1539</v>
      </c>
    </row>
    <row r="2265" spans="1:8" x14ac:dyDescent="0.25">
      <c r="A2265" s="103"/>
      <c r="B2265" s="324"/>
      <c r="C2265" s="323" t="s">
        <v>1539</v>
      </c>
      <c r="D2265" s="323" t="s">
        <v>1539</v>
      </c>
      <c r="E2265" s="323" t="s">
        <v>1539</v>
      </c>
      <c r="G2265" s="323" t="s">
        <v>1539</v>
      </c>
      <c r="H2265" s="323" t="s">
        <v>1539</v>
      </c>
    </row>
    <row r="2266" spans="1:8" x14ac:dyDescent="0.25">
      <c r="A2266" s="103"/>
      <c r="B2266" s="324"/>
      <c r="C2266" s="323" t="s">
        <v>1539</v>
      </c>
      <c r="D2266" s="323" t="s">
        <v>1539</v>
      </c>
      <c r="E2266" s="323" t="s">
        <v>1539</v>
      </c>
      <c r="G2266" s="323" t="s">
        <v>1539</v>
      </c>
      <c r="H2266" s="323" t="s">
        <v>1539</v>
      </c>
    </row>
    <row r="2267" spans="1:8" x14ac:dyDescent="0.25">
      <c r="A2267" s="103"/>
      <c r="B2267" s="324"/>
      <c r="C2267" s="323" t="s">
        <v>1539</v>
      </c>
      <c r="D2267" s="323" t="s">
        <v>1539</v>
      </c>
      <c r="E2267" s="323" t="s">
        <v>1539</v>
      </c>
      <c r="G2267" s="323" t="s">
        <v>1539</v>
      </c>
      <c r="H2267" s="323" t="s">
        <v>1539</v>
      </c>
    </row>
    <row r="2268" spans="1:8" x14ac:dyDescent="0.25">
      <c r="A2268" s="103"/>
      <c r="B2268" s="329"/>
      <c r="C2268" s="323" t="s">
        <v>1539</v>
      </c>
      <c r="D2268" s="323" t="s">
        <v>1539</v>
      </c>
      <c r="E2268" s="323" t="s">
        <v>1539</v>
      </c>
      <c r="G2268" s="323" t="s">
        <v>1539</v>
      </c>
      <c r="H2268" s="323" t="s">
        <v>1539</v>
      </c>
    </row>
    <row r="2269" spans="1:8" x14ac:dyDescent="0.25">
      <c r="A2269" s="103"/>
      <c r="C2269" s="323" t="s">
        <v>1539</v>
      </c>
      <c r="D2269" s="323" t="s">
        <v>1539</v>
      </c>
      <c r="E2269" s="323" t="s">
        <v>1539</v>
      </c>
      <c r="G2269" s="323" t="s">
        <v>1539</v>
      </c>
      <c r="H2269" s="323" t="s">
        <v>1539</v>
      </c>
    </row>
    <row r="2270" spans="1:8" x14ac:dyDescent="0.25">
      <c r="A2270" s="103"/>
      <c r="C2270" s="323" t="s">
        <v>1539</v>
      </c>
      <c r="D2270" s="323" t="s">
        <v>1539</v>
      </c>
      <c r="E2270" s="323" t="s">
        <v>1539</v>
      </c>
      <c r="G2270" s="323" t="s">
        <v>1539</v>
      </c>
      <c r="H2270" s="323" t="s">
        <v>1539</v>
      </c>
    </row>
    <row r="2271" spans="1:8" x14ac:dyDescent="0.25">
      <c r="A2271" s="103"/>
      <c r="C2271" s="323" t="s">
        <v>1539</v>
      </c>
      <c r="D2271" s="323" t="s">
        <v>1539</v>
      </c>
      <c r="E2271" s="323" t="s">
        <v>1539</v>
      </c>
      <c r="G2271" s="323" t="s">
        <v>1539</v>
      </c>
      <c r="H2271" s="323" t="s">
        <v>1539</v>
      </c>
    </row>
    <row r="2272" spans="1:8" x14ac:dyDescent="0.25">
      <c r="A2272" s="103"/>
      <c r="C2272" s="323" t="s">
        <v>1539</v>
      </c>
      <c r="D2272" s="323" t="s">
        <v>1539</v>
      </c>
      <c r="E2272" s="323" t="s">
        <v>1539</v>
      </c>
      <c r="G2272" s="323" t="s">
        <v>1539</v>
      </c>
      <c r="H2272" s="323" t="s">
        <v>1539</v>
      </c>
    </row>
    <row r="2273" spans="1:8" x14ac:dyDescent="0.25">
      <c r="A2273" s="103"/>
      <c r="B2273" s="329"/>
      <c r="C2273" s="323" t="s">
        <v>1539</v>
      </c>
      <c r="D2273" s="323" t="s">
        <v>1539</v>
      </c>
      <c r="E2273" s="323" t="s">
        <v>1539</v>
      </c>
      <c r="G2273" s="323" t="s">
        <v>1539</v>
      </c>
      <c r="H2273" s="323" t="s">
        <v>1539</v>
      </c>
    </row>
    <row r="2274" spans="1:8" x14ac:dyDescent="0.25">
      <c r="A2274" s="103"/>
      <c r="C2274" s="323" t="s">
        <v>1539</v>
      </c>
      <c r="D2274" s="323" t="s">
        <v>1539</v>
      </c>
      <c r="E2274" s="323" t="s">
        <v>1539</v>
      </c>
      <c r="G2274" s="323" t="s">
        <v>1539</v>
      </c>
      <c r="H2274" s="323" t="s">
        <v>1539</v>
      </c>
    </row>
    <row r="2275" spans="1:8" x14ac:dyDescent="0.25">
      <c r="A2275" s="103"/>
      <c r="C2275" s="323" t="s">
        <v>1539</v>
      </c>
      <c r="D2275" s="323" t="s">
        <v>1539</v>
      </c>
      <c r="E2275" s="323" t="s">
        <v>1539</v>
      </c>
      <c r="G2275" s="323" t="s">
        <v>1539</v>
      </c>
      <c r="H2275" s="323" t="s">
        <v>1539</v>
      </c>
    </row>
    <row r="2276" spans="1:8" x14ac:dyDescent="0.25">
      <c r="A2276" s="103"/>
      <c r="C2276" s="323" t="s">
        <v>1539</v>
      </c>
      <c r="D2276" s="323" t="s">
        <v>1539</v>
      </c>
      <c r="E2276" s="323" t="s">
        <v>1539</v>
      </c>
      <c r="G2276" s="323" t="s">
        <v>1539</v>
      </c>
      <c r="H2276" s="323" t="s">
        <v>1539</v>
      </c>
    </row>
    <row r="2277" spans="1:8" x14ac:dyDescent="0.25">
      <c r="A2277" s="103"/>
      <c r="C2277" s="323" t="s">
        <v>1539</v>
      </c>
      <c r="D2277" s="323" t="s">
        <v>1539</v>
      </c>
      <c r="E2277" s="323" t="s">
        <v>1539</v>
      </c>
      <c r="G2277" s="323" t="s">
        <v>1539</v>
      </c>
      <c r="H2277" s="323" t="s">
        <v>1539</v>
      </c>
    </row>
    <row r="2278" spans="1:8" x14ac:dyDescent="0.25">
      <c r="A2278" s="103"/>
      <c r="B2278" s="324"/>
      <c r="C2278" s="323" t="s">
        <v>1539</v>
      </c>
      <c r="D2278" s="323" t="s">
        <v>1539</v>
      </c>
      <c r="E2278" s="323" t="s">
        <v>1539</v>
      </c>
      <c r="G2278" s="323" t="s">
        <v>1539</v>
      </c>
      <c r="H2278" s="323" t="s">
        <v>1539</v>
      </c>
    </row>
    <row r="2279" spans="1:8" x14ac:dyDescent="0.25">
      <c r="A2279" s="103"/>
      <c r="B2279" s="324"/>
      <c r="C2279" s="323" t="s">
        <v>1539</v>
      </c>
      <c r="D2279" s="323" t="s">
        <v>1539</v>
      </c>
      <c r="E2279" s="323" t="s">
        <v>1539</v>
      </c>
      <c r="G2279" s="323" t="s">
        <v>1539</v>
      </c>
      <c r="H2279" s="323" t="s">
        <v>1539</v>
      </c>
    </row>
    <row r="2280" spans="1:8" x14ac:dyDescent="0.25">
      <c r="A2280" s="103"/>
      <c r="B2280" s="324"/>
      <c r="C2280" s="323" t="s">
        <v>1539</v>
      </c>
      <c r="D2280" s="323" t="s">
        <v>1539</v>
      </c>
      <c r="E2280" s="323" t="s">
        <v>1539</v>
      </c>
      <c r="G2280" s="323" t="s">
        <v>1539</v>
      </c>
      <c r="H2280" s="323" t="s">
        <v>1539</v>
      </c>
    </row>
    <row r="2281" spans="1:8" x14ac:dyDescent="0.25">
      <c r="A2281" s="103"/>
      <c r="B2281" s="324"/>
      <c r="C2281" s="323" t="s">
        <v>1539</v>
      </c>
      <c r="D2281" s="323" t="s">
        <v>1539</v>
      </c>
      <c r="E2281" s="323" t="s">
        <v>1539</v>
      </c>
      <c r="G2281" s="323" t="s">
        <v>1539</v>
      </c>
      <c r="H2281" s="323" t="s">
        <v>1539</v>
      </c>
    </row>
    <row r="2282" spans="1:8" x14ac:dyDescent="0.25">
      <c r="A2282" s="103"/>
      <c r="B2282" s="324"/>
      <c r="C2282" s="323" t="s">
        <v>1539</v>
      </c>
      <c r="D2282" s="323" t="s">
        <v>1539</v>
      </c>
      <c r="E2282" s="323" t="s">
        <v>1539</v>
      </c>
      <c r="G2282" s="323" t="s">
        <v>1539</v>
      </c>
      <c r="H2282" s="323" t="s">
        <v>1539</v>
      </c>
    </row>
    <row r="2283" spans="1:8" x14ac:dyDescent="0.25">
      <c r="A2283" s="103"/>
      <c r="B2283" s="324"/>
      <c r="C2283" s="323" t="s">
        <v>1539</v>
      </c>
      <c r="D2283" s="323" t="s">
        <v>1539</v>
      </c>
      <c r="E2283" s="323" t="s">
        <v>1539</v>
      </c>
      <c r="G2283" s="323" t="s">
        <v>1539</v>
      </c>
      <c r="H2283" s="323" t="s">
        <v>1539</v>
      </c>
    </row>
    <row r="2284" spans="1:8" x14ac:dyDescent="0.25">
      <c r="A2284" s="103"/>
      <c r="B2284" s="324"/>
      <c r="C2284" s="323" t="s">
        <v>1539</v>
      </c>
      <c r="D2284" s="323" t="s">
        <v>1539</v>
      </c>
      <c r="E2284" s="323" t="s">
        <v>1539</v>
      </c>
      <c r="G2284" s="323" t="s">
        <v>1539</v>
      </c>
      <c r="H2284" s="323" t="s">
        <v>1539</v>
      </c>
    </row>
    <row r="2285" spans="1:8" x14ac:dyDescent="0.25">
      <c r="A2285" s="103"/>
      <c r="B2285" s="324"/>
      <c r="C2285" s="323" t="s">
        <v>1539</v>
      </c>
      <c r="D2285" s="323" t="s">
        <v>1539</v>
      </c>
      <c r="E2285" s="323" t="s">
        <v>1539</v>
      </c>
      <c r="G2285" s="323" t="s">
        <v>1539</v>
      </c>
      <c r="H2285" s="323" t="s">
        <v>1539</v>
      </c>
    </row>
    <row r="2286" spans="1:8" x14ac:dyDescent="0.25">
      <c r="A2286" s="103"/>
      <c r="B2286" s="324"/>
      <c r="C2286" s="323" t="s">
        <v>1539</v>
      </c>
      <c r="D2286" s="323" t="s">
        <v>1539</v>
      </c>
      <c r="E2286" s="323" t="s">
        <v>1539</v>
      </c>
      <c r="G2286" s="323" t="s">
        <v>1539</v>
      </c>
      <c r="H2286" s="323" t="s">
        <v>1539</v>
      </c>
    </row>
    <row r="2287" spans="1:8" x14ac:dyDescent="0.25">
      <c r="A2287" s="103"/>
      <c r="B2287" s="324"/>
      <c r="C2287" s="323" t="s">
        <v>1539</v>
      </c>
      <c r="D2287" s="323" t="s">
        <v>1539</v>
      </c>
      <c r="E2287" s="323" t="s">
        <v>1539</v>
      </c>
      <c r="G2287" s="323" t="s">
        <v>1539</v>
      </c>
      <c r="H2287" s="323" t="s">
        <v>1539</v>
      </c>
    </row>
    <row r="2288" spans="1:8" x14ac:dyDescent="0.25">
      <c r="A2288" s="103"/>
      <c r="B2288" s="324"/>
      <c r="C2288" s="323" t="s">
        <v>1539</v>
      </c>
      <c r="D2288" s="323" t="s">
        <v>1539</v>
      </c>
      <c r="E2288" s="323" t="s">
        <v>1539</v>
      </c>
      <c r="G2288" s="323" t="s">
        <v>1539</v>
      </c>
      <c r="H2288" s="323" t="s">
        <v>1539</v>
      </c>
    </row>
    <row r="2289" spans="1:8" x14ac:dyDescent="0.25">
      <c r="A2289" s="103"/>
      <c r="B2289" s="324"/>
      <c r="C2289" s="323" t="s">
        <v>1539</v>
      </c>
      <c r="D2289" s="323" t="s">
        <v>1539</v>
      </c>
      <c r="E2289" s="323" t="s">
        <v>1539</v>
      </c>
      <c r="G2289" s="323" t="s">
        <v>1539</v>
      </c>
      <c r="H2289" s="323" t="s">
        <v>1539</v>
      </c>
    </row>
    <row r="2290" spans="1:8" x14ac:dyDescent="0.25">
      <c r="A2290" s="103"/>
      <c r="B2290" s="324"/>
      <c r="C2290" s="323" t="s">
        <v>1539</v>
      </c>
      <c r="D2290" s="323" t="s">
        <v>1539</v>
      </c>
      <c r="E2290" s="323" t="s">
        <v>1539</v>
      </c>
      <c r="G2290" s="323" t="s">
        <v>1539</v>
      </c>
      <c r="H2290" s="323" t="s">
        <v>1539</v>
      </c>
    </row>
    <row r="2291" spans="1:8" x14ac:dyDescent="0.25">
      <c r="A2291" s="103"/>
      <c r="B2291" s="324"/>
      <c r="C2291" s="323" t="s">
        <v>1539</v>
      </c>
      <c r="D2291" s="323" t="s">
        <v>1539</v>
      </c>
      <c r="E2291" s="323" t="s">
        <v>1539</v>
      </c>
      <c r="G2291" s="323" t="s">
        <v>1539</v>
      </c>
      <c r="H2291" s="323" t="s">
        <v>1539</v>
      </c>
    </row>
    <row r="2292" spans="1:8" x14ac:dyDescent="0.25">
      <c r="A2292" s="103"/>
      <c r="B2292" s="324"/>
      <c r="C2292" s="323" t="s">
        <v>1539</v>
      </c>
      <c r="D2292" s="323" t="s">
        <v>1539</v>
      </c>
      <c r="E2292" s="323" t="s">
        <v>1539</v>
      </c>
      <c r="G2292" s="323" t="s">
        <v>1539</v>
      </c>
      <c r="H2292" s="323" t="s">
        <v>1539</v>
      </c>
    </row>
    <row r="2293" spans="1:8" x14ac:dyDescent="0.25">
      <c r="A2293" s="103"/>
      <c r="B2293" s="324"/>
      <c r="C2293" s="323" t="s">
        <v>1539</v>
      </c>
      <c r="D2293" s="323" t="s">
        <v>1539</v>
      </c>
      <c r="E2293" s="323" t="s">
        <v>1539</v>
      </c>
      <c r="G2293" s="323" t="s">
        <v>1539</v>
      </c>
      <c r="H2293" s="323" t="s">
        <v>1539</v>
      </c>
    </row>
    <row r="2294" spans="1:8" x14ac:dyDescent="0.25">
      <c r="A2294" s="103"/>
      <c r="B2294" s="324"/>
      <c r="C2294" s="323" t="s">
        <v>1539</v>
      </c>
      <c r="D2294" s="323" t="s">
        <v>1539</v>
      </c>
      <c r="E2294" s="323" t="s">
        <v>1539</v>
      </c>
      <c r="G2294" s="323" t="s">
        <v>1539</v>
      </c>
      <c r="H2294" s="323" t="s">
        <v>1539</v>
      </c>
    </row>
    <row r="2295" spans="1:8" x14ac:dyDescent="0.25">
      <c r="A2295" s="103"/>
      <c r="B2295" s="324"/>
      <c r="C2295" s="323" t="s">
        <v>1539</v>
      </c>
      <c r="D2295" s="323" t="s">
        <v>1539</v>
      </c>
      <c r="E2295" s="323" t="s">
        <v>1539</v>
      </c>
      <c r="G2295" s="323" t="s">
        <v>1539</v>
      </c>
      <c r="H2295" s="323" t="s">
        <v>1539</v>
      </c>
    </row>
    <row r="2296" spans="1:8" x14ac:dyDescent="0.25">
      <c r="A2296" s="103"/>
      <c r="B2296" s="324"/>
      <c r="C2296" s="323" t="s">
        <v>1539</v>
      </c>
      <c r="D2296" s="323" t="s">
        <v>1539</v>
      </c>
      <c r="E2296" s="323" t="s">
        <v>1539</v>
      </c>
      <c r="G2296" s="323" t="s">
        <v>1539</v>
      </c>
      <c r="H2296" s="323" t="s">
        <v>1539</v>
      </c>
    </row>
    <row r="2297" spans="1:8" x14ac:dyDescent="0.25">
      <c r="A2297" s="103"/>
      <c r="B2297" s="324"/>
      <c r="C2297" s="323" t="s">
        <v>1539</v>
      </c>
      <c r="D2297" s="323" t="s">
        <v>1539</v>
      </c>
      <c r="E2297" s="323" t="s">
        <v>1539</v>
      </c>
      <c r="G2297" s="323" t="s">
        <v>1539</v>
      </c>
      <c r="H2297" s="323" t="s">
        <v>1539</v>
      </c>
    </row>
    <row r="2298" spans="1:8" x14ac:dyDescent="0.25">
      <c r="A2298" s="103"/>
      <c r="B2298" s="324"/>
      <c r="C2298" s="323" t="s">
        <v>1539</v>
      </c>
      <c r="D2298" s="323" t="s">
        <v>1539</v>
      </c>
      <c r="E2298" s="323" t="s">
        <v>1539</v>
      </c>
      <c r="G2298" s="323" t="s">
        <v>1539</v>
      </c>
      <c r="H2298" s="323" t="s">
        <v>1539</v>
      </c>
    </row>
    <row r="2299" spans="1:8" x14ac:dyDescent="0.25">
      <c r="A2299" s="103"/>
      <c r="B2299" s="324"/>
      <c r="C2299" s="323" t="s">
        <v>1539</v>
      </c>
      <c r="D2299" s="323" t="s">
        <v>1539</v>
      </c>
      <c r="E2299" s="323" t="s">
        <v>1539</v>
      </c>
      <c r="G2299" s="323" t="s">
        <v>1539</v>
      </c>
      <c r="H2299" s="323" t="s">
        <v>1539</v>
      </c>
    </row>
    <row r="2300" spans="1:8" x14ac:dyDescent="0.25">
      <c r="A2300" s="103"/>
      <c r="B2300" s="324"/>
      <c r="C2300" s="323" t="s">
        <v>1539</v>
      </c>
      <c r="D2300" s="323" t="s">
        <v>1539</v>
      </c>
      <c r="E2300" s="323" t="s">
        <v>1539</v>
      </c>
      <c r="G2300" s="323" t="s">
        <v>1539</v>
      </c>
      <c r="H2300" s="323" t="s">
        <v>1539</v>
      </c>
    </row>
    <row r="2301" spans="1:8" x14ac:dyDescent="0.25">
      <c r="A2301" s="103"/>
      <c r="B2301" s="324"/>
      <c r="C2301" s="323" t="s">
        <v>1539</v>
      </c>
      <c r="D2301" s="323" t="s">
        <v>1539</v>
      </c>
      <c r="E2301" s="323" t="s">
        <v>1539</v>
      </c>
      <c r="G2301" s="323" t="s">
        <v>1539</v>
      </c>
      <c r="H2301" s="323" t="s">
        <v>1539</v>
      </c>
    </row>
    <row r="2302" spans="1:8" x14ac:dyDescent="0.25">
      <c r="A2302" s="103"/>
      <c r="B2302" s="324"/>
      <c r="C2302" s="323" t="s">
        <v>1539</v>
      </c>
      <c r="D2302" s="323" t="s">
        <v>1539</v>
      </c>
      <c r="E2302" s="323" t="s">
        <v>1539</v>
      </c>
      <c r="G2302" s="323" t="s">
        <v>1539</v>
      </c>
      <c r="H2302" s="323" t="s">
        <v>1539</v>
      </c>
    </row>
    <row r="2303" spans="1:8" x14ac:dyDescent="0.25">
      <c r="A2303" s="103"/>
      <c r="B2303" s="324"/>
      <c r="C2303" s="323" t="s">
        <v>1539</v>
      </c>
      <c r="D2303" s="323" t="s">
        <v>1539</v>
      </c>
      <c r="E2303" s="323" t="s">
        <v>1539</v>
      </c>
      <c r="G2303" s="323" t="s">
        <v>1539</v>
      </c>
      <c r="H2303" s="323" t="s">
        <v>1539</v>
      </c>
    </row>
    <row r="2304" spans="1:8" x14ac:dyDescent="0.25">
      <c r="A2304" s="103"/>
      <c r="B2304" s="324"/>
      <c r="C2304" s="323" t="s">
        <v>1539</v>
      </c>
      <c r="D2304" s="323" t="s">
        <v>1539</v>
      </c>
      <c r="E2304" s="323" t="s">
        <v>1539</v>
      </c>
      <c r="G2304" s="323" t="s">
        <v>1539</v>
      </c>
      <c r="H2304" s="323" t="s">
        <v>1539</v>
      </c>
    </row>
    <row r="2305" spans="1:8" x14ac:dyDescent="0.25">
      <c r="A2305" s="103"/>
      <c r="B2305" s="329"/>
      <c r="C2305" s="323" t="s">
        <v>1539</v>
      </c>
      <c r="D2305" s="323" t="s">
        <v>1539</v>
      </c>
      <c r="E2305" s="323" t="s">
        <v>1539</v>
      </c>
      <c r="G2305" s="323" t="s">
        <v>1539</v>
      </c>
      <c r="H2305" s="323" t="s">
        <v>1539</v>
      </c>
    </row>
    <row r="2306" spans="1:8" x14ac:dyDescent="0.25">
      <c r="A2306" s="103"/>
      <c r="C2306" s="323" t="s">
        <v>1539</v>
      </c>
      <c r="D2306" s="323" t="s">
        <v>1539</v>
      </c>
      <c r="E2306" s="323" t="s">
        <v>1539</v>
      </c>
      <c r="G2306" s="323" t="s">
        <v>1539</v>
      </c>
      <c r="H2306" s="323" t="s">
        <v>1539</v>
      </c>
    </row>
    <row r="2307" spans="1:8" x14ac:dyDescent="0.25">
      <c r="A2307" s="103"/>
      <c r="C2307" s="323" t="s">
        <v>1539</v>
      </c>
      <c r="D2307" s="323" t="s">
        <v>1539</v>
      </c>
      <c r="E2307" s="323" t="s">
        <v>1539</v>
      </c>
      <c r="G2307" s="323" t="s">
        <v>1539</v>
      </c>
      <c r="H2307" s="323" t="s">
        <v>1539</v>
      </c>
    </row>
    <row r="2308" spans="1:8" x14ac:dyDescent="0.25">
      <c r="A2308" s="103"/>
      <c r="C2308" s="323" t="s">
        <v>1539</v>
      </c>
      <c r="D2308" s="323" t="s">
        <v>1539</v>
      </c>
      <c r="E2308" s="323" t="s">
        <v>1539</v>
      </c>
      <c r="G2308" s="323" t="s">
        <v>1539</v>
      </c>
      <c r="H2308" s="323" t="s">
        <v>1539</v>
      </c>
    </row>
    <row r="2309" spans="1:8" x14ac:dyDescent="0.25">
      <c r="A2309" s="103"/>
      <c r="C2309" s="323" t="s">
        <v>1539</v>
      </c>
      <c r="D2309" s="323" t="s">
        <v>1539</v>
      </c>
      <c r="E2309" s="323" t="s">
        <v>1539</v>
      </c>
      <c r="G2309" s="323" t="s">
        <v>1539</v>
      </c>
      <c r="H2309" s="323" t="s">
        <v>1539</v>
      </c>
    </row>
    <row r="2310" spans="1:8" x14ac:dyDescent="0.25">
      <c r="A2310" s="103"/>
      <c r="C2310" s="323" t="s">
        <v>1539</v>
      </c>
      <c r="D2310" s="323" t="s">
        <v>1539</v>
      </c>
      <c r="E2310" s="323" t="s">
        <v>1539</v>
      </c>
      <c r="G2310" s="323" t="s">
        <v>1539</v>
      </c>
      <c r="H2310" s="323" t="s">
        <v>1539</v>
      </c>
    </row>
    <row r="2311" spans="1:8" x14ac:dyDescent="0.25">
      <c r="A2311" s="103"/>
      <c r="B2311" s="324"/>
      <c r="C2311" s="323" t="s">
        <v>1539</v>
      </c>
      <c r="D2311" s="323" t="s">
        <v>1539</v>
      </c>
      <c r="E2311" s="323" t="s">
        <v>1539</v>
      </c>
      <c r="G2311" s="323" t="s">
        <v>1539</v>
      </c>
      <c r="H2311" s="323" t="s">
        <v>1539</v>
      </c>
    </row>
    <row r="2312" spans="1:8" x14ac:dyDescent="0.25">
      <c r="A2312" s="103"/>
      <c r="B2312" s="324"/>
      <c r="C2312" s="323" t="s">
        <v>1539</v>
      </c>
      <c r="D2312" s="323" t="s">
        <v>1539</v>
      </c>
      <c r="E2312" s="323" t="s">
        <v>1539</v>
      </c>
      <c r="G2312" s="323" t="s">
        <v>1539</v>
      </c>
      <c r="H2312" s="323" t="s">
        <v>1539</v>
      </c>
    </row>
    <row r="2313" spans="1:8" x14ac:dyDescent="0.25">
      <c r="A2313" s="103"/>
      <c r="B2313" s="329"/>
      <c r="C2313" s="323" t="s">
        <v>1539</v>
      </c>
      <c r="D2313" s="323" t="s">
        <v>1539</v>
      </c>
      <c r="E2313" s="323" t="s">
        <v>1539</v>
      </c>
      <c r="G2313" s="323" t="s">
        <v>1539</v>
      </c>
      <c r="H2313" s="323" t="s">
        <v>1539</v>
      </c>
    </row>
    <row r="2314" spans="1:8" x14ac:dyDescent="0.25">
      <c r="A2314" s="103"/>
      <c r="C2314" s="323" t="s">
        <v>1539</v>
      </c>
      <c r="D2314" s="323" t="s">
        <v>1539</v>
      </c>
      <c r="E2314" s="323" t="s">
        <v>1539</v>
      </c>
      <c r="G2314" s="323" t="s">
        <v>1539</v>
      </c>
      <c r="H2314" s="323" t="s">
        <v>1539</v>
      </c>
    </row>
    <row r="2315" spans="1:8" x14ac:dyDescent="0.25">
      <c r="A2315" s="103"/>
      <c r="C2315" s="323" t="s">
        <v>1539</v>
      </c>
      <c r="D2315" s="323" t="s">
        <v>1539</v>
      </c>
      <c r="E2315" s="323" t="s">
        <v>1539</v>
      </c>
      <c r="G2315" s="323" t="s">
        <v>1539</v>
      </c>
      <c r="H2315" s="323" t="s">
        <v>1539</v>
      </c>
    </row>
    <row r="2316" spans="1:8" x14ac:dyDescent="0.25">
      <c r="A2316" s="103"/>
      <c r="C2316" s="323" t="s">
        <v>1539</v>
      </c>
      <c r="D2316" s="323" t="s">
        <v>1539</v>
      </c>
      <c r="E2316" s="323" t="s">
        <v>1539</v>
      </c>
      <c r="G2316" s="323" t="s">
        <v>1539</v>
      </c>
      <c r="H2316" s="323" t="s">
        <v>1539</v>
      </c>
    </row>
    <row r="2317" spans="1:8" x14ac:dyDescent="0.25">
      <c r="A2317" s="103"/>
      <c r="C2317" s="323" t="s">
        <v>1539</v>
      </c>
      <c r="D2317" s="323" t="s">
        <v>1539</v>
      </c>
      <c r="E2317" s="323" t="s">
        <v>1539</v>
      </c>
      <c r="G2317" s="323" t="s">
        <v>1539</v>
      </c>
      <c r="H2317" s="323" t="s">
        <v>1539</v>
      </c>
    </row>
    <row r="2318" spans="1:8" x14ac:dyDescent="0.25">
      <c r="A2318" s="103"/>
      <c r="B2318" s="324"/>
      <c r="C2318" s="323" t="s">
        <v>1539</v>
      </c>
      <c r="D2318" s="323" t="s">
        <v>1539</v>
      </c>
      <c r="E2318" s="323" t="s">
        <v>1539</v>
      </c>
      <c r="G2318" s="323" t="s">
        <v>1539</v>
      </c>
      <c r="H2318" s="323" t="s">
        <v>1539</v>
      </c>
    </row>
    <row r="2319" spans="1:8" x14ac:dyDescent="0.25">
      <c r="A2319" s="103"/>
      <c r="B2319" s="324"/>
      <c r="C2319" s="323" t="s">
        <v>1539</v>
      </c>
      <c r="D2319" s="323" t="s">
        <v>1539</v>
      </c>
      <c r="E2319" s="323" t="s">
        <v>1539</v>
      </c>
      <c r="G2319" s="323" t="s">
        <v>1539</v>
      </c>
      <c r="H2319" s="323" t="s">
        <v>1539</v>
      </c>
    </row>
    <row r="2320" spans="1:8" x14ac:dyDescent="0.25">
      <c r="A2320" s="103"/>
      <c r="B2320" s="324"/>
      <c r="C2320" s="323" t="s">
        <v>1539</v>
      </c>
      <c r="D2320" s="323" t="s">
        <v>1539</v>
      </c>
      <c r="E2320" s="323" t="s">
        <v>1539</v>
      </c>
      <c r="G2320" s="323" t="s">
        <v>1539</v>
      </c>
      <c r="H2320" s="323" t="s">
        <v>1539</v>
      </c>
    </row>
    <row r="2321" spans="1:8" x14ac:dyDescent="0.25">
      <c r="A2321" s="103"/>
      <c r="B2321" s="324"/>
      <c r="C2321" s="323" t="s">
        <v>1539</v>
      </c>
      <c r="D2321" s="323" t="s">
        <v>1539</v>
      </c>
      <c r="E2321" s="323" t="s">
        <v>1539</v>
      </c>
      <c r="G2321" s="323" t="s">
        <v>1539</v>
      </c>
      <c r="H2321" s="323" t="s">
        <v>1539</v>
      </c>
    </row>
    <row r="2322" spans="1:8" x14ac:dyDescent="0.25">
      <c r="A2322" s="103"/>
      <c r="B2322" s="324"/>
      <c r="C2322" s="323" t="s">
        <v>1539</v>
      </c>
      <c r="D2322" s="323" t="s">
        <v>1539</v>
      </c>
      <c r="E2322" s="323" t="s">
        <v>1539</v>
      </c>
      <c r="G2322" s="323" t="s">
        <v>1539</v>
      </c>
      <c r="H2322" s="323" t="s">
        <v>1539</v>
      </c>
    </row>
    <row r="2323" spans="1:8" x14ac:dyDescent="0.25">
      <c r="A2323" s="103"/>
      <c r="B2323" s="324"/>
      <c r="C2323" s="323" t="s">
        <v>1539</v>
      </c>
      <c r="D2323" s="323" t="s">
        <v>1539</v>
      </c>
      <c r="E2323" s="323" t="s">
        <v>1539</v>
      </c>
      <c r="G2323" s="323" t="s">
        <v>1539</v>
      </c>
      <c r="H2323" s="323" t="s">
        <v>1539</v>
      </c>
    </row>
    <row r="2324" spans="1:8" x14ac:dyDescent="0.25">
      <c r="A2324" s="103"/>
      <c r="B2324" s="324"/>
      <c r="C2324" s="323" t="s">
        <v>1539</v>
      </c>
      <c r="D2324" s="323" t="s">
        <v>1539</v>
      </c>
      <c r="E2324" s="323" t="s">
        <v>1539</v>
      </c>
      <c r="G2324" s="323" t="s">
        <v>1539</v>
      </c>
      <c r="H2324" s="323" t="s">
        <v>1539</v>
      </c>
    </row>
    <row r="2325" spans="1:8" x14ac:dyDescent="0.25">
      <c r="A2325" s="103"/>
      <c r="B2325" s="324"/>
      <c r="C2325" s="323" t="s">
        <v>1539</v>
      </c>
      <c r="D2325" s="323" t="s">
        <v>1539</v>
      </c>
      <c r="E2325" s="323" t="s">
        <v>1539</v>
      </c>
      <c r="G2325" s="323" t="s">
        <v>1539</v>
      </c>
      <c r="H2325" s="323" t="s">
        <v>1539</v>
      </c>
    </row>
    <row r="2326" spans="1:8" x14ac:dyDescent="0.25">
      <c r="A2326" s="103"/>
      <c r="B2326" s="324"/>
      <c r="C2326" s="323" t="s">
        <v>1539</v>
      </c>
      <c r="D2326" s="323" t="s">
        <v>1539</v>
      </c>
      <c r="E2326" s="323" t="s">
        <v>1539</v>
      </c>
      <c r="G2326" s="323" t="s">
        <v>1539</v>
      </c>
      <c r="H2326" s="323" t="s">
        <v>1539</v>
      </c>
    </row>
    <row r="2327" spans="1:8" x14ac:dyDescent="0.25">
      <c r="A2327" s="103"/>
      <c r="B2327" s="324"/>
      <c r="C2327" s="323" t="s">
        <v>1539</v>
      </c>
      <c r="D2327" s="323" t="s">
        <v>1539</v>
      </c>
      <c r="E2327" s="323" t="s">
        <v>1539</v>
      </c>
      <c r="G2327" s="323" t="s">
        <v>1539</v>
      </c>
      <c r="H2327" s="323" t="s">
        <v>1539</v>
      </c>
    </row>
    <row r="2328" spans="1:8" x14ac:dyDescent="0.25">
      <c r="A2328" s="103"/>
      <c r="B2328" s="324"/>
      <c r="C2328" s="323" t="s">
        <v>1539</v>
      </c>
      <c r="D2328" s="323" t="s">
        <v>1539</v>
      </c>
      <c r="E2328" s="323" t="s">
        <v>1539</v>
      </c>
      <c r="G2328" s="323" t="s">
        <v>1539</v>
      </c>
      <c r="H2328" s="323" t="s">
        <v>1539</v>
      </c>
    </row>
    <row r="2329" spans="1:8" x14ac:dyDescent="0.25">
      <c r="A2329" s="103"/>
      <c r="B2329" s="324"/>
      <c r="C2329" s="323" t="s">
        <v>1539</v>
      </c>
      <c r="D2329" s="323" t="s">
        <v>1539</v>
      </c>
      <c r="E2329" s="323" t="s">
        <v>1539</v>
      </c>
      <c r="G2329" s="323" t="s">
        <v>1539</v>
      </c>
      <c r="H2329" s="323" t="s">
        <v>1539</v>
      </c>
    </row>
    <row r="2330" spans="1:8" x14ac:dyDescent="0.25">
      <c r="A2330" s="103"/>
      <c r="B2330" s="324"/>
      <c r="C2330" s="323" t="s">
        <v>1539</v>
      </c>
      <c r="D2330" s="323" t="s">
        <v>1539</v>
      </c>
      <c r="E2330" s="323" t="s">
        <v>1539</v>
      </c>
      <c r="G2330" s="323" t="s">
        <v>1539</v>
      </c>
      <c r="H2330" s="323" t="s">
        <v>1539</v>
      </c>
    </row>
    <row r="2331" spans="1:8" x14ac:dyDescent="0.25">
      <c r="A2331" s="103"/>
      <c r="B2331" s="324"/>
      <c r="C2331" s="323" t="s">
        <v>1539</v>
      </c>
      <c r="D2331" s="323" t="s">
        <v>1539</v>
      </c>
      <c r="E2331" s="323" t="s">
        <v>1539</v>
      </c>
      <c r="G2331" s="323" t="s">
        <v>1539</v>
      </c>
      <c r="H2331" s="323" t="s">
        <v>1539</v>
      </c>
    </row>
    <row r="2332" spans="1:8" x14ac:dyDescent="0.25">
      <c r="A2332" s="103"/>
      <c r="B2332" s="324"/>
      <c r="C2332" s="323" t="s">
        <v>1539</v>
      </c>
      <c r="D2332" s="323" t="s">
        <v>1539</v>
      </c>
      <c r="E2332" s="323" t="s">
        <v>1539</v>
      </c>
      <c r="G2332" s="323" t="s">
        <v>1539</v>
      </c>
      <c r="H2332" s="323" t="s">
        <v>1539</v>
      </c>
    </row>
    <row r="2333" spans="1:8" x14ac:dyDescent="0.25">
      <c r="A2333" s="103"/>
      <c r="B2333" s="324"/>
      <c r="C2333" s="323" t="s">
        <v>1539</v>
      </c>
      <c r="D2333" s="323" t="s">
        <v>1539</v>
      </c>
      <c r="E2333" s="323" t="s">
        <v>1539</v>
      </c>
      <c r="G2333" s="323" t="s">
        <v>1539</v>
      </c>
      <c r="H2333" s="323" t="s">
        <v>1539</v>
      </c>
    </row>
    <row r="2334" spans="1:8" x14ac:dyDescent="0.25">
      <c r="A2334" s="103"/>
      <c r="B2334" s="324"/>
      <c r="C2334" s="323" t="s">
        <v>1539</v>
      </c>
      <c r="D2334" s="323" t="s">
        <v>1539</v>
      </c>
      <c r="E2334" s="323" t="s">
        <v>1539</v>
      </c>
      <c r="G2334" s="323" t="s">
        <v>1539</v>
      </c>
      <c r="H2334" s="323" t="s">
        <v>1539</v>
      </c>
    </row>
    <row r="2335" spans="1:8" x14ac:dyDescent="0.25">
      <c r="A2335" s="103"/>
      <c r="B2335" s="324"/>
      <c r="C2335" s="323" t="s">
        <v>1539</v>
      </c>
      <c r="D2335" s="323" t="s">
        <v>1539</v>
      </c>
      <c r="E2335" s="323" t="s">
        <v>1539</v>
      </c>
      <c r="G2335" s="323" t="s">
        <v>1539</v>
      </c>
      <c r="H2335" s="323" t="s">
        <v>1539</v>
      </c>
    </row>
    <row r="2336" spans="1:8" x14ac:dyDescent="0.25">
      <c r="A2336" s="103"/>
      <c r="B2336" s="324"/>
      <c r="C2336" s="323" t="s">
        <v>1539</v>
      </c>
      <c r="D2336" s="323" t="s">
        <v>1539</v>
      </c>
      <c r="E2336" s="323" t="s">
        <v>1539</v>
      </c>
      <c r="G2336" s="323" t="s">
        <v>1539</v>
      </c>
      <c r="H2336" s="323" t="s">
        <v>1539</v>
      </c>
    </row>
    <row r="2337" spans="1:8" x14ac:dyDescent="0.25">
      <c r="A2337" s="103"/>
      <c r="B2337" s="324"/>
      <c r="C2337" s="323" t="s">
        <v>1539</v>
      </c>
      <c r="D2337" s="323" t="s">
        <v>1539</v>
      </c>
      <c r="E2337" s="323" t="s">
        <v>1539</v>
      </c>
      <c r="G2337" s="323" t="s">
        <v>1539</v>
      </c>
      <c r="H2337" s="323" t="s">
        <v>1539</v>
      </c>
    </row>
    <row r="2338" spans="1:8" x14ac:dyDescent="0.25">
      <c r="A2338" s="103"/>
      <c r="B2338" s="324"/>
      <c r="C2338" s="323" t="s">
        <v>1539</v>
      </c>
      <c r="D2338" s="323" t="s">
        <v>1539</v>
      </c>
      <c r="E2338" s="323" t="s">
        <v>1539</v>
      </c>
      <c r="G2338" s="323" t="s">
        <v>1539</v>
      </c>
      <c r="H2338" s="323" t="s">
        <v>1539</v>
      </c>
    </row>
    <row r="2339" spans="1:8" x14ac:dyDescent="0.25">
      <c r="A2339" s="103"/>
      <c r="B2339" s="324"/>
      <c r="C2339" s="323" t="s">
        <v>1539</v>
      </c>
      <c r="D2339" s="323" t="s">
        <v>1539</v>
      </c>
      <c r="E2339" s="323" t="s">
        <v>1539</v>
      </c>
      <c r="G2339" s="323" t="s">
        <v>1539</v>
      </c>
      <c r="H2339" s="323" t="s">
        <v>1539</v>
      </c>
    </row>
    <row r="2340" spans="1:8" x14ac:dyDescent="0.25">
      <c r="A2340" s="103"/>
      <c r="B2340" s="324"/>
      <c r="C2340" s="323" t="s">
        <v>1539</v>
      </c>
      <c r="D2340" s="323" t="s">
        <v>1539</v>
      </c>
      <c r="E2340" s="323" t="s">
        <v>1539</v>
      </c>
      <c r="G2340" s="323" t="s">
        <v>1539</v>
      </c>
      <c r="H2340" s="323" t="s">
        <v>1539</v>
      </c>
    </row>
    <row r="2341" spans="1:8" x14ac:dyDescent="0.25">
      <c r="A2341" s="103"/>
      <c r="B2341" s="324"/>
      <c r="C2341" s="323" t="s">
        <v>1539</v>
      </c>
      <c r="D2341" s="323" t="s">
        <v>1539</v>
      </c>
      <c r="E2341" s="323" t="s">
        <v>1539</v>
      </c>
      <c r="G2341" s="323" t="s">
        <v>1539</v>
      </c>
      <c r="H2341" s="323" t="s">
        <v>1539</v>
      </c>
    </row>
    <row r="2342" spans="1:8" x14ac:dyDescent="0.25">
      <c r="A2342" s="103"/>
      <c r="B2342" s="324"/>
      <c r="C2342" s="323" t="s">
        <v>1539</v>
      </c>
      <c r="D2342" s="323" t="s">
        <v>1539</v>
      </c>
      <c r="E2342" s="323" t="s">
        <v>1539</v>
      </c>
      <c r="G2342" s="323" t="s">
        <v>1539</v>
      </c>
      <c r="H2342" s="323" t="s">
        <v>1539</v>
      </c>
    </row>
    <row r="2343" spans="1:8" x14ac:dyDescent="0.25">
      <c r="A2343" s="103"/>
      <c r="B2343" s="324"/>
      <c r="C2343" s="323" t="s">
        <v>1539</v>
      </c>
      <c r="D2343" s="323" t="s">
        <v>1539</v>
      </c>
      <c r="E2343" s="323" t="s">
        <v>1539</v>
      </c>
      <c r="G2343" s="323" t="s">
        <v>1539</v>
      </c>
      <c r="H2343" s="323" t="s">
        <v>1539</v>
      </c>
    </row>
    <row r="2344" spans="1:8" x14ac:dyDescent="0.25">
      <c r="A2344" s="103"/>
      <c r="B2344" s="324"/>
      <c r="C2344" s="323" t="s">
        <v>1539</v>
      </c>
      <c r="D2344" s="323" t="s">
        <v>1539</v>
      </c>
      <c r="E2344" s="323" t="s">
        <v>1539</v>
      </c>
      <c r="G2344" s="323" t="s">
        <v>1539</v>
      </c>
      <c r="H2344" s="323" t="s">
        <v>1539</v>
      </c>
    </row>
    <row r="2345" spans="1:8" x14ac:dyDescent="0.25">
      <c r="A2345" s="103"/>
      <c r="B2345" s="324"/>
      <c r="C2345" s="323" t="s">
        <v>1539</v>
      </c>
      <c r="D2345" s="323" t="s">
        <v>1539</v>
      </c>
      <c r="E2345" s="323" t="s">
        <v>1539</v>
      </c>
      <c r="G2345" s="323" t="s">
        <v>1539</v>
      </c>
      <c r="H2345" s="323" t="s">
        <v>1539</v>
      </c>
    </row>
    <row r="2346" spans="1:8" x14ac:dyDescent="0.25">
      <c r="A2346" s="103"/>
      <c r="B2346" s="324"/>
      <c r="C2346" s="323" t="s">
        <v>1539</v>
      </c>
      <c r="D2346" s="323" t="s">
        <v>1539</v>
      </c>
      <c r="E2346" s="323" t="s">
        <v>1539</v>
      </c>
      <c r="G2346" s="323" t="s">
        <v>1539</v>
      </c>
      <c r="H2346" s="323" t="s">
        <v>1539</v>
      </c>
    </row>
    <row r="2347" spans="1:8" x14ac:dyDescent="0.25">
      <c r="A2347" s="103"/>
      <c r="B2347" s="324"/>
      <c r="C2347" s="323" t="s">
        <v>1539</v>
      </c>
      <c r="D2347" s="323" t="s">
        <v>1539</v>
      </c>
      <c r="E2347" s="323" t="s">
        <v>1539</v>
      </c>
      <c r="G2347" s="323" t="s">
        <v>1539</v>
      </c>
      <c r="H2347" s="323" t="s">
        <v>1539</v>
      </c>
    </row>
    <row r="2348" spans="1:8" x14ac:dyDescent="0.25">
      <c r="A2348" s="103"/>
      <c r="B2348" s="324"/>
      <c r="C2348" s="323" t="s">
        <v>1539</v>
      </c>
      <c r="D2348" s="323" t="s">
        <v>1539</v>
      </c>
      <c r="E2348" s="323" t="s">
        <v>1539</v>
      </c>
      <c r="G2348" s="323" t="s">
        <v>1539</v>
      </c>
      <c r="H2348" s="323" t="s">
        <v>1539</v>
      </c>
    </row>
    <row r="2349" spans="1:8" x14ac:dyDescent="0.25">
      <c r="A2349" s="103"/>
      <c r="B2349" s="324"/>
      <c r="C2349" s="323" t="s">
        <v>1539</v>
      </c>
      <c r="D2349" s="323" t="s">
        <v>1539</v>
      </c>
      <c r="E2349" s="323" t="s">
        <v>1539</v>
      </c>
      <c r="G2349" s="323" t="s">
        <v>1539</v>
      </c>
      <c r="H2349" s="323" t="s">
        <v>1539</v>
      </c>
    </row>
    <row r="2350" spans="1:8" x14ac:dyDescent="0.25">
      <c r="A2350" s="103"/>
      <c r="B2350" s="324"/>
      <c r="C2350" s="323" t="s">
        <v>1539</v>
      </c>
      <c r="D2350" s="323" t="s">
        <v>1539</v>
      </c>
      <c r="E2350" s="323" t="s">
        <v>1539</v>
      </c>
      <c r="G2350" s="323" t="s">
        <v>1539</v>
      </c>
      <c r="H2350" s="323" t="s">
        <v>1539</v>
      </c>
    </row>
    <row r="2351" spans="1:8" x14ac:dyDescent="0.25">
      <c r="A2351" s="103"/>
      <c r="B2351" s="324"/>
      <c r="C2351" s="323" t="s">
        <v>1539</v>
      </c>
      <c r="D2351" s="323" t="s">
        <v>1539</v>
      </c>
      <c r="E2351" s="323" t="s">
        <v>1539</v>
      </c>
      <c r="G2351" s="323" t="s">
        <v>1539</v>
      </c>
      <c r="H2351" s="323" t="s">
        <v>1539</v>
      </c>
    </row>
    <row r="2352" spans="1:8" x14ac:dyDescent="0.25">
      <c r="A2352" s="103"/>
      <c r="B2352" s="324"/>
      <c r="C2352" s="323" t="s">
        <v>1539</v>
      </c>
      <c r="D2352" s="323" t="s">
        <v>1539</v>
      </c>
      <c r="E2352" s="323" t="s">
        <v>1539</v>
      </c>
      <c r="G2352" s="323" t="s">
        <v>1539</v>
      </c>
      <c r="H2352" s="323" t="s">
        <v>1539</v>
      </c>
    </row>
    <row r="2353" spans="1:8" x14ac:dyDescent="0.25">
      <c r="A2353" s="103"/>
      <c r="B2353" s="324"/>
      <c r="C2353" s="323" t="s">
        <v>1539</v>
      </c>
      <c r="D2353" s="323" t="s">
        <v>1539</v>
      </c>
      <c r="E2353" s="323" t="s">
        <v>1539</v>
      </c>
      <c r="G2353" s="323" t="s">
        <v>1539</v>
      </c>
      <c r="H2353" s="323" t="s">
        <v>1539</v>
      </c>
    </row>
    <row r="2354" spans="1:8" x14ac:dyDescent="0.25">
      <c r="A2354" s="103"/>
      <c r="B2354" s="324"/>
      <c r="C2354" s="323" t="s">
        <v>1539</v>
      </c>
      <c r="D2354" s="323" t="s">
        <v>1539</v>
      </c>
      <c r="E2354" s="323" t="s">
        <v>1539</v>
      </c>
      <c r="G2354" s="323" t="s">
        <v>1539</v>
      </c>
      <c r="H2354" s="323" t="s">
        <v>1539</v>
      </c>
    </row>
    <row r="2355" spans="1:8" x14ac:dyDescent="0.25">
      <c r="A2355" s="103"/>
      <c r="B2355" s="324"/>
      <c r="C2355" s="323" t="s">
        <v>1539</v>
      </c>
      <c r="D2355" s="323" t="s">
        <v>1539</v>
      </c>
      <c r="E2355" s="323" t="s">
        <v>1539</v>
      </c>
      <c r="G2355" s="323" t="s">
        <v>1539</v>
      </c>
      <c r="H2355" s="323" t="s">
        <v>1539</v>
      </c>
    </row>
    <row r="2356" spans="1:8" x14ac:dyDescent="0.25">
      <c r="A2356" s="103"/>
      <c r="B2356" s="324"/>
      <c r="C2356" s="323" t="s">
        <v>1539</v>
      </c>
      <c r="D2356" s="323" t="s">
        <v>1539</v>
      </c>
      <c r="E2356" s="323" t="s">
        <v>1539</v>
      </c>
      <c r="G2356" s="323" t="s">
        <v>1539</v>
      </c>
      <c r="H2356" s="323" t="s">
        <v>1539</v>
      </c>
    </row>
    <row r="2357" spans="1:8" x14ac:dyDescent="0.25">
      <c r="A2357" s="103"/>
      <c r="B2357" s="324"/>
      <c r="C2357" s="323" t="s">
        <v>1539</v>
      </c>
      <c r="D2357" s="323" t="s">
        <v>1539</v>
      </c>
      <c r="E2357" s="323" t="s">
        <v>1539</v>
      </c>
      <c r="G2357" s="323" t="s">
        <v>1539</v>
      </c>
      <c r="H2357" s="323" t="s">
        <v>1539</v>
      </c>
    </row>
    <row r="2358" spans="1:8" x14ac:dyDescent="0.25">
      <c r="A2358" s="103"/>
      <c r="B2358" s="324"/>
      <c r="C2358" s="323" t="s">
        <v>1539</v>
      </c>
      <c r="D2358" s="323" t="s">
        <v>1539</v>
      </c>
      <c r="E2358" s="323" t="s">
        <v>1539</v>
      </c>
      <c r="G2358" s="323" t="s">
        <v>1539</v>
      </c>
      <c r="H2358" s="323" t="s">
        <v>1539</v>
      </c>
    </row>
    <row r="2359" spans="1:8" x14ac:dyDescent="0.25">
      <c r="A2359" s="103"/>
      <c r="B2359" s="324"/>
      <c r="C2359" s="323" t="s">
        <v>1539</v>
      </c>
      <c r="D2359" s="323" t="s">
        <v>1539</v>
      </c>
      <c r="E2359" s="323" t="s">
        <v>1539</v>
      </c>
      <c r="G2359" s="323" t="s">
        <v>1539</v>
      </c>
      <c r="H2359" s="323" t="s">
        <v>1539</v>
      </c>
    </row>
    <row r="2360" spans="1:8" x14ac:dyDescent="0.25">
      <c r="A2360" s="103"/>
      <c r="B2360" s="324"/>
      <c r="C2360" s="323" t="s">
        <v>1539</v>
      </c>
      <c r="D2360" s="323" t="s">
        <v>1539</v>
      </c>
      <c r="E2360" s="323" t="s">
        <v>1539</v>
      </c>
      <c r="G2360" s="323" t="s">
        <v>1539</v>
      </c>
      <c r="H2360" s="323" t="s">
        <v>1539</v>
      </c>
    </row>
    <row r="2361" spans="1:8" x14ac:dyDescent="0.25">
      <c r="A2361" s="103"/>
      <c r="B2361" s="324"/>
      <c r="C2361" s="323" t="s">
        <v>1539</v>
      </c>
      <c r="D2361" s="323" t="s">
        <v>1539</v>
      </c>
      <c r="E2361" s="323" t="s">
        <v>1539</v>
      </c>
      <c r="G2361" s="323" t="s">
        <v>1539</v>
      </c>
      <c r="H2361" s="323" t="s">
        <v>1539</v>
      </c>
    </row>
    <row r="2362" spans="1:8" x14ac:dyDescent="0.25">
      <c r="A2362" s="103"/>
      <c r="B2362" s="329"/>
      <c r="C2362" s="323" t="s">
        <v>1539</v>
      </c>
      <c r="D2362" s="323" t="s">
        <v>1539</v>
      </c>
      <c r="E2362" s="323" t="s">
        <v>1539</v>
      </c>
      <c r="G2362" s="323" t="s">
        <v>1539</v>
      </c>
      <c r="H2362" s="323" t="s">
        <v>1539</v>
      </c>
    </row>
    <row r="2363" spans="1:8" x14ac:dyDescent="0.25">
      <c r="A2363" s="103"/>
      <c r="C2363" s="323" t="s">
        <v>1539</v>
      </c>
      <c r="D2363" s="323" t="s">
        <v>1539</v>
      </c>
      <c r="E2363" s="323" t="s">
        <v>1539</v>
      </c>
      <c r="G2363" s="323" t="s">
        <v>1539</v>
      </c>
      <c r="H2363" s="323" t="s">
        <v>1539</v>
      </c>
    </row>
    <row r="2364" spans="1:8" x14ac:dyDescent="0.25">
      <c r="A2364" s="103"/>
      <c r="C2364" s="323" t="s">
        <v>1539</v>
      </c>
      <c r="D2364" s="323" t="s">
        <v>1539</v>
      </c>
      <c r="E2364" s="323" t="s">
        <v>1539</v>
      </c>
      <c r="G2364" s="323" t="s">
        <v>1539</v>
      </c>
      <c r="H2364" s="323" t="s">
        <v>1539</v>
      </c>
    </row>
    <row r="2365" spans="1:8" x14ac:dyDescent="0.25">
      <c r="A2365" s="103"/>
      <c r="C2365" s="323" t="s">
        <v>1539</v>
      </c>
      <c r="D2365" s="323" t="s">
        <v>1539</v>
      </c>
      <c r="E2365" s="323" t="s">
        <v>1539</v>
      </c>
      <c r="G2365" s="323" t="s">
        <v>1539</v>
      </c>
      <c r="H2365" s="323" t="s">
        <v>1539</v>
      </c>
    </row>
    <row r="2366" spans="1:8" x14ac:dyDescent="0.25">
      <c r="A2366" s="103"/>
      <c r="B2366" s="329"/>
      <c r="C2366" s="323" t="s">
        <v>1539</v>
      </c>
      <c r="D2366" s="323" t="s">
        <v>1539</v>
      </c>
      <c r="E2366" s="323" t="s">
        <v>1539</v>
      </c>
      <c r="G2366" s="323" t="s">
        <v>1539</v>
      </c>
      <c r="H2366" s="323" t="s">
        <v>1539</v>
      </c>
    </row>
    <row r="2367" spans="1:8" x14ac:dyDescent="0.25">
      <c r="A2367" s="103"/>
      <c r="C2367" s="323" t="s">
        <v>1539</v>
      </c>
      <c r="D2367" s="323" t="s">
        <v>1539</v>
      </c>
      <c r="E2367" s="323" t="s">
        <v>1539</v>
      </c>
      <c r="G2367" s="323" t="s">
        <v>1539</v>
      </c>
      <c r="H2367" s="323" t="s">
        <v>1539</v>
      </c>
    </row>
    <row r="2368" spans="1:8" x14ac:dyDescent="0.25">
      <c r="A2368" s="103"/>
      <c r="C2368" s="323" t="s">
        <v>1539</v>
      </c>
      <c r="D2368" s="323" t="s">
        <v>1539</v>
      </c>
      <c r="E2368" s="323" t="s">
        <v>1539</v>
      </c>
      <c r="G2368" s="323" t="s">
        <v>1539</v>
      </c>
      <c r="H2368" s="323" t="s">
        <v>1539</v>
      </c>
    </row>
    <row r="2369" spans="1:8" x14ac:dyDescent="0.25">
      <c r="A2369" s="103"/>
      <c r="C2369" s="323" t="s">
        <v>1539</v>
      </c>
      <c r="D2369" s="323" t="s">
        <v>1539</v>
      </c>
      <c r="E2369" s="323" t="s">
        <v>1539</v>
      </c>
      <c r="G2369" s="323" t="s">
        <v>1539</v>
      </c>
      <c r="H2369" s="323" t="s">
        <v>1539</v>
      </c>
    </row>
    <row r="2370" spans="1:8" x14ac:dyDescent="0.25">
      <c r="A2370" s="103"/>
      <c r="B2370" s="324"/>
      <c r="C2370" s="323" t="s">
        <v>1539</v>
      </c>
      <c r="D2370" s="323" t="s">
        <v>1539</v>
      </c>
      <c r="E2370" s="323" t="s">
        <v>1539</v>
      </c>
      <c r="G2370" s="323" t="s">
        <v>1539</v>
      </c>
      <c r="H2370" s="323" t="s">
        <v>1539</v>
      </c>
    </row>
    <row r="2371" spans="1:8" x14ac:dyDescent="0.25">
      <c r="A2371" s="103"/>
      <c r="B2371" s="324"/>
      <c r="C2371" s="323" t="s">
        <v>1539</v>
      </c>
      <c r="D2371" s="323" t="s">
        <v>1539</v>
      </c>
      <c r="E2371" s="323" t="s">
        <v>1539</v>
      </c>
      <c r="G2371" s="323" t="s">
        <v>1539</v>
      </c>
      <c r="H2371" s="323" t="s">
        <v>1539</v>
      </c>
    </row>
    <row r="2372" spans="1:8" x14ac:dyDescent="0.25">
      <c r="A2372" s="103"/>
      <c r="B2372" s="324"/>
      <c r="C2372" s="323" t="s">
        <v>1539</v>
      </c>
      <c r="D2372" s="323" t="s">
        <v>1539</v>
      </c>
      <c r="E2372" s="323" t="s">
        <v>1539</v>
      </c>
      <c r="G2372" s="323" t="s">
        <v>1539</v>
      </c>
      <c r="H2372" s="323" t="s">
        <v>1539</v>
      </c>
    </row>
    <row r="2373" spans="1:8" x14ac:dyDescent="0.25">
      <c r="A2373" s="103"/>
      <c r="B2373" s="324"/>
      <c r="C2373" s="323" t="s">
        <v>1539</v>
      </c>
      <c r="D2373" s="323" t="s">
        <v>1539</v>
      </c>
      <c r="E2373" s="323" t="s">
        <v>1539</v>
      </c>
      <c r="G2373" s="323" t="s">
        <v>1539</v>
      </c>
      <c r="H2373" s="323" t="s">
        <v>1539</v>
      </c>
    </row>
    <row r="2374" spans="1:8" x14ac:dyDescent="0.25">
      <c r="A2374" s="103"/>
      <c r="B2374" s="324"/>
      <c r="C2374" s="323" t="s">
        <v>1539</v>
      </c>
      <c r="D2374" s="323" t="s">
        <v>1539</v>
      </c>
      <c r="E2374" s="323" t="s">
        <v>1539</v>
      </c>
      <c r="G2374" s="323" t="s">
        <v>1539</v>
      </c>
      <c r="H2374" s="323" t="s">
        <v>1539</v>
      </c>
    </row>
    <row r="2375" spans="1:8" x14ac:dyDescent="0.25">
      <c r="A2375" s="103"/>
      <c r="B2375" s="324"/>
      <c r="C2375" s="323" t="s">
        <v>1539</v>
      </c>
      <c r="D2375" s="323" t="s">
        <v>1539</v>
      </c>
      <c r="E2375" s="323" t="s">
        <v>1539</v>
      </c>
      <c r="G2375" s="323" t="s">
        <v>1539</v>
      </c>
      <c r="H2375" s="323" t="s">
        <v>1539</v>
      </c>
    </row>
    <row r="2376" spans="1:8" x14ac:dyDescent="0.25">
      <c r="A2376" s="103"/>
      <c r="B2376" s="324"/>
      <c r="C2376" s="323" t="s">
        <v>1539</v>
      </c>
      <c r="D2376" s="323" t="s">
        <v>1539</v>
      </c>
      <c r="E2376" s="323" t="s">
        <v>1539</v>
      </c>
      <c r="G2376" s="323" t="s">
        <v>1539</v>
      </c>
      <c r="H2376" s="323" t="s">
        <v>1539</v>
      </c>
    </row>
    <row r="2377" spans="1:8" x14ac:dyDescent="0.25">
      <c r="A2377" s="103"/>
      <c r="B2377" s="324"/>
      <c r="C2377" s="323" t="s">
        <v>1539</v>
      </c>
      <c r="D2377" s="323" t="s">
        <v>1539</v>
      </c>
      <c r="E2377" s="323" t="s">
        <v>1539</v>
      </c>
      <c r="G2377" s="323" t="s">
        <v>1539</v>
      </c>
      <c r="H2377" s="323" t="s">
        <v>1539</v>
      </c>
    </row>
    <row r="2378" spans="1:8" x14ac:dyDescent="0.25">
      <c r="A2378" s="103"/>
      <c r="B2378" s="324"/>
      <c r="C2378" s="323" t="s">
        <v>1539</v>
      </c>
      <c r="D2378" s="323" t="s">
        <v>1539</v>
      </c>
      <c r="E2378" s="323" t="s">
        <v>1539</v>
      </c>
      <c r="G2378" s="323" t="s">
        <v>1539</v>
      </c>
      <c r="H2378" s="323" t="s">
        <v>1539</v>
      </c>
    </row>
    <row r="2379" spans="1:8" x14ac:dyDescent="0.25">
      <c r="A2379" s="103"/>
      <c r="B2379" s="324"/>
      <c r="C2379" s="323" t="s">
        <v>1539</v>
      </c>
      <c r="D2379" s="323" t="s">
        <v>1539</v>
      </c>
      <c r="E2379" s="323" t="s">
        <v>1539</v>
      </c>
      <c r="G2379" s="323" t="s">
        <v>1539</v>
      </c>
      <c r="H2379" s="323" t="s">
        <v>1539</v>
      </c>
    </row>
    <row r="2380" spans="1:8" x14ac:dyDescent="0.25">
      <c r="A2380" s="103"/>
      <c r="B2380" s="324"/>
      <c r="C2380" s="323" t="s">
        <v>1539</v>
      </c>
      <c r="D2380" s="323" t="s">
        <v>1539</v>
      </c>
      <c r="E2380" s="323" t="s">
        <v>1539</v>
      </c>
      <c r="G2380" s="323" t="s">
        <v>1539</v>
      </c>
      <c r="H2380" s="323" t="s">
        <v>1539</v>
      </c>
    </row>
    <row r="2381" spans="1:8" x14ac:dyDescent="0.25">
      <c r="A2381" s="103"/>
      <c r="B2381" s="324"/>
      <c r="C2381" s="323" t="s">
        <v>1539</v>
      </c>
      <c r="D2381" s="323" t="s">
        <v>1539</v>
      </c>
      <c r="E2381" s="323" t="s">
        <v>1539</v>
      </c>
      <c r="G2381" s="323" t="s">
        <v>1539</v>
      </c>
      <c r="H2381" s="323" t="s">
        <v>1539</v>
      </c>
    </row>
    <row r="2382" spans="1:8" x14ac:dyDescent="0.25">
      <c r="A2382" s="103"/>
      <c r="B2382" s="324"/>
      <c r="C2382" s="323" t="s">
        <v>1539</v>
      </c>
      <c r="D2382" s="323" t="s">
        <v>1539</v>
      </c>
      <c r="E2382" s="323" t="s">
        <v>1539</v>
      </c>
      <c r="G2382" s="323" t="s">
        <v>1539</v>
      </c>
      <c r="H2382" s="323" t="s">
        <v>1539</v>
      </c>
    </row>
    <row r="2383" spans="1:8" x14ac:dyDescent="0.25">
      <c r="A2383" s="103"/>
      <c r="B2383" s="329"/>
      <c r="C2383" s="323" t="s">
        <v>1539</v>
      </c>
      <c r="D2383" s="323" t="s">
        <v>1539</v>
      </c>
      <c r="E2383" s="323" t="s">
        <v>1539</v>
      </c>
      <c r="G2383" s="323" t="s">
        <v>1539</v>
      </c>
      <c r="H2383" s="323" t="s">
        <v>1539</v>
      </c>
    </row>
    <row r="2384" spans="1:8" x14ac:dyDescent="0.25">
      <c r="A2384" s="103"/>
      <c r="C2384" s="323" t="s">
        <v>1539</v>
      </c>
      <c r="D2384" s="323" t="s">
        <v>1539</v>
      </c>
      <c r="E2384" s="323" t="s">
        <v>1539</v>
      </c>
      <c r="G2384" s="323" t="s">
        <v>1539</v>
      </c>
      <c r="H2384" s="323" t="s">
        <v>1539</v>
      </c>
    </row>
    <row r="2385" spans="1:8" x14ac:dyDescent="0.25">
      <c r="A2385" s="103"/>
      <c r="C2385" s="323" t="s">
        <v>1539</v>
      </c>
      <c r="D2385" s="323" t="s">
        <v>1539</v>
      </c>
      <c r="E2385" s="323" t="s">
        <v>1539</v>
      </c>
      <c r="G2385" s="323" t="s">
        <v>1539</v>
      </c>
      <c r="H2385" s="323" t="s">
        <v>1539</v>
      </c>
    </row>
    <row r="2386" spans="1:8" x14ac:dyDescent="0.25">
      <c r="A2386" s="103"/>
      <c r="C2386" s="323" t="s">
        <v>1539</v>
      </c>
      <c r="D2386" s="323" t="s">
        <v>1539</v>
      </c>
      <c r="E2386" s="323" t="s">
        <v>1539</v>
      </c>
      <c r="G2386" s="323" t="s">
        <v>1539</v>
      </c>
      <c r="H2386" s="323" t="s">
        <v>1539</v>
      </c>
    </row>
    <row r="2387" spans="1:8" x14ac:dyDescent="0.25">
      <c r="A2387" s="103"/>
      <c r="B2387" s="324"/>
      <c r="C2387" s="323" t="s">
        <v>1539</v>
      </c>
      <c r="D2387" s="323" t="s">
        <v>1539</v>
      </c>
      <c r="E2387" s="323" t="s">
        <v>1539</v>
      </c>
      <c r="G2387" s="323" t="s">
        <v>1539</v>
      </c>
      <c r="H2387" s="323" t="s">
        <v>1539</v>
      </c>
    </row>
    <row r="2388" spans="1:8" x14ac:dyDescent="0.25">
      <c r="A2388" s="103"/>
      <c r="B2388" s="324"/>
      <c r="C2388" s="323" t="s">
        <v>1539</v>
      </c>
      <c r="D2388" s="323" t="s">
        <v>1539</v>
      </c>
      <c r="E2388" s="323" t="s">
        <v>1539</v>
      </c>
      <c r="G2388" s="323" t="s">
        <v>1539</v>
      </c>
      <c r="H2388" s="323" t="s">
        <v>1539</v>
      </c>
    </row>
    <row r="2389" spans="1:8" x14ac:dyDescent="0.25">
      <c r="A2389" s="103"/>
      <c r="B2389" s="324"/>
      <c r="C2389" s="323" t="s">
        <v>1539</v>
      </c>
      <c r="D2389" s="323" t="s">
        <v>1539</v>
      </c>
      <c r="E2389" s="323" t="s">
        <v>1539</v>
      </c>
      <c r="G2389" s="323" t="s">
        <v>1539</v>
      </c>
      <c r="H2389" s="323" t="s">
        <v>1539</v>
      </c>
    </row>
    <row r="2390" spans="1:8" x14ac:dyDescent="0.25">
      <c r="A2390" s="103"/>
      <c r="B2390" s="324"/>
      <c r="C2390" s="323" t="s">
        <v>1539</v>
      </c>
      <c r="D2390" s="323" t="s">
        <v>1539</v>
      </c>
      <c r="E2390" s="323" t="s">
        <v>1539</v>
      </c>
      <c r="G2390" s="323" t="s">
        <v>1539</v>
      </c>
      <c r="H2390" s="323" t="s">
        <v>1539</v>
      </c>
    </row>
    <row r="2391" spans="1:8" x14ac:dyDescent="0.25">
      <c r="A2391" s="103"/>
      <c r="B2391" s="324"/>
      <c r="C2391" s="323" t="s">
        <v>1539</v>
      </c>
      <c r="D2391" s="323" t="s">
        <v>1539</v>
      </c>
      <c r="E2391" s="323" t="s">
        <v>1539</v>
      </c>
      <c r="G2391" s="323" t="s">
        <v>1539</v>
      </c>
      <c r="H2391" s="323" t="s">
        <v>1539</v>
      </c>
    </row>
    <row r="2392" spans="1:8" x14ac:dyDescent="0.25">
      <c r="A2392" s="103"/>
      <c r="B2392" s="324"/>
      <c r="C2392" s="323" t="s">
        <v>1539</v>
      </c>
      <c r="D2392" s="323" t="s">
        <v>1539</v>
      </c>
      <c r="E2392" s="323" t="s">
        <v>1539</v>
      </c>
      <c r="G2392" s="323" t="s">
        <v>1539</v>
      </c>
      <c r="H2392" s="323" t="s">
        <v>1539</v>
      </c>
    </row>
    <row r="2393" spans="1:8" x14ac:dyDescent="0.25">
      <c r="A2393" s="103"/>
      <c r="B2393" s="324"/>
      <c r="C2393" s="323" t="s">
        <v>1539</v>
      </c>
      <c r="D2393" s="323" t="s">
        <v>1539</v>
      </c>
      <c r="E2393" s="323" t="s">
        <v>1539</v>
      </c>
      <c r="G2393" s="323" t="s">
        <v>1539</v>
      </c>
      <c r="H2393" s="323" t="s">
        <v>1539</v>
      </c>
    </row>
    <row r="2394" spans="1:8" x14ac:dyDescent="0.25">
      <c r="A2394" s="103"/>
      <c r="B2394" s="324"/>
      <c r="C2394" s="323" t="s">
        <v>1539</v>
      </c>
      <c r="D2394" s="323" t="s">
        <v>1539</v>
      </c>
      <c r="E2394" s="323" t="s">
        <v>1539</v>
      </c>
      <c r="G2394" s="323" t="s">
        <v>1539</v>
      </c>
      <c r="H2394" s="323" t="s">
        <v>1539</v>
      </c>
    </row>
    <row r="2395" spans="1:8" x14ac:dyDescent="0.25">
      <c r="A2395" s="103"/>
      <c r="B2395" s="324"/>
      <c r="C2395" s="323" t="s">
        <v>1539</v>
      </c>
      <c r="D2395" s="323" t="s">
        <v>1539</v>
      </c>
      <c r="E2395" s="323" t="s">
        <v>1539</v>
      </c>
      <c r="G2395" s="323" t="s">
        <v>1539</v>
      </c>
      <c r="H2395" s="323" t="s">
        <v>1539</v>
      </c>
    </row>
    <row r="2396" spans="1:8" x14ac:dyDescent="0.25">
      <c r="A2396" s="103"/>
      <c r="B2396" s="324"/>
      <c r="C2396" s="323" t="s">
        <v>1539</v>
      </c>
      <c r="D2396" s="323" t="s">
        <v>1539</v>
      </c>
      <c r="E2396" s="323" t="s">
        <v>1539</v>
      </c>
      <c r="G2396" s="323" t="s">
        <v>1539</v>
      </c>
      <c r="H2396" s="323" t="s">
        <v>1539</v>
      </c>
    </row>
    <row r="2397" spans="1:8" x14ac:dyDescent="0.25">
      <c r="A2397" s="103"/>
      <c r="B2397" s="324"/>
      <c r="C2397" s="323" t="s">
        <v>1539</v>
      </c>
      <c r="D2397" s="323" t="s">
        <v>1539</v>
      </c>
      <c r="E2397" s="323" t="s">
        <v>1539</v>
      </c>
      <c r="G2397" s="323" t="s">
        <v>1539</v>
      </c>
      <c r="H2397" s="323" t="s">
        <v>1539</v>
      </c>
    </row>
    <row r="2398" spans="1:8" x14ac:dyDescent="0.25">
      <c r="A2398" s="103"/>
      <c r="B2398" s="324"/>
      <c r="C2398" s="323" t="s">
        <v>1539</v>
      </c>
      <c r="D2398" s="323" t="s">
        <v>1539</v>
      </c>
      <c r="E2398" s="323" t="s">
        <v>1539</v>
      </c>
      <c r="G2398" s="323" t="s">
        <v>1539</v>
      </c>
      <c r="H2398" s="323" t="s">
        <v>1539</v>
      </c>
    </row>
    <row r="2399" spans="1:8" x14ac:dyDescent="0.25">
      <c r="A2399" s="103"/>
      <c r="B2399" s="324"/>
      <c r="C2399" s="323" t="s">
        <v>1539</v>
      </c>
      <c r="D2399" s="323" t="s">
        <v>1539</v>
      </c>
      <c r="E2399" s="323" t="s">
        <v>1539</v>
      </c>
      <c r="G2399" s="323" t="s">
        <v>1539</v>
      </c>
      <c r="H2399" s="323" t="s">
        <v>1539</v>
      </c>
    </row>
    <row r="2400" spans="1:8" x14ac:dyDescent="0.25">
      <c r="A2400" s="103"/>
      <c r="B2400" s="324"/>
      <c r="C2400" s="323" t="s">
        <v>1539</v>
      </c>
      <c r="D2400" s="323" t="s">
        <v>1539</v>
      </c>
      <c r="E2400" s="323" t="s">
        <v>1539</v>
      </c>
      <c r="G2400" s="323" t="s">
        <v>1539</v>
      </c>
      <c r="H2400" s="323" t="s">
        <v>1539</v>
      </c>
    </row>
    <row r="2401" spans="1:8" x14ac:dyDescent="0.25">
      <c r="A2401" s="103"/>
      <c r="B2401" s="324"/>
      <c r="C2401" s="323" t="s">
        <v>1539</v>
      </c>
      <c r="D2401" s="323" t="s">
        <v>1539</v>
      </c>
      <c r="E2401" s="323" t="s">
        <v>1539</v>
      </c>
      <c r="G2401" s="323" t="s">
        <v>1539</v>
      </c>
      <c r="H2401" s="323" t="s">
        <v>1539</v>
      </c>
    </row>
    <row r="2402" spans="1:8" x14ac:dyDescent="0.25">
      <c r="A2402" s="103"/>
      <c r="B2402" s="324"/>
      <c r="C2402" s="323" t="s">
        <v>1539</v>
      </c>
      <c r="D2402" s="323" t="s">
        <v>1539</v>
      </c>
      <c r="E2402" s="323" t="s">
        <v>1539</v>
      </c>
      <c r="G2402" s="323" t="s">
        <v>1539</v>
      </c>
      <c r="H2402" s="323" t="s">
        <v>1539</v>
      </c>
    </row>
    <row r="2403" spans="1:8" x14ac:dyDescent="0.25">
      <c r="A2403" s="103"/>
      <c r="B2403" s="324"/>
      <c r="C2403" s="323" t="s">
        <v>1539</v>
      </c>
      <c r="D2403" s="323" t="s">
        <v>1539</v>
      </c>
      <c r="E2403" s="323" t="s">
        <v>1539</v>
      </c>
      <c r="G2403" s="323" t="s">
        <v>1539</v>
      </c>
      <c r="H2403" s="323" t="s">
        <v>1539</v>
      </c>
    </row>
    <row r="2404" spans="1:8" x14ac:dyDescent="0.25">
      <c r="A2404" s="103"/>
      <c r="B2404" s="327"/>
      <c r="C2404" s="323" t="s">
        <v>1539</v>
      </c>
      <c r="D2404" s="323" t="s">
        <v>1539</v>
      </c>
      <c r="E2404" s="323" t="s">
        <v>1539</v>
      </c>
      <c r="G2404" s="323" t="s">
        <v>1539</v>
      </c>
      <c r="H2404" s="323" t="s">
        <v>1539</v>
      </c>
    </row>
    <row r="2405" spans="1:8" x14ac:dyDescent="0.25">
      <c r="A2405" s="103"/>
      <c r="B2405" s="324"/>
      <c r="C2405" s="323" t="s">
        <v>1539</v>
      </c>
      <c r="D2405" s="323" t="s">
        <v>1539</v>
      </c>
      <c r="E2405" s="323" t="s">
        <v>1539</v>
      </c>
      <c r="G2405" s="323" t="s">
        <v>1539</v>
      </c>
      <c r="H2405" s="323" t="s">
        <v>1539</v>
      </c>
    </row>
    <row r="2406" spans="1:8" x14ac:dyDescent="0.25">
      <c r="A2406" s="103"/>
      <c r="B2406" s="324"/>
      <c r="C2406" s="323" t="s">
        <v>1539</v>
      </c>
      <c r="D2406" s="323" t="s">
        <v>1539</v>
      </c>
      <c r="E2406" s="323" t="s">
        <v>1539</v>
      </c>
      <c r="G2406" s="323" t="s">
        <v>1539</v>
      </c>
      <c r="H2406" s="323" t="s">
        <v>1539</v>
      </c>
    </row>
    <row r="2407" spans="1:8" x14ac:dyDescent="0.25">
      <c r="A2407" s="103"/>
      <c r="B2407" s="324"/>
      <c r="C2407" s="323" t="s">
        <v>1539</v>
      </c>
      <c r="D2407" s="323" t="s">
        <v>1539</v>
      </c>
      <c r="E2407" s="323" t="s">
        <v>1539</v>
      </c>
      <c r="G2407" s="323" t="s">
        <v>1539</v>
      </c>
      <c r="H2407" s="323" t="s">
        <v>1539</v>
      </c>
    </row>
    <row r="2408" spans="1:8" x14ac:dyDescent="0.25">
      <c r="A2408" s="103"/>
      <c r="B2408" s="324"/>
      <c r="C2408" s="323" t="s">
        <v>1539</v>
      </c>
      <c r="D2408" s="323" t="s">
        <v>1539</v>
      </c>
      <c r="E2408" s="323" t="s">
        <v>1539</v>
      </c>
      <c r="G2408" s="323" t="s">
        <v>1539</v>
      </c>
      <c r="H2408" s="323" t="s">
        <v>1539</v>
      </c>
    </row>
    <row r="2409" spans="1:8" x14ac:dyDescent="0.25">
      <c r="A2409" s="103"/>
      <c r="B2409" s="324"/>
      <c r="C2409" s="323" t="s">
        <v>1539</v>
      </c>
      <c r="D2409" s="323" t="s">
        <v>1539</v>
      </c>
      <c r="E2409" s="323" t="s">
        <v>1539</v>
      </c>
      <c r="G2409" s="323" t="s">
        <v>1539</v>
      </c>
      <c r="H2409" s="323" t="s">
        <v>1539</v>
      </c>
    </row>
    <row r="2410" spans="1:8" x14ac:dyDescent="0.25">
      <c r="A2410" s="103"/>
      <c r="B2410" s="324"/>
      <c r="C2410" s="323" t="s">
        <v>1539</v>
      </c>
      <c r="D2410" s="323" t="s">
        <v>1539</v>
      </c>
      <c r="E2410" s="323" t="s">
        <v>1539</v>
      </c>
      <c r="G2410" s="323" t="s">
        <v>1539</v>
      </c>
      <c r="H2410" s="323" t="s">
        <v>1539</v>
      </c>
    </row>
    <row r="2411" spans="1:8" x14ac:dyDescent="0.25">
      <c r="A2411" s="103"/>
      <c r="B2411" s="324"/>
      <c r="C2411" s="323" t="s">
        <v>1539</v>
      </c>
      <c r="D2411" s="323" t="s">
        <v>1539</v>
      </c>
      <c r="E2411" s="323" t="s">
        <v>1539</v>
      </c>
      <c r="G2411" s="323" t="s">
        <v>1539</v>
      </c>
      <c r="H2411" s="323" t="s">
        <v>1539</v>
      </c>
    </row>
    <row r="2412" spans="1:8" x14ac:dyDescent="0.25">
      <c r="A2412" s="103"/>
      <c r="B2412" s="324"/>
      <c r="C2412" s="323" t="s">
        <v>1539</v>
      </c>
      <c r="D2412" s="323" t="s">
        <v>1539</v>
      </c>
      <c r="E2412" s="323" t="s">
        <v>1539</v>
      </c>
      <c r="G2412" s="323" t="s">
        <v>1539</v>
      </c>
      <c r="H2412" s="323" t="s">
        <v>1539</v>
      </c>
    </row>
    <row r="2413" spans="1:8" x14ac:dyDescent="0.25">
      <c r="A2413" s="103"/>
      <c r="B2413" s="324"/>
      <c r="C2413" s="323" t="s">
        <v>1539</v>
      </c>
      <c r="D2413" s="323" t="s">
        <v>1539</v>
      </c>
      <c r="E2413" s="323" t="s">
        <v>1539</v>
      </c>
      <c r="G2413" s="323" t="s">
        <v>1539</v>
      </c>
      <c r="H2413" s="323" t="s">
        <v>1539</v>
      </c>
    </row>
    <row r="2414" spans="1:8" x14ac:dyDescent="0.25">
      <c r="A2414" s="103"/>
      <c r="B2414" s="324"/>
      <c r="C2414" s="323" t="s">
        <v>1539</v>
      </c>
      <c r="D2414" s="323" t="s">
        <v>1539</v>
      </c>
      <c r="E2414" s="323" t="s">
        <v>1539</v>
      </c>
      <c r="G2414" s="323" t="s">
        <v>1539</v>
      </c>
      <c r="H2414" s="323" t="s">
        <v>1539</v>
      </c>
    </row>
    <row r="2415" spans="1:8" x14ac:dyDescent="0.25">
      <c r="A2415" s="103"/>
      <c r="B2415" s="324"/>
      <c r="C2415" s="323" t="s">
        <v>1539</v>
      </c>
      <c r="D2415" s="323" t="s">
        <v>1539</v>
      </c>
      <c r="E2415" s="323" t="s">
        <v>1539</v>
      </c>
      <c r="G2415" s="323" t="s">
        <v>1539</v>
      </c>
      <c r="H2415" s="323" t="s">
        <v>1539</v>
      </c>
    </row>
    <row r="2416" spans="1:8" x14ac:dyDescent="0.25">
      <c r="A2416" s="103"/>
      <c r="B2416" s="324"/>
      <c r="C2416" s="323" t="s">
        <v>1539</v>
      </c>
      <c r="D2416" s="323" t="s">
        <v>1539</v>
      </c>
      <c r="E2416" s="323" t="s">
        <v>1539</v>
      </c>
      <c r="G2416" s="323" t="s">
        <v>1539</v>
      </c>
      <c r="H2416" s="323" t="s">
        <v>1539</v>
      </c>
    </row>
    <row r="2417" spans="1:8" x14ac:dyDescent="0.25">
      <c r="A2417" s="103"/>
      <c r="B2417" s="324"/>
      <c r="C2417" s="323" t="s">
        <v>1539</v>
      </c>
      <c r="D2417" s="323" t="s">
        <v>1539</v>
      </c>
      <c r="E2417" s="323" t="s">
        <v>1539</v>
      </c>
      <c r="G2417" s="323" t="s">
        <v>1539</v>
      </c>
      <c r="H2417" s="323" t="s">
        <v>1539</v>
      </c>
    </row>
    <row r="2418" spans="1:8" x14ac:dyDescent="0.25">
      <c r="A2418" s="103"/>
      <c r="B2418" s="324"/>
      <c r="C2418" s="323" t="s">
        <v>1539</v>
      </c>
      <c r="D2418" s="323" t="s">
        <v>1539</v>
      </c>
      <c r="E2418" s="323" t="s">
        <v>1539</v>
      </c>
      <c r="G2418" s="323" t="s">
        <v>1539</v>
      </c>
      <c r="H2418" s="323" t="s">
        <v>1539</v>
      </c>
    </row>
    <row r="2419" spans="1:8" x14ac:dyDescent="0.25">
      <c r="A2419" s="103"/>
      <c r="B2419" s="324"/>
      <c r="C2419" s="323" t="s">
        <v>1539</v>
      </c>
      <c r="D2419" s="323" t="s">
        <v>1539</v>
      </c>
      <c r="E2419" s="323" t="s">
        <v>1539</v>
      </c>
      <c r="G2419" s="323" t="s">
        <v>1539</v>
      </c>
      <c r="H2419" s="323" t="s">
        <v>1539</v>
      </c>
    </row>
    <row r="2420" spans="1:8" x14ac:dyDescent="0.25">
      <c r="A2420" s="103"/>
      <c r="B2420" s="324"/>
      <c r="C2420" s="323" t="s">
        <v>1539</v>
      </c>
      <c r="D2420" s="323" t="s">
        <v>1539</v>
      </c>
      <c r="E2420" s="323" t="s">
        <v>1539</v>
      </c>
      <c r="G2420" s="323" t="s">
        <v>1539</v>
      </c>
      <c r="H2420" s="323" t="s">
        <v>1539</v>
      </c>
    </row>
    <row r="2421" spans="1:8" x14ac:dyDescent="0.25">
      <c r="A2421" s="103"/>
      <c r="B2421" s="324"/>
      <c r="C2421" s="323" t="s">
        <v>1539</v>
      </c>
      <c r="D2421" s="323" t="s">
        <v>1539</v>
      </c>
      <c r="E2421" s="323" t="s">
        <v>1539</v>
      </c>
      <c r="G2421" s="323" t="s">
        <v>1539</v>
      </c>
      <c r="H2421" s="323" t="s">
        <v>1539</v>
      </c>
    </row>
    <row r="2422" spans="1:8" x14ac:dyDescent="0.25">
      <c r="A2422" s="103"/>
      <c r="B2422" s="324"/>
      <c r="C2422" s="323" t="s">
        <v>1539</v>
      </c>
      <c r="D2422" s="323" t="s">
        <v>1539</v>
      </c>
      <c r="E2422" s="323" t="s">
        <v>1539</v>
      </c>
      <c r="G2422" s="323" t="s">
        <v>1539</v>
      </c>
      <c r="H2422" s="323" t="s">
        <v>1539</v>
      </c>
    </row>
    <row r="2423" spans="1:8" x14ac:dyDescent="0.25">
      <c r="A2423" s="103"/>
      <c r="B2423" s="324"/>
      <c r="C2423" s="323" t="s">
        <v>1539</v>
      </c>
      <c r="D2423" s="323" t="s">
        <v>1539</v>
      </c>
      <c r="E2423" s="323" t="s">
        <v>1539</v>
      </c>
      <c r="G2423" s="323" t="s">
        <v>1539</v>
      </c>
      <c r="H2423" s="323" t="s">
        <v>1539</v>
      </c>
    </row>
    <row r="2424" spans="1:8" x14ac:dyDescent="0.25">
      <c r="A2424" s="103"/>
      <c r="B2424" s="324"/>
      <c r="C2424" s="323" t="s">
        <v>1539</v>
      </c>
      <c r="D2424" s="323" t="s">
        <v>1539</v>
      </c>
      <c r="E2424" s="323" t="s">
        <v>1539</v>
      </c>
      <c r="G2424" s="323" t="s">
        <v>1539</v>
      </c>
      <c r="H2424" s="323" t="s">
        <v>1539</v>
      </c>
    </row>
    <row r="2425" spans="1:8" x14ac:dyDescent="0.25">
      <c r="A2425" s="103"/>
      <c r="B2425" s="324"/>
      <c r="C2425" s="323" t="s">
        <v>1539</v>
      </c>
      <c r="D2425" s="323" t="s">
        <v>1539</v>
      </c>
      <c r="E2425" s="323" t="s">
        <v>1539</v>
      </c>
      <c r="G2425" s="323" t="s">
        <v>1539</v>
      </c>
      <c r="H2425" s="323" t="s">
        <v>1539</v>
      </c>
    </row>
    <row r="2426" spans="1:8" x14ac:dyDescent="0.25">
      <c r="A2426" s="103"/>
      <c r="B2426" s="324"/>
      <c r="C2426" s="323" t="s">
        <v>1539</v>
      </c>
      <c r="D2426" s="323" t="s">
        <v>1539</v>
      </c>
      <c r="E2426" s="323" t="s">
        <v>1539</v>
      </c>
      <c r="G2426" s="323" t="s">
        <v>1539</v>
      </c>
      <c r="H2426" s="323" t="s">
        <v>1539</v>
      </c>
    </row>
    <row r="2427" spans="1:8" x14ac:dyDescent="0.25">
      <c r="A2427" s="103"/>
      <c r="B2427" s="324"/>
      <c r="C2427" s="323" t="s">
        <v>1539</v>
      </c>
      <c r="D2427" s="323" t="s">
        <v>1539</v>
      </c>
      <c r="E2427" s="323" t="s">
        <v>1539</v>
      </c>
      <c r="G2427" s="323" t="s">
        <v>1539</v>
      </c>
      <c r="H2427" s="323" t="s">
        <v>1539</v>
      </c>
    </row>
    <row r="2428" spans="1:8" x14ac:dyDescent="0.25">
      <c r="A2428" s="103"/>
      <c r="B2428" s="324"/>
      <c r="C2428" s="323" t="s">
        <v>1539</v>
      </c>
      <c r="D2428" s="323" t="s">
        <v>1539</v>
      </c>
      <c r="E2428" s="323" t="s">
        <v>1539</v>
      </c>
      <c r="G2428" s="323" t="s">
        <v>1539</v>
      </c>
      <c r="H2428" s="323" t="s">
        <v>1539</v>
      </c>
    </row>
    <row r="2429" spans="1:8" x14ac:dyDescent="0.25">
      <c r="A2429" s="103"/>
      <c r="B2429" s="324"/>
      <c r="C2429" s="323" t="s">
        <v>1539</v>
      </c>
      <c r="D2429" s="323" t="s">
        <v>1539</v>
      </c>
      <c r="E2429" s="323" t="s">
        <v>1539</v>
      </c>
      <c r="G2429" s="323" t="s">
        <v>1539</v>
      </c>
      <c r="H2429" s="323" t="s">
        <v>1539</v>
      </c>
    </row>
    <row r="2430" spans="1:8" x14ac:dyDescent="0.25">
      <c r="A2430" s="103"/>
      <c r="B2430" s="324"/>
      <c r="C2430" s="323" t="s">
        <v>1539</v>
      </c>
      <c r="D2430" s="323" t="s">
        <v>1539</v>
      </c>
      <c r="E2430" s="323" t="s">
        <v>1539</v>
      </c>
      <c r="G2430" s="323" t="s">
        <v>1539</v>
      </c>
      <c r="H2430" s="323" t="s">
        <v>1539</v>
      </c>
    </row>
    <row r="2431" spans="1:8" x14ac:dyDescent="0.25">
      <c r="A2431" s="103"/>
      <c r="B2431" s="324"/>
      <c r="C2431" s="323" t="s">
        <v>1539</v>
      </c>
      <c r="D2431" s="323" t="s">
        <v>1539</v>
      </c>
      <c r="E2431" s="323" t="s">
        <v>1539</v>
      </c>
      <c r="G2431" s="323" t="s">
        <v>1539</v>
      </c>
      <c r="H2431" s="323" t="s">
        <v>1539</v>
      </c>
    </row>
    <row r="2432" spans="1:8" x14ac:dyDescent="0.25">
      <c r="A2432" s="103"/>
      <c r="B2432" s="324"/>
      <c r="C2432" s="323" t="s">
        <v>1539</v>
      </c>
      <c r="D2432" s="323" t="s">
        <v>1539</v>
      </c>
      <c r="E2432" s="323" t="s">
        <v>1539</v>
      </c>
      <c r="G2432" s="323" t="s">
        <v>1539</v>
      </c>
      <c r="H2432" s="323" t="s">
        <v>1539</v>
      </c>
    </row>
    <row r="2433" spans="1:8" x14ac:dyDescent="0.25">
      <c r="A2433" s="103"/>
      <c r="B2433" s="324"/>
      <c r="C2433" s="323" t="s">
        <v>1539</v>
      </c>
      <c r="D2433" s="323" t="s">
        <v>1539</v>
      </c>
      <c r="E2433" s="323" t="s">
        <v>1539</v>
      </c>
      <c r="G2433" s="323" t="s">
        <v>1539</v>
      </c>
      <c r="H2433" s="323" t="s">
        <v>1539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H2433"/>
  <sheetViews>
    <sheetView workbookViewId="0">
      <selection activeCell="H16" sqref="H16"/>
    </sheetView>
  </sheetViews>
  <sheetFormatPr defaultRowHeight="15" x14ac:dyDescent="0.25"/>
  <cols>
    <col min="1" max="1" width="38.140625" customWidth="1"/>
    <col min="2" max="2" width="8.85546875" style="323"/>
    <col min="3" max="3" width="9" style="323" customWidth="1"/>
    <col min="7" max="7" width="11.140625" style="323" customWidth="1"/>
    <col min="8" max="8" width="12.28515625" customWidth="1"/>
  </cols>
  <sheetData>
    <row r="1" spans="1:8" ht="25.5" x14ac:dyDescent="0.25">
      <c r="A1" s="96" t="s">
        <v>1335</v>
      </c>
      <c r="B1" s="335" t="s">
        <v>1540</v>
      </c>
      <c r="C1" s="336" t="s">
        <v>1541</v>
      </c>
      <c r="D1" s="337" t="s">
        <v>1542</v>
      </c>
      <c r="E1" s="337" t="s">
        <v>1543</v>
      </c>
      <c r="F1" s="333" t="s">
        <v>1544</v>
      </c>
      <c r="G1" s="333" t="s">
        <v>1545</v>
      </c>
      <c r="H1" s="338" t="s">
        <v>1546</v>
      </c>
    </row>
    <row r="2" spans="1:8" x14ac:dyDescent="0.25">
      <c r="A2" s="103" t="s">
        <v>922</v>
      </c>
      <c r="B2" s="320">
        <v>0</v>
      </c>
      <c r="C2" s="324">
        <v>0</v>
      </c>
      <c r="D2" s="323">
        <v>0</v>
      </c>
      <c r="E2" s="323">
        <v>0</v>
      </c>
      <c r="G2" s="323">
        <v>0</v>
      </c>
      <c r="H2" s="323">
        <v>0</v>
      </c>
    </row>
    <row r="3" spans="1:8" x14ac:dyDescent="0.25">
      <c r="A3" s="103" t="s">
        <v>1129</v>
      </c>
      <c r="B3" s="330">
        <v>0</v>
      </c>
      <c r="C3" s="324">
        <v>0</v>
      </c>
      <c r="D3" s="323">
        <v>0</v>
      </c>
      <c r="E3" s="323">
        <v>0</v>
      </c>
      <c r="G3" s="323">
        <v>0</v>
      </c>
      <c r="H3" s="323">
        <v>17</v>
      </c>
    </row>
    <row r="4" spans="1:8" x14ac:dyDescent="0.25">
      <c r="A4" s="103" t="s">
        <v>1226</v>
      </c>
      <c r="B4" s="330">
        <v>0</v>
      </c>
      <c r="C4" s="324">
        <v>0</v>
      </c>
      <c r="D4" s="323">
        <v>0</v>
      </c>
      <c r="E4" s="323">
        <v>0</v>
      </c>
      <c r="G4" s="323">
        <v>0</v>
      </c>
      <c r="H4" s="323">
        <v>0</v>
      </c>
    </row>
    <row r="5" spans="1:8" x14ac:dyDescent="0.25">
      <c r="A5" s="103" t="s">
        <v>735</v>
      </c>
      <c r="B5" s="330">
        <v>0</v>
      </c>
      <c r="C5" s="324">
        <v>0</v>
      </c>
      <c r="D5" s="323">
        <v>0</v>
      </c>
      <c r="E5" s="323">
        <v>3</v>
      </c>
      <c r="G5" s="323">
        <v>14</v>
      </c>
      <c r="H5" s="323">
        <v>12</v>
      </c>
    </row>
    <row r="6" spans="1:8" x14ac:dyDescent="0.25">
      <c r="A6" s="103" t="s">
        <v>1238</v>
      </c>
      <c r="B6" s="330">
        <v>0</v>
      </c>
      <c r="C6" s="324">
        <v>0</v>
      </c>
      <c r="D6" s="323">
        <v>0</v>
      </c>
      <c r="E6" s="323">
        <v>0</v>
      </c>
      <c r="G6" s="323">
        <v>0</v>
      </c>
      <c r="H6" s="323">
        <v>0</v>
      </c>
    </row>
    <row r="7" spans="1:8" x14ac:dyDescent="0.25">
      <c r="A7" s="103" t="s">
        <v>1128</v>
      </c>
      <c r="B7" s="320">
        <v>0</v>
      </c>
      <c r="C7" s="324">
        <v>0</v>
      </c>
      <c r="D7" s="323">
        <v>8</v>
      </c>
      <c r="E7" s="323">
        <v>0</v>
      </c>
      <c r="G7" s="323">
        <v>3</v>
      </c>
      <c r="H7" s="323">
        <v>29</v>
      </c>
    </row>
    <row r="8" spans="1:8" x14ac:dyDescent="0.25">
      <c r="A8" s="103" t="s">
        <v>998</v>
      </c>
      <c r="B8" s="324">
        <v>0</v>
      </c>
      <c r="C8" s="324">
        <v>0</v>
      </c>
      <c r="D8" s="323">
        <v>0</v>
      </c>
      <c r="E8" s="323">
        <v>0</v>
      </c>
      <c r="G8" s="323">
        <v>1</v>
      </c>
      <c r="H8" s="323">
        <v>0</v>
      </c>
    </row>
    <row r="9" spans="1:8" x14ac:dyDescent="0.25">
      <c r="A9" s="103" t="s">
        <v>1336</v>
      </c>
      <c r="B9" s="324">
        <v>0</v>
      </c>
      <c r="C9" s="324">
        <v>0</v>
      </c>
      <c r="D9" s="323">
        <v>0</v>
      </c>
      <c r="E9" s="323">
        <v>0</v>
      </c>
      <c r="G9" s="323">
        <v>1</v>
      </c>
      <c r="H9" s="323">
        <v>1</v>
      </c>
    </row>
    <row r="10" spans="1:8" x14ac:dyDescent="0.25">
      <c r="A10" s="103" t="s">
        <v>1020</v>
      </c>
      <c r="B10" s="324">
        <v>0</v>
      </c>
      <c r="C10" s="324">
        <v>0</v>
      </c>
      <c r="D10" s="323">
        <v>0</v>
      </c>
      <c r="E10" s="323">
        <v>0</v>
      </c>
      <c r="G10" s="323">
        <v>0</v>
      </c>
      <c r="H10" s="323">
        <v>0</v>
      </c>
    </row>
    <row r="11" spans="1:8" x14ac:dyDescent="0.25">
      <c r="A11" s="103" t="s">
        <v>1224</v>
      </c>
      <c r="B11" s="324">
        <v>0</v>
      </c>
      <c r="C11" s="324">
        <v>0</v>
      </c>
      <c r="D11" s="323">
        <v>0</v>
      </c>
      <c r="E11" s="323">
        <v>0</v>
      </c>
      <c r="G11" s="323">
        <v>0</v>
      </c>
      <c r="H11" s="323">
        <v>0</v>
      </c>
    </row>
    <row r="12" spans="1:8" x14ac:dyDescent="0.25">
      <c r="A12" s="103" t="s">
        <v>719</v>
      </c>
      <c r="B12" s="324">
        <v>0</v>
      </c>
      <c r="C12" s="324">
        <v>0</v>
      </c>
      <c r="D12" s="323">
        <v>0</v>
      </c>
      <c r="E12" s="323">
        <v>0</v>
      </c>
      <c r="G12" s="323">
        <v>0</v>
      </c>
      <c r="H12" s="323">
        <v>0</v>
      </c>
    </row>
    <row r="13" spans="1:8" x14ac:dyDescent="0.25">
      <c r="A13" s="103" t="s">
        <v>1006</v>
      </c>
      <c r="B13" s="324">
        <v>0</v>
      </c>
      <c r="C13" s="324">
        <v>0</v>
      </c>
      <c r="D13" s="323">
        <v>0</v>
      </c>
      <c r="E13" s="323">
        <v>0</v>
      </c>
      <c r="G13" s="323">
        <v>0</v>
      </c>
      <c r="H13" s="323">
        <v>0</v>
      </c>
    </row>
    <row r="14" spans="1:8" x14ac:dyDescent="0.25">
      <c r="A14" s="103" t="s">
        <v>997</v>
      </c>
      <c r="B14" s="325">
        <v>0</v>
      </c>
      <c r="C14" s="324">
        <v>0</v>
      </c>
      <c r="D14" s="323">
        <v>9</v>
      </c>
      <c r="E14" s="323">
        <v>0</v>
      </c>
      <c r="G14" s="323">
        <v>21</v>
      </c>
      <c r="H14" s="323">
        <v>1271</v>
      </c>
    </row>
    <row r="15" spans="1:8" x14ac:dyDescent="0.25">
      <c r="A15" s="103" t="s">
        <v>825</v>
      </c>
      <c r="B15" s="324">
        <v>0</v>
      </c>
      <c r="C15" s="324">
        <v>0</v>
      </c>
      <c r="D15" s="323">
        <v>0</v>
      </c>
      <c r="E15" s="323">
        <v>0</v>
      </c>
      <c r="G15" s="323">
        <v>0</v>
      </c>
      <c r="H15" s="323">
        <v>0</v>
      </c>
    </row>
    <row r="16" spans="1:8" x14ac:dyDescent="0.25">
      <c r="A16" s="103" t="s">
        <v>1338</v>
      </c>
      <c r="B16" s="324">
        <v>0</v>
      </c>
      <c r="C16" s="324">
        <v>0</v>
      </c>
      <c r="D16" s="323">
        <v>0</v>
      </c>
      <c r="E16" s="323">
        <v>0</v>
      </c>
      <c r="G16" s="323">
        <v>0</v>
      </c>
      <c r="H16" s="323">
        <v>0</v>
      </c>
    </row>
    <row r="17" spans="1:8" x14ac:dyDescent="0.25">
      <c r="A17" s="103" t="s">
        <v>1210</v>
      </c>
      <c r="B17" s="324">
        <v>0</v>
      </c>
      <c r="C17" s="324">
        <v>0</v>
      </c>
      <c r="D17" s="323">
        <v>0</v>
      </c>
      <c r="E17" s="323">
        <v>0</v>
      </c>
      <c r="G17" s="323">
        <v>57</v>
      </c>
      <c r="H17" s="323">
        <v>174</v>
      </c>
    </row>
    <row r="18" spans="1:8" x14ac:dyDescent="0.25">
      <c r="A18" s="103" t="s">
        <v>1326</v>
      </c>
      <c r="B18" s="324">
        <v>0</v>
      </c>
      <c r="C18" s="324">
        <v>0</v>
      </c>
      <c r="D18" s="323">
        <v>0</v>
      </c>
      <c r="E18" s="323">
        <v>0</v>
      </c>
      <c r="G18" s="323">
        <v>0</v>
      </c>
      <c r="H18" s="323">
        <v>0</v>
      </c>
    </row>
    <row r="19" spans="1:8" x14ac:dyDescent="0.25">
      <c r="A19" s="103" t="s">
        <v>1127</v>
      </c>
      <c r="B19" s="324">
        <v>0</v>
      </c>
      <c r="C19" s="324">
        <v>0</v>
      </c>
      <c r="D19" s="323">
        <v>0</v>
      </c>
      <c r="E19" s="323">
        <v>0</v>
      </c>
      <c r="G19" s="323">
        <v>0</v>
      </c>
      <c r="H19" s="323">
        <v>0</v>
      </c>
    </row>
    <row r="20" spans="1:8" x14ac:dyDescent="0.25">
      <c r="A20" s="103" t="s">
        <v>1169</v>
      </c>
      <c r="B20" s="324">
        <v>26</v>
      </c>
      <c r="C20" s="324">
        <v>0</v>
      </c>
      <c r="D20" s="323">
        <v>5</v>
      </c>
      <c r="E20" s="323">
        <v>0</v>
      </c>
      <c r="G20" s="323">
        <v>8</v>
      </c>
      <c r="H20" s="323">
        <v>7</v>
      </c>
    </row>
    <row r="21" spans="1:8" x14ac:dyDescent="0.25">
      <c r="A21" s="103" t="s">
        <v>872</v>
      </c>
      <c r="B21" s="324">
        <v>0</v>
      </c>
      <c r="C21" s="324">
        <v>0</v>
      </c>
      <c r="D21" s="323">
        <v>0</v>
      </c>
      <c r="E21" s="323">
        <v>0</v>
      </c>
      <c r="G21" s="323">
        <v>0</v>
      </c>
      <c r="H21" s="323">
        <v>0</v>
      </c>
    </row>
    <row r="22" spans="1:8" x14ac:dyDescent="0.25">
      <c r="A22" s="103" t="s">
        <v>1126</v>
      </c>
      <c r="B22" s="324">
        <v>0</v>
      </c>
      <c r="C22" s="324">
        <v>0</v>
      </c>
      <c r="D22" s="323">
        <v>0</v>
      </c>
      <c r="E22" s="323">
        <v>0</v>
      </c>
      <c r="G22" s="323">
        <v>0</v>
      </c>
      <c r="H22" s="323">
        <v>17</v>
      </c>
    </row>
    <row r="23" spans="1:8" x14ac:dyDescent="0.25">
      <c r="A23" s="103" t="s">
        <v>1151</v>
      </c>
      <c r="B23" s="324">
        <v>0</v>
      </c>
      <c r="C23" s="324">
        <v>0</v>
      </c>
      <c r="D23" s="323">
        <v>0</v>
      </c>
      <c r="E23" s="323">
        <v>0</v>
      </c>
      <c r="G23" s="323">
        <v>0</v>
      </c>
      <c r="H23" s="323">
        <v>0</v>
      </c>
    </row>
    <row r="24" spans="1:8" x14ac:dyDescent="0.25">
      <c r="A24" s="103" t="s">
        <v>871</v>
      </c>
      <c r="B24" s="324">
        <v>2</v>
      </c>
      <c r="C24" s="324">
        <v>0</v>
      </c>
      <c r="D24" s="323">
        <v>1</v>
      </c>
      <c r="E24" s="323">
        <v>0</v>
      </c>
      <c r="G24" s="323">
        <v>76</v>
      </c>
      <c r="H24" s="323">
        <v>106</v>
      </c>
    </row>
    <row r="25" spans="1:8" x14ac:dyDescent="0.25">
      <c r="A25" s="103" t="s">
        <v>1327</v>
      </c>
      <c r="B25" s="324">
        <v>0</v>
      </c>
      <c r="C25" s="324">
        <v>1</v>
      </c>
      <c r="D25" s="323">
        <v>0</v>
      </c>
      <c r="E25" s="323">
        <v>3</v>
      </c>
      <c r="G25" s="323">
        <v>0</v>
      </c>
      <c r="H25" s="323">
        <v>1</v>
      </c>
    </row>
    <row r="26" spans="1:8" x14ac:dyDescent="0.25">
      <c r="A26" s="103" t="s">
        <v>1027</v>
      </c>
      <c r="B26" s="324">
        <v>0</v>
      </c>
      <c r="C26" s="324">
        <v>0</v>
      </c>
      <c r="D26" s="323">
        <v>0</v>
      </c>
      <c r="E26" s="323">
        <v>0</v>
      </c>
      <c r="G26" s="323">
        <v>0</v>
      </c>
      <c r="H26" s="323">
        <v>0</v>
      </c>
    </row>
    <row r="27" spans="1:8" x14ac:dyDescent="0.25">
      <c r="A27" s="103" t="s">
        <v>964</v>
      </c>
      <c r="B27" s="324">
        <v>0</v>
      </c>
      <c r="C27" s="324">
        <v>0</v>
      </c>
      <c r="D27" s="323">
        <v>0</v>
      </c>
      <c r="E27" s="323">
        <v>0</v>
      </c>
      <c r="G27" s="323">
        <v>0</v>
      </c>
      <c r="H27" s="323">
        <v>13</v>
      </c>
    </row>
    <row r="28" spans="1:8" x14ac:dyDescent="0.25">
      <c r="A28" s="103" t="s">
        <v>1125</v>
      </c>
      <c r="B28" s="324">
        <v>0</v>
      </c>
      <c r="C28" s="324">
        <v>0</v>
      </c>
      <c r="D28" s="323">
        <v>0</v>
      </c>
      <c r="E28" s="323">
        <v>0</v>
      </c>
      <c r="G28" s="323">
        <v>0</v>
      </c>
      <c r="H28" s="323">
        <v>2</v>
      </c>
    </row>
    <row r="29" spans="1:8" x14ac:dyDescent="0.25">
      <c r="A29" s="103" t="s">
        <v>1139</v>
      </c>
      <c r="B29" s="324">
        <v>0</v>
      </c>
      <c r="C29" s="324">
        <v>0</v>
      </c>
      <c r="D29" s="323">
        <v>0</v>
      </c>
      <c r="E29" s="323">
        <v>0</v>
      </c>
      <c r="G29" s="323">
        <v>0</v>
      </c>
      <c r="H29" s="323">
        <v>0</v>
      </c>
    </row>
    <row r="30" spans="1:8" x14ac:dyDescent="0.25">
      <c r="A30" s="103" t="s">
        <v>1124</v>
      </c>
      <c r="B30" s="324">
        <v>0</v>
      </c>
      <c r="C30" s="324">
        <v>0</v>
      </c>
      <c r="D30" s="323">
        <v>0</v>
      </c>
      <c r="E30" s="323">
        <v>0</v>
      </c>
      <c r="G30" s="323">
        <v>298</v>
      </c>
      <c r="H30" s="323">
        <v>0</v>
      </c>
    </row>
    <row r="31" spans="1:8" x14ac:dyDescent="0.25">
      <c r="A31" s="103" t="s">
        <v>1150</v>
      </c>
      <c r="B31" s="324">
        <v>0</v>
      </c>
      <c r="C31" s="324">
        <v>0</v>
      </c>
      <c r="D31" s="323">
        <v>0</v>
      </c>
      <c r="E31" s="323">
        <v>0</v>
      </c>
      <c r="G31" s="323">
        <v>0</v>
      </c>
      <c r="H31" s="323">
        <v>0</v>
      </c>
    </row>
    <row r="32" spans="1:8" x14ac:dyDescent="0.25">
      <c r="A32" s="103" t="s">
        <v>1123</v>
      </c>
      <c r="B32" s="324">
        <v>47</v>
      </c>
      <c r="C32" s="324">
        <v>0</v>
      </c>
      <c r="D32" s="323">
        <v>16</v>
      </c>
      <c r="E32" s="323">
        <v>0</v>
      </c>
      <c r="G32" s="323">
        <v>0</v>
      </c>
      <c r="H32" s="323">
        <v>19</v>
      </c>
    </row>
    <row r="33" spans="1:8" x14ac:dyDescent="0.25">
      <c r="A33" s="103" t="s">
        <v>956</v>
      </c>
      <c r="B33" s="324">
        <v>0</v>
      </c>
      <c r="C33" s="324">
        <v>0</v>
      </c>
      <c r="D33" s="323">
        <v>0</v>
      </c>
      <c r="E33" s="323">
        <v>0</v>
      </c>
      <c r="G33" s="323">
        <v>0</v>
      </c>
      <c r="H33" s="323">
        <v>0</v>
      </c>
    </row>
    <row r="34" spans="1:8" x14ac:dyDescent="0.25">
      <c r="A34" s="103" t="s">
        <v>921</v>
      </c>
      <c r="B34" s="324">
        <v>0</v>
      </c>
      <c r="C34" s="324">
        <v>0</v>
      </c>
      <c r="D34" s="323">
        <v>0</v>
      </c>
      <c r="E34" s="323">
        <v>0</v>
      </c>
      <c r="G34" s="323">
        <v>0</v>
      </c>
      <c r="H34" s="323">
        <v>0</v>
      </c>
    </row>
    <row r="35" spans="1:8" x14ac:dyDescent="0.25">
      <c r="A35" s="103" t="s">
        <v>955</v>
      </c>
      <c r="B35" s="324">
        <v>0</v>
      </c>
      <c r="C35" s="324">
        <v>0</v>
      </c>
      <c r="D35" s="323">
        <v>0</v>
      </c>
      <c r="E35" s="323">
        <v>0</v>
      </c>
      <c r="G35" s="323">
        <v>0</v>
      </c>
      <c r="H35" s="323">
        <v>0</v>
      </c>
    </row>
    <row r="36" spans="1:8" x14ac:dyDescent="0.25">
      <c r="A36" s="103" t="s">
        <v>1122</v>
      </c>
      <c r="B36" s="324">
        <v>0</v>
      </c>
      <c r="C36" s="324">
        <v>0</v>
      </c>
      <c r="D36" s="323">
        <v>0</v>
      </c>
      <c r="E36" s="323">
        <v>0</v>
      </c>
      <c r="G36" s="323">
        <v>0</v>
      </c>
      <c r="H36" s="323">
        <v>0</v>
      </c>
    </row>
    <row r="37" spans="1:8" x14ac:dyDescent="0.25">
      <c r="A37" s="103" t="s">
        <v>1121</v>
      </c>
      <c r="B37" s="324">
        <v>0</v>
      </c>
      <c r="C37" s="324">
        <v>0</v>
      </c>
      <c r="D37" s="323">
        <v>0</v>
      </c>
      <c r="E37" s="323">
        <v>0</v>
      </c>
      <c r="G37" s="323">
        <v>4</v>
      </c>
      <c r="H37" s="323">
        <v>2</v>
      </c>
    </row>
    <row r="38" spans="1:8" x14ac:dyDescent="0.25">
      <c r="A38" s="103" t="s">
        <v>1120</v>
      </c>
      <c r="B38" s="326">
        <v>0</v>
      </c>
      <c r="C38" s="324">
        <v>0</v>
      </c>
      <c r="D38" s="323">
        <v>0</v>
      </c>
      <c r="E38" s="323">
        <v>0</v>
      </c>
      <c r="G38" s="323">
        <v>0</v>
      </c>
      <c r="H38" s="323">
        <v>67</v>
      </c>
    </row>
    <row r="39" spans="1:8" x14ac:dyDescent="0.25">
      <c r="A39" s="103" t="s">
        <v>865</v>
      </c>
      <c r="B39" s="330">
        <v>0</v>
      </c>
      <c r="C39" s="324">
        <v>0</v>
      </c>
      <c r="D39" s="323">
        <v>0</v>
      </c>
      <c r="E39" s="323">
        <v>0</v>
      </c>
      <c r="G39" s="323">
        <v>0</v>
      </c>
      <c r="H39" s="323">
        <v>18</v>
      </c>
    </row>
    <row r="40" spans="1:8" x14ac:dyDescent="0.25">
      <c r="A40" s="103" t="s">
        <v>1039</v>
      </c>
      <c r="B40" s="330">
        <v>0</v>
      </c>
      <c r="C40" s="324">
        <v>0</v>
      </c>
      <c r="D40" s="323">
        <v>0</v>
      </c>
      <c r="E40" s="323">
        <v>0</v>
      </c>
      <c r="G40" s="323">
        <v>0</v>
      </c>
      <c r="H40" s="323">
        <v>0</v>
      </c>
    </row>
    <row r="41" spans="1:8" x14ac:dyDescent="0.25">
      <c r="A41" s="103" t="s">
        <v>809</v>
      </c>
      <c r="B41" s="330">
        <v>0</v>
      </c>
      <c r="C41" s="324">
        <v>0</v>
      </c>
      <c r="D41" s="323">
        <v>0</v>
      </c>
      <c r="E41" s="323">
        <v>0</v>
      </c>
      <c r="G41" s="323">
        <v>0</v>
      </c>
      <c r="H41" s="323">
        <v>4</v>
      </c>
    </row>
    <row r="42" spans="1:8" x14ac:dyDescent="0.25">
      <c r="A42" s="103" t="s">
        <v>1237</v>
      </c>
      <c r="B42" s="326">
        <v>0</v>
      </c>
      <c r="C42" s="324">
        <v>0</v>
      </c>
      <c r="D42" s="323">
        <v>0</v>
      </c>
      <c r="E42" s="323">
        <v>0</v>
      </c>
      <c r="G42" s="323">
        <v>0</v>
      </c>
      <c r="H42" s="323">
        <v>0</v>
      </c>
    </row>
    <row r="43" spans="1:8" x14ac:dyDescent="0.25">
      <c r="A43" s="103" t="s">
        <v>1119</v>
      </c>
      <c r="B43" s="330">
        <v>0</v>
      </c>
      <c r="C43" s="324">
        <v>2</v>
      </c>
      <c r="D43" s="323">
        <v>3</v>
      </c>
      <c r="E43" s="323">
        <v>0</v>
      </c>
      <c r="G43" s="323">
        <v>0</v>
      </c>
      <c r="H43" s="323">
        <v>38</v>
      </c>
    </row>
    <row r="44" spans="1:8" x14ac:dyDescent="0.25">
      <c r="A44" s="103" t="s">
        <v>920</v>
      </c>
      <c r="B44" s="330">
        <v>0</v>
      </c>
      <c r="C44" s="324">
        <v>0</v>
      </c>
      <c r="D44" s="323">
        <v>0</v>
      </c>
      <c r="E44" s="323">
        <v>0</v>
      </c>
      <c r="G44" s="323">
        <v>0</v>
      </c>
      <c r="H44" s="323">
        <v>0</v>
      </c>
    </row>
    <row r="45" spans="1:8" x14ac:dyDescent="0.25">
      <c r="A45" s="103" t="s">
        <v>1218</v>
      </c>
      <c r="B45" s="330">
        <v>0</v>
      </c>
      <c r="C45" s="324">
        <v>0</v>
      </c>
      <c r="D45" s="323">
        <v>0</v>
      </c>
      <c r="E45" s="323">
        <v>0</v>
      </c>
      <c r="G45" s="323">
        <v>0</v>
      </c>
      <c r="H45" s="323">
        <v>0</v>
      </c>
    </row>
    <row r="46" spans="1:8" x14ac:dyDescent="0.25">
      <c r="A46" s="103" t="s">
        <v>1153</v>
      </c>
      <c r="B46" s="324">
        <v>0</v>
      </c>
      <c r="C46" s="324">
        <v>0</v>
      </c>
      <c r="D46" s="323">
        <v>0</v>
      </c>
      <c r="E46" s="323">
        <v>0</v>
      </c>
      <c r="G46" s="323">
        <v>0</v>
      </c>
      <c r="H46" s="323">
        <v>0</v>
      </c>
    </row>
    <row r="47" spans="1:8" x14ac:dyDescent="0.25">
      <c r="A47" s="103" t="s">
        <v>1168</v>
      </c>
      <c r="B47" s="324">
        <v>0</v>
      </c>
      <c r="C47" s="324">
        <v>0</v>
      </c>
      <c r="D47" s="323">
        <v>0</v>
      </c>
      <c r="E47" s="323">
        <v>0</v>
      </c>
      <c r="G47" s="323">
        <v>0</v>
      </c>
      <c r="H47" s="323">
        <v>0</v>
      </c>
    </row>
    <row r="48" spans="1:8" x14ac:dyDescent="0.25">
      <c r="A48" s="103" t="s">
        <v>954</v>
      </c>
      <c r="B48" s="324">
        <v>0</v>
      </c>
      <c r="C48" s="324">
        <v>0</v>
      </c>
      <c r="D48" s="323">
        <v>0</v>
      </c>
      <c r="E48" s="323">
        <v>0</v>
      </c>
      <c r="G48" s="323">
        <v>0</v>
      </c>
      <c r="H48" s="323">
        <v>0</v>
      </c>
    </row>
    <row r="49" spans="1:8" x14ac:dyDescent="0.25">
      <c r="A49" s="103" t="s">
        <v>1118</v>
      </c>
      <c r="B49" s="324">
        <v>0</v>
      </c>
      <c r="C49" s="324">
        <v>0</v>
      </c>
      <c r="D49" s="323">
        <v>0</v>
      </c>
      <c r="E49" s="323">
        <v>0</v>
      </c>
      <c r="G49" s="323">
        <v>0</v>
      </c>
      <c r="H49" s="323">
        <v>0</v>
      </c>
    </row>
    <row r="50" spans="1:8" x14ac:dyDescent="0.25">
      <c r="A50" s="103" t="s">
        <v>1161</v>
      </c>
      <c r="B50" s="324">
        <v>8</v>
      </c>
      <c r="C50" s="324">
        <v>0</v>
      </c>
      <c r="D50" s="323">
        <v>5</v>
      </c>
      <c r="E50" s="323">
        <v>0</v>
      </c>
      <c r="G50" s="323">
        <v>0</v>
      </c>
      <c r="H50" s="323">
        <v>6</v>
      </c>
    </row>
    <row r="51" spans="1:8" x14ac:dyDescent="0.25">
      <c r="A51" s="103" t="s">
        <v>996</v>
      </c>
      <c r="B51" s="324">
        <v>0</v>
      </c>
      <c r="C51" s="324">
        <v>0</v>
      </c>
      <c r="D51" s="323">
        <v>0</v>
      </c>
      <c r="E51" s="323">
        <v>0</v>
      </c>
      <c r="G51" s="323">
        <v>0</v>
      </c>
      <c r="H51" s="323">
        <v>321</v>
      </c>
    </row>
    <row r="52" spans="1:8" x14ac:dyDescent="0.25">
      <c r="A52" s="103" t="s">
        <v>1209</v>
      </c>
      <c r="B52" s="324">
        <v>1</v>
      </c>
      <c r="C52" s="324">
        <v>0</v>
      </c>
      <c r="D52" s="323">
        <v>2</v>
      </c>
      <c r="E52" s="323">
        <v>0</v>
      </c>
      <c r="G52" s="323">
        <v>5</v>
      </c>
      <c r="H52" s="323">
        <v>415</v>
      </c>
    </row>
    <row r="53" spans="1:8" x14ac:dyDescent="0.25">
      <c r="A53" s="103" t="s">
        <v>864</v>
      </c>
      <c r="B53" s="324">
        <v>0</v>
      </c>
      <c r="C53" s="324">
        <v>0</v>
      </c>
      <c r="D53" s="323">
        <v>0</v>
      </c>
      <c r="E53" s="323">
        <v>0</v>
      </c>
      <c r="G53" s="323">
        <v>1</v>
      </c>
      <c r="H53" s="323">
        <v>38</v>
      </c>
    </row>
    <row r="54" spans="1:8" x14ac:dyDescent="0.25">
      <c r="A54" s="103" t="s">
        <v>850</v>
      </c>
      <c r="B54" s="324">
        <v>0</v>
      </c>
      <c r="C54" s="324">
        <v>0</v>
      </c>
      <c r="D54" s="323">
        <v>0</v>
      </c>
      <c r="E54" s="323">
        <v>0</v>
      </c>
      <c r="G54" s="323">
        <v>0</v>
      </c>
      <c r="H54" s="323">
        <v>0</v>
      </c>
    </row>
    <row r="55" spans="1:8" x14ac:dyDescent="0.25">
      <c r="A55" s="103" t="s">
        <v>995</v>
      </c>
      <c r="B55" s="324">
        <v>21</v>
      </c>
      <c r="C55" s="324">
        <v>0</v>
      </c>
      <c r="D55" s="323">
        <v>49</v>
      </c>
      <c r="E55" s="323">
        <v>0</v>
      </c>
      <c r="G55" s="323">
        <v>0</v>
      </c>
      <c r="H55" s="323">
        <v>0</v>
      </c>
    </row>
    <row r="56" spans="1:8" x14ac:dyDescent="0.25">
      <c r="A56" s="103" t="s">
        <v>1117</v>
      </c>
      <c r="B56" s="324">
        <v>0</v>
      </c>
      <c r="C56" s="324">
        <v>0</v>
      </c>
      <c r="D56" s="323">
        <v>0</v>
      </c>
      <c r="E56" s="323">
        <v>0</v>
      </c>
      <c r="G56" s="323">
        <v>0</v>
      </c>
      <c r="H56" s="323">
        <v>19</v>
      </c>
    </row>
    <row r="57" spans="1:8" x14ac:dyDescent="0.25">
      <c r="A57" s="103" t="s">
        <v>863</v>
      </c>
      <c r="B57" s="324">
        <v>0</v>
      </c>
      <c r="C57" s="324">
        <v>0</v>
      </c>
      <c r="D57" s="323">
        <v>0</v>
      </c>
      <c r="E57" s="323">
        <v>0</v>
      </c>
      <c r="G57" s="323">
        <v>3</v>
      </c>
      <c r="H57" s="323">
        <v>0</v>
      </c>
    </row>
    <row r="58" spans="1:8" x14ac:dyDescent="0.25">
      <c r="A58" s="103" t="s">
        <v>712</v>
      </c>
      <c r="B58" s="324">
        <v>0</v>
      </c>
      <c r="C58" s="324">
        <v>0</v>
      </c>
      <c r="D58" s="323">
        <v>0</v>
      </c>
      <c r="E58" s="323">
        <v>0</v>
      </c>
      <c r="G58" s="323">
        <v>0</v>
      </c>
      <c r="H58" s="323">
        <v>0</v>
      </c>
    </row>
    <row r="59" spans="1:8" x14ac:dyDescent="0.25">
      <c r="A59" s="103" t="s">
        <v>1116</v>
      </c>
      <c r="B59" s="324">
        <v>0</v>
      </c>
      <c r="C59" s="324">
        <v>0</v>
      </c>
      <c r="D59" s="323">
        <v>0</v>
      </c>
      <c r="E59" s="323">
        <v>0</v>
      </c>
      <c r="G59" s="323">
        <v>0</v>
      </c>
      <c r="H59" s="323">
        <v>15</v>
      </c>
    </row>
    <row r="60" spans="1:8" x14ac:dyDescent="0.25">
      <c r="A60" s="103" t="s">
        <v>702</v>
      </c>
      <c r="B60" s="324">
        <v>0</v>
      </c>
      <c r="C60" s="324">
        <v>6</v>
      </c>
      <c r="D60" s="323">
        <v>0</v>
      </c>
      <c r="E60" s="323">
        <v>13</v>
      </c>
      <c r="G60" s="323">
        <v>17</v>
      </c>
      <c r="H60" s="323">
        <v>38</v>
      </c>
    </row>
    <row r="61" spans="1:8" x14ac:dyDescent="0.25">
      <c r="A61" s="103" t="s">
        <v>1160</v>
      </c>
      <c r="B61" s="324">
        <v>23</v>
      </c>
      <c r="C61" s="324">
        <v>43</v>
      </c>
      <c r="D61" s="323">
        <v>0</v>
      </c>
      <c r="E61" s="323">
        <v>10</v>
      </c>
      <c r="G61" s="323">
        <v>42</v>
      </c>
      <c r="H61" s="323">
        <v>0</v>
      </c>
    </row>
    <row r="62" spans="1:8" x14ac:dyDescent="0.25">
      <c r="A62" s="103" t="s">
        <v>1149</v>
      </c>
      <c r="B62" s="324">
        <v>0</v>
      </c>
      <c r="C62" s="324">
        <v>0</v>
      </c>
      <c r="D62" s="323">
        <v>0</v>
      </c>
      <c r="E62" s="323">
        <v>0</v>
      </c>
      <c r="G62" s="323">
        <v>0</v>
      </c>
      <c r="H62" s="323">
        <v>0</v>
      </c>
    </row>
    <row r="63" spans="1:8" x14ac:dyDescent="0.25">
      <c r="A63" s="103" t="s">
        <v>953</v>
      </c>
      <c r="B63" s="326">
        <v>0</v>
      </c>
      <c r="C63" s="324">
        <v>0</v>
      </c>
      <c r="D63" s="323">
        <v>0</v>
      </c>
      <c r="E63" s="323">
        <v>0</v>
      </c>
      <c r="G63" s="323">
        <v>0</v>
      </c>
      <c r="H63" s="323">
        <v>37</v>
      </c>
    </row>
    <row r="64" spans="1:8" x14ac:dyDescent="0.25">
      <c r="A64" s="103" t="s">
        <v>1159</v>
      </c>
      <c r="B64" s="330">
        <v>0</v>
      </c>
      <c r="C64" s="324">
        <v>0</v>
      </c>
      <c r="D64" s="323">
        <v>0</v>
      </c>
      <c r="E64" s="323">
        <v>0</v>
      </c>
      <c r="G64" s="323">
        <v>0</v>
      </c>
      <c r="H64" s="323">
        <v>0</v>
      </c>
    </row>
    <row r="65" spans="1:8" x14ac:dyDescent="0.25">
      <c r="A65" s="103" t="s">
        <v>1005</v>
      </c>
      <c r="B65" s="330">
        <v>0</v>
      </c>
      <c r="C65" s="324">
        <v>0</v>
      </c>
      <c r="D65" s="323">
        <v>0</v>
      </c>
      <c r="E65" s="323">
        <v>0</v>
      </c>
      <c r="G65" s="323">
        <v>0</v>
      </c>
      <c r="H65" s="323">
        <v>0</v>
      </c>
    </row>
    <row r="66" spans="1:8" x14ac:dyDescent="0.25">
      <c r="A66" s="103" t="s">
        <v>767</v>
      </c>
      <c r="B66" s="330">
        <v>20</v>
      </c>
      <c r="C66" s="324">
        <v>0</v>
      </c>
      <c r="D66" s="323">
        <v>21</v>
      </c>
      <c r="E66" s="323">
        <v>0</v>
      </c>
      <c r="G66" s="323">
        <v>155</v>
      </c>
      <c r="H66" s="323">
        <v>102</v>
      </c>
    </row>
    <row r="67" spans="1:8" x14ac:dyDescent="0.25">
      <c r="A67" s="103" t="s">
        <v>842</v>
      </c>
      <c r="B67" s="330">
        <v>0</v>
      </c>
      <c r="C67" s="324">
        <v>0</v>
      </c>
      <c r="D67" s="323">
        <v>0</v>
      </c>
      <c r="E67" s="323">
        <v>0</v>
      </c>
      <c r="G67" s="323">
        <v>0</v>
      </c>
      <c r="H67" s="323">
        <v>0</v>
      </c>
    </row>
    <row r="68" spans="1:8" x14ac:dyDescent="0.25">
      <c r="A68" s="103" t="s">
        <v>952</v>
      </c>
      <c r="B68" s="324">
        <v>0</v>
      </c>
      <c r="C68" s="324">
        <v>0</v>
      </c>
      <c r="D68" s="323">
        <v>0</v>
      </c>
      <c r="E68" s="323">
        <v>0</v>
      </c>
      <c r="G68" s="323">
        <v>0</v>
      </c>
      <c r="H68" s="323">
        <v>0</v>
      </c>
    </row>
    <row r="69" spans="1:8" x14ac:dyDescent="0.25">
      <c r="A69" s="103" t="s">
        <v>829</v>
      </c>
      <c r="B69" s="324">
        <v>0</v>
      </c>
      <c r="C69" s="324">
        <v>0</v>
      </c>
      <c r="D69" s="323">
        <v>0</v>
      </c>
      <c r="E69" s="323">
        <v>0</v>
      </c>
      <c r="G69" s="323">
        <v>0</v>
      </c>
      <c r="H69" s="323">
        <v>0</v>
      </c>
    </row>
    <row r="70" spans="1:8" x14ac:dyDescent="0.25">
      <c r="A70" s="103" t="s">
        <v>899</v>
      </c>
      <c r="B70" s="324">
        <v>0</v>
      </c>
      <c r="C70" s="324">
        <v>0</v>
      </c>
      <c r="D70" s="323">
        <v>7</v>
      </c>
      <c r="E70" s="323">
        <v>0</v>
      </c>
      <c r="G70" s="323">
        <v>13</v>
      </c>
      <c r="H70" s="323">
        <v>235</v>
      </c>
    </row>
    <row r="71" spans="1:8" x14ac:dyDescent="0.25">
      <c r="A71" s="103" t="s">
        <v>1538</v>
      </c>
      <c r="B71" s="324">
        <v>0</v>
      </c>
      <c r="C71" s="324">
        <v>0</v>
      </c>
      <c r="D71" s="323">
        <v>0</v>
      </c>
      <c r="E71" s="323">
        <v>0</v>
      </c>
      <c r="G71" s="323">
        <v>0</v>
      </c>
      <c r="H71" s="323">
        <v>0</v>
      </c>
    </row>
    <row r="72" spans="1:8" x14ac:dyDescent="0.25">
      <c r="A72" s="103" t="s">
        <v>849</v>
      </c>
      <c r="B72" s="324">
        <v>33</v>
      </c>
      <c r="C72" s="324">
        <v>0</v>
      </c>
      <c r="D72" s="323">
        <v>9</v>
      </c>
      <c r="E72" s="323">
        <v>0</v>
      </c>
      <c r="G72" s="323">
        <v>0</v>
      </c>
      <c r="H72" s="323">
        <v>46</v>
      </c>
    </row>
    <row r="73" spans="1:8" x14ac:dyDescent="0.25">
      <c r="A73" s="103" t="s">
        <v>1115</v>
      </c>
      <c r="B73" s="324">
        <v>0</v>
      </c>
      <c r="C73" s="324">
        <v>0</v>
      </c>
      <c r="D73" s="323">
        <v>0</v>
      </c>
      <c r="E73" s="323">
        <v>0</v>
      </c>
      <c r="G73" s="323">
        <v>0</v>
      </c>
      <c r="H73" s="323">
        <v>0</v>
      </c>
    </row>
    <row r="74" spans="1:8" x14ac:dyDescent="0.25">
      <c r="A74" s="103" t="s">
        <v>1323</v>
      </c>
      <c r="B74" s="324">
        <v>0</v>
      </c>
      <c r="C74" s="324">
        <v>0</v>
      </c>
      <c r="D74" s="323">
        <v>0</v>
      </c>
      <c r="E74" s="323">
        <v>0</v>
      </c>
      <c r="G74" s="323">
        <v>32</v>
      </c>
      <c r="H74" s="323">
        <v>0</v>
      </c>
    </row>
    <row r="75" spans="1:8" x14ac:dyDescent="0.25">
      <c r="A75" s="103" t="s">
        <v>793</v>
      </c>
      <c r="B75" s="324">
        <v>0</v>
      </c>
      <c r="C75" s="324">
        <v>0</v>
      </c>
      <c r="D75" s="323">
        <v>0</v>
      </c>
      <c r="E75" s="323">
        <v>0</v>
      </c>
      <c r="G75" s="323">
        <v>0</v>
      </c>
      <c r="H75" s="323">
        <v>0</v>
      </c>
    </row>
    <row r="76" spans="1:8" x14ac:dyDescent="0.25">
      <c r="A76" s="103" t="s">
        <v>1114</v>
      </c>
      <c r="B76" s="324">
        <v>0</v>
      </c>
      <c r="C76" s="324">
        <v>0</v>
      </c>
      <c r="D76" s="323">
        <v>0</v>
      </c>
      <c r="E76" s="323">
        <v>0</v>
      </c>
      <c r="G76" s="323">
        <v>0</v>
      </c>
      <c r="H76" s="323">
        <v>223</v>
      </c>
    </row>
    <row r="77" spans="1:8" x14ac:dyDescent="0.25">
      <c r="A77" s="103" t="s">
        <v>1217</v>
      </c>
      <c r="B77" s="324">
        <v>0</v>
      </c>
      <c r="C77" s="324">
        <v>0</v>
      </c>
      <c r="D77" s="323">
        <v>0</v>
      </c>
      <c r="E77" s="323">
        <v>0</v>
      </c>
      <c r="G77" s="323">
        <v>0</v>
      </c>
      <c r="H77" s="323">
        <v>0</v>
      </c>
    </row>
    <row r="78" spans="1:8" x14ac:dyDescent="0.25">
      <c r="A78" s="103" t="s">
        <v>919</v>
      </c>
      <c r="B78" s="324">
        <v>0</v>
      </c>
      <c r="C78" s="324">
        <v>0</v>
      </c>
      <c r="D78" s="323">
        <v>0</v>
      </c>
      <c r="E78" s="323">
        <v>0</v>
      </c>
      <c r="G78" s="323">
        <v>0</v>
      </c>
      <c r="H78" s="323">
        <v>342</v>
      </c>
    </row>
    <row r="79" spans="1:8" x14ac:dyDescent="0.25">
      <c r="A79" s="103" t="s">
        <v>918</v>
      </c>
      <c r="B79" s="324">
        <v>0</v>
      </c>
      <c r="C79" s="324">
        <v>0</v>
      </c>
      <c r="D79" s="323">
        <v>0</v>
      </c>
      <c r="E79" s="323">
        <v>0</v>
      </c>
      <c r="G79" s="323">
        <v>286</v>
      </c>
      <c r="H79" s="323">
        <v>41</v>
      </c>
    </row>
    <row r="80" spans="1:8" x14ac:dyDescent="0.25">
      <c r="A80" s="103" t="s">
        <v>1041</v>
      </c>
      <c r="B80" s="324">
        <v>0</v>
      </c>
      <c r="C80" s="324">
        <v>0</v>
      </c>
      <c r="D80" s="323">
        <v>0</v>
      </c>
      <c r="E80" s="323">
        <v>0</v>
      </c>
      <c r="G80" s="323">
        <v>0</v>
      </c>
      <c r="H80" s="323">
        <v>0</v>
      </c>
    </row>
    <row r="81" spans="1:8" x14ac:dyDescent="0.25">
      <c r="A81" s="103" t="s">
        <v>898</v>
      </c>
      <c r="B81" s="324">
        <v>24</v>
      </c>
      <c r="C81" s="324">
        <v>0</v>
      </c>
      <c r="D81" s="323">
        <v>8</v>
      </c>
      <c r="E81" s="323">
        <v>0</v>
      </c>
      <c r="G81" s="323">
        <v>11</v>
      </c>
      <c r="H81" s="323">
        <v>956</v>
      </c>
    </row>
    <row r="82" spans="1:8" x14ac:dyDescent="0.25">
      <c r="A82" s="103" t="s">
        <v>932</v>
      </c>
      <c r="B82" s="324">
        <v>0</v>
      </c>
      <c r="C82" s="324">
        <v>0</v>
      </c>
      <c r="D82" s="323">
        <v>2</v>
      </c>
      <c r="E82" s="323">
        <v>0</v>
      </c>
      <c r="G82" s="323">
        <v>0</v>
      </c>
      <c r="H82" s="323">
        <v>5</v>
      </c>
    </row>
    <row r="83" spans="1:8" x14ac:dyDescent="0.25">
      <c r="A83" s="103" t="s">
        <v>1113</v>
      </c>
      <c r="B83" s="324">
        <v>0</v>
      </c>
      <c r="C83" s="324">
        <v>0</v>
      </c>
      <c r="D83" s="323">
        <v>0</v>
      </c>
      <c r="E83" s="323">
        <v>0</v>
      </c>
      <c r="G83" s="323">
        <v>0</v>
      </c>
      <c r="H83" s="323">
        <v>0</v>
      </c>
    </row>
    <row r="84" spans="1:8" x14ac:dyDescent="0.25">
      <c r="A84" s="103" t="s">
        <v>1208</v>
      </c>
      <c r="B84" s="324">
        <v>0</v>
      </c>
      <c r="C84" s="324">
        <v>0</v>
      </c>
      <c r="D84" s="323">
        <v>0</v>
      </c>
      <c r="E84" s="323">
        <v>0</v>
      </c>
      <c r="G84" s="323">
        <v>0</v>
      </c>
      <c r="H84" s="323">
        <v>0</v>
      </c>
    </row>
    <row r="85" spans="1:8" x14ac:dyDescent="0.25">
      <c r="A85" s="103" t="s">
        <v>1134</v>
      </c>
      <c r="B85" s="324">
        <v>0</v>
      </c>
      <c r="C85" s="324">
        <v>0</v>
      </c>
      <c r="D85" s="323">
        <v>0</v>
      </c>
      <c r="E85" s="323">
        <v>0</v>
      </c>
      <c r="G85" s="323">
        <v>0</v>
      </c>
      <c r="H85" s="323">
        <v>0</v>
      </c>
    </row>
    <row r="86" spans="1:8" x14ac:dyDescent="0.25">
      <c r="A86" s="103" t="s">
        <v>801</v>
      </c>
      <c r="B86" s="324">
        <v>0</v>
      </c>
      <c r="C86" s="324">
        <v>0</v>
      </c>
      <c r="D86" s="323">
        <v>0</v>
      </c>
      <c r="E86" s="323">
        <v>0</v>
      </c>
      <c r="G86" s="323">
        <v>0</v>
      </c>
      <c r="H86" s="323">
        <v>0</v>
      </c>
    </row>
    <row r="87" spans="1:8" x14ac:dyDescent="0.25">
      <c r="A87" s="103" t="s">
        <v>1186</v>
      </c>
      <c r="B87" s="324">
        <v>0</v>
      </c>
      <c r="C87" s="324">
        <v>0</v>
      </c>
      <c r="D87" s="323">
        <v>0</v>
      </c>
      <c r="E87" s="323">
        <v>0</v>
      </c>
      <c r="G87" s="323">
        <v>0</v>
      </c>
      <c r="H87" s="323">
        <v>0</v>
      </c>
    </row>
    <row r="88" spans="1:8" x14ac:dyDescent="0.25">
      <c r="A88" s="103" t="s">
        <v>951</v>
      </c>
      <c r="B88" s="324">
        <v>52</v>
      </c>
      <c r="C88" s="324">
        <v>0</v>
      </c>
      <c r="D88" s="323">
        <v>32</v>
      </c>
      <c r="E88" s="323">
        <v>0</v>
      </c>
      <c r="G88" s="323">
        <v>0</v>
      </c>
      <c r="H88" s="323">
        <v>64</v>
      </c>
    </row>
    <row r="89" spans="1:8" x14ac:dyDescent="0.25">
      <c r="A89" s="103" t="s">
        <v>1185</v>
      </c>
      <c r="B89" s="324">
        <v>0</v>
      </c>
      <c r="C89" s="324">
        <v>0</v>
      </c>
      <c r="D89" s="323">
        <v>0</v>
      </c>
      <c r="E89" s="323">
        <v>0</v>
      </c>
      <c r="G89" s="323">
        <v>0</v>
      </c>
      <c r="H89" s="323">
        <v>0</v>
      </c>
    </row>
    <row r="90" spans="1:8" x14ac:dyDescent="0.25">
      <c r="A90" s="103" t="s">
        <v>963</v>
      </c>
      <c r="B90" s="324">
        <v>0</v>
      </c>
      <c r="C90" s="324">
        <v>0</v>
      </c>
      <c r="D90" s="323">
        <v>0</v>
      </c>
      <c r="E90" s="323">
        <v>0</v>
      </c>
      <c r="G90" s="323">
        <v>0</v>
      </c>
      <c r="H90" s="323">
        <v>0</v>
      </c>
    </row>
    <row r="91" spans="1:8" x14ac:dyDescent="0.25">
      <c r="A91" s="103" t="s">
        <v>1328</v>
      </c>
      <c r="B91" s="324">
        <v>0</v>
      </c>
      <c r="C91" s="324">
        <v>0</v>
      </c>
      <c r="D91" s="323">
        <v>0</v>
      </c>
      <c r="E91" s="323">
        <v>0</v>
      </c>
      <c r="G91" s="323">
        <v>0</v>
      </c>
      <c r="H91" s="323">
        <v>0</v>
      </c>
    </row>
    <row r="92" spans="1:8" x14ac:dyDescent="0.25">
      <c r="A92" s="103" t="s">
        <v>917</v>
      </c>
      <c r="B92" s="324">
        <v>0</v>
      </c>
      <c r="C92" s="324">
        <v>0</v>
      </c>
      <c r="D92" s="323">
        <v>0</v>
      </c>
      <c r="E92" s="323">
        <v>0</v>
      </c>
      <c r="G92" s="323">
        <v>5</v>
      </c>
      <c r="H92" s="323">
        <v>23</v>
      </c>
    </row>
    <row r="93" spans="1:8" x14ac:dyDescent="0.25">
      <c r="A93" s="103" t="s">
        <v>1212</v>
      </c>
      <c r="B93" s="324">
        <v>0</v>
      </c>
      <c r="C93" s="324">
        <v>0</v>
      </c>
      <c r="D93" s="323">
        <v>0</v>
      </c>
      <c r="E93" s="323">
        <v>0</v>
      </c>
      <c r="G93" s="323">
        <v>0</v>
      </c>
      <c r="H93" s="323">
        <v>0</v>
      </c>
    </row>
    <row r="94" spans="1:8" x14ac:dyDescent="0.25">
      <c r="A94" s="103" t="s">
        <v>700</v>
      </c>
      <c r="B94" s="324">
        <v>0</v>
      </c>
      <c r="C94" s="324">
        <v>2</v>
      </c>
      <c r="D94" s="323">
        <v>0</v>
      </c>
      <c r="E94" s="323">
        <v>1</v>
      </c>
      <c r="G94" s="323">
        <v>32</v>
      </c>
      <c r="H94" s="323">
        <v>25</v>
      </c>
    </row>
    <row r="95" spans="1:8" x14ac:dyDescent="0.25">
      <c r="A95" s="103" t="s">
        <v>1112</v>
      </c>
      <c r="B95" s="324">
        <v>0</v>
      </c>
      <c r="C95" s="324">
        <v>0</v>
      </c>
      <c r="D95" s="323">
        <v>0</v>
      </c>
      <c r="E95" s="323">
        <v>0</v>
      </c>
      <c r="G95" s="323">
        <v>0</v>
      </c>
      <c r="H95" s="323">
        <v>0</v>
      </c>
    </row>
    <row r="96" spans="1:8" x14ac:dyDescent="0.25">
      <c r="A96" s="103" t="s">
        <v>1111</v>
      </c>
      <c r="B96" s="324">
        <v>0</v>
      </c>
      <c r="C96" s="324">
        <v>0</v>
      </c>
      <c r="D96" s="323">
        <v>0</v>
      </c>
      <c r="E96" s="323">
        <v>0</v>
      </c>
      <c r="G96" s="323">
        <v>0</v>
      </c>
      <c r="H96" s="323">
        <v>0</v>
      </c>
    </row>
    <row r="97" spans="1:8" x14ac:dyDescent="0.25">
      <c r="A97" s="103" t="s">
        <v>1207</v>
      </c>
      <c r="B97" s="324">
        <v>0</v>
      </c>
      <c r="C97" s="324">
        <v>0</v>
      </c>
      <c r="D97" s="323">
        <v>0</v>
      </c>
      <c r="E97" s="323">
        <v>0</v>
      </c>
      <c r="G97" s="323">
        <v>0</v>
      </c>
      <c r="H97" s="323">
        <v>15</v>
      </c>
    </row>
    <row r="98" spans="1:8" x14ac:dyDescent="0.25">
      <c r="A98" s="103" t="s">
        <v>693</v>
      </c>
      <c r="B98" s="324">
        <v>0</v>
      </c>
      <c r="C98" s="324">
        <v>0</v>
      </c>
      <c r="D98" s="323">
        <v>0</v>
      </c>
      <c r="E98" s="323">
        <v>0</v>
      </c>
      <c r="G98" s="323">
        <v>0</v>
      </c>
      <c r="H98" s="323">
        <v>0</v>
      </c>
    </row>
    <row r="99" spans="1:8" x14ac:dyDescent="0.25">
      <c r="A99" s="103" t="s">
        <v>1138</v>
      </c>
      <c r="B99" s="324">
        <v>0</v>
      </c>
      <c r="C99" s="324">
        <v>0</v>
      </c>
      <c r="D99" s="323">
        <v>0</v>
      </c>
      <c r="E99" s="323">
        <v>0</v>
      </c>
      <c r="G99" s="323">
        <v>0</v>
      </c>
      <c r="H99" s="323">
        <v>0</v>
      </c>
    </row>
    <row r="100" spans="1:8" x14ac:dyDescent="0.25">
      <c r="A100" s="103" t="s">
        <v>780</v>
      </c>
      <c r="B100" s="324">
        <v>0</v>
      </c>
      <c r="C100" s="324">
        <v>0</v>
      </c>
      <c r="D100" s="323">
        <v>0</v>
      </c>
      <c r="E100" s="323">
        <v>0</v>
      </c>
      <c r="G100" s="323">
        <v>0</v>
      </c>
      <c r="H100" s="323">
        <v>0</v>
      </c>
    </row>
    <row r="101" spans="1:8" x14ac:dyDescent="0.25">
      <c r="A101" s="103" t="s">
        <v>950</v>
      </c>
      <c r="B101" s="324">
        <v>53</v>
      </c>
      <c r="C101" s="324">
        <v>0</v>
      </c>
      <c r="D101" s="323">
        <v>18</v>
      </c>
      <c r="E101" s="323">
        <v>0</v>
      </c>
      <c r="G101" s="323">
        <v>3</v>
      </c>
      <c r="H101" s="323">
        <v>622</v>
      </c>
    </row>
    <row r="102" spans="1:8" x14ac:dyDescent="0.25">
      <c r="A102" s="103" t="s">
        <v>897</v>
      </c>
      <c r="B102" s="324">
        <v>0</v>
      </c>
      <c r="C102" s="324">
        <v>0</v>
      </c>
      <c r="D102" s="323">
        <v>0</v>
      </c>
      <c r="E102" s="323">
        <v>0</v>
      </c>
      <c r="G102" s="323">
        <v>0</v>
      </c>
      <c r="H102" s="323">
        <v>37</v>
      </c>
    </row>
    <row r="103" spans="1:8" x14ac:dyDescent="0.25">
      <c r="A103" s="103" t="s">
        <v>1315</v>
      </c>
      <c r="B103" s="324">
        <v>0</v>
      </c>
      <c r="C103" s="324">
        <v>0</v>
      </c>
      <c r="D103" s="323">
        <v>0</v>
      </c>
      <c r="E103" s="323">
        <v>0</v>
      </c>
      <c r="G103" s="323">
        <v>0</v>
      </c>
      <c r="H103" s="323">
        <v>0</v>
      </c>
    </row>
    <row r="104" spans="1:8" x14ac:dyDescent="0.25">
      <c r="A104" s="103" t="s">
        <v>994</v>
      </c>
      <c r="B104" s="324">
        <v>0</v>
      </c>
      <c r="C104" s="324">
        <v>0</v>
      </c>
      <c r="D104" s="323">
        <v>0</v>
      </c>
      <c r="E104" s="323">
        <v>0</v>
      </c>
      <c r="G104" s="323">
        <v>50</v>
      </c>
      <c r="H104" s="323">
        <v>50</v>
      </c>
    </row>
    <row r="105" spans="1:8" x14ac:dyDescent="0.25">
      <c r="A105" s="103" t="s">
        <v>800</v>
      </c>
      <c r="B105" s="324">
        <v>0</v>
      </c>
      <c r="C105" s="324">
        <v>0</v>
      </c>
      <c r="D105" s="323">
        <v>0</v>
      </c>
      <c r="E105" s="323">
        <v>0</v>
      </c>
      <c r="G105" s="323">
        <v>0</v>
      </c>
      <c r="H105" s="323">
        <v>0</v>
      </c>
    </row>
    <row r="106" spans="1:8" x14ac:dyDescent="0.25">
      <c r="A106" s="103" t="s">
        <v>1110</v>
      </c>
      <c r="B106" s="324">
        <v>0</v>
      </c>
      <c r="C106" s="324">
        <v>0</v>
      </c>
      <c r="D106" s="323">
        <v>0</v>
      </c>
      <c r="E106" s="323">
        <v>0</v>
      </c>
      <c r="G106" s="323">
        <v>0</v>
      </c>
      <c r="H106" s="323">
        <v>0</v>
      </c>
    </row>
    <row r="107" spans="1:8" x14ac:dyDescent="0.25">
      <c r="A107" s="103" t="s">
        <v>1190</v>
      </c>
      <c r="B107" s="324">
        <v>0</v>
      </c>
      <c r="C107" s="324">
        <v>0</v>
      </c>
      <c r="D107" s="323">
        <v>0</v>
      </c>
      <c r="E107" s="323">
        <v>0</v>
      </c>
      <c r="G107" s="323">
        <v>0</v>
      </c>
      <c r="H107" s="323">
        <v>0</v>
      </c>
    </row>
    <row r="108" spans="1:8" x14ac:dyDescent="0.25">
      <c r="A108" s="103" t="s">
        <v>1109</v>
      </c>
      <c r="B108" s="324">
        <v>0</v>
      </c>
      <c r="C108" s="324">
        <v>0</v>
      </c>
      <c r="D108" s="323">
        <v>0</v>
      </c>
      <c r="E108" s="323">
        <v>0</v>
      </c>
      <c r="G108" s="323">
        <v>0</v>
      </c>
      <c r="H108" s="323">
        <v>0</v>
      </c>
    </row>
    <row r="109" spans="1:8" x14ac:dyDescent="0.25">
      <c r="A109" s="103" t="s">
        <v>1108</v>
      </c>
      <c r="B109" s="324">
        <v>0</v>
      </c>
      <c r="C109" s="324">
        <v>0</v>
      </c>
      <c r="D109" s="323">
        <v>0</v>
      </c>
      <c r="E109" s="323">
        <v>0</v>
      </c>
      <c r="G109" s="323">
        <v>0</v>
      </c>
      <c r="H109" s="323">
        <v>0</v>
      </c>
    </row>
    <row r="110" spans="1:8" x14ac:dyDescent="0.25">
      <c r="A110" s="103" t="s">
        <v>841</v>
      </c>
      <c r="B110" s="324">
        <v>0</v>
      </c>
      <c r="C110" s="324">
        <v>0</v>
      </c>
      <c r="D110" s="323">
        <v>0</v>
      </c>
      <c r="E110" s="323">
        <v>0</v>
      </c>
      <c r="G110" s="323">
        <v>0</v>
      </c>
      <c r="H110" s="323">
        <v>0</v>
      </c>
    </row>
    <row r="111" spans="1:8" x14ac:dyDescent="0.25">
      <c r="A111" s="103" t="s">
        <v>993</v>
      </c>
      <c r="B111" s="324">
        <v>0</v>
      </c>
      <c r="C111" s="324">
        <v>0</v>
      </c>
      <c r="D111" s="323">
        <v>0</v>
      </c>
      <c r="E111" s="323">
        <v>0</v>
      </c>
      <c r="G111" s="323">
        <v>0</v>
      </c>
      <c r="H111" s="323">
        <v>39</v>
      </c>
    </row>
    <row r="112" spans="1:8" x14ac:dyDescent="0.25">
      <c r="A112" s="103" t="s">
        <v>862</v>
      </c>
      <c r="B112" s="324">
        <v>0</v>
      </c>
      <c r="C112" s="324">
        <v>0</v>
      </c>
      <c r="D112" s="323">
        <v>0</v>
      </c>
      <c r="E112" s="323">
        <v>0</v>
      </c>
      <c r="G112" s="323">
        <v>10</v>
      </c>
      <c r="H112" s="323">
        <v>10</v>
      </c>
    </row>
    <row r="113" spans="1:8" x14ac:dyDescent="0.25">
      <c r="A113" s="103" t="s">
        <v>992</v>
      </c>
      <c r="B113" s="324">
        <v>0</v>
      </c>
      <c r="C113" s="324">
        <v>0</v>
      </c>
      <c r="D113" s="323">
        <v>0</v>
      </c>
      <c r="E113" s="323">
        <v>0</v>
      </c>
      <c r="G113" s="323">
        <v>3</v>
      </c>
      <c r="H113" s="323">
        <v>12</v>
      </c>
    </row>
    <row r="114" spans="1:8" x14ac:dyDescent="0.25">
      <c r="A114" s="103" t="s">
        <v>1313</v>
      </c>
      <c r="B114" s="324">
        <v>0</v>
      </c>
      <c r="C114" s="324">
        <v>0</v>
      </c>
      <c r="D114" s="323">
        <v>0</v>
      </c>
      <c r="E114" s="323">
        <v>0</v>
      </c>
      <c r="G114" s="323">
        <v>0</v>
      </c>
      <c r="H114" s="323">
        <v>0</v>
      </c>
    </row>
    <row r="115" spans="1:8" x14ac:dyDescent="0.25">
      <c r="A115" s="103" t="s">
        <v>756</v>
      </c>
      <c r="B115" s="324">
        <v>0</v>
      </c>
      <c r="C115" s="324">
        <v>0</v>
      </c>
      <c r="D115" s="323">
        <v>0</v>
      </c>
      <c r="E115" s="323">
        <v>2</v>
      </c>
      <c r="G115" s="323">
        <v>5</v>
      </c>
      <c r="H115" s="323">
        <v>6</v>
      </c>
    </row>
    <row r="116" spans="1:8" x14ac:dyDescent="0.25">
      <c r="A116" s="103" t="s">
        <v>896</v>
      </c>
      <c r="B116" s="324">
        <v>0</v>
      </c>
      <c r="C116" s="324">
        <v>0</v>
      </c>
      <c r="D116" s="323">
        <v>0</v>
      </c>
      <c r="E116" s="323">
        <v>0</v>
      </c>
      <c r="G116" s="323">
        <v>0</v>
      </c>
      <c r="H116" s="323">
        <v>3</v>
      </c>
    </row>
    <row r="117" spans="1:8" x14ac:dyDescent="0.25">
      <c r="A117" s="103" t="s">
        <v>674</v>
      </c>
      <c r="B117" s="324">
        <v>0</v>
      </c>
      <c r="C117" s="324">
        <v>3</v>
      </c>
      <c r="D117" s="323">
        <v>1</v>
      </c>
      <c r="E117" s="323">
        <v>0</v>
      </c>
      <c r="G117" s="323">
        <v>3</v>
      </c>
      <c r="H117" s="323">
        <v>4</v>
      </c>
    </row>
    <row r="118" spans="1:8" x14ac:dyDescent="0.25">
      <c r="A118" s="103" t="s">
        <v>1017</v>
      </c>
      <c r="B118" s="324">
        <v>0</v>
      </c>
      <c r="C118" s="324">
        <v>0</v>
      </c>
      <c r="D118" s="323">
        <v>0</v>
      </c>
      <c r="E118" s="323">
        <v>0</v>
      </c>
      <c r="G118" s="323">
        <v>0</v>
      </c>
      <c r="H118" s="323">
        <v>0</v>
      </c>
    </row>
    <row r="119" spans="1:8" x14ac:dyDescent="0.25">
      <c r="A119" s="103" t="s">
        <v>1148</v>
      </c>
      <c r="B119" s="324">
        <v>0</v>
      </c>
      <c r="C119" s="324">
        <v>0</v>
      </c>
      <c r="D119" s="323">
        <v>0</v>
      </c>
      <c r="E119" s="323">
        <v>0</v>
      </c>
      <c r="G119" s="323">
        <v>0</v>
      </c>
      <c r="H119" s="323">
        <v>0</v>
      </c>
    </row>
    <row r="120" spans="1:8" x14ac:dyDescent="0.25">
      <c r="A120" s="103" t="s">
        <v>949</v>
      </c>
      <c r="B120" s="324">
        <v>0</v>
      </c>
      <c r="C120" s="324">
        <v>0</v>
      </c>
      <c r="D120" s="323">
        <v>0</v>
      </c>
      <c r="E120" s="323">
        <v>0</v>
      </c>
      <c r="G120" s="323">
        <v>0</v>
      </c>
      <c r="H120" s="323">
        <v>0</v>
      </c>
    </row>
    <row r="121" spans="1:8" x14ac:dyDescent="0.25">
      <c r="A121" s="103" t="s">
        <v>1107</v>
      </c>
      <c r="B121" s="324">
        <v>0</v>
      </c>
      <c r="C121" s="324">
        <v>0</v>
      </c>
      <c r="D121" s="323">
        <v>0</v>
      </c>
      <c r="E121" s="323">
        <v>0</v>
      </c>
      <c r="G121" s="323">
        <v>0</v>
      </c>
      <c r="H121" s="323">
        <v>52</v>
      </c>
    </row>
    <row r="122" spans="1:8" x14ac:dyDescent="0.25">
      <c r="A122" s="103" t="s">
        <v>777</v>
      </c>
      <c r="B122" s="324">
        <v>0</v>
      </c>
      <c r="C122" s="324">
        <v>0</v>
      </c>
      <c r="D122" s="323">
        <v>0</v>
      </c>
      <c r="E122" s="323">
        <v>0</v>
      </c>
      <c r="G122" s="323">
        <v>0</v>
      </c>
      <c r="H122" s="323">
        <v>0</v>
      </c>
    </row>
    <row r="123" spans="1:8" x14ac:dyDescent="0.25">
      <c r="A123" s="103" t="s">
        <v>808</v>
      </c>
      <c r="B123" s="324">
        <v>0</v>
      </c>
      <c r="C123" s="324">
        <v>0</v>
      </c>
      <c r="D123" s="323">
        <v>0</v>
      </c>
      <c r="E123" s="323">
        <v>0</v>
      </c>
      <c r="G123" s="323">
        <v>0</v>
      </c>
      <c r="H123" s="323">
        <v>0</v>
      </c>
    </row>
    <row r="124" spans="1:8" x14ac:dyDescent="0.25">
      <c r="A124" s="103" t="s">
        <v>819</v>
      </c>
      <c r="B124" s="324">
        <v>0</v>
      </c>
      <c r="C124" s="324">
        <v>0</v>
      </c>
      <c r="D124" s="323">
        <v>0</v>
      </c>
      <c r="E124" s="323">
        <v>0</v>
      </c>
      <c r="G124" s="323">
        <v>0</v>
      </c>
      <c r="H124" s="323">
        <v>0</v>
      </c>
    </row>
    <row r="125" spans="1:8" x14ac:dyDescent="0.25">
      <c r="A125" s="103" t="s">
        <v>1026</v>
      </c>
      <c r="B125" s="324">
        <v>0</v>
      </c>
      <c r="C125" s="324">
        <v>0</v>
      </c>
      <c r="D125" s="323">
        <v>0</v>
      </c>
      <c r="E125" s="323">
        <v>0</v>
      </c>
      <c r="G125" s="323">
        <v>0</v>
      </c>
      <c r="H125" s="323">
        <v>0</v>
      </c>
    </row>
    <row r="126" spans="1:8" x14ac:dyDescent="0.25">
      <c r="A126" s="103" t="s">
        <v>1106</v>
      </c>
      <c r="B126" s="324">
        <v>0</v>
      </c>
      <c r="C126" s="324">
        <v>0</v>
      </c>
      <c r="D126" s="323">
        <v>0</v>
      </c>
      <c r="E126" s="323">
        <v>0</v>
      </c>
      <c r="G126" s="323">
        <v>20</v>
      </c>
      <c r="H126" s="323">
        <v>12</v>
      </c>
    </row>
    <row r="127" spans="1:8" x14ac:dyDescent="0.25">
      <c r="A127" s="103" t="s">
        <v>1105</v>
      </c>
      <c r="B127" s="326">
        <v>0</v>
      </c>
      <c r="C127" s="324">
        <v>0</v>
      </c>
      <c r="D127" s="323">
        <v>0</v>
      </c>
      <c r="E127" s="323">
        <v>0</v>
      </c>
      <c r="G127" s="323">
        <v>0</v>
      </c>
      <c r="H127" s="323">
        <v>0</v>
      </c>
    </row>
    <row r="128" spans="1:8" x14ac:dyDescent="0.25">
      <c r="A128" s="103" t="s">
        <v>1236</v>
      </c>
      <c r="B128" s="330">
        <v>0</v>
      </c>
      <c r="C128" s="324">
        <v>0</v>
      </c>
      <c r="D128" s="323">
        <v>0</v>
      </c>
      <c r="E128" s="323">
        <v>0</v>
      </c>
      <c r="G128" s="323">
        <v>0</v>
      </c>
      <c r="H128" s="323">
        <v>0</v>
      </c>
    </row>
    <row r="129" spans="1:8" x14ac:dyDescent="0.25">
      <c r="A129" s="103" t="s">
        <v>818</v>
      </c>
      <c r="B129" s="330">
        <v>0</v>
      </c>
      <c r="C129" s="324">
        <v>0</v>
      </c>
      <c r="D129" s="323">
        <v>0</v>
      </c>
      <c r="E129" s="323">
        <v>0</v>
      </c>
      <c r="G129" s="323">
        <v>0</v>
      </c>
      <c r="H129" s="323">
        <v>0</v>
      </c>
    </row>
    <row r="130" spans="1:8" x14ac:dyDescent="0.25">
      <c r="A130" s="103" t="s">
        <v>861</v>
      </c>
      <c r="B130" s="330">
        <v>0</v>
      </c>
      <c r="C130" s="324">
        <v>0</v>
      </c>
      <c r="D130" s="323">
        <v>0</v>
      </c>
      <c r="E130" s="323">
        <v>0</v>
      </c>
      <c r="G130" s="323">
        <v>0</v>
      </c>
      <c r="H130" s="323">
        <v>0</v>
      </c>
    </row>
    <row r="131" spans="1:8" x14ac:dyDescent="0.25">
      <c r="A131" s="103" t="s">
        <v>1324</v>
      </c>
      <c r="B131" s="330">
        <v>0</v>
      </c>
      <c r="C131" s="324">
        <v>0</v>
      </c>
      <c r="D131" s="323">
        <v>0</v>
      </c>
      <c r="E131" s="323">
        <v>0</v>
      </c>
      <c r="G131" s="323">
        <v>0</v>
      </c>
      <c r="H131" s="323">
        <v>429</v>
      </c>
    </row>
    <row r="132" spans="1:8" x14ac:dyDescent="0.25">
      <c r="A132" s="103" t="s">
        <v>895</v>
      </c>
      <c r="B132" s="330">
        <v>0</v>
      </c>
      <c r="C132" s="324">
        <v>0</v>
      </c>
      <c r="D132" s="323">
        <v>0</v>
      </c>
      <c r="E132" s="323">
        <v>0</v>
      </c>
      <c r="G132" s="323">
        <v>8</v>
      </c>
      <c r="H132" s="323">
        <v>24</v>
      </c>
    </row>
    <row r="133" spans="1:8" x14ac:dyDescent="0.25">
      <c r="A133" s="103" t="s">
        <v>1158</v>
      </c>
      <c r="B133" s="324">
        <v>0</v>
      </c>
      <c r="C133" s="324">
        <v>0</v>
      </c>
      <c r="D133" s="323">
        <v>3</v>
      </c>
      <c r="E133" s="323">
        <v>0</v>
      </c>
      <c r="G133" s="323">
        <v>0</v>
      </c>
      <c r="H133" s="323">
        <v>43</v>
      </c>
    </row>
    <row r="134" spans="1:8" x14ac:dyDescent="0.25">
      <c r="A134" s="103" t="s">
        <v>1206</v>
      </c>
      <c r="B134" s="324">
        <v>56</v>
      </c>
      <c r="C134" s="324">
        <v>0</v>
      </c>
      <c r="D134" s="323">
        <v>0</v>
      </c>
      <c r="E134" s="323">
        <v>0</v>
      </c>
      <c r="G134" s="323">
        <v>0</v>
      </c>
      <c r="H134" s="323">
        <v>6</v>
      </c>
    </row>
    <row r="135" spans="1:8" x14ac:dyDescent="0.25">
      <c r="A135" s="103" t="s">
        <v>673</v>
      </c>
      <c r="B135" s="324">
        <v>1</v>
      </c>
      <c r="C135" s="324">
        <v>0</v>
      </c>
      <c r="D135" s="323">
        <v>55</v>
      </c>
      <c r="E135" s="323">
        <v>0</v>
      </c>
      <c r="G135" s="323">
        <v>13</v>
      </c>
      <c r="H135" s="323">
        <v>343</v>
      </c>
    </row>
    <row r="136" spans="1:8" x14ac:dyDescent="0.25">
      <c r="A136" s="103" t="s">
        <v>1104</v>
      </c>
      <c r="B136" s="324">
        <v>41</v>
      </c>
      <c r="C136" s="324">
        <v>0</v>
      </c>
      <c r="D136" s="323">
        <v>0</v>
      </c>
      <c r="E136" s="323">
        <v>0</v>
      </c>
      <c r="G136" s="323">
        <v>2</v>
      </c>
      <c r="H136" s="323">
        <v>20</v>
      </c>
    </row>
    <row r="137" spans="1:8" x14ac:dyDescent="0.25">
      <c r="A137" s="103" t="s">
        <v>1103</v>
      </c>
      <c r="B137" s="324">
        <v>0</v>
      </c>
      <c r="C137" s="324">
        <v>0</v>
      </c>
      <c r="D137" s="323">
        <v>0</v>
      </c>
      <c r="E137" s="323">
        <v>0</v>
      </c>
      <c r="G137" s="323">
        <v>0</v>
      </c>
      <c r="H137" s="323">
        <v>0</v>
      </c>
    </row>
    <row r="138" spans="1:8" x14ac:dyDescent="0.25">
      <c r="A138" s="103" t="s">
        <v>931</v>
      </c>
      <c r="B138" s="324">
        <v>49</v>
      </c>
      <c r="C138" s="324">
        <v>0</v>
      </c>
      <c r="D138" s="323">
        <v>14</v>
      </c>
      <c r="E138" s="323">
        <v>0</v>
      </c>
      <c r="G138" s="323">
        <v>74</v>
      </c>
      <c r="H138" s="323">
        <v>505</v>
      </c>
    </row>
    <row r="139" spans="1:8" x14ac:dyDescent="0.25">
      <c r="A139" s="103" t="s">
        <v>1235</v>
      </c>
      <c r="B139" s="324">
        <v>0</v>
      </c>
      <c r="C139" s="324">
        <v>0</v>
      </c>
      <c r="D139" s="323">
        <v>0</v>
      </c>
      <c r="E139" s="323">
        <v>0</v>
      </c>
      <c r="G139" s="323">
        <v>0</v>
      </c>
      <c r="H139" s="323">
        <v>0</v>
      </c>
    </row>
    <row r="140" spans="1:8" x14ac:dyDescent="0.25">
      <c r="A140" s="103" t="s">
        <v>894</v>
      </c>
      <c r="B140" s="324">
        <v>1</v>
      </c>
      <c r="C140" s="324">
        <v>0</v>
      </c>
      <c r="D140" s="323">
        <v>8</v>
      </c>
      <c r="E140" s="323">
        <v>0</v>
      </c>
      <c r="G140" s="323">
        <v>3</v>
      </c>
      <c r="H140" s="323">
        <v>150</v>
      </c>
    </row>
    <row r="141" spans="1:8" x14ac:dyDescent="0.25">
      <c r="A141" s="103" t="s">
        <v>881</v>
      </c>
      <c r="B141" s="324">
        <v>0</v>
      </c>
      <c r="C141" s="324">
        <v>0</v>
      </c>
      <c r="D141" s="323">
        <v>0</v>
      </c>
      <c r="E141" s="323">
        <v>0</v>
      </c>
      <c r="G141" s="323">
        <v>0</v>
      </c>
      <c r="H141" s="323">
        <v>0</v>
      </c>
    </row>
    <row r="142" spans="1:8" x14ac:dyDescent="0.25">
      <c r="A142" s="103" t="s">
        <v>893</v>
      </c>
      <c r="B142" s="324">
        <v>0</v>
      </c>
      <c r="C142" s="324">
        <v>0</v>
      </c>
      <c r="D142" s="323">
        <v>0</v>
      </c>
      <c r="E142" s="323">
        <v>0</v>
      </c>
      <c r="G142" s="323">
        <v>0</v>
      </c>
      <c r="H142" s="323">
        <v>56</v>
      </c>
    </row>
    <row r="143" spans="1:8" x14ac:dyDescent="0.25">
      <c r="A143" s="103" t="s">
        <v>817</v>
      </c>
      <c r="B143" s="324">
        <v>0</v>
      </c>
      <c r="C143" s="324">
        <v>0</v>
      </c>
      <c r="D143" s="323">
        <v>0</v>
      </c>
      <c r="E143" s="323">
        <v>0</v>
      </c>
      <c r="G143" s="323">
        <v>0</v>
      </c>
      <c r="H143" s="323">
        <v>0</v>
      </c>
    </row>
    <row r="144" spans="1:8" x14ac:dyDescent="0.25">
      <c r="A144" s="103" t="s">
        <v>1167</v>
      </c>
      <c r="B144" s="324">
        <v>0</v>
      </c>
      <c r="C144" s="324">
        <v>0</v>
      </c>
      <c r="D144" s="323">
        <v>0</v>
      </c>
      <c r="E144" s="323">
        <v>0</v>
      </c>
      <c r="G144" s="323">
        <v>0</v>
      </c>
      <c r="H144" s="323">
        <v>7</v>
      </c>
    </row>
    <row r="145" spans="1:8" x14ac:dyDescent="0.25">
      <c r="A145" s="103" t="s">
        <v>776</v>
      </c>
      <c r="B145" s="324">
        <v>0</v>
      </c>
      <c r="C145" s="324">
        <v>0</v>
      </c>
      <c r="D145" s="323">
        <v>0</v>
      </c>
      <c r="E145" s="323">
        <v>0</v>
      </c>
      <c r="G145" s="323">
        <v>0</v>
      </c>
      <c r="H145" s="323">
        <v>0</v>
      </c>
    </row>
    <row r="146" spans="1:8" x14ac:dyDescent="0.25">
      <c r="A146" s="103" t="s">
        <v>1316</v>
      </c>
      <c r="B146" s="324">
        <v>0</v>
      </c>
      <c r="C146" s="324">
        <v>0</v>
      </c>
      <c r="D146" s="323">
        <v>0</v>
      </c>
      <c r="E146" s="323">
        <v>0</v>
      </c>
      <c r="G146" s="323">
        <v>0</v>
      </c>
      <c r="H146" s="323">
        <v>0</v>
      </c>
    </row>
    <row r="147" spans="1:8" x14ac:dyDescent="0.25">
      <c r="A147" s="103" t="s">
        <v>807</v>
      </c>
      <c r="B147" s="324">
        <v>0</v>
      </c>
      <c r="C147" s="324">
        <v>0</v>
      </c>
      <c r="D147" s="323">
        <v>0</v>
      </c>
      <c r="E147" s="323">
        <v>0</v>
      </c>
      <c r="G147" s="323">
        <v>6</v>
      </c>
      <c r="H147" s="323">
        <v>319</v>
      </c>
    </row>
    <row r="148" spans="1:8" x14ac:dyDescent="0.25">
      <c r="A148" s="103" t="s">
        <v>775</v>
      </c>
      <c r="B148" s="324">
        <v>0</v>
      </c>
      <c r="C148" s="324">
        <v>0</v>
      </c>
      <c r="D148" s="323">
        <v>0</v>
      </c>
      <c r="E148" s="323">
        <v>0</v>
      </c>
      <c r="G148" s="323">
        <v>0</v>
      </c>
      <c r="H148" s="323">
        <v>0</v>
      </c>
    </row>
    <row r="149" spans="1:8" x14ac:dyDescent="0.25">
      <c r="A149" s="103" t="s">
        <v>1166</v>
      </c>
      <c r="B149" s="324">
        <v>0</v>
      </c>
      <c r="C149" s="324">
        <v>0</v>
      </c>
      <c r="D149" s="323">
        <v>0</v>
      </c>
      <c r="E149" s="323">
        <v>0</v>
      </c>
      <c r="G149" s="323">
        <v>0</v>
      </c>
      <c r="H149" s="323">
        <v>0</v>
      </c>
    </row>
    <row r="150" spans="1:8" x14ac:dyDescent="0.25">
      <c r="A150" s="103" t="s">
        <v>766</v>
      </c>
      <c r="B150" s="324">
        <v>0</v>
      </c>
      <c r="C150" s="324">
        <v>0</v>
      </c>
      <c r="D150" s="323">
        <v>0</v>
      </c>
      <c r="E150" s="323">
        <v>0</v>
      </c>
      <c r="G150" s="323">
        <v>0</v>
      </c>
      <c r="H150" s="323">
        <v>0</v>
      </c>
    </row>
    <row r="151" spans="1:8" x14ac:dyDescent="0.25">
      <c r="A151" s="103" t="s">
        <v>1184</v>
      </c>
      <c r="B151" s="324">
        <v>0</v>
      </c>
      <c r="C151" s="324">
        <v>0</v>
      </c>
      <c r="D151" s="323">
        <v>0</v>
      </c>
      <c r="E151" s="323">
        <v>0</v>
      </c>
      <c r="G151" s="323">
        <v>0</v>
      </c>
      <c r="H151" s="323">
        <v>0</v>
      </c>
    </row>
    <row r="152" spans="1:8" x14ac:dyDescent="0.25">
      <c r="A152" s="103" t="s">
        <v>930</v>
      </c>
      <c r="B152" s="324">
        <v>0</v>
      </c>
      <c r="C152" s="324">
        <v>0</v>
      </c>
      <c r="D152" s="323">
        <v>0</v>
      </c>
      <c r="E152" s="323">
        <v>0</v>
      </c>
      <c r="G152" s="323">
        <v>68</v>
      </c>
      <c r="H152" s="323">
        <v>205</v>
      </c>
    </row>
    <row r="153" spans="1:8" x14ac:dyDescent="0.25">
      <c r="A153" s="103" t="s">
        <v>916</v>
      </c>
      <c r="B153" s="324">
        <v>63</v>
      </c>
      <c r="C153" s="324">
        <v>0</v>
      </c>
      <c r="D153" s="323">
        <v>0</v>
      </c>
      <c r="E153" s="323">
        <v>0</v>
      </c>
      <c r="G153" s="323">
        <v>0</v>
      </c>
      <c r="H153" s="323">
        <v>258</v>
      </c>
    </row>
    <row r="154" spans="1:8" x14ac:dyDescent="0.25">
      <c r="A154" s="103" t="s">
        <v>1032</v>
      </c>
      <c r="B154" s="324">
        <v>0</v>
      </c>
      <c r="C154" s="324">
        <v>0</v>
      </c>
      <c r="D154" s="323">
        <v>0</v>
      </c>
      <c r="E154" s="323">
        <v>0</v>
      </c>
      <c r="G154" s="323">
        <v>0</v>
      </c>
      <c r="H154" s="323">
        <v>0</v>
      </c>
    </row>
    <row r="155" spans="1:8" x14ac:dyDescent="0.25">
      <c r="A155" s="103" t="s">
        <v>816</v>
      </c>
      <c r="B155" s="324">
        <v>0</v>
      </c>
      <c r="C155" s="324">
        <v>0</v>
      </c>
      <c r="D155" s="323">
        <v>0</v>
      </c>
      <c r="E155" s="323">
        <v>0</v>
      </c>
      <c r="G155" s="323">
        <v>0</v>
      </c>
      <c r="H155" s="323">
        <v>0</v>
      </c>
    </row>
    <row r="156" spans="1:8" x14ac:dyDescent="0.25">
      <c r="A156" s="103" t="s">
        <v>1165</v>
      </c>
      <c r="B156" s="324">
        <v>0</v>
      </c>
      <c r="C156" s="324">
        <v>0</v>
      </c>
      <c r="D156" s="323">
        <v>0</v>
      </c>
      <c r="E156" s="323">
        <v>0</v>
      </c>
      <c r="G156" s="323">
        <v>0</v>
      </c>
      <c r="H156" s="323">
        <v>0</v>
      </c>
    </row>
    <row r="157" spans="1:8" x14ac:dyDescent="0.25">
      <c r="A157" s="103" t="s">
        <v>860</v>
      </c>
      <c r="B157" s="324">
        <v>0</v>
      </c>
      <c r="C157" s="324">
        <v>0</v>
      </c>
      <c r="D157" s="323">
        <v>0</v>
      </c>
      <c r="E157" s="323">
        <v>0</v>
      </c>
      <c r="G157" s="323">
        <v>0</v>
      </c>
      <c r="H157" s="323">
        <v>0</v>
      </c>
    </row>
    <row r="158" spans="1:8" x14ac:dyDescent="0.25">
      <c r="A158" s="103" t="s">
        <v>991</v>
      </c>
      <c r="B158" s="324">
        <v>0</v>
      </c>
      <c r="C158" s="324">
        <v>0</v>
      </c>
      <c r="D158" s="323">
        <v>0</v>
      </c>
      <c r="E158" s="323">
        <v>0</v>
      </c>
      <c r="G158" s="323">
        <v>0</v>
      </c>
      <c r="H158" s="323">
        <v>6</v>
      </c>
    </row>
    <row r="159" spans="1:8" x14ac:dyDescent="0.25">
      <c r="A159" s="103" t="s">
        <v>1183</v>
      </c>
      <c r="B159" s="324">
        <v>0</v>
      </c>
      <c r="C159" s="324">
        <v>0</v>
      </c>
      <c r="D159" s="323">
        <v>0</v>
      </c>
      <c r="E159" s="323">
        <v>0</v>
      </c>
      <c r="G159" s="323">
        <v>0</v>
      </c>
      <c r="H159" s="323">
        <v>0</v>
      </c>
    </row>
    <row r="160" spans="1:8" x14ac:dyDescent="0.25">
      <c r="A160" s="103" t="s">
        <v>1234</v>
      </c>
      <c r="B160" s="324">
        <v>0</v>
      </c>
      <c r="C160" s="324">
        <v>0</v>
      </c>
      <c r="D160" s="323">
        <v>0</v>
      </c>
      <c r="E160" s="323">
        <v>0</v>
      </c>
      <c r="G160" s="323">
        <v>0</v>
      </c>
      <c r="H160" s="323">
        <v>137</v>
      </c>
    </row>
    <row r="161" spans="1:8" x14ac:dyDescent="0.25">
      <c r="A161" s="103" t="s">
        <v>1174</v>
      </c>
      <c r="B161" s="324">
        <v>0</v>
      </c>
      <c r="C161" s="324">
        <v>0</v>
      </c>
      <c r="D161" s="323">
        <v>0</v>
      </c>
      <c r="E161" s="323">
        <v>0</v>
      </c>
      <c r="G161" s="323">
        <v>0</v>
      </c>
      <c r="H161" s="323">
        <v>0</v>
      </c>
    </row>
    <row r="162" spans="1:8" x14ac:dyDescent="0.25">
      <c r="A162" s="103" t="s">
        <v>664</v>
      </c>
      <c r="B162" s="324">
        <v>0</v>
      </c>
      <c r="C162" s="324">
        <v>0</v>
      </c>
      <c r="D162" s="323">
        <v>0</v>
      </c>
      <c r="E162" s="323">
        <v>0</v>
      </c>
      <c r="G162" s="323">
        <v>0</v>
      </c>
      <c r="H162" s="323">
        <v>0</v>
      </c>
    </row>
    <row r="163" spans="1:8" x14ac:dyDescent="0.25">
      <c r="A163" s="103" t="s">
        <v>990</v>
      </c>
      <c r="B163" s="324">
        <v>8</v>
      </c>
      <c r="C163" s="324">
        <v>0</v>
      </c>
      <c r="D163" s="323">
        <v>0</v>
      </c>
      <c r="E163" s="323">
        <v>0</v>
      </c>
      <c r="G163" s="323">
        <v>0</v>
      </c>
      <c r="H163" s="323">
        <v>72</v>
      </c>
    </row>
    <row r="164" spans="1:8" x14ac:dyDescent="0.25">
      <c r="A164" s="103" t="s">
        <v>929</v>
      </c>
      <c r="B164" s="324">
        <v>0</v>
      </c>
      <c r="C164" s="324">
        <v>0</v>
      </c>
      <c r="D164" s="323">
        <v>0</v>
      </c>
      <c r="E164" s="323">
        <v>0</v>
      </c>
      <c r="G164" s="323">
        <v>0</v>
      </c>
      <c r="H164" s="323">
        <v>29</v>
      </c>
    </row>
    <row r="165" spans="1:8" x14ac:dyDescent="0.25">
      <c r="A165" s="103" t="s">
        <v>989</v>
      </c>
      <c r="B165" s="324">
        <v>0</v>
      </c>
      <c r="C165" s="324">
        <v>0</v>
      </c>
      <c r="D165" s="323">
        <v>14</v>
      </c>
      <c r="E165" s="323">
        <v>0</v>
      </c>
      <c r="G165" s="323">
        <v>50</v>
      </c>
      <c r="H165" s="323">
        <v>37</v>
      </c>
    </row>
    <row r="166" spans="1:8" x14ac:dyDescent="0.25">
      <c r="A166" s="103" t="s">
        <v>1102</v>
      </c>
      <c r="B166" s="324">
        <v>0</v>
      </c>
      <c r="C166" s="324">
        <v>0</v>
      </c>
      <c r="D166" s="323">
        <v>0</v>
      </c>
      <c r="E166" s="323">
        <v>0</v>
      </c>
      <c r="G166" s="323">
        <v>6</v>
      </c>
      <c r="H166" s="323">
        <v>21</v>
      </c>
    </row>
    <row r="167" spans="1:8" x14ac:dyDescent="0.25">
      <c r="A167" s="103" t="s">
        <v>840</v>
      </c>
      <c r="B167" s="324">
        <v>0</v>
      </c>
      <c r="C167" s="324">
        <v>0</v>
      </c>
      <c r="D167" s="323">
        <v>0</v>
      </c>
      <c r="E167" s="323">
        <v>0</v>
      </c>
      <c r="G167" s="323">
        <v>0</v>
      </c>
      <c r="H167" s="323">
        <v>0</v>
      </c>
    </row>
    <row r="168" spans="1:8" x14ac:dyDescent="0.25">
      <c r="A168" s="103" t="s">
        <v>1101</v>
      </c>
      <c r="B168" s="324">
        <v>71</v>
      </c>
      <c r="C168" s="324">
        <v>0</v>
      </c>
      <c r="D168" s="323">
        <v>48</v>
      </c>
      <c r="E168" s="323">
        <v>0</v>
      </c>
      <c r="G168" s="323">
        <v>0</v>
      </c>
      <c r="H168" s="323">
        <v>532</v>
      </c>
    </row>
    <row r="169" spans="1:8" x14ac:dyDescent="0.25">
      <c r="A169" s="103" t="s">
        <v>1100</v>
      </c>
      <c r="B169" s="324">
        <v>0</v>
      </c>
      <c r="C169" s="324">
        <v>0</v>
      </c>
      <c r="D169" s="323">
        <v>0</v>
      </c>
      <c r="E169" s="323">
        <v>0</v>
      </c>
      <c r="G169" s="323">
        <v>0</v>
      </c>
      <c r="H169" s="323">
        <v>48</v>
      </c>
    </row>
    <row r="170" spans="1:8" x14ac:dyDescent="0.25">
      <c r="A170" s="103" t="s">
        <v>652</v>
      </c>
      <c r="B170" s="324">
        <v>1</v>
      </c>
      <c r="C170" s="324">
        <v>0</v>
      </c>
      <c r="D170" s="323">
        <v>2</v>
      </c>
      <c r="E170" s="323">
        <v>1</v>
      </c>
      <c r="G170" s="323">
        <v>1</v>
      </c>
      <c r="H170" s="323">
        <v>4</v>
      </c>
    </row>
    <row r="171" spans="1:8" x14ac:dyDescent="0.25">
      <c r="A171" s="103" t="s">
        <v>848</v>
      </c>
      <c r="B171" s="324">
        <v>0</v>
      </c>
      <c r="C171" s="324">
        <v>0</v>
      </c>
      <c r="D171" s="323">
        <v>0</v>
      </c>
      <c r="E171" s="323">
        <v>0</v>
      </c>
      <c r="G171" s="323">
        <v>0</v>
      </c>
      <c r="H171" s="323">
        <v>132</v>
      </c>
    </row>
    <row r="172" spans="1:8" x14ac:dyDescent="0.25">
      <c r="A172" s="103" t="s">
        <v>1016</v>
      </c>
      <c r="B172" s="324">
        <v>0</v>
      </c>
      <c r="C172" s="324">
        <v>0</v>
      </c>
      <c r="D172" s="323">
        <v>0</v>
      </c>
      <c r="E172" s="323">
        <v>0</v>
      </c>
      <c r="G172" s="323">
        <v>0</v>
      </c>
      <c r="H172" s="323">
        <v>0</v>
      </c>
    </row>
    <row r="173" spans="1:8" x14ac:dyDescent="0.25">
      <c r="A173" s="103" t="s">
        <v>915</v>
      </c>
      <c r="B173" s="324">
        <v>0</v>
      </c>
      <c r="C173" s="324">
        <v>0</v>
      </c>
      <c r="D173" s="323">
        <v>0</v>
      </c>
      <c r="E173" s="323">
        <v>0</v>
      </c>
      <c r="G173" s="323">
        <v>0</v>
      </c>
      <c r="H173" s="323">
        <v>0</v>
      </c>
    </row>
    <row r="174" spans="1:8" x14ac:dyDescent="0.25">
      <c r="A174" s="103" t="s">
        <v>1002</v>
      </c>
      <c r="B174" s="324">
        <v>10</v>
      </c>
      <c r="C174" s="324">
        <v>0</v>
      </c>
      <c r="D174" s="323">
        <v>72</v>
      </c>
      <c r="E174" s="323">
        <v>2</v>
      </c>
      <c r="G174" s="323">
        <v>0</v>
      </c>
      <c r="H174" s="323">
        <v>0</v>
      </c>
    </row>
    <row r="175" spans="1:8" x14ac:dyDescent="0.25">
      <c r="A175" s="103" t="s">
        <v>1015</v>
      </c>
      <c r="B175" s="324">
        <v>0</v>
      </c>
      <c r="C175" s="324">
        <v>0</v>
      </c>
      <c r="D175" s="323">
        <v>0</v>
      </c>
      <c r="E175" s="323">
        <v>0</v>
      </c>
      <c r="G175" s="323">
        <v>0</v>
      </c>
      <c r="H175" s="323">
        <v>0</v>
      </c>
    </row>
    <row r="176" spans="1:8" x14ac:dyDescent="0.25">
      <c r="A176" s="103" t="s">
        <v>1216</v>
      </c>
      <c r="B176" s="324">
        <v>0</v>
      </c>
      <c r="C176" s="324">
        <v>0</v>
      </c>
      <c r="D176" s="323">
        <v>0</v>
      </c>
      <c r="E176" s="323">
        <v>0</v>
      </c>
      <c r="G176" s="323">
        <v>0</v>
      </c>
      <c r="H176" s="323">
        <v>8</v>
      </c>
    </row>
    <row r="177" spans="1:8" x14ac:dyDescent="0.25">
      <c r="A177" s="103" t="s">
        <v>870</v>
      </c>
      <c r="B177" s="324">
        <v>0</v>
      </c>
      <c r="C177" s="324">
        <v>0</v>
      </c>
      <c r="D177" s="323">
        <v>1</v>
      </c>
      <c r="E177" s="323">
        <v>0</v>
      </c>
      <c r="G177" s="323">
        <v>0</v>
      </c>
      <c r="H177" s="323">
        <v>12</v>
      </c>
    </row>
    <row r="178" spans="1:8" x14ac:dyDescent="0.25">
      <c r="A178" s="103" t="s">
        <v>847</v>
      </c>
      <c r="B178" s="324">
        <v>0</v>
      </c>
      <c r="C178" s="324">
        <v>0</v>
      </c>
      <c r="D178" s="323">
        <v>0</v>
      </c>
      <c r="E178" s="323">
        <v>0</v>
      </c>
      <c r="G178" s="323">
        <v>0</v>
      </c>
      <c r="H178" s="323">
        <v>0</v>
      </c>
    </row>
    <row r="179" spans="1:8" x14ac:dyDescent="0.25">
      <c r="A179" s="103" t="s">
        <v>1025</v>
      </c>
      <c r="B179" s="324">
        <v>0</v>
      </c>
      <c r="C179" s="324">
        <v>0</v>
      </c>
      <c r="D179" s="323">
        <v>0</v>
      </c>
      <c r="E179" s="323">
        <v>0</v>
      </c>
      <c r="G179" s="323">
        <v>0</v>
      </c>
      <c r="H179" s="323">
        <v>0</v>
      </c>
    </row>
    <row r="180" spans="1:8" x14ac:dyDescent="0.25">
      <c r="A180" s="103" t="s">
        <v>859</v>
      </c>
      <c r="B180" s="324">
        <v>52</v>
      </c>
      <c r="C180" s="324">
        <v>0</v>
      </c>
      <c r="D180" s="323">
        <v>3</v>
      </c>
      <c r="E180" s="323">
        <v>0</v>
      </c>
      <c r="G180" s="323">
        <v>0</v>
      </c>
      <c r="H180" s="323">
        <v>0</v>
      </c>
    </row>
    <row r="181" spans="1:8" x14ac:dyDescent="0.25">
      <c r="A181" s="103" t="s">
        <v>1137</v>
      </c>
      <c r="B181" s="324">
        <v>0</v>
      </c>
      <c r="C181" s="324">
        <v>0</v>
      </c>
      <c r="D181" s="323">
        <v>0</v>
      </c>
      <c r="E181" s="323">
        <v>0</v>
      </c>
      <c r="G181" s="323">
        <v>0</v>
      </c>
      <c r="H181" s="323">
        <v>0</v>
      </c>
    </row>
    <row r="182" spans="1:8" x14ac:dyDescent="0.25">
      <c r="A182" s="103" t="s">
        <v>1099</v>
      </c>
      <c r="B182" s="324">
        <v>0</v>
      </c>
      <c r="C182" s="324">
        <v>0</v>
      </c>
      <c r="D182" s="323">
        <v>0</v>
      </c>
      <c r="E182" s="323">
        <v>0</v>
      </c>
      <c r="G182" s="323">
        <v>0</v>
      </c>
      <c r="H182" s="323">
        <v>0</v>
      </c>
    </row>
    <row r="183" spans="1:8" x14ac:dyDescent="0.25">
      <c r="A183" s="103" t="s">
        <v>1098</v>
      </c>
      <c r="B183" s="324">
        <v>0</v>
      </c>
      <c r="C183" s="324">
        <v>0</v>
      </c>
      <c r="D183" s="323">
        <v>0</v>
      </c>
      <c r="E183" s="323">
        <v>0</v>
      </c>
      <c r="G183" s="323">
        <v>34</v>
      </c>
      <c r="H183" s="323">
        <v>320</v>
      </c>
    </row>
    <row r="184" spans="1:8" x14ac:dyDescent="0.25">
      <c r="A184" s="103" t="s">
        <v>1233</v>
      </c>
      <c r="B184" s="324">
        <v>0</v>
      </c>
      <c r="C184" s="324">
        <v>0</v>
      </c>
      <c r="D184" s="323">
        <v>0</v>
      </c>
      <c r="E184" s="323">
        <v>0</v>
      </c>
      <c r="G184" s="323">
        <v>0</v>
      </c>
      <c r="H184" s="323">
        <v>0</v>
      </c>
    </row>
    <row r="185" spans="1:8" x14ac:dyDescent="0.25">
      <c r="A185" s="103" t="s">
        <v>799</v>
      </c>
      <c r="B185" s="324">
        <v>0</v>
      </c>
      <c r="C185" s="324">
        <v>0</v>
      </c>
      <c r="D185" s="323">
        <v>0</v>
      </c>
      <c r="E185" s="323">
        <v>0</v>
      </c>
      <c r="G185" s="323">
        <v>0</v>
      </c>
      <c r="H185" s="323">
        <v>27</v>
      </c>
    </row>
    <row r="186" spans="1:8" x14ac:dyDescent="0.25">
      <c r="A186" s="103" t="s">
        <v>948</v>
      </c>
      <c r="B186" s="324">
        <v>0</v>
      </c>
      <c r="C186" s="324">
        <v>0</v>
      </c>
      <c r="D186" s="323">
        <v>0</v>
      </c>
      <c r="E186" s="323">
        <v>3</v>
      </c>
      <c r="G186" s="323">
        <v>114</v>
      </c>
      <c r="H186" s="323">
        <v>32</v>
      </c>
    </row>
    <row r="187" spans="1:8" x14ac:dyDescent="0.25">
      <c r="A187" s="103" t="s">
        <v>1205</v>
      </c>
      <c r="B187" s="324">
        <v>0</v>
      </c>
      <c r="C187" s="324">
        <v>0</v>
      </c>
      <c r="D187" s="323">
        <v>0</v>
      </c>
      <c r="E187" s="323">
        <v>0</v>
      </c>
      <c r="G187" s="323">
        <v>0</v>
      </c>
      <c r="H187" s="323">
        <v>0</v>
      </c>
    </row>
    <row r="188" spans="1:8" x14ac:dyDescent="0.25">
      <c r="A188" s="103" t="s">
        <v>1097</v>
      </c>
      <c r="B188" s="324">
        <v>0</v>
      </c>
      <c r="C188" s="324">
        <v>0</v>
      </c>
      <c r="D188" s="323">
        <v>0</v>
      </c>
      <c r="E188" s="323">
        <v>0</v>
      </c>
      <c r="G188" s="323">
        <v>0</v>
      </c>
      <c r="H188" s="323">
        <v>0</v>
      </c>
    </row>
    <row r="189" spans="1:8" x14ac:dyDescent="0.25">
      <c r="A189" s="103" t="s">
        <v>914</v>
      </c>
      <c r="B189" s="324">
        <v>0</v>
      </c>
      <c r="C189" s="324">
        <v>0</v>
      </c>
      <c r="D189" s="323">
        <v>0</v>
      </c>
      <c r="E189" s="323">
        <v>0</v>
      </c>
      <c r="G189" s="323">
        <v>82</v>
      </c>
      <c r="H189" s="323">
        <v>0</v>
      </c>
    </row>
    <row r="190" spans="1:8" x14ac:dyDescent="0.25">
      <c r="A190" s="103" t="s">
        <v>1096</v>
      </c>
      <c r="B190" s="324">
        <v>0</v>
      </c>
      <c r="C190" s="324">
        <v>0</v>
      </c>
      <c r="D190" s="323">
        <v>0</v>
      </c>
      <c r="E190" s="323">
        <v>0</v>
      </c>
      <c r="G190" s="323">
        <v>0</v>
      </c>
      <c r="H190" s="323">
        <v>0</v>
      </c>
    </row>
    <row r="191" spans="1:8" x14ac:dyDescent="0.25">
      <c r="A191" s="103" t="s">
        <v>913</v>
      </c>
      <c r="B191" s="324">
        <v>0</v>
      </c>
      <c r="C191" s="324">
        <v>0</v>
      </c>
      <c r="D191" s="323">
        <v>0</v>
      </c>
      <c r="E191" s="323">
        <v>0</v>
      </c>
      <c r="G191" s="323">
        <v>1</v>
      </c>
      <c r="H191" s="323">
        <v>3</v>
      </c>
    </row>
    <row r="192" spans="1:8" x14ac:dyDescent="0.25">
      <c r="A192" s="103" t="s">
        <v>1329</v>
      </c>
      <c r="B192" s="324">
        <v>0</v>
      </c>
      <c r="C192" s="324">
        <v>0</v>
      </c>
      <c r="D192" s="323">
        <v>0</v>
      </c>
      <c r="E192" s="323">
        <v>0</v>
      </c>
      <c r="G192" s="323">
        <v>0</v>
      </c>
      <c r="H192" s="323">
        <v>0</v>
      </c>
    </row>
    <row r="193" spans="1:8" x14ac:dyDescent="0.25">
      <c r="A193" s="103" t="s">
        <v>925</v>
      </c>
      <c r="B193" s="324">
        <v>0</v>
      </c>
      <c r="C193" s="324">
        <v>0</v>
      </c>
      <c r="D193" s="323">
        <v>0</v>
      </c>
      <c r="E193" s="323">
        <v>0</v>
      </c>
      <c r="G193" s="323">
        <v>0</v>
      </c>
      <c r="H193" s="323">
        <v>0</v>
      </c>
    </row>
    <row r="194" spans="1:8" x14ac:dyDescent="0.25">
      <c r="A194" s="103" t="s">
        <v>1157</v>
      </c>
      <c r="B194" s="324">
        <v>0</v>
      </c>
      <c r="C194" s="324">
        <v>0</v>
      </c>
      <c r="D194" s="323">
        <v>0</v>
      </c>
      <c r="E194" s="323">
        <v>0</v>
      </c>
      <c r="G194" s="323">
        <v>0</v>
      </c>
      <c r="H194" s="323">
        <v>0</v>
      </c>
    </row>
    <row r="195" spans="1:8" x14ac:dyDescent="0.25">
      <c r="A195" s="103" t="s">
        <v>792</v>
      </c>
      <c r="B195" s="324">
        <v>0</v>
      </c>
      <c r="C195" s="324">
        <v>0</v>
      </c>
      <c r="D195" s="323">
        <v>0</v>
      </c>
      <c r="E195" s="323">
        <v>0</v>
      </c>
      <c r="G195" s="323">
        <v>0</v>
      </c>
      <c r="H195" s="323">
        <v>0</v>
      </c>
    </row>
    <row r="196" spans="1:8" x14ac:dyDescent="0.25">
      <c r="A196" s="103" t="s">
        <v>643</v>
      </c>
      <c r="B196" s="324">
        <v>0</v>
      </c>
      <c r="C196" s="324">
        <v>16</v>
      </c>
      <c r="D196" s="323">
        <v>0</v>
      </c>
      <c r="E196" s="323">
        <v>13</v>
      </c>
      <c r="G196" s="323">
        <v>26</v>
      </c>
      <c r="H196" s="323">
        <v>83</v>
      </c>
    </row>
    <row r="197" spans="1:8" x14ac:dyDescent="0.25">
      <c r="A197" s="103" t="s">
        <v>988</v>
      </c>
      <c r="B197" s="324">
        <v>0</v>
      </c>
      <c r="C197" s="324">
        <v>0</v>
      </c>
      <c r="D197" s="323">
        <v>0</v>
      </c>
      <c r="E197" s="323">
        <v>0</v>
      </c>
      <c r="G197" s="323">
        <v>0</v>
      </c>
      <c r="H197" s="323">
        <v>0</v>
      </c>
    </row>
    <row r="198" spans="1:8" x14ac:dyDescent="0.25">
      <c r="A198" s="103" t="s">
        <v>1095</v>
      </c>
      <c r="B198" s="324">
        <v>0</v>
      </c>
      <c r="C198" s="324">
        <v>0</v>
      </c>
      <c r="D198" s="323">
        <v>0</v>
      </c>
      <c r="E198" s="323">
        <v>0</v>
      </c>
      <c r="G198" s="323">
        <v>0</v>
      </c>
      <c r="H198" s="323">
        <v>0</v>
      </c>
    </row>
    <row r="199" spans="1:8" x14ac:dyDescent="0.25">
      <c r="A199" s="103" t="s">
        <v>1182</v>
      </c>
      <c r="B199" s="324">
        <v>0</v>
      </c>
      <c r="C199" s="324">
        <v>0</v>
      </c>
      <c r="D199" s="323">
        <v>0</v>
      </c>
      <c r="E199" s="323">
        <v>0</v>
      </c>
      <c r="G199" s="323">
        <v>0</v>
      </c>
      <c r="H199" s="323">
        <v>0</v>
      </c>
    </row>
    <row r="200" spans="1:8" x14ac:dyDescent="0.25">
      <c r="A200" s="103" t="s">
        <v>1156</v>
      </c>
      <c r="B200" s="324">
        <v>56</v>
      </c>
      <c r="C200" s="324">
        <v>0</v>
      </c>
      <c r="D200" s="323">
        <v>0</v>
      </c>
      <c r="E200" s="323">
        <v>0</v>
      </c>
      <c r="G200" s="323">
        <v>43</v>
      </c>
      <c r="H200" s="323">
        <v>16</v>
      </c>
    </row>
    <row r="201" spans="1:8" x14ac:dyDescent="0.25">
      <c r="A201" s="103" t="s">
        <v>892</v>
      </c>
      <c r="B201" s="324">
        <v>0</v>
      </c>
      <c r="C201" s="324">
        <v>0</v>
      </c>
      <c r="D201" s="323">
        <v>6</v>
      </c>
      <c r="E201" s="323">
        <v>0</v>
      </c>
      <c r="G201" s="323">
        <v>0</v>
      </c>
      <c r="H201" s="323">
        <v>40</v>
      </c>
    </row>
    <row r="202" spans="1:8" x14ac:dyDescent="0.25">
      <c r="A202" s="103" t="s">
        <v>633</v>
      </c>
      <c r="B202" s="324">
        <v>0</v>
      </c>
      <c r="C202" s="324">
        <v>0</v>
      </c>
      <c r="D202" s="323">
        <v>0</v>
      </c>
      <c r="E202" s="323">
        <v>0</v>
      </c>
      <c r="G202" s="323">
        <v>0</v>
      </c>
      <c r="H202" s="323">
        <v>0</v>
      </c>
    </row>
    <row r="203" spans="1:8" x14ac:dyDescent="0.25">
      <c r="A203" s="103" t="s">
        <v>947</v>
      </c>
      <c r="B203" s="324">
        <v>0</v>
      </c>
      <c r="C203" s="324">
        <v>0</v>
      </c>
      <c r="D203" s="323">
        <v>0</v>
      </c>
      <c r="E203" s="323">
        <v>0</v>
      </c>
      <c r="G203" s="323">
        <v>0</v>
      </c>
      <c r="H203" s="323">
        <v>40</v>
      </c>
    </row>
    <row r="204" spans="1:8" x14ac:dyDescent="0.25">
      <c r="A204" s="103" t="s">
        <v>946</v>
      </c>
      <c r="B204" s="324">
        <v>84</v>
      </c>
      <c r="C204" s="324">
        <v>0</v>
      </c>
      <c r="D204" s="323">
        <v>0</v>
      </c>
      <c r="E204" s="323">
        <v>0</v>
      </c>
      <c r="G204" s="323">
        <v>1</v>
      </c>
      <c r="H204" s="323">
        <v>367</v>
      </c>
    </row>
    <row r="205" spans="1:8" x14ac:dyDescent="0.25">
      <c r="A205" s="103" t="s">
        <v>1094</v>
      </c>
      <c r="B205" s="326">
        <v>0</v>
      </c>
      <c r="C205" s="324">
        <v>0</v>
      </c>
      <c r="D205" s="323">
        <v>0</v>
      </c>
      <c r="E205" s="323">
        <v>0</v>
      </c>
      <c r="G205" s="323">
        <v>0</v>
      </c>
      <c r="H205" s="323">
        <v>0</v>
      </c>
    </row>
    <row r="206" spans="1:8" x14ac:dyDescent="0.25">
      <c r="A206" s="103" t="s">
        <v>1093</v>
      </c>
      <c r="B206" s="330">
        <v>0</v>
      </c>
      <c r="C206" s="324">
        <v>0</v>
      </c>
      <c r="D206" s="323">
        <v>0</v>
      </c>
      <c r="E206" s="323">
        <v>0</v>
      </c>
      <c r="G206" s="323">
        <v>0</v>
      </c>
      <c r="H206" s="323">
        <v>3</v>
      </c>
    </row>
    <row r="207" spans="1:8" x14ac:dyDescent="0.25">
      <c r="A207" s="103" t="s">
        <v>1152</v>
      </c>
      <c r="B207" s="330">
        <v>0</v>
      </c>
      <c r="C207" s="324">
        <v>0</v>
      </c>
      <c r="D207" s="323">
        <v>0</v>
      </c>
      <c r="E207" s="323">
        <v>0</v>
      </c>
      <c r="G207" s="323">
        <v>0</v>
      </c>
      <c r="H207" s="323">
        <v>3</v>
      </c>
    </row>
    <row r="208" spans="1:8" x14ac:dyDescent="0.25">
      <c r="A208" s="103" t="s">
        <v>1223</v>
      </c>
      <c r="B208" s="330">
        <v>0</v>
      </c>
      <c r="C208" s="324">
        <v>0</v>
      </c>
      <c r="D208" s="323">
        <v>0</v>
      </c>
      <c r="E208" s="323">
        <v>0</v>
      </c>
      <c r="G208" s="323">
        <v>0</v>
      </c>
      <c r="H208" s="323">
        <v>0</v>
      </c>
    </row>
    <row r="209" spans="1:8" x14ac:dyDescent="0.25">
      <c r="A209" s="103" t="s">
        <v>987</v>
      </c>
      <c r="B209" s="330">
        <v>137</v>
      </c>
      <c r="C209" s="324">
        <v>0</v>
      </c>
      <c r="D209" s="323">
        <v>0</v>
      </c>
      <c r="E209" s="323">
        <v>0</v>
      </c>
      <c r="G209" s="323">
        <v>1702</v>
      </c>
      <c r="H209" s="323">
        <v>1654</v>
      </c>
    </row>
    <row r="210" spans="1:8" x14ac:dyDescent="0.25">
      <c r="A210" s="103" t="s">
        <v>1092</v>
      </c>
      <c r="B210" s="326">
        <v>0</v>
      </c>
      <c r="C210" s="324">
        <v>0</v>
      </c>
      <c r="D210" s="323">
        <v>0</v>
      </c>
      <c r="E210" s="323">
        <v>0</v>
      </c>
      <c r="G210" s="323">
        <v>0</v>
      </c>
      <c r="H210" s="323">
        <v>0</v>
      </c>
    </row>
    <row r="211" spans="1:8" x14ac:dyDescent="0.25">
      <c r="A211" s="103" t="s">
        <v>928</v>
      </c>
      <c r="B211" s="330">
        <v>0</v>
      </c>
      <c r="C211" s="324">
        <v>0</v>
      </c>
      <c r="D211" s="323">
        <v>0</v>
      </c>
      <c r="E211" s="323">
        <v>0</v>
      </c>
      <c r="G211" s="323">
        <v>0</v>
      </c>
      <c r="H211" s="323">
        <v>0</v>
      </c>
    </row>
    <row r="212" spans="1:8" x14ac:dyDescent="0.25">
      <c r="A212" s="103" t="s">
        <v>1222</v>
      </c>
      <c r="B212" s="330">
        <v>0</v>
      </c>
      <c r="C212" s="324">
        <v>0</v>
      </c>
      <c r="D212" s="323">
        <v>0</v>
      </c>
      <c r="E212" s="323">
        <v>0</v>
      </c>
      <c r="G212" s="323">
        <v>1</v>
      </c>
      <c r="H212" s="323">
        <v>0</v>
      </c>
    </row>
    <row r="213" spans="1:8" x14ac:dyDescent="0.25">
      <c r="A213" s="103" t="s">
        <v>1346</v>
      </c>
      <c r="B213" s="330">
        <v>0</v>
      </c>
      <c r="C213" s="324">
        <v>0</v>
      </c>
      <c r="D213" s="323">
        <v>0</v>
      </c>
      <c r="E213" s="323">
        <v>0</v>
      </c>
      <c r="G213" s="323">
        <v>0</v>
      </c>
      <c r="H213" s="323">
        <v>0</v>
      </c>
    </row>
    <row r="214" spans="1:8" x14ac:dyDescent="0.25">
      <c r="A214" s="103" t="s">
        <v>1181</v>
      </c>
      <c r="B214" s="330">
        <v>0</v>
      </c>
      <c r="C214" s="324">
        <v>0</v>
      </c>
      <c r="D214" s="323">
        <v>0</v>
      </c>
      <c r="E214" s="323">
        <v>0</v>
      </c>
      <c r="G214" s="323">
        <v>0</v>
      </c>
      <c r="H214" s="323">
        <v>0</v>
      </c>
    </row>
    <row r="215" spans="1:8" x14ac:dyDescent="0.25">
      <c r="A215" s="103" t="s">
        <v>624</v>
      </c>
      <c r="B215" s="326">
        <v>0</v>
      </c>
      <c r="C215" s="324">
        <v>0</v>
      </c>
      <c r="D215" s="323">
        <v>0</v>
      </c>
      <c r="E215" s="323">
        <v>0</v>
      </c>
      <c r="G215" s="323">
        <v>0</v>
      </c>
      <c r="H215" s="323">
        <v>0</v>
      </c>
    </row>
    <row r="216" spans="1:8" x14ac:dyDescent="0.25">
      <c r="A216" s="103" t="s">
        <v>1014</v>
      </c>
      <c r="B216" s="330">
        <v>0</v>
      </c>
      <c r="C216" s="324">
        <v>0</v>
      </c>
      <c r="D216" s="323">
        <v>0</v>
      </c>
      <c r="E216" s="323">
        <v>0</v>
      </c>
      <c r="G216" s="323">
        <v>0</v>
      </c>
      <c r="H216" s="323">
        <v>0</v>
      </c>
    </row>
    <row r="217" spans="1:8" x14ac:dyDescent="0.25">
      <c r="A217" s="103" t="s">
        <v>611</v>
      </c>
      <c r="B217" s="330">
        <v>0</v>
      </c>
      <c r="C217" s="324">
        <v>0</v>
      </c>
      <c r="D217" s="323">
        <v>0</v>
      </c>
      <c r="E217" s="323">
        <v>0</v>
      </c>
      <c r="G217" s="323">
        <v>0</v>
      </c>
      <c r="H217" s="323">
        <v>0</v>
      </c>
    </row>
    <row r="218" spans="1:8" x14ac:dyDescent="0.25">
      <c r="A218" s="103" t="s">
        <v>1180</v>
      </c>
      <c r="B218" s="330">
        <v>0</v>
      </c>
      <c r="C218" s="324">
        <v>0</v>
      </c>
      <c r="D218" s="323">
        <v>0</v>
      </c>
      <c r="E218" s="323">
        <v>0</v>
      </c>
      <c r="G218" s="323">
        <v>0</v>
      </c>
      <c r="H218" s="323">
        <v>0</v>
      </c>
    </row>
    <row r="219" spans="1:8" x14ac:dyDescent="0.25">
      <c r="A219" s="103" t="s">
        <v>1091</v>
      </c>
      <c r="B219" s="330">
        <v>0</v>
      </c>
      <c r="C219" s="324">
        <v>0</v>
      </c>
      <c r="D219" s="323">
        <v>0</v>
      </c>
      <c r="E219" s="323">
        <v>0</v>
      </c>
      <c r="G219" s="323">
        <v>0</v>
      </c>
      <c r="H219" s="323">
        <v>5</v>
      </c>
    </row>
    <row r="220" spans="1:8" x14ac:dyDescent="0.25">
      <c r="A220" s="103" t="s">
        <v>986</v>
      </c>
      <c r="B220" s="324">
        <v>0</v>
      </c>
      <c r="C220" s="324">
        <v>0</v>
      </c>
      <c r="D220" s="323">
        <v>0</v>
      </c>
      <c r="E220" s="323">
        <v>0</v>
      </c>
      <c r="G220" s="323">
        <v>7</v>
      </c>
      <c r="H220" s="323">
        <v>0</v>
      </c>
    </row>
    <row r="221" spans="1:8" x14ac:dyDescent="0.25">
      <c r="A221" s="103" t="s">
        <v>1090</v>
      </c>
      <c r="B221" s="324">
        <v>0</v>
      </c>
      <c r="C221" s="324">
        <v>0</v>
      </c>
      <c r="D221" s="323">
        <v>0</v>
      </c>
      <c r="E221" s="323">
        <v>0</v>
      </c>
      <c r="G221" s="323">
        <v>0</v>
      </c>
      <c r="H221" s="323">
        <v>0</v>
      </c>
    </row>
    <row r="222" spans="1:8" x14ac:dyDescent="0.25">
      <c r="A222" s="103" t="s">
        <v>891</v>
      </c>
      <c r="B222" s="324">
        <v>0</v>
      </c>
      <c r="C222" s="324">
        <v>0</v>
      </c>
      <c r="D222" s="323">
        <v>0</v>
      </c>
      <c r="E222" s="323">
        <v>1</v>
      </c>
      <c r="G222" s="323">
        <v>0</v>
      </c>
      <c r="H222" s="323">
        <v>310</v>
      </c>
    </row>
    <row r="223" spans="1:8" x14ac:dyDescent="0.25">
      <c r="A223" s="103" t="s">
        <v>1089</v>
      </c>
      <c r="B223" s="324">
        <v>0</v>
      </c>
      <c r="C223" s="324">
        <v>0</v>
      </c>
      <c r="D223" s="323">
        <v>0</v>
      </c>
      <c r="E223" s="323">
        <v>0</v>
      </c>
      <c r="G223" s="323">
        <v>0</v>
      </c>
      <c r="H223" s="323">
        <v>0</v>
      </c>
    </row>
    <row r="224" spans="1:8" x14ac:dyDescent="0.25">
      <c r="A224" s="103" t="s">
        <v>985</v>
      </c>
      <c r="B224" s="324">
        <v>0</v>
      </c>
      <c r="C224" s="324">
        <v>0</v>
      </c>
      <c r="D224" s="323">
        <v>0</v>
      </c>
      <c r="E224" s="323">
        <v>0</v>
      </c>
      <c r="G224" s="323">
        <v>0</v>
      </c>
      <c r="H224" s="323">
        <v>0</v>
      </c>
    </row>
    <row r="225" spans="1:8" x14ac:dyDescent="0.25">
      <c r="A225" s="103" t="s">
        <v>1088</v>
      </c>
      <c r="B225" s="324">
        <v>0</v>
      </c>
      <c r="C225" s="324">
        <v>0</v>
      </c>
      <c r="D225" s="323">
        <v>0</v>
      </c>
      <c r="E225" s="323">
        <v>0</v>
      </c>
      <c r="G225" s="323">
        <v>0</v>
      </c>
      <c r="H225" s="323">
        <v>0</v>
      </c>
    </row>
    <row r="226" spans="1:8" x14ac:dyDescent="0.25">
      <c r="A226" s="103" t="s">
        <v>945</v>
      </c>
      <c r="B226" s="324">
        <v>0</v>
      </c>
      <c r="C226" s="324">
        <v>0</v>
      </c>
      <c r="D226" s="323">
        <v>0</v>
      </c>
      <c r="E226" s="323">
        <v>0</v>
      </c>
      <c r="G226" s="323">
        <v>0</v>
      </c>
      <c r="H226" s="323">
        <v>0</v>
      </c>
    </row>
    <row r="227" spans="1:8" x14ac:dyDescent="0.25">
      <c r="A227" s="103" t="s">
        <v>1087</v>
      </c>
      <c r="B227" s="324">
        <v>35</v>
      </c>
      <c r="C227" s="324">
        <v>0</v>
      </c>
      <c r="D227" s="323">
        <v>2</v>
      </c>
      <c r="E227" s="323">
        <v>0</v>
      </c>
      <c r="G227" s="323">
        <v>0</v>
      </c>
      <c r="H227" s="323">
        <v>78</v>
      </c>
    </row>
    <row r="228" spans="1:8" x14ac:dyDescent="0.25">
      <c r="A228" s="103" t="s">
        <v>1204</v>
      </c>
      <c r="B228" s="324">
        <v>0</v>
      </c>
      <c r="C228" s="324">
        <v>0</v>
      </c>
      <c r="D228" s="323">
        <v>0</v>
      </c>
      <c r="E228" s="323">
        <v>0</v>
      </c>
      <c r="G228" s="323">
        <v>21</v>
      </c>
      <c r="H228" s="323">
        <v>247</v>
      </c>
    </row>
    <row r="229" spans="1:8" x14ac:dyDescent="0.25">
      <c r="A229" s="103" t="s">
        <v>984</v>
      </c>
      <c r="B229" s="324">
        <v>0</v>
      </c>
      <c r="C229" s="324">
        <v>0</v>
      </c>
      <c r="D229" s="323">
        <v>0</v>
      </c>
      <c r="E229" s="323">
        <v>0</v>
      </c>
      <c r="G229" s="323">
        <v>0</v>
      </c>
      <c r="H229" s="323">
        <v>15</v>
      </c>
    </row>
    <row r="230" spans="1:8" x14ac:dyDescent="0.25">
      <c r="A230" s="103" t="s">
        <v>983</v>
      </c>
      <c r="B230" s="324">
        <v>0</v>
      </c>
      <c r="C230" s="324">
        <v>0</v>
      </c>
      <c r="D230" s="323">
        <v>0</v>
      </c>
      <c r="E230" s="323">
        <v>0</v>
      </c>
      <c r="G230" s="323">
        <v>0</v>
      </c>
      <c r="H230" s="323">
        <v>0</v>
      </c>
    </row>
    <row r="231" spans="1:8" x14ac:dyDescent="0.25">
      <c r="A231" s="103" t="s">
        <v>982</v>
      </c>
      <c r="B231" s="324">
        <v>14</v>
      </c>
      <c r="C231" s="324">
        <v>0</v>
      </c>
      <c r="D231" s="323">
        <v>14</v>
      </c>
      <c r="E231" s="323">
        <v>0</v>
      </c>
      <c r="G231" s="323">
        <v>0</v>
      </c>
      <c r="H231" s="323">
        <v>427</v>
      </c>
    </row>
    <row r="232" spans="1:8" x14ac:dyDescent="0.25">
      <c r="A232" s="103" t="s">
        <v>981</v>
      </c>
      <c r="B232" s="324">
        <v>0</v>
      </c>
      <c r="C232" s="324">
        <v>0</v>
      </c>
      <c r="D232" s="323">
        <v>0</v>
      </c>
      <c r="E232" s="323">
        <v>0</v>
      </c>
      <c r="G232" s="323">
        <v>0</v>
      </c>
      <c r="H232" s="323">
        <v>0</v>
      </c>
    </row>
    <row r="233" spans="1:8" x14ac:dyDescent="0.25">
      <c r="A233" s="103" t="s">
        <v>607</v>
      </c>
      <c r="B233" s="324">
        <v>0</v>
      </c>
      <c r="C233" s="324">
        <v>0</v>
      </c>
      <c r="D233" s="323">
        <v>0</v>
      </c>
      <c r="E233" s="323">
        <v>0</v>
      </c>
      <c r="G233" s="323">
        <v>0</v>
      </c>
      <c r="H233" s="323">
        <v>0</v>
      </c>
    </row>
    <row r="234" spans="1:8" x14ac:dyDescent="0.25">
      <c r="A234" s="103" t="s">
        <v>944</v>
      </c>
      <c r="B234" s="324">
        <v>0</v>
      </c>
      <c r="C234" s="324">
        <v>0</v>
      </c>
      <c r="D234" s="323">
        <v>0</v>
      </c>
      <c r="E234" s="323">
        <v>0</v>
      </c>
      <c r="G234" s="323">
        <v>0</v>
      </c>
      <c r="H234" s="323">
        <v>0</v>
      </c>
    </row>
    <row r="235" spans="1:8" x14ac:dyDescent="0.25">
      <c r="A235" s="103" t="s">
        <v>980</v>
      </c>
      <c r="B235" s="324">
        <v>0</v>
      </c>
      <c r="C235" s="324">
        <v>0</v>
      </c>
      <c r="D235" s="323">
        <v>0</v>
      </c>
      <c r="E235" s="323">
        <v>0</v>
      </c>
      <c r="G235" s="323">
        <v>145</v>
      </c>
      <c r="H235" s="323">
        <v>688</v>
      </c>
    </row>
    <row r="236" spans="1:8" x14ac:dyDescent="0.25">
      <c r="A236" s="103" t="s">
        <v>1132</v>
      </c>
      <c r="B236" s="324">
        <v>0</v>
      </c>
      <c r="C236" s="324">
        <v>0</v>
      </c>
      <c r="D236" s="323">
        <v>0</v>
      </c>
      <c r="E236" s="323">
        <v>0</v>
      </c>
      <c r="G236" s="323">
        <v>0</v>
      </c>
      <c r="H236" s="323">
        <v>0</v>
      </c>
    </row>
    <row r="237" spans="1:8" x14ac:dyDescent="0.25">
      <c r="A237" s="103" t="s">
        <v>1086</v>
      </c>
      <c r="B237" s="324">
        <v>0</v>
      </c>
      <c r="C237" s="324">
        <v>0</v>
      </c>
      <c r="D237" s="323">
        <v>0</v>
      </c>
      <c r="E237" s="323">
        <v>0</v>
      </c>
      <c r="G237" s="323">
        <v>0</v>
      </c>
      <c r="H237" s="323">
        <v>0</v>
      </c>
    </row>
    <row r="238" spans="1:8" x14ac:dyDescent="0.25">
      <c r="A238" s="103" t="s">
        <v>1085</v>
      </c>
      <c r="B238" s="324">
        <v>0</v>
      </c>
      <c r="C238" s="324">
        <v>0</v>
      </c>
      <c r="D238" s="323">
        <v>0</v>
      </c>
      <c r="E238" s="323">
        <v>0</v>
      </c>
      <c r="G238" s="323">
        <v>0</v>
      </c>
      <c r="H238" s="323">
        <v>0</v>
      </c>
    </row>
    <row r="239" spans="1:8" x14ac:dyDescent="0.25">
      <c r="A239" s="103" t="s">
        <v>1038</v>
      </c>
      <c r="B239" s="324">
        <v>3</v>
      </c>
      <c r="C239" s="324">
        <v>0</v>
      </c>
      <c r="D239" s="323">
        <v>9</v>
      </c>
      <c r="E239" s="323">
        <v>0</v>
      </c>
      <c r="G239" s="323">
        <v>8</v>
      </c>
      <c r="H239" s="323">
        <v>76</v>
      </c>
    </row>
    <row r="240" spans="1:8" x14ac:dyDescent="0.25">
      <c r="A240" s="103" t="s">
        <v>604</v>
      </c>
      <c r="B240" s="324">
        <v>0</v>
      </c>
      <c r="C240" s="324">
        <v>0</v>
      </c>
      <c r="D240" s="323">
        <v>0</v>
      </c>
      <c r="E240" s="323">
        <v>0</v>
      </c>
      <c r="G240" s="323">
        <v>0</v>
      </c>
      <c r="H240" s="323">
        <v>0</v>
      </c>
    </row>
    <row r="241" spans="1:8" x14ac:dyDescent="0.25">
      <c r="A241" s="103" t="s">
        <v>880</v>
      </c>
      <c r="B241" s="324">
        <v>0</v>
      </c>
      <c r="C241" s="324">
        <v>0</v>
      </c>
      <c r="D241" s="323">
        <v>0</v>
      </c>
      <c r="E241" s="323">
        <v>0</v>
      </c>
      <c r="G241" s="323">
        <v>0</v>
      </c>
      <c r="H241" s="323">
        <v>0</v>
      </c>
    </row>
    <row r="242" spans="1:8" x14ac:dyDescent="0.25">
      <c r="A242" s="103" t="s">
        <v>1084</v>
      </c>
      <c r="B242" s="324">
        <v>0</v>
      </c>
      <c r="C242" s="324">
        <v>0</v>
      </c>
      <c r="D242" s="323">
        <v>0</v>
      </c>
      <c r="E242" s="323">
        <v>0</v>
      </c>
      <c r="G242" s="323">
        <v>0</v>
      </c>
      <c r="H242" s="323">
        <v>5</v>
      </c>
    </row>
    <row r="243" spans="1:8" x14ac:dyDescent="0.25">
      <c r="A243" s="103" t="s">
        <v>890</v>
      </c>
      <c r="B243" s="324">
        <v>0</v>
      </c>
      <c r="C243" s="324">
        <v>0</v>
      </c>
      <c r="D243" s="323">
        <v>0</v>
      </c>
      <c r="E243" s="323">
        <v>0</v>
      </c>
      <c r="G243" s="323">
        <v>0</v>
      </c>
      <c r="H243" s="323">
        <v>23</v>
      </c>
    </row>
    <row r="244" spans="1:8" x14ac:dyDescent="0.25">
      <c r="A244" s="103" t="s">
        <v>1135</v>
      </c>
      <c r="B244" s="324">
        <v>0</v>
      </c>
      <c r="C244" s="324">
        <v>0</v>
      </c>
      <c r="D244" s="323">
        <v>0</v>
      </c>
      <c r="E244" s="323">
        <v>0</v>
      </c>
      <c r="G244" s="323">
        <v>0</v>
      </c>
      <c r="H244" s="323">
        <v>0</v>
      </c>
    </row>
    <row r="245" spans="1:8" x14ac:dyDescent="0.25">
      <c r="A245" s="103" t="s">
        <v>962</v>
      </c>
      <c r="B245" s="324">
        <v>0</v>
      </c>
      <c r="C245" s="324">
        <v>0</v>
      </c>
      <c r="D245" s="323">
        <v>0</v>
      </c>
      <c r="E245" s="323">
        <v>0</v>
      </c>
      <c r="G245" s="323">
        <v>0</v>
      </c>
      <c r="H245" s="323">
        <v>286</v>
      </c>
    </row>
    <row r="246" spans="1:8" x14ac:dyDescent="0.25">
      <c r="A246" s="103" t="s">
        <v>774</v>
      </c>
      <c r="B246" s="324">
        <v>0</v>
      </c>
      <c r="C246" s="324">
        <v>0</v>
      </c>
      <c r="D246" s="323">
        <v>0</v>
      </c>
      <c r="E246" s="323">
        <v>0</v>
      </c>
      <c r="G246" s="323">
        <v>0</v>
      </c>
      <c r="H246" s="323">
        <v>0</v>
      </c>
    </row>
    <row r="247" spans="1:8" x14ac:dyDescent="0.25">
      <c r="A247" s="103" t="s">
        <v>783</v>
      </c>
      <c r="B247" s="324">
        <v>0</v>
      </c>
      <c r="C247" s="324">
        <v>0</v>
      </c>
      <c r="D247" s="323">
        <v>0</v>
      </c>
      <c r="E247" s="323">
        <v>0</v>
      </c>
      <c r="G247" s="323">
        <v>1</v>
      </c>
      <c r="H247" s="323">
        <v>0</v>
      </c>
    </row>
    <row r="248" spans="1:8" x14ac:dyDescent="0.25">
      <c r="A248" s="103" t="s">
        <v>1232</v>
      </c>
      <c r="B248" s="324">
        <v>0</v>
      </c>
      <c r="C248" s="324">
        <v>0</v>
      </c>
      <c r="D248" s="323">
        <v>1</v>
      </c>
      <c r="E248" s="323">
        <v>0</v>
      </c>
      <c r="G248" s="323">
        <v>15</v>
      </c>
      <c r="H248" s="323">
        <v>80</v>
      </c>
    </row>
    <row r="249" spans="1:8" x14ac:dyDescent="0.25">
      <c r="A249" s="103" t="s">
        <v>1024</v>
      </c>
      <c r="B249" s="324">
        <v>0</v>
      </c>
      <c r="C249" s="324">
        <v>0</v>
      </c>
      <c r="D249" s="323">
        <v>0</v>
      </c>
      <c r="E249" s="323">
        <v>0</v>
      </c>
      <c r="G249" s="323">
        <v>0</v>
      </c>
      <c r="H249" s="323">
        <v>0</v>
      </c>
    </row>
    <row r="250" spans="1:8" x14ac:dyDescent="0.25">
      <c r="A250" s="103" t="s">
        <v>879</v>
      </c>
      <c r="B250" s="324">
        <v>0</v>
      </c>
      <c r="C250" s="324">
        <v>0</v>
      </c>
      <c r="D250" s="323">
        <v>0</v>
      </c>
      <c r="E250" s="323">
        <v>0</v>
      </c>
      <c r="G250" s="323">
        <v>0</v>
      </c>
      <c r="H250" s="323">
        <v>0</v>
      </c>
    </row>
    <row r="251" spans="1:8" x14ac:dyDescent="0.25">
      <c r="A251" s="103" t="s">
        <v>912</v>
      </c>
      <c r="B251" s="324">
        <v>0</v>
      </c>
      <c r="C251" s="324">
        <v>0</v>
      </c>
      <c r="D251" s="323">
        <v>0</v>
      </c>
      <c r="E251" s="323">
        <v>0</v>
      </c>
      <c r="G251" s="323">
        <v>0</v>
      </c>
      <c r="H251" s="323">
        <v>0</v>
      </c>
    </row>
    <row r="252" spans="1:8" x14ac:dyDescent="0.25">
      <c r="A252" s="103" t="s">
        <v>1083</v>
      </c>
      <c r="B252" s="324">
        <v>0</v>
      </c>
      <c r="C252" s="324">
        <v>0</v>
      </c>
      <c r="D252" s="323">
        <v>0</v>
      </c>
      <c r="E252" s="323">
        <v>0</v>
      </c>
      <c r="G252" s="323">
        <v>16</v>
      </c>
      <c r="H252" s="323">
        <v>0</v>
      </c>
    </row>
    <row r="253" spans="1:8" x14ac:dyDescent="0.25">
      <c r="A253" s="103" t="s">
        <v>846</v>
      </c>
      <c r="B253" s="324">
        <v>0</v>
      </c>
      <c r="C253" s="324">
        <v>0</v>
      </c>
      <c r="D253" s="323">
        <v>0</v>
      </c>
      <c r="E253" s="323">
        <v>0</v>
      </c>
      <c r="G253" s="323">
        <v>0</v>
      </c>
      <c r="H253" s="323">
        <v>0</v>
      </c>
    </row>
    <row r="254" spans="1:8" x14ac:dyDescent="0.25">
      <c r="A254" s="103" t="s">
        <v>1082</v>
      </c>
      <c r="B254" s="324">
        <v>26</v>
      </c>
      <c r="C254" s="324">
        <v>0</v>
      </c>
      <c r="D254" s="323">
        <v>14</v>
      </c>
      <c r="E254" s="323">
        <v>0</v>
      </c>
      <c r="G254" s="323">
        <v>0</v>
      </c>
      <c r="H254" s="323">
        <v>260</v>
      </c>
    </row>
    <row r="255" spans="1:8" x14ac:dyDescent="0.25">
      <c r="A255" s="103" t="s">
        <v>1322</v>
      </c>
      <c r="B255" s="324">
        <v>0</v>
      </c>
      <c r="C255" s="324">
        <v>0</v>
      </c>
      <c r="D255" s="323">
        <v>0</v>
      </c>
      <c r="E255" s="323">
        <v>0</v>
      </c>
      <c r="G255" s="323">
        <v>0</v>
      </c>
      <c r="H255" s="323">
        <v>0</v>
      </c>
    </row>
    <row r="256" spans="1:8" x14ac:dyDescent="0.25">
      <c r="A256" s="103" t="s">
        <v>979</v>
      </c>
      <c r="B256" s="324">
        <v>0</v>
      </c>
      <c r="C256" s="324">
        <v>0</v>
      </c>
      <c r="D256" s="323">
        <v>0</v>
      </c>
      <c r="E256" s="323">
        <v>0</v>
      </c>
      <c r="G256" s="323">
        <v>0</v>
      </c>
      <c r="H256" s="323">
        <v>0</v>
      </c>
    </row>
    <row r="257" spans="1:8" x14ac:dyDescent="0.25">
      <c r="A257" s="103" t="s">
        <v>839</v>
      </c>
      <c r="B257" s="324">
        <v>0</v>
      </c>
      <c r="C257" s="324">
        <v>0</v>
      </c>
      <c r="D257" s="323">
        <v>0</v>
      </c>
      <c r="E257" s="323">
        <v>0</v>
      </c>
      <c r="G257" s="323">
        <v>0</v>
      </c>
      <c r="H257" s="323">
        <v>0</v>
      </c>
    </row>
    <row r="258" spans="1:8" x14ac:dyDescent="0.25">
      <c r="A258" s="103" t="s">
        <v>1332</v>
      </c>
      <c r="B258" s="324">
        <v>0</v>
      </c>
      <c r="C258" s="324">
        <v>0</v>
      </c>
      <c r="D258" s="323">
        <v>0</v>
      </c>
      <c r="E258" s="323">
        <v>0</v>
      </c>
      <c r="G258" s="323">
        <v>0</v>
      </c>
      <c r="H258" s="323">
        <v>0</v>
      </c>
    </row>
    <row r="259" spans="1:8" x14ac:dyDescent="0.25">
      <c r="A259" s="103" t="s">
        <v>1043</v>
      </c>
      <c r="B259" s="324">
        <v>856</v>
      </c>
      <c r="C259" s="324">
        <v>0</v>
      </c>
      <c r="D259" s="323">
        <v>867</v>
      </c>
      <c r="E259" s="323">
        <v>0</v>
      </c>
      <c r="G259" s="323">
        <v>47</v>
      </c>
      <c r="H259" s="323">
        <v>13047</v>
      </c>
    </row>
    <row r="260" spans="1:8" x14ac:dyDescent="0.25">
      <c r="A260" s="103" t="s">
        <v>552</v>
      </c>
      <c r="B260" s="324">
        <v>159</v>
      </c>
      <c r="C260" s="324">
        <v>0</v>
      </c>
      <c r="D260" s="323">
        <v>0</v>
      </c>
      <c r="E260" s="323">
        <v>0</v>
      </c>
      <c r="G260" s="323">
        <v>0</v>
      </c>
      <c r="H260" s="323">
        <v>513</v>
      </c>
    </row>
    <row r="261" spans="1:8" x14ac:dyDescent="0.25">
      <c r="A261" s="103" t="s">
        <v>1023</v>
      </c>
      <c r="B261" s="324">
        <v>0</v>
      </c>
      <c r="C261" s="324">
        <v>0</v>
      </c>
      <c r="D261" s="323">
        <v>0</v>
      </c>
      <c r="E261" s="323">
        <v>0</v>
      </c>
      <c r="G261" s="323">
        <v>0</v>
      </c>
      <c r="H261" s="323">
        <v>0</v>
      </c>
    </row>
    <row r="262" spans="1:8" x14ac:dyDescent="0.25">
      <c r="A262" s="103" t="s">
        <v>1333</v>
      </c>
      <c r="B262" s="324">
        <v>0</v>
      </c>
      <c r="C262" s="324">
        <v>0</v>
      </c>
      <c r="D262" s="323">
        <v>0</v>
      </c>
      <c r="E262" s="323">
        <v>0</v>
      </c>
      <c r="G262" s="323">
        <v>0</v>
      </c>
      <c r="H262" s="323">
        <v>9</v>
      </c>
    </row>
    <row r="263" spans="1:8" x14ac:dyDescent="0.25">
      <c r="A263" s="103" t="s">
        <v>820</v>
      </c>
      <c r="B263" s="324">
        <v>0</v>
      </c>
      <c r="C263" s="324">
        <v>0</v>
      </c>
      <c r="D263" s="323">
        <v>0</v>
      </c>
      <c r="E263" s="323">
        <v>0</v>
      </c>
      <c r="G263" s="323">
        <v>0</v>
      </c>
      <c r="H263" s="323">
        <v>0</v>
      </c>
    </row>
    <row r="264" spans="1:8" x14ac:dyDescent="0.25">
      <c r="A264" s="103" t="s">
        <v>1081</v>
      </c>
      <c r="B264" s="324">
        <v>0</v>
      </c>
      <c r="C264" s="324">
        <v>0</v>
      </c>
      <c r="D264" s="323">
        <v>0</v>
      </c>
      <c r="E264" s="323">
        <v>0</v>
      </c>
      <c r="G264" s="323">
        <v>0</v>
      </c>
      <c r="H264" s="323">
        <v>0</v>
      </c>
    </row>
    <row r="265" spans="1:8" x14ac:dyDescent="0.25">
      <c r="A265" s="103" t="s">
        <v>1040</v>
      </c>
      <c r="B265" s="324">
        <v>15</v>
      </c>
      <c r="C265" s="324">
        <v>0</v>
      </c>
      <c r="D265" s="323">
        <v>113</v>
      </c>
      <c r="E265" s="323">
        <v>0</v>
      </c>
      <c r="G265" s="323">
        <v>21</v>
      </c>
      <c r="H265" s="323">
        <v>1</v>
      </c>
    </row>
    <row r="266" spans="1:8" x14ac:dyDescent="0.25">
      <c r="A266" s="103" t="s">
        <v>509</v>
      </c>
      <c r="B266" s="324">
        <v>0</v>
      </c>
      <c r="C266" s="324">
        <v>0</v>
      </c>
      <c r="D266" s="323">
        <v>0</v>
      </c>
      <c r="E266" s="323">
        <v>0</v>
      </c>
      <c r="G266" s="323">
        <v>0</v>
      </c>
      <c r="H266" s="323">
        <v>0</v>
      </c>
    </row>
    <row r="267" spans="1:8" x14ac:dyDescent="0.25">
      <c r="A267" s="103" t="s">
        <v>1080</v>
      </c>
      <c r="B267" s="324">
        <v>0</v>
      </c>
      <c r="C267" s="324">
        <v>0</v>
      </c>
      <c r="D267" s="323">
        <v>0</v>
      </c>
      <c r="E267" s="323">
        <v>0</v>
      </c>
      <c r="G267" s="323">
        <v>0</v>
      </c>
      <c r="H267" s="323">
        <v>13</v>
      </c>
    </row>
    <row r="268" spans="1:8" x14ac:dyDescent="0.25">
      <c r="A268" s="103" t="s">
        <v>1320</v>
      </c>
      <c r="B268" s="324">
        <v>0</v>
      </c>
      <c r="C268" s="324">
        <v>0</v>
      </c>
      <c r="D268" s="323">
        <v>0</v>
      </c>
      <c r="E268" s="323">
        <v>0</v>
      </c>
      <c r="G268" s="323">
        <v>0</v>
      </c>
      <c r="H268" s="323">
        <v>12</v>
      </c>
    </row>
    <row r="269" spans="1:8" x14ac:dyDescent="0.25">
      <c r="A269" s="103" t="s">
        <v>1079</v>
      </c>
      <c r="B269" s="324">
        <v>0</v>
      </c>
      <c r="C269" s="324">
        <v>0</v>
      </c>
      <c r="D269" s="323">
        <v>0</v>
      </c>
      <c r="E269" s="323">
        <v>0</v>
      </c>
      <c r="G269" s="323">
        <v>0</v>
      </c>
      <c r="H269" s="323">
        <v>73</v>
      </c>
    </row>
    <row r="270" spans="1:8" x14ac:dyDescent="0.25">
      <c r="A270" s="103" t="s">
        <v>878</v>
      </c>
      <c r="B270" s="324">
        <v>0</v>
      </c>
      <c r="C270" s="324">
        <v>0</v>
      </c>
      <c r="D270" s="323">
        <v>0</v>
      </c>
      <c r="E270" s="323">
        <v>0</v>
      </c>
      <c r="G270" s="323">
        <v>0</v>
      </c>
      <c r="H270" s="323">
        <v>0</v>
      </c>
    </row>
    <row r="271" spans="1:8" x14ac:dyDescent="0.25">
      <c r="A271" s="103" t="s">
        <v>1147</v>
      </c>
      <c r="B271" s="324">
        <v>0</v>
      </c>
      <c r="C271" s="324">
        <v>0</v>
      </c>
      <c r="D271" s="323">
        <v>0</v>
      </c>
      <c r="E271" s="323">
        <v>0</v>
      </c>
      <c r="G271" s="323">
        <v>0</v>
      </c>
      <c r="H271" s="323">
        <v>0</v>
      </c>
    </row>
    <row r="272" spans="1:8" x14ac:dyDescent="0.25">
      <c r="A272" s="103" t="s">
        <v>503</v>
      </c>
      <c r="B272" s="324">
        <v>0</v>
      </c>
      <c r="C272" s="324">
        <v>1</v>
      </c>
      <c r="D272" s="323">
        <v>0</v>
      </c>
      <c r="E272" s="323">
        <v>3</v>
      </c>
      <c r="G272" s="323">
        <v>10</v>
      </c>
      <c r="H272" s="323">
        <v>29</v>
      </c>
    </row>
    <row r="273" spans="1:8" x14ac:dyDescent="0.25">
      <c r="A273" s="103" t="s">
        <v>1013</v>
      </c>
      <c r="B273" s="324">
        <v>0</v>
      </c>
      <c r="C273" s="324">
        <v>0</v>
      </c>
      <c r="D273" s="323">
        <v>0</v>
      </c>
      <c r="E273" s="323">
        <v>0</v>
      </c>
      <c r="G273" s="323">
        <v>0</v>
      </c>
      <c r="H273" s="323">
        <v>0</v>
      </c>
    </row>
    <row r="274" spans="1:8" x14ac:dyDescent="0.25">
      <c r="A274" s="103" t="s">
        <v>1337</v>
      </c>
      <c r="B274" s="326">
        <v>0</v>
      </c>
      <c r="C274" s="324">
        <v>0</v>
      </c>
      <c r="D274" s="323">
        <v>0</v>
      </c>
      <c r="E274" s="323">
        <v>0</v>
      </c>
      <c r="G274" s="323">
        <v>35</v>
      </c>
      <c r="H274" s="323">
        <v>14</v>
      </c>
    </row>
    <row r="275" spans="1:8" x14ac:dyDescent="0.25">
      <c r="A275" s="103" t="s">
        <v>1203</v>
      </c>
      <c r="B275" s="330">
        <v>0</v>
      </c>
      <c r="C275" s="324">
        <v>0</v>
      </c>
      <c r="D275" s="323">
        <v>0</v>
      </c>
      <c r="E275" s="323">
        <v>0</v>
      </c>
      <c r="G275" s="323">
        <v>0</v>
      </c>
      <c r="H275" s="323">
        <v>0</v>
      </c>
    </row>
    <row r="276" spans="1:8" x14ac:dyDescent="0.25">
      <c r="A276" s="103" t="s">
        <v>751</v>
      </c>
      <c r="B276" s="330">
        <v>0</v>
      </c>
      <c r="C276" s="324">
        <v>0</v>
      </c>
      <c r="D276" s="323">
        <v>0</v>
      </c>
      <c r="E276" s="323">
        <v>0</v>
      </c>
      <c r="G276" s="323">
        <v>0</v>
      </c>
      <c r="H276" s="323">
        <v>0</v>
      </c>
    </row>
    <row r="277" spans="1:8" x14ac:dyDescent="0.25">
      <c r="A277" s="103" t="s">
        <v>1078</v>
      </c>
      <c r="B277" s="330">
        <v>0</v>
      </c>
      <c r="C277" s="324">
        <v>0</v>
      </c>
      <c r="D277" s="323">
        <v>0</v>
      </c>
      <c r="E277" s="323">
        <v>0</v>
      </c>
      <c r="G277" s="323">
        <v>0</v>
      </c>
      <c r="H277" s="323">
        <v>0</v>
      </c>
    </row>
    <row r="278" spans="1:8" x14ac:dyDescent="0.25">
      <c r="A278" s="103" t="s">
        <v>1314</v>
      </c>
      <c r="B278" s="330">
        <v>0</v>
      </c>
      <c r="C278" s="324">
        <v>0</v>
      </c>
      <c r="D278" s="323">
        <v>0</v>
      </c>
      <c r="E278" s="323">
        <v>0</v>
      </c>
      <c r="G278" s="323">
        <v>0</v>
      </c>
      <c r="H278" s="323">
        <v>0</v>
      </c>
    </row>
    <row r="279" spans="1:8" x14ac:dyDescent="0.25">
      <c r="A279" s="103" t="s">
        <v>493</v>
      </c>
      <c r="B279" s="324">
        <v>0</v>
      </c>
      <c r="C279" s="324">
        <v>0</v>
      </c>
      <c r="D279" s="323">
        <v>0</v>
      </c>
      <c r="E279" s="323">
        <v>0</v>
      </c>
      <c r="G279" s="323">
        <v>0</v>
      </c>
      <c r="H279" s="323">
        <v>0</v>
      </c>
    </row>
    <row r="280" spans="1:8" x14ac:dyDescent="0.25">
      <c r="A280" s="103" t="s">
        <v>1179</v>
      </c>
      <c r="B280" s="324">
        <v>0</v>
      </c>
      <c r="C280" s="324">
        <v>0</v>
      </c>
      <c r="D280" s="323">
        <v>0</v>
      </c>
      <c r="E280" s="323">
        <v>0</v>
      </c>
      <c r="G280" s="323">
        <v>0</v>
      </c>
      <c r="H280" s="323">
        <v>0</v>
      </c>
    </row>
    <row r="281" spans="1:8" x14ac:dyDescent="0.25">
      <c r="A281" s="103" t="s">
        <v>943</v>
      </c>
      <c r="B281" s="324">
        <v>0</v>
      </c>
      <c r="C281" s="324">
        <v>1</v>
      </c>
      <c r="D281" s="323">
        <v>0</v>
      </c>
      <c r="E281" s="323">
        <v>1</v>
      </c>
      <c r="G281" s="323">
        <v>158</v>
      </c>
      <c r="H281" s="323">
        <v>181</v>
      </c>
    </row>
    <row r="282" spans="1:8" x14ac:dyDescent="0.25">
      <c r="A282" s="103" t="s">
        <v>858</v>
      </c>
      <c r="B282" s="324">
        <v>0</v>
      </c>
      <c r="C282" s="324">
        <v>0</v>
      </c>
      <c r="D282" s="323">
        <v>0</v>
      </c>
      <c r="E282" s="323">
        <v>0</v>
      </c>
      <c r="G282" s="323">
        <v>0</v>
      </c>
      <c r="H282" s="323">
        <v>0</v>
      </c>
    </row>
    <row r="283" spans="1:8" x14ac:dyDescent="0.25">
      <c r="A283" s="103" t="s">
        <v>1022</v>
      </c>
      <c r="B283" s="324">
        <v>0</v>
      </c>
      <c r="C283" s="324">
        <v>0</v>
      </c>
      <c r="D283" s="323">
        <v>0</v>
      </c>
      <c r="E283" s="323">
        <v>0</v>
      </c>
      <c r="G283" s="323">
        <v>0</v>
      </c>
      <c r="H283" s="323">
        <v>0</v>
      </c>
    </row>
    <row r="284" spans="1:8" x14ac:dyDescent="0.25">
      <c r="A284" s="103" t="s">
        <v>481</v>
      </c>
      <c r="B284" s="324">
        <v>0</v>
      </c>
      <c r="C284" s="324">
        <v>0</v>
      </c>
      <c r="D284" s="323">
        <v>0</v>
      </c>
      <c r="E284" s="323">
        <v>0</v>
      </c>
      <c r="G284" s="323">
        <v>0</v>
      </c>
      <c r="H284" s="323">
        <v>0</v>
      </c>
    </row>
    <row r="285" spans="1:8" x14ac:dyDescent="0.25">
      <c r="A285" s="103" t="s">
        <v>1037</v>
      </c>
      <c r="B285" s="324">
        <v>1</v>
      </c>
      <c r="C285" s="324">
        <v>2</v>
      </c>
      <c r="D285" s="323">
        <v>0</v>
      </c>
      <c r="E285" s="323">
        <v>3</v>
      </c>
      <c r="G285" s="323">
        <v>1</v>
      </c>
      <c r="H285" s="323">
        <v>3</v>
      </c>
    </row>
    <row r="286" spans="1:8" x14ac:dyDescent="0.25">
      <c r="A286" s="103" t="s">
        <v>857</v>
      </c>
      <c r="B286" s="324">
        <v>0</v>
      </c>
      <c r="C286" s="324">
        <v>0</v>
      </c>
      <c r="D286" s="323">
        <v>0</v>
      </c>
      <c r="E286" s="323">
        <v>0</v>
      </c>
      <c r="G286" s="323">
        <v>0</v>
      </c>
      <c r="H286" s="323">
        <v>0</v>
      </c>
    </row>
    <row r="287" spans="1:8" x14ac:dyDescent="0.25">
      <c r="A287" s="103" t="s">
        <v>838</v>
      </c>
      <c r="B287" s="324">
        <v>0</v>
      </c>
      <c r="C287" s="324">
        <v>0</v>
      </c>
      <c r="D287" s="323">
        <v>0</v>
      </c>
      <c r="E287" s="323">
        <v>0</v>
      </c>
      <c r="G287" s="323">
        <v>0</v>
      </c>
      <c r="H287" s="323">
        <v>841</v>
      </c>
    </row>
    <row r="288" spans="1:8" x14ac:dyDescent="0.25">
      <c r="A288" s="103" t="s">
        <v>978</v>
      </c>
      <c r="B288" s="324">
        <v>9</v>
      </c>
      <c r="C288" s="324">
        <v>0</v>
      </c>
      <c r="D288" s="323">
        <v>6</v>
      </c>
      <c r="E288" s="323">
        <v>0</v>
      </c>
      <c r="G288" s="323">
        <v>16</v>
      </c>
      <c r="H288" s="323">
        <v>296</v>
      </c>
    </row>
    <row r="289" spans="1:8" x14ac:dyDescent="0.25">
      <c r="A289" s="103" t="s">
        <v>791</v>
      </c>
      <c r="B289" s="324">
        <v>0</v>
      </c>
      <c r="C289" s="324">
        <v>0</v>
      </c>
      <c r="D289" s="323">
        <v>0</v>
      </c>
      <c r="E289" s="323">
        <v>0</v>
      </c>
      <c r="G289" s="323">
        <v>0</v>
      </c>
      <c r="H289" s="323">
        <v>0</v>
      </c>
    </row>
    <row r="290" spans="1:8" x14ac:dyDescent="0.25">
      <c r="A290" s="103" t="s">
        <v>477</v>
      </c>
      <c r="B290" s="324">
        <v>0</v>
      </c>
      <c r="C290" s="324">
        <v>0</v>
      </c>
      <c r="D290" s="323">
        <v>0</v>
      </c>
      <c r="E290" s="323">
        <v>0</v>
      </c>
      <c r="G290" s="323">
        <v>0</v>
      </c>
      <c r="H290" s="323">
        <v>0</v>
      </c>
    </row>
    <row r="291" spans="1:8" x14ac:dyDescent="0.25">
      <c r="A291" s="103" t="s">
        <v>474</v>
      </c>
      <c r="B291" s="324">
        <v>0</v>
      </c>
      <c r="C291" s="324">
        <v>0</v>
      </c>
      <c r="D291" s="323">
        <v>0</v>
      </c>
      <c r="E291" s="323">
        <v>0</v>
      </c>
      <c r="G291" s="323">
        <v>9</v>
      </c>
      <c r="H291" s="323">
        <v>4</v>
      </c>
    </row>
    <row r="292" spans="1:8" x14ac:dyDescent="0.25">
      <c r="A292" s="103" t="s">
        <v>1077</v>
      </c>
      <c r="B292" s="324">
        <v>0</v>
      </c>
      <c r="C292" s="324">
        <v>0</v>
      </c>
      <c r="D292" s="323">
        <v>0</v>
      </c>
      <c r="E292" s="323">
        <v>0</v>
      </c>
      <c r="G292" s="323">
        <v>2</v>
      </c>
      <c r="H292" s="323">
        <v>34</v>
      </c>
    </row>
    <row r="293" spans="1:8" x14ac:dyDescent="0.25">
      <c r="A293" s="103" t="s">
        <v>815</v>
      </c>
      <c r="B293" s="324">
        <v>0</v>
      </c>
      <c r="C293" s="324">
        <v>0</v>
      </c>
      <c r="D293" s="323">
        <v>0</v>
      </c>
      <c r="E293" s="323">
        <v>0</v>
      </c>
      <c r="G293" s="323">
        <v>0</v>
      </c>
      <c r="H293" s="323">
        <v>0</v>
      </c>
    </row>
    <row r="294" spans="1:8" x14ac:dyDescent="0.25">
      <c r="A294" s="103" t="s">
        <v>911</v>
      </c>
      <c r="B294" s="324">
        <v>0</v>
      </c>
      <c r="C294" s="324">
        <v>0</v>
      </c>
      <c r="D294" s="323">
        <v>0</v>
      </c>
      <c r="E294" s="323">
        <v>0</v>
      </c>
      <c r="G294" s="323">
        <v>0</v>
      </c>
      <c r="H294" s="323">
        <v>10</v>
      </c>
    </row>
    <row r="295" spans="1:8" x14ac:dyDescent="0.25">
      <c r="A295" s="103" t="s">
        <v>837</v>
      </c>
      <c r="B295" s="324">
        <v>0</v>
      </c>
      <c r="C295" s="324">
        <v>0</v>
      </c>
      <c r="D295" s="323">
        <v>1</v>
      </c>
      <c r="E295" s="323">
        <v>0</v>
      </c>
      <c r="G295" s="323">
        <v>0</v>
      </c>
      <c r="H295" s="323">
        <v>4</v>
      </c>
    </row>
    <row r="296" spans="1:8" x14ac:dyDescent="0.25">
      <c r="A296" s="103" t="s">
        <v>1076</v>
      </c>
      <c r="B296" s="324">
        <v>0</v>
      </c>
      <c r="C296" s="324">
        <v>0</v>
      </c>
      <c r="D296" s="323">
        <v>0</v>
      </c>
      <c r="E296" s="323">
        <v>0</v>
      </c>
      <c r="G296" s="323">
        <v>0</v>
      </c>
      <c r="H296" s="323">
        <v>0</v>
      </c>
    </row>
    <row r="297" spans="1:8" x14ac:dyDescent="0.25">
      <c r="A297" s="103" t="s">
        <v>1008</v>
      </c>
      <c r="B297" s="324">
        <v>0</v>
      </c>
      <c r="C297" s="324">
        <v>0</v>
      </c>
      <c r="D297" s="323">
        <v>0</v>
      </c>
      <c r="E297" s="323">
        <v>0</v>
      </c>
      <c r="G297" s="323">
        <v>0</v>
      </c>
      <c r="H297" s="323">
        <v>0</v>
      </c>
    </row>
    <row r="298" spans="1:8" x14ac:dyDescent="0.25">
      <c r="A298" s="103" t="s">
        <v>467</v>
      </c>
      <c r="B298" s="324">
        <v>0</v>
      </c>
      <c r="C298" s="324">
        <v>0</v>
      </c>
      <c r="D298" s="323">
        <v>0</v>
      </c>
      <c r="E298" s="323">
        <v>0</v>
      </c>
      <c r="G298" s="323">
        <v>0</v>
      </c>
      <c r="H298" s="323">
        <v>0</v>
      </c>
    </row>
    <row r="299" spans="1:8" x14ac:dyDescent="0.25">
      <c r="A299" s="103" t="s">
        <v>1075</v>
      </c>
      <c r="B299" s="324">
        <v>0</v>
      </c>
      <c r="C299" s="324">
        <v>0</v>
      </c>
      <c r="D299" s="323">
        <v>0</v>
      </c>
      <c r="E299" s="323">
        <v>0</v>
      </c>
      <c r="G299" s="323">
        <v>0</v>
      </c>
      <c r="H299" s="323">
        <v>0</v>
      </c>
    </row>
    <row r="300" spans="1:8" x14ac:dyDescent="0.25">
      <c r="A300" s="103" t="s">
        <v>765</v>
      </c>
      <c r="B300" s="324">
        <v>0</v>
      </c>
      <c r="C300" s="324">
        <v>0</v>
      </c>
      <c r="D300" s="323">
        <v>3</v>
      </c>
      <c r="E300" s="323">
        <v>0</v>
      </c>
      <c r="G300" s="323">
        <v>0</v>
      </c>
      <c r="H300" s="323">
        <v>159</v>
      </c>
    </row>
    <row r="301" spans="1:8" x14ac:dyDescent="0.25">
      <c r="A301" s="103" t="s">
        <v>1202</v>
      </c>
      <c r="B301" s="324">
        <v>0</v>
      </c>
      <c r="C301" s="324">
        <v>0</v>
      </c>
      <c r="D301" s="323">
        <v>0</v>
      </c>
      <c r="E301" s="323">
        <v>0</v>
      </c>
      <c r="G301" s="323">
        <v>0</v>
      </c>
      <c r="H301" s="323">
        <v>0</v>
      </c>
    </row>
    <row r="302" spans="1:8" x14ac:dyDescent="0.25">
      <c r="A302" s="103" t="s">
        <v>942</v>
      </c>
      <c r="B302" s="326">
        <v>0</v>
      </c>
      <c r="C302" s="324">
        <v>0</v>
      </c>
      <c r="D302" s="323">
        <v>0</v>
      </c>
      <c r="E302" s="323">
        <v>0</v>
      </c>
      <c r="G302" s="323">
        <v>0</v>
      </c>
      <c r="H302" s="323">
        <v>93</v>
      </c>
    </row>
    <row r="303" spans="1:8" x14ac:dyDescent="0.25">
      <c r="A303" s="103" t="s">
        <v>836</v>
      </c>
      <c r="B303" s="330">
        <v>0</v>
      </c>
      <c r="C303" s="324">
        <v>0</v>
      </c>
      <c r="D303" s="323">
        <v>9</v>
      </c>
      <c r="E303" s="323">
        <v>0</v>
      </c>
      <c r="G303" s="323">
        <v>23</v>
      </c>
      <c r="H303" s="323">
        <v>319</v>
      </c>
    </row>
    <row r="304" spans="1:8" x14ac:dyDescent="0.25">
      <c r="A304" s="103" t="s">
        <v>869</v>
      </c>
      <c r="B304" s="330">
        <v>0</v>
      </c>
      <c r="C304" s="324">
        <v>0</v>
      </c>
      <c r="D304" s="323">
        <v>0</v>
      </c>
      <c r="E304" s="323">
        <v>0</v>
      </c>
      <c r="G304" s="323">
        <v>0</v>
      </c>
      <c r="H304" s="323">
        <v>0</v>
      </c>
    </row>
    <row r="305" spans="1:8" x14ac:dyDescent="0.25">
      <c r="A305" s="103" t="s">
        <v>814</v>
      </c>
      <c r="B305" s="330">
        <v>0</v>
      </c>
      <c r="C305" s="324">
        <v>0</v>
      </c>
      <c r="D305" s="323">
        <v>0</v>
      </c>
      <c r="E305" s="323">
        <v>0</v>
      </c>
      <c r="G305" s="323">
        <v>0</v>
      </c>
      <c r="H305" s="323">
        <v>1</v>
      </c>
    </row>
    <row r="306" spans="1:8" x14ac:dyDescent="0.25">
      <c r="A306" s="103" t="s">
        <v>835</v>
      </c>
      <c r="B306" s="330">
        <v>26</v>
      </c>
      <c r="C306" s="324">
        <v>0</v>
      </c>
      <c r="D306" s="323">
        <v>18</v>
      </c>
      <c r="E306" s="323">
        <v>1</v>
      </c>
      <c r="G306" s="323">
        <v>0</v>
      </c>
      <c r="H306" s="323">
        <v>598</v>
      </c>
    </row>
    <row r="307" spans="1:8" x14ac:dyDescent="0.25">
      <c r="A307" s="103" t="s">
        <v>941</v>
      </c>
      <c r="B307" s="324">
        <v>0</v>
      </c>
      <c r="C307" s="324">
        <v>0</v>
      </c>
      <c r="D307" s="323">
        <v>0</v>
      </c>
      <c r="E307" s="323">
        <v>0</v>
      </c>
      <c r="G307" s="323">
        <v>0</v>
      </c>
      <c r="H307" s="323">
        <v>14</v>
      </c>
    </row>
    <row r="308" spans="1:8" x14ac:dyDescent="0.25">
      <c r="A308" s="103" t="s">
        <v>1003</v>
      </c>
      <c r="B308" s="324">
        <v>0</v>
      </c>
      <c r="C308" s="324">
        <v>0</v>
      </c>
      <c r="D308" s="323">
        <v>0</v>
      </c>
      <c r="E308" s="323">
        <v>0</v>
      </c>
      <c r="G308" s="323">
        <v>0</v>
      </c>
      <c r="H308" s="323">
        <v>0</v>
      </c>
    </row>
    <row r="309" spans="1:8" x14ac:dyDescent="0.25">
      <c r="A309" s="103" t="s">
        <v>457</v>
      </c>
      <c r="B309" s="324">
        <v>0</v>
      </c>
      <c r="C309" s="324">
        <v>0</v>
      </c>
      <c r="D309" s="323">
        <v>0</v>
      </c>
      <c r="E309" s="323">
        <v>0</v>
      </c>
      <c r="G309" s="323">
        <v>9</v>
      </c>
      <c r="H309" s="323">
        <v>17</v>
      </c>
    </row>
    <row r="310" spans="1:8" x14ac:dyDescent="0.25">
      <c r="A310" s="103" t="s">
        <v>889</v>
      </c>
      <c r="B310" s="324">
        <v>0</v>
      </c>
      <c r="C310" s="324">
        <v>0</v>
      </c>
      <c r="D310" s="323">
        <v>108</v>
      </c>
      <c r="E310" s="323">
        <v>0</v>
      </c>
      <c r="G310" s="323">
        <v>1</v>
      </c>
      <c r="H310" s="323">
        <v>16</v>
      </c>
    </row>
    <row r="311" spans="1:8" x14ac:dyDescent="0.25">
      <c r="A311" s="103" t="s">
        <v>910</v>
      </c>
      <c r="B311" s="324">
        <v>0</v>
      </c>
      <c r="C311" s="324">
        <v>0</v>
      </c>
      <c r="D311" s="323">
        <v>0</v>
      </c>
      <c r="E311" s="323">
        <v>0</v>
      </c>
      <c r="G311" s="323">
        <v>4</v>
      </c>
      <c r="H311" s="323">
        <v>2</v>
      </c>
    </row>
    <row r="312" spans="1:8" x14ac:dyDescent="0.25">
      <c r="A312" s="103" t="s">
        <v>1001</v>
      </c>
      <c r="B312" s="324">
        <v>0</v>
      </c>
      <c r="C312" s="324">
        <v>0</v>
      </c>
      <c r="D312" s="323">
        <v>0</v>
      </c>
      <c r="E312" s="323">
        <v>0</v>
      </c>
      <c r="G312" s="323">
        <v>0</v>
      </c>
      <c r="H312" s="323">
        <v>0</v>
      </c>
    </row>
    <row r="313" spans="1:8" x14ac:dyDescent="0.25">
      <c r="A313" s="103" t="s">
        <v>452</v>
      </c>
      <c r="B313" s="324">
        <v>0</v>
      </c>
      <c r="C313" s="324">
        <v>7</v>
      </c>
      <c r="D313" s="323">
        <v>0</v>
      </c>
      <c r="E313" s="323">
        <v>17</v>
      </c>
      <c r="G313" s="323">
        <v>32</v>
      </c>
      <c r="H313" s="323">
        <v>75</v>
      </c>
    </row>
    <row r="314" spans="1:8" x14ac:dyDescent="0.25">
      <c r="A314" s="103" t="s">
        <v>1231</v>
      </c>
      <c r="B314" s="324">
        <v>0</v>
      </c>
      <c r="C314" s="324">
        <v>0</v>
      </c>
      <c r="D314" s="323">
        <v>0</v>
      </c>
      <c r="E314" s="323">
        <v>0</v>
      </c>
      <c r="G314" s="323">
        <v>0</v>
      </c>
      <c r="H314" s="323">
        <v>14</v>
      </c>
    </row>
    <row r="315" spans="1:8" x14ac:dyDescent="0.25">
      <c r="A315" s="103" t="s">
        <v>790</v>
      </c>
      <c r="B315" s="326">
        <v>0</v>
      </c>
      <c r="C315" s="324">
        <v>0</v>
      </c>
      <c r="D315" s="323">
        <v>0</v>
      </c>
      <c r="E315" s="323">
        <v>0</v>
      </c>
      <c r="G315" s="323">
        <v>0</v>
      </c>
      <c r="H315" s="323">
        <v>0</v>
      </c>
    </row>
    <row r="316" spans="1:8" x14ac:dyDescent="0.25">
      <c r="A316" s="103" t="s">
        <v>977</v>
      </c>
      <c r="B316" s="330">
        <v>0</v>
      </c>
      <c r="C316" s="324">
        <v>0</v>
      </c>
      <c r="D316" s="323">
        <v>0</v>
      </c>
      <c r="E316" s="323">
        <v>0</v>
      </c>
      <c r="G316" s="323">
        <v>0</v>
      </c>
      <c r="H316" s="323">
        <v>115</v>
      </c>
    </row>
    <row r="317" spans="1:8" x14ac:dyDescent="0.25">
      <c r="A317" s="103" t="s">
        <v>940</v>
      </c>
      <c r="B317" s="330">
        <v>0</v>
      </c>
      <c r="C317" s="324">
        <v>0</v>
      </c>
      <c r="D317" s="323">
        <v>0</v>
      </c>
      <c r="E317" s="323">
        <v>0</v>
      </c>
      <c r="G317" s="323">
        <v>0</v>
      </c>
      <c r="H317" s="323">
        <v>0</v>
      </c>
    </row>
    <row r="318" spans="1:8" x14ac:dyDescent="0.25">
      <c r="A318" s="103" t="s">
        <v>1074</v>
      </c>
      <c r="B318" s="330">
        <v>0</v>
      </c>
      <c r="C318" s="324">
        <v>0</v>
      </c>
      <c r="D318" s="323">
        <v>0</v>
      </c>
      <c r="E318" s="323">
        <v>0</v>
      </c>
      <c r="G318" s="323">
        <v>0</v>
      </c>
      <c r="H318" s="323">
        <v>2</v>
      </c>
    </row>
    <row r="319" spans="1:8" x14ac:dyDescent="0.25">
      <c r="A319" s="103" t="s">
        <v>1036</v>
      </c>
      <c r="B319" s="324">
        <v>1</v>
      </c>
      <c r="C319" s="324">
        <v>0</v>
      </c>
      <c r="D319" s="323">
        <v>10</v>
      </c>
      <c r="E319" s="323">
        <v>0</v>
      </c>
      <c r="G319" s="323">
        <v>1</v>
      </c>
      <c r="H319" s="323">
        <v>19</v>
      </c>
    </row>
    <row r="320" spans="1:8" x14ac:dyDescent="0.25">
      <c r="A320" s="103" t="s">
        <v>789</v>
      </c>
      <c r="B320" s="324">
        <v>0</v>
      </c>
      <c r="C320" s="324">
        <v>0</v>
      </c>
      <c r="D320" s="323">
        <v>0</v>
      </c>
      <c r="E320" s="323">
        <v>0</v>
      </c>
      <c r="G320" s="323">
        <v>0</v>
      </c>
      <c r="H320" s="323">
        <v>0</v>
      </c>
    </row>
    <row r="321" spans="1:8" x14ac:dyDescent="0.25">
      <c r="A321" s="103" t="s">
        <v>1230</v>
      </c>
      <c r="B321" s="324">
        <v>0</v>
      </c>
      <c r="C321" s="324">
        <v>0</v>
      </c>
      <c r="D321" s="323">
        <v>0</v>
      </c>
      <c r="E321" s="323">
        <v>0</v>
      </c>
      <c r="G321" s="323">
        <v>0</v>
      </c>
      <c r="H321" s="323">
        <v>0</v>
      </c>
    </row>
    <row r="322" spans="1:8" x14ac:dyDescent="0.25">
      <c r="A322" s="103" t="s">
        <v>1201</v>
      </c>
      <c r="B322" s="324">
        <v>0</v>
      </c>
      <c r="C322" s="324">
        <v>0</v>
      </c>
      <c r="D322" s="323">
        <v>0</v>
      </c>
      <c r="E322" s="323">
        <v>0</v>
      </c>
      <c r="G322" s="323">
        <v>0</v>
      </c>
      <c r="H322" s="323">
        <v>0</v>
      </c>
    </row>
    <row r="323" spans="1:8" x14ac:dyDescent="0.25">
      <c r="A323" s="103" t="s">
        <v>888</v>
      </c>
      <c r="B323" s="324">
        <v>0</v>
      </c>
      <c r="C323" s="324">
        <v>0</v>
      </c>
      <c r="D323" s="323">
        <v>0</v>
      </c>
      <c r="E323" s="323">
        <v>0</v>
      </c>
      <c r="G323" s="323">
        <v>20</v>
      </c>
      <c r="H323" s="323">
        <v>92</v>
      </c>
    </row>
    <row r="324" spans="1:8" x14ac:dyDescent="0.25">
      <c r="A324" s="103" t="s">
        <v>764</v>
      </c>
      <c r="B324" s="324">
        <v>0</v>
      </c>
      <c r="C324" s="324">
        <v>0</v>
      </c>
      <c r="D324" s="323">
        <v>0</v>
      </c>
      <c r="E324" s="323">
        <v>0</v>
      </c>
      <c r="G324" s="323">
        <v>0</v>
      </c>
      <c r="H324" s="323">
        <v>0</v>
      </c>
    </row>
    <row r="325" spans="1:8" x14ac:dyDescent="0.25">
      <c r="A325" s="103" t="s">
        <v>909</v>
      </c>
      <c r="B325" s="324">
        <v>0</v>
      </c>
      <c r="C325" s="324">
        <v>0</v>
      </c>
      <c r="D325" s="323">
        <v>0</v>
      </c>
      <c r="E325" s="323">
        <v>0</v>
      </c>
      <c r="G325" s="323">
        <v>364</v>
      </c>
      <c r="H325" s="323">
        <v>163</v>
      </c>
    </row>
    <row r="326" spans="1:8" x14ac:dyDescent="0.25">
      <c r="A326" s="103" t="s">
        <v>966</v>
      </c>
      <c r="B326" s="324">
        <v>0</v>
      </c>
      <c r="C326" s="324">
        <v>0</v>
      </c>
      <c r="D326" s="323">
        <v>0</v>
      </c>
      <c r="E326" s="323">
        <v>0</v>
      </c>
      <c r="G326" s="323">
        <v>2</v>
      </c>
      <c r="H326" s="323">
        <v>1</v>
      </c>
    </row>
    <row r="327" spans="1:8" x14ac:dyDescent="0.25">
      <c r="A327" s="103" t="s">
        <v>426</v>
      </c>
      <c r="B327" s="324">
        <v>0</v>
      </c>
      <c r="C327" s="324">
        <v>0</v>
      </c>
      <c r="D327" s="323">
        <v>0</v>
      </c>
      <c r="E327" s="323">
        <v>0</v>
      </c>
      <c r="G327" s="323">
        <v>180</v>
      </c>
      <c r="H327" s="323">
        <v>593</v>
      </c>
    </row>
    <row r="328" spans="1:8" x14ac:dyDescent="0.25">
      <c r="A328" s="103" t="s">
        <v>1178</v>
      </c>
      <c r="B328" s="324">
        <v>0</v>
      </c>
      <c r="C328" s="324">
        <v>0</v>
      </c>
      <c r="D328" s="323">
        <v>0</v>
      </c>
      <c r="E328" s="323">
        <v>0</v>
      </c>
      <c r="G328" s="323">
        <v>0</v>
      </c>
      <c r="H328" s="323">
        <v>0</v>
      </c>
    </row>
    <row r="329" spans="1:8" x14ac:dyDescent="0.25">
      <c r="A329" s="103" t="s">
        <v>1200</v>
      </c>
      <c r="B329" s="324">
        <v>0</v>
      </c>
      <c r="C329" s="324">
        <v>0</v>
      </c>
      <c r="D329" s="323">
        <v>0</v>
      </c>
      <c r="E329" s="323">
        <v>0</v>
      </c>
      <c r="G329" s="323">
        <v>14</v>
      </c>
      <c r="H329" s="323">
        <v>41</v>
      </c>
    </row>
    <row r="330" spans="1:8" x14ac:dyDescent="0.25">
      <c r="A330" s="103" t="s">
        <v>1172</v>
      </c>
      <c r="B330" s="324">
        <v>0</v>
      </c>
      <c r="C330" s="324">
        <v>0</v>
      </c>
      <c r="D330" s="323">
        <v>0</v>
      </c>
      <c r="E330" s="323">
        <v>0</v>
      </c>
      <c r="G330" s="323">
        <v>0</v>
      </c>
      <c r="H330" s="323">
        <v>0</v>
      </c>
    </row>
    <row r="331" spans="1:8" x14ac:dyDescent="0.25">
      <c r="A331" s="103" t="s">
        <v>1215</v>
      </c>
      <c r="B331" s="324">
        <v>0</v>
      </c>
      <c r="C331" s="324">
        <v>0</v>
      </c>
      <c r="D331" s="323">
        <v>50</v>
      </c>
      <c r="E331" s="323">
        <v>7</v>
      </c>
      <c r="G331" s="323">
        <v>0</v>
      </c>
      <c r="H331" s="323">
        <v>14</v>
      </c>
    </row>
    <row r="332" spans="1:8" x14ac:dyDescent="0.25">
      <c r="A332" s="103" t="s">
        <v>763</v>
      </c>
      <c r="B332" s="324">
        <v>48</v>
      </c>
      <c r="C332" s="324">
        <v>0</v>
      </c>
      <c r="D332" s="323">
        <v>67</v>
      </c>
      <c r="E332" s="323">
        <v>0</v>
      </c>
      <c r="G332" s="323">
        <v>2</v>
      </c>
      <c r="H332" s="323">
        <v>39</v>
      </c>
    </row>
    <row r="333" spans="1:8" x14ac:dyDescent="0.25">
      <c r="A333" s="103" t="s">
        <v>1012</v>
      </c>
      <c r="B333" s="324">
        <v>0</v>
      </c>
      <c r="C333" s="324">
        <v>0</v>
      </c>
      <c r="D333" s="323">
        <v>0</v>
      </c>
      <c r="E333" s="323">
        <v>0</v>
      </c>
      <c r="G333" s="323">
        <v>0</v>
      </c>
      <c r="H333" s="323">
        <v>0</v>
      </c>
    </row>
    <row r="334" spans="1:8" x14ac:dyDescent="0.25">
      <c r="A334" s="103" t="s">
        <v>856</v>
      </c>
      <c r="B334" s="324">
        <v>0</v>
      </c>
      <c r="C334" s="324">
        <v>0</v>
      </c>
      <c r="D334" s="323">
        <v>0</v>
      </c>
      <c r="E334" s="323">
        <v>0</v>
      </c>
      <c r="G334" s="323">
        <v>0</v>
      </c>
      <c r="H334" s="323">
        <v>0</v>
      </c>
    </row>
    <row r="335" spans="1:8" x14ac:dyDescent="0.25">
      <c r="A335" s="103" t="s">
        <v>939</v>
      </c>
      <c r="B335" s="324">
        <v>0</v>
      </c>
      <c r="C335" s="324">
        <v>0</v>
      </c>
      <c r="D335" s="323">
        <v>0</v>
      </c>
      <c r="E335" s="323">
        <v>0</v>
      </c>
      <c r="G335" s="323">
        <v>0</v>
      </c>
      <c r="H335" s="323">
        <v>220</v>
      </c>
    </row>
    <row r="336" spans="1:8" x14ac:dyDescent="0.25">
      <c r="A336" s="103" t="s">
        <v>938</v>
      </c>
      <c r="B336" s="324">
        <v>0</v>
      </c>
      <c r="C336" s="324">
        <v>0</v>
      </c>
      <c r="D336" s="323">
        <v>0</v>
      </c>
      <c r="E336" s="323">
        <v>0</v>
      </c>
      <c r="G336" s="323">
        <v>0</v>
      </c>
      <c r="H336" s="323">
        <v>188</v>
      </c>
    </row>
    <row r="337" spans="1:8" x14ac:dyDescent="0.25">
      <c r="A337" s="103" t="s">
        <v>1073</v>
      </c>
      <c r="B337" s="324">
        <v>0</v>
      </c>
      <c r="C337" s="324">
        <v>0</v>
      </c>
      <c r="D337" s="323">
        <v>0</v>
      </c>
      <c r="E337" s="323">
        <v>0</v>
      </c>
      <c r="G337" s="323">
        <v>0</v>
      </c>
      <c r="H337" s="323">
        <v>42</v>
      </c>
    </row>
    <row r="338" spans="1:8" x14ac:dyDescent="0.25">
      <c r="A338" s="103" t="s">
        <v>834</v>
      </c>
      <c r="B338" s="324">
        <v>0</v>
      </c>
      <c r="C338" s="324">
        <v>0</v>
      </c>
      <c r="D338" s="323">
        <v>0</v>
      </c>
      <c r="E338" s="323">
        <v>0</v>
      </c>
      <c r="G338" s="323">
        <v>0</v>
      </c>
      <c r="H338" s="323">
        <v>0</v>
      </c>
    </row>
    <row r="339" spans="1:8" x14ac:dyDescent="0.25">
      <c r="A339" s="103" t="s">
        <v>1072</v>
      </c>
      <c r="B339" s="324">
        <v>0</v>
      </c>
      <c r="C339" s="324">
        <v>0</v>
      </c>
      <c r="D339" s="323">
        <v>0</v>
      </c>
      <c r="E339" s="323">
        <v>0</v>
      </c>
      <c r="G339" s="323">
        <v>0</v>
      </c>
      <c r="H339" s="323">
        <v>0</v>
      </c>
    </row>
    <row r="340" spans="1:8" x14ac:dyDescent="0.25">
      <c r="A340" s="103" t="s">
        <v>1312</v>
      </c>
      <c r="B340" s="324">
        <v>0</v>
      </c>
      <c r="C340" s="324">
        <v>0</v>
      </c>
      <c r="D340" s="323">
        <v>1</v>
      </c>
      <c r="E340" s="323">
        <v>0</v>
      </c>
      <c r="G340" s="323">
        <v>4</v>
      </c>
      <c r="H340" s="323">
        <v>9</v>
      </c>
    </row>
    <row r="341" spans="1:8" x14ac:dyDescent="0.25">
      <c r="A341" s="103" t="s">
        <v>1071</v>
      </c>
      <c r="B341" s="324">
        <v>0</v>
      </c>
      <c r="C341" s="324">
        <v>0</v>
      </c>
      <c r="D341" s="323">
        <v>0</v>
      </c>
      <c r="E341" s="323">
        <v>0</v>
      </c>
      <c r="G341" s="323">
        <v>0</v>
      </c>
      <c r="H341" s="323">
        <v>5</v>
      </c>
    </row>
    <row r="342" spans="1:8" x14ac:dyDescent="0.25">
      <c r="A342" s="103" t="s">
        <v>1177</v>
      </c>
      <c r="B342" s="324">
        <v>0</v>
      </c>
      <c r="C342" s="324">
        <v>0</v>
      </c>
      <c r="D342" s="323">
        <v>0</v>
      </c>
      <c r="E342" s="323">
        <v>0</v>
      </c>
      <c r="G342" s="323">
        <v>0</v>
      </c>
      <c r="H342" s="323">
        <v>0</v>
      </c>
    </row>
    <row r="343" spans="1:8" x14ac:dyDescent="0.25">
      <c r="A343" s="103" t="s">
        <v>1070</v>
      </c>
      <c r="B343" s="324">
        <v>30</v>
      </c>
      <c r="C343" s="324">
        <v>0</v>
      </c>
      <c r="D343" s="323">
        <v>4</v>
      </c>
      <c r="E343" s="323">
        <v>0</v>
      </c>
      <c r="G343" s="323">
        <v>17</v>
      </c>
      <c r="H343" s="323">
        <v>487</v>
      </c>
    </row>
    <row r="344" spans="1:8" x14ac:dyDescent="0.25">
      <c r="A344" s="103" t="s">
        <v>868</v>
      </c>
      <c r="B344" s="324">
        <v>56</v>
      </c>
      <c r="C344" s="324">
        <v>0</v>
      </c>
      <c r="D344" s="323">
        <v>24</v>
      </c>
      <c r="E344" s="323">
        <v>0</v>
      </c>
      <c r="G344" s="323">
        <v>2</v>
      </c>
      <c r="H344" s="323">
        <v>54</v>
      </c>
    </row>
    <row r="345" spans="1:8" x14ac:dyDescent="0.25">
      <c r="A345" s="103" t="s">
        <v>788</v>
      </c>
      <c r="B345" s="324">
        <v>0</v>
      </c>
      <c r="C345" s="324">
        <v>0</v>
      </c>
      <c r="D345" s="323">
        <v>0</v>
      </c>
      <c r="E345" s="323">
        <v>0</v>
      </c>
      <c r="G345" s="323">
        <v>0</v>
      </c>
      <c r="H345" s="323">
        <v>0</v>
      </c>
    </row>
    <row r="346" spans="1:8" x14ac:dyDescent="0.25">
      <c r="A346" s="103" t="s">
        <v>937</v>
      </c>
      <c r="B346" s="324">
        <v>359</v>
      </c>
      <c r="C346" s="324">
        <v>0</v>
      </c>
      <c r="D346" s="323">
        <v>0</v>
      </c>
      <c r="E346" s="323">
        <v>0</v>
      </c>
      <c r="G346" s="323">
        <v>222</v>
      </c>
      <c r="H346" s="323">
        <v>0</v>
      </c>
    </row>
    <row r="347" spans="1:8" x14ac:dyDescent="0.25">
      <c r="A347" s="103" t="s">
        <v>798</v>
      </c>
      <c r="B347" s="324">
        <v>0</v>
      </c>
      <c r="C347" s="324">
        <v>0</v>
      </c>
      <c r="D347" s="323">
        <v>0</v>
      </c>
      <c r="E347" s="323">
        <v>0</v>
      </c>
      <c r="G347" s="323">
        <v>0</v>
      </c>
      <c r="H347" s="323">
        <v>0</v>
      </c>
    </row>
    <row r="348" spans="1:8" x14ac:dyDescent="0.25">
      <c r="A348" s="103" t="s">
        <v>1069</v>
      </c>
      <c r="B348" s="324">
        <v>0</v>
      </c>
      <c r="C348" s="324">
        <v>0</v>
      </c>
      <c r="D348" s="323">
        <v>0</v>
      </c>
      <c r="E348" s="323">
        <v>0</v>
      </c>
      <c r="G348" s="323">
        <v>0</v>
      </c>
      <c r="H348" s="323">
        <v>0</v>
      </c>
    </row>
    <row r="349" spans="1:8" x14ac:dyDescent="0.25">
      <c r="A349" s="103" t="s">
        <v>1229</v>
      </c>
      <c r="B349" s="324">
        <v>0</v>
      </c>
      <c r="C349" s="324">
        <v>0</v>
      </c>
      <c r="D349" s="323">
        <v>0</v>
      </c>
      <c r="E349" s="323">
        <v>0</v>
      </c>
      <c r="G349" s="323">
        <v>0</v>
      </c>
      <c r="H349" s="323">
        <v>0</v>
      </c>
    </row>
    <row r="350" spans="1:8" x14ac:dyDescent="0.25">
      <c r="A350" s="103" t="s">
        <v>1199</v>
      </c>
      <c r="B350" s="324">
        <v>0</v>
      </c>
      <c r="C350" s="324">
        <v>0</v>
      </c>
      <c r="D350" s="323">
        <v>0</v>
      </c>
      <c r="E350" s="323">
        <v>0</v>
      </c>
      <c r="G350" s="323">
        <v>0</v>
      </c>
      <c r="H350" s="323">
        <v>0</v>
      </c>
    </row>
    <row r="351" spans="1:8" x14ac:dyDescent="0.25">
      <c r="A351" s="103" t="s">
        <v>867</v>
      </c>
      <c r="B351" s="324">
        <v>0</v>
      </c>
      <c r="C351" s="324">
        <v>0</v>
      </c>
      <c r="D351" s="323">
        <v>12</v>
      </c>
      <c r="E351" s="323">
        <v>0</v>
      </c>
      <c r="G351" s="323">
        <v>0</v>
      </c>
      <c r="H351" s="323">
        <v>91</v>
      </c>
    </row>
    <row r="352" spans="1:8" x14ac:dyDescent="0.25">
      <c r="A352" s="103" t="s">
        <v>1198</v>
      </c>
      <c r="B352" s="324">
        <v>0</v>
      </c>
      <c r="C352" s="324">
        <v>0</v>
      </c>
      <c r="D352" s="323">
        <v>0</v>
      </c>
      <c r="E352" s="323">
        <v>0</v>
      </c>
      <c r="G352" s="323">
        <v>216</v>
      </c>
      <c r="H352" s="323">
        <v>0</v>
      </c>
    </row>
    <row r="353" spans="1:8" x14ac:dyDescent="0.25">
      <c r="A353" s="103" t="s">
        <v>976</v>
      </c>
      <c r="B353" s="324">
        <v>0</v>
      </c>
      <c r="C353" s="324">
        <v>0</v>
      </c>
      <c r="D353" s="323">
        <v>0</v>
      </c>
      <c r="E353" s="323">
        <v>0</v>
      </c>
      <c r="G353" s="323">
        <v>11</v>
      </c>
      <c r="H353" s="323">
        <v>35</v>
      </c>
    </row>
    <row r="354" spans="1:8" x14ac:dyDescent="0.25">
      <c r="A354" s="103" t="s">
        <v>410</v>
      </c>
      <c r="B354" s="324">
        <v>0</v>
      </c>
      <c r="C354" s="324">
        <v>0</v>
      </c>
      <c r="D354" s="323">
        <v>2</v>
      </c>
      <c r="E354" s="323">
        <v>15</v>
      </c>
      <c r="G354" s="323">
        <v>0</v>
      </c>
      <c r="H354" s="323">
        <v>326</v>
      </c>
    </row>
    <row r="355" spans="1:8" x14ac:dyDescent="0.25">
      <c r="A355" s="103" t="s">
        <v>1189</v>
      </c>
      <c r="B355" s="324">
        <v>0</v>
      </c>
      <c r="C355" s="324">
        <v>0</v>
      </c>
      <c r="D355" s="323">
        <v>0</v>
      </c>
      <c r="E355" s="323">
        <v>0</v>
      </c>
      <c r="G355" s="323">
        <v>9</v>
      </c>
      <c r="H355" s="323">
        <v>1</v>
      </c>
    </row>
    <row r="356" spans="1:8" x14ac:dyDescent="0.25">
      <c r="A356" s="103" t="s">
        <v>1197</v>
      </c>
      <c r="B356" s="326">
        <v>0</v>
      </c>
      <c r="C356" s="324">
        <v>0</v>
      </c>
      <c r="D356" s="323">
        <v>0</v>
      </c>
      <c r="E356" s="323">
        <v>0</v>
      </c>
      <c r="G356" s="323">
        <v>0</v>
      </c>
      <c r="H356" s="323">
        <v>4</v>
      </c>
    </row>
    <row r="357" spans="1:8" x14ac:dyDescent="0.25">
      <c r="A357" s="103" t="s">
        <v>1228</v>
      </c>
      <c r="B357" s="330">
        <v>38</v>
      </c>
      <c r="C357" s="324">
        <v>0</v>
      </c>
      <c r="D357" s="323">
        <v>0</v>
      </c>
      <c r="E357" s="323">
        <v>0</v>
      </c>
      <c r="G357" s="323">
        <v>2</v>
      </c>
      <c r="H357" s="323">
        <v>283</v>
      </c>
    </row>
    <row r="358" spans="1:8" x14ac:dyDescent="0.25">
      <c r="A358" s="103" t="s">
        <v>406</v>
      </c>
      <c r="B358" s="330">
        <v>0</v>
      </c>
      <c r="C358" s="324">
        <v>0</v>
      </c>
      <c r="D358" s="323">
        <v>0</v>
      </c>
      <c r="E358" s="323">
        <v>0</v>
      </c>
      <c r="G358" s="323">
        <v>0</v>
      </c>
      <c r="H358" s="323">
        <v>0</v>
      </c>
    </row>
    <row r="359" spans="1:8" x14ac:dyDescent="0.25">
      <c r="A359" s="103" t="s">
        <v>1221</v>
      </c>
      <c r="B359" s="330">
        <v>0</v>
      </c>
      <c r="C359" s="324">
        <v>0</v>
      </c>
      <c r="D359" s="323">
        <v>0</v>
      </c>
      <c r="E359" s="323">
        <v>0</v>
      </c>
      <c r="G359" s="323">
        <v>0</v>
      </c>
      <c r="H359" s="323">
        <v>0</v>
      </c>
    </row>
    <row r="360" spans="1:8" x14ac:dyDescent="0.25">
      <c r="A360" s="103" t="s">
        <v>1031</v>
      </c>
      <c r="B360" s="324">
        <v>0</v>
      </c>
      <c r="C360" s="324">
        <v>0</v>
      </c>
      <c r="D360" s="323">
        <v>0</v>
      </c>
      <c r="E360" s="323">
        <v>0</v>
      </c>
      <c r="G360" s="323">
        <v>1</v>
      </c>
      <c r="H360" s="323">
        <v>0</v>
      </c>
    </row>
    <row r="361" spans="1:8" x14ac:dyDescent="0.25">
      <c r="A361" s="103" t="s">
        <v>1068</v>
      </c>
      <c r="B361" s="324">
        <v>0</v>
      </c>
      <c r="C361" s="324">
        <v>0</v>
      </c>
      <c r="D361" s="323">
        <v>0</v>
      </c>
      <c r="E361" s="323">
        <v>0</v>
      </c>
      <c r="G361" s="323">
        <v>0</v>
      </c>
      <c r="H361" s="323">
        <v>0</v>
      </c>
    </row>
    <row r="362" spans="1:8" x14ac:dyDescent="0.25">
      <c r="A362" s="103" t="s">
        <v>762</v>
      </c>
      <c r="B362" s="324">
        <v>0</v>
      </c>
      <c r="C362" s="324">
        <v>0</v>
      </c>
      <c r="D362" s="323">
        <v>0</v>
      </c>
      <c r="E362" s="323">
        <v>0</v>
      </c>
      <c r="G362" s="323">
        <v>0</v>
      </c>
      <c r="H362" s="323">
        <v>0</v>
      </c>
    </row>
    <row r="363" spans="1:8" x14ac:dyDescent="0.25">
      <c r="A363" s="103" t="s">
        <v>773</v>
      </c>
      <c r="B363" s="324">
        <v>0</v>
      </c>
      <c r="C363" s="324">
        <v>0</v>
      </c>
      <c r="D363" s="323">
        <v>0</v>
      </c>
      <c r="E363" s="323">
        <v>0</v>
      </c>
      <c r="G363" s="323">
        <v>0</v>
      </c>
      <c r="H363" s="323">
        <v>0</v>
      </c>
    </row>
    <row r="364" spans="1:8" x14ac:dyDescent="0.25">
      <c r="A364" s="103" t="s">
        <v>957</v>
      </c>
      <c r="B364" s="324">
        <v>0</v>
      </c>
      <c r="C364" s="324">
        <v>0</v>
      </c>
      <c r="D364" s="323">
        <v>0</v>
      </c>
      <c r="E364" s="323">
        <v>0</v>
      </c>
      <c r="G364" s="323">
        <v>0</v>
      </c>
      <c r="H364" s="323">
        <v>0</v>
      </c>
    </row>
    <row r="365" spans="1:8" x14ac:dyDescent="0.25">
      <c r="A365" s="103" t="s">
        <v>1330</v>
      </c>
      <c r="B365" s="324">
        <v>0</v>
      </c>
      <c r="C365" s="324">
        <v>0</v>
      </c>
      <c r="D365" s="323">
        <v>0</v>
      </c>
      <c r="E365" s="323">
        <v>0</v>
      </c>
      <c r="G365" s="323">
        <v>0</v>
      </c>
      <c r="H365" s="323">
        <v>0</v>
      </c>
    </row>
    <row r="366" spans="1:8" x14ac:dyDescent="0.25">
      <c r="A366" s="103" t="s">
        <v>887</v>
      </c>
      <c r="B366" s="324">
        <v>0</v>
      </c>
      <c r="C366" s="324">
        <v>0</v>
      </c>
      <c r="D366" s="323">
        <v>0</v>
      </c>
      <c r="E366" s="323">
        <v>0</v>
      </c>
      <c r="G366" s="323">
        <v>0</v>
      </c>
      <c r="H366" s="323">
        <v>11</v>
      </c>
    </row>
    <row r="367" spans="1:8" x14ac:dyDescent="0.25">
      <c r="A367" s="103" t="s">
        <v>927</v>
      </c>
      <c r="B367" s="324">
        <v>0</v>
      </c>
      <c r="C367" s="324">
        <v>0</v>
      </c>
      <c r="D367" s="323">
        <v>0</v>
      </c>
      <c r="E367" s="323">
        <v>0</v>
      </c>
      <c r="G367" s="323">
        <v>0</v>
      </c>
      <c r="H367" s="323">
        <v>254</v>
      </c>
    </row>
    <row r="368" spans="1:8" x14ac:dyDescent="0.25">
      <c r="A368" s="103" t="s">
        <v>908</v>
      </c>
      <c r="B368" s="324">
        <v>0</v>
      </c>
      <c r="C368" s="324">
        <v>0</v>
      </c>
      <c r="D368" s="323">
        <v>0</v>
      </c>
      <c r="E368" s="323">
        <v>0</v>
      </c>
      <c r="G368" s="323">
        <v>0</v>
      </c>
      <c r="H368" s="323">
        <v>388</v>
      </c>
    </row>
    <row r="369" spans="1:8" x14ac:dyDescent="0.25">
      <c r="A369" s="103" t="s">
        <v>936</v>
      </c>
      <c r="B369" s="324">
        <v>0</v>
      </c>
      <c r="C369" s="324">
        <v>0</v>
      </c>
      <c r="D369" s="323">
        <v>0</v>
      </c>
      <c r="E369" s="323">
        <v>0</v>
      </c>
      <c r="G369" s="323">
        <v>0</v>
      </c>
      <c r="H369" s="323">
        <v>0</v>
      </c>
    </row>
    <row r="370" spans="1:8" x14ac:dyDescent="0.25">
      <c r="A370" s="103" t="s">
        <v>1067</v>
      </c>
      <c r="B370" s="324">
        <v>0</v>
      </c>
      <c r="C370" s="324">
        <v>0</v>
      </c>
      <c r="D370" s="323">
        <v>0</v>
      </c>
      <c r="E370" s="323">
        <v>0</v>
      </c>
      <c r="G370" s="323">
        <v>0</v>
      </c>
      <c r="H370" s="323">
        <v>4</v>
      </c>
    </row>
    <row r="371" spans="1:8" x14ac:dyDescent="0.25">
      <c r="A371" s="103" t="s">
        <v>975</v>
      </c>
      <c r="B371" s="324">
        <v>0</v>
      </c>
      <c r="C371" s="324">
        <v>0</v>
      </c>
      <c r="D371" s="323">
        <v>0</v>
      </c>
      <c r="E371" s="323">
        <v>0</v>
      </c>
      <c r="G371" s="323">
        <v>0</v>
      </c>
      <c r="H371" s="323">
        <v>0</v>
      </c>
    </row>
    <row r="372" spans="1:8" x14ac:dyDescent="0.25">
      <c r="A372" s="103" t="s">
        <v>779</v>
      </c>
      <c r="B372" s="324">
        <v>0</v>
      </c>
      <c r="C372" s="324">
        <v>0</v>
      </c>
      <c r="D372" s="323">
        <v>26</v>
      </c>
      <c r="E372" s="323">
        <v>0</v>
      </c>
      <c r="G372" s="323">
        <v>1</v>
      </c>
      <c r="H372" s="323">
        <v>0</v>
      </c>
    </row>
    <row r="373" spans="1:8" x14ac:dyDescent="0.25">
      <c r="A373" s="103" t="s">
        <v>824</v>
      </c>
      <c r="B373" s="324">
        <v>0</v>
      </c>
      <c r="C373" s="324">
        <v>0</v>
      </c>
      <c r="D373" s="323">
        <v>2</v>
      </c>
      <c r="E373" s="323">
        <v>0</v>
      </c>
      <c r="G373" s="323">
        <v>17</v>
      </c>
      <c r="H373" s="323">
        <v>83</v>
      </c>
    </row>
    <row r="374" spans="1:8" x14ac:dyDescent="0.25">
      <c r="A374" s="103" t="s">
        <v>907</v>
      </c>
      <c r="B374" s="324">
        <v>0</v>
      </c>
      <c r="C374" s="324">
        <v>0</v>
      </c>
      <c r="D374" s="323">
        <v>0</v>
      </c>
      <c r="E374" s="323">
        <v>0</v>
      </c>
      <c r="G374" s="323">
        <v>0</v>
      </c>
      <c r="H374" s="323">
        <v>57</v>
      </c>
    </row>
    <row r="375" spans="1:8" x14ac:dyDescent="0.25">
      <c r="A375" s="103" t="s">
        <v>1066</v>
      </c>
      <c r="B375" s="324">
        <v>0</v>
      </c>
      <c r="C375" s="324">
        <v>0</v>
      </c>
      <c r="D375" s="323">
        <v>0</v>
      </c>
      <c r="E375" s="323">
        <v>0</v>
      </c>
      <c r="G375" s="323">
        <v>0</v>
      </c>
      <c r="H375" s="323">
        <v>35</v>
      </c>
    </row>
    <row r="376" spans="1:8" x14ac:dyDescent="0.25">
      <c r="A376" s="103" t="s">
        <v>855</v>
      </c>
      <c r="B376" s="324">
        <v>0</v>
      </c>
      <c r="C376" s="324">
        <v>0</v>
      </c>
      <c r="D376" s="323">
        <v>0</v>
      </c>
      <c r="E376" s="323">
        <v>0</v>
      </c>
      <c r="G376" s="323">
        <v>0</v>
      </c>
      <c r="H376" s="323">
        <v>0</v>
      </c>
    </row>
    <row r="377" spans="1:8" x14ac:dyDescent="0.25">
      <c r="A377" s="103" t="s">
        <v>1176</v>
      </c>
      <c r="B377" s="324">
        <v>0</v>
      </c>
      <c r="C377" s="324">
        <v>0</v>
      </c>
      <c r="D377" s="323">
        <v>0</v>
      </c>
      <c r="E377" s="323">
        <v>0</v>
      </c>
      <c r="G377" s="323">
        <v>0</v>
      </c>
      <c r="H377" s="323">
        <v>0</v>
      </c>
    </row>
    <row r="378" spans="1:8" x14ac:dyDescent="0.25">
      <c r="A378" s="103" t="s">
        <v>906</v>
      </c>
      <c r="B378" s="324">
        <v>0</v>
      </c>
      <c r="C378" s="324">
        <v>0</v>
      </c>
      <c r="D378" s="323">
        <v>0</v>
      </c>
      <c r="E378" s="323">
        <v>0</v>
      </c>
      <c r="G378" s="323">
        <v>0</v>
      </c>
      <c r="H378" s="323">
        <v>76</v>
      </c>
    </row>
    <row r="379" spans="1:8" x14ac:dyDescent="0.25">
      <c r="A379" s="103" t="s">
        <v>1196</v>
      </c>
      <c r="B379" s="324">
        <v>0</v>
      </c>
      <c r="C379" s="324">
        <v>0</v>
      </c>
      <c r="D379" s="323">
        <v>0</v>
      </c>
      <c r="E379" s="323">
        <v>0</v>
      </c>
      <c r="G379" s="323">
        <v>0</v>
      </c>
      <c r="H379" s="323">
        <v>0</v>
      </c>
    </row>
    <row r="380" spans="1:8" x14ac:dyDescent="0.25">
      <c r="A380" s="103" t="s">
        <v>1145</v>
      </c>
      <c r="B380" s="324">
        <v>0</v>
      </c>
      <c r="C380" s="324">
        <v>0</v>
      </c>
      <c r="D380" s="323">
        <v>0</v>
      </c>
      <c r="E380" s="323">
        <v>0</v>
      </c>
      <c r="G380" s="323">
        <v>0</v>
      </c>
      <c r="H380" s="323">
        <v>0</v>
      </c>
    </row>
    <row r="381" spans="1:8" x14ac:dyDescent="0.25">
      <c r="A381" s="103" t="s">
        <v>1164</v>
      </c>
      <c r="B381" s="324">
        <v>0</v>
      </c>
      <c r="C381" s="324">
        <v>0</v>
      </c>
      <c r="D381" s="323">
        <v>0</v>
      </c>
      <c r="E381" s="323">
        <v>0</v>
      </c>
      <c r="G381" s="323">
        <v>0</v>
      </c>
      <c r="H381" s="323">
        <v>0</v>
      </c>
    </row>
    <row r="382" spans="1:8" x14ac:dyDescent="0.25">
      <c r="A382" s="103" t="s">
        <v>806</v>
      </c>
      <c r="B382" s="324">
        <v>0</v>
      </c>
      <c r="C382" s="324">
        <v>0</v>
      </c>
      <c r="D382" s="323">
        <v>0</v>
      </c>
      <c r="E382" s="323">
        <v>0</v>
      </c>
      <c r="G382" s="323">
        <v>0</v>
      </c>
      <c r="H382" s="323">
        <v>0</v>
      </c>
    </row>
    <row r="383" spans="1:8" x14ac:dyDescent="0.25">
      <c r="A383" s="103" t="s">
        <v>877</v>
      </c>
      <c r="B383" s="324">
        <v>0</v>
      </c>
      <c r="C383" s="324">
        <v>0</v>
      </c>
      <c r="D383" s="323">
        <v>0</v>
      </c>
      <c r="E383" s="323">
        <v>0</v>
      </c>
      <c r="G383" s="323">
        <v>0</v>
      </c>
      <c r="H383" s="323">
        <v>0</v>
      </c>
    </row>
    <row r="384" spans="1:8" x14ac:dyDescent="0.25">
      <c r="A384" s="103" t="s">
        <v>787</v>
      </c>
      <c r="B384" s="324">
        <v>0</v>
      </c>
      <c r="C384" s="324">
        <v>0</v>
      </c>
      <c r="D384" s="323">
        <v>0</v>
      </c>
      <c r="E384" s="323">
        <v>0</v>
      </c>
      <c r="G384" s="323">
        <v>0</v>
      </c>
      <c r="H384" s="323">
        <v>0</v>
      </c>
    </row>
    <row r="385" spans="1:8" x14ac:dyDescent="0.25">
      <c r="A385" s="103" t="s">
        <v>933</v>
      </c>
      <c r="B385" s="324">
        <v>0</v>
      </c>
      <c r="C385" s="324">
        <v>0</v>
      </c>
      <c r="D385" s="323">
        <v>0</v>
      </c>
      <c r="E385" s="323">
        <v>0</v>
      </c>
      <c r="G385" s="323">
        <v>0</v>
      </c>
      <c r="H385" s="323">
        <v>0</v>
      </c>
    </row>
    <row r="386" spans="1:8" x14ac:dyDescent="0.25">
      <c r="A386" s="103" t="s">
        <v>378</v>
      </c>
      <c r="B386" s="324">
        <v>43</v>
      </c>
      <c r="C386" s="324">
        <v>0</v>
      </c>
      <c r="D386" s="323">
        <v>45</v>
      </c>
      <c r="E386" s="323">
        <v>0</v>
      </c>
      <c r="G386" s="323">
        <v>430</v>
      </c>
      <c r="H386" s="323">
        <v>630</v>
      </c>
    </row>
    <row r="387" spans="1:8" x14ac:dyDescent="0.25">
      <c r="A387" s="103" t="s">
        <v>961</v>
      </c>
      <c r="B387" s="324">
        <v>0</v>
      </c>
      <c r="C387" s="324">
        <v>0</v>
      </c>
      <c r="D387" s="323">
        <v>0</v>
      </c>
      <c r="E387" s="323">
        <v>0</v>
      </c>
      <c r="G387" s="323">
        <v>37</v>
      </c>
      <c r="H387" s="323">
        <v>360</v>
      </c>
    </row>
    <row r="388" spans="1:8" x14ac:dyDescent="0.25">
      <c r="A388" s="103" t="s">
        <v>797</v>
      </c>
      <c r="B388" s="324">
        <v>0</v>
      </c>
      <c r="C388" s="324">
        <v>0</v>
      </c>
      <c r="D388" s="323">
        <v>0</v>
      </c>
      <c r="E388" s="323">
        <v>0</v>
      </c>
      <c r="G388" s="323">
        <v>0</v>
      </c>
      <c r="H388" s="323">
        <v>0</v>
      </c>
    </row>
    <row r="389" spans="1:8" x14ac:dyDescent="0.25">
      <c r="A389" s="103" t="s">
        <v>1065</v>
      </c>
      <c r="B389" s="324">
        <v>0</v>
      </c>
      <c r="C389" s="324">
        <v>0</v>
      </c>
      <c r="D389" s="323">
        <v>0</v>
      </c>
      <c r="E389" s="323">
        <v>0</v>
      </c>
      <c r="G389" s="323">
        <v>0</v>
      </c>
      <c r="H389" s="323">
        <v>0</v>
      </c>
    </row>
    <row r="390" spans="1:8" x14ac:dyDescent="0.25">
      <c r="A390" s="103" t="s">
        <v>1064</v>
      </c>
      <c r="B390" s="324">
        <v>0</v>
      </c>
      <c r="C390" s="324">
        <v>0</v>
      </c>
      <c r="D390" s="323">
        <v>0</v>
      </c>
      <c r="E390" s="323">
        <v>0</v>
      </c>
      <c r="G390" s="323">
        <v>0</v>
      </c>
      <c r="H390" s="323">
        <v>0</v>
      </c>
    </row>
    <row r="391" spans="1:8" x14ac:dyDescent="0.25">
      <c r="A391" s="103" t="s">
        <v>1063</v>
      </c>
      <c r="B391" s="324">
        <v>0</v>
      </c>
      <c r="C391" s="324">
        <v>0</v>
      </c>
      <c r="D391" s="323">
        <v>0</v>
      </c>
      <c r="E391" s="323">
        <v>0</v>
      </c>
      <c r="G391" s="323">
        <v>0</v>
      </c>
      <c r="H391" s="323">
        <v>0</v>
      </c>
    </row>
    <row r="392" spans="1:8" x14ac:dyDescent="0.25">
      <c r="A392" s="103" t="s">
        <v>959</v>
      </c>
      <c r="B392" s="324">
        <v>9</v>
      </c>
      <c r="C392" s="324">
        <v>0</v>
      </c>
      <c r="D392" s="323">
        <v>14</v>
      </c>
      <c r="E392" s="323">
        <v>0</v>
      </c>
      <c r="G392" s="323">
        <v>438</v>
      </c>
      <c r="H392" s="323">
        <v>333</v>
      </c>
    </row>
    <row r="393" spans="1:8" x14ac:dyDescent="0.25">
      <c r="A393" s="103" t="s">
        <v>1317</v>
      </c>
      <c r="B393" s="324">
        <v>0</v>
      </c>
      <c r="C393" s="324">
        <v>0</v>
      </c>
      <c r="D393" s="323">
        <v>0</v>
      </c>
      <c r="E393" s="323">
        <v>0</v>
      </c>
      <c r="G393" s="323">
        <v>0</v>
      </c>
      <c r="H393" s="323">
        <v>0</v>
      </c>
    </row>
    <row r="394" spans="1:8" x14ac:dyDescent="0.25">
      <c r="A394" s="103" t="s">
        <v>926</v>
      </c>
      <c r="B394" s="324">
        <v>78</v>
      </c>
      <c r="C394" s="324">
        <v>24</v>
      </c>
      <c r="D394" s="323">
        <v>95</v>
      </c>
      <c r="E394" s="323">
        <v>28</v>
      </c>
      <c r="G394" s="323">
        <v>21</v>
      </c>
      <c r="H394" s="323">
        <v>95</v>
      </c>
    </row>
    <row r="395" spans="1:8" x14ac:dyDescent="0.25">
      <c r="A395" s="103" t="s">
        <v>365</v>
      </c>
      <c r="B395" s="324">
        <v>0</v>
      </c>
      <c r="C395" s="324">
        <v>0</v>
      </c>
      <c r="D395" s="323">
        <v>0</v>
      </c>
      <c r="E395" s="323">
        <v>0</v>
      </c>
      <c r="G395" s="323">
        <v>97</v>
      </c>
      <c r="H395" s="323">
        <v>228</v>
      </c>
    </row>
    <row r="396" spans="1:8" x14ac:dyDescent="0.25">
      <c r="A396" s="103" t="s">
        <v>1011</v>
      </c>
      <c r="B396" s="324">
        <v>0</v>
      </c>
      <c r="C396" s="324">
        <v>0</v>
      </c>
      <c r="D396" s="323">
        <v>0</v>
      </c>
      <c r="E396" s="323">
        <v>0</v>
      </c>
      <c r="G396" s="323">
        <v>0</v>
      </c>
      <c r="H396" s="323">
        <v>0</v>
      </c>
    </row>
    <row r="397" spans="1:8" x14ac:dyDescent="0.25">
      <c r="A397" s="103" t="s">
        <v>1318</v>
      </c>
      <c r="B397" s="324">
        <v>9</v>
      </c>
      <c r="C397" s="324">
        <v>0</v>
      </c>
      <c r="D397" s="323">
        <v>16</v>
      </c>
      <c r="E397" s="323">
        <v>0</v>
      </c>
      <c r="G397" s="323">
        <v>2</v>
      </c>
      <c r="H397" s="323">
        <v>1</v>
      </c>
    </row>
    <row r="398" spans="1:8" x14ac:dyDescent="0.25">
      <c r="A398" s="103" t="s">
        <v>363</v>
      </c>
      <c r="B398" s="324">
        <v>0</v>
      </c>
      <c r="C398" s="324">
        <v>0</v>
      </c>
      <c r="D398" s="323">
        <v>0</v>
      </c>
      <c r="E398" s="323">
        <v>0</v>
      </c>
      <c r="G398" s="323">
        <v>0</v>
      </c>
      <c r="H398" s="323">
        <v>0</v>
      </c>
    </row>
    <row r="399" spans="1:8" x14ac:dyDescent="0.25">
      <c r="A399" s="103" t="s">
        <v>901</v>
      </c>
      <c r="B399" s="324">
        <v>57</v>
      </c>
      <c r="C399" s="324">
        <v>0</v>
      </c>
      <c r="D399" s="323">
        <v>18</v>
      </c>
      <c r="E399" s="323">
        <v>0</v>
      </c>
      <c r="G399" s="323">
        <v>0</v>
      </c>
      <c r="H399" s="323">
        <v>90</v>
      </c>
    </row>
    <row r="400" spans="1:8" x14ac:dyDescent="0.25">
      <c r="A400" s="103" t="s">
        <v>341</v>
      </c>
      <c r="B400" s="324">
        <v>0</v>
      </c>
      <c r="C400" s="324">
        <v>16</v>
      </c>
      <c r="D400" s="323">
        <v>0</v>
      </c>
      <c r="E400" s="323">
        <v>31</v>
      </c>
      <c r="G400" s="323">
        <v>185</v>
      </c>
      <c r="H400" s="323">
        <v>160</v>
      </c>
    </row>
    <row r="401" spans="1:8" x14ac:dyDescent="0.25">
      <c r="A401" s="103" t="s">
        <v>854</v>
      </c>
      <c r="B401" s="324">
        <v>0</v>
      </c>
      <c r="C401" s="324">
        <v>0</v>
      </c>
      <c r="D401" s="323">
        <v>0</v>
      </c>
      <c r="E401" s="323">
        <v>0</v>
      </c>
      <c r="G401" s="323">
        <v>0</v>
      </c>
      <c r="H401" s="323">
        <v>1</v>
      </c>
    </row>
    <row r="402" spans="1:8" x14ac:dyDescent="0.25">
      <c r="A402" s="103" t="s">
        <v>761</v>
      </c>
      <c r="B402" s="324">
        <v>28</v>
      </c>
      <c r="C402" s="324">
        <v>0</v>
      </c>
      <c r="D402" s="323">
        <v>0</v>
      </c>
      <c r="E402" s="323">
        <v>0</v>
      </c>
      <c r="G402" s="323">
        <v>2</v>
      </c>
      <c r="H402" s="323">
        <v>89</v>
      </c>
    </row>
    <row r="403" spans="1:8" x14ac:dyDescent="0.25">
      <c r="A403" s="103" t="s">
        <v>853</v>
      </c>
      <c r="B403" s="324">
        <v>0</v>
      </c>
      <c r="C403" s="324">
        <v>0</v>
      </c>
      <c r="D403" s="323">
        <v>0</v>
      </c>
      <c r="E403" s="323">
        <v>0</v>
      </c>
      <c r="G403" s="323">
        <v>0</v>
      </c>
      <c r="H403" s="323">
        <v>0</v>
      </c>
    </row>
    <row r="404" spans="1:8" x14ac:dyDescent="0.25">
      <c r="A404" s="103" t="s">
        <v>974</v>
      </c>
      <c r="B404" s="324">
        <v>65</v>
      </c>
      <c r="C404" s="324">
        <v>0</v>
      </c>
      <c r="D404" s="323">
        <v>28</v>
      </c>
      <c r="E404" s="323">
        <v>0</v>
      </c>
      <c r="G404" s="323">
        <v>2</v>
      </c>
      <c r="H404" s="323">
        <v>84</v>
      </c>
    </row>
    <row r="405" spans="1:8" x14ac:dyDescent="0.25">
      <c r="A405" s="103" t="s">
        <v>883</v>
      </c>
      <c r="B405" s="324">
        <v>229</v>
      </c>
      <c r="C405" s="324">
        <v>0</v>
      </c>
      <c r="D405" s="323">
        <v>184</v>
      </c>
      <c r="E405" s="323">
        <v>0</v>
      </c>
      <c r="G405" s="323">
        <v>4</v>
      </c>
      <c r="H405" s="323">
        <v>1991</v>
      </c>
    </row>
    <row r="406" spans="1:8" x14ac:dyDescent="0.25">
      <c r="A406" s="103" t="s">
        <v>320</v>
      </c>
      <c r="B406" s="324">
        <v>0</v>
      </c>
      <c r="C406" s="324">
        <v>0</v>
      </c>
      <c r="D406" s="323">
        <v>27</v>
      </c>
      <c r="E406" s="323">
        <v>0</v>
      </c>
      <c r="G406" s="323">
        <v>114</v>
      </c>
      <c r="H406" s="323">
        <v>576</v>
      </c>
    </row>
    <row r="407" spans="1:8" x14ac:dyDescent="0.25">
      <c r="A407" s="103" t="s">
        <v>1062</v>
      </c>
      <c r="B407" s="324">
        <v>0</v>
      </c>
      <c r="C407" s="324">
        <v>0</v>
      </c>
      <c r="D407" s="323">
        <v>0</v>
      </c>
      <c r="E407" s="323">
        <v>0</v>
      </c>
      <c r="G407" s="323">
        <v>0</v>
      </c>
      <c r="H407" s="323">
        <v>3</v>
      </c>
    </row>
    <row r="408" spans="1:8" x14ac:dyDescent="0.25">
      <c r="A408" s="103" t="s">
        <v>1061</v>
      </c>
      <c r="B408" s="324">
        <v>28</v>
      </c>
      <c r="C408" s="324">
        <v>0</v>
      </c>
      <c r="D408" s="323">
        <v>4</v>
      </c>
      <c r="E408" s="323">
        <v>0</v>
      </c>
      <c r="G408" s="323">
        <v>0</v>
      </c>
      <c r="H408" s="323">
        <v>27</v>
      </c>
    </row>
    <row r="409" spans="1:8" x14ac:dyDescent="0.25">
      <c r="A409" s="103" t="s">
        <v>747</v>
      </c>
      <c r="B409" s="324">
        <v>552</v>
      </c>
      <c r="C409" s="324">
        <v>0</v>
      </c>
      <c r="D409" s="323">
        <v>377</v>
      </c>
      <c r="E409" s="323">
        <v>0</v>
      </c>
      <c r="G409" s="323">
        <v>77</v>
      </c>
      <c r="H409" s="323">
        <v>2430</v>
      </c>
    </row>
    <row r="410" spans="1:8" x14ac:dyDescent="0.25">
      <c r="A410" s="103" t="s">
        <v>1060</v>
      </c>
      <c r="B410" s="324">
        <v>0</v>
      </c>
      <c r="C410" s="324">
        <v>0</v>
      </c>
      <c r="D410" s="323">
        <v>0</v>
      </c>
      <c r="E410" s="323">
        <v>0</v>
      </c>
      <c r="G410" s="323">
        <v>6</v>
      </c>
      <c r="H410" s="323">
        <v>18</v>
      </c>
    </row>
    <row r="411" spans="1:8" x14ac:dyDescent="0.25">
      <c r="A411" s="103" t="s">
        <v>935</v>
      </c>
      <c r="B411" s="324">
        <v>0</v>
      </c>
      <c r="C411" s="324">
        <v>0</v>
      </c>
      <c r="D411" s="323">
        <v>0</v>
      </c>
      <c r="E411" s="323">
        <v>0</v>
      </c>
      <c r="G411" s="323">
        <v>8</v>
      </c>
      <c r="H411" s="323">
        <v>102</v>
      </c>
    </row>
    <row r="412" spans="1:8" x14ac:dyDescent="0.25">
      <c r="A412" s="103" t="s">
        <v>875</v>
      </c>
      <c r="B412" s="324">
        <v>0</v>
      </c>
      <c r="C412" s="324">
        <v>0</v>
      </c>
      <c r="D412" s="323">
        <v>0</v>
      </c>
      <c r="E412" s="323">
        <v>0</v>
      </c>
      <c r="G412" s="323">
        <v>0</v>
      </c>
      <c r="H412" s="323">
        <v>0</v>
      </c>
    </row>
    <row r="413" spans="1:8" x14ac:dyDescent="0.25">
      <c r="A413" s="103" t="s">
        <v>873</v>
      </c>
      <c r="B413" s="324">
        <v>0</v>
      </c>
      <c r="C413" s="324">
        <v>0</v>
      </c>
      <c r="D413" s="323">
        <v>0</v>
      </c>
      <c r="E413" s="323">
        <v>0</v>
      </c>
      <c r="G413" s="323">
        <v>0</v>
      </c>
      <c r="H413" s="323">
        <v>0</v>
      </c>
    </row>
    <row r="414" spans="1:8" x14ac:dyDescent="0.25">
      <c r="A414" s="103" t="s">
        <v>833</v>
      </c>
      <c r="B414" s="324">
        <v>275</v>
      </c>
      <c r="C414" s="324">
        <v>0</v>
      </c>
      <c r="D414" s="323">
        <v>231</v>
      </c>
      <c r="E414" s="323">
        <v>0</v>
      </c>
      <c r="G414" s="323">
        <v>0</v>
      </c>
      <c r="H414" s="323">
        <v>3946</v>
      </c>
    </row>
    <row r="415" spans="1:8" x14ac:dyDescent="0.25">
      <c r="A415" s="103" t="s">
        <v>923</v>
      </c>
      <c r="B415" s="324">
        <v>0</v>
      </c>
      <c r="C415" s="324">
        <v>0</v>
      </c>
      <c r="D415" s="323">
        <v>0</v>
      </c>
      <c r="E415" s="323">
        <v>0</v>
      </c>
      <c r="G415" s="323">
        <v>0</v>
      </c>
      <c r="H415" s="323">
        <v>0</v>
      </c>
    </row>
    <row r="416" spans="1:8" x14ac:dyDescent="0.25">
      <c r="A416" s="103" t="s">
        <v>973</v>
      </c>
      <c r="B416" s="326">
        <v>0</v>
      </c>
      <c r="C416" s="324">
        <v>0</v>
      </c>
      <c r="D416" s="323">
        <v>2</v>
      </c>
      <c r="E416" s="323">
        <v>0</v>
      </c>
      <c r="G416" s="323">
        <v>2</v>
      </c>
      <c r="H416" s="323">
        <v>90</v>
      </c>
    </row>
    <row r="417" spans="1:8" x14ac:dyDescent="0.25">
      <c r="A417" s="103" t="s">
        <v>1227</v>
      </c>
      <c r="B417" s="330">
        <v>0</v>
      </c>
      <c r="C417" s="324">
        <v>0</v>
      </c>
      <c r="D417" s="323">
        <v>0</v>
      </c>
      <c r="E417" s="323">
        <v>0</v>
      </c>
      <c r="G417" s="323">
        <v>0</v>
      </c>
      <c r="H417" s="323">
        <v>0</v>
      </c>
    </row>
    <row r="418" spans="1:8" x14ac:dyDescent="0.25">
      <c r="A418" s="103" t="s">
        <v>866</v>
      </c>
      <c r="B418" s="330">
        <v>35</v>
      </c>
      <c r="C418" s="324">
        <v>0</v>
      </c>
      <c r="D418" s="323">
        <v>16</v>
      </c>
      <c r="E418" s="323">
        <v>0</v>
      </c>
      <c r="G418" s="323">
        <v>8</v>
      </c>
      <c r="H418" s="323">
        <v>146</v>
      </c>
    </row>
    <row r="419" spans="1:8" x14ac:dyDescent="0.25">
      <c r="A419" s="103" t="s">
        <v>294</v>
      </c>
      <c r="B419" s="330">
        <v>0</v>
      </c>
      <c r="C419" s="324">
        <v>0</v>
      </c>
      <c r="D419" s="323">
        <v>0</v>
      </c>
      <c r="E419" s="323">
        <v>0</v>
      </c>
      <c r="G419" s="323">
        <v>0</v>
      </c>
      <c r="H419" s="323">
        <v>0</v>
      </c>
    </row>
    <row r="420" spans="1:8" x14ac:dyDescent="0.25">
      <c r="A420" s="103" t="s">
        <v>886</v>
      </c>
      <c r="B420" s="324">
        <v>0</v>
      </c>
      <c r="C420" s="324">
        <v>0</v>
      </c>
      <c r="D420" s="323">
        <v>0</v>
      </c>
      <c r="E420" s="323">
        <v>0</v>
      </c>
      <c r="G420" s="323">
        <v>0</v>
      </c>
      <c r="H420" s="323">
        <v>97</v>
      </c>
    </row>
    <row r="421" spans="1:8" x14ac:dyDescent="0.25">
      <c r="A421" s="103" t="s">
        <v>1059</v>
      </c>
      <c r="B421" s="324">
        <v>0</v>
      </c>
      <c r="C421" s="324">
        <v>0</v>
      </c>
      <c r="D421" s="323">
        <v>0</v>
      </c>
      <c r="E421" s="323">
        <v>0</v>
      </c>
      <c r="G421" s="323">
        <v>0</v>
      </c>
      <c r="H421" s="323">
        <v>0</v>
      </c>
    </row>
    <row r="422" spans="1:8" x14ac:dyDescent="0.25">
      <c r="A422" s="103" t="s">
        <v>851</v>
      </c>
      <c r="B422" s="324">
        <v>0</v>
      </c>
      <c r="C422" s="324">
        <v>0</v>
      </c>
      <c r="D422" s="323">
        <v>0</v>
      </c>
      <c r="E422" s="323">
        <v>0</v>
      </c>
      <c r="G422" s="323">
        <v>0</v>
      </c>
      <c r="H422" s="323">
        <v>0</v>
      </c>
    </row>
    <row r="423" spans="1:8" x14ac:dyDescent="0.25">
      <c r="A423" s="103" t="s">
        <v>275</v>
      </c>
      <c r="B423" s="324">
        <v>0</v>
      </c>
      <c r="C423" s="324">
        <v>0</v>
      </c>
      <c r="D423" s="323">
        <v>0</v>
      </c>
      <c r="E423" s="323">
        <v>0</v>
      </c>
      <c r="G423" s="323">
        <v>0</v>
      </c>
      <c r="H423" s="323">
        <v>0</v>
      </c>
    </row>
    <row r="424" spans="1:8" x14ac:dyDescent="0.25">
      <c r="A424" s="103" t="s">
        <v>1195</v>
      </c>
      <c r="B424" s="324">
        <v>0</v>
      </c>
      <c r="C424" s="324">
        <v>0</v>
      </c>
      <c r="D424" s="323">
        <v>0</v>
      </c>
      <c r="E424" s="323">
        <v>0</v>
      </c>
      <c r="G424" s="323">
        <v>0</v>
      </c>
      <c r="H424" s="323">
        <v>0</v>
      </c>
    </row>
    <row r="425" spans="1:8" x14ac:dyDescent="0.25">
      <c r="A425" s="103" t="s">
        <v>1035</v>
      </c>
      <c r="B425" s="326">
        <v>1</v>
      </c>
      <c r="C425" s="324">
        <v>0</v>
      </c>
      <c r="D425" s="323">
        <v>1</v>
      </c>
      <c r="E425" s="323">
        <v>0</v>
      </c>
      <c r="G425" s="323">
        <v>0</v>
      </c>
      <c r="H425" s="323">
        <v>16</v>
      </c>
    </row>
    <row r="426" spans="1:8" x14ac:dyDescent="0.25">
      <c r="A426" s="103" t="s">
        <v>1194</v>
      </c>
      <c r="B426" s="330">
        <v>0</v>
      </c>
      <c r="C426" s="324">
        <v>0</v>
      </c>
      <c r="D426" s="323">
        <v>0</v>
      </c>
      <c r="E426" s="323">
        <v>0</v>
      </c>
      <c r="G426" s="323">
        <v>5</v>
      </c>
      <c r="H426" s="323">
        <v>216</v>
      </c>
    </row>
    <row r="427" spans="1:8" x14ac:dyDescent="0.25">
      <c r="A427" s="103" t="s">
        <v>1010</v>
      </c>
      <c r="B427" s="330">
        <v>0</v>
      </c>
      <c r="C427" s="324">
        <v>0</v>
      </c>
      <c r="D427" s="323">
        <v>0</v>
      </c>
      <c r="E427" s="323">
        <v>0</v>
      </c>
      <c r="G427" s="323">
        <v>0</v>
      </c>
      <c r="H427" s="323">
        <v>0</v>
      </c>
    </row>
    <row r="428" spans="1:8" x14ac:dyDescent="0.25">
      <c r="A428" s="103" t="s">
        <v>1175</v>
      </c>
      <c r="B428" s="330">
        <v>0</v>
      </c>
      <c r="C428" s="324">
        <v>0</v>
      </c>
      <c r="D428" s="323">
        <v>0</v>
      </c>
      <c r="E428" s="323">
        <v>0</v>
      </c>
      <c r="G428" s="323">
        <v>0</v>
      </c>
      <c r="H428" s="323">
        <v>0</v>
      </c>
    </row>
    <row r="429" spans="1:8" x14ac:dyDescent="0.25">
      <c r="A429" s="103" t="s">
        <v>972</v>
      </c>
      <c r="B429" s="330">
        <v>20</v>
      </c>
      <c r="C429" s="324">
        <v>0</v>
      </c>
      <c r="D429" s="323">
        <v>20</v>
      </c>
      <c r="E429" s="323">
        <v>0</v>
      </c>
      <c r="G429" s="323">
        <v>0</v>
      </c>
      <c r="H429" s="323">
        <v>242</v>
      </c>
    </row>
    <row r="430" spans="1:8" x14ac:dyDescent="0.25">
      <c r="A430" s="103" t="s">
        <v>844</v>
      </c>
      <c r="B430" s="326">
        <v>0</v>
      </c>
      <c r="C430" s="324">
        <v>0</v>
      </c>
      <c r="D430" s="323">
        <v>0</v>
      </c>
      <c r="E430" s="323">
        <v>0</v>
      </c>
      <c r="G430" s="323">
        <v>0</v>
      </c>
      <c r="H430" s="323">
        <v>0</v>
      </c>
    </row>
    <row r="431" spans="1:8" x14ac:dyDescent="0.25">
      <c r="A431" s="103" t="s">
        <v>265</v>
      </c>
      <c r="B431" s="330">
        <v>0</v>
      </c>
      <c r="C431" s="324">
        <v>0</v>
      </c>
      <c r="D431" s="323">
        <v>0</v>
      </c>
      <c r="E431" s="323">
        <v>0</v>
      </c>
      <c r="G431" s="323">
        <v>59</v>
      </c>
      <c r="H431" s="323">
        <v>80</v>
      </c>
    </row>
    <row r="432" spans="1:8" x14ac:dyDescent="0.25">
      <c r="A432" s="103" t="s">
        <v>831</v>
      </c>
      <c r="B432" s="330">
        <v>0</v>
      </c>
      <c r="C432" s="324">
        <v>0</v>
      </c>
      <c r="D432" s="323">
        <v>0</v>
      </c>
      <c r="E432" s="323">
        <v>0</v>
      </c>
      <c r="G432" s="323">
        <v>0</v>
      </c>
      <c r="H432" s="323">
        <v>0</v>
      </c>
    </row>
    <row r="433" spans="1:8" x14ac:dyDescent="0.25">
      <c r="A433" s="103" t="s">
        <v>246</v>
      </c>
      <c r="B433" s="330">
        <v>13</v>
      </c>
      <c r="C433" s="324">
        <v>0</v>
      </c>
      <c r="D433" s="323">
        <v>0</v>
      </c>
      <c r="E433" s="323">
        <v>0</v>
      </c>
      <c r="G433" s="323">
        <v>0</v>
      </c>
      <c r="H433" s="323">
        <v>58</v>
      </c>
    </row>
    <row r="434" spans="1:8" x14ac:dyDescent="0.25">
      <c r="A434" s="103" t="s">
        <v>1058</v>
      </c>
      <c r="B434" s="324">
        <v>3</v>
      </c>
      <c r="C434" s="324">
        <v>0</v>
      </c>
      <c r="D434" s="323">
        <v>2</v>
      </c>
      <c r="E434" s="323">
        <v>30</v>
      </c>
      <c r="G434" s="323">
        <v>141</v>
      </c>
      <c r="H434" s="323">
        <v>212</v>
      </c>
    </row>
    <row r="435" spans="1:8" x14ac:dyDescent="0.25">
      <c r="A435" s="103" t="s">
        <v>827</v>
      </c>
      <c r="B435" s="324">
        <v>0</v>
      </c>
      <c r="C435" s="324">
        <v>0</v>
      </c>
      <c r="D435" s="323">
        <v>0</v>
      </c>
      <c r="E435" s="323">
        <v>0</v>
      </c>
      <c r="G435" s="323">
        <v>0</v>
      </c>
      <c r="H435" s="323">
        <v>0</v>
      </c>
    </row>
    <row r="436" spans="1:8" x14ac:dyDescent="0.25">
      <c r="A436" s="103" t="s">
        <v>240</v>
      </c>
      <c r="B436" s="324">
        <v>0</v>
      </c>
      <c r="C436" s="324">
        <v>0</v>
      </c>
      <c r="D436" s="323">
        <v>0</v>
      </c>
      <c r="E436" s="323">
        <v>0</v>
      </c>
      <c r="G436" s="323">
        <v>0</v>
      </c>
      <c r="H436" s="323">
        <v>0</v>
      </c>
    </row>
    <row r="437" spans="1:8" x14ac:dyDescent="0.25">
      <c r="A437" s="103" t="s">
        <v>1057</v>
      </c>
      <c r="B437" s="324">
        <v>0</v>
      </c>
      <c r="C437" s="324">
        <v>0</v>
      </c>
      <c r="D437" s="323">
        <v>0</v>
      </c>
      <c r="E437" s="323">
        <v>0</v>
      </c>
      <c r="G437" s="323">
        <v>0</v>
      </c>
      <c r="H437" s="323">
        <v>156</v>
      </c>
    </row>
    <row r="438" spans="1:8" x14ac:dyDescent="0.25">
      <c r="A438" s="103" t="s">
        <v>845</v>
      </c>
      <c r="B438" s="324">
        <v>0</v>
      </c>
      <c r="C438" s="324">
        <v>0</v>
      </c>
      <c r="D438" s="323">
        <v>0</v>
      </c>
      <c r="E438" s="323">
        <v>0</v>
      </c>
      <c r="G438" s="323">
        <v>0</v>
      </c>
      <c r="H438" s="323">
        <v>0</v>
      </c>
    </row>
    <row r="439" spans="1:8" x14ac:dyDescent="0.25">
      <c r="A439" s="103" t="s">
        <v>1056</v>
      </c>
      <c r="B439" s="324">
        <v>167</v>
      </c>
      <c r="C439" s="324">
        <v>0</v>
      </c>
      <c r="D439" s="323">
        <v>97</v>
      </c>
      <c r="E439" s="323">
        <v>0</v>
      </c>
      <c r="G439" s="323">
        <v>17</v>
      </c>
      <c r="H439" s="323">
        <v>301</v>
      </c>
    </row>
    <row r="440" spans="1:8" x14ac:dyDescent="0.25">
      <c r="A440" s="103" t="s">
        <v>760</v>
      </c>
      <c r="B440" s="324">
        <v>0</v>
      </c>
      <c r="C440" s="324">
        <v>0</v>
      </c>
      <c r="D440" s="323">
        <v>0</v>
      </c>
      <c r="E440" s="323">
        <v>0</v>
      </c>
      <c r="G440" s="323">
        <v>0</v>
      </c>
      <c r="H440" s="323">
        <v>0</v>
      </c>
    </row>
    <row r="441" spans="1:8" x14ac:dyDescent="0.25">
      <c r="A441" s="103" t="s">
        <v>796</v>
      </c>
      <c r="B441" s="324">
        <v>11</v>
      </c>
      <c r="C441" s="324">
        <v>0</v>
      </c>
      <c r="D441" s="323">
        <v>90</v>
      </c>
      <c r="E441" s="323">
        <v>0</v>
      </c>
      <c r="G441" s="323">
        <v>10</v>
      </c>
      <c r="H441" s="323">
        <v>141</v>
      </c>
    </row>
    <row r="442" spans="1:8" x14ac:dyDescent="0.25">
      <c r="A442" s="103" t="s">
        <v>885</v>
      </c>
      <c r="B442" s="326">
        <v>0</v>
      </c>
      <c r="C442" s="324">
        <v>0</v>
      </c>
      <c r="D442" s="323">
        <v>0</v>
      </c>
      <c r="E442" s="323">
        <v>0</v>
      </c>
      <c r="G442" s="323">
        <v>0</v>
      </c>
      <c r="H442" s="323">
        <v>175</v>
      </c>
    </row>
    <row r="443" spans="1:8" x14ac:dyDescent="0.25">
      <c r="A443" s="103" t="s">
        <v>832</v>
      </c>
      <c r="B443" s="330">
        <v>0</v>
      </c>
      <c r="C443" s="324">
        <v>0</v>
      </c>
      <c r="D443" s="323">
        <v>0</v>
      </c>
      <c r="E443" s="323">
        <v>0</v>
      </c>
      <c r="G443" s="323">
        <v>0</v>
      </c>
      <c r="H443" s="323">
        <v>0</v>
      </c>
    </row>
    <row r="444" spans="1:8" x14ac:dyDescent="0.25">
      <c r="A444" s="103" t="s">
        <v>1034</v>
      </c>
      <c r="B444" s="330">
        <v>0</v>
      </c>
      <c r="C444" s="324">
        <v>6</v>
      </c>
      <c r="D444" s="323">
        <v>0</v>
      </c>
      <c r="E444" s="323">
        <v>11</v>
      </c>
      <c r="G444" s="323">
        <v>3</v>
      </c>
      <c r="H444" s="323">
        <v>1</v>
      </c>
    </row>
    <row r="445" spans="1:8" x14ac:dyDescent="0.25">
      <c r="A445" s="103" t="s">
        <v>828</v>
      </c>
      <c r="B445" s="330">
        <v>0</v>
      </c>
      <c r="C445" s="324">
        <v>0</v>
      </c>
      <c r="D445" s="323">
        <v>0</v>
      </c>
      <c r="E445" s="323">
        <v>0</v>
      </c>
      <c r="G445" s="323">
        <v>0</v>
      </c>
      <c r="H445" s="323">
        <v>0</v>
      </c>
    </row>
    <row r="446" spans="1:8" x14ac:dyDescent="0.25">
      <c r="A446" s="103" t="s">
        <v>971</v>
      </c>
      <c r="B446" s="326">
        <v>0</v>
      </c>
      <c r="C446" s="324">
        <v>0</v>
      </c>
      <c r="D446" s="323">
        <v>0</v>
      </c>
      <c r="E446" s="323">
        <v>0</v>
      </c>
      <c r="G446" s="323">
        <v>0</v>
      </c>
      <c r="H446" s="323">
        <v>0</v>
      </c>
    </row>
    <row r="447" spans="1:8" x14ac:dyDescent="0.25">
      <c r="A447" s="103" t="s">
        <v>1009</v>
      </c>
      <c r="B447" s="330">
        <v>0</v>
      </c>
      <c r="C447" s="324">
        <v>0</v>
      </c>
      <c r="D447" s="323">
        <v>0</v>
      </c>
      <c r="E447" s="323">
        <v>0</v>
      </c>
      <c r="G447" s="323">
        <v>0</v>
      </c>
      <c r="H447" s="323">
        <v>0</v>
      </c>
    </row>
    <row r="448" spans="1:8" x14ac:dyDescent="0.25">
      <c r="A448" s="103" t="s">
        <v>795</v>
      </c>
      <c r="B448" s="330">
        <v>0</v>
      </c>
      <c r="C448" s="324">
        <v>0</v>
      </c>
      <c r="D448" s="323">
        <v>0</v>
      </c>
      <c r="E448" s="323">
        <v>0</v>
      </c>
      <c r="G448" s="323">
        <v>3</v>
      </c>
      <c r="H448" s="323">
        <v>1</v>
      </c>
    </row>
    <row r="449" spans="1:8" x14ac:dyDescent="0.25">
      <c r="A449" s="103" t="s">
        <v>1173</v>
      </c>
      <c r="B449" s="330">
        <v>0</v>
      </c>
      <c r="C449" s="324">
        <v>0</v>
      </c>
      <c r="D449" s="323">
        <v>0</v>
      </c>
      <c r="E449" s="323">
        <v>0</v>
      </c>
      <c r="G449" s="323">
        <v>0</v>
      </c>
      <c r="H449" s="323">
        <v>0</v>
      </c>
    </row>
    <row r="450" spans="1:8" x14ac:dyDescent="0.25">
      <c r="A450" s="103" t="s">
        <v>1144</v>
      </c>
      <c r="B450" s="330">
        <v>0</v>
      </c>
      <c r="C450" s="324">
        <v>0</v>
      </c>
      <c r="D450" s="323">
        <v>0</v>
      </c>
      <c r="E450" s="323">
        <v>0</v>
      </c>
      <c r="G450" s="323">
        <v>0</v>
      </c>
      <c r="H450" s="323">
        <v>0</v>
      </c>
    </row>
    <row r="451" spans="1:8" x14ac:dyDescent="0.25">
      <c r="A451" s="103" t="s">
        <v>233</v>
      </c>
      <c r="B451" s="324">
        <v>0</v>
      </c>
      <c r="C451" s="324">
        <v>0</v>
      </c>
      <c r="D451" s="323">
        <v>0</v>
      </c>
      <c r="E451" s="323">
        <v>0</v>
      </c>
      <c r="G451" s="323">
        <v>0</v>
      </c>
      <c r="H451" s="323">
        <v>0</v>
      </c>
    </row>
    <row r="452" spans="1:8" x14ac:dyDescent="0.25">
      <c r="A452" s="103" t="s">
        <v>822</v>
      </c>
      <c r="B452" s="324">
        <v>0</v>
      </c>
      <c r="C452" s="324">
        <v>0</v>
      </c>
      <c r="D452" s="323">
        <v>0</v>
      </c>
      <c r="E452" s="323">
        <v>0</v>
      </c>
      <c r="G452" s="323">
        <v>0</v>
      </c>
      <c r="H452" s="323">
        <v>0</v>
      </c>
    </row>
    <row r="453" spans="1:8" x14ac:dyDescent="0.25">
      <c r="A453" s="103" t="s">
        <v>228</v>
      </c>
      <c r="B453" s="324">
        <v>0</v>
      </c>
      <c r="C453" s="324">
        <v>0</v>
      </c>
      <c r="D453" s="323">
        <v>0</v>
      </c>
      <c r="E453" s="323">
        <v>0</v>
      </c>
      <c r="G453" s="323">
        <v>0</v>
      </c>
      <c r="H453" s="323">
        <v>0</v>
      </c>
    </row>
    <row r="454" spans="1:8" x14ac:dyDescent="0.25">
      <c r="A454" s="103" t="s">
        <v>1055</v>
      </c>
      <c r="B454" s="324">
        <v>0</v>
      </c>
      <c r="C454" s="324">
        <v>2</v>
      </c>
      <c r="D454" s="323">
        <v>0</v>
      </c>
      <c r="E454" s="323">
        <v>5</v>
      </c>
      <c r="G454" s="323">
        <v>0</v>
      </c>
      <c r="H454" s="323">
        <v>5</v>
      </c>
    </row>
    <row r="455" spans="1:8" x14ac:dyDescent="0.25">
      <c r="A455" s="103" t="s">
        <v>1054</v>
      </c>
      <c r="B455" s="324">
        <v>0</v>
      </c>
      <c r="C455" s="324">
        <v>0</v>
      </c>
      <c r="D455" s="323">
        <v>0</v>
      </c>
      <c r="E455" s="323">
        <v>0</v>
      </c>
      <c r="G455" s="323">
        <v>17</v>
      </c>
      <c r="H455" s="323">
        <v>1</v>
      </c>
    </row>
    <row r="456" spans="1:8" x14ac:dyDescent="0.25">
      <c r="A456" s="103" t="s">
        <v>759</v>
      </c>
      <c r="B456" s="324">
        <v>0</v>
      </c>
      <c r="C456" s="324">
        <v>0</v>
      </c>
      <c r="D456" s="323">
        <v>0</v>
      </c>
      <c r="E456" s="323">
        <v>0</v>
      </c>
      <c r="G456" s="323">
        <v>0</v>
      </c>
      <c r="H456" s="323">
        <v>42</v>
      </c>
    </row>
    <row r="457" spans="1:8" x14ac:dyDescent="0.25">
      <c r="A457" s="103" t="s">
        <v>221</v>
      </c>
      <c r="B457" s="324">
        <v>0</v>
      </c>
      <c r="C457" s="324">
        <v>0</v>
      </c>
      <c r="D457" s="323">
        <v>0</v>
      </c>
      <c r="E457" s="323">
        <v>0</v>
      </c>
      <c r="G457" s="323">
        <v>0</v>
      </c>
      <c r="H457" s="323">
        <v>0</v>
      </c>
    </row>
    <row r="458" spans="1:8" x14ac:dyDescent="0.25">
      <c r="A458" s="103" t="s">
        <v>884</v>
      </c>
      <c r="B458" s="324">
        <v>0</v>
      </c>
      <c r="C458" s="324">
        <v>0</v>
      </c>
      <c r="D458" s="323">
        <v>0</v>
      </c>
      <c r="E458" s="323">
        <v>0</v>
      </c>
      <c r="G458" s="323">
        <v>0</v>
      </c>
      <c r="H458" s="323">
        <v>5</v>
      </c>
    </row>
    <row r="459" spans="1:8" x14ac:dyDescent="0.25">
      <c r="A459" s="103" t="s">
        <v>212</v>
      </c>
      <c r="B459" s="324">
        <v>1</v>
      </c>
      <c r="C459" s="324">
        <v>0</v>
      </c>
      <c r="D459" s="323">
        <v>13</v>
      </c>
      <c r="E459" s="323">
        <v>0</v>
      </c>
      <c r="G459" s="323">
        <v>2</v>
      </c>
      <c r="H459" s="323">
        <v>7</v>
      </c>
    </row>
    <row r="460" spans="1:8" x14ac:dyDescent="0.25">
      <c r="A460" s="103" t="s">
        <v>1007</v>
      </c>
      <c r="B460" s="324">
        <v>0</v>
      </c>
      <c r="C460" s="324">
        <v>0</v>
      </c>
      <c r="D460" s="323">
        <v>0</v>
      </c>
      <c r="E460" s="323">
        <v>0</v>
      </c>
      <c r="G460" s="323">
        <v>0</v>
      </c>
      <c r="H460" s="323">
        <v>0</v>
      </c>
    </row>
    <row r="461" spans="1:8" x14ac:dyDescent="0.25">
      <c r="A461" s="103" t="s">
        <v>843</v>
      </c>
      <c r="B461" s="324">
        <v>0</v>
      </c>
      <c r="C461" s="324">
        <v>0</v>
      </c>
      <c r="D461" s="323">
        <v>0</v>
      </c>
      <c r="E461" s="323">
        <v>0</v>
      </c>
      <c r="G461" s="323">
        <v>0</v>
      </c>
      <c r="H461" s="323">
        <v>0</v>
      </c>
    </row>
    <row r="462" spans="1:8" x14ac:dyDescent="0.25">
      <c r="A462" s="103" t="s">
        <v>794</v>
      </c>
      <c r="B462" s="324">
        <v>0</v>
      </c>
      <c r="C462" s="324">
        <v>0</v>
      </c>
      <c r="D462" s="323">
        <v>0</v>
      </c>
      <c r="E462" s="323">
        <v>0</v>
      </c>
      <c r="G462" s="323">
        <v>0</v>
      </c>
      <c r="H462" s="323">
        <v>0</v>
      </c>
    </row>
    <row r="463" spans="1:8" x14ac:dyDescent="0.25">
      <c r="A463" s="103" t="s">
        <v>199</v>
      </c>
      <c r="B463" s="324">
        <v>1</v>
      </c>
      <c r="C463" s="324">
        <v>0</v>
      </c>
      <c r="D463" s="323">
        <v>7</v>
      </c>
      <c r="E463" s="323">
        <v>0</v>
      </c>
      <c r="G463" s="323">
        <v>32</v>
      </c>
      <c r="H463" s="323">
        <v>51</v>
      </c>
    </row>
    <row r="464" spans="1:8" x14ac:dyDescent="0.25">
      <c r="A464" s="103" t="s">
        <v>768</v>
      </c>
      <c r="B464" s="324">
        <v>0</v>
      </c>
      <c r="C464" s="324">
        <v>0</v>
      </c>
      <c r="D464" s="323">
        <v>0</v>
      </c>
      <c r="E464" s="323">
        <v>1</v>
      </c>
      <c r="G464" s="323">
        <v>2</v>
      </c>
      <c r="H464" s="323">
        <v>0</v>
      </c>
    </row>
    <row r="465" spans="1:8" x14ac:dyDescent="0.25">
      <c r="A465" s="103" t="s">
        <v>1053</v>
      </c>
      <c r="B465" s="324">
        <v>0</v>
      </c>
      <c r="C465" s="324">
        <v>0</v>
      </c>
      <c r="D465" s="323">
        <v>0</v>
      </c>
      <c r="E465" s="323">
        <v>4</v>
      </c>
      <c r="G465" s="323">
        <v>0</v>
      </c>
      <c r="H465" s="323">
        <v>76</v>
      </c>
    </row>
    <row r="466" spans="1:8" x14ac:dyDescent="0.25">
      <c r="A466" s="103" t="s">
        <v>1052</v>
      </c>
      <c r="B466" s="324">
        <v>22</v>
      </c>
      <c r="C466" s="324">
        <v>0</v>
      </c>
      <c r="D466" s="323">
        <v>192</v>
      </c>
      <c r="E466" s="323">
        <v>0</v>
      </c>
      <c r="G466" s="323">
        <v>15</v>
      </c>
      <c r="H466" s="323">
        <v>6</v>
      </c>
    </row>
    <row r="467" spans="1:8" x14ac:dyDescent="0.25">
      <c r="A467" s="103" t="s">
        <v>1187</v>
      </c>
      <c r="B467" s="324">
        <v>0</v>
      </c>
      <c r="C467" s="324">
        <v>0</v>
      </c>
      <c r="D467" s="323">
        <v>0</v>
      </c>
      <c r="E467" s="323">
        <v>0</v>
      </c>
      <c r="G467" s="323">
        <v>0</v>
      </c>
      <c r="H467" s="323">
        <v>0</v>
      </c>
    </row>
    <row r="468" spans="1:8" x14ac:dyDescent="0.25">
      <c r="A468" s="103" t="s">
        <v>1051</v>
      </c>
      <c r="B468" s="324">
        <v>0</v>
      </c>
      <c r="C468" s="324">
        <v>0</v>
      </c>
      <c r="D468" s="323">
        <v>0</v>
      </c>
      <c r="E468" s="323">
        <v>0</v>
      </c>
      <c r="G468" s="323">
        <v>0</v>
      </c>
      <c r="H468" s="323">
        <v>40</v>
      </c>
    </row>
    <row r="469" spans="1:8" x14ac:dyDescent="0.25">
      <c r="A469" s="103" t="s">
        <v>852</v>
      </c>
      <c r="B469" s="324">
        <v>0</v>
      </c>
      <c r="C469" s="324">
        <v>0</v>
      </c>
      <c r="D469" s="323">
        <v>0</v>
      </c>
      <c r="E469" s="323">
        <v>0</v>
      </c>
      <c r="G469" s="323">
        <v>0</v>
      </c>
      <c r="H469" s="323">
        <v>0</v>
      </c>
    </row>
    <row r="470" spans="1:8" x14ac:dyDescent="0.25">
      <c r="A470" s="103" t="s">
        <v>1004</v>
      </c>
      <c r="B470" s="324">
        <v>0</v>
      </c>
      <c r="C470" s="324">
        <v>0</v>
      </c>
      <c r="D470" s="323">
        <v>0</v>
      </c>
      <c r="E470" s="323">
        <v>0</v>
      </c>
      <c r="G470" s="323">
        <v>0</v>
      </c>
      <c r="H470" s="323">
        <v>0</v>
      </c>
    </row>
    <row r="471" spans="1:8" x14ac:dyDescent="0.25">
      <c r="A471" s="103" t="s">
        <v>187</v>
      </c>
      <c r="B471" s="324">
        <v>0</v>
      </c>
      <c r="C471" s="324">
        <v>0</v>
      </c>
      <c r="D471" s="323">
        <v>0</v>
      </c>
      <c r="E471" s="323">
        <v>0</v>
      </c>
      <c r="G471" s="323">
        <v>0</v>
      </c>
      <c r="H471" s="323">
        <v>0</v>
      </c>
    </row>
    <row r="472" spans="1:8" x14ac:dyDescent="0.25">
      <c r="A472" s="103" t="s">
        <v>970</v>
      </c>
      <c r="B472" s="324">
        <v>0</v>
      </c>
      <c r="C472" s="324">
        <v>0</v>
      </c>
      <c r="D472" s="323">
        <v>0</v>
      </c>
      <c r="E472" s="323">
        <v>0</v>
      </c>
      <c r="G472" s="323">
        <v>0</v>
      </c>
      <c r="H472" s="323">
        <v>32</v>
      </c>
    </row>
    <row r="473" spans="1:8" x14ac:dyDescent="0.25">
      <c r="A473" s="103" t="s">
        <v>876</v>
      </c>
      <c r="B473" s="324">
        <v>0</v>
      </c>
      <c r="C473" s="324">
        <v>0</v>
      </c>
      <c r="D473" s="323">
        <v>0</v>
      </c>
      <c r="E473" s="323">
        <v>0</v>
      </c>
      <c r="G473" s="323">
        <v>0</v>
      </c>
      <c r="H473" s="323">
        <v>0</v>
      </c>
    </row>
    <row r="474" spans="1:8" x14ac:dyDescent="0.25">
      <c r="A474" s="103" t="s">
        <v>805</v>
      </c>
      <c r="B474" s="326">
        <v>0</v>
      </c>
      <c r="C474" s="324">
        <v>0</v>
      </c>
      <c r="D474" s="323">
        <v>0</v>
      </c>
      <c r="E474" s="323">
        <v>0</v>
      </c>
      <c r="G474" s="323">
        <v>0</v>
      </c>
      <c r="H474" s="323">
        <v>0</v>
      </c>
    </row>
    <row r="475" spans="1:8" x14ac:dyDescent="0.25">
      <c r="A475" s="103" t="s">
        <v>830</v>
      </c>
      <c r="B475" s="330">
        <v>0</v>
      </c>
      <c r="C475" s="324">
        <v>0</v>
      </c>
      <c r="D475" s="323">
        <v>0</v>
      </c>
      <c r="E475" s="323">
        <v>0</v>
      </c>
      <c r="G475" s="323">
        <v>0</v>
      </c>
      <c r="H475" s="323">
        <v>0</v>
      </c>
    </row>
    <row r="476" spans="1:8" x14ac:dyDescent="0.25">
      <c r="A476" s="103" t="s">
        <v>1130</v>
      </c>
      <c r="B476" s="330">
        <v>0</v>
      </c>
      <c r="C476" s="324">
        <v>0</v>
      </c>
      <c r="D476" s="323">
        <v>0</v>
      </c>
      <c r="E476" s="323">
        <v>0</v>
      </c>
      <c r="G476" s="323">
        <v>0</v>
      </c>
      <c r="H476" s="323">
        <v>0</v>
      </c>
    </row>
    <row r="477" spans="1:8" x14ac:dyDescent="0.25">
      <c r="A477" s="103" t="s">
        <v>182</v>
      </c>
      <c r="B477" s="330">
        <v>0</v>
      </c>
      <c r="C477" s="324">
        <v>0</v>
      </c>
      <c r="D477" s="323">
        <v>0</v>
      </c>
      <c r="E477" s="323">
        <v>0</v>
      </c>
      <c r="G477" s="323">
        <v>1</v>
      </c>
      <c r="H477" s="323">
        <v>19</v>
      </c>
    </row>
    <row r="478" spans="1:8" x14ac:dyDescent="0.25">
      <c r="A478" s="103" t="s">
        <v>1219</v>
      </c>
      <c r="B478" s="326">
        <v>0</v>
      </c>
      <c r="C478" s="324">
        <v>0</v>
      </c>
      <c r="D478" s="323">
        <v>0</v>
      </c>
      <c r="E478" s="323">
        <v>0</v>
      </c>
      <c r="G478" s="323">
        <v>1</v>
      </c>
      <c r="H478" s="323">
        <v>0</v>
      </c>
    </row>
    <row r="479" spans="1:8" x14ac:dyDescent="0.25">
      <c r="A479" s="103" t="s">
        <v>1143</v>
      </c>
      <c r="B479" s="330">
        <v>0</v>
      </c>
      <c r="C479" s="324">
        <v>0</v>
      </c>
      <c r="D479" s="323">
        <v>0</v>
      </c>
      <c r="E479" s="323">
        <v>0</v>
      </c>
      <c r="G479" s="323">
        <v>0</v>
      </c>
      <c r="H479" s="323">
        <v>0</v>
      </c>
    </row>
    <row r="480" spans="1:8" x14ac:dyDescent="0.25">
      <c r="A480" s="103" t="s">
        <v>1142</v>
      </c>
      <c r="B480" s="330">
        <v>0</v>
      </c>
      <c r="C480" s="324">
        <v>0</v>
      </c>
      <c r="D480" s="323">
        <v>0</v>
      </c>
      <c r="E480" s="323">
        <v>0</v>
      </c>
      <c r="G480" s="323">
        <v>0</v>
      </c>
      <c r="H480" s="323">
        <v>0</v>
      </c>
    </row>
    <row r="481" spans="1:8" x14ac:dyDescent="0.25">
      <c r="A481" s="103" t="s">
        <v>778</v>
      </c>
      <c r="B481" s="330">
        <v>0</v>
      </c>
      <c r="C481" s="324">
        <v>0</v>
      </c>
      <c r="D481" s="323">
        <v>0</v>
      </c>
      <c r="E481" s="323">
        <v>0</v>
      </c>
      <c r="G481" s="323">
        <v>0</v>
      </c>
      <c r="H481" s="323">
        <v>0</v>
      </c>
    </row>
    <row r="482" spans="1:8" x14ac:dyDescent="0.25">
      <c r="A482" s="103" t="s">
        <v>175</v>
      </c>
      <c r="B482" s="330">
        <v>0</v>
      </c>
      <c r="C482" s="324">
        <v>16</v>
      </c>
      <c r="D482" s="323">
        <v>0</v>
      </c>
      <c r="E482" s="323">
        <v>7</v>
      </c>
      <c r="G482" s="323">
        <v>6</v>
      </c>
      <c r="H482" s="323">
        <v>52</v>
      </c>
    </row>
    <row r="483" spans="1:8" x14ac:dyDescent="0.25">
      <c r="A483" s="103" t="s">
        <v>934</v>
      </c>
      <c r="B483" s="324">
        <v>0</v>
      </c>
      <c r="C483" s="324">
        <v>0</v>
      </c>
      <c r="D483" s="323">
        <v>0</v>
      </c>
      <c r="E483" s="323">
        <v>0</v>
      </c>
      <c r="G483" s="323">
        <v>0</v>
      </c>
      <c r="H483" s="323">
        <v>383</v>
      </c>
    </row>
    <row r="484" spans="1:8" x14ac:dyDescent="0.25">
      <c r="A484" s="103" t="s">
        <v>1050</v>
      </c>
      <c r="B484" s="324">
        <v>0</v>
      </c>
      <c r="C484" s="324">
        <v>0</v>
      </c>
      <c r="D484" s="323">
        <v>0</v>
      </c>
      <c r="E484" s="323">
        <v>0</v>
      </c>
      <c r="G484" s="323">
        <v>0</v>
      </c>
      <c r="H484" s="323">
        <v>0</v>
      </c>
    </row>
    <row r="485" spans="1:8" x14ac:dyDescent="0.25">
      <c r="A485" s="103" t="s">
        <v>757</v>
      </c>
      <c r="B485" s="324">
        <v>17</v>
      </c>
      <c r="C485" s="324">
        <v>0</v>
      </c>
      <c r="D485" s="323">
        <v>2</v>
      </c>
      <c r="E485" s="323">
        <v>0</v>
      </c>
      <c r="G485" s="323">
        <v>1</v>
      </c>
      <c r="H485" s="323">
        <v>27</v>
      </c>
    </row>
    <row r="486" spans="1:8" x14ac:dyDescent="0.25">
      <c r="A486" s="103" t="s">
        <v>1319</v>
      </c>
      <c r="B486" s="324">
        <v>0</v>
      </c>
      <c r="C486" s="324">
        <v>0</v>
      </c>
      <c r="D486" s="323">
        <v>0</v>
      </c>
      <c r="E486" s="323">
        <v>0</v>
      </c>
      <c r="G486" s="323">
        <v>0</v>
      </c>
      <c r="H486" s="323">
        <v>2</v>
      </c>
    </row>
    <row r="487" spans="1:8" x14ac:dyDescent="0.25">
      <c r="A487" s="103" t="s">
        <v>1049</v>
      </c>
      <c r="B487" s="324">
        <v>0</v>
      </c>
      <c r="C487" s="324">
        <v>0</v>
      </c>
      <c r="D487" s="323">
        <v>0</v>
      </c>
      <c r="E487" s="323">
        <v>0</v>
      </c>
      <c r="G487" s="323">
        <v>0</v>
      </c>
      <c r="H487" s="323">
        <v>12</v>
      </c>
    </row>
    <row r="488" spans="1:8" x14ac:dyDescent="0.25">
      <c r="A488" s="103" t="s">
        <v>874</v>
      </c>
      <c r="B488" s="324">
        <v>0</v>
      </c>
      <c r="C488" s="324">
        <v>0</v>
      </c>
      <c r="D488" s="323">
        <v>0</v>
      </c>
      <c r="E488" s="323">
        <v>0</v>
      </c>
      <c r="G488" s="323">
        <v>0</v>
      </c>
      <c r="H488" s="323">
        <v>0</v>
      </c>
    </row>
    <row r="489" spans="1:8" x14ac:dyDescent="0.25">
      <c r="A489" s="103" t="s">
        <v>1162</v>
      </c>
      <c r="B489" s="324">
        <v>0</v>
      </c>
      <c r="C489" s="324">
        <v>0</v>
      </c>
      <c r="D489" s="323">
        <v>0</v>
      </c>
      <c r="E489" s="323">
        <v>0</v>
      </c>
      <c r="G489" s="323">
        <v>0</v>
      </c>
      <c r="H489" s="323">
        <v>0</v>
      </c>
    </row>
    <row r="490" spans="1:8" x14ac:dyDescent="0.25">
      <c r="A490" s="103" t="s">
        <v>1354</v>
      </c>
      <c r="B490" s="324">
        <v>0</v>
      </c>
      <c r="C490" s="324">
        <v>0</v>
      </c>
      <c r="D490" s="323">
        <v>0</v>
      </c>
      <c r="E490" s="323">
        <v>0</v>
      </c>
      <c r="G490" s="323">
        <v>0</v>
      </c>
      <c r="H490" s="323">
        <v>0</v>
      </c>
    </row>
    <row r="491" spans="1:8" x14ac:dyDescent="0.25">
      <c r="A491" s="103" t="s">
        <v>999</v>
      </c>
      <c r="B491" s="324">
        <v>0</v>
      </c>
      <c r="C491" s="324">
        <v>0</v>
      </c>
      <c r="D491" s="323">
        <v>0</v>
      </c>
      <c r="E491" s="323">
        <v>0</v>
      </c>
      <c r="G491" s="323">
        <v>0</v>
      </c>
      <c r="H491" s="323">
        <v>95</v>
      </c>
    </row>
    <row r="492" spans="1:8" x14ac:dyDescent="0.25">
      <c r="A492" s="103" t="s">
        <v>771</v>
      </c>
      <c r="B492" s="324">
        <v>0</v>
      </c>
      <c r="C492" s="324">
        <v>0</v>
      </c>
      <c r="D492" s="323">
        <v>0</v>
      </c>
      <c r="E492" s="323">
        <v>0</v>
      </c>
      <c r="G492" s="323">
        <v>0</v>
      </c>
      <c r="H492" s="323">
        <v>0</v>
      </c>
    </row>
    <row r="493" spans="1:8" x14ac:dyDescent="0.25">
      <c r="A493" s="103" t="s">
        <v>169</v>
      </c>
      <c r="B493" s="324">
        <v>0</v>
      </c>
      <c r="C493" s="324">
        <v>0</v>
      </c>
      <c r="D493" s="323">
        <v>0</v>
      </c>
      <c r="E493" s="323">
        <v>0</v>
      </c>
      <c r="G493" s="323">
        <v>0</v>
      </c>
      <c r="H493" s="323">
        <v>0</v>
      </c>
    </row>
    <row r="494" spans="1:8" x14ac:dyDescent="0.25">
      <c r="A494" s="103" t="s">
        <v>813</v>
      </c>
      <c r="B494" s="324">
        <v>0</v>
      </c>
      <c r="C494" s="324">
        <v>0</v>
      </c>
      <c r="D494" s="323">
        <v>0</v>
      </c>
      <c r="E494" s="323">
        <v>0</v>
      </c>
      <c r="G494" s="323">
        <v>0</v>
      </c>
      <c r="H494" s="323">
        <v>0</v>
      </c>
    </row>
    <row r="495" spans="1:8" x14ac:dyDescent="0.25">
      <c r="A495" s="103" t="s">
        <v>161</v>
      </c>
      <c r="B495" s="324">
        <v>0</v>
      </c>
      <c r="C495" s="324">
        <v>0</v>
      </c>
      <c r="D495" s="323">
        <v>2</v>
      </c>
      <c r="E495" s="323">
        <v>0</v>
      </c>
      <c r="G495" s="323">
        <v>0</v>
      </c>
      <c r="H495" s="323">
        <v>0</v>
      </c>
    </row>
    <row r="496" spans="1:8" x14ac:dyDescent="0.25">
      <c r="A496" s="103" t="s">
        <v>786</v>
      </c>
      <c r="B496" s="324">
        <v>0</v>
      </c>
      <c r="C496" s="324">
        <v>0</v>
      </c>
      <c r="D496" s="323">
        <v>0</v>
      </c>
      <c r="E496" s="323">
        <v>0</v>
      </c>
      <c r="G496" s="323">
        <v>0</v>
      </c>
      <c r="H496" s="323">
        <v>0</v>
      </c>
    </row>
    <row r="497" spans="1:8" x14ac:dyDescent="0.25">
      <c r="A497" s="103" t="s">
        <v>969</v>
      </c>
      <c r="B497" s="324">
        <v>88</v>
      </c>
      <c r="C497" s="324">
        <v>0</v>
      </c>
      <c r="D497" s="323">
        <v>73</v>
      </c>
      <c r="E497" s="323">
        <v>0</v>
      </c>
      <c r="G497" s="323">
        <v>101</v>
      </c>
      <c r="H497" s="323">
        <v>496</v>
      </c>
    </row>
    <row r="498" spans="1:8" x14ac:dyDescent="0.25">
      <c r="A498" s="103" t="s">
        <v>905</v>
      </c>
      <c r="B498" s="324">
        <v>0</v>
      </c>
      <c r="C498" s="324">
        <v>0</v>
      </c>
      <c r="D498" s="323">
        <v>0</v>
      </c>
      <c r="E498" s="323">
        <v>0</v>
      </c>
      <c r="G498" s="323">
        <v>7</v>
      </c>
      <c r="H498" s="323">
        <v>0</v>
      </c>
    </row>
    <row r="499" spans="1:8" x14ac:dyDescent="0.25">
      <c r="A499" s="103" t="s">
        <v>1030</v>
      </c>
      <c r="B499" s="324">
        <v>0</v>
      </c>
      <c r="C499" s="324">
        <v>0</v>
      </c>
      <c r="D499" s="323">
        <v>0</v>
      </c>
      <c r="E499" s="323">
        <v>0</v>
      </c>
      <c r="G499" s="323">
        <v>0</v>
      </c>
      <c r="H499" s="323">
        <v>0</v>
      </c>
    </row>
    <row r="500" spans="1:8" x14ac:dyDescent="0.25">
      <c r="A500" s="103" t="s">
        <v>1225</v>
      </c>
      <c r="B500" s="324">
        <v>0</v>
      </c>
      <c r="C500" s="324">
        <v>0</v>
      </c>
      <c r="D500" s="323">
        <v>0</v>
      </c>
      <c r="E500" s="323">
        <v>0</v>
      </c>
      <c r="G500" s="323">
        <v>4</v>
      </c>
      <c r="H500" s="323">
        <v>2</v>
      </c>
    </row>
    <row r="501" spans="1:8" x14ac:dyDescent="0.25">
      <c r="A501" s="103" t="s">
        <v>904</v>
      </c>
      <c r="B501" s="324">
        <v>0</v>
      </c>
      <c r="C501" s="324">
        <v>0</v>
      </c>
      <c r="D501" s="323">
        <v>0</v>
      </c>
      <c r="E501" s="323">
        <v>0</v>
      </c>
      <c r="G501" s="323">
        <v>0</v>
      </c>
      <c r="H501" s="323">
        <v>0</v>
      </c>
    </row>
    <row r="502" spans="1:8" x14ac:dyDescent="0.25">
      <c r="A502" s="103" t="s">
        <v>804</v>
      </c>
      <c r="B502" s="324">
        <v>0</v>
      </c>
      <c r="C502" s="324">
        <v>0</v>
      </c>
      <c r="D502" s="323">
        <v>0</v>
      </c>
      <c r="E502" s="323">
        <v>0</v>
      </c>
      <c r="G502" s="323">
        <v>0</v>
      </c>
      <c r="H502" s="323">
        <v>0</v>
      </c>
    </row>
    <row r="503" spans="1:8" x14ac:dyDescent="0.25">
      <c r="A503" s="103" t="s">
        <v>802</v>
      </c>
      <c r="B503" s="324">
        <v>0</v>
      </c>
      <c r="C503" s="324">
        <v>0</v>
      </c>
      <c r="D503" s="323">
        <v>0</v>
      </c>
      <c r="E503" s="323">
        <v>0</v>
      </c>
      <c r="G503" s="323">
        <v>0</v>
      </c>
      <c r="H503" s="323">
        <v>0</v>
      </c>
    </row>
    <row r="504" spans="1:8" x14ac:dyDescent="0.25">
      <c r="A504" s="103" t="s">
        <v>147</v>
      </c>
      <c r="B504" s="324">
        <v>0</v>
      </c>
      <c r="C504" s="324">
        <v>44</v>
      </c>
      <c r="D504" s="323">
        <v>0</v>
      </c>
      <c r="E504" s="323">
        <v>36</v>
      </c>
      <c r="G504" s="323">
        <v>11</v>
      </c>
      <c r="H504" s="323">
        <v>56</v>
      </c>
    </row>
    <row r="505" spans="1:8" x14ac:dyDescent="0.25">
      <c r="A505" s="103" t="s">
        <v>1048</v>
      </c>
      <c r="B505" s="324">
        <v>0</v>
      </c>
      <c r="C505" s="324">
        <v>0</v>
      </c>
      <c r="D505" s="323">
        <v>0</v>
      </c>
      <c r="E505" s="323">
        <v>0</v>
      </c>
      <c r="G505" s="323">
        <v>0</v>
      </c>
      <c r="H505" s="323">
        <v>0</v>
      </c>
    </row>
    <row r="506" spans="1:8" x14ac:dyDescent="0.25">
      <c r="A506" s="103" t="s">
        <v>903</v>
      </c>
      <c r="B506" s="324">
        <v>0</v>
      </c>
      <c r="C506" s="324">
        <v>0</v>
      </c>
      <c r="D506" s="323">
        <v>0</v>
      </c>
      <c r="E506" s="323">
        <v>0</v>
      </c>
      <c r="G506" s="323">
        <v>0</v>
      </c>
      <c r="H506" s="323">
        <v>0</v>
      </c>
    </row>
    <row r="507" spans="1:8" x14ac:dyDescent="0.25">
      <c r="A507" s="103" t="s">
        <v>968</v>
      </c>
      <c r="B507" s="324">
        <v>0</v>
      </c>
      <c r="C507" s="324">
        <v>0</v>
      </c>
      <c r="D507" s="323">
        <v>0</v>
      </c>
      <c r="E507" s="323">
        <v>0</v>
      </c>
      <c r="G507" s="323">
        <v>0</v>
      </c>
      <c r="H507" s="323">
        <v>0</v>
      </c>
    </row>
    <row r="508" spans="1:8" x14ac:dyDescent="0.25">
      <c r="A508" s="103" t="s">
        <v>772</v>
      </c>
      <c r="B508" s="324">
        <v>0</v>
      </c>
      <c r="C508" s="324">
        <v>0</v>
      </c>
      <c r="D508" s="323">
        <v>0</v>
      </c>
      <c r="E508" s="323">
        <v>0</v>
      </c>
      <c r="G508" s="323">
        <v>0</v>
      </c>
      <c r="H508" s="323">
        <v>0</v>
      </c>
    </row>
    <row r="509" spans="1:8" x14ac:dyDescent="0.25">
      <c r="A509" s="103" t="s">
        <v>882</v>
      </c>
      <c r="B509" s="324">
        <v>48</v>
      </c>
      <c r="C509" s="324">
        <v>0</v>
      </c>
      <c r="D509" s="323">
        <v>18</v>
      </c>
      <c r="E509" s="323">
        <v>0</v>
      </c>
      <c r="G509" s="323">
        <v>0</v>
      </c>
      <c r="H509" s="323">
        <v>691</v>
      </c>
    </row>
    <row r="510" spans="1:8" x14ac:dyDescent="0.25">
      <c r="A510" s="103" t="s">
        <v>1047</v>
      </c>
      <c r="B510" s="324">
        <v>0</v>
      </c>
      <c r="C510" s="324">
        <v>0</v>
      </c>
      <c r="D510" s="323">
        <v>0</v>
      </c>
      <c r="E510" s="323">
        <v>0</v>
      </c>
      <c r="G510" s="323">
        <v>1</v>
      </c>
      <c r="H510" s="323">
        <v>325</v>
      </c>
    </row>
    <row r="511" spans="1:8" x14ac:dyDescent="0.25">
      <c r="A511" s="103" t="s">
        <v>1192</v>
      </c>
      <c r="B511" s="324">
        <v>0</v>
      </c>
      <c r="C511" s="324">
        <v>0</v>
      </c>
      <c r="D511" s="323">
        <v>0</v>
      </c>
      <c r="E511" s="323">
        <v>0</v>
      </c>
      <c r="G511" s="323">
        <v>0</v>
      </c>
      <c r="H511" s="323">
        <v>0</v>
      </c>
    </row>
    <row r="512" spans="1:8" x14ac:dyDescent="0.25">
      <c r="A512" s="103" t="s">
        <v>1140</v>
      </c>
      <c r="B512" s="324">
        <v>0</v>
      </c>
      <c r="C512" s="324">
        <v>0</v>
      </c>
      <c r="D512" s="323">
        <v>0</v>
      </c>
      <c r="E512" s="323">
        <v>0</v>
      </c>
      <c r="G512" s="323">
        <v>0</v>
      </c>
      <c r="H512" s="323">
        <v>0</v>
      </c>
    </row>
    <row r="513" spans="1:8" x14ac:dyDescent="0.25">
      <c r="A513" s="103" t="s">
        <v>784</v>
      </c>
      <c r="B513" s="324">
        <v>0</v>
      </c>
      <c r="C513" s="324">
        <v>0</v>
      </c>
      <c r="D513" s="323">
        <v>0</v>
      </c>
      <c r="E513" s="323">
        <v>0</v>
      </c>
      <c r="G513" s="323">
        <v>0</v>
      </c>
      <c r="H513" s="323">
        <v>0</v>
      </c>
    </row>
    <row r="514" spans="1:8" x14ac:dyDescent="0.25">
      <c r="A514" s="103" t="s">
        <v>826</v>
      </c>
      <c r="B514" s="324">
        <v>0</v>
      </c>
      <c r="C514" s="324">
        <v>0</v>
      </c>
      <c r="D514" s="323">
        <v>0</v>
      </c>
      <c r="E514" s="323">
        <v>0</v>
      </c>
      <c r="G514" s="323">
        <v>0</v>
      </c>
      <c r="H514" s="323">
        <v>0</v>
      </c>
    </row>
    <row r="515" spans="1:8" x14ac:dyDescent="0.25">
      <c r="A515" s="103" t="s">
        <v>812</v>
      </c>
      <c r="B515" s="324">
        <v>0</v>
      </c>
      <c r="C515" s="324">
        <v>0</v>
      </c>
      <c r="D515" s="323">
        <v>0</v>
      </c>
      <c r="E515" s="323">
        <v>0</v>
      </c>
      <c r="G515" s="323">
        <v>0</v>
      </c>
      <c r="H515" s="323">
        <v>0</v>
      </c>
    </row>
    <row r="516" spans="1:8" x14ac:dyDescent="0.25">
      <c r="A516" s="103" t="s">
        <v>1046</v>
      </c>
      <c r="B516" s="324">
        <v>0</v>
      </c>
      <c r="C516" s="324">
        <v>0</v>
      </c>
      <c r="D516" s="323">
        <v>0</v>
      </c>
      <c r="E516" s="323">
        <v>0</v>
      </c>
      <c r="G516" s="323">
        <v>0</v>
      </c>
      <c r="H516" s="323">
        <v>481</v>
      </c>
    </row>
    <row r="517" spans="1:8" x14ac:dyDescent="0.25">
      <c r="A517" s="103" t="s">
        <v>1045</v>
      </c>
      <c r="B517" s="324">
        <v>0</v>
      </c>
      <c r="C517" s="324">
        <v>0</v>
      </c>
      <c r="D517" s="323">
        <v>18</v>
      </c>
      <c r="E517" s="323">
        <v>0</v>
      </c>
      <c r="G517" s="323">
        <v>19</v>
      </c>
      <c r="H517" s="323">
        <v>233</v>
      </c>
    </row>
    <row r="518" spans="1:8" x14ac:dyDescent="0.25">
      <c r="A518" s="103" t="s">
        <v>755</v>
      </c>
      <c r="B518" s="324">
        <v>0</v>
      </c>
      <c r="C518" s="324">
        <v>0</v>
      </c>
      <c r="D518" s="323">
        <v>0</v>
      </c>
      <c r="E518" s="323">
        <v>0</v>
      </c>
      <c r="G518" s="323">
        <v>42</v>
      </c>
      <c r="H518" s="323">
        <v>20</v>
      </c>
    </row>
    <row r="519" spans="1:8" x14ac:dyDescent="0.25">
      <c r="A519" s="103" t="s">
        <v>1044</v>
      </c>
      <c r="B519" s="324">
        <v>0</v>
      </c>
      <c r="C519" s="324">
        <v>0</v>
      </c>
      <c r="D519" s="323">
        <v>0</v>
      </c>
      <c r="E519" s="323">
        <v>0</v>
      </c>
      <c r="G519" s="323">
        <v>0</v>
      </c>
      <c r="H519" s="323">
        <v>0</v>
      </c>
    </row>
    <row r="520" spans="1:8" x14ac:dyDescent="0.25">
      <c r="A520" s="103" t="s">
        <v>967</v>
      </c>
      <c r="B520" s="324">
        <v>0</v>
      </c>
      <c r="C520" s="324">
        <v>0</v>
      </c>
      <c r="D520" s="323">
        <v>0</v>
      </c>
      <c r="E520" s="323">
        <v>0</v>
      </c>
      <c r="G520" s="323">
        <v>0</v>
      </c>
      <c r="H520" s="323">
        <v>18</v>
      </c>
    </row>
    <row r="521" spans="1:8" x14ac:dyDescent="0.25">
      <c r="A521" s="103" t="s">
        <v>1155</v>
      </c>
      <c r="B521" s="324">
        <v>0</v>
      </c>
      <c r="C521" s="324">
        <v>0</v>
      </c>
      <c r="D521" s="323">
        <v>0</v>
      </c>
      <c r="E521" s="323">
        <v>0</v>
      </c>
      <c r="G521" s="323">
        <v>0</v>
      </c>
      <c r="H521" s="323">
        <v>0</v>
      </c>
    </row>
    <row r="522" spans="1:8" x14ac:dyDescent="0.25">
      <c r="A522" s="103" t="s">
        <v>749</v>
      </c>
      <c r="B522" s="324">
        <v>0</v>
      </c>
      <c r="C522" s="324">
        <v>0</v>
      </c>
      <c r="D522" s="323">
        <v>0</v>
      </c>
      <c r="E522" s="323">
        <v>0</v>
      </c>
      <c r="G522" s="323">
        <v>0</v>
      </c>
      <c r="H522" s="323">
        <v>0</v>
      </c>
    </row>
    <row r="523" spans="1:8" x14ac:dyDescent="0.25">
      <c r="A523" s="103" t="s">
        <v>1042</v>
      </c>
      <c r="B523" s="324">
        <v>0</v>
      </c>
      <c r="C523" s="324">
        <v>0</v>
      </c>
      <c r="D523" s="323">
        <v>0</v>
      </c>
      <c r="E523" s="323">
        <v>0</v>
      </c>
      <c r="G523" s="323">
        <v>71</v>
      </c>
      <c r="H523" s="323">
        <v>0</v>
      </c>
    </row>
    <row r="524" spans="1:8" x14ac:dyDescent="0.25">
      <c r="A524" s="103" t="s">
        <v>1325</v>
      </c>
      <c r="B524" s="324">
        <v>0</v>
      </c>
      <c r="C524" s="324">
        <v>0</v>
      </c>
      <c r="D524" s="323">
        <v>0</v>
      </c>
      <c r="E524" s="323">
        <v>0</v>
      </c>
      <c r="G524" s="323">
        <v>4</v>
      </c>
      <c r="H524" s="323">
        <v>307</v>
      </c>
    </row>
    <row r="525" spans="1:8" x14ac:dyDescent="0.25">
      <c r="A525" s="103" t="s">
        <v>1211</v>
      </c>
      <c r="B525" s="324">
        <v>0</v>
      </c>
      <c r="C525" s="324">
        <v>0</v>
      </c>
      <c r="D525" s="323">
        <v>0</v>
      </c>
      <c r="E525" s="323">
        <v>0</v>
      </c>
      <c r="G525" s="323">
        <v>0</v>
      </c>
      <c r="H525" s="323">
        <v>0</v>
      </c>
    </row>
    <row r="526" spans="1:8" x14ac:dyDescent="0.25">
      <c r="A526" s="103" t="s">
        <v>1028</v>
      </c>
      <c r="B526" s="324">
        <v>0</v>
      </c>
      <c r="C526" s="324">
        <v>0</v>
      </c>
      <c r="D526" s="323">
        <v>0</v>
      </c>
      <c r="E526" s="323">
        <v>0</v>
      </c>
      <c r="G526" s="323">
        <v>0</v>
      </c>
      <c r="H526" s="323">
        <v>0</v>
      </c>
    </row>
    <row r="527" spans="1:8" x14ac:dyDescent="0.25">
      <c r="A527" s="103" t="s">
        <v>1170</v>
      </c>
      <c r="B527" s="324">
        <v>0</v>
      </c>
      <c r="C527" s="324">
        <v>0</v>
      </c>
      <c r="D527" s="323">
        <v>0</v>
      </c>
      <c r="E527" s="323">
        <v>0</v>
      </c>
      <c r="G527" s="323">
        <v>0</v>
      </c>
      <c r="H527" s="323">
        <v>0</v>
      </c>
    </row>
    <row r="528" spans="1:8" x14ac:dyDescent="0.25">
      <c r="A528" s="103" t="s">
        <v>1334</v>
      </c>
      <c r="B528" s="326">
        <v>0</v>
      </c>
      <c r="C528" s="324">
        <v>0</v>
      </c>
      <c r="D528" s="323">
        <v>0</v>
      </c>
      <c r="E528" s="323">
        <v>0</v>
      </c>
      <c r="G528" s="323">
        <v>1</v>
      </c>
      <c r="H528" s="323">
        <v>9</v>
      </c>
    </row>
    <row r="529" spans="1:8" x14ac:dyDescent="0.25">
      <c r="A529" s="103" t="s">
        <v>754</v>
      </c>
      <c r="B529" s="330">
        <v>0</v>
      </c>
      <c r="C529" s="324">
        <v>0</v>
      </c>
      <c r="D529" s="323">
        <v>0</v>
      </c>
      <c r="E529" s="323">
        <v>0</v>
      </c>
      <c r="G529" s="323">
        <v>0</v>
      </c>
      <c r="H529" s="323">
        <v>0</v>
      </c>
    </row>
    <row r="530" spans="1:8" x14ac:dyDescent="0.25">
      <c r="A530" s="103" t="s">
        <v>770</v>
      </c>
      <c r="B530" s="330">
        <v>0</v>
      </c>
      <c r="C530" s="324">
        <v>0</v>
      </c>
      <c r="D530" s="323">
        <v>0</v>
      </c>
      <c r="E530" s="323">
        <v>0</v>
      </c>
      <c r="G530" s="323">
        <v>0</v>
      </c>
      <c r="H530" s="323">
        <v>0</v>
      </c>
    </row>
    <row r="531" spans="1:8" x14ac:dyDescent="0.25">
      <c r="A531" s="103" t="s">
        <v>752</v>
      </c>
      <c r="B531" s="330">
        <v>0</v>
      </c>
      <c r="C531" s="324">
        <v>0</v>
      </c>
      <c r="D531" s="323">
        <v>0</v>
      </c>
      <c r="E531" s="323">
        <v>0</v>
      </c>
      <c r="G531" s="323">
        <v>32</v>
      </c>
      <c r="H531" s="323">
        <v>96</v>
      </c>
    </row>
    <row r="532" spans="1:8" x14ac:dyDescent="0.25">
      <c r="A532" s="103" t="s">
        <v>1331</v>
      </c>
      <c r="B532" s="330">
        <v>0</v>
      </c>
      <c r="C532" s="324">
        <v>0</v>
      </c>
      <c r="D532" s="323">
        <v>0</v>
      </c>
      <c r="E532" s="323">
        <v>0</v>
      </c>
      <c r="G532" s="323">
        <v>0</v>
      </c>
      <c r="H532" s="323">
        <v>0</v>
      </c>
    </row>
    <row r="533" spans="1:8" x14ac:dyDescent="0.25">
      <c r="A533" s="103" t="s">
        <v>139</v>
      </c>
      <c r="B533" s="330">
        <v>6</v>
      </c>
      <c r="C533" s="324">
        <v>0</v>
      </c>
      <c r="D533" s="323">
        <v>3</v>
      </c>
      <c r="E533" s="323">
        <v>0</v>
      </c>
      <c r="G533" s="323">
        <v>4</v>
      </c>
      <c r="H533" s="323">
        <v>10</v>
      </c>
    </row>
    <row r="534" spans="1:8" x14ac:dyDescent="0.25">
      <c r="A534" s="103" t="s">
        <v>965</v>
      </c>
      <c r="B534" s="324">
        <v>0</v>
      </c>
      <c r="C534" s="324">
        <v>4</v>
      </c>
      <c r="D534" s="323">
        <v>0</v>
      </c>
      <c r="E534" s="323">
        <v>0</v>
      </c>
      <c r="G534" s="323">
        <v>1</v>
      </c>
      <c r="H534" s="323">
        <v>89</v>
      </c>
    </row>
    <row r="535" spans="1:8" x14ac:dyDescent="0.25">
      <c r="A535" s="103" t="s">
        <v>1321</v>
      </c>
      <c r="B535" s="324">
        <v>0</v>
      </c>
      <c r="C535" s="324">
        <v>0</v>
      </c>
      <c r="D535" s="323">
        <v>0</v>
      </c>
      <c r="E535" s="323">
        <v>0</v>
      </c>
      <c r="G535" s="323">
        <v>0</v>
      </c>
      <c r="H535" s="323">
        <v>0</v>
      </c>
    </row>
    <row r="536" spans="1:8" x14ac:dyDescent="0.25">
      <c r="A536" s="103" t="s">
        <v>810</v>
      </c>
      <c r="B536" s="324">
        <v>0</v>
      </c>
      <c r="C536" s="324">
        <v>0</v>
      </c>
      <c r="D536" s="323">
        <v>0</v>
      </c>
      <c r="E536" s="323">
        <v>0</v>
      </c>
      <c r="G536" s="323">
        <v>0</v>
      </c>
      <c r="H536" s="323">
        <v>0</v>
      </c>
    </row>
    <row r="537" spans="1:8" x14ac:dyDescent="0.25">
      <c r="A537" s="103" t="s">
        <v>781</v>
      </c>
      <c r="B537" s="324">
        <v>0</v>
      </c>
      <c r="C537" s="324">
        <v>0</v>
      </c>
      <c r="D537" s="323">
        <v>0</v>
      </c>
      <c r="E537" s="323">
        <v>0</v>
      </c>
      <c r="G537" s="323">
        <v>5</v>
      </c>
      <c r="H537" s="323">
        <v>50</v>
      </c>
    </row>
    <row r="538" spans="1:8" x14ac:dyDescent="0.25">
      <c r="A538" s="103" t="s">
        <v>748</v>
      </c>
      <c r="B538" s="324">
        <v>0</v>
      </c>
      <c r="C538" s="324">
        <v>0</v>
      </c>
      <c r="D538" s="323">
        <v>0</v>
      </c>
      <c r="E538" s="323">
        <v>0</v>
      </c>
      <c r="G538" s="323">
        <v>0</v>
      </c>
      <c r="H538" s="323">
        <v>0</v>
      </c>
    </row>
    <row r="539" spans="1:8" x14ac:dyDescent="0.25">
      <c r="A539" s="103" t="s">
        <v>902</v>
      </c>
      <c r="B539" s="324">
        <v>0</v>
      </c>
      <c r="C539" s="324">
        <v>0</v>
      </c>
      <c r="D539" s="323">
        <v>34</v>
      </c>
      <c r="E539" s="323">
        <v>0</v>
      </c>
      <c r="G539" s="323">
        <v>0</v>
      </c>
      <c r="H539" s="323">
        <v>32</v>
      </c>
    </row>
    <row r="540" spans="1:8" x14ac:dyDescent="0.25">
      <c r="A540" s="103" t="s">
        <v>900</v>
      </c>
      <c r="B540" s="324">
        <v>0</v>
      </c>
      <c r="C540" s="324">
        <v>0</v>
      </c>
      <c r="D540" s="323">
        <v>0</v>
      </c>
      <c r="E540" s="323">
        <v>0</v>
      </c>
      <c r="G540" s="323">
        <v>0</v>
      </c>
      <c r="H540" s="323">
        <v>18</v>
      </c>
    </row>
    <row r="541" spans="1:8" x14ac:dyDescent="0.25">
      <c r="A541" s="103"/>
      <c r="B541" s="324"/>
      <c r="C541" s="324" t="s">
        <v>1539</v>
      </c>
      <c r="D541" t="s">
        <v>1539</v>
      </c>
      <c r="E541" s="323" t="s">
        <v>1539</v>
      </c>
      <c r="G541" s="323" t="s">
        <v>1539</v>
      </c>
      <c r="H541" s="323" t="s">
        <v>1539</v>
      </c>
    </row>
    <row r="542" spans="1:8" x14ac:dyDescent="0.25">
      <c r="A542" s="103"/>
      <c r="B542" s="324"/>
      <c r="C542" s="324" t="s">
        <v>1539</v>
      </c>
      <c r="D542" t="s">
        <v>1539</v>
      </c>
      <c r="E542" s="323" t="s">
        <v>1539</v>
      </c>
      <c r="G542" s="323" t="s">
        <v>1539</v>
      </c>
      <c r="H542" s="323" t="s">
        <v>1539</v>
      </c>
    </row>
    <row r="543" spans="1:8" x14ac:dyDescent="0.25">
      <c r="A543" s="103"/>
      <c r="B543" s="324"/>
      <c r="C543" s="324" t="s">
        <v>1539</v>
      </c>
      <c r="D543" t="s">
        <v>1539</v>
      </c>
      <c r="E543" s="323" t="s">
        <v>1539</v>
      </c>
      <c r="G543" s="323" t="s">
        <v>1539</v>
      </c>
      <c r="H543" s="323" t="s">
        <v>1539</v>
      </c>
    </row>
    <row r="544" spans="1:8" x14ac:dyDescent="0.25">
      <c r="A544" s="103"/>
      <c r="B544" s="324"/>
      <c r="C544" s="324" t="s">
        <v>1539</v>
      </c>
      <c r="D544" t="s">
        <v>1539</v>
      </c>
      <c r="E544" s="323" t="s">
        <v>1539</v>
      </c>
      <c r="G544" s="323" t="s">
        <v>1539</v>
      </c>
      <c r="H544" s="323" t="s">
        <v>1539</v>
      </c>
    </row>
    <row r="545" spans="1:8" x14ac:dyDescent="0.25">
      <c r="A545" s="103"/>
      <c r="B545" s="324"/>
      <c r="C545" s="324" t="s">
        <v>1539</v>
      </c>
      <c r="D545" t="s">
        <v>1539</v>
      </c>
      <c r="E545" s="323" t="s">
        <v>1539</v>
      </c>
      <c r="G545" s="323" t="s">
        <v>1539</v>
      </c>
      <c r="H545" s="323" t="s">
        <v>1539</v>
      </c>
    </row>
    <row r="546" spans="1:8" x14ac:dyDescent="0.25">
      <c r="A546" s="103"/>
      <c r="B546" s="324"/>
      <c r="C546" s="324" t="s">
        <v>1539</v>
      </c>
      <c r="D546" t="s">
        <v>1539</v>
      </c>
      <c r="E546" s="323" t="s">
        <v>1539</v>
      </c>
      <c r="G546" s="323" t="s">
        <v>1539</v>
      </c>
      <c r="H546" s="323" t="s">
        <v>1539</v>
      </c>
    </row>
    <row r="547" spans="1:8" x14ac:dyDescent="0.25">
      <c r="A547" s="103"/>
      <c r="B547" s="324"/>
      <c r="C547" s="324" t="s">
        <v>1539</v>
      </c>
      <c r="D547" t="s">
        <v>1539</v>
      </c>
      <c r="E547" s="323" t="s">
        <v>1539</v>
      </c>
      <c r="G547" s="323" t="s">
        <v>1539</v>
      </c>
      <c r="H547" s="323" t="s">
        <v>1539</v>
      </c>
    </row>
    <row r="548" spans="1:8" x14ac:dyDescent="0.25">
      <c r="A548" s="103"/>
      <c r="B548" s="324"/>
      <c r="C548" s="324" t="s">
        <v>1539</v>
      </c>
      <c r="D548" t="s">
        <v>1539</v>
      </c>
      <c r="E548" s="323" t="s">
        <v>1539</v>
      </c>
      <c r="G548" s="323" t="s">
        <v>1539</v>
      </c>
      <c r="H548" s="323" t="s">
        <v>1539</v>
      </c>
    </row>
    <row r="549" spans="1:8" x14ac:dyDescent="0.25">
      <c r="A549" s="103"/>
      <c r="B549" s="324"/>
      <c r="C549" s="324" t="s">
        <v>1539</v>
      </c>
      <c r="D549" t="s">
        <v>1539</v>
      </c>
      <c r="E549" s="323" t="s">
        <v>1539</v>
      </c>
      <c r="G549" s="323" t="s">
        <v>1539</v>
      </c>
      <c r="H549" s="323" t="s">
        <v>1539</v>
      </c>
    </row>
    <row r="550" spans="1:8" x14ac:dyDescent="0.25">
      <c r="A550" s="103"/>
      <c r="B550" s="324"/>
      <c r="C550" s="324" t="s">
        <v>1539</v>
      </c>
      <c r="D550" t="s">
        <v>1539</v>
      </c>
      <c r="E550" s="323" t="s">
        <v>1539</v>
      </c>
      <c r="G550" s="323" t="s">
        <v>1539</v>
      </c>
      <c r="H550" s="323" t="s">
        <v>1539</v>
      </c>
    </row>
    <row r="551" spans="1:8" x14ac:dyDescent="0.25">
      <c r="A551" s="103"/>
      <c r="B551" s="324"/>
      <c r="C551" s="324" t="s">
        <v>1539</v>
      </c>
      <c r="D551" t="s">
        <v>1539</v>
      </c>
      <c r="E551" s="323" t="s">
        <v>1539</v>
      </c>
      <c r="G551" s="323" t="s">
        <v>1539</v>
      </c>
      <c r="H551" s="323" t="s">
        <v>1539</v>
      </c>
    </row>
    <row r="552" spans="1:8" x14ac:dyDescent="0.25">
      <c r="A552" s="103"/>
      <c r="B552" s="324"/>
      <c r="C552" s="324" t="s">
        <v>1539</v>
      </c>
      <c r="D552" t="s">
        <v>1539</v>
      </c>
      <c r="E552" s="323" t="s">
        <v>1539</v>
      </c>
      <c r="G552" s="323" t="s">
        <v>1539</v>
      </c>
      <c r="H552" s="323" t="s">
        <v>1539</v>
      </c>
    </row>
    <row r="553" spans="1:8" x14ac:dyDescent="0.25">
      <c r="A553" s="103"/>
      <c r="B553" s="324"/>
      <c r="C553" s="324" t="s">
        <v>1539</v>
      </c>
      <c r="D553" t="s">
        <v>1539</v>
      </c>
      <c r="E553" s="323" t="s">
        <v>1539</v>
      </c>
      <c r="G553" s="323" t="s">
        <v>1539</v>
      </c>
      <c r="H553" s="323" t="s">
        <v>1539</v>
      </c>
    </row>
    <row r="554" spans="1:8" x14ac:dyDescent="0.25">
      <c r="A554" s="103"/>
      <c r="B554" s="324"/>
      <c r="C554" s="324" t="s">
        <v>1539</v>
      </c>
      <c r="D554" t="s">
        <v>1539</v>
      </c>
      <c r="E554" s="323" t="s">
        <v>1539</v>
      </c>
      <c r="G554" s="323" t="s">
        <v>1539</v>
      </c>
      <c r="H554" s="323" t="s">
        <v>1539</v>
      </c>
    </row>
    <row r="555" spans="1:8" x14ac:dyDescent="0.25">
      <c r="A555" s="103"/>
      <c r="B555" s="324"/>
      <c r="C555" s="324" t="s">
        <v>1539</v>
      </c>
      <c r="D555" t="s">
        <v>1539</v>
      </c>
      <c r="E555" s="323" t="s">
        <v>1539</v>
      </c>
      <c r="G555" s="323" t="s">
        <v>1539</v>
      </c>
      <c r="H555" s="323" t="s">
        <v>1539</v>
      </c>
    </row>
    <row r="556" spans="1:8" x14ac:dyDescent="0.25">
      <c r="A556" s="103"/>
      <c r="B556" s="324"/>
      <c r="C556" s="324" t="s">
        <v>1539</v>
      </c>
      <c r="D556" t="s">
        <v>1539</v>
      </c>
      <c r="E556" s="323" t="s">
        <v>1539</v>
      </c>
      <c r="G556" s="323" t="s">
        <v>1539</v>
      </c>
      <c r="H556" s="323" t="s">
        <v>1539</v>
      </c>
    </row>
    <row r="557" spans="1:8" x14ac:dyDescent="0.25">
      <c r="A557" s="103"/>
      <c r="B557" s="324"/>
      <c r="C557" s="324" t="s">
        <v>1539</v>
      </c>
      <c r="D557" t="s">
        <v>1539</v>
      </c>
      <c r="E557" s="323" t="s">
        <v>1539</v>
      </c>
      <c r="G557" s="323" t="s">
        <v>1539</v>
      </c>
      <c r="H557" s="323" t="s">
        <v>1539</v>
      </c>
    </row>
    <row r="558" spans="1:8" x14ac:dyDescent="0.25">
      <c r="A558" s="103"/>
      <c r="B558" s="324"/>
      <c r="C558" s="324" t="s">
        <v>1539</v>
      </c>
      <c r="D558" t="s">
        <v>1539</v>
      </c>
      <c r="E558" s="323" t="s">
        <v>1539</v>
      </c>
      <c r="G558" s="323" t="s">
        <v>1539</v>
      </c>
      <c r="H558" s="323" t="s">
        <v>1539</v>
      </c>
    </row>
    <row r="559" spans="1:8" x14ac:dyDescent="0.25">
      <c r="A559" s="103"/>
      <c r="B559" s="326"/>
      <c r="C559" s="324" t="s">
        <v>1539</v>
      </c>
      <c r="D559" t="s">
        <v>1539</v>
      </c>
      <c r="E559" s="323" t="s">
        <v>1539</v>
      </c>
      <c r="G559" s="323" t="s">
        <v>1539</v>
      </c>
      <c r="H559" s="323" t="s">
        <v>1539</v>
      </c>
    </row>
    <row r="560" spans="1:8" x14ac:dyDescent="0.25">
      <c r="A560" s="103"/>
      <c r="C560" s="324" t="s">
        <v>1539</v>
      </c>
      <c r="D560" t="s">
        <v>1539</v>
      </c>
      <c r="E560" s="323" t="s">
        <v>1539</v>
      </c>
      <c r="G560" s="323" t="s">
        <v>1539</v>
      </c>
      <c r="H560" s="323" t="s">
        <v>1539</v>
      </c>
    </row>
    <row r="561" spans="1:8" x14ac:dyDescent="0.25">
      <c r="A561" s="103"/>
      <c r="C561" s="324" t="s">
        <v>1539</v>
      </c>
      <c r="D561" t="s">
        <v>1539</v>
      </c>
      <c r="E561" s="323" t="s">
        <v>1539</v>
      </c>
      <c r="G561" s="323" t="s">
        <v>1539</v>
      </c>
      <c r="H561" s="323" t="s">
        <v>1539</v>
      </c>
    </row>
    <row r="562" spans="1:8" x14ac:dyDescent="0.25">
      <c r="A562" s="103"/>
      <c r="C562" s="324" t="s">
        <v>1539</v>
      </c>
      <c r="D562" t="s">
        <v>1539</v>
      </c>
      <c r="E562" s="323" t="s">
        <v>1539</v>
      </c>
      <c r="G562" s="323" t="s">
        <v>1539</v>
      </c>
      <c r="H562" s="323" t="s">
        <v>1539</v>
      </c>
    </row>
    <row r="563" spans="1:8" x14ac:dyDescent="0.25">
      <c r="A563" s="103"/>
      <c r="C563" s="324" t="s">
        <v>1539</v>
      </c>
      <c r="D563" t="s">
        <v>1539</v>
      </c>
      <c r="E563" s="323" t="s">
        <v>1539</v>
      </c>
      <c r="G563" s="323" t="s">
        <v>1539</v>
      </c>
      <c r="H563" s="323" t="s">
        <v>1539</v>
      </c>
    </row>
    <row r="564" spans="1:8" x14ac:dyDescent="0.25">
      <c r="A564" s="103"/>
      <c r="B564" s="324"/>
      <c r="C564" s="324" t="s">
        <v>1539</v>
      </c>
      <c r="D564" t="s">
        <v>1539</v>
      </c>
      <c r="E564" s="323" t="s">
        <v>1539</v>
      </c>
      <c r="G564" s="323" t="s">
        <v>1539</v>
      </c>
      <c r="H564" s="323" t="s">
        <v>1539</v>
      </c>
    </row>
    <row r="565" spans="1:8" x14ac:dyDescent="0.25">
      <c r="A565" s="103"/>
      <c r="B565" s="324"/>
      <c r="C565" s="324" t="s">
        <v>1539</v>
      </c>
      <c r="D565" t="s">
        <v>1539</v>
      </c>
      <c r="E565" s="323" t="s">
        <v>1539</v>
      </c>
      <c r="G565" s="323" t="s">
        <v>1539</v>
      </c>
      <c r="H565" s="323" t="s">
        <v>1539</v>
      </c>
    </row>
    <row r="566" spans="1:8" x14ac:dyDescent="0.25">
      <c r="A566" s="103"/>
      <c r="B566" s="324"/>
      <c r="C566" s="324" t="s">
        <v>1539</v>
      </c>
      <c r="D566" t="s">
        <v>1539</v>
      </c>
      <c r="E566" s="323" t="s">
        <v>1539</v>
      </c>
      <c r="G566" s="323" t="s">
        <v>1539</v>
      </c>
      <c r="H566" s="323" t="s">
        <v>1539</v>
      </c>
    </row>
    <row r="567" spans="1:8" x14ac:dyDescent="0.25">
      <c r="A567" s="103"/>
      <c r="B567" s="324"/>
      <c r="C567" s="324" t="s">
        <v>1539</v>
      </c>
      <c r="D567" t="s">
        <v>1539</v>
      </c>
      <c r="E567" s="323" t="s">
        <v>1539</v>
      </c>
      <c r="G567" s="323" t="s">
        <v>1539</v>
      </c>
      <c r="H567" s="323" t="s">
        <v>1539</v>
      </c>
    </row>
    <row r="568" spans="1:8" x14ac:dyDescent="0.25">
      <c r="A568" s="103"/>
      <c r="B568" s="324"/>
      <c r="C568" s="324" t="s">
        <v>1539</v>
      </c>
      <c r="D568" t="s">
        <v>1539</v>
      </c>
      <c r="E568" s="323" t="s">
        <v>1539</v>
      </c>
      <c r="G568" s="323" t="s">
        <v>1539</v>
      </c>
      <c r="H568" s="323" t="s">
        <v>1539</v>
      </c>
    </row>
    <row r="569" spans="1:8" x14ac:dyDescent="0.25">
      <c r="A569" s="103"/>
      <c r="B569" s="324"/>
      <c r="C569" s="324" t="s">
        <v>1539</v>
      </c>
      <c r="D569" t="s">
        <v>1539</v>
      </c>
      <c r="E569" s="323" t="s">
        <v>1539</v>
      </c>
      <c r="G569" s="323" t="s">
        <v>1539</v>
      </c>
      <c r="H569" s="323" t="s">
        <v>1539</v>
      </c>
    </row>
    <row r="570" spans="1:8" x14ac:dyDescent="0.25">
      <c r="A570" s="103"/>
      <c r="B570" s="324"/>
      <c r="C570" s="324" t="s">
        <v>1539</v>
      </c>
      <c r="D570" t="s">
        <v>1539</v>
      </c>
      <c r="E570" s="323" t="s">
        <v>1539</v>
      </c>
      <c r="G570" s="323" t="s">
        <v>1539</v>
      </c>
      <c r="H570" s="323" t="s">
        <v>1539</v>
      </c>
    </row>
    <row r="571" spans="1:8" x14ac:dyDescent="0.25">
      <c r="A571" s="103"/>
      <c r="B571" s="324"/>
      <c r="C571" s="324" t="s">
        <v>1539</v>
      </c>
      <c r="D571" t="s">
        <v>1539</v>
      </c>
      <c r="E571" s="323" t="s">
        <v>1539</v>
      </c>
      <c r="G571" s="323" t="s">
        <v>1539</v>
      </c>
      <c r="H571" s="323" t="s">
        <v>1539</v>
      </c>
    </row>
    <row r="572" spans="1:8" x14ac:dyDescent="0.25">
      <c r="A572" s="103"/>
      <c r="B572" s="324"/>
      <c r="C572" s="324" t="s">
        <v>1539</v>
      </c>
      <c r="D572" t="s">
        <v>1539</v>
      </c>
      <c r="E572" s="323" t="s">
        <v>1539</v>
      </c>
      <c r="G572" s="323" t="s">
        <v>1539</v>
      </c>
      <c r="H572" s="323" t="s">
        <v>1539</v>
      </c>
    </row>
    <row r="573" spans="1:8" x14ac:dyDescent="0.25">
      <c r="A573" s="103"/>
      <c r="B573" s="324"/>
      <c r="C573" s="324" t="s">
        <v>1539</v>
      </c>
      <c r="D573" t="s">
        <v>1539</v>
      </c>
      <c r="E573" s="323" t="s">
        <v>1539</v>
      </c>
      <c r="G573" s="323" t="s">
        <v>1539</v>
      </c>
      <c r="H573" s="323" t="s">
        <v>1539</v>
      </c>
    </row>
    <row r="574" spans="1:8" x14ac:dyDescent="0.25">
      <c r="A574" s="103"/>
      <c r="B574" s="324"/>
      <c r="C574" s="324" t="s">
        <v>1539</v>
      </c>
      <c r="D574" t="s">
        <v>1539</v>
      </c>
      <c r="E574" s="323" t="s">
        <v>1539</v>
      </c>
      <c r="G574" s="323" t="s">
        <v>1539</v>
      </c>
      <c r="H574" s="323" t="s">
        <v>1539</v>
      </c>
    </row>
    <row r="575" spans="1:8" x14ac:dyDescent="0.25">
      <c r="A575" s="103"/>
      <c r="B575" s="324"/>
      <c r="C575" s="324" t="s">
        <v>1539</v>
      </c>
      <c r="D575" t="s">
        <v>1539</v>
      </c>
      <c r="E575" s="323" t="s">
        <v>1539</v>
      </c>
      <c r="G575" s="323" t="s">
        <v>1539</v>
      </c>
      <c r="H575" s="323" t="s">
        <v>1539</v>
      </c>
    </row>
    <row r="576" spans="1:8" x14ac:dyDescent="0.25">
      <c r="A576" s="103"/>
      <c r="B576" s="324"/>
      <c r="C576" s="324" t="s">
        <v>1539</v>
      </c>
      <c r="D576" t="s">
        <v>1539</v>
      </c>
      <c r="E576" s="323" t="s">
        <v>1539</v>
      </c>
      <c r="G576" s="323" t="s">
        <v>1539</v>
      </c>
      <c r="H576" s="323" t="s">
        <v>1539</v>
      </c>
    </row>
    <row r="577" spans="1:8" x14ac:dyDescent="0.25">
      <c r="A577" s="103"/>
      <c r="B577" s="326"/>
      <c r="C577" s="324" t="s">
        <v>1539</v>
      </c>
      <c r="D577" t="s">
        <v>1539</v>
      </c>
      <c r="E577" s="323" t="s">
        <v>1539</v>
      </c>
      <c r="G577" s="323" t="s">
        <v>1539</v>
      </c>
      <c r="H577" s="323" t="s">
        <v>1539</v>
      </c>
    </row>
    <row r="578" spans="1:8" x14ac:dyDescent="0.25">
      <c r="A578" s="103"/>
      <c r="C578" s="324" t="s">
        <v>1539</v>
      </c>
      <c r="D578" t="s">
        <v>1539</v>
      </c>
      <c r="E578" s="323" t="s">
        <v>1539</v>
      </c>
      <c r="G578" s="323" t="s">
        <v>1539</v>
      </c>
      <c r="H578" s="323" t="s">
        <v>1539</v>
      </c>
    </row>
    <row r="579" spans="1:8" x14ac:dyDescent="0.25">
      <c r="A579" s="103"/>
      <c r="C579" s="324" t="s">
        <v>1539</v>
      </c>
      <c r="D579" t="s">
        <v>1539</v>
      </c>
      <c r="E579" s="323" t="s">
        <v>1539</v>
      </c>
      <c r="G579" s="323" t="s">
        <v>1539</v>
      </c>
      <c r="H579" s="323" t="s">
        <v>1539</v>
      </c>
    </row>
    <row r="580" spans="1:8" x14ac:dyDescent="0.25">
      <c r="A580" s="103"/>
      <c r="C580" s="324" t="s">
        <v>1539</v>
      </c>
      <c r="D580" t="s">
        <v>1539</v>
      </c>
      <c r="E580" s="323" t="s">
        <v>1539</v>
      </c>
      <c r="G580" s="323" t="s">
        <v>1539</v>
      </c>
      <c r="H580" s="323" t="s">
        <v>1539</v>
      </c>
    </row>
    <row r="581" spans="1:8" x14ac:dyDescent="0.25">
      <c r="A581" s="103"/>
      <c r="C581" s="324" t="s">
        <v>1539</v>
      </c>
      <c r="D581" t="s">
        <v>1539</v>
      </c>
      <c r="E581" s="323" t="s">
        <v>1539</v>
      </c>
      <c r="G581" s="323" t="s">
        <v>1539</v>
      </c>
      <c r="H581" s="323" t="s">
        <v>1539</v>
      </c>
    </row>
    <row r="582" spans="1:8" x14ac:dyDescent="0.25">
      <c r="A582" s="103"/>
      <c r="B582" s="324"/>
      <c r="C582" s="324" t="s">
        <v>1539</v>
      </c>
      <c r="D582" t="s">
        <v>1539</v>
      </c>
      <c r="E582" s="323" t="s">
        <v>1539</v>
      </c>
      <c r="G582" s="323" t="s">
        <v>1539</v>
      </c>
      <c r="H582" s="323" t="s">
        <v>1539</v>
      </c>
    </row>
    <row r="583" spans="1:8" x14ac:dyDescent="0.25">
      <c r="A583" s="103"/>
      <c r="B583" s="324"/>
      <c r="C583" s="324" t="s">
        <v>1539</v>
      </c>
      <c r="D583" t="s">
        <v>1539</v>
      </c>
      <c r="E583" s="323" t="s">
        <v>1539</v>
      </c>
      <c r="G583" s="323" t="s">
        <v>1539</v>
      </c>
      <c r="H583" s="323" t="s">
        <v>1539</v>
      </c>
    </row>
    <row r="584" spans="1:8" x14ac:dyDescent="0.25">
      <c r="A584" s="103"/>
      <c r="B584" s="324"/>
      <c r="C584" s="324" t="s">
        <v>1539</v>
      </c>
      <c r="D584" t="s">
        <v>1539</v>
      </c>
      <c r="E584" s="323" t="s">
        <v>1539</v>
      </c>
      <c r="G584" s="323" t="s">
        <v>1539</v>
      </c>
      <c r="H584" s="323" t="s">
        <v>1539</v>
      </c>
    </row>
    <row r="585" spans="1:8" x14ac:dyDescent="0.25">
      <c r="A585" s="103"/>
      <c r="B585" s="324"/>
      <c r="C585" s="324" t="s">
        <v>1539</v>
      </c>
      <c r="D585" t="s">
        <v>1539</v>
      </c>
      <c r="E585" s="323" t="s">
        <v>1539</v>
      </c>
      <c r="G585" s="323" t="s">
        <v>1539</v>
      </c>
      <c r="H585" s="323" t="s">
        <v>1539</v>
      </c>
    </row>
    <row r="586" spans="1:8" x14ac:dyDescent="0.25">
      <c r="A586" s="103"/>
      <c r="B586" s="324"/>
      <c r="C586" s="324" t="s">
        <v>1539</v>
      </c>
      <c r="D586" t="s">
        <v>1539</v>
      </c>
      <c r="E586" s="323" t="s">
        <v>1539</v>
      </c>
      <c r="G586" s="323" t="s">
        <v>1539</v>
      </c>
      <c r="H586" s="323" t="s">
        <v>1539</v>
      </c>
    </row>
    <row r="587" spans="1:8" x14ac:dyDescent="0.25">
      <c r="A587" s="103"/>
      <c r="B587" s="324"/>
      <c r="C587" s="324" t="s">
        <v>1539</v>
      </c>
      <c r="D587" t="s">
        <v>1539</v>
      </c>
      <c r="E587" s="323" t="s">
        <v>1539</v>
      </c>
      <c r="G587" s="323" t="s">
        <v>1539</v>
      </c>
      <c r="H587" s="323" t="s">
        <v>1539</v>
      </c>
    </row>
    <row r="588" spans="1:8" x14ac:dyDescent="0.25">
      <c r="A588" s="103"/>
      <c r="B588" s="324"/>
      <c r="C588" s="324" t="s">
        <v>1539</v>
      </c>
      <c r="D588" t="s">
        <v>1539</v>
      </c>
      <c r="E588" s="323" t="s">
        <v>1539</v>
      </c>
      <c r="G588" s="323" t="s">
        <v>1539</v>
      </c>
      <c r="H588" s="323" t="s">
        <v>1539</v>
      </c>
    </row>
    <row r="589" spans="1:8" x14ac:dyDescent="0.25">
      <c r="A589" s="103"/>
      <c r="B589" s="324"/>
      <c r="C589" s="324" t="s">
        <v>1539</v>
      </c>
      <c r="D589" t="s">
        <v>1539</v>
      </c>
      <c r="E589" s="323" t="s">
        <v>1539</v>
      </c>
      <c r="G589" s="323" t="s">
        <v>1539</v>
      </c>
      <c r="H589" s="323" t="s">
        <v>1539</v>
      </c>
    </row>
    <row r="590" spans="1:8" x14ac:dyDescent="0.25">
      <c r="A590" s="103"/>
      <c r="B590" s="324"/>
      <c r="C590" s="324" t="s">
        <v>1539</v>
      </c>
      <c r="D590" t="s">
        <v>1539</v>
      </c>
      <c r="E590" s="323" t="s">
        <v>1539</v>
      </c>
      <c r="G590" s="323" t="s">
        <v>1539</v>
      </c>
      <c r="H590" s="323" t="s">
        <v>1539</v>
      </c>
    </row>
    <row r="591" spans="1:8" x14ac:dyDescent="0.25">
      <c r="A591" s="103"/>
      <c r="B591" s="324"/>
      <c r="C591" s="324" t="s">
        <v>1539</v>
      </c>
      <c r="D591" t="s">
        <v>1539</v>
      </c>
      <c r="E591" s="323" t="s">
        <v>1539</v>
      </c>
      <c r="G591" s="323" t="s">
        <v>1539</v>
      </c>
      <c r="H591" s="323" t="s">
        <v>1539</v>
      </c>
    </row>
    <row r="592" spans="1:8" x14ac:dyDescent="0.25">
      <c r="A592" s="103"/>
      <c r="B592" s="324"/>
      <c r="C592" s="324" t="s">
        <v>1539</v>
      </c>
      <c r="D592" t="s">
        <v>1539</v>
      </c>
      <c r="E592" s="323" t="s">
        <v>1539</v>
      </c>
      <c r="G592" s="323" t="s">
        <v>1539</v>
      </c>
      <c r="H592" s="323" t="s">
        <v>1539</v>
      </c>
    </row>
    <row r="593" spans="1:8" x14ac:dyDescent="0.25">
      <c r="A593" s="103"/>
      <c r="B593" s="324"/>
      <c r="C593" s="324" t="s">
        <v>1539</v>
      </c>
      <c r="D593" t="s">
        <v>1539</v>
      </c>
      <c r="E593" s="323" t="s">
        <v>1539</v>
      </c>
      <c r="G593" s="323" t="s">
        <v>1539</v>
      </c>
      <c r="H593" s="323" t="s">
        <v>1539</v>
      </c>
    </row>
    <row r="594" spans="1:8" x14ac:dyDescent="0.25">
      <c r="A594" s="103"/>
      <c r="B594" s="324"/>
      <c r="C594" s="324" t="s">
        <v>1539</v>
      </c>
      <c r="D594" t="s">
        <v>1539</v>
      </c>
      <c r="E594" s="323" t="s">
        <v>1539</v>
      </c>
      <c r="G594" s="323" t="s">
        <v>1539</v>
      </c>
      <c r="H594" s="323" t="s">
        <v>1539</v>
      </c>
    </row>
    <row r="595" spans="1:8" x14ac:dyDescent="0.25">
      <c r="A595" s="103"/>
      <c r="B595" s="324"/>
      <c r="C595" s="324" t="s">
        <v>1539</v>
      </c>
      <c r="D595" t="s">
        <v>1539</v>
      </c>
      <c r="E595" s="323" t="s">
        <v>1539</v>
      </c>
      <c r="G595" s="323" t="s">
        <v>1539</v>
      </c>
      <c r="H595" s="323" t="s">
        <v>1539</v>
      </c>
    </row>
    <row r="596" spans="1:8" x14ac:dyDescent="0.25">
      <c r="A596" s="103"/>
      <c r="B596" s="324"/>
      <c r="C596" s="324" t="s">
        <v>1539</v>
      </c>
      <c r="D596" t="s">
        <v>1539</v>
      </c>
      <c r="E596" s="323" t="s">
        <v>1539</v>
      </c>
      <c r="G596" s="323" t="s">
        <v>1539</v>
      </c>
      <c r="H596" s="323" t="s">
        <v>1539</v>
      </c>
    </row>
    <row r="597" spans="1:8" x14ac:dyDescent="0.25">
      <c r="A597" s="103"/>
      <c r="B597" s="324"/>
      <c r="C597" s="324" t="s">
        <v>1539</v>
      </c>
      <c r="D597" t="s">
        <v>1539</v>
      </c>
      <c r="E597" s="323" t="s">
        <v>1539</v>
      </c>
      <c r="G597" s="323" t="s">
        <v>1539</v>
      </c>
      <c r="H597" s="323" t="s">
        <v>1539</v>
      </c>
    </row>
    <row r="598" spans="1:8" x14ac:dyDescent="0.25">
      <c r="A598" s="103"/>
      <c r="B598" s="324"/>
      <c r="C598" s="324" t="s">
        <v>1539</v>
      </c>
      <c r="D598" t="s">
        <v>1539</v>
      </c>
      <c r="E598" s="323" t="s">
        <v>1539</v>
      </c>
      <c r="G598" s="323" t="s">
        <v>1539</v>
      </c>
      <c r="H598" s="323" t="s">
        <v>1539</v>
      </c>
    </row>
    <row r="599" spans="1:8" x14ac:dyDescent="0.25">
      <c r="A599" s="103"/>
      <c r="B599" s="324"/>
      <c r="C599" s="324" t="s">
        <v>1539</v>
      </c>
      <c r="D599" t="s">
        <v>1539</v>
      </c>
      <c r="E599" s="323" t="s">
        <v>1539</v>
      </c>
      <c r="G599" s="323" t="s">
        <v>1539</v>
      </c>
      <c r="H599" s="323" t="s">
        <v>1539</v>
      </c>
    </row>
    <row r="600" spans="1:8" x14ac:dyDescent="0.25">
      <c r="A600" s="103"/>
      <c r="B600" s="324"/>
      <c r="C600" s="324" t="s">
        <v>1539</v>
      </c>
      <c r="D600" t="s">
        <v>1539</v>
      </c>
      <c r="E600" s="323" t="s">
        <v>1539</v>
      </c>
      <c r="G600" s="323" t="s">
        <v>1539</v>
      </c>
      <c r="H600" s="323" t="s">
        <v>1539</v>
      </c>
    </row>
    <row r="601" spans="1:8" x14ac:dyDescent="0.25">
      <c r="A601" s="103"/>
      <c r="B601" s="324"/>
      <c r="C601" s="324" t="s">
        <v>1539</v>
      </c>
      <c r="D601" t="s">
        <v>1539</v>
      </c>
      <c r="E601" s="323" t="s">
        <v>1539</v>
      </c>
      <c r="G601" s="323" t="s">
        <v>1539</v>
      </c>
      <c r="H601" s="323" t="s">
        <v>1539</v>
      </c>
    </row>
    <row r="602" spans="1:8" x14ac:dyDescent="0.25">
      <c r="A602" s="103"/>
      <c r="B602" s="324"/>
      <c r="C602" s="324" t="s">
        <v>1539</v>
      </c>
      <c r="D602" t="s">
        <v>1539</v>
      </c>
      <c r="E602" s="323" t="s">
        <v>1539</v>
      </c>
      <c r="G602" s="323" t="s">
        <v>1539</v>
      </c>
      <c r="H602" s="323" t="s">
        <v>1539</v>
      </c>
    </row>
    <row r="603" spans="1:8" x14ac:dyDescent="0.25">
      <c r="A603" s="103"/>
      <c r="B603" s="324"/>
      <c r="C603" s="324" t="s">
        <v>1539</v>
      </c>
      <c r="D603" t="s">
        <v>1539</v>
      </c>
      <c r="E603" s="323" t="s">
        <v>1539</v>
      </c>
      <c r="G603" s="323" t="s">
        <v>1539</v>
      </c>
      <c r="H603" s="323" t="s">
        <v>1539</v>
      </c>
    </row>
    <row r="604" spans="1:8" x14ac:dyDescent="0.25">
      <c r="A604" s="103"/>
      <c r="B604" s="324"/>
      <c r="C604" s="324" t="s">
        <v>1539</v>
      </c>
      <c r="D604" t="s">
        <v>1539</v>
      </c>
      <c r="E604" s="323" t="s">
        <v>1539</v>
      </c>
      <c r="G604" s="323" t="s">
        <v>1539</v>
      </c>
      <c r="H604" s="323" t="s">
        <v>1539</v>
      </c>
    </row>
    <row r="605" spans="1:8" x14ac:dyDescent="0.25">
      <c r="A605" s="103"/>
      <c r="B605" s="324"/>
      <c r="C605" s="324" t="s">
        <v>1539</v>
      </c>
      <c r="D605" t="s">
        <v>1539</v>
      </c>
      <c r="E605" s="323" t="s">
        <v>1539</v>
      </c>
      <c r="G605" s="323" t="s">
        <v>1539</v>
      </c>
      <c r="H605" s="323" t="s">
        <v>1539</v>
      </c>
    </row>
    <row r="606" spans="1:8" x14ac:dyDescent="0.25">
      <c r="A606" s="103"/>
      <c r="B606" s="324"/>
      <c r="C606" s="324" t="s">
        <v>1539</v>
      </c>
      <c r="D606" t="s">
        <v>1539</v>
      </c>
      <c r="E606" s="323" t="s">
        <v>1539</v>
      </c>
      <c r="G606" s="323" t="s">
        <v>1539</v>
      </c>
      <c r="H606" s="323" t="s">
        <v>1539</v>
      </c>
    </row>
    <row r="607" spans="1:8" x14ac:dyDescent="0.25">
      <c r="A607" s="103"/>
      <c r="B607" s="324"/>
      <c r="C607" s="324" t="s">
        <v>1539</v>
      </c>
      <c r="D607" t="s">
        <v>1539</v>
      </c>
      <c r="E607" s="323" t="s">
        <v>1539</v>
      </c>
      <c r="G607" s="323" t="s">
        <v>1539</v>
      </c>
      <c r="H607" s="323" t="s">
        <v>1539</v>
      </c>
    </row>
    <row r="608" spans="1:8" x14ac:dyDescent="0.25">
      <c r="A608" s="103"/>
      <c r="B608" s="324"/>
      <c r="C608" s="324" t="s">
        <v>1539</v>
      </c>
      <c r="D608" t="s">
        <v>1539</v>
      </c>
      <c r="E608" s="323" t="s">
        <v>1539</v>
      </c>
      <c r="G608" s="323" t="s">
        <v>1539</v>
      </c>
      <c r="H608" s="323" t="s">
        <v>1539</v>
      </c>
    </row>
    <row r="609" spans="1:8" x14ac:dyDescent="0.25">
      <c r="A609" s="103"/>
      <c r="B609" s="324"/>
      <c r="C609" s="324" t="s">
        <v>1539</v>
      </c>
      <c r="D609" t="s">
        <v>1539</v>
      </c>
      <c r="E609" s="323" t="s">
        <v>1539</v>
      </c>
      <c r="G609" s="323" t="s">
        <v>1539</v>
      </c>
      <c r="H609" s="323" t="s">
        <v>1539</v>
      </c>
    </row>
    <row r="610" spans="1:8" x14ac:dyDescent="0.25">
      <c r="A610" s="103"/>
      <c r="B610" s="324"/>
      <c r="C610" s="324" t="s">
        <v>1539</v>
      </c>
      <c r="D610" t="s">
        <v>1539</v>
      </c>
      <c r="E610" s="323" t="s">
        <v>1539</v>
      </c>
      <c r="G610" s="323" t="s">
        <v>1539</v>
      </c>
      <c r="H610" s="323" t="s">
        <v>1539</v>
      </c>
    </row>
    <row r="611" spans="1:8" x14ac:dyDescent="0.25">
      <c r="A611" s="103"/>
      <c r="B611" s="324"/>
      <c r="C611" s="324" t="s">
        <v>1539</v>
      </c>
      <c r="D611" t="s">
        <v>1539</v>
      </c>
      <c r="E611" s="323" t="s">
        <v>1539</v>
      </c>
      <c r="G611" s="323" t="s">
        <v>1539</v>
      </c>
      <c r="H611" s="323" t="s">
        <v>1539</v>
      </c>
    </row>
    <row r="612" spans="1:8" x14ac:dyDescent="0.25">
      <c r="A612" s="103"/>
      <c r="B612" s="324"/>
      <c r="C612" s="324" t="s">
        <v>1539</v>
      </c>
      <c r="D612" t="s">
        <v>1539</v>
      </c>
      <c r="E612" s="323" t="s">
        <v>1539</v>
      </c>
      <c r="G612" s="323" t="s">
        <v>1539</v>
      </c>
      <c r="H612" s="323" t="s">
        <v>1539</v>
      </c>
    </row>
    <row r="613" spans="1:8" x14ac:dyDescent="0.25">
      <c r="A613" s="103"/>
      <c r="B613" s="324"/>
      <c r="C613" s="324" t="s">
        <v>1539</v>
      </c>
      <c r="D613" t="s">
        <v>1539</v>
      </c>
      <c r="E613" s="323" t="s">
        <v>1539</v>
      </c>
      <c r="G613" s="323" t="s">
        <v>1539</v>
      </c>
      <c r="H613" s="323" t="s">
        <v>1539</v>
      </c>
    </row>
    <row r="614" spans="1:8" x14ac:dyDescent="0.25">
      <c r="A614" s="103"/>
      <c r="B614" s="324"/>
      <c r="C614" s="324" t="s">
        <v>1539</v>
      </c>
      <c r="D614" t="s">
        <v>1539</v>
      </c>
      <c r="E614" s="323" t="s">
        <v>1539</v>
      </c>
      <c r="G614" s="323" t="s">
        <v>1539</v>
      </c>
      <c r="H614" s="323" t="s">
        <v>1539</v>
      </c>
    </row>
    <row r="615" spans="1:8" x14ac:dyDescent="0.25">
      <c r="A615" s="103"/>
      <c r="B615" s="326"/>
      <c r="C615" s="324" t="s">
        <v>1539</v>
      </c>
      <c r="D615" t="s">
        <v>1539</v>
      </c>
      <c r="E615" s="323" t="s">
        <v>1539</v>
      </c>
      <c r="G615" s="323" t="s">
        <v>1539</v>
      </c>
      <c r="H615" s="323" t="s">
        <v>1539</v>
      </c>
    </row>
    <row r="616" spans="1:8" x14ac:dyDescent="0.25">
      <c r="A616" s="103"/>
      <c r="C616" s="324" t="s">
        <v>1539</v>
      </c>
      <c r="D616" t="s">
        <v>1539</v>
      </c>
      <c r="E616" s="323" t="s">
        <v>1539</v>
      </c>
      <c r="G616" s="323" t="s">
        <v>1539</v>
      </c>
      <c r="H616" s="323" t="s">
        <v>1539</v>
      </c>
    </row>
    <row r="617" spans="1:8" x14ac:dyDescent="0.25">
      <c r="A617" s="103"/>
      <c r="C617" s="324" t="s">
        <v>1539</v>
      </c>
      <c r="D617" t="s">
        <v>1539</v>
      </c>
      <c r="E617" s="323" t="s">
        <v>1539</v>
      </c>
      <c r="G617" s="323" t="s">
        <v>1539</v>
      </c>
      <c r="H617" s="323" t="s">
        <v>1539</v>
      </c>
    </row>
    <row r="618" spans="1:8" x14ac:dyDescent="0.25">
      <c r="A618" s="103"/>
      <c r="C618" s="324" t="s">
        <v>1539</v>
      </c>
      <c r="D618" t="s">
        <v>1539</v>
      </c>
      <c r="E618" s="323" t="s">
        <v>1539</v>
      </c>
      <c r="G618" s="323" t="s">
        <v>1539</v>
      </c>
      <c r="H618" s="323" t="s">
        <v>1539</v>
      </c>
    </row>
    <row r="619" spans="1:8" x14ac:dyDescent="0.25">
      <c r="A619" s="103"/>
      <c r="B619" s="324"/>
      <c r="C619" s="324" t="s">
        <v>1539</v>
      </c>
      <c r="D619" t="s">
        <v>1539</v>
      </c>
      <c r="E619" s="323" t="s">
        <v>1539</v>
      </c>
      <c r="G619" s="323" t="s">
        <v>1539</v>
      </c>
      <c r="H619" s="323" t="s">
        <v>1539</v>
      </c>
    </row>
    <row r="620" spans="1:8" x14ac:dyDescent="0.25">
      <c r="A620" s="103"/>
      <c r="B620" s="324"/>
      <c r="C620" s="324" t="s">
        <v>1539</v>
      </c>
      <c r="D620" t="s">
        <v>1539</v>
      </c>
      <c r="E620" s="323" t="s">
        <v>1539</v>
      </c>
      <c r="G620" s="323" t="s">
        <v>1539</v>
      </c>
      <c r="H620" s="323" t="s">
        <v>1539</v>
      </c>
    </row>
    <row r="621" spans="1:8" x14ac:dyDescent="0.25">
      <c r="A621" s="103"/>
      <c r="B621" s="324"/>
      <c r="C621" s="324" t="s">
        <v>1539</v>
      </c>
      <c r="D621" t="s">
        <v>1539</v>
      </c>
      <c r="E621" s="323" t="s">
        <v>1539</v>
      </c>
      <c r="G621" s="323" t="s">
        <v>1539</v>
      </c>
      <c r="H621" s="323" t="s">
        <v>1539</v>
      </c>
    </row>
    <row r="622" spans="1:8" x14ac:dyDescent="0.25">
      <c r="A622" s="103"/>
      <c r="B622" s="324"/>
      <c r="C622" s="324" t="s">
        <v>1539</v>
      </c>
      <c r="D622" t="s">
        <v>1539</v>
      </c>
      <c r="E622" s="323" t="s">
        <v>1539</v>
      </c>
      <c r="G622" s="323" t="s">
        <v>1539</v>
      </c>
      <c r="H622" s="323" t="s">
        <v>1539</v>
      </c>
    </row>
    <row r="623" spans="1:8" x14ac:dyDescent="0.25">
      <c r="A623" s="103"/>
      <c r="B623" s="324"/>
      <c r="C623" s="324" t="s">
        <v>1539</v>
      </c>
      <c r="D623" t="s">
        <v>1539</v>
      </c>
      <c r="E623" s="323" t="s">
        <v>1539</v>
      </c>
      <c r="G623" s="323" t="s">
        <v>1539</v>
      </c>
      <c r="H623" s="323" t="s">
        <v>1539</v>
      </c>
    </row>
    <row r="624" spans="1:8" x14ac:dyDescent="0.25">
      <c r="A624" s="103"/>
      <c r="B624" s="324"/>
      <c r="C624" s="324" t="s">
        <v>1539</v>
      </c>
      <c r="D624" t="s">
        <v>1539</v>
      </c>
      <c r="E624" s="323" t="s">
        <v>1539</v>
      </c>
      <c r="G624" s="323" t="s">
        <v>1539</v>
      </c>
      <c r="H624" s="323" t="s">
        <v>1539</v>
      </c>
    </row>
    <row r="625" spans="1:8" x14ac:dyDescent="0.25">
      <c r="A625" s="103"/>
      <c r="B625" s="324"/>
      <c r="C625" s="324" t="s">
        <v>1539</v>
      </c>
      <c r="D625" t="s">
        <v>1539</v>
      </c>
      <c r="E625" s="323" t="s">
        <v>1539</v>
      </c>
      <c r="G625" s="323" t="s">
        <v>1539</v>
      </c>
      <c r="H625" s="323" t="s">
        <v>1539</v>
      </c>
    </row>
    <row r="626" spans="1:8" x14ac:dyDescent="0.25">
      <c r="A626" s="103"/>
      <c r="B626" s="324"/>
      <c r="C626" s="324" t="s">
        <v>1539</v>
      </c>
      <c r="D626" t="s">
        <v>1539</v>
      </c>
      <c r="E626" s="323" t="s">
        <v>1539</v>
      </c>
      <c r="G626" s="323" t="s">
        <v>1539</v>
      </c>
      <c r="H626" s="323" t="s">
        <v>1539</v>
      </c>
    </row>
    <row r="627" spans="1:8" x14ac:dyDescent="0.25">
      <c r="A627" s="103"/>
      <c r="B627" s="324"/>
      <c r="C627" s="324" t="s">
        <v>1539</v>
      </c>
      <c r="D627" t="s">
        <v>1539</v>
      </c>
      <c r="E627" s="323" t="s">
        <v>1539</v>
      </c>
      <c r="G627" s="323" t="s">
        <v>1539</v>
      </c>
      <c r="H627" s="323" t="s">
        <v>1539</v>
      </c>
    </row>
    <row r="628" spans="1:8" x14ac:dyDescent="0.25">
      <c r="A628" s="103"/>
      <c r="B628" s="324"/>
      <c r="C628" s="324" t="s">
        <v>1539</v>
      </c>
      <c r="D628" t="s">
        <v>1539</v>
      </c>
      <c r="E628" s="323" t="s">
        <v>1539</v>
      </c>
      <c r="G628" s="323" t="s">
        <v>1539</v>
      </c>
      <c r="H628" s="323" t="s">
        <v>1539</v>
      </c>
    </row>
    <row r="629" spans="1:8" x14ac:dyDescent="0.25">
      <c r="A629" s="103"/>
      <c r="B629" s="324"/>
      <c r="C629" s="324" t="s">
        <v>1539</v>
      </c>
      <c r="D629" t="s">
        <v>1539</v>
      </c>
      <c r="E629" s="323" t="s">
        <v>1539</v>
      </c>
      <c r="G629" s="323" t="s">
        <v>1539</v>
      </c>
      <c r="H629" s="323" t="s">
        <v>1539</v>
      </c>
    </row>
    <row r="630" spans="1:8" x14ac:dyDescent="0.25">
      <c r="A630" s="103"/>
      <c r="B630" s="324"/>
      <c r="C630" s="324" t="s">
        <v>1539</v>
      </c>
      <c r="D630" t="s">
        <v>1539</v>
      </c>
      <c r="E630" s="323" t="s">
        <v>1539</v>
      </c>
      <c r="G630" s="323" t="s">
        <v>1539</v>
      </c>
      <c r="H630" s="323" t="s">
        <v>1539</v>
      </c>
    </row>
    <row r="631" spans="1:8" x14ac:dyDescent="0.25">
      <c r="A631" s="103"/>
      <c r="B631" s="324"/>
      <c r="C631" s="324" t="s">
        <v>1539</v>
      </c>
      <c r="D631" t="s">
        <v>1539</v>
      </c>
      <c r="E631" s="323" t="s">
        <v>1539</v>
      </c>
      <c r="G631" s="323" t="s">
        <v>1539</v>
      </c>
      <c r="H631" s="323" t="s">
        <v>1539</v>
      </c>
    </row>
    <row r="632" spans="1:8" x14ac:dyDescent="0.25">
      <c r="A632" s="103"/>
      <c r="B632" s="324"/>
      <c r="C632" s="324" t="s">
        <v>1539</v>
      </c>
      <c r="D632" t="s">
        <v>1539</v>
      </c>
      <c r="E632" s="323" t="s">
        <v>1539</v>
      </c>
      <c r="G632" s="323" t="s">
        <v>1539</v>
      </c>
      <c r="H632" s="323" t="s">
        <v>1539</v>
      </c>
    </row>
    <row r="633" spans="1:8" x14ac:dyDescent="0.25">
      <c r="A633" s="103"/>
      <c r="B633" s="326"/>
      <c r="C633" s="324" t="s">
        <v>1539</v>
      </c>
      <c r="D633" t="s">
        <v>1539</v>
      </c>
      <c r="E633" s="323" t="s">
        <v>1539</v>
      </c>
      <c r="G633" s="323" t="s">
        <v>1539</v>
      </c>
      <c r="H633" s="323" t="s">
        <v>1539</v>
      </c>
    </row>
    <row r="634" spans="1:8" x14ac:dyDescent="0.25">
      <c r="A634" s="103"/>
      <c r="C634" s="324" t="s">
        <v>1539</v>
      </c>
      <c r="D634" t="s">
        <v>1539</v>
      </c>
      <c r="E634" s="323" t="s">
        <v>1539</v>
      </c>
      <c r="G634" s="323" t="s">
        <v>1539</v>
      </c>
      <c r="H634" s="323" t="s">
        <v>1539</v>
      </c>
    </row>
    <row r="635" spans="1:8" x14ac:dyDescent="0.25">
      <c r="A635" s="103"/>
      <c r="C635" s="324" t="s">
        <v>1539</v>
      </c>
      <c r="D635" t="s">
        <v>1539</v>
      </c>
      <c r="E635" s="323" t="s">
        <v>1539</v>
      </c>
      <c r="G635" s="323" t="s">
        <v>1539</v>
      </c>
      <c r="H635" s="323" t="s">
        <v>1539</v>
      </c>
    </row>
    <row r="636" spans="1:8" x14ac:dyDescent="0.25">
      <c r="A636" s="103"/>
      <c r="C636" s="324" t="s">
        <v>1539</v>
      </c>
      <c r="D636" t="s">
        <v>1539</v>
      </c>
      <c r="E636" s="323" t="s">
        <v>1539</v>
      </c>
      <c r="G636" s="323" t="s">
        <v>1539</v>
      </c>
      <c r="H636" s="323" t="s">
        <v>1539</v>
      </c>
    </row>
    <row r="637" spans="1:8" x14ac:dyDescent="0.25">
      <c r="A637" s="103"/>
      <c r="B637" s="324"/>
      <c r="C637" s="324" t="s">
        <v>1539</v>
      </c>
      <c r="D637" t="s">
        <v>1539</v>
      </c>
      <c r="E637" s="323" t="s">
        <v>1539</v>
      </c>
      <c r="G637" s="323" t="s">
        <v>1539</v>
      </c>
      <c r="H637" s="323" t="s">
        <v>1539</v>
      </c>
    </row>
    <row r="638" spans="1:8" x14ac:dyDescent="0.25">
      <c r="A638" s="103"/>
      <c r="B638" s="324"/>
      <c r="C638" s="324" t="s">
        <v>1539</v>
      </c>
      <c r="D638" t="s">
        <v>1539</v>
      </c>
      <c r="E638" s="323" t="s">
        <v>1539</v>
      </c>
      <c r="G638" s="323" t="s">
        <v>1539</v>
      </c>
      <c r="H638" s="323" t="s">
        <v>1539</v>
      </c>
    </row>
    <row r="639" spans="1:8" x14ac:dyDescent="0.25">
      <c r="A639" s="103"/>
      <c r="B639" s="324"/>
      <c r="C639" s="324" t="s">
        <v>1539</v>
      </c>
      <c r="D639" t="s">
        <v>1539</v>
      </c>
      <c r="E639" s="323" t="s">
        <v>1539</v>
      </c>
      <c r="G639" s="323" t="s">
        <v>1539</v>
      </c>
      <c r="H639" s="323" t="s">
        <v>1539</v>
      </c>
    </row>
    <row r="640" spans="1:8" x14ac:dyDescent="0.25">
      <c r="A640" s="103"/>
      <c r="B640" s="324"/>
      <c r="C640" s="324" t="s">
        <v>1539</v>
      </c>
      <c r="D640" t="s">
        <v>1539</v>
      </c>
      <c r="E640" s="323" t="s">
        <v>1539</v>
      </c>
      <c r="G640" s="323" t="s">
        <v>1539</v>
      </c>
      <c r="H640" s="323" t="s">
        <v>1539</v>
      </c>
    </row>
    <row r="641" spans="1:8" x14ac:dyDescent="0.25">
      <c r="A641" s="103"/>
      <c r="B641" s="324"/>
      <c r="C641" s="324" t="s">
        <v>1539</v>
      </c>
      <c r="D641" t="s">
        <v>1539</v>
      </c>
      <c r="E641" s="323" t="s">
        <v>1539</v>
      </c>
      <c r="G641" s="323" t="s">
        <v>1539</v>
      </c>
      <c r="H641" s="323" t="s">
        <v>1539</v>
      </c>
    </row>
    <row r="642" spans="1:8" x14ac:dyDescent="0.25">
      <c r="A642" s="103"/>
      <c r="B642" s="324"/>
      <c r="C642" s="324" t="s">
        <v>1539</v>
      </c>
      <c r="D642" t="s">
        <v>1539</v>
      </c>
      <c r="E642" s="323" t="s">
        <v>1539</v>
      </c>
      <c r="G642" s="323" t="s">
        <v>1539</v>
      </c>
      <c r="H642" s="323" t="s">
        <v>1539</v>
      </c>
    </row>
    <row r="643" spans="1:8" x14ac:dyDescent="0.25">
      <c r="A643" s="103"/>
      <c r="B643" s="324"/>
      <c r="C643" s="324" t="s">
        <v>1539</v>
      </c>
      <c r="D643" t="s">
        <v>1539</v>
      </c>
      <c r="E643" s="323" t="s">
        <v>1539</v>
      </c>
      <c r="G643" s="323" t="s">
        <v>1539</v>
      </c>
      <c r="H643" s="323" t="s">
        <v>1539</v>
      </c>
    </row>
    <row r="644" spans="1:8" x14ac:dyDescent="0.25">
      <c r="A644" s="103"/>
      <c r="B644" s="324"/>
      <c r="C644" s="324" t="s">
        <v>1539</v>
      </c>
      <c r="D644" t="s">
        <v>1539</v>
      </c>
      <c r="E644" s="323" t="s">
        <v>1539</v>
      </c>
      <c r="G644" s="323" t="s">
        <v>1539</v>
      </c>
      <c r="H644" s="323" t="s">
        <v>1539</v>
      </c>
    </row>
    <row r="645" spans="1:8" x14ac:dyDescent="0.25">
      <c r="A645" s="103"/>
      <c r="B645" s="324"/>
      <c r="C645" s="324" t="s">
        <v>1539</v>
      </c>
      <c r="D645" t="s">
        <v>1539</v>
      </c>
      <c r="E645" s="323" t="s">
        <v>1539</v>
      </c>
      <c r="G645" s="323" t="s">
        <v>1539</v>
      </c>
      <c r="H645" s="323" t="s">
        <v>1539</v>
      </c>
    </row>
    <row r="646" spans="1:8" x14ac:dyDescent="0.25">
      <c r="A646" s="103"/>
      <c r="B646" s="324"/>
      <c r="C646" s="324" t="s">
        <v>1539</v>
      </c>
      <c r="D646" t="s">
        <v>1539</v>
      </c>
      <c r="E646" s="323" t="s">
        <v>1539</v>
      </c>
      <c r="G646" s="323" t="s">
        <v>1539</v>
      </c>
      <c r="H646" s="323" t="s">
        <v>1539</v>
      </c>
    </row>
    <row r="647" spans="1:8" x14ac:dyDescent="0.25">
      <c r="A647" s="103"/>
      <c r="B647" s="324"/>
      <c r="C647" s="324" t="s">
        <v>1539</v>
      </c>
      <c r="D647" t="s">
        <v>1539</v>
      </c>
      <c r="E647" s="323" t="s">
        <v>1539</v>
      </c>
      <c r="G647" s="323" t="s">
        <v>1539</v>
      </c>
      <c r="H647" s="323" t="s">
        <v>1539</v>
      </c>
    </row>
    <row r="648" spans="1:8" x14ac:dyDescent="0.25">
      <c r="A648" s="103"/>
      <c r="B648" s="324"/>
      <c r="C648" s="324" t="s">
        <v>1539</v>
      </c>
      <c r="D648" t="s">
        <v>1539</v>
      </c>
      <c r="E648" s="323" t="s">
        <v>1539</v>
      </c>
      <c r="G648" s="323" t="s">
        <v>1539</v>
      </c>
      <c r="H648" s="323" t="s">
        <v>1539</v>
      </c>
    </row>
    <row r="649" spans="1:8" x14ac:dyDescent="0.25">
      <c r="A649" s="103"/>
      <c r="B649" s="324"/>
      <c r="C649" s="324" t="s">
        <v>1539</v>
      </c>
      <c r="D649" t="s">
        <v>1539</v>
      </c>
      <c r="E649" s="323" t="s">
        <v>1539</v>
      </c>
      <c r="G649" s="323" t="s">
        <v>1539</v>
      </c>
      <c r="H649" s="323" t="s">
        <v>1539</v>
      </c>
    </row>
    <row r="650" spans="1:8" x14ac:dyDescent="0.25">
      <c r="A650" s="103"/>
      <c r="B650" s="324"/>
      <c r="C650" s="324" t="s">
        <v>1539</v>
      </c>
      <c r="D650" t="s">
        <v>1539</v>
      </c>
      <c r="E650" s="323" t="s">
        <v>1539</v>
      </c>
      <c r="G650" s="323" t="s">
        <v>1539</v>
      </c>
      <c r="H650" s="323" t="s">
        <v>1539</v>
      </c>
    </row>
    <row r="651" spans="1:8" x14ac:dyDescent="0.25">
      <c r="A651" s="103"/>
      <c r="B651" s="324"/>
      <c r="C651" s="324" t="s">
        <v>1539</v>
      </c>
      <c r="D651" t="s">
        <v>1539</v>
      </c>
      <c r="E651" s="323" t="s">
        <v>1539</v>
      </c>
      <c r="G651" s="323" t="s">
        <v>1539</v>
      </c>
      <c r="H651" s="323" t="s">
        <v>1539</v>
      </c>
    </row>
    <row r="652" spans="1:8" x14ac:dyDescent="0.25">
      <c r="A652" s="103"/>
      <c r="B652" s="324"/>
      <c r="C652" s="324" t="s">
        <v>1539</v>
      </c>
      <c r="D652" t="s">
        <v>1539</v>
      </c>
      <c r="E652" s="323" t="s">
        <v>1539</v>
      </c>
      <c r="G652" s="323" t="s">
        <v>1539</v>
      </c>
      <c r="H652" s="323" t="s">
        <v>1539</v>
      </c>
    </row>
    <row r="653" spans="1:8" x14ac:dyDescent="0.25">
      <c r="A653" s="103"/>
      <c r="B653" s="324"/>
      <c r="C653" s="324" t="s">
        <v>1539</v>
      </c>
      <c r="D653" t="s">
        <v>1539</v>
      </c>
      <c r="E653" s="323" t="s">
        <v>1539</v>
      </c>
      <c r="G653" s="323" t="s">
        <v>1539</v>
      </c>
      <c r="H653" s="323" t="s">
        <v>1539</v>
      </c>
    </row>
    <row r="654" spans="1:8" x14ac:dyDescent="0.25">
      <c r="A654" s="103"/>
      <c r="B654" s="324"/>
      <c r="C654" s="324" t="s">
        <v>1539</v>
      </c>
      <c r="D654" t="s">
        <v>1539</v>
      </c>
      <c r="E654" s="323" t="s">
        <v>1539</v>
      </c>
      <c r="G654" s="323" t="s">
        <v>1539</v>
      </c>
      <c r="H654" s="323" t="s">
        <v>1539</v>
      </c>
    </row>
    <row r="655" spans="1:8" x14ac:dyDescent="0.25">
      <c r="A655" s="103"/>
      <c r="B655" s="324"/>
      <c r="C655" s="324" t="s">
        <v>1539</v>
      </c>
      <c r="D655" t="s">
        <v>1539</v>
      </c>
      <c r="E655" s="323" t="s">
        <v>1539</v>
      </c>
      <c r="G655" s="323" t="s">
        <v>1539</v>
      </c>
      <c r="H655" s="323" t="s">
        <v>1539</v>
      </c>
    </row>
    <row r="656" spans="1:8" x14ac:dyDescent="0.25">
      <c r="A656" s="103"/>
      <c r="B656" s="324"/>
      <c r="C656" s="324" t="s">
        <v>1539</v>
      </c>
      <c r="D656" t="s">
        <v>1539</v>
      </c>
      <c r="E656" s="323" t="s">
        <v>1539</v>
      </c>
      <c r="G656" s="323" t="s">
        <v>1539</v>
      </c>
      <c r="H656" s="323" t="s">
        <v>1539</v>
      </c>
    </row>
    <row r="657" spans="1:8" x14ac:dyDescent="0.25">
      <c r="A657" s="103"/>
      <c r="B657" s="324"/>
      <c r="C657" s="324" t="s">
        <v>1539</v>
      </c>
      <c r="D657" t="s">
        <v>1539</v>
      </c>
      <c r="E657" s="323" t="s">
        <v>1539</v>
      </c>
      <c r="G657" s="323" t="s">
        <v>1539</v>
      </c>
      <c r="H657" s="323" t="s">
        <v>1539</v>
      </c>
    </row>
    <row r="658" spans="1:8" x14ac:dyDescent="0.25">
      <c r="A658" s="103"/>
      <c r="B658" s="324"/>
      <c r="C658" s="324" t="s">
        <v>1539</v>
      </c>
      <c r="D658" t="s">
        <v>1539</v>
      </c>
      <c r="E658" s="323" t="s">
        <v>1539</v>
      </c>
      <c r="G658" s="323" t="s">
        <v>1539</v>
      </c>
      <c r="H658" s="323" t="s">
        <v>1539</v>
      </c>
    </row>
    <row r="659" spans="1:8" x14ac:dyDescent="0.25">
      <c r="A659" s="103"/>
      <c r="B659" s="324"/>
      <c r="C659" s="324" t="s">
        <v>1539</v>
      </c>
      <c r="D659" t="s">
        <v>1539</v>
      </c>
      <c r="E659" s="323" t="s">
        <v>1539</v>
      </c>
      <c r="G659" s="323" t="s">
        <v>1539</v>
      </c>
      <c r="H659" s="323" t="s">
        <v>1539</v>
      </c>
    </row>
    <row r="660" spans="1:8" x14ac:dyDescent="0.25">
      <c r="A660" s="103"/>
      <c r="B660" s="324"/>
      <c r="C660" s="324" t="s">
        <v>1539</v>
      </c>
      <c r="D660" t="s">
        <v>1539</v>
      </c>
      <c r="E660" s="323" t="s">
        <v>1539</v>
      </c>
      <c r="G660" s="323" t="s">
        <v>1539</v>
      </c>
      <c r="H660" s="323" t="s">
        <v>1539</v>
      </c>
    </row>
    <row r="661" spans="1:8" x14ac:dyDescent="0.25">
      <c r="A661" s="103"/>
      <c r="B661" s="324"/>
      <c r="C661" s="324" t="s">
        <v>1539</v>
      </c>
      <c r="D661" t="s">
        <v>1539</v>
      </c>
      <c r="E661" s="323" t="s">
        <v>1539</v>
      </c>
      <c r="G661" s="323" t="s">
        <v>1539</v>
      </c>
      <c r="H661" s="323" t="s">
        <v>1539</v>
      </c>
    </row>
    <row r="662" spans="1:8" x14ac:dyDescent="0.25">
      <c r="A662" s="103"/>
      <c r="B662" s="324"/>
      <c r="C662" s="324" t="s">
        <v>1539</v>
      </c>
      <c r="D662" t="s">
        <v>1539</v>
      </c>
      <c r="E662" s="323" t="s">
        <v>1539</v>
      </c>
      <c r="G662" s="323" t="s">
        <v>1539</v>
      </c>
      <c r="H662" s="323" t="s">
        <v>1539</v>
      </c>
    </row>
    <row r="663" spans="1:8" x14ac:dyDescent="0.25">
      <c r="A663" s="103"/>
      <c r="B663" s="324"/>
      <c r="C663" s="324" t="s">
        <v>1539</v>
      </c>
      <c r="D663" t="s">
        <v>1539</v>
      </c>
      <c r="E663" s="323" t="s">
        <v>1539</v>
      </c>
      <c r="G663" s="323" t="s">
        <v>1539</v>
      </c>
      <c r="H663" s="323" t="s">
        <v>1539</v>
      </c>
    </row>
    <row r="664" spans="1:8" x14ac:dyDescent="0.25">
      <c r="A664" s="103"/>
      <c r="B664" s="324"/>
      <c r="C664" s="324" t="s">
        <v>1539</v>
      </c>
      <c r="D664" t="s">
        <v>1539</v>
      </c>
      <c r="E664" s="323" t="s">
        <v>1539</v>
      </c>
      <c r="G664" s="323" t="s">
        <v>1539</v>
      </c>
      <c r="H664" s="323" t="s">
        <v>1539</v>
      </c>
    </row>
    <row r="665" spans="1:8" x14ac:dyDescent="0.25">
      <c r="A665" s="103"/>
      <c r="B665" s="324"/>
      <c r="C665" s="324" t="s">
        <v>1539</v>
      </c>
      <c r="D665" t="s">
        <v>1539</v>
      </c>
      <c r="E665" s="323" t="s">
        <v>1539</v>
      </c>
      <c r="G665" s="323" t="s">
        <v>1539</v>
      </c>
      <c r="H665" s="323" t="s">
        <v>1539</v>
      </c>
    </row>
    <row r="666" spans="1:8" x14ac:dyDescent="0.25">
      <c r="A666" s="103"/>
      <c r="B666" s="326"/>
      <c r="C666" s="324" t="s">
        <v>1539</v>
      </c>
      <c r="D666" t="s">
        <v>1539</v>
      </c>
      <c r="E666" s="323" t="s">
        <v>1539</v>
      </c>
      <c r="G666" s="323" t="s">
        <v>1539</v>
      </c>
      <c r="H666" s="323" t="s">
        <v>1539</v>
      </c>
    </row>
    <row r="667" spans="1:8" x14ac:dyDescent="0.25">
      <c r="A667" s="103"/>
      <c r="C667" s="324" t="s">
        <v>1539</v>
      </c>
      <c r="D667" t="s">
        <v>1539</v>
      </c>
      <c r="E667" s="323" t="s">
        <v>1539</v>
      </c>
      <c r="G667" s="323" t="s">
        <v>1539</v>
      </c>
      <c r="H667" s="323" t="s">
        <v>1539</v>
      </c>
    </row>
    <row r="668" spans="1:8" x14ac:dyDescent="0.25">
      <c r="A668" s="103"/>
      <c r="C668" s="324" t="s">
        <v>1539</v>
      </c>
      <c r="D668" t="s">
        <v>1539</v>
      </c>
      <c r="E668" s="323" t="s">
        <v>1539</v>
      </c>
      <c r="G668" s="323" t="s">
        <v>1539</v>
      </c>
      <c r="H668" s="323" t="s">
        <v>1539</v>
      </c>
    </row>
    <row r="669" spans="1:8" x14ac:dyDescent="0.25">
      <c r="A669" s="103"/>
      <c r="C669" s="324" t="s">
        <v>1539</v>
      </c>
      <c r="D669" t="s">
        <v>1539</v>
      </c>
      <c r="E669" s="323" t="s">
        <v>1539</v>
      </c>
      <c r="G669" s="323" t="s">
        <v>1539</v>
      </c>
      <c r="H669" s="323" t="s">
        <v>1539</v>
      </c>
    </row>
    <row r="670" spans="1:8" x14ac:dyDescent="0.25">
      <c r="A670" s="103"/>
      <c r="C670" s="324" t="s">
        <v>1539</v>
      </c>
      <c r="D670" t="s">
        <v>1539</v>
      </c>
      <c r="E670" s="323" t="s">
        <v>1539</v>
      </c>
      <c r="G670" s="323" t="s">
        <v>1539</v>
      </c>
      <c r="H670" s="323" t="s">
        <v>1539</v>
      </c>
    </row>
    <row r="671" spans="1:8" x14ac:dyDescent="0.25">
      <c r="A671" s="103"/>
      <c r="B671" s="326"/>
      <c r="C671" s="324" t="s">
        <v>1539</v>
      </c>
      <c r="D671" t="s">
        <v>1539</v>
      </c>
      <c r="E671" s="323" t="s">
        <v>1539</v>
      </c>
      <c r="G671" s="323" t="s">
        <v>1539</v>
      </c>
      <c r="H671" s="323" t="s">
        <v>1539</v>
      </c>
    </row>
    <row r="672" spans="1:8" x14ac:dyDescent="0.25">
      <c r="A672" s="103"/>
      <c r="C672" s="324" t="s">
        <v>1539</v>
      </c>
      <c r="D672" t="s">
        <v>1539</v>
      </c>
      <c r="E672" s="323" t="s">
        <v>1539</v>
      </c>
      <c r="G672" s="323" t="s">
        <v>1539</v>
      </c>
      <c r="H672" s="323" t="s">
        <v>1539</v>
      </c>
    </row>
    <row r="673" spans="1:8" x14ac:dyDescent="0.25">
      <c r="A673" s="103"/>
      <c r="C673" s="324" t="s">
        <v>1539</v>
      </c>
      <c r="D673" t="s">
        <v>1539</v>
      </c>
      <c r="E673" s="323" t="s">
        <v>1539</v>
      </c>
      <c r="G673" s="323" t="s">
        <v>1539</v>
      </c>
      <c r="H673" s="323" t="s">
        <v>1539</v>
      </c>
    </row>
    <row r="674" spans="1:8" x14ac:dyDescent="0.25">
      <c r="A674" s="103"/>
      <c r="C674" s="324" t="s">
        <v>1539</v>
      </c>
      <c r="D674" t="s">
        <v>1539</v>
      </c>
      <c r="E674" s="323" t="s">
        <v>1539</v>
      </c>
      <c r="G674" s="323" t="s">
        <v>1539</v>
      </c>
      <c r="H674" s="323" t="s">
        <v>1539</v>
      </c>
    </row>
    <row r="675" spans="1:8" x14ac:dyDescent="0.25">
      <c r="A675" s="103"/>
      <c r="C675" s="324" t="s">
        <v>1539</v>
      </c>
      <c r="D675" t="s">
        <v>1539</v>
      </c>
      <c r="E675" s="323" t="s">
        <v>1539</v>
      </c>
      <c r="G675" s="323" t="s">
        <v>1539</v>
      </c>
      <c r="H675" s="323" t="s">
        <v>1539</v>
      </c>
    </row>
    <row r="676" spans="1:8" x14ac:dyDescent="0.25">
      <c r="A676" s="103"/>
      <c r="C676" s="324" t="s">
        <v>1539</v>
      </c>
      <c r="D676" t="s">
        <v>1539</v>
      </c>
      <c r="E676" s="323" t="s">
        <v>1539</v>
      </c>
      <c r="G676" s="323" t="s">
        <v>1539</v>
      </c>
      <c r="H676" s="323" t="s">
        <v>1539</v>
      </c>
    </row>
    <row r="677" spans="1:8" x14ac:dyDescent="0.25">
      <c r="A677" s="103"/>
      <c r="C677" s="324" t="s">
        <v>1539</v>
      </c>
      <c r="D677" t="s">
        <v>1539</v>
      </c>
      <c r="E677" s="323" t="s">
        <v>1539</v>
      </c>
      <c r="G677" s="323" t="s">
        <v>1539</v>
      </c>
      <c r="H677" s="323" t="s">
        <v>1539</v>
      </c>
    </row>
    <row r="678" spans="1:8" x14ac:dyDescent="0.25">
      <c r="A678" s="103"/>
      <c r="B678" s="324"/>
      <c r="C678" s="324" t="s">
        <v>1539</v>
      </c>
      <c r="D678" t="s">
        <v>1539</v>
      </c>
      <c r="E678" s="323" t="s">
        <v>1539</v>
      </c>
      <c r="G678" s="323" t="s">
        <v>1539</v>
      </c>
      <c r="H678" s="323" t="s">
        <v>1539</v>
      </c>
    </row>
    <row r="679" spans="1:8" x14ac:dyDescent="0.25">
      <c r="A679" s="103"/>
      <c r="B679" s="324"/>
      <c r="C679" s="324" t="s">
        <v>1539</v>
      </c>
      <c r="D679" t="s">
        <v>1539</v>
      </c>
      <c r="E679" s="323" t="s">
        <v>1539</v>
      </c>
      <c r="G679" s="323" t="s">
        <v>1539</v>
      </c>
      <c r="H679" s="323" t="s">
        <v>1539</v>
      </c>
    </row>
    <row r="680" spans="1:8" x14ac:dyDescent="0.25">
      <c r="A680" s="103"/>
      <c r="B680" s="324"/>
      <c r="C680" s="324" t="s">
        <v>1539</v>
      </c>
      <c r="D680" t="s">
        <v>1539</v>
      </c>
      <c r="E680" s="323" t="s">
        <v>1539</v>
      </c>
      <c r="G680" s="323" t="s">
        <v>1539</v>
      </c>
      <c r="H680" s="323" t="s">
        <v>1539</v>
      </c>
    </row>
    <row r="681" spans="1:8" x14ac:dyDescent="0.25">
      <c r="A681" s="103"/>
      <c r="B681" s="324"/>
      <c r="C681" s="324" t="s">
        <v>1539</v>
      </c>
      <c r="D681" t="s">
        <v>1539</v>
      </c>
      <c r="E681" s="323" t="s">
        <v>1539</v>
      </c>
      <c r="G681" s="323" t="s">
        <v>1539</v>
      </c>
      <c r="H681" s="323" t="s">
        <v>1539</v>
      </c>
    </row>
    <row r="682" spans="1:8" x14ac:dyDescent="0.25">
      <c r="A682" s="103"/>
      <c r="B682" s="324"/>
      <c r="C682" s="324" t="s">
        <v>1539</v>
      </c>
      <c r="D682" t="s">
        <v>1539</v>
      </c>
      <c r="E682" s="323" t="s">
        <v>1539</v>
      </c>
      <c r="G682" s="323" t="s">
        <v>1539</v>
      </c>
      <c r="H682" s="323" t="s">
        <v>1539</v>
      </c>
    </row>
    <row r="683" spans="1:8" x14ac:dyDescent="0.25">
      <c r="A683" s="103"/>
      <c r="B683" s="324"/>
      <c r="C683" s="324" t="s">
        <v>1539</v>
      </c>
      <c r="D683" t="s">
        <v>1539</v>
      </c>
      <c r="E683" s="323" t="s">
        <v>1539</v>
      </c>
      <c r="G683" s="323" t="s">
        <v>1539</v>
      </c>
      <c r="H683" s="323" t="s">
        <v>1539</v>
      </c>
    </row>
    <row r="684" spans="1:8" x14ac:dyDescent="0.25">
      <c r="A684" s="103"/>
      <c r="B684" s="324"/>
      <c r="C684" s="324" t="s">
        <v>1539</v>
      </c>
      <c r="D684" t="s">
        <v>1539</v>
      </c>
      <c r="E684" s="323" t="s">
        <v>1539</v>
      </c>
      <c r="G684" s="323" t="s">
        <v>1539</v>
      </c>
      <c r="H684" s="323" t="s">
        <v>1539</v>
      </c>
    </row>
    <row r="685" spans="1:8" x14ac:dyDescent="0.25">
      <c r="A685" s="103"/>
      <c r="B685" s="324"/>
      <c r="C685" s="324" t="s">
        <v>1539</v>
      </c>
      <c r="D685" t="s">
        <v>1539</v>
      </c>
      <c r="E685" s="323" t="s">
        <v>1539</v>
      </c>
      <c r="G685" s="323" t="s">
        <v>1539</v>
      </c>
      <c r="H685" s="323" t="s">
        <v>1539</v>
      </c>
    </row>
    <row r="686" spans="1:8" x14ac:dyDescent="0.25">
      <c r="A686" s="103"/>
      <c r="B686" s="324"/>
      <c r="C686" s="324" t="s">
        <v>1539</v>
      </c>
      <c r="D686" t="s">
        <v>1539</v>
      </c>
      <c r="E686" s="323" t="s">
        <v>1539</v>
      </c>
      <c r="G686" s="323" t="s">
        <v>1539</v>
      </c>
      <c r="H686" s="323" t="s">
        <v>1539</v>
      </c>
    </row>
    <row r="687" spans="1:8" x14ac:dyDescent="0.25">
      <c r="A687" s="103"/>
      <c r="B687" s="324"/>
      <c r="C687" s="324" t="s">
        <v>1539</v>
      </c>
      <c r="D687" t="s">
        <v>1539</v>
      </c>
      <c r="E687" s="323" t="s">
        <v>1539</v>
      </c>
      <c r="G687" s="323" t="s">
        <v>1539</v>
      </c>
      <c r="H687" s="323" t="s">
        <v>1539</v>
      </c>
    </row>
    <row r="688" spans="1:8" x14ac:dyDescent="0.25">
      <c r="A688" s="103"/>
      <c r="B688" s="324"/>
      <c r="C688" s="324" t="s">
        <v>1539</v>
      </c>
      <c r="D688" t="s">
        <v>1539</v>
      </c>
      <c r="E688" s="323" t="s">
        <v>1539</v>
      </c>
      <c r="G688" s="323" t="s">
        <v>1539</v>
      </c>
      <c r="H688" s="323" t="s">
        <v>1539</v>
      </c>
    </row>
    <row r="689" spans="1:8" x14ac:dyDescent="0.25">
      <c r="A689" s="103"/>
      <c r="B689" s="324"/>
      <c r="C689" s="324" t="s">
        <v>1539</v>
      </c>
      <c r="D689" t="s">
        <v>1539</v>
      </c>
      <c r="E689" s="323" t="s">
        <v>1539</v>
      </c>
      <c r="G689" s="323" t="s">
        <v>1539</v>
      </c>
      <c r="H689" s="323" t="s">
        <v>1539</v>
      </c>
    </row>
    <row r="690" spans="1:8" x14ac:dyDescent="0.25">
      <c r="A690" s="103"/>
      <c r="B690" s="324"/>
      <c r="C690" s="324" t="s">
        <v>1539</v>
      </c>
      <c r="D690" t="s">
        <v>1539</v>
      </c>
      <c r="E690" s="323" t="s">
        <v>1539</v>
      </c>
      <c r="G690" s="323" t="s">
        <v>1539</v>
      </c>
      <c r="H690" s="323" t="s">
        <v>1539</v>
      </c>
    </row>
    <row r="691" spans="1:8" x14ac:dyDescent="0.25">
      <c r="A691" s="103"/>
      <c r="B691" s="324"/>
      <c r="C691" s="324" t="s">
        <v>1539</v>
      </c>
      <c r="D691" t="s">
        <v>1539</v>
      </c>
      <c r="E691" s="323" t="s">
        <v>1539</v>
      </c>
      <c r="G691" s="323" t="s">
        <v>1539</v>
      </c>
      <c r="H691" s="323" t="s">
        <v>1539</v>
      </c>
    </row>
    <row r="692" spans="1:8" x14ac:dyDescent="0.25">
      <c r="A692" s="103"/>
      <c r="B692" s="324"/>
      <c r="C692" s="324" t="s">
        <v>1539</v>
      </c>
      <c r="D692" t="s">
        <v>1539</v>
      </c>
      <c r="E692" s="323" t="s">
        <v>1539</v>
      </c>
      <c r="G692" s="323" t="s">
        <v>1539</v>
      </c>
      <c r="H692" s="323" t="s">
        <v>1539</v>
      </c>
    </row>
    <row r="693" spans="1:8" x14ac:dyDescent="0.25">
      <c r="A693" s="103"/>
      <c r="B693" s="324"/>
      <c r="C693" s="324" t="s">
        <v>1539</v>
      </c>
      <c r="D693" t="s">
        <v>1539</v>
      </c>
      <c r="E693" s="323" t="s">
        <v>1539</v>
      </c>
      <c r="G693" s="323" t="s">
        <v>1539</v>
      </c>
      <c r="H693" s="323" t="s">
        <v>1539</v>
      </c>
    </row>
    <row r="694" spans="1:8" x14ac:dyDescent="0.25">
      <c r="A694" s="103"/>
      <c r="B694" s="326"/>
      <c r="C694" s="324" t="s">
        <v>1539</v>
      </c>
      <c r="D694" t="s">
        <v>1539</v>
      </c>
      <c r="E694" s="323" t="s">
        <v>1539</v>
      </c>
      <c r="G694" s="323" t="s">
        <v>1539</v>
      </c>
      <c r="H694" s="323" t="s">
        <v>1539</v>
      </c>
    </row>
    <row r="695" spans="1:8" x14ac:dyDescent="0.25">
      <c r="A695" s="103"/>
      <c r="C695" s="324" t="s">
        <v>1539</v>
      </c>
      <c r="D695" t="s">
        <v>1539</v>
      </c>
      <c r="E695" s="323" t="s">
        <v>1539</v>
      </c>
      <c r="G695" s="323" t="s">
        <v>1539</v>
      </c>
      <c r="H695" s="323" t="s">
        <v>1539</v>
      </c>
    </row>
    <row r="696" spans="1:8" x14ac:dyDescent="0.25">
      <c r="A696" s="103"/>
      <c r="C696" s="324" t="s">
        <v>1539</v>
      </c>
      <c r="D696" t="s">
        <v>1539</v>
      </c>
      <c r="E696" s="323" t="s">
        <v>1539</v>
      </c>
      <c r="G696" s="323" t="s">
        <v>1539</v>
      </c>
      <c r="H696" s="323" t="s">
        <v>1539</v>
      </c>
    </row>
    <row r="697" spans="1:8" x14ac:dyDescent="0.25">
      <c r="A697" s="103"/>
      <c r="C697" s="324" t="s">
        <v>1539</v>
      </c>
      <c r="D697" t="s">
        <v>1539</v>
      </c>
      <c r="E697" s="323" t="s">
        <v>1539</v>
      </c>
      <c r="G697" s="323" t="s">
        <v>1539</v>
      </c>
      <c r="H697" s="323" t="s">
        <v>1539</v>
      </c>
    </row>
    <row r="698" spans="1:8" x14ac:dyDescent="0.25">
      <c r="A698" s="103"/>
      <c r="B698" s="324"/>
      <c r="C698" s="324" t="s">
        <v>1539</v>
      </c>
      <c r="D698" t="s">
        <v>1539</v>
      </c>
      <c r="E698" s="323" t="s">
        <v>1539</v>
      </c>
      <c r="G698" s="323" t="s">
        <v>1539</v>
      </c>
      <c r="H698" s="323" t="s">
        <v>1539</v>
      </c>
    </row>
    <row r="699" spans="1:8" x14ac:dyDescent="0.25">
      <c r="A699" s="103"/>
      <c r="B699" s="324"/>
      <c r="C699" s="324" t="s">
        <v>1539</v>
      </c>
      <c r="D699" t="s">
        <v>1539</v>
      </c>
      <c r="E699" s="323" t="s">
        <v>1539</v>
      </c>
      <c r="G699" s="323" t="s">
        <v>1539</v>
      </c>
      <c r="H699" s="323" t="s">
        <v>1539</v>
      </c>
    </row>
    <row r="700" spans="1:8" x14ac:dyDescent="0.25">
      <c r="A700" s="103"/>
      <c r="B700" s="324"/>
      <c r="C700" s="324" t="s">
        <v>1539</v>
      </c>
      <c r="D700" t="s">
        <v>1539</v>
      </c>
      <c r="E700" s="323" t="s">
        <v>1539</v>
      </c>
      <c r="G700" s="323" t="s">
        <v>1539</v>
      </c>
      <c r="H700" s="323" t="s">
        <v>1539</v>
      </c>
    </row>
    <row r="701" spans="1:8" x14ac:dyDescent="0.25">
      <c r="A701" s="103"/>
      <c r="B701" s="324"/>
      <c r="C701" s="324" t="s">
        <v>1539</v>
      </c>
      <c r="D701" t="s">
        <v>1539</v>
      </c>
      <c r="E701" s="323" t="s">
        <v>1539</v>
      </c>
      <c r="G701" s="323" t="s">
        <v>1539</v>
      </c>
      <c r="H701" s="323" t="s">
        <v>1539</v>
      </c>
    </row>
    <row r="702" spans="1:8" x14ac:dyDescent="0.25">
      <c r="A702" s="103"/>
      <c r="B702" s="324"/>
      <c r="C702" s="324" t="s">
        <v>1539</v>
      </c>
      <c r="D702" t="s">
        <v>1539</v>
      </c>
      <c r="E702" s="323" t="s">
        <v>1539</v>
      </c>
      <c r="G702" s="323" t="s">
        <v>1539</v>
      </c>
      <c r="H702" s="323" t="s">
        <v>1539</v>
      </c>
    </row>
    <row r="703" spans="1:8" x14ac:dyDescent="0.25">
      <c r="A703" s="103"/>
      <c r="B703" s="324"/>
      <c r="C703" s="324" t="s">
        <v>1539</v>
      </c>
      <c r="D703" t="s">
        <v>1539</v>
      </c>
      <c r="E703" s="323" t="s">
        <v>1539</v>
      </c>
      <c r="G703" s="323" t="s">
        <v>1539</v>
      </c>
      <c r="H703" s="323" t="s">
        <v>1539</v>
      </c>
    </row>
    <row r="704" spans="1:8" x14ac:dyDescent="0.25">
      <c r="A704" s="103"/>
      <c r="B704" s="324"/>
      <c r="C704" s="324" t="s">
        <v>1539</v>
      </c>
      <c r="D704" t="s">
        <v>1539</v>
      </c>
      <c r="E704" s="323" t="s">
        <v>1539</v>
      </c>
      <c r="G704" s="323" t="s">
        <v>1539</v>
      </c>
      <c r="H704" s="323" t="s">
        <v>1539</v>
      </c>
    </row>
    <row r="705" spans="1:8" x14ac:dyDescent="0.25">
      <c r="A705" s="103"/>
      <c r="B705" s="324"/>
      <c r="C705" s="324" t="s">
        <v>1539</v>
      </c>
      <c r="D705" t="s">
        <v>1539</v>
      </c>
      <c r="E705" s="323" t="s">
        <v>1539</v>
      </c>
      <c r="G705" s="323" t="s">
        <v>1539</v>
      </c>
      <c r="H705" s="323" t="s">
        <v>1539</v>
      </c>
    </row>
    <row r="706" spans="1:8" x14ac:dyDescent="0.25">
      <c r="A706" s="103"/>
      <c r="B706" s="324"/>
      <c r="C706" s="324" t="s">
        <v>1539</v>
      </c>
      <c r="D706" t="s">
        <v>1539</v>
      </c>
      <c r="E706" s="323" t="s">
        <v>1539</v>
      </c>
      <c r="G706" s="323" t="s">
        <v>1539</v>
      </c>
      <c r="H706" s="323" t="s">
        <v>1539</v>
      </c>
    </row>
    <row r="707" spans="1:8" x14ac:dyDescent="0.25">
      <c r="A707" s="103"/>
      <c r="B707" s="324"/>
      <c r="C707" s="324" t="s">
        <v>1539</v>
      </c>
      <c r="D707" t="s">
        <v>1539</v>
      </c>
      <c r="E707" s="323" t="s">
        <v>1539</v>
      </c>
      <c r="G707" s="323" t="s">
        <v>1539</v>
      </c>
      <c r="H707" s="323" t="s">
        <v>1539</v>
      </c>
    </row>
    <row r="708" spans="1:8" x14ac:dyDescent="0.25">
      <c r="A708" s="103"/>
      <c r="B708" s="324"/>
      <c r="C708" s="324" t="s">
        <v>1539</v>
      </c>
      <c r="D708" t="s">
        <v>1539</v>
      </c>
      <c r="E708" s="323" t="s">
        <v>1539</v>
      </c>
      <c r="G708" s="323" t="s">
        <v>1539</v>
      </c>
      <c r="H708" s="323" t="s">
        <v>1539</v>
      </c>
    </row>
    <row r="709" spans="1:8" x14ac:dyDescent="0.25">
      <c r="A709" s="103"/>
      <c r="B709" s="324"/>
      <c r="C709" s="324" t="s">
        <v>1539</v>
      </c>
      <c r="D709" t="s">
        <v>1539</v>
      </c>
      <c r="E709" s="323" t="s">
        <v>1539</v>
      </c>
      <c r="G709" s="323" t="s">
        <v>1539</v>
      </c>
      <c r="H709" s="323" t="s">
        <v>1539</v>
      </c>
    </row>
    <row r="710" spans="1:8" x14ac:dyDescent="0.25">
      <c r="A710" s="103"/>
      <c r="B710" s="324"/>
      <c r="C710" s="324" t="s">
        <v>1539</v>
      </c>
      <c r="D710" t="s">
        <v>1539</v>
      </c>
      <c r="E710" s="323" t="s">
        <v>1539</v>
      </c>
      <c r="G710" s="323" t="s">
        <v>1539</v>
      </c>
      <c r="H710" s="323" t="s">
        <v>1539</v>
      </c>
    </row>
    <row r="711" spans="1:8" x14ac:dyDescent="0.25">
      <c r="A711" s="103"/>
      <c r="B711" s="324"/>
      <c r="C711" s="324" t="s">
        <v>1539</v>
      </c>
      <c r="D711" t="s">
        <v>1539</v>
      </c>
      <c r="E711" s="323" t="s">
        <v>1539</v>
      </c>
      <c r="G711" s="323" t="s">
        <v>1539</v>
      </c>
      <c r="H711" s="323" t="s">
        <v>1539</v>
      </c>
    </row>
    <row r="712" spans="1:8" x14ac:dyDescent="0.25">
      <c r="A712" s="103"/>
      <c r="B712" s="326"/>
      <c r="C712" s="324" t="s">
        <v>1539</v>
      </c>
      <c r="D712" t="s">
        <v>1539</v>
      </c>
      <c r="E712" s="323" t="s">
        <v>1539</v>
      </c>
      <c r="G712" s="323" t="s">
        <v>1539</v>
      </c>
      <c r="H712" s="323" t="s">
        <v>1539</v>
      </c>
    </row>
    <row r="713" spans="1:8" x14ac:dyDescent="0.25">
      <c r="A713" s="103"/>
      <c r="C713" s="324" t="s">
        <v>1539</v>
      </c>
      <c r="D713" t="s">
        <v>1539</v>
      </c>
      <c r="E713" s="323" t="s">
        <v>1539</v>
      </c>
      <c r="G713" s="323" t="s">
        <v>1539</v>
      </c>
      <c r="H713" s="323" t="s">
        <v>1539</v>
      </c>
    </row>
    <row r="714" spans="1:8" x14ac:dyDescent="0.25">
      <c r="A714" s="103"/>
      <c r="C714" s="324" t="s">
        <v>1539</v>
      </c>
      <c r="D714" t="s">
        <v>1539</v>
      </c>
      <c r="E714" s="323" t="s">
        <v>1539</v>
      </c>
      <c r="G714" s="323" t="s">
        <v>1539</v>
      </c>
      <c r="H714" s="323" t="s">
        <v>1539</v>
      </c>
    </row>
    <row r="715" spans="1:8" x14ac:dyDescent="0.25">
      <c r="A715" s="103"/>
      <c r="C715" s="324" t="s">
        <v>1539</v>
      </c>
      <c r="D715" t="s">
        <v>1539</v>
      </c>
      <c r="E715" s="323" t="s">
        <v>1539</v>
      </c>
      <c r="G715" s="323" t="s">
        <v>1539</v>
      </c>
      <c r="H715" s="323" t="s">
        <v>1539</v>
      </c>
    </row>
    <row r="716" spans="1:8" x14ac:dyDescent="0.25">
      <c r="A716" s="103"/>
      <c r="B716" s="324"/>
      <c r="C716" s="324" t="s">
        <v>1539</v>
      </c>
      <c r="D716" t="s">
        <v>1539</v>
      </c>
      <c r="E716" s="323" t="s">
        <v>1539</v>
      </c>
      <c r="G716" s="323" t="s">
        <v>1539</v>
      </c>
      <c r="H716" s="323" t="s">
        <v>1539</v>
      </c>
    </row>
    <row r="717" spans="1:8" x14ac:dyDescent="0.25">
      <c r="A717" s="103"/>
      <c r="B717" s="324"/>
      <c r="C717" s="324" t="s">
        <v>1539</v>
      </c>
      <c r="D717" t="s">
        <v>1539</v>
      </c>
      <c r="E717" s="323" t="s">
        <v>1539</v>
      </c>
      <c r="G717" s="323" t="s">
        <v>1539</v>
      </c>
      <c r="H717" s="323" t="s">
        <v>1539</v>
      </c>
    </row>
    <row r="718" spans="1:8" x14ac:dyDescent="0.25">
      <c r="A718" s="103"/>
      <c r="B718" s="324"/>
      <c r="C718" s="324" t="s">
        <v>1539</v>
      </c>
      <c r="D718" t="s">
        <v>1539</v>
      </c>
      <c r="E718" s="323" t="s">
        <v>1539</v>
      </c>
      <c r="G718" s="323" t="s">
        <v>1539</v>
      </c>
      <c r="H718" s="323" t="s">
        <v>1539</v>
      </c>
    </row>
    <row r="719" spans="1:8" x14ac:dyDescent="0.25">
      <c r="A719" s="103"/>
      <c r="B719" s="324"/>
      <c r="C719" s="324" t="s">
        <v>1539</v>
      </c>
      <c r="D719" t="s">
        <v>1539</v>
      </c>
      <c r="E719" s="323" t="s">
        <v>1539</v>
      </c>
      <c r="G719" s="323" t="s">
        <v>1539</v>
      </c>
      <c r="H719" s="323" t="s">
        <v>1539</v>
      </c>
    </row>
    <row r="720" spans="1:8" x14ac:dyDescent="0.25">
      <c r="A720" s="103"/>
      <c r="B720" s="324"/>
      <c r="C720" s="324" t="s">
        <v>1539</v>
      </c>
      <c r="D720" t="s">
        <v>1539</v>
      </c>
      <c r="E720" s="323" t="s">
        <v>1539</v>
      </c>
      <c r="G720" s="323" t="s">
        <v>1539</v>
      </c>
      <c r="H720" s="323" t="s">
        <v>1539</v>
      </c>
    </row>
    <row r="721" spans="1:8" x14ac:dyDescent="0.25">
      <c r="A721" s="103"/>
      <c r="B721" s="324"/>
      <c r="C721" s="324" t="s">
        <v>1539</v>
      </c>
      <c r="D721" t="s">
        <v>1539</v>
      </c>
      <c r="E721" s="323" t="s">
        <v>1539</v>
      </c>
      <c r="G721" s="323" t="s">
        <v>1539</v>
      </c>
      <c r="H721" s="323" t="s">
        <v>1539</v>
      </c>
    </row>
    <row r="722" spans="1:8" x14ac:dyDescent="0.25">
      <c r="A722" s="103"/>
      <c r="B722" s="324"/>
      <c r="C722" s="324" t="s">
        <v>1539</v>
      </c>
      <c r="D722" t="s">
        <v>1539</v>
      </c>
      <c r="E722" s="323" t="s">
        <v>1539</v>
      </c>
      <c r="G722" s="323" t="s">
        <v>1539</v>
      </c>
      <c r="H722" s="323" t="s">
        <v>1539</v>
      </c>
    </row>
    <row r="723" spans="1:8" x14ac:dyDescent="0.25">
      <c r="A723" s="103"/>
      <c r="B723" s="324"/>
      <c r="C723" s="324" t="s">
        <v>1539</v>
      </c>
      <c r="D723" t="s">
        <v>1539</v>
      </c>
      <c r="E723" s="323" t="s">
        <v>1539</v>
      </c>
      <c r="G723" s="323" t="s">
        <v>1539</v>
      </c>
      <c r="H723" s="323" t="s">
        <v>1539</v>
      </c>
    </row>
    <row r="724" spans="1:8" x14ac:dyDescent="0.25">
      <c r="A724" s="103"/>
      <c r="B724" s="324"/>
      <c r="C724" s="324" t="s">
        <v>1539</v>
      </c>
      <c r="D724" t="s">
        <v>1539</v>
      </c>
      <c r="E724" s="323" t="s">
        <v>1539</v>
      </c>
      <c r="G724" s="323" t="s">
        <v>1539</v>
      </c>
      <c r="H724" s="323" t="s">
        <v>1539</v>
      </c>
    </row>
    <row r="725" spans="1:8" x14ac:dyDescent="0.25">
      <c r="A725" s="103"/>
      <c r="B725" s="324"/>
      <c r="C725" s="324" t="s">
        <v>1539</v>
      </c>
      <c r="D725" t="s">
        <v>1539</v>
      </c>
      <c r="E725" s="323" t="s">
        <v>1539</v>
      </c>
      <c r="G725" s="323" t="s">
        <v>1539</v>
      </c>
      <c r="H725" s="323" t="s">
        <v>1539</v>
      </c>
    </row>
    <row r="726" spans="1:8" x14ac:dyDescent="0.25">
      <c r="A726" s="103"/>
      <c r="B726" s="324"/>
      <c r="C726" s="324" t="s">
        <v>1539</v>
      </c>
      <c r="D726" t="s">
        <v>1539</v>
      </c>
      <c r="E726" s="323" t="s">
        <v>1539</v>
      </c>
      <c r="G726" s="323" t="s">
        <v>1539</v>
      </c>
      <c r="H726" s="323" t="s">
        <v>1539</v>
      </c>
    </row>
    <row r="727" spans="1:8" x14ac:dyDescent="0.25">
      <c r="A727" s="103"/>
      <c r="B727" s="324"/>
      <c r="C727" s="324" t="s">
        <v>1539</v>
      </c>
      <c r="D727" t="s">
        <v>1539</v>
      </c>
      <c r="E727" s="323" t="s">
        <v>1539</v>
      </c>
      <c r="G727" s="323" t="s">
        <v>1539</v>
      </c>
      <c r="H727" s="323" t="s">
        <v>1539</v>
      </c>
    </row>
    <row r="728" spans="1:8" x14ac:dyDescent="0.25">
      <c r="A728" s="103"/>
      <c r="B728" s="324"/>
      <c r="C728" s="324" t="s">
        <v>1539</v>
      </c>
      <c r="D728" t="s">
        <v>1539</v>
      </c>
      <c r="E728" s="323" t="s">
        <v>1539</v>
      </c>
      <c r="G728" s="323" t="s">
        <v>1539</v>
      </c>
      <c r="H728" s="323" t="s">
        <v>1539</v>
      </c>
    </row>
    <row r="729" spans="1:8" x14ac:dyDescent="0.25">
      <c r="A729" s="103"/>
      <c r="B729" s="324"/>
      <c r="C729" s="324" t="s">
        <v>1539</v>
      </c>
      <c r="D729" t="s">
        <v>1539</v>
      </c>
      <c r="E729" s="323" t="s">
        <v>1539</v>
      </c>
      <c r="G729" s="323" t="s">
        <v>1539</v>
      </c>
      <c r="H729" s="323" t="s">
        <v>1539</v>
      </c>
    </row>
    <row r="730" spans="1:8" x14ac:dyDescent="0.25">
      <c r="A730" s="103"/>
      <c r="B730" s="324"/>
      <c r="C730" s="324" t="s">
        <v>1539</v>
      </c>
      <c r="D730" t="s">
        <v>1539</v>
      </c>
      <c r="E730" s="323" t="s">
        <v>1539</v>
      </c>
      <c r="G730" s="323" t="s">
        <v>1539</v>
      </c>
      <c r="H730" s="323" t="s">
        <v>1539</v>
      </c>
    </row>
    <row r="731" spans="1:8" x14ac:dyDescent="0.25">
      <c r="A731" s="103"/>
      <c r="B731" s="324"/>
      <c r="C731" s="324" t="s">
        <v>1539</v>
      </c>
      <c r="D731" t="s">
        <v>1539</v>
      </c>
      <c r="E731" s="323" t="s">
        <v>1539</v>
      </c>
      <c r="G731" s="323" t="s">
        <v>1539</v>
      </c>
      <c r="H731" s="323" t="s">
        <v>1539</v>
      </c>
    </row>
    <row r="732" spans="1:8" x14ac:dyDescent="0.25">
      <c r="A732" s="103"/>
      <c r="B732" s="324"/>
      <c r="C732" s="324" t="s">
        <v>1539</v>
      </c>
      <c r="D732" t="s">
        <v>1539</v>
      </c>
      <c r="E732" s="323" t="s">
        <v>1539</v>
      </c>
      <c r="G732" s="323" t="s">
        <v>1539</v>
      </c>
      <c r="H732" s="323" t="s">
        <v>1539</v>
      </c>
    </row>
    <row r="733" spans="1:8" x14ac:dyDescent="0.25">
      <c r="A733" s="103"/>
      <c r="B733" s="324"/>
      <c r="C733" s="324" t="s">
        <v>1539</v>
      </c>
      <c r="D733" t="s">
        <v>1539</v>
      </c>
      <c r="E733" s="323" t="s">
        <v>1539</v>
      </c>
      <c r="G733" s="323" t="s">
        <v>1539</v>
      </c>
      <c r="H733" s="323" t="s">
        <v>1539</v>
      </c>
    </row>
    <row r="734" spans="1:8" x14ac:dyDescent="0.25">
      <c r="A734" s="103"/>
      <c r="B734" s="324"/>
      <c r="C734" s="324" t="s">
        <v>1539</v>
      </c>
      <c r="D734" t="s">
        <v>1539</v>
      </c>
      <c r="E734" s="323" t="s">
        <v>1539</v>
      </c>
      <c r="G734" s="323" t="s">
        <v>1539</v>
      </c>
      <c r="H734" s="323" t="s">
        <v>1539</v>
      </c>
    </row>
    <row r="735" spans="1:8" x14ac:dyDescent="0.25">
      <c r="A735" s="103"/>
      <c r="B735" s="324"/>
      <c r="C735" s="324" t="s">
        <v>1539</v>
      </c>
      <c r="D735" t="s">
        <v>1539</v>
      </c>
      <c r="E735" s="323" t="s">
        <v>1539</v>
      </c>
      <c r="G735" s="323" t="s">
        <v>1539</v>
      </c>
      <c r="H735" s="323" t="s">
        <v>1539</v>
      </c>
    </row>
    <row r="736" spans="1:8" x14ac:dyDescent="0.25">
      <c r="A736" s="103"/>
      <c r="B736" s="324"/>
      <c r="C736" s="324" t="s">
        <v>1539</v>
      </c>
      <c r="D736" t="s">
        <v>1539</v>
      </c>
      <c r="E736" s="323" t="s">
        <v>1539</v>
      </c>
      <c r="G736" s="323" t="s">
        <v>1539</v>
      </c>
      <c r="H736" s="323" t="s">
        <v>1539</v>
      </c>
    </row>
    <row r="737" spans="1:8" x14ac:dyDescent="0.25">
      <c r="A737" s="103"/>
      <c r="B737" s="324"/>
      <c r="C737" s="324" t="s">
        <v>1539</v>
      </c>
      <c r="D737" t="s">
        <v>1539</v>
      </c>
      <c r="E737" s="323" t="s">
        <v>1539</v>
      </c>
      <c r="G737" s="323" t="s">
        <v>1539</v>
      </c>
      <c r="H737" s="323" t="s">
        <v>1539</v>
      </c>
    </row>
    <row r="738" spans="1:8" x14ac:dyDescent="0.25">
      <c r="A738" s="103"/>
      <c r="B738" s="324"/>
      <c r="C738" s="324" t="s">
        <v>1539</v>
      </c>
      <c r="D738" t="s">
        <v>1539</v>
      </c>
      <c r="E738" s="323" t="s">
        <v>1539</v>
      </c>
      <c r="G738" s="323" t="s">
        <v>1539</v>
      </c>
      <c r="H738" s="323" t="s">
        <v>1539</v>
      </c>
    </row>
    <row r="739" spans="1:8" x14ac:dyDescent="0.25">
      <c r="A739" s="103"/>
      <c r="B739" s="324"/>
      <c r="C739" s="324" t="s">
        <v>1539</v>
      </c>
      <c r="D739" t="s">
        <v>1539</v>
      </c>
      <c r="E739" s="323" t="s">
        <v>1539</v>
      </c>
      <c r="G739" s="323" t="s">
        <v>1539</v>
      </c>
      <c r="H739" s="323" t="s">
        <v>1539</v>
      </c>
    </row>
    <row r="740" spans="1:8" x14ac:dyDescent="0.25">
      <c r="A740" s="103"/>
      <c r="B740" s="324"/>
      <c r="C740" s="324" t="s">
        <v>1539</v>
      </c>
      <c r="D740" t="s">
        <v>1539</v>
      </c>
      <c r="E740" s="323" t="s">
        <v>1539</v>
      </c>
      <c r="G740" s="323" t="s">
        <v>1539</v>
      </c>
      <c r="H740" s="323" t="s">
        <v>1539</v>
      </c>
    </row>
    <row r="741" spans="1:8" x14ac:dyDescent="0.25">
      <c r="A741" s="103"/>
      <c r="B741" s="324"/>
      <c r="C741" s="324" t="s">
        <v>1539</v>
      </c>
      <c r="D741" t="s">
        <v>1539</v>
      </c>
      <c r="E741" s="323" t="s">
        <v>1539</v>
      </c>
      <c r="G741" s="323" t="s">
        <v>1539</v>
      </c>
      <c r="H741" s="323" t="s">
        <v>1539</v>
      </c>
    </row>
    <row r="742" spans="1:8" x14ac:dyDescent="0.25">
      <c r="A742" s="103"/>
      <c r="B742" s="324"/>
      <c r="C742" s="324" t="s">
        <v>1539</v>
      </c>
      <c r="D742" t="s">
        <v>1539</v>
      </c>
      <c r="E742" s="323" t="s">
        <v>1539</v>
      </c>
      <c r="G742" s="323" t="s">
        <v>1539</v>
      </c>
      <c r="H742" s="323" t="s">
        <v>1539</v>
      </c>
    </row>
    <row r="743" spans="1:8" x14ac:dyDescent="0.25">
      <c r="A743" s="103"/>
      <c r="B743" s="324"/>
      <c r="C743" s="324" t="s">
        <v>1539</v>
      </c>
      <c r="D743" t="s">
        <v>1539</v>
      </c>
      <c r="E743" s="323" t="s">
        <v>1539</v>
      </c>
      <c r="G743" s="323" t="s">
        <v>1539</v>
      </c>
      <c r="H743" s="323" t="s">
        <v>1539</v>
      </c>
    </row>
    <row r="744" spans="1:8" x14ac:dyDescent="0.25">
      <c r="A744" s="103"/>
      <c r="B744" s="324"/>
      <c r="C744" s="324" t="s">
        <v>1539</v>
      </c>
      <c r="D744" t="s">
        <v>1539</v>
      </c>
      <c r="E744" s="323" t="s">
        <v>1539</v>
      </c>
      <c r="G744" s="323" t="s">
        <v>1539</v>
      </c>
      <c r="H744" s="323" t="s">
        <v>1539</v>
      </c>
    </row>
    <row r="745" spans="1:8" x14ac:dyDescent="0.25">
      <c r="A745" s="103"/>
      <c r="B745" s="324"/>
      <c r="C745" s="324" t="s">
        <v>1539</v>
      </c>
      <c r="D745" t="s">
        <v>1539</v>
      </c>
      <c r="E745" s="323" t="s">
        <v>1539</v>
      </c>
      <c r="G745" s="323" t="s">
        <v>1539</v>
      </c>
      <c r="H745" s="323" t="s">
        <v>1539</v>
      </c>
    </row>
    <row r="746" spans="1:8" x14ac:dyDescent="0.25">
      <c r="A746" s="103"/>
      <c r="B746" s="324"/>
      <c r="C746" s="324" t="s">
        <v>1539</v>
      </c>
      <c r="D746" t="s">
        <v>1539</v>
      </c>
      <c r="E746" s="323" t="s">
        <v>1539</v>
      </c>
      <c r="G746" s="323" t="s">
        <v>1539</v>
      </c>
      <c r="H746" s="323" t="s">
        <v>1539</v>
      </c>
    </row>
    <row r="747" spans="1:8" x14ac:dyDescent="0.25">
      <c r="A747" s="103"/>
      <c r="B747" s="324"/>
      <c r="C747" s="324" t="s">
        <v>1539</v>
      </c>
      <c r="D747" t="s">
        <v>1539</v>
      </c>
      <c r="E747" s="323" t="s">
        <v>1539</v>
      </c>
      <c r="G747" s="323" t="s">
        <v>1539</v>
      </c>
      <c r="H747" s="323" t="s">
        <v>1539</v>
      </c>
    </row>
    <row r="748" spans="1:8" x14ac:dyDescent="0.25">
      <c r="A748" s="103"/>
      <c r="B748" s="324"/>
      <c r="C748" s="324" t="s">
        <v>1539</v>
      </c>
      <c r="D748" t="s">
        <v>1539</v>
      </c>
      <c r="E748" s="323" t="s">
        <v>1539</v>
      </c>
      <c r="G748" s="323" t="s">
        <v>1539</v>
      </c>
      <c r="H748" s="323" t="s">
        <v>1539</v>
      </c>
    </row>
    <row r="749" spans="1:8" x14ac:dyDescent="0.25">
      <c r="A749" s="103"/>
      <c r="B749" s="324"/>
      <c r="C749" s="324" t="s">
        <v>1539</v>
      </c>
      <c r="D749" t="s">
        <v>1539</v>
      </c>
      <c r="E749" s="323" t="s">
        <v>1539</v>
      </c>
      <c r="G749" s="323" t="s">
        <v>1539</v>
      </c>
      <c r="H749" s="323" t="s">
        <v>1539</v>
      </c>
    </row>
    <row r="750" spans="1:8" x14ac:dyDescent="0.25">
      <c r="A750" s="103"/>
      <c r="B750" s="324"/>
      <c r="C750" s="324" t="s">
        <v>1539</v>
      </c>
      <c r="D750" t="s">
        <v>1539</v>
      </c>
      <c r="E750" s="323" t="s">
        <v>1539</v>
      </c>
      <c r="G750" s="323" t="s">
        <v>1539</v>
      </c>
      <c r="H750" s="323" t="s">
        <v>1539</v>
      </c>
    </row>
    <row r="751" spans="1:8" x14ac:dyDescent="0.25">
      <c r="A751" s="103"/>
      <c r="B751" s="324"/>
      <c r="C751" s="324" t="s">
        <v>1539</v>
      </c>
      <c r="D751" t="s">
        <v>1539</v>
      </c>
      <c r="E751" s="323" t="s">
        <v>1539</v>
      </c>
      <c r="G751" s="323" t="s">
        <v>1539</v>
      </c>
      <c r="H751" s="323" t="s">
        <v>1539</v>
      </c>
    </row>
    <row r="752" spans="1:8" x14ac:dyDescent="0.25">
      <c r="A752" s="103"/>
      <c r="B752" s="324"/>
      <c r="C752" s="324" t="s">
        <v>1539</v>
      </c>
      <c r="D752" t="s">
        <v>1539</v>
      </c>
      <c r="E752" s="323" t="s">
        <v>1539</v>
      </c>
      <c r="G752" s="323" t="s">
        <v>1539</v>
      </c>
      <c r="H752" s="323" t="s">
        <v>1539</v>
      </c>
    </row>
    <row r="753" spans="1:8" x14ac:dyDescent="0.25">
      <c r="A753" s="103"/>
      <c r="B753" s="324"/>
      <c r="C753" s="324" t="s">
        <v>1539</v>
      </c>
      <c r="D753" t="s">
        <v>1539</v>
      </c>
      <c r="E753" s="323" t="s">
        <v>1539</v>
      </c>
      <c r="G753" s="323" t="s">
        <v>1539</v>
      </c>
      <c r="H753" s="323" t="s">
        <v>1539</v>
      </c>
    </row>
    <row r="754" spans="1:8" x14ac:dyDescent="0.25">
      <c r="A754" s="103"/>
      <c r="B754" s="324"/>
      <c r="C754" s="324" t="s">
        <v>1539</v>
      </c>
      <c r="D754" t="s">
        <v>1539</v>
      </c>
      <c r="E754" s="323" t="s">
        <v>1539</v>
      </c>
      <c r="G754" s="323" t="s">
        <v>1539</v>
      </c>
      <c r="H754" s="323" t="s">
        <v>1539</v>
      </c>
    </row>
    <row r="755" spans="1:8" x14ac:dyDescent="0.25">
      <c r="A755" s="103"/>
      <c r="B755" s="324"/>
      <c r="C755" s="324" t="s">
        <v>1539</v>
      </c>
      <c r="D755" t="s">
        <v>1539</v>
      </c>
      <c r="E755" s="323" t="s">
        <v>1539</v>
      </c>
      <c r="G755" s="323" t="s">
        <v>1539</v>
      </c>
      <c r="H755" s="323" t="s">
        <v>1539</v>
      </c>
    </row>
    <row r="756" spans="1:8" x14ac:dyDescent="0.25">
      <c r="A756" s="103"/>
      <c r="B756" s="324"/>
      <c r="C756" s="324" t="s">
        <v>1539</v>
      </c>
      <c r="D756" t="s">
        <v>1539</v>
      </c>
      <c r="E756" s="323" t="s">
        <v>1539</v>
      </c>
      <c r="G756" s="323" t="s">
        <v>1539</v>
      </c>
      <c r="H756" s="323" t="s">
        <v>1539</v>
      </c>
    </row>
    <row r="757" spans="1:8" x14ac:dyDescent="0.25">
      <c r="A757" s="103"/>
      <c r="B757" s="324"/>
      <c r="C757" s="324" t="s">
        <v>1539</v>
      </c>
      <c r="D757" t="s">
        <v>1539</v>
      </c>
      <c r="E757" s="323" t="s">
        <v>1539</v>
      </c>
      <c r="G757" s="323" t="s">
        <v>1539</v>
      </c>
      <c r="H757" s="323" t="s">
        <v>1539</v>
      </c>
    </row>
    <row r="758" spans="1:8" x14ac:dyDescent="0.25">
      <c r="A758" s="103"/>
      <c r="B758" s="324"/>
      <c r="C758" s="324" t="s">
        <v>1539</v>
      </c>
      <c r="D758" t="s">
        <v>1539</v>
      </c>
      <c r="E758" s="323" t="s">
        <v>1539</v>
      </c>
      <c r="G758" s="323" t="s">
        <v>1539</v>
      </c>
      <c r="H758" s="323" t="s">
        <v>1539</v>
      </c>
    </row>
    <row r="759" spans="1:8" x14ac:dyDescent="0.25">
      <c r="A759" s="103"/>
      <c r="B759" s="324"/>
      <c r="C759" s="324" t="s">
        <v>1539</v>
      </c>
      <c r="D759" t="s">
        <v>1539</v>
      </c>
      <c r="E759" s="323" t="s">
        <v>1539</v>
      </c>
      <c r="G759" s="323" t="s">
        <v>1539</v>
      </c>
      <c r="H759" s="323" t="s">
        <v>1539</v>
      </c>
    </row>
    <row r="760" spans="1:8" x14ac:dyDescent="0.25">
      <c r="A760" s="103"/>
      <c r="B760" s="324"/>
      <c r="C760" s="324" t="s">
        <v>1539</v>
      </c>
      <c r="D760" t="s">
        <v>1539</v>
      </c>
      <c r="E760" s="323" t="s">
        <v>1539</v>
      </c>
      <c r="G760" s="323" t="s">
        <v>1539</v>
      </c>
      <c r="H760" s="323" t="s">
        <v>1539</v>
      </c>
    </row>
    <row r="761" spans="1:8" x14ac:dyDescent="0.25">
      <c r="A761" s="103"/>
      <c r="B761" s="324"/>
      <c r="C761" s="324" t="s">
        <v>1539</v>
      </c>
      <c r="D761" t="s">
        <v>1539</v>
      </c>
      <c r="E761" s="323" t="s">
        <v>1539</v>
      </c>
      <c r="G761" s="323" t="s">
        <v>1539</v>
      </c>
      <c r="H761" s="323" t="s">
        <v>1539</v>
      </c>
    </row>
    <row r="762" spans="1:8" x14ac:dyDescent="0.25">
      <c r="A762" s="103"/>
      <c r="B762" s="324"/>
      <c r="C762" s="324" t="s">
        <v>1539</v>
      </c>
      <c r="D762" t="s">
        <v>1539</v>
      </c>
      <c r="E762" s="323" t="s">
        <v>1539</v>
      </c>
      <c r="G762" s="323" t="s">
        <v>1539</v>
      </c>
      <c r="H762" s="323" t="s">
        <v>1539</v>
      </c>
    </row>
    <row r="763" spans="1:8" x14ac:dyDescent="0.25">
      <c r="A763" s="103"/>
      <c r="B763" s="324"/>
      <c r="C763" s="324" t="s">
        <v>1539</v>
      </c>
      <c r="D763" t="s">
        <v>1539</v>
      </c>
      <c r="E763" s="323" t="s">
        <v>1539</v>
      </c>
      <c r="G763" s="323" t="s">
        <v>1539</v>
      </c>
      <c r="H763" s="323" t="s">
        <v>1539</v>
      </c>
    </row>
    <row r="764" spans="1:8" x14ac:dyDescent="0.25">
      <c r="A764" s="103"/>
      <c r="B764" s="324"/>
      <c r="C764" s="324" t="s">
        <v>1539</v>
      </c>
      <c r="D764" t="s">
        <v>1539</v>
      </c>
      <c r="E764" s="323" t="s">
        <v>1539</v>
      </c>
      <c r="G764" s="323" t="s">
        <v>1539</v>
      </c>
      <c r="H764" s="323" t="s">
        <v>1539</v>
      </c>
    </row>
    <row r="765" spans="1:8" x14ac:dyDescent="0.25">
      <c r="A765" s="103"/>
      <c r="B765" s="324"/>
      <c r="C765" s="324" t="s">
        <v>1539</v>
      </c>
      <c r="D765" t="s">
        <v>1539</v>
      </c>
      <c r="E765" s="323" t="s">
        <v>1539</v>
      </c>
      <c r="G765" s="323" t="s">
        <v>1539</v>
      </c>
      <c r="H765" s="323" t="s">
        <v>1539</v>
      </c>
    </row>
    <row r="766" spans="1:8" x14ac:dyDescent="0.25">
      <c r="A766" s="103"/>
      <c r="B766" s="324"/>
      <c r="C766" s="324" t="s">
        <v>1539</v>
      </c>
      <c r="D766" t="s">
        <v>1539</v>
      </c>
      <c r="E766" s="323" t="s">
        <v>1539</v>
      </c>
      <c r="G766" s="323" t="s">
        <v>1539</v>
      </c>
      <c r="H766" s="323" t="s">
        <v>1539</v>
      </c>
    </row>
    <row r="767" spans="1:8" x14ac:dyDescent="0.25">
      <c r="A767" s="103"/>
      <c r="B767" s="324"/>
      <c r="C767" s="324" t="s">
        <v>1539</v>
      </c>
      <c r="D767" t="s">
        <v>1539</v>
      </c>
      <c r="E767" s="323" t="s">
        <v>1539</v>
      </c>
      <c r="G767" s="323" t="s">
        <v>1539</v>
      </c>
      <c r="H767" s="323" t="s">
        <v>1539</v>
      </c>
    </row>
    <row r="768" spans="1:8" x14ac:dyDescent="0.25">
      <c r="A768" s="103"/>
      <c r="B768" s="324"/>
      <c r="C768" s="324" t="s">
        <v>1539</v>
      </c>
      <c r="D768" t="s">
        <v>1539</v>
      </c>
      <c r="E768" s="323" t="s">
        <v>1539</v>
      </c>
      <c r="G768" s="323" t="s">
        <v>1539</v>
      </c>
      <c r="H768" s="323" t="s">
        <v>1539</v>
      </c>
    </row>
    <row r="769" spans="1:8" x14ac:dyDescent="0.25">
      <c r="A769" s="103"/>
      <c r="B769" s="324"/>
      <c r="C769" s="324" t="s">
        <v>1539</v>
      </c>
      <c r="D769" t="s">
        <v>1539</v>
      </c>
      <c r="E769" s="323" t="s">
        <v>1539</v>
      </c>
      <c r="G769" s="323" t="s">
        <v>1539</v>
      </c>
      <c r="H769" s="323" t="s">
        <v>1539</v>
      </c>
    </row>
    <row r="770" spans="1:8" x14ac:dyDescent="0.25">
      <c r="A770" s="103"/>
      <c r="B770" s="324"/>
      <c r="C770" s="324" t="s">
        <v>1539</v>
      </c>
      <c r="D770" t="s">
        <v>1539</v>
      </c>
      <c r="E770" s="323" t="s">
        <v>1539</v>
      </c>
      <c r="G770" s="323" t="s">
        <v>1539</v>
      </c>
      <c r="H770" s="323" t="s">
        <v>1539</v>
      </c>
    </row>
    <row r="771" spans="1:8" x14ac:dyDescent="0.25">
      <c r="A771" s="103"/>
      <c r="B771" s="324"/>
      <c r="C771" s="324" t="s">
        <v>1539</v>
      </c>
      <c r="D771" t="s">
        <v>1539</v>
      </c>
      <c r="E771" s="323" t="s">
        <v>1539</v>
      </c>
      <c r="G771" s="323" t="s">
        <v>1539</v>
      </c>
      <c r="H771" s="323" t="s">
        <v>1539</v>
      </c>
    </row>
    <row r="772" spans="1:8" x14ac:dyDescent="0.25">
      <c r="A772" s="103"/>
      <c r="B772" s="326"/>
      <c r="C772" s="324" t="s">
        <v>1539</v>
      </c>
      <c r="D772" t="s">
        <v>1539</v>
      </c>
      <c r="E772" s="323" t="s">
        <v>1539</v>
      </c>
      <c r="G772" s="323" t="s">
        <v>1539</v>
      </c>
      <c r="H772" s="323" t="s">
        <v>1539</v>
      </c>
    </row>
    <row r="773" spans="1:8" x14ac:dyDescent="0.25">
      <c r="A773" s="103"/>
      <c r="C773" s="324" t="s">
        <v>1539</v>
      </c>
      <c r="D773" t="s">
        <v>1539</v>
      </c>
      <c r="E773" s="323" t="s">
        <v>1539</v>
      </c>
      <c r="G773" s="323" t="s">
        <v>1539</v>
      </c>
      <c r="H773" s="323" t="s">
        <v>1539</v>
      </c>
    </row>
    <row r="774" spans="1:8" x14ac:dyDescent="0.25">
      <c r="A774" s="103"/>
      <c r="C774" s="324" t="s">
        <v>1539</v>
      </c>
      <c r="D774" t="s">
        <v>1539</v>
      </c>
      <c r="E774" s="323" t="s">
        <v>1539</v>
      </c>
      <c r="G774" s="323" t="s">
        <v>1539</v>
      </c>
      <c r="H774" s="323" t="s">
        <v>1539</v>
      </c>
    </row>
    <row r="775" spans="1:8" x14ac:dyDescent="0.25">
      <c r="A775" s="103"/>
      <c r="C775" s="324" t="s">
        <v>1539</v>
      </c>
      <c r="D775" t="s">
        <v>1539</v>
      </c>
      <c r="E775" s="323" t="s">
        <v>1539</v>
      </c>
      <c r="G775" s="323" t="s">
        <v>1539</v>
      </c>
      <c r="H775" s="323" t="s">
        <v>1539</v>
      </c>
    </row>
    <row r="776" spans="1:8" x14ac:dyDescent="0.25">
      <c r="A776" s="103"/>
      <c r="C776" s="324" t="s">
        <v>1539</v>
      </c>
      <c r="D776" t="s">
        <v>1539</v>
      </c>
      <c r="E776" s="323" t="s">
        <v>1539</v>
      </c>
      <c r="G776" s="323" t="s">
        <v>1539</v>
      </c>
      <c r="H776" s="323" t="s">
        <v>1539</v>
      </c>
    </row>
    <row r="777" spans="1:8" x14ac:dyDescent="0.25">
      <c r="A777" s="103"/>
      <c r="B777" s="324"/>
      <c r="C777" s="324" t="s">
        <v>1539</v>
      </c>
      <c r="D777" t="s">
        <v>1539</v>
      </c>
      <c r="E777" s="323" t="s">
        <v>1539</v>
      </c>
      <c r="G777" s="323" t="s">
        <v>1539</v>
      </c>
      <c r="H777" s="323" t="s">
        <v>1539</v>
      </c>
    </row>
    <row r="778" spans="1:8" x14ac:dyDescent="0.25">
      <c r="A778" s="103"/>
      <c r="B778" s="324"/>
      <c r="C778" s="324" t="s">
        <v>1539</v>
      </c>
      <c r="D778" t="s">
        <v>1539</v>
      </c>
      <c r="E778" s="323" t="s">
        <v>1539</v>
      </c>
      <c r="G778" s="323" t="s">
        <v>1539</v>
      </c>
      <c r="H778" s="323" t="s">
        <v>1539</v>
      </c>
    </row>
    <row r="779" spans="1:8" x14ac:dyDescent="0.25">
      <c r="A779" s="103"/>
      <c r="B779" s="324"/>
      <c r="C779" s="324" t="s">
        <v>1539</v>
      </c>
      <c r="D779" t="s">
        <v>1539</v>
      </c>
      <c r="E779" s="323" t="s">
        <v>1539</v>
      </c>
      <c r="G779" s="323" t="s">
        <v>1539</v>
      </c>
      <c r="H779" s="323" t="s">
        <v>1539</v>
      </c>
    </row>
    <row r="780" spans="1:8" x14ac:dyDescent="0.25">
      <c r="A780" s="103"/>
      <c r="B780" s="324"/>
      <c r="C780" s="324" t="s">
        <v>1539</v>
      </c>
      <c r="D780" t="s">
        <v>1539</v>
      </c>
      <c r="E780" s="323" t="s">
        <v>1539</v>
      </c>
      <c r="G780" s="323" t="s">
        <v>1539</v>
      </c>
      <c r="H780" s="323" t="s">
        <v>1539</v>
      </c>
    </row>
    <row r="781" spans="1:8" x14ac:dyDescent="0.25">
      <c r="A781" s="103"/>
      <c r="B781" s="324"/>
      <c r="C781" s="324" t="s">
        <v>1539</v>
      </c>
      <c r="D781" t="s">
        <v>1539</v>
      </c>
      <c r="E781" s="323" t="s">
        <v>1539</v>
      </c>
      <c r="G781" s="323" t="s">
        <v>1539</v>
      </c>
      <c r="H781" s="323" t="s">
        <v>1539</v>
      </c>
    </row>
    <row r="782" spans="1:8" x14ac:dyDescent="0.25">
      <c r="A782" s="103"/>
      <c r="B782" s="324"/>
      <c r="C782" s="324" t="s">
        <v>1539</v>
      </c>
      <c r="D782" t="s">
        <v>1539</v>
      </c>
      <c r="E782" s="323" t="s">
        <v>1539</v>
      </c>
      <c r="G782" s="323" t="s">
        <v>1539</v>
      </c>
      <c r="H782" s="323" t="s">
        <v>1539</v>
      </c>
    </row>
    <row r="783" spans="1:8" x14ac:dyDescent="0.25">
      <c r="A783" s="103"/>
      <c r="B783" s="324"/>
      <c r="C783" s="324" t="s">
        <v>1539</v>
      </c>
      <c r="D783" t="s">
        <v>1539</v>
      </c>
      <c r="E783" s="323" t="s">
        <v>1539</v>
      </c>
      <c r="G783" s="323" t="s">
        <v>1539</v>
      </c>
      <c r="H783" s="323" t="s">
        <v>1539</v>
      </c>
    </row>
    <row r="784" spans="1:8" x14ac:dyDescent="0.25">
      <c r="A784" s="103"/>
      <c r="B784" s="324"/>
      <c r="C784" s="324" t="s">
        <v>1539</v>
      </c>
      <c r="D784" t="s">
        <v>1539</v>
      </c>
      <c r="E784" s="323" t="s">
        <v>1539</v>
      </c>
      <c r="G784" s="323" t="s">
        <v>1539</v>
      </c>
      <c r="H784" s="323" t="s">
        <v>1539</v>
      </c>
    </row>
    <row r="785" spans="1:8" x14ac:dyDescent="0.25">
      <c r="A785" s="103"/>
      <c r="B785" s="326"/>
      <c r="C785" s="324" t="s">
        <v>1539</v>
      </c>
      <c r="D785" t="s">
        <v>1539</v>
      </c>
      <c r="E785" s="323" t="s">
        <v>1539</v>
      </c>
      <c r="G785" s="323" t="s">
        <v>1539</v>
      </c>
      <c r="H785" s="323" t="s">
        <v>1539</v>
      </c>
    </row>
    <row r="786" spans="1:8" x14ac:dyDescent="0.25">
      <c r="A786" s="103"/>
      <c r="C786" s="324" t="s">
        <v>1539</v>
      </c>
      <c r="D786" t="s">
        <v>1539</v>
      </c>
      <c r="E786" s="323" t="s">
        <v>1539</v>
      </c>
      <c r="G786" s="323" t="s">
        <v>1539</v>
      </c>
      <c r="H786" s="323" t="s">
        <v>1539</v>
      </c>
    </row>
    <row r="787" spans="1:8" x14ac:dyDescent="0.25">
      <c r="A787" s="103"/>
      <c r="C787" s="324" t="s">
        <v>1539</v>
      </c>
      <c r="D787" t="s">
        <v>1539</v>
      </c>
      <c r="E787" s="323" t="s">
        <v>1539</v>
      </c>
      <c r="G787" s="323" t="s">
        <v>1539</v>
      </c>
      <c r="H787" s="323" t="s">
        <v>1539</v>
      </c>
    </row>
    <row r="788" spans="1:8" x14ac:dyDescent="0.25">
      <c r="A788" s="103"/>
      <c r="C788" s="324" t="s">
        <v>1539</v>
      </c>
      <c r="D788" t="s">
        <v>1539</v>
      </c>
      <c r="E788" s="323" t="s">
        <v>1539</v>
      </c>
      <c r="G788" s="323" t="s">
        <v>1539</v>
      </c>
      <c r="H788" s="323" t="s">
        <v>1539</v>
      </c>
    </row>
    <row r="789" spans="1:8" x14ac:dyDescent="0.25">
      <c r="A789" s="103"/>
      <c r="B789" s="324"/>
      <c r="C789" s="324" t="s">
        <v>1539</v>
      </c>
      <c r="D789" t="s">
        <v>1539</v>
      </c>
      <c r="E789" s="323" t="s">
        <v>1539</v>
      </c>
      <c r="G789" s="323" t="s">
        <v>1539</v>
      </c>
      <c r="H789" s="323" t="s">
        <v>1539</v>
      </c>
    </row>
    <row r="790" spans="1:8" x14ac:dyDescent="0.25">
      <c r="A790" s="103"/>
      <c r="B790" s="324"/>
      <c r="C790" s="324" t="s">
        <v>1539</v>
      </c>
      <c r="D790" t="s">
        <v>1539</v>
      </c>
      <c r="E790" s="323" t="s">
        <v>1539</v>
      </c>
      <c r="G790" s="323" t="s">
        <v>1539</v>
      </c>
      <c r="H790" s="323" t="s">
        <v>1539</v>
      </c>
    </row>
    <row r="791" spans="1:8" x14ac:dyDescent="0.25">
      <c r="A791" s="103"/>
      <c r="B791" s="324"/>
      <c r="C791" s="324" t="s">
        <v>1539</v>
      </c>
      <c r="D791" t="s">
        <v>1539</v>
      </c>
      <c r="E791" s="323" t="s">
        <v>1539</v>
      </c>
      <c r="G791" s="323" t="s">
        <v>1539</v>
      </c>
      <c r="H791" s="323" t="s">
        <v>1539</v>
      </c>
    </row>
    <row r="792" spans="1:8" x14ac:dyDescent="0.25">
      <c r="A792" s="103"/>
      <c r="B792" s="324"/>
      <c r="C792" s="324" t="s">
        <v>1539</v>
      </c>
      <c r="D792" t="s">
        <v>1539</v>
      </c>
      <c r="E792" s="323" t="s">
        <v>1539</v>
      </c>
      <c r="G792" s="323" t="s">
        <v>1539</v>
      </c>
      <c r="H792" s="323" t="s">
        <v>1539</v>
      </c>
    </row>
    <row r="793" spans="1:8" x14ac:dyDescent="0.25">
      <c r="A793" s="103"/>
      <c r="B793" s="324"/>
      <c r="C793" s="324" t="s">
        <v>1539</v>
      </c>
      <c r="D793" t="s">
        <v>1539</v>
      </c>
      <c r="E793" s="323" t="s">
        <v>1539</v>
      </c>
      <c r="G793" s="323" t="s">
        <v>1539</v>
      </c>
      <c r="H793" s="323" t="s">
        <v>1539</v>
      </c>
    </row>
    <row r="794" spans="1:8" x14ac:dyDescent="0.25">
      <c r="A794" s="103"/>
      <c r="B794" s="324"/>
      <c r="C794" s="324" t="s">
        <v>1539</v>
      </c>
      <c r="D794" t="s">
        <v>1539</v>
      </c>
      <c r="E794" s="323" t="s">
        <v>1539</v>
      </c>
      <c r="G794" s="323" t="s">
        <v>1539</v>
      </c>
      <c r="H794" s="323" t="s">
        <v>1539</v>
      </c>
    </row>
    <row r="795" spans="1:8" x14ac:dyDescent="0.25">
      <c r="A795" s="103"/>
      <c r="B795" s="324"/>
      <c r="C795" s="324" t="s">
        <v>1539</v>
      </c>
      <c r="D795" t="s">
        <v>1539</v>
      </c>
      <c r="E795" s="323" t="s">
        <v>1539</v>
      </c>
      <c r="G795" s="323" t="s">
        <v>1539</v>
      </c>
      <c r="H795" s="323" t="s">
        <v>1539</v>
      </c>
    </row>
    <row r="796" spans="1:8" x14ac:dyDescent="0.25">
      <c r="A796" s="103"/>
      <c r="B796" s="324"/>
      <c r="C796" s="324" t="s">
        <v>1539</v>
      </c>
      <c r="D796" t="s">
        <v>1539</v>
      </c>
      <c r="E796" s="323" t="s">
        <v>1539</v>
      </c>
      <c r="G796" s="323" t="s">
        <v>1539</v>
      </c>
      <c r="H796" s="323" t="s">
        <v>1539</v>
      </c>
    </row>
    <row r="797" spans="1:8" x14ac:dyDescent="0.25">
      <c r="A797" s="103"/>
      <c r="B797" s="326"/>
      <c r="C797" s="324" t="s">
        <v>1539</v>
      </c>
      <c r="D797" t="s">
        <v>1539</v>
      </c>
      <c r="E797" s="323" t="s">
        <v>1539</v>
      </c>
      <c r="G797" s="323" t="s">
        <v>1539</v>
      </c>
      <c r="H797" s="323" t="s">
        <v>1539</v>
      </c>
    </row>
    <row r="798" spans="1:8" x14ac:dyDescent="0.25">
      <c r="A798" s="103"/>
      <c r="C798" s="324" t="s">
        <v>1539</v>
      </c>
      <c r="D798" t="s">
        <v>1539</v>
      </c>
      <c r="E798" s="323" t="s">
        <v>1539</v>
      </c>
      <c r="G798" s="323" t="s">
        <v>1539</v>
      </c>
      <c r="H798" s="323" t="s">
        <v>1539</v>
      </c>
    </row>
    <row r="799" spans="1:8" x14ac:dyDescent="0.25">
      <c r="A799" s="103"/>
      <c r="C799" s="324" t="s">
        <v>1539</v>
      </c>
      <c r="D799" t="s">
        <v>1539</v>
      </c>
      <c r="E799" s="323" t="s">
        <v>1539</v>
      </c>
      <c r="G799" s="323" t="s">
        <v>1539</v>
      </c>
      <c r="H799" s="323" t="s">
        <v>1539</v>
      </c>
    </row>
    <row r="800" spans="1:8" x14ac:dyDescent="0.25">
      <c r="A800" s="103"/>
      <c r="C800" s="324" t="s">
        <v>1539</v>
      </c>
      <c r="D800" t="s">
        <v>1539</v>
      </c>
      <c r="E800" s="323" t="s">
        <v>1539</v>
      </c>
      <c r="G800" s="323" t="s">
        <v>1539</v>
      </c>
      <c r="H800" s="323" t="s">
        <v>1539</v>
      </c>
    </row>
    <row r="801" spans="1:8" x14ac:dyDescent="0.25">
      <c r="A801" s="103"/>
      <c r="B801" s="326"/>
      <c r="C801" s="324" t="s">
        <v>1539</v>
      </c>
      <c r="D801" t="s">
        <v>1539</v>
      </c>
      <c r="E801" s="323" t="s">
        <v>1539</v>
      </c>
      <c r="G801" s="323" t="s">
        <v>1539</v>
      </c>
      <c r="H801" s="323" t="s">
        <v>1539</v>
      </c>
    </row>
    <row r="802" spans="1:8" x14ac:dyDescent="0.25">
      <c r="A802" s="103"/>
      <c r="C802" s="324" t="s">
        <v>1539</v>
      </c>
      <c r="D802" t="s">
        <v>1539</v>
      </c>
      <c r="E802" s="323" t="s">
        <v>1539</v>
      </c>
      <c r="G802" s="323" t="s">
        <v>1539</v>
      </c>
      <c r="H802" s="323" t="s">
        <v>1539</v>
      </c>
    </row>
    <row r="803" spans="1:8" x14ac:dyDescent="0.25">
      <c r="A803" s="103"/>
      <c r="C803" s="324" t="s">
        <v>1539</v>
      </c>
      <c r="D803" t="s">
        <v>1539</v>
      </c>
      <c r="E803" s="323" t="s">
        <v>1539</v>
      </c>
      <c r="G803" s="323" t="s">
        <v>1539</v>
      </c>
      <c r="H803" s="323" t="s">
        <v>1539</v>
      </c>
    </row>
    <row r="804" spans="1:8" x14ac:dyDescent="0.25">
      <c r="A804" s="103"/>
      <c r="C804" s="324" t="s">
        <v>1539</v>
      </c>
      <c r="D804" t="s">
        <v>1539</v>
      </c>
      <c r="E804" s="323" t="s">
        <v>1539</v>
      </c>
      <c r="G804" s="323" t="s">
        <v>1539</v>
      </c>
      <c r="H804" s="323" t="s">
        <v>1539</v>
      </c>
    </row>
    <row r="805" spans="1:8" x14ac:dyDescent="0.25">
      <c r="A805" s="103"/>
      <c r="B805" s="324"/>
      <c r="C805" s="324" t="s">
        <v>1539</v>
      </c>
      <c r="D805" t="s">
        <v>1539</v>
      </c>
      <c r="E805" s="323" t="s">
        <v>1539</v>
      </c>
      <c r="G805" s="323" t="s">
        <v>1539</v>
      </c>
      <c r="H805" s="323" t="s">
        <v>1539</v>
      </c>
    </row>
    <row r="806" spans="1:8" x14ac:dyDescent="0.25">
      <c r="A806" s="103"/>
      <c r="B806" s="324"/>
      <c r="C806" s="324" t="s">
        <v>1539</v>
      </c>
      <c r="D806" t="s">
        <v>1539</v>
      </c>
      <c r="E806" s="323" t="s">
        <v>1539</v>
      </c>
      <c r="G806" s="323" t="s">
        <v>1539</v>
      </c>
      <c r="H806" s="323" t="s">
        <v>1539</v>
      </c>
    </row>
    <row r="807" spans="1:8" x14ac:dyDescent="0.25">
      <c r="A807" s="103"/>
      <c r="B807" s="324"/>
      <c r="C807" s="324" t="s">
        <v>1539</v>
      </c>
      <c r="D807" t="s">
        <v>1539</v>
      </c>
      <c r="E807" s="323" t="s">
        <v>1539</v>
      </c>
      <c r="G807" s="323" t="s">
        <v>1539</v>
      </c>
      <c r="H807" s="323" t="s">
        <v>1539</v>
      </c>
    </row>
    <row r="808" spans="1:8" x14ac:dyDescent="0.25">
      <c r="A808" s="103"/>
      <c r="B808" s="324"/>
      <c r="C808" s="324" t="s">
        <v>1539</v>
      </c>
      <c r="D808" t="s">
        <v>1539</v>
      </c>
      <c r="E808" s="323" t="s">
        <v>1539</v>
      </c>
      <c r="G808" s="323" t="s">
        <v>1539</v>
      </c>
      <c r="H808" s="323" t="s">
        <v>1539</v>
      </c>
    </row>
    <row r="809" spans="1:8" x14ac:dyDescent="0.25">
      <c r="A809" s="103"/>
      <c r="B809" s="326"/>
      <c r="C809" s="324" t="s">
        <v>1539</v>
      </c>
      <c r="D809" t="s">
        <v>1539</v>
      </c>
      <c r="E809" s="323" t="s">
        <v>1539</v>
      </c>
      <c r="G809" s="323" t="s">
        <v>1539</v>
      </c>
      <c r="H809" s="323" t="s">
        <v>1539</v>
      </c>
    </row>
    <row r="810" spans="1:8" x14ac:dyDescent="0.25">
      <c r="A810" s="103"/>
      <c r="C810" s="324" t="s">
        <v>1539</v>
      </c>
      <c r="D810" t="s">
        <v>1539</v>
      </c>
      <c r="E810" s="323" t="s">
        <v>1539</v>
      </c>
      <c r="G810" s="323" t="s">
        <v>1539</v>
      </c>
      <c r="H810" s="323" t="s">
        <v>1539</v>
      </c>
    </row>
    <row r="811" spans="1:8" x14ac:dyDescent="0.25">
      <c r="A811" s="103"/>
      <c r="C811" s="324" t="s">
        <v>1539</v>
      </c>
      <c r="D811" t="s">
        <v>1539</v>
      </c>
      <c r="E811" s="323" t="s">
        <v>1539</v>
      </c>
      <c r="G811" s="323" t="s">
        <v>1539</v>
      </c>
      <c r="H811" s="323" t="s">
        <v>1539</v>
      </c>
    </row>
    <row r="812" spans="1:8" x14ac:dyDescent="0.25">
      <c r="A812" s="103"/>
      <c r="C812" s="324" t="s">
        <v>1539</v>
      </c>
      <c r="D812" t="s">
        <v>1539</v>
      </c>
      <c r="E812" s="323" t="s">
        <v>1539</v>
      </c>
      <c r="G812" s="323" t="s">
        <v>1539</v>
      </c>
      <c r="H812" s="323" t="s">
        <v>1539</v>
      </c>
    </row>
    <row r="813" spans="1:8" x14ac:dyDescent="0.25">
      <c r="A813" s="103"/>
      <c r="C813" s="324" t="s">
        <v>1539</v>
      </c>
      <c r="D813" t="s">
        <v>1539</v>
      </c>
      <c r="E813" s="323" t="s">
        <v>1539</v>
      </c>
      <c r="G813" s="323" t="s">
        <v>1539</v>
      </c>
      <c r="H813" s="323" t="s">
        <v>1539</v>
      </c>
    </row>
    <row r="814" spans="1:8" x14ac:dyDescent="0.25">
      <c r="A814" s="103"/>
      <c r="B814" s="326"/>
      <c r="C814" s="324" t="s">
        <v>1539</v>
      </c>
      <c r="D814" t="s">
        <v>1539</v>
      </c>
      <c r="E814" s="323" t="s">
        <v>1539</v>
      </c>
      <c r="G814" s="323" t="s">
        <v>1539</v>
      </c>
      <c r="H814" s="323" t="s">
        <v>1539</v>
      </c>
    </row>
    <row r="815" spans="1:8" x14ac:dyDescent="0.25">
      <c r="A815" s="103"/>
      <c r="C815" s="324" t="s">
        <v>1539</v>
      </c>
      <c r="D815" t="s">
        <v>1539</v>
      </c>
      <c r="E815" s="323" t="s">
        <v>1539</v>
      </c>
      <c r="G815" s="323" t="s">
        <v>1539</v>
      </c>
      <c r="H815" s="323" t="s">
        <v>1539</v>
      </c>
    </row>
    <row r="816" spans="1:8" x14ac:dyDescent="0.25">
      <c r="A816" s="103"/>
      <c r="C816" s="324" t="s">
        <v>1539</v>
      </c>
      <c r="D816" t="s">
        <v>1539</v>
      </c>
      <c r="E816" s="323" t="s">
        <v>1539</v>
      </c>
      <c r="G816" s="323" t="s">
        <v>1539</v>
      </c>
      <c r="H816" s="323" t="s">
        <v>1539</v>
      </c>
    </row>
    <row r="817" spans="1:8" x14ac:dyDescent="0.25">
      <c r="A817" s="103"/>
      <c r="C817" s="324" t="s">
        <v>1539</v>
      </c>
      <c r="D817" t="s">
        <v>1539</v>
      </c>
      <c r="E817" s="323" t="s">
        <v>1539</v>
      </c>
      <c r="G817" s="323" t="s">
        <v>1539</v>
      </c>
      <c r="H817" s="323" t="s">
        <v>1539</v>
      </c>
    </row>
    <row r="818" spans="1:8" x14ac:dyDescent="0.25">
      <c r="A818" s="103"/>
      <c r="C818" s="324" t="s">
        <v>1539</v>
      </c>
      <c r="D818" t="s">
        <v>1539</v>
      </c>
      <c r="E818" s="323" t="s">
        <v>1539</v>
      </c>
      <c r="G818" s="323" t="s">
        <v>1539</v>
      </c>
      <c r="H818" s="323" t="s">
        <v>1539</v>
      </c>
    </row>
    <row r="819" spans="1:8" x14ac:dyDescent="0.25">
      <c r="A819" s="103"/>
      <c r="B819" s="324"/>
      <c r="C819" s="324" t="s">
        <v>1539</v>
      </c>
      <c r="D819" t="s">
        <v>1539</v>
      </c>
      <c r="E819" s="323" t="s">
        <v>1539</v>
      </c>
      <c r="G819" s="323" t="s">
        <v>1539</v>
      </c>
      <c r="H819" s="323" t="s">
        <v>1539</v>
      </c>
    </row>
    <row r="820" spans="1:8" x14ac:dyDescent="0.25">
      <c r="A820" s="103"/>
      <c r="B820" s="324"/>
      <c r="C820" s="324" t="s">
        <v>1539</v>
      </c>
      <c r="D820" t="s">
        <v>1539</v>
      </c>
      <c r="E820" s="323" t="s">
        <v>1539</v>
      </c>
      <c r="G820" s="323" t="s">
        <v>1539</v>
      </c>
      <c r="H820" s="323" t="s">
        <v>1539</v>
      </c>
    </row>
    <row r="821" spans="1:8" x14ac:dyDescent="0.25">
      <c r="A821" s="103"/>
      <c r="B821" s="324"/>
      <c r="C821" s="324" t="s">
        <v>1539</v>
      </c>
      <c r="D821" t="s">
        <v>1539</v>
      </c>
      <c r="E821" s="323" t="s">
        <v>1539</v>
      </c>
      <c r="G821" s="323" t="s">
        <v>1539</v>
      </c>
      <c r="H821" s="323" t="s">
        <v>1539</v>
      </c>
    </row>
    <row r="822" spans="1:8" x14ac:dyDescent="0.25">
      <c r="A822" s="103"/>
      <c r="B822" s="324"/>
      <c r="C822" s="324" t="s">
        <v>1539</v>
      </c>
      <c r="D822" t="s">
        <v>1539</v>
      </c>
      <c r="E822" s="323" t="s">
        <v>1539</v>
      </c>
      <c r="G822" s="323" t="s">
        <v>1539</v>
      </c>
      <c r="H822" s="323" t="s">
        <v>1539</v>
      </c>
    </row>
    <row r="823" spans="1:8" x14ac:dyDescent="0.25">
      <c r="A823" s="103"/>
      <c r="B823" s="324"/>
      <c r="C823" s="324" t="s">
        <v>1539</v>
      </c>
      <c r="D823" t="s">
        <v>1539</v>
      </c>
      <c r="E823" s="323" t="s">
        <v>1539</v>
      </c>
      <c r="G823" s="323" t="s">
        <v>1539</v>
      </c>
      <c r="H823" s="323" t="s">
        <v>1539</v>
      </c>
    </row>
    <row r="824" spans="1:8" x14ac:dyDescent="0.25">
      <c r="A824" s="103"/>
      <c r="B824" s="324"/>
      <c r="C824" s="324" t="s">
        <v>1539</v>
      </c>
      <c r="D824" t="s">
        <v>1539</v>
      </c>
      <c r="E824" s="323" t="s">
        <v>1539</v>
      </c>
      <c r="G824" s="323" t="s">
        <v>1539</v>
      </c>
      <c r="H824" s="323" t="s">
        <v>1539</v>
      </c>
    </row>
    <row r="825" spans="1:8" x14ac:dyDescent="0.25">
      <c r="A825" s="103"/>
      <c r="B825" s="324"/>
      <c r="C825" s="324" t="s">
        <v>1539</v>
      </c>
      <c r="D825" t="s">
        <v>1539</v>
      </c>
      <c r="E825" s="323" t="s">
        <v>1539</v>
      </c>
      <c r="G825" s="323" t="s">
        <v>1539</v>
      </c>
      <c r="H825" s="323" t="s">
        <v>1539</v>
      </c>
    </row>
    <row r="826" spans="1:8" x14ac:dyDescent="0.25">
      <c r="A826" s="103"/>
      <c r="B826" s="324"/>
      <c r="C826" s="324" t="s">
        <v>1539</v>
      </c>
      <c r="D826" t="s">
        <v>1539</v>
      </c>
      <c r="E826" s="323" t="s">
        <v>1539</v>
      </c>
      <c r="G826" s="323" t="s">
        <v>1539</v>
      </c>
      <c r="H826" s="323" t="s">
        <v>1539</v>
      </c>
    </row>
    <row r="827" spans="1:8" x14ac:dyDescent="0.25">
      <c r="A827" s="103"/>
      <c r="B827" s="324"/>
      <c r="C827" s="324" t="s">
        <v>1539</v>
      </c>
      <c r="D827" t="s">
        <v>1539</v>
      </c>
      <c r="E827" s="323" t="s">
        <v>1539</v>
      </c>
      <c r="G827" s="323" t="s">
        <v>1539</v>
      </c>
      <c r="H827" s="323" t="s">
        <v>1539</v>
      </c>
    </row>
    <row r="828" spans="1:8" x14ac:dyDescent="0.25">
      <c r="A828" s="103"/>
      <c r="B828" s="324"/>
      <c r="C828" s="324" t="s">
        <v>1539</v>
      </c>
      <c r="D828" t="s">
        <v>1539</v>
      </c>
      <c r="E828" s="323" t="s">
        <v>1539</v>
      </c>
      <c r="G828" s="323" t="s">
        <v>1539</v>
      </c>
      <c r="H828" s="323" t="s">
        <v>1539</v>
      </c>
    </row>
    <row r="829" spans="1:8" x14ac:dyDescent="0.25">
      <c r="A829" s="103"/>
      <c r="B829" s="324"/>
      <c r="C829" s="324" t="s">
        <v>1539</v>
      </c>
      <c r="D829" t="s">
        <v>1539</v>
      </c>
      <c r="E829" s="323" t="s">
        <v>1539</v>
      </c>
      <c r="G829" s="323" t="s">
        <v>1539</v>
      </c>
      <c r="H829" s="323" t="s">
        <v>1539</v>
      </c>
    </row>
    <row r="830" spans="1:8" x14ac:dyDescent="0.25">
      <c r="A830" s="103"/>
      <c r="B830" s="324"/>
      <c r="C830" s="324" t="s">
        <v>1539</v>
      </c>
      <c r="D830" t="s">
        <v>1539</v>
      </c>
      <c r="E830" s="323" t="s">
        <v>1539</v>
      </c>
      <c r="G830" s="323" t="s">
        <v>1539</v>
      </c>
      <c r="H830" s="323" t="s">
        <v>1539</v>
      </c>
    </row>
    <row r="831" spans="1:8" x14ac:dyDescent="0.25">
      <c r="A831" s="103"/>
      <c r="B831" s="324"/>
      <c r="C831" s="324" t="s">
        <v>1539</v>
      </c>
      <c r="D831" t="s">
        <v>1539</v>
      </c>
      <c r="E831" s="323" t="s">
        <v>1539</v>
      </c>
      <c r="G831" s="323" t="s">
        <v>1539</v>
      </c>
      <c r="H831" s="323" t="s">
        <v>1539</v>
      </c>
    </row>
    <row r="832" spans="1:8" x14ac:dyDescent="0.25">
      <c r="A832" s="103"/>
      <c r="B832" s="324"/>
      <c r="C832" s="324" t="s">
        <v>1539</v>
      </c>
      <c r="D832" t="s">
        <v>1539</v>
      </c>
      <c r="E832" s="323" t="s">
        <v>1539</v>
      </c>
      <c r="G832" s="323" t="s">
        <v>1539</v>
      </c>
      <c r="H832" s="323" t="s">
        <v>1539</v>
      </c>
    </row>
    <row r="833" spans="1:8" x14ac:dyDescent="0.25">
      <c r="A833" s="103"/>
      <c r="B833" s="324"/>
      <c r="C833" s="324" t="s">
        <v>1539</v>
      </c>
      <c r="D833" t="s">
        <v>1539</v>
      </c>
      <c r="E833" s="323" t="s">
        <v>1539</v>
      </c>
      <c r="G833" s="323" t="s">
        <v>1539</v>
      </c>
      <c r="H833" s="323" t="s">
        <v>1539</v>
      </c>
    </row>
    <row r="834" spans="1:8" x14ac:dyDescent="0.25">
      <c r="A834" s="103"/>
      <c r="B834" s="324"/>
      <c r="C834" s="324" t="s">
        <v>1539</v>
      </c>
      <c r="D834" t="s">
        <v>1539</v>
      </c>
      <c r="E834" s="323" t="s">
        <v>1539</v>
      </c>
      <c r="G834" s="323" t="s">
        <v>1539</v>
      </c>
      <c r="H834" s="323" t="s">
        <v>1539</v>
      </c>
    </row>
    <row r="835" spans="1:8" x14ac:dyDescent="0.25">
      <c r="A835" s="103"/>
      <c r="B835" s="324"/>
      <c r="C835" s="324" t="s">
        <v>1539</v>
      </c>
      <c r="D835" t="s">
        <v>1539</v>
      </c>
      <c r="E835" s="323" t="s">
        <v>1539</v>
      </c>
      <c r="G835" s="323" t="s">
        <v>1539</v>
      </c>
      <c r="H835" s="323" t="s">
        <v>1539</v>
      </c>
    </row>
    <row r="836" spans="1:8" x14ac:dyDescent="0.25">
      <c r="A836" s="103"/>
      <c r="B836" s="324"/>
      <c r="C836" s="324" t="s">
        <v>1539</v>
      </c>
      <c r="D836" t="s">
        <v>1539</v>
      </c>
      <c r="E836" s="323" t="s">
        <v>1539</v>
      </c>
      <c r="G836" s="323" t="s">
        <v>1539</v>
      </c>
      <c r="H836" s="323" t="s">
        <v>1539</v>
      </c>
    </row>
    <row r="837" spans="1:8" x14ac:dyDescent="0.25">
      <c r="A837" s="103"/>
      <c r="B837" s="324"/>
      <c r="C837" s="324" t="s">
        <v>1539</v>
      </c>
      <c r="D837" t="s">
        <v>1539</v>
      </c>
      <c r="E837" s="323" t="s">
        <v>1539</v>
      </c>
      <c r="G837" s="323" t="s">
        <v>1539</v>
      </c>
      <c r="H837" s="323" t="s">
        <v>1539</v>
      </c>
    </row>
    <row r="838" spans="1:8" x14ac:dyDescent="0.25">
      <c r="A838" s="103"/>
      <c r="B838" s="324"/>
      <c r="C838" s="324" t="s">
        <v>1539</v>
      </c>
      <c r="D838" t="s">
        <v>1539</v>
      </c>
      <c r="E838" s="323" t="s">
        <v>1539</v>
      </c>
      <c r="G838" s="323" t="s">
        <v>1539</v>
      </c>
      <c r="H838" s="323" t="s">
        <v>1539</v>
      </c>
    </row>
    <row r="839" spans="1:8" x14ac:dyDescent="0.25">
      <c r="A839" s="103"/>
      <c r="B839" s="324"/>
      <c r="C839" s="324" t="s">
        <v>1539</v>
      </c>
      <c r="D839" t="s">
        <v>1539</v>
      </c>
      <c r="E839" s="323" t="s">
        <v>1539</v>
      </c>
      <c r="G839" s="323" t="s">
        <v>1539</v>
      </c>
      <c r="H839" s="323" t="s">
        <v>1539</v>
      </c>
    </row>
    <row r="840" spans="1:8" x14ac:dyDescent="0.25">
      <c r="A840" s="103"/>
      <c r="B840" s="324"/>
      <c r="C840" s="324" t="s">
        <v>1539</v>
      </c>
      <c r="D840" t="s">
        <v>1539</v>
      </c>
      <c r="E840" s="323" t="s">
        <v>1539</v>
      </c>
      <c r="G840" s="323" t="s">
        <v>1539</v>
      </c>
      <c r="H840" s="323" t="s">
        <v>1539</v>
      </c>
    </row>
    <row r="841" spans="1:8" x14ac:dyDescent="0.25">
      <c r="A841" s="103"/>
      <c r="B841" s="326"/>
      <c r="C841" s="324" t="s">
        <v>1539</v>
      </c>
      <c r="D841" t="s">
        <v>1539</v>
      </c>
      <c r="E841" s="323" t="s">
        <v>1539</v>
      </c>
      <c r="G841" s="323" t="s">
        <v>1539</v>
      </c>
      <c r="H841" s="323" t="s">
        <v>1539</v>
      </c>
    </row>
    <row r="842" spans="1:8" x14ac:dyDescent="0.25">
      <c r="A842" s="103"/>
      <c r="C842" s="324" t="s">
        <v>1539</v>
      </c>
      <c r="D842" t="s">
        <v>1539</v>
      </c>
      <c r="E842" s="323" t="s">
        <v>1539</v>
      </c>
      <c r="G842" s="323" t="s">
        <v>1539</v>
      </c>
      <c r="H842" s="323" t="s">
        <v>1539</v>
      </c>
    </row>
    <row r="843" spans="1:8" x14ac:dyDescent="0.25">
      <c r="A843" s="103"/>
      <c r="C843" s="324" t="s">
        <v>1539</v>
      </c>
      <c r="D843" t="s">
        <v>1539</v>
      </c>
      <c r="E843" s="323" t="s">
        <v>1539</v>
      </c>
      <c r="G843" s="323" t="s">
        <v>1539</v>
      </c>
      <c r="H843" s="323" t="s">
        <v>1539</v>
      </c>
    </row>
    <row r="844" spans="1:8" x14ac:dyDescent="0.25">
      <c r="A844" s="103"/>
      <c r="C844" s="324" t="s">
        <v>1539</v>
      </c>
      <c r="D844" t="s">
        <v>1539</v>
      </c>
      <c r="E844" s="323" t="s">
        <v>1539</v>
      </c>
      <c r="G844" s="323" t="s">
        <v>1539</v>
      </c>
      <c r="H844" s="323" t="s">
        <v>1539</v>
      </c>
    </row>
    <row r="845" spans="1:8" x14ac:dyDescent="0.25">
      <c r="A845" s="103"/>
      <c r="C845" s="324" t="s">
        <v>1539</v>
      </c>
      <c r="D845" t="s">
        <v>1539</v>
      </c>
      <c r="E845" s="323" t="s">
        <v>1539</v>
      </c>
      <c r="G845" s="323" t="s">
        <v>1539</v>
      </c>
      <c r="H845" s="323" t="s">
        <v>1539</v>
      </c>
    </row>
    <row r="846" spans="1:8" x14ac:dyDescent="0.25">
      <c r="A846" s="103"/>
      <c r="B846" s="324"/>
      <c r="C846" s="324" t="s">
        <v>1539</v>
      </c>
      <c r="D846" t="s">
        <v>1539</v>
      </c>
      <c r="E846" s="323" t="s">
        <v>1539</v>
      </c>
      <c r="G846" s="323" t="s">
        <v>1539</v>
      </c>
      <c r="H846" s="323" t="s">
        <v>1539</v>
      </c>
    </row>
    <row r="847" spans="1:8" x14ac:dyDescent="0.25">
      <c r="A847" s="103"/>
      <c r="B847" s="324"/>
      <c r="C847" s="324" t="s">
        <v>1539</v>
      </c>
      <c r="D847" t="s">
        <v>1539</v>
      </c>
      <c r="E847" s="323" t="s">
        <v>1539</v>
      </c>
      <c r="G847" s="323" t="s">
        <v>1539</v>
      </c>
      <c r="H847" s="323" t="s">
        <v>1539</v>
      </c>
    </row>
    <row r="848" spans="1:8" x14ac:dyDescent="0.25">
      <c r="A848" s="103"/>
      <c r="B848" s="324"/>
      <c r="C848" s="324" t="s">
        <v>1539</v>
      </c>
      <c r="D848" t="s">
        <v>1539</v>
      </c>
      <c r="E848" s="323" t="s">
        <v>1539</v>
      </c>
      <c r="G848" s="323" t="s">
        <v>1539</v>
      </c>
      <c r="H848" s="323" t="s">
        <v>1539</v>
      </c>
    </row>
    <row r="849" spans="1:8" x14ac:dyDescent="0.25">
      <c r="A849" s="103"/>
      <c r="B849" s="324"/>
      <c r="C849" s="324" t="s">
        <v>1539</v>
      </c>
      <c r="D849" t="s">
        <v>1539</v>
      </c>
      <c r="E849" s="323" t="s">
        <v>1539</v>
      </c>
      <c r="G849" s="323" t="s">
        <v>1539</v>
      </c>
      <c r="H849" s="323" t="s">
        <v>1539</v>
      </c>
    </row>
    <row r="850" spans="1:8" x14ac:dyDescent="0.25">
      <c r="A850" s="103"/>
      <c r="B850" s="324"/>
      <c r="C850" s="324" t="s">
        <v>1539</v>
      </c>
      <c r="D850" t="s">
        <v>1539</v>
      </c>
      <c r="E850" s="323" t="s">
        <v>1539</v>
      </c>
      <c r="G850" s="323" t="s">
        <v>1539</v>
      </c>
      <c r="H850" s="323" t="s">
        <v>1539</v>
      </c>
    </row>
    <row r="851" spans="1:8" x14ac:dyDescent="0.25">
      <c r="A851" s="103"/>
      <c r="B851" s="326"/>
      <c r="C851" s="324" t="s">
        <v>1539</v>
      </c>
      <c r="D851" t="s">
        <v>1539</v>
      </c>
      <c r="E851" s="323" t="s">
        <v>1539</v>
      </c>
      <c r="G851" s="323" t="s">
        <v>1539</v>
      </c>
      <c r="H851" s="323" t="s">
        <v>1539</v>
      </c>
    </row>
    <row r="852" spans="1:8" x14ac:dyDescent="0.25">
      <c r="A852" s="103"/>
      <c r="C852" s="324" t="s">
        <v>1539</v>
      </c>
      <c r="D852" t="s">
        <v>1539</v>
      </c>
      <c r="E852" s="323" t="s">
        <v>1539</v>
      </c>
      <c r="G852" s="323" t="s">
        <v>1539</v>
      </c>
      <c r="H852" s="323" t="s">
        <v>1539</v>
      </c>
    </row>
    <row r="853" spans="1:8" x14ac:dyDescent="0.25">
      <c r="A853" s="103"/>
      <c r="C853" s="324" t="s">
        <v>1539</v>
      </c>
      <c r="D853" t="s">
        <v>1539</v>
      </c>
      <c r="E853" s="323" t="s">
        <v>1539</v>
      </c>
      <c r="G853" s="323" t="s">
        <v>1539</v>
      </c>
      <c r="H853" s="323" t="s">
        <v>1539</v>
      </c>
    </row>
    <row r="854" spans="1:8" x14ac:dyDescent="0.25">
      <c r="A854" s="103"/>
      <c r="C854" s="324" t="s">
        <v>1539</v>
      </c>
      <c r="D854" t="s">
        <v>1539</v>
      </c>
      <c r="E854" s="323" t="s">
        <v>1539</v>
      </c>
      <c r="G854" s="323" t="s">
        <v>1539</v>
      </c>
      <c r="H854" s="323" t="s">
        <v>1539</v>
      </c>
    </row>
    <row r="855" spans="1:8" x14ac:dyDescent="0.25">
      <c r="A855" s="103"/>
      <c r="C855" s="324" t="s">
        <v>1539</v>
      </c>
      <c r="D855" t="s">
        <v>1539</v>
      </c>
      <c r="E855" s="323" t="s">
        <v>1539</v>
      </c>
      <c r="G855" s="323" t="s">
        <v>1539</v>
      </c>
      <c r="H855" s="323" t="s">
        <v>1539</v>
      </c>
    </row>
    <row r="856" spans="1:8" x14ac:dyDescent="0.25">
      <c r="A856" s="103"/>
      <c r="B856" s="324"/>
      <c r="C856" s="324" t="s">
        <v>1539</v>
      </c>
      <c r="D856" t="s">
        <v>1539</v>
      </c>
      <c r="E856" s="323" t="s">
        <v>1539</v>
      </c>
      <c r="G856" s="323" t="s">
        <v>1539</v>
      </c>
      <c r="H856" s="323" t="s">
        <v>1539</v>
      </c>
    </row>
    <row r="857" spans="1:8" x14ac:dyDescent="0.25">
      <c r="A857" s="103"/>
      <c r="B857" s="324"/>
      <c r="C857" s="324" t="s">
        <v>1539</v>
      </c>
      <c r="D857" t="s">
        <v>1539</v>
      </c>
      <c r="E857" s="323" t="s">
        <v>1539</v>
      </c>
      <c r="G857" s="323" t="s">
        <v>1539</v>
      </c>
      <c r="H857" s="323" t="s">
        <v>1539</v>
      </c>
    </row>
    <row r="858" spans="1:8" x14ac:dyDescent="0.25">
      <c r="A858" s="103"/>
      <c r="B858" s="324"/>
      <c r="C858" s="324" t="s">
        <v>1539</v>
      </c>
      <c r="D858" t="s">
        <v>1539</v>
      </c>
      <c r="E858" s="323" t="s">
        <v>1539</v>
      </c>
      <c r="G858" s="323" t="s">
        <v>1539</v>
      </c>
      <c r="H858" s="323" t="s">
        <v>1539</v>
      </c>
    </row>
    <row r="859" spans="1:8" x14ac:dyDescent="0.25">
      <c r="A859" s="103"/>
      <c r="B859" s="324"/>
      <c r="C859" s="324" t="s">
        <v>1539</v>
      </c>
      <c r="D859" t="s">
        <v>1539</v>
      </c>
      <c r="E859" s="323" t="s">
        <v>1539</v>
      </c>
      <c r="G859" s="323" t="s">
        <v>1539</v>
      </c>
      <c r="H859" s="323" t="s">
        <v>1539</v>
      </c>
    </row>
    <row r="860" spans="1:8" x14ac:dyDescent="0.25">
      <c r="A860" s="103"/>
      <c r="B860" s="324"/>
      <c r="C860" s="324" t="s">
        <v>1539</v>
      </c>
      <c r="D860" t="s">
        <v>1539</v>
      </c>
      <c r="E860" s="323" t="s">
        <v>1539</v>
      </c>
      <c r="G860" s="323" t="s">
        <v>1539</v>
      </c>
      <c r="H860" s="323" t="s">
        <v>1539</v>
      </c>
    </row>
    <row r="861" spans="1:8" x14ac:dyDescent="0.25">
      <c r="A861" s="103"/>
      <c r="B861" s="324"/>
      <c r="C861" s="324" t="s">
        <v>1539</v>
      </c>
      <c r="D861" t="s">
        <v>1539</v>
      </c>
      <c r="E861" s="323" t="s">
        <v>1539</v>
      </c>
      <c r="G861" s="323" t="s">
        <v>1539</v>
      </c>
      <c r="H861" s="323" t="s">
        <v>1539</v>
      </c>
    </row>
    <row r="862" spans="1:8" x14ac:dyDescent="0.25">
      <c r="A862" s="103"/>
      <c r="B862" s="324"/>
      <c r="C862" s="324" t="s">
        <v>1539</v>
      </c>
      <c r="D862" t="s">
        <v>1539</v>
      </c>
      <c r="E862" s="323" t="s">
        <v>1539</v>
      </c>
      <c r="G862" s="323" t="s">
        <v>1539</v>
      </c>
      <c r="H862" s="323" t="s">
        <v>1539</v>
      </c>
    </row>
    <row r="863" spans="1:8" x14ac:dyDescent="0.25">
      <c r="A863" s="103"/>
      <c r="B863" s="324"/>
      <c r="C863" s="324" t="s">
        <v>1539</v>
      </c>
      <c r="D863" t="s">
        <v>1539</v>
      </c>
      <c r="E863" s="323" t="s">
        <v>1539</v>
      </c>
      <c r="G863" s="323" t="s">
        <v>1539</v>
      </c>
      <c r="H863" s="323" t="s">
        <v>1539</v>
      </c>
    </row>
    <row r="864" spans="1:8" x14ac:dyDescent="0.25">
      <c r="A864" s="103"/>
      <c r="B864" s="324"/>
      <c r="C864" s="324" t="s">
        <v>1539</v>
      </c>
      <c r="D864" t="s">
        <v>1539</v>
      </c>
      <c r="E864" s="323" t="s">
        <v>1539</v>
      </c>
      <c r="G864" s="323" t="s">
        <v>1539</v>
      </c>
      <c r="H864" s="323" t="s">
        <v>1539</v>
      </c>
    </row>
    <row r="865" spans="1:8" x14ac:dyDescent="0.25">
      <c r="A865" s="103"/>
      <c r="B865" s="324"/>
      <c r="C865" s="324" t="s">
        <v>1539</v>
      </c>
      <c r="D865" t="s">
        <v>1539</v>
      </c>
      <c r="E865" s="323" t="s">
        <v>1539</v>
      </c>
      <c r="G865" s="323" t="s">
        <v>1539</v>
      </c>
      <c r="H865" s="323" t="s">
        <v>1539</v>
      </c>
    </row>
    <row r="866" spans="1:8" x14ac:dyDescent="0.25">
      <c r="A866" s="103"/>
      <c r="B866" s="324"/>
      <c r="C866" s="324" t="s">
        <v>1539</v>
      </c>
      <c r="D866" t="s">
        <v>1539</v>
      </c>
      <c r="E866" s="323" t="s">
        <v>1539</v>
      </c>
      <c r="G866" s="323" t="s">
        <v>1539</v>
      </c>
      <c r="H866" s="323" t="s">
        <v>1539</v>
      </c>
    </row>
    <row r="867" spans="1:8" x14ac:dyDescent="0.25">
      <c r="A867" s="103"/>
      <c r="B867" s="324"/>
      <c r="C867" s="324" t="s">
        <v>1539</v>
      </c>
      <c r="D867" t="s">
        <v>1539</v>
      </c>
      <c r="E867" s="323" t="s">
        <v>1539</v>
      </c>
      <c r="G867" s="323" t="s">
        <v>1539</v>
      </c>
      <c r="H867" s="323" t="s">
        <v>1539</v>
      </c>
    </row>
    <row r="868" spans="1:8" x14ac:dyDescent="0.25">
      <c r="A868" s="103"/>
      <c r="B868" s="324"/>
      <c r="C868" s="324" t="s">
        <v>1539</v>
      </c>
      <c r="D868" t="s">
        <v>1539</v>
      </c>
      <c r="E868" s="323" t="s">
        <v>1539</v>
      </c>
      <c r="G868" s="323" t="s">
        <v>1539</v>
      </c>
      <c r="H868" s="323" t="s">
        <v>1539</v>
      </c>
    </row>
    <row r="869" spans="1:8" x14ac:dyDescent="0.25">
      <c r="A869" s="103"/>
      <c r="B869" s="324"/>
      <c r="C869" s="324" t="s">
        <v>1539</v>
      </c>
      <c r="D869" t="s">
        <v>1539</v>
      </c>
      <c r="E869" s="323" t="s">
        <v>1539</v>
      </c>
      <c r="G869" s="323" t="s">
        <v>1539</v>
      </c>
      <c r="H869" s="323" t="s">
        <v>1539</v>
      </c>
    </row>
    <row r="870" spans="1:8" x14ac:dyDescent="0.25">
      <c r="A870" s="103"/>
      <c r="B870" s="324"/>
      <c r="C870" s="324" t="s">
        <v>1539</v>
      </c>
      <c r="D870" t="s">
        <v>1539</v>
      </c>
      <c r="E870" s="323" t="s">
        <v>1539</v>
      </c>
      <c r="G870" s="323" t="s">
        <v>1539</v>
      </c>
      <c r="H870" s="323" t="s">
        <v>1539</v>
      </c>
    </row>
    <row r="871" spans="1:8" x14ac:dyDescent="0.25">
      <c r="A871" s="103"/>
      <c r="B871" s="324"/>
      <c r="C871" s="324" t="s">
        <v>1539</v>
      </c>
      <c r="D871" t="s">
        <v>1539</v>
      </c>
      <c r="E871" s="323" t="s">
        <v>1539</v>
      </c>
      <c r="G871" s="323" t="s">
        <v>1539</v>
      </c>
      <c r="H871" s="323" t="s">
        <v>1539</v>
      </c>
    </row>
    <row r="872" spans="1:8" x14ac:dyDescent="0.25">
      <c r="A872" s="103"/>
      <c r="B872" s="324"/>
      <c r="C872" s="324" t="s">
        <v>1539</v>
      </c>
      <c r="D872" t="s">
        <v>1539</v>
      </c>
      <c r="E872" s="323" t="s">
        <v>1539</v>
      </c>
      <c r="G872" s="323" t="s">
        <v>1539</v>
      </c>
      <c r="H872" s="323" t="s">
        <v>1539</v>
      </c>
    </row>
    <row r="873" spans="1:8" x14ac:dyDescent="0.25">
      <c r="A873" s="103"/>
      <c r="B873" s="324"/>
      <c r="C873" s="324" t="s">
        <v>1539</v>
      </c>
      <c r="D873" t="s">
        <v>1539</v>
      </c>
      <c r="E873" s="323" t="s">
        <v>1539</v>
      </c>
      <c r="G873" s="323" t="s">
        <v>1539</v>
      </c>
      <c r="H873" s="323" t="s">
        <v>1539</v>
      </c>
    </row>
    <row r="874" spans="1:8" x14ac:dyDescent="0.25">
      <c r="A874" s="103"/>
      <c r="B874" s="324"/>
      <c r="C874" s="324" t="s">
        <v>1539</v>
      </c>
      <c r="D874" t="s">
        <v>1539</v>
      </c>
      <c r="E874" s="323" t="s">
        <v>1539</v>
      </c>
      <c r="G874" s="323" t="s">
        <v>1539</v>
      </c>
      <c r="H874" s="323" t="s">
        <v>1539</v>
      </c>
    </row>
    <row r="875" spans="1:8" x14ac:dyDescent="0.25">
      <c r="A875" s="103"/>
      <c r="B875" s="324"/>
      <c r="C875" s="324" t="s">
        <v>1539</v>
      </c>
      <c r="D875" t="s">
        <v>1539</v>
      </c>
      <c r="E875" s="323" t="s">
        <v>1539</v>
      </c>
      <c r="G875" s="323" t="s">
        <v>1539</v>
      </c>
      <c r="H875" s="323" t="s">
        <v>1539</v>
      </c>
    </row>
    <row r="876" spans="1:8" x14ac:dyDescent="0.25">
      <c r="A876" s="103"/>
      <c r="B876" s="324"/>
      <c r="C876" s="324" t="s">
        <v>1539</v>
      </c>
      <c r="D876" t="s">
        <v>1539</v>
      </c>
      <c r="E876" s="323" t="s">
        <v>1539</v>
      </c>
      <c r="G876" s="323" t="s">
        <v>1539</v>
      </c>
      <c r="H876" s="323" t="s">
        <v>1539</v>
      </c>
    </row>
    <row r="877" spans="1:8" x14ac:dyDescent="0.25">
      <c r="A877" s="103"/>
      <c r="B877" s="324"/>
      <c r="C877" s="324" t="s">
        <v>1539</v>
      </c>
      <c r="D877" t="s">
        <v>1539</v>
      </c>
      <c r="E877" s="323" t="s">
        <v>1539</v>
      </c>
      <c r="G877" s="323" t="s">
        <v>1539</v>
      </c>
      <c r="H877" s="323" t="s">
        <v>1539</v>
      </c>
    </row>
    <row r="878" spans="1:8" x14ac:dyDescent="0.25">
      <c r="A878" s="103"/>
      <c r="B878" s="324"/>
      <c r="C878" s="324" t="s">
        <v>1539</v>
      </c>
      <c r="D878" t="s">
        <v>1539</v>
      </c>
      <c r="E878" s="323" t="s">
        <v>1539</v>
      </c>
      <c r="G878" s="323" t="s">
        <v>1539</v>
      </c>
      <c r="H878" s="323" t="s">
        <v>1539</v>
      </c>
    </row>
    <row r="879" spans="1:8" x14ac:dyDescent="0.25">
      <c r="A879" s="103"/>
      <c r="B879" s="324"/>
      <c r="C879" s="324" t="s">
        <v>1539</v>
      </c>
      <c r="D879" t="s">
        <v>1539</v>
      </c>
      <c r="E879" s="323" t="s">
        <v>1539</v>
      </c>
      <c r="G879" s="323" t="s">
        <v>1539</v>
      </c>
      <c r="H879" s="323" t="s">
        <v>1539</v>
      </c>
    </row>
    <row r="880" spans="1:8" x14ac:dyDescent="0.25">
      <c r="A880" s="103"/>
      <c r="B880" s="324"/>
      <c r="C880" s="324" t="s">
        <v>1539</v>
      </c>
      <c r="D880" t="s">
        <v>1539</v>
      </c>
      <c r="E880" s="323" t="s">
        <v>1539</v>
      </c>
      <c r="G880" s="323" t="s">
        <v>1539</v>
      </c>
      <c r="H880" s="323" t="s">
        <v>1539</v>
      </c>
    </row>
    <row r="881" spans="1:8" x14ac:dyDescent="0.25">
      <c r="A881" s="103"/>
      <c r="B881" s="324"/>
      <c r="C881" s="324" t="s">
        <v>1539</v>
      </c>
      <c r="D881" t="s">
        <v>1539</v>
      </c>
      <c r="E881" s="323" t="s">
        <v>1539</v>
      </c>
      <c r="G881" s="323" t="s">
        <v>1539</v>
      </c>
      <c r="H881" s="323" t="s">
        <v>1539</v>
      </c>
    </row>
    <row r="882" spans="1:8" x14ac:dyDescent="0.25">
      <c r="A882" s="103"/>
      <c r="B882" s="326"/>
      <c r="C882" s="324" t="s">
        <v>1539</v>
      </c>
      <c r="D882" t="s">
        <v>1539</v>
      </c>
      <c r="E882" s="323" t="s">
        <v>1539</v>
      </c>
      <c r="G882" s="323" t="s">
        <v>1539</v>
      </c>
      <c r="H882" s="323" t="s">
        <v>1539</v>
      </c>
    </row>
    <row r="883" spans="1:8" x14ac:dyDescent="0.25">
      <c r="A883" s="103"/>
      <c r="C883" s="324" t="s">
        <v>1539</v>
      </c>
      <c r="D883" t="s">
        <v>1539</v>
      </c>
      <c r="E883" s="323" t="s">
        <v>1539</v>
      </c>
      <c r="G883" s="323" t="s">
        <v>1539</v>
      </c>
      <c r="H883" s="323" t="s">
        <v>1539</v>
      </c>
    </row>
    <row r="884" spans="1:8" x14ac:dyDescent="0.25">
      <c r="A884" s="103"/>
      <c r="C884" s="324" t="s">
        <v>1539</v>
      </c>
      <c r="D884" t="s">
        <v>1539</v>
      </c>
      <c r="E884" s="323" t="s">
        <v>1539</v>
      </c>
      <c r="G884" s="323" t="s">
        <v>1539</v>
      </c>
      <c r="H884" s="323" t="s">
        <v>1539</v>
      </c>
    </row>
    <row r="885" spans="1:8" x14ac:dyDescent="0.25">
      <c r="A885" s="103"/>
      <c r="C885" s="324" t="s">
        <v>1539</v>
      </c>
      <c r="D885" t="s">
        <v>1539</v>
      </c>
      <c r="E885" s="323" t="s">
        <v>1539</v>
      </c>
      <c r="G885" s="323" t="s">
        <v>1539</v>
      </c>
      <c r="H885" s="323" t="s">
        <v>1539</v>
      </c>
    </row>
    <row r="886" spans="1:8" x14ac:dyDescent="0.25">
      <c r="A886" s="103"/>
      <c r="C886" s="324" t="s">
        <v>1539</v>
      </c>
      <c r="D886" t="s">
        <v>1539</v>
      </c>
      <c r="E886" s="323" t="s">
        <v>1539</v>
      </c>
      <c r="G886" s="323" t="s">
        <v>1539</v>
      </c>
      <c r="H886" s="323" t="s">
        <v>1539</v>
      </c>
    </row>
    <row r="887" spans="1:8" x14ac:dyDescent="0.25">
      <c r="A887" s="103"/>
      <c r="B887" s="326"/>
      <c r="C887" s="324" t="s">
        <v>1539</v>
      </c>
      <c r="D887" t="s">
        <v>1539</v>
      </c>
      <c r="E887" s="323" t="s">
        <v>1539</v>
      </c>
      <c r="G887" s="323" t="s">
        <v>1539</v>
      </c>
      <c r="H887" s="323" t="s">
        <v>1539</v>
      </c>
    </row>
    <row r="888" spans="1:8" x14ac:dyDescent="0.25">
      <c r="A888" s="103"/>
      <c r="C888" s="324" t="s">
        <v>1539</v>
      </c>
      <c r="D888" t="s">
        <v>1539</v>
      </c>
      <c r="E888" s="323" t="s">
        <v>1539</v>
      </c>
      <c r="G888" s="323" t="s">
        <v>1539</v>
      </c>
      <c r="H888" s="323" t="s">
        <v>1539</v>
      </c>
    </row>
    <row r="889" spans="1:8" x14ac:dyDescent="0.25">
      <c r="A889" s="103"/>
      <c r="C889" s="324" t="s">
        <v>1539</v>
      </c>
      <c r="D889" t="s">
        <v>1539</v>
      </c>
      <c r="E889" s="323" t="s">
        <v>1539</v>
      </c>
      <c r="G889" s="323" t="s">
        <v>1539</v>
      </c>
      <c r="H889" s="323" t="s">
        <v>1539</v>
      </c>
    </row>
    <row r="890" spans="1:8" x14ac:dyDescent="0.25">
      <c r="A890" s="103"/>
      <c r="C890" s="324" t="s">
        <v>1539</v>
      </c>
      <c r="D890" t="s">
        <v>1539</v>
      </c>
      <c r="E890" s="323" t="s">
        <v>1539</v>
      </c>
      <c r="G890" s="323" t="s">
        <v>1539</v>
      </c>
      <c r="H890" s="323" t="s">
        <v>1539</v>
      </c>
    </row>
    <row r="891" spans="1:8" x14ac:dyDescent="0.25">
      <c r="A891" s="103"/>
      <c r="C891" s="324" t="s">
        <v>1539</v>
      </c>
      <c r="D891" t="s">
        <v>1539</v>
      </c>
      <c r="E891" s="323" t="s">
        <v>1539</v>
      </c>
      <c r="G891" s="323" t="s">
        <v>1539</v>
      </c>
      <c r="H891" s="323" t="s">
        <v>1539</v>
      </c>
    </row>
    <row r="892" spans="1:8" x14ac:dyDescent="0.25">
      <c r="A892" s="103"/>
      <c r="C892" s="324" t="s">
        <v>1539</v>
      </c>
      <c r="D892" t="s">
        <v>1539</v>
      </c>
      <c r="E892" s="323" t="s">
        <v>1539</v>
      </c>
      <c r="G892" s="323" t="s">
        <v>1539</v>
      </c>
      <c r="H892" s="323" t="s">
        <v>1539</v>
      </c>
    </row>
    <row r="893" spans="1:8" x14ac:dyDescent="0.25">
      <c r="A893" s="103"/>
      <c r="B893" s="324"/>
      <c r="C893" s="324" t="s">
        <v>1539</v>
      </c>
      <c r="D893" t="s">
        <v>1539</v>
      </c>
      <c r="E893" s="323" t="s">
        <v>1539</v>
      </c>
      <c r="G893" s="323" t="s">
        <v>1539</v>
      </c>
      <c r="H893" s="323" t="s">
        <v>1539</v>
      </c>
    </row>
    <row r="894" spans="1:8" x14ac:dyDescent="0.25">
      <c r="A894" s="103"/>
      <c r="B894" s="324"/>
      <c r="C894" s="324" t="s">
        <v>1539</v>
      </c>
      <c r="D894" t="s">
        <v>1539</v>
      </c>
      <c r="E894" s="323" t="s">
        <v>1539</v>
      </c>
      <c r="G894" s="323" t="s">
        <v>1539</v>
      </c>
      <c r="H894" s="323" t="s">
        <v>1539</v>
      </c>
    </row>
    <row r="895" spans="1:8" x14ac:dyDescent="0.25">
      <c r="A895" s="103"/>
      <c r="B895" s="324"/>
      <c r="C895" s="324" t="s">
        <v>1539</v>
      </c>
      <c r="D895" t="s">
        <v>1539</v>
      </c>
      <c r="E895" s="323" t="s">
        <v>1539</v>
      </c>
      <c r="G895" s="323" t="s">
        <v>1539</v>
      </c>
      <c r="H895" s="323" t="s">
        <v>1539</v>
      </c>
    </row>
    <row r="896" spans="1:8" x14ac:dyDescent="0.25">
      <c r="A896" s="103"/>
      <c r="B896" s="324"/>
      <c r="C896" s="324" t="s">
        <v>1539</v>
      </c>
      <c r="D896" t="s">
        <v>1539</v>
      </c>
      <c r="E896" s="323" t="s">
        <v>1539</v>
      </c>
      <c r="G896" s="323" t="s">
        <v>1539</v>
      </c>
      <c r="H896" s="323" t="s">
        <v>1539</v>
      </c>
    </row>
    <row r="897" spans="1:8" x14ac:dyDescent="0.25">
      <c r="A897" s="103"/>
      <c r="B897" s="324"/>
      <c r="C897" s="324" t="s">
        <v>1539</v>
      </c>
      <c r="D897" t="s">
        <v>1539</v>
      </c>
      <c r="E897" s="323" t="s">
        <v>1539</v>
      </c>
      <c r="G897" s="323" t="s">
        <v>1539</v>
      </c>
      <c r="H897" s="323" t="s">
        <v>1539</v>
      </c>
    </row>
    <row r="898" spans="1:8" x14ac:dyDescent="0.25">
      <c r="A898" s="103"/>
      <c r="B898" s="324"/>
      <c r="C898" s="324" t="s">
        <v>1539</v>
      </c>
      <c r="D898" t="s">
        <v>1539</v>
      </c>
      <c r="E898" s="323" t="s">
        <v>1539</v>
      </c>
      <c r="G898" s="323" t="s">
        <v>1539</v>
      </c>
      <c r="H898" s="323" t="s">
        <v>1539</v>
      </c>
    </row>
    <row r="899" spans="1:8" x14ac:dyDescent="0.25">
      <c r="A899" s="103"/>
      <c r="B899" s="324"/>
      <c r="C899" s="324" t="s">
        <v>1539</v>
      </c>
      <c r="D899" t="s">
        <v>1539</v>
      </c>
      <c r="E899" s="323" t="s">
        <v>1539</v>
      </c>
      <c r="G899" s="323" t="s">
        <v>1539</v>
      </c>
      <c r="H899" s="323" t="s">
        <v>1539</v>
      </c>
    </row>
    <row r="900" spans="1:8" x14ac:dyDescent="0.25">
      <c r="A900" s="103"/>
      <c r="B900" s="324"/>
      <c r="C900" s="324" t="s">
        <v>1539</v>
      </c>
      <c r="D900" t="s">
        <v>1539</v>
      </c>
      <c r="E900" s="323" t="s">
        <v>1539</v>
      </c>
      <c r="G900" s="323" t="s">
        <v>1539</v>
      </c>
      <c r="H900" s="323" t="s">
        <v>1539</v>
      </c>
    </row>
    <row r="901" spans="1:8" x14ac:dyDescent="0.25">
      <c r="A901" s="103"/>
      <c r="B901" s="324"/>
      <c r="C901" s="324" t="s">
        <v>1539</v>
      </c>
      <c r="D901" t="s">
        <v>1539</v>
      </c>
      <c r="E901" s="323" t="s">
        <v>1539</v>
      </c>
      <c r="G901" s="323" t="s">
        <v>1539</v>
      </c>
      <c r="H901" s="323" t="s">
        <v>1539</v>
      </c>
    </row>
    <row r="902" spans="1:8" x14ac:dyDescent="0.25">
      <c r="A902" s="103"/>
      <c r="B902" s="324"/>
      <c r="C902" s="324" t="s">
        <v>1539</v>
      </c>
      <c r="D902" t="s">
        <v>1539</v>
      </c>
      <c r="E902" s="323" t="s">
        <v>1539</v>
      </c>
      <c r="G902" s="323" t="s">
        <v>1539</v>
      </c>
      <c r="H902" s="323" t="s">
        <v>1539</v>
      </c>
    </row>
    <row r="903" spans="1:8" x14ac:dyDescent="0.25">
      <c r="A903" s="103"/>
      <c r="B903" s="324"/>
      <c r="C903" s="324" t="s">
        <v>1539</v>
      </c>
      <c r="D903" t="s">
        <v>1539</v>
      </c>
      <c r="E903" s="323" t="s">
        <v>1539</v>
      </c>
      <c r="G903" s="323" t="s">
        <v>1539</v>
      </c>
      <c r="H903" s="323" t="s">
        <v>1539</v>
      </c>
    </row>
    <row r="904" spans="1:8" x14ac:dyDescent="0.25">
      <c r="A904" s="103"/>
      <c r="B904" s="324"/>
      <c r="C904" s="324" t="s">
        <v>1539</v>
      </c>
      <c r="D904" t="s">
        <v>1539</v>
      </c>
      <c r="E904" s="323" t="s">
        <v>1539</v>
      </c>
      <c r="G904" s="323" t="s">
        <v>1539</v>
      </c>
      <c r="H904" s="323" t="s">
        <v>1539</v>
      </c>
    </row>
    <row r="905" spans="1:8" x14ac:dyDescent="0.25">
      <c r="A905" s="103"/>
      <c r="B905" s="324"/>
      <c r="C905" s="324" t="s">
        <v>1539</v>
      </c>
      <c r="D905" t="s">
        <v>1539</v>
      </c>
      <c r="E905" s="323" t="s">
        <v>1539</v>
      </c>
      <c r="G905" s="323" t="s">
        <v>1539</v>
      </c>
      <c r="H905" s="323" t="s">
        <v>1539</v>
      </c>
    </row>
    <row r="906" spans="1:8" x14ac:dyDescent="0.25">
      <c r="A906" s="103"/>
      <c r="B906" s="324"/>
      <c r="C906" s="324" t="s">
        <v>1539</v>
      </c>
      <c r="D906" t="s">
        <v>1539</v>
      </c>
      <c r="E906" s="323" t="s">
        <v>1539</v>
      </c>
      <c r="G906" s="323" t="s">
        <v>1539</v>
      </c>
      <c r="H906" s="323" t="s">
        <v>1539</v>
      </c>
    </row>
    <row r="907" spans="1:8" x14ac:dyDescent="0.25">
      <c r="A907" s="103"/>
      <c r="B907" s="324"/>
      <c r="C907" s="324" t="s">
        <v>1539</v>
      </c>
      <c r="D907" t="s">
        <v>1539</v>
      </c>
      <c r="E907" s="323" t="s">
        <v>1539</v>
      </c>
      <c r="G907" s="323" t="s">
        <v>1539</v>
      </c>
      <c r="H907" s="323" t="s">
        <v>1539</v>
      </c>
    </row>
    <row r="908" spans="1:8" x14ac:dyDescent="0.25">
      <c r="A908" s="103"/>
      <c r="B908" s="324"/>
      <c r="C908" s="324" t="s">
        <v>1539</v>
      </c>
      <c r="D908" t="s">
        <v>1539</v>
      </c>
      <c r="E908" s="323" t="s">
        <v>1539</v>
      </c>
      <c r="G908" s="323" t="s">
        <v>1539</v>
      </c>
      <c r="H908" s="323" t="s">
        <v>1539</v>
      </c>
    </row>
    <row r="909" spans="1:8" x14ac:dyDescent="0.25">
      <c r="A909" s="103"/>
      <c r="B909" s="324"/>
      <c r="C909" s="324" t="s">
        <v>1539</v>
      </c>
      <c r="D909" t="s">
        <v>1539</v>
      </c>
      <c r="E909" s="323" t="s">
        <v>1539</v>
      </c>
      <c r="G909" s="323" t="s">
        <v>1539</v>
      </c>
      <c r="H909" s="323" t="s">
        <v>1539</v>
      </c>
    </row>
    <row r="910" spans="1:8" x14ac:dyDescent="0.25">
      <c r="A910" s="103"/>
      <c r="B910" s="324"/>
      <c r="C910" s="324" t="s">
        <v>1539</v>
      </c>
      <c r="D910" t="s">
        <v>1539</v>
      </c>
      <c r="E910" s="323" t="s">
        <v>1539</v>
      </c>
      <c r="G910" s="323" t="s">
        <v>1539</v>
      </c>
      <c r="H910" s="323" t="s">
        <v>1539</v>
      </c>
    </row>
    <row r="911" spans="1:8" x14ac:dyDescent="0.25">
      <c r="A911" s="103"/>
      <c r="B911" s="324"/>
      <c r="C911" s="324" t="s">
        <v>1539</v>
      </c>
      <c r="D911" t="s">
        <v>1539</v>
      </c>
      <c r="E911" s="323" t="s">
        <v>1539</v>
      </c>
      <c r="G911" s="323" t="s">
        <v>1539</v>
      </c>
      <c r="H911" s="323" t="s">
        <v>1539</v>
      </c>
    </row>
    <row r="912" spans="1:8" x14ac:dyDescent="0.25">
      <c r="A912" s="103"/>
      <c r="B912" s="324"/>
      <c r="C912" s="324" t="s">
        <v>1539</v>
      </c>
      <c r="D912" t="s">
        <v>1539</v>
      </c>
      <c r="E912" s="323" t="s">
        <v>1539</v>
      </c>
      <c r="G912" s="323" t="s">
        <v>1539</v>
      </c>
      <c r="H912" s="323" t="s">
        <v>1539</v>
      </c>
    </row>
    <row r="913" spans="1:8" x14ac:dyDescent="0.25">
      <c r="A913" s="103"/>
      <c r="B913" s="324"/>
      <c r="C913" s="324" t="s">
        <v>1539</v>
      </c>
      <c r="D913" t="s">
        <v>1539</v>
      </c>
      <c r="E913" s="323" t="s">
        <v>1539</v>
      </c>
      <c r="G913" s="323" t="s">
        <v>1539</v>
      </c>
      <c r="H913" s="323" t="s">
        <v>1539</v>
      </c>
    </row>
    <row r="914" spans="1:8" x14ac:dyDescent="0.25">
      <c r="A914" s="103"/>
      <c r="B914" s="324"/>
      <c r="C914" s="324" t="s">
        <v>1539</v>
      </c>
      <c r="D914" t="s">
        <v>1539</v>
      </c>
      <c r="E914" s="323" t="s">
        <v>1539</v>
      </c>
      <c r="G914" s="323" t="s">
        <v>1539</v>
      </c>
      <c r="H914" s="323" t="s">
        <v>1539</v>
      </c>
    </row>
    <row r="915" spans="1:8" x14ac:dyDescent="0.25">
      <c r="A915" s="103"/>
      <c r="B915" s="324"/>
      <c r="C915" s="324" t="s">
        <v>1539</v>
      </c>
      <c r="D915" t="s">
        <v>1539</v>
      </c>
      <c r="E915" s="323" t="s">
        <v>1539</v>
      </c>
      <c r="G915" s="323" t="s">
        <v>1539</v>
      </c>
      <c r="H915" s="323" t="s">
        <v>1539</v>
      </c>
    </row>
    <row r="916" spans="1:8" x14ac:dyDescent="0.25">
      <c r="A916" s="103"/>
      <c r="B916" s="324"/>
      <c r="C916" s="324" t="s">
        <v>1539</v>
      </c>
      <c r="D916" t="s">
        <v>1539</v>
      </c>
      <c r="E916" s="323" t="s">
        <v>1539</v>
      </c>
      <c r="G916" s="323" t="s">
        <v>1539</v>
      </c>
      <c r="H916" s="323" t="s">
        <v>1539</v>
      </c>
    </row>
    <row r="917" spans="1:8" x14ac:dyDescent="0.25">
      <c r="A917" s="103"/>
      <c r="B917" s="324"/>
      <c r="C917" s="324" t="s">
        <v>1539</v>
      </c>
      <c r="D917" t="s">
        <v>1539</v>
      </c>
      <c r="E917" s="323" t="s">
        <v>1539</v>
      </c>
      <c r="G917" s="323" t="s">
        <v>1539</v>
      </c>
      <c r="H917" s="323" t="s">
        <v>1539</v>
      </c>
    </row>
    <row r="918" spans="1:8" x14ac:dyDescent="0.25">
      <c r="A918" s="103"/>
      <c r="B918" s="324"/>
      <c r="C918" s="324" t="s">
        <v>1539</v>
      </c>
      <c r="D918" t="s">
        <v>1539</v>
      </c>
      <c r="E918" s="323" t="s">
        <v>1539</v>
      </c>
      <c r="G918" s="323" t="s">
        <v>1539</v>
      </c>
      <c r="H918" s="323" t="s">
        <v>1539</v>
      </c>
    </row>
    <row r="919" spans="1:8" x14ac:dyDescent="0.25">
      <c r="A919" s="103"/>
      <c r="B919" s="324"/>
      <c r="C919" s="324" t="s">
        <v>1539</v>
      </c>
      <c r="D919" t="s">
        <v>1539</v>
      </c>
      <c r="E919" s="323" t="s">
        <v>1539</v>
      </c>
      <c r="G919" s="323" t="s">
        <v>1539</v>
      </c>
      <c r="H919" s="323" t="s">
        <v>1539</v>
      </c>
    </row>
    <row r="920" spans="1:8" x14ac:dyDescent="0.25">
      <c r="A920" s="103"/>
      <c r="B920" s="324"/>
      <c r="C920" s="324" t="s">
        <v>1539</v>
      </c>
      <c r="D920" t="s">
        <v>1539</v>
      </c>
      <c r="E920" s="323" t="s">
        <v>1539</v>
      </c>
      <c r="G920" s="323" t="s">
        <v>1539</v>
      </c>
      <c r="H920" s="323" t="s">
        <v>1539</v>
      </c>
    </row>
    <row r="921" spans="1:8" x14ac:dyDescent="0.25">
      <c r="A921" s="103"/>
      <c r="B921" s="324"/>
      <c r="C921" s="324" t="s">
        <v>1539</v>
      </c>
      <c r="D921" t="s">
        <v>1539</v>
      </c>
      <c r="E921" s="323" t="s">
        <v>1539</v>
      </c>
      <c r="G921" s="323" t="s">
        <v>1539</v>
      </c>
      <c r="H921" s="323" t="s">
        <v>1539</v>
      </c>
    </row>
    <row r="922" spans="1:8" x14ac:dyDescent="0.25">
      <c r="A922" s="103"/>
      <c r="B922" s="326"/>
      <c r="C922" s="324" t="s">
        <v>1539</v>
      </c>
      <c r="D922" t="s">
        <v>1539</v>
      </c>
      <c r="E922" s="323" t="s">
        <v>1539</v>
      </c>
      <c r="G922" s="323" t="s">
        <v>1539</v>
      </c>
      <c r="H922" s="323" t="s">
        <v>1539</v>
      </c>
    </row>
    <row r="923" spans="1:8" x14ac:dyDescent="0.25">
      <c r="A923" s="103"/>
      <c r="C923" s="324" t="s">
        <v>1539</v>
      </c>
      <c r="D923" t="s">
        <v>1539</v>
      </c>
      <c r="E923" s="323" t="s">
        <v>1539</v>
      </c>
      <c r="G923" s="323" t="s">
        <v>1539</v>
      </c>
      <c r="H923" s="323" t="s">
        <v>1539</v>
      </c>
    </row>
    <row r="924" spans="1:8" x14ac:dyDescent="0.25">
      <c r="A924" s="103"/>
      <c r="C924" s="324" t="s">
        <v>1539</v>
      </c>
      <c r="D924" t="s">
        <v>1539</v>
      </c>
      <c r="E924" s="323" t="s">
        <v>1539</v>
      </c>
      <c r="G924" s="323" t="s">
        <v>1539</v>
      </c>
      <c r="H924" s="323" t="s">
        <v>1539</v>
      </c>
    </row>
    <row r="925" spans="1:8" x14ac:dyDescent="0.25">
      <c r="A925" s="103"/>
      <c r="C925" s="324" t="s">
        <v>1539</v>
      </c>
      <c r="D925" t="s">
        <v>1539</v>
      </c>
      <c r="E925" s="323" t="s">
        <v>1539</v>
      </c>
      <c r="G925" s="323" t="s">
        <v>1539</v>
      </c>
      <c r="H925" s="323" t="s">
        <v>1539</v>
      </c>
    </row>
    <row r="926" spans="1:8" x14ac:dyDescent="0.25">
      <c r="A926" s="103"/>
      <c r="C926" s="324" t="s">
        <v>1539</v>
      </c>
      <c r="D926" t="s">
        <v>1539</v>
      </c>
      <c r="E926" s="323" t="s">
        <v>1539</v>
      </c>
      <c r="G926" s="323" t="s">
        <v>1539</v>
      </c>
      <c r="H926" s="323" t="s">
        <v>1539</v>
      </c>
    </row>
    <row r="927" spans="1:8" x14ac:dyDescent="0.25">
      <c r="A927" s="103"/>
      <c r="B927" s="324"/>
      <c r="C927" s="324" t="s">
        <v>1539</v>
      </c>
      <c r="D927" t="s">
        <v>1539</v>
      </c>
      <c r="E927" s="323" t="s">
        <v>1539</v>
      </c>
      <c r="G927" s="323" t="s">
        <v>1539</v>
      </c>
      <c r="H927" s="323" t="s">
        <v>1539</v>
      </c>
    </row>
    <row r="928" spans="1:8" x14ac:dyDescent="0.25">
      <c r="A928" s="103"/>
      <c r="B928" s="324"/>
      <c r="C928" s="324" t="s">
        <v>1539</v>
      </c>
      <c r="D928" t="s">
        <v>1539</v>
      </c>
      <c r="E928" s="323" t="s">
        <v>1539</v>
      </c>
      <c r="G928" s="323" t="s">
        <v>1539</v>
      </c>
      <c r="H928" s="323" t="s">
        <v>1539</v>
      </c>
    </row>
    <row r="929" spans="1:8" x14ac:dyDescent="0.25">
      <c r="A929" s="103"/>
      <c r="B929" s="324"/>
      <c r="C929" s="324" t="s">
        <v>1539</v>
      </c>
      <c r="D929" t="s">
        <v>1539</v>
      </c>
      <c r="E929" s="323" t="s">
        <v>1539</v>
      </c>
      <c r="G929" s="323" t="s">
        <v>1539</v>
      </c>
      <c r="H929" s="323" t="s">
        <v>1539</v>
      </c>
    </row>
    <row r="930" spans="1:8" x14ac:dyDescent="0.25">
      <c r="A930" s="103"/>
      <c r="B930" s="324"/>
      <c r="C930" s="324" t="s">
        <v>1539</v>
      </c>
      <c r="D930" t="s">
        <v>1539</v>
      </c>
      <c r="E930" s="323" t="s">
        <v>1539</v>
      </c>
      <c r="G930" s="323" t="s">
        <v>1539</v>
      </c>
      <c r="H930" s="323" t="s">
        <v>1539</v>
      </c>
    </row>
    <row r="931" spans="1:8" x14ac:dyDescent="0.25">
      <c r="A931" s="103"/>
      <c r="B931" s="324"/>
      <c r="C931" s="324" t="s">
        <v>1539</v>
      </c>
      <c r="D931" t="s">
        <v>1539</v>
      </c>
      <c r="E931" s="323" t="s">
        <v>1539</v>
      </c>
      <c r="G931" s="323" t="s">
        <v>1539</v>
      </c>
      <c r="H931" s="323" t="s">
        <v>1539</v>
      </c>
    </row>
    <row r="932" spans="1:8" x14ac:dyDescent="0.25">
      <c r="A932" s="103"/>
      <c r="B932" s="324"/>
      <c r="C932" s="324" t="s">
        <v>1539</v>
      </c>
      <c r="D932" t="s">
        <v>1539</v>
      </c>
      <c r="E932" s="323" t="s">
        <v>1539</v>
      </c>
      <c r="G932" s="323" t="s">
        <v>1539</v>
      </c>
      <c r="H932" s="323" t="s">
        <v>1539</v>
      </c>
    </row>
    <row r="933" spans="1:8" x14ac:dyDescent="0.25">
      <c r="A933" s="103"/>
      <c r="B933" s="324"/>
      <c r="C933" s="324" t="s">
        <v>1539</v>
      </c>
      <c r="D933" t="s">
        <v>1539</v>
      </c>
      <c r="E933" s="323" t="s">
        <v>1539</v>
      </c>
      <c r="G933" s="323" t="s">
        <v>1539</v>
      </c>
      <c r="H933" s="323" t="s">
        <v>1539</v>
      </c>
    </row>
    <row r="934" spans="1:8" x14ac:dyDescent="0.25">
      <c r="A934" s="103"/>
      <c r="B934" s="324"/>
      <c r="C934" s="324" t="s">
        <v>1539</v>
      </c>
      <c r="D934" t="s">
        <v>1539</v>
      </c>
      <c r="E934" s="323" t="s">
        <v>1539</v>
      </c>
      <c r="G934" s="323" t="s">
        <v>1539</v>
      </c>
      <c r="H934" s="323" t="s">
        <v>1539</v>
      </c>
    </row>
    <row r="935" spans="1:8" x14ac:dyDescent="0.25">
      <c r="A935" s="103"/>
      <c r="B935" s="326"/>
      <c r="C935" s="324" t="s">
        <v>1539</v>
      </c>
      <c r="D935" t="s">
        <v>1539</v>
      </c>
      <c r="E935" s="323" t="s">
        <v>1539</v>
      </c>
      <c r="G935" s="323" t="s">
        <v>1539</v>
      </c>
      <c r="H935" s="323" t="s">
        <v>1539</v>
      </c>
    </row>
    <row r="936" spans="1:8" x14ac:dyDescent="0.25">
      <c r="A936" s="103"/>
      <c r="C936" s="324" t="s">
        <v>1539</v>
      </c>
      <c r="D936" t="s">
        <v>1539</v>
      </c>
      <c r="E936" s="323" t="s">
        <v>1539</v>
      </c>
      <c r="G936" s="323" t="s">
        <v>1539</v>
      </c>
      <c r="H936" s="323" t="s">
        <v>1539</v>
      </c>
    </row>
    <row r="937" spans="1:8" x14ac:dyDescent="0.25">
      <c r="A937" s="103"/>
      <c r="C937" s="324" t="s">
        <v>1539</v>
      </c>
      <c r="D937" t="s">
        <v>1539</v>
      </c>
      <c r="E937" s="323" t="s">
        <v>1539</v>
      </c>
      <c r="G937" s="323" t="s">
        <v>1539</v>
      </c>
      <c r="H937" s="323" t="s">
        <v>1539</v>
      </c>
    </row>
    <row r="938" spans="1:8" x14ac:dyDescent="0.25">
      <c r="A938" s="103"/>
      <c r="C938" s="324" t="s">
        <v>1539</v>
      </c>
      <c r="D938" t="s">
        <v>1539</v>
      </c>
      <c r="E938" s="323" t="s">
        <v>1539</v>
      </c>
      <c r="G938" s="323" t="s">
        <v>1539</v>
      </c>
      <c r="H938" s="323" t="s">
        <v>1539</v>
      </c>
    </row>
    <row r="939" spans="1:8" x14ac:dyDescent="0.25">
      <c r="A939" s="103"/>
      <c r="C939" s="324" t="s">
        <v>1539</v>
      </c>
      <c r="D939" t="s">
        <v>1539</v>
      </c>
      <c r="E939" s="323" t="s">
        <v>1539</v>
      </c>
      <c r="G939" s="323" t="s">
        <v>1539</v>
      </c>
      <c r="H939" s="323" t="s">
        <v>1539</v>
      </c>
    </row>
    <row r="940" spans="1:8" x14ac:dyDescent="0.25">
      <c r="A940" s="103"/>
      <c r="B940" s="324"/>
      <c r="C940" s="324" t="s">
        <v>1539</v>
      </c>
      <c r="D940" t="s">
        <v>1539</v>
      </c>
      <c r="E940" s="323" t="s">
        <v>1539</v>
      </c>
      <c r="G940" s="323" t="s">
        <v>1539</v>
      </c>
      <c r="H940" s="323" t="s">
        <v>1539</v>
      </c>
    </row>
    <row r="941" spans="1:8" x14ac:dyDescent="0.25">
      <c r="A941" s="103"/>
      <c r="B941" s="324"/>
      <c r="C941" s="324" t="s">
        <v>1539</v>
      </c>
      <c r="D941" t="s">
        <v>1539</v>
      </c>
      <c r="E941" s="323" t="s">
        <v>1539</v>
      </c>
      <c r="G941" s="323" t="s">
        <v>1539</v>
      </c>
      <c r="H941" s="323" t="s">
        <v>1539</v>
      </c>
    </row>
    <row r="942" spans="1:8" x14ac:dyDescent="0.25">
      <c r="A942" s="103"/>
      <c r="B942" s="324"/>
      <c r="C942" s="324" t="s">
        <v>1539</v>
      </c>
      <c r="D942" t="s">
        <v>1539</v>
      </c>
      <c r="E942" s="323" t="s">
        <v>1539</v>
      </c>
      <c r="G942" s="323" t="s">
        <v>1539</v>
      </c>
      <c r="H942" s="323" t="s">
        <v>1539</v>
      </c>
    </row>
    <row r="943" spans="1:8" x14ac:dyDescent="0.25">
      <c r="A943" s="103"/>
      <c r="B943" s="324"/>
      <c r="C943" s="324" t="s">
        <v>1539</v>
      </c>
      <c r="D943" t="s">
        <v>1539</v>
      </c>
      <c r="E943" s="323" t="s">
        <v>1539</v>
      </c>
      <c r="G943" s="323" t="s">
        <v>1539</v>
      </c>
      <c r="H943" s="323" t="s">
        <v>1539</v>
      </c>
    </row>
    <row r="944" spans="1:8" x14ac:dyDescent="0.25">
      <c r="A944" s="103"/>
      <c r="B944" s="324"/>
      <c r="C944" s="324" t="s">
        <v>1539</v>
      </c>
      <c r="D944" t="s">
        <v>1539</v>
      </c>
      <c r="E944" s="323" t="s">
        <v>1539</v>
      </c>
      <c r="G944" s="323" t="s">
        <v>1539</v>
      </c>
      <c r="H944" s="323" t="s">
        <v>1539</v>
      </c>
    </row>
    <row r="945" spans="1:8" x14ac:dyDescent="0.25">
      <c r="A945" s="103"/>
      <c r="B945" s="324"/>
      <c r="C945" s="324" t="s">
        <v>1539</v>
      </c>
      <c r="D945" t="s">
        <v>1539</v>
      </c>
      <c r="E945" s="323" t="s">
        <v>1539</v>
      </c>
      <c r="G945" s="323" t="s">
        <v>1539</v>
      </c>
      <c r="H945" s="323" t="s">
        <v>1539</v>
      </c>
    </row>
    <row r="946" spans="1:8" x14ac:dyDescent="0.25">
      <c r="A946" s="103"/>
      <c r="B946" s="324"/>
      <c r="C946" s="324" t="s">
        <v>1539</v>
      </c>
      <c r="D946" t="s">
        <v>1539</v>
      </c>
      <c r="E946" s="323" t="s">
        <v>1539</v>
      </c>
      <c r="G946" s="323" t="s">
        <v>1539</v>
      </c>
      <c r="H946" s="323" t="s">
        <v>1539</v>
      </c>
    </row>
    <row r="947" spans="1:8" x14ac:dyDescent="0.25">
      <c r="A947" s="103"/>
      <c r="B947" s="324"/>
      <c r="C947" s="324" t="s">
        <v>1539</v>
      </c>
      <c r="D947" t="s">
        <v>1539</v>
      </c>
      <c r="E947" s="323" t="s">
        <v>1539</v>
      </c>
      <c r="G947" s="323" t="s">
        <v>1539</v>
      </c>
      <c r="H947" s="323" t="s">
        <v>1539</v>
      </c>
    </row>
    <row r="948" spans="1:8" x14ac:dyDescent="0.25">
      <c r="A948" s="103"/>
      <c r="B948" s="324"/>
      <c r="C948" s="324" t="s">
        <v>1539</v>
      </c>
      <c r="D948" t="s">
        <v>1539</v>
      </c>
      <c r="E948" s="323" t="s">
        <v>1539</v>
      </c>
      <c r="G948" s="323" t="s">
        <v>1539</v>
      </c>
      <c r="H948" s="323" t="s">
        <v>1539</v>
      </c>
    </row>
    <row r="949" spans="1:8" x14ac:dyDescent="0.25">
      <c r="A949" s="103"/>
      <c r="B949" s="324"/>
      <c r="C949" s="324" t="s">
        <v>1539</v>
      </c>
      <c r="D949" t="s">
        <v>1539</v>
      </c>
      <c r="E949" s="323" t="s">
        <v>1539</v>
      </c>
      <c r="G949" s="323" t="s">
        <v>1539</v>
      </c>
      <c r="H949" s="323" t="s">
        <v>1539</v>
      </c>
    </row>
    <row r="950" spans="1:8" x14ac:dyDescent="0.25">
      <c r="A950" s="103"/>
      <c r="B950" s="326"/>
      <c r="C950" s="324" t="s">
        <v>1539</v>
      </c>
      <c r="D950" t="s">
        <v>1539</v>
      </c>
      <c r="E950" s="323" t="s">
        <v>1539</v>
      </c>
      <c r="G950" s="323" t="s">
        <v>1539</v>
      </c>
      <c r="H950" s="323" t="s">
        <v>1539</v>
      </c>
    </row>
    <row r="951" spans="1:8" x14ac:dyDescent="0.25">
      <c r="A951" s="103"/>
      <c r="C951" s="324" t="s">
        <v>1539</v>
      </c>
      <c r="D951" t="s">
        <v>1539</v>
      </c>
      <c r="E951" s="323" t="s">
        <v>1539</v>
      </c>
      <c r="G951" s="323" t="s">
        <v>1539</v>
      </c>
      <c r="H951" s="323" t="s">
        <v>1539</v>
      </c>
    </row>
    <row r="952" spans="1:8" x14ac:dyDescent="0.25">
      <c r="A952" s="103"/>
      <c r="C952" s="324" t="s">
        <v>1539</v>
      </c>
      <c r="D952" t="s">
        <v>1539</v>
      </c>
      <c r="E952" s="323" t="s">
        <v>1539</v>
      </c>
      <c r="G952" s="323" t="s">
        <v>1539</v>
      </c>
      <c r="H952" s="323" t="s">
        <v>1539</v>
      </c>
    </row>
    <row r="953" spans="1:8" x14ac:dyDescent="0.25">
      <c r="A953" s="103"/>
      <c r="C953" s="324" t="s">
        <v>1539</v>
      </c>
      <c r="D953" t="s">
        <v>1539</v>
      </c>
      <c r="E953" s="323" t="s">
        <v>1539</v>
      </c>
      <c r="G953" s="323" t="s">
        <v>1539</v>
      </c>
      <c r="H953" s="323" t="s">
        <v>1539</v>
      </c>
    </row>
    <row r="954" spans="1:8" x14ac:dyDescent="0.25">
      <c r="A954" s="103"/>
      <c r="B954" s="324"/>
      <c r="C954" s="324" t="s">
        <v>1539</v>
      </c>
      <c r="D954" t="s">
        <v>1539</v>
      </c>
      <c r="E954" s="323" t="s">
        <v>1539</v>
      </c>
      <c r="G954" s="323" t="s">
        <v>1539</v>
      </c>
      <c r="H954" s="323" t="s">
        <v>1539</v>
      </c>
    </row>
    <row r="955" spans="1:8" x14ac:dyDescent="0.25">
      <c r="A955" s="103"/>
      <c r="B955" s="324"/>
      <c r="C955" s="324" t="s">
        <v>1539</v>
      </c>
      <c r="D955" t="s">
        <v>1539</v>
      </c>
      <c r="E955" s="323" t="s">
        <v>1539</v>
      </c>
      <c r="G955" s="323" t="s">
        <v>1539</v>
      </c>
      <c r="H955" s="323" t="s">
        <v>1539</v>
      </c>
    </row>
    <row r="956" spans="1:8" x14ac:dyDescent="0.25">
      <c r="A956" s="103"/>
      <c r="B956" s="324"/>
      <c r="C956" s="324" t="s">
        <v>1539</v>
      </c>
      <c r="D956" t="s">
        <v>1539</v>
      </c>
      <c r="E956" s="323" t="s">
        <v>1539</v>
      </c>
      <c r="G956" s="323" t="s">
        <v>1539</v>
      </c>
      <c r="H956" s="323" t="s">
        <v>1539</v>
      </c>
    </row>
    <row r="957" spans="1:8" x14ac:dyDescent="0.25">
      <c r="A957" s="103"/>
      <c r="B957" s="324"/>
      <c r="C957" s="324" t="s">
        <v>1539</v>
      </c>
      <c r="D957" t="s">
        <v>1539</v>
      </c>
      <c r="E957" s="323" t="s">
        <v>1539</v>
      </c>
      <c r="G957" s="323" t="s">
        <v>1539</v>
      </c>
      <c r="H957" s="323" t="s">
        <v>1539</v>
      </c>
    </row>
    <row r="958" spans="1:8" x14ac:dyDescent="0.25">
      <c r="A958" s="103"/>
      <c r="B958" s="324"/>
      <c r="C958" s="324" t="s">
        <v>1539</v>
      </c>
      <c r="D958" t="s">
        <v>1539</v>
      </c>
      <c r="E958" s="323" t="s">
        <v>1539</v>
      </c>
      <c r="G958" s="323" t="s">
        <v>1539</v>
      </c>
      <c r="H958" s="323" t="s">
        <v>1539</v>
      </c>
    </row>
    <row r="959" spans="1:8" x14ac:dyDescent="0.25">
      <c r="A959" s="103"/>
      <c r="B959" s="326"/>
      <c r="C959" s="324" t="s">
        <v>1539</v>
      </c>
      <c r="D959" t="s">
        <v>1539</v>
      </c>
      <c r="E959" s="323" t="s">
        <v>1539</v>
      </c>
      <c r="G959" s="323" t="s">
        <v>1539</v>
      </c>
      <c r="H959" s="323" t="s">
        <v>1539</v>
      </c>
    </row>
    <row r="960" spans="1:8" x14ac:dyDescent="0.25">
      <c r="A960" s="103"/>
      <c r="C960" s="324" t="s">
        <v>1539</v>
      </c>
      <c r="D960" t="s">
        <v>1539</v>
      </c>
      <c r="E960" s="323" t="s">
        <v>1539</v>
      </c>
      <c r="G960" s="323" t="s">
        <v>1539</v>
      </c>
      <c r="H960" s="323" t="s">
        <v>1539</v>
      </c>
    </row>
    <row r="961" spans="1:8" x14ac:dyDescent="0.25">
      <c r="A961" s="103"/>
      <c r="C961" s="324" t="s">
        <v>1539</v>
      </c>
      <c r="D961" t="s">
        <v>1539</v>
      </c>
      <c r="E961" s="323" t="s">
        <v>1539</v>
      </c>
      <c r="G961" s="323" t="s">
        <v>1539</v>
      </c>
      <c r="H961" s="323" t="s">
        <v>1539</v>
      </c>
    </row>
    <row r="962" spans="1:8" x14ac:dyDescent="0.25">
      <c r="A962" s="103"/>
      <c r="C962" s="324" t="s">
        <v>1539</v>
      </c>
      <c r="D962" t="s">
        <v>1539</v>
      </c>
      <c r="E962" s="323" t="s">
        <v>1539</v>
      </c>
      <c r="G962" s="323" t="s">
        <v>1539</v>
      </c>
      <c r="H962" s="323" t="s">
        <v>1539</v>
      </c>
    </row>
    <row r="963" spans="1:8" x14ac:dyDescent="0.25">
      <c r="A963" s="103"/>
      <c r="C963" s="324" t="s">
        <v>1539</v>
      </c>
      <c r="D963" t="s">
        <v>1539</v>
      </c>
      <c r="E963" s="323" t="s">
        <v>1539</v>
      </c>
      <c r="G963" s="323" t="s">
        <v>1539</v>
      </c>
      <c r="H963" s="323" t="s">
        <v>1539</v>
      </c>
    </row>
    <row r="964" spans="1:8" x14ac:dyDescent="0.25">
      <c r="A964" s="103"/>
      <c r="C964" s="324" t="s">
        <v>1539</v>
      </c>
      <c r="D964" t="s">
        <v>1539</v>
      </c>
      <c r="E964" s="323" t="s">
        <v>1539</v>
      </c>
      <c r="G964" s="323" t="s">
        <v>1539</v>
      </c>
      <c r="H964" s="323" t="s">
        <v>1539</v>
      </c>
    </row>
    <row r="965" spans="1:8" x14ac:dyDescent="0.25">
      <c r="A965" s="103"/>
      <c r="B965" s="324"/>
      <c r="C965" s="324" t="s">
        <v>1539</v>
      </c>
      <c r="D965" t="s">
        <v>1539</v>
      </c>
      <c r="E965" s="323" t="s">
        <v>1539</v>
      </c>
      <c r="G965" s="323" t="s">
        <v>1539</v>
      </c>
      <c r="H965" s="323" t="s">
        <v>1539</v>
      </c>
    </row>
    <row r="966" spans="1:8" x14ac:dyDescent="0.25">
      <c r="A966" s="103"/>
      <c r="B966" s="324"/>
      <c r="C966" s="324" t="s">
        <v>1539</v>
      </c>
      <c r="D966" t="s">
        <v>1539</v>
      </c>
      <c r="E966" s="323" t="s">
        <v>1539</v>
      </c>
      <c r="G966" s="323" t="s">
        <v>1539</v>
      </c>
      <c r="H966" s="323" t="s">
        <v>1539</v>
      </c>
    </row>
    <row r="967" spans="1:8" x14ac:dyDescent="0.25">
      <c r="A967" s="103"/>
      <c r="B967" s="324"/>
      <c r="C967" s="324" t="s">
        <v>1539</v>
      </c>
      <c r="D967" t="s">
        <v>1539</v>
      </c>
      <c r="E967" s="323" t="s">
        <v>1539</v>
      </c>
      <c r="G967" s="323" t="s">
        <v>1539</v>
      </c>
      <c r="H967" s="323" t="s">
        <v>1539</v>
      </c>
    </row>
    <row r="968" spans="1:8" x14ac:dyDescent="0.25">
      <c r="A968" s="103"/>
      <c r="B968" s="324"/>
      <c r="C968" s="324" t="s">
        <v>1539</v>
      </c>
      <c r="D968" t="s">
        <v>1539</v>
      </c>
      <c r="E968" s="323" t="s">
        <v>1539</v>
      </c>
      <c r="G968" s="323" t="s">
        <v>1539</v>
      </c>
      <c r="H968" s="323" t="s">
        <v>1539</v>
      </c>
    </row>
    <row r="969" spans="1:8" x14ac:dyDescent="0.25">
      <c r="A969" s="103"/>
      <c r="B969" s="324"/>
      <c r="C969" s="324" t="s">
        <v>1539</v>
      </c>
      <c r="D969" t="s">
        <v>1539</v>
      </c>
      <c r="E969" s="323" t="s">
        <v>1539</v>
      </c>
      <c r="G969" s="323" t="s">
        <v>1539</v>
      </c>
      <c r="H969" s="323" t="s">
        <v>1539</v>
      </c>
    </row>
    <row r="970" spans="1:8" x14ac:dyDescent="0.25">
      <c r="A970" s="103"/>
      <c r="B970" s="324"/>
      <c r="C970" s="324" t="s">
        <v>1539</v>
      </c>
      <c r="D970" t="s">
        <v>1539</v>
      </c>
      <c r="E970" s="323" t="s">
        <v>1539</v>
      </c>
      <c r="G970" s="323" t="s">
        <v>1539</v>
      </c>
      <c r="H970" s="323" t="s">
        <v>1539</v>
      </c>
    </row>
    <row r="971" spans="1:8" x14ac:dyDescent="0.25">
      <c r="A971" s="103"/>
      <c r="B971" s="324"/>
      <c r="C971" s="324" t="s">
        <v>1539</v>
      </c>
      <c r="D971" t="s">
        <v>1539</v>
      </c>
      <c r="E971" s="323" t="s">
        <v>1539</v>
      </c>
      <c r="G971" s="323" t="s">
        <v>1539</v>
      </c>
      <c r="H971" s="323" t="s">
        <v>1539</v>
      </c>
    </row>
    <row r="972" spans="1:8" x14ac:dyDescent="0.25">
      <c r="A972" s="103"/>
      <c r="B972" s="324"/>
      <c r="C972" s="324" t="s">
        <v>1539</v>
      </c>
      <c r="D972" t="s">
        <v>1539</v>
      </c>
      <c r="E972" s="323" t="s">
        <v>1539</v>
      </c>
      <c r="G972" s="323" t="s">
        <v>1539</v>
      </c>
      <c r="H972" s="323" t="s">
        <v>1539</v>
      </c>
    </row>
    <row r="973" spans="1:8" x14ac:dyDescent="0.25">
      <c r="A973" s="103"/>
      <c r="B973" s="324"/>
      <c r="C973" s="324" t="s">
        <v>1539</v>
      </c>
      <c r="D973" t="s">
        <v>1539</v>
      </c>
      <c r="E973" s="323" t="s">
        <v>1539</v>
      </c>
      <c r="G973" s="323" t="s">
        <v>1539</v>
      </c>
      <c r="H973" s="323" t="s">
        <v>1539</v>
      </c>
    </row>
    <row r="974" spans="1:8" x14ac:dyDescent="0.25">
      <c r="A974" s="103"/>
      <c r="B974" s="324"/>
      <c r="C974" s="324" t="s">
        <v>1539</v>
      </c>
      <c r="D974" t="s">
        <v>1539</v>
      </c>
      <c r="E974" s="323" t="s">
        <v>1539</v>
      </c>
      <c r="G974" s="323" t="s">
        <v>1539</v>
      </c>
      <c r="H974" s="323" t="s">
        <v>1539</v>
      </c>
    </row>
    <row r="975" spans="1:8" x14ac:dyDescent="0.25">
      <c r="A975" s="103"/>
      <c r="B975" s="324"/>
      <c r="C975" s="324" t="s">
        <v>1539</v>
      </c>
      <c r="D975" t="s">
        <v>1539</v>
      </c>
      <c r="E975" s="323" t="s">
        <v>1539</v>
      </c>
      <c r="G975" s="323" t="s">
        <v>1539</v>
      </c>
      <c r="H975" s="323" t="s">
        <v>1539</v>
      </c>
    </row>
    <row r="976" spans="1:8" x14ac:dyDescent="0.25">
      <c r="A976" s="103"/>
      <c r="B976" s="324"/>
      <c r="C976" s="324" t="s">
        <v>1539</v>
      </c>
      <c r="D976" t="s">
        <v>1539</v>
      </c>
      <c r="E976" s="323" t="s">
        <v>1539</v>
      </c>
      <c r="G976" s="323" t="s">
        <v>1539</v>
      </c>
      <c r="H976" s="323" t="s">
        <v>1539</v>
      </c>
    </row>
    <row r="977" spans="1:8" x14ac:dyDescent="0.25">
      <c r="A977" s="103"/>
      <c r="B977" s="324"/>
      <c r="C977" s="324" t="s">
        <v>1539</v>
      </c>
      <c r="D977" t="s">
        <v>1539</v>
      </c>
      <c r="E977" s="323" t="s">
        <v>1539</v>
      </c>
      <c r="G977" s="323" t="s">
        <v>1539</v>
      </c>
      <c r="H977" s="323" t="s">
        <v>1539</v>
      </c>
    </row>
    <row r="978" spans="1:8" x14ac:dyDescent="0.25">
      <c r="A978" s="103"/>
      <c r="B978" s="324"/>
      <c r="C978" s="324" t="s">
        <v>1539</v>
      </c>
      <c r="D978" t="s">
        <v>1539</v>
      </c>
      <c r="E978" s="323" t="s">
        <v>1539</v>
      </c>
      <c r="G978" s="323" t="s">
        <v>1539</v>
      </c>
      <c r="H978" s="323" t="s">
        <v>1539</v>
      </c>
    </row>
    <row r="979" spans="1:8" x14ac:dyDescent="0.25">
      <c r="A979" s="103"/>
      <c r="B979" s="324"/>
      <c r="C979" s="324" t="s">
        <v>1539</v>
      </c>
      <c r="D979" t="s">
        <v>1539</v>
      </c>
      <c r="E979" s="323" t="s">
        <v>1539</v>
      </c>
      <c r="G979" s="323" t="s">
        <v>1539</v>
      </c>
      <c r="H979" s="323" t="s">
        <v>1539</v>
      </c>
    </row>
    <row r="980" spans="1:8" x14ac:dyDescent="0.25">
      <c r="A980" s="103"/>
      <c r="B980" s="324"/>
      <c r="C980" s="324" t="s">
        <v>1539</v>
      </c>
      <c r="D980" t="s">
        <v>1539</v>
      </c>
      <c r="E980" s="323" t="s">
        <v>1539</v>
      </c>
      <c r="G980" s="323" t="s">
        <v>1539</v>
      </c>
      <c r="H980" s="323" t="s">
        <v>1539</v>
      </c>
    </row>
    <row r="981" spans="1:8" x14ac:dyDescent="0.25">
      <c r="A981" s="103"/>
      <c r="B981" s="324"/>
      <c r="C981" s="324" t="s">
        <v>1539</v>
      </c>
      <c r="D981" t="s">
        <v>1539</v>
      </c>
      <c r="E981" s="323" t="s">
        <v>1539</v>
      </c>
      <c r="G981" s="323" t="s">
        <v>1539</v>
      </c>
      <c r="H981" s="323" t="s">
        <v>1539</v>
      </c>
    </row>
    <row r="982" spans="1:8" x14ac:dyDescent="0.25">
      <c r="A982" s="103"/>
      <c r="B982" s="326"/>
      <c r="C982" s="324" t="s">
        <v>1539</v>
      </c>
      <c r="D982" t="s">
        <v>1539</v>
      </c>
      <c r="E982" s="323" t="s">
        <v>1539</v>
      </c>
      <c r="G982" s="323" t="s">
        <v>1539</v>
      </c>
      <c r="H982" s="323" t="s">
        <v>1539</v>
      </c>
    </row>
    <row r="983" spans="1:8" x14ac:dyDescent="0.25">
      <c r="A983" s="103"/>
      <c r="C983" s="324" t="s">
        <v>1539</v>
      </c>
      <c r="D983" t="s">
        <v>1539</v>
      </c>
      <c r="E983" s="323" t="s">
        <v>1539</v>
      </c>
      <c r="G983" s="323" t="s">
        <v>1539</v>
      </c>
      <c r="H983" s="323" t="s">
        <v>1539</v>
      </c>
    </row>
    <row r="984" spans="1:8" x14ac:dyDescent="0.25">
      <c r="A984" s="103"/>
      <c r="C984" s="324" t="s">
        <v>1539</v>
      </c>
      <c r="D984" t="s">
        <v>1539</v>
      </c>
      <c r="E984" s="323" t="s">
        <v>1539</v>
      </c>
      <c r="G984" s="323" t="s">
        <v>1539</v>
      </c>
      <c r="H984" s="323" t="s">
        <v>1539</v>
      </c>
    </row>
    <row r="985" spans="1:8" x14ac:dyDescent="0.25">
      <c r="A985" s="103"/>
      <c r="C985" s="324" t="s">
        <v>1539</v>
      </c>
      <c r="D985" t="s">
        <v>1539</v>
      </c>
      <c r="E985" s="323" t="s">
        <v>1539</v>
      </c>
      <c r="G985" s="323" t="s">
        <v>1539</v>
      </c>
      <c r="H985" s="323" t="s">
        <v>1539</v>
      </c>
    </row>
    <row r="986" spans="1:8" x14ac:dyDescent="0.25">
      <c r="A986" s="103"/>
      <c r="C986" s="324" t="s">
        <v>1539</v>
      </c>
      <c r="D986" t="s">
        <v>1539</v>
      </c>
      <c r="E986" s="323" t="s">
        <v>1539</v>
      </c>
      <c r="G986" s="323" t="s">
        <v>1539</v>
      </c>
      <c r="H986" s="323" t="s">
        <v>1539</v>
      </c>
    </row>
    <row r="987" spans="1:8" x14ac:dyDescent="0.25">
      <c r="A987" s="103"/>
      <c r="B987" s="324"/>
      <c r="C987" s="324" t="s">
        <v>1539</v>
      </c>
      <c r="D987" t="s">
        <v>1539</v>
      </c>
      <c r="E987" s="323" t="s">
        <v>1539</v>
      </c>
      <c r="G987" s="323" t="s">
        <v>1539</v>
      </c>
      <c r="H987" s="323" t="s">
        <v>1539</v>
      </c>
    </row>
    <row r="988" spans="1:8" x14ac:dyDescent="0.25">
      <c r="A988" s="103"/>
      <c r="B988" s="324"/>
      <c r="C988" s="324" t="s">
        <v>1539</v>
      </c>
      <c r="D988" t="s">
        <v>1539</v>
      </c>
      <c r="E988" s="323" t="s">
        <v>1539</v>
      </c>
      <c r="G988" s="323" t="s">
        <v>1539</v>
      </c>
      <c r="H988" s="323" t="s">
        <v>1539</v>
      </c>
    </row>
    <row r="989" spans="1:8" x14ac:dyDescent="0.25">
      <c r="A989" s="103"/>
      <c r="B989" s="324"/>
      <c r="C989" s="324" t="s">
        <v>1539</v>
      </c>
      <c r="D989" t="s">
        <v>1539</v>
      </c>
      <c r="E989" s="323" t="s">
        <v>1539</v>
      </c>
      <c r="G989" s="323" t="s">
        <v>1539</v>
      </c>
      <c r="H989" s="323" t="s">
        <v>1539</v>
      </c>
    </row>
    <row r="990" spans="1:8" x14ac:dyDescent="0.25">
      <c r="A990" s="103"/>
      <c r="B990" s="324"/>
      <c r="C990" s="324" t="s">
        <v>1539</v>
      </c>
      <c r="D990" t="s">
        <v>1539</v>
      </c>
      <c r="E990" s="323" t="s">
        <v>1539</v>
      </c>
      <c r="G990" s="323" t="s">
        <v>1539</v>
      </c>
      <c r="H990" s="323" t="s">
        <v>1539</v>
      </c>
    </row>
    <row r="991" spans="1:8" x14ac:dyDescent="0.25">
      <c r="A991" s="103"/>
      <c r="B991" s="324"/>
      <c r="C991" s="324" t="s">
        <v>1539</v>
      </c>
      <c r="D991" t="s">
        <v>1539</v>
      </c>
      <c r="E991" s="323" t="s">
        <v>1539</v>
      </c>
      <c r="G991" s="323" t="s">
        <v>1539</v>
      </c>
      <c r="H991" s="323" t="s">
        <v>1539</v>
      </c>
    </row>
    <row r="992" spans="1:8" x14ac:dyDescent="0.25">
      <c r="A992" s="103"/>
      <c r="B992" s="324"/>
      <c r="C992" s="324" t="s">
        <v>1539</v>
      </c>
      <c r="D992" t="s">
        <v>1539</v>
      </c>
      <c r="E992" s="323" t="s">
        <v>1539</v>
      </c>
      <c r="G992" s="323" t="s">
        <v>1539</v>
      </c>
      <c r="H992" s="323" t="s">
        <v>1539</v>
      </c>
    </row>
    <row r="993" spans="1:8" x14ac:dyDescent="0.25">
      <c r="A993" s="103"/>
      <c r="B993" s="324"/>
      <c r="C993" s="324" t="s">
        <v>1539</v>
      </c>
      <c r="D993" t="s">
        <v>1539</v>
      </c>
      <c r="E993" s="323" t="s">
        <v>1539</v>
      </c>
      <c r="G993" s="323" t="s">
        <v>1539</v>
      </c>
      <c r="H993" s="323" t="s">
        <v>1539</v>
      </c>
    </row>
    <row r="994" spans="1:8" x14ac:dyDescent="0.25">
      <c r="A994" s="103"/>
      <c r="B994" s="324"/>
      <c r="C994" s="324" t="s">
        <v>1539</v>
      </c>
      <c r="D994" t="s">
        <v>1539</v>
      </c>
      <c r="E994" s="323" t="s">
        <v>1539</v>
      </c>
      <c r="G994" s="323" t="s">
        <v>1539</v>
      </c>
      <c r="H994" s="323" t="s">
        <v>1539</v>
      </c>
    </row>
    <row r="995" spans="1:8" x14ac:dyDescent="0.25">
      <c r="A995" s="103"/>
      <c r="B995" s="324"/>
      <c r="C995" s="324" t="s">
        <v>1539</v>
      </c>
      <c r="D995" t="s">
        <v>1539</v>
      </c>
      <c r="E995" s="323" t="s">
        <v>1539</v>
      </c>
      <c r="G995" s="323" t="s">
        <v>1539</v>
      </c>
      <c r="H995" s="323" t="s">
        <v>1539</v>
      </c>
    </row>
    <row r="996" spans="1:8" x14ac:dyDescent="0.25">
      <c r="A996" s="103"/>
      <c r="B996" s="324"/>
      <c r="C996" s="324" t="s">
        <v>1539</v>
      </c>
      <c r="D996" t="s">
        <v>1539</v>
      </c>
      <c r="E996" s="323" t="s">
        <v>1539</v>
      </c>
      <c r="G996" s="323" t="s">
        <v>1539</v>
      </c>
      <c r="H996" s="323" t="s">
        <v>1539</v>
      </c>
    </row>
    <row r="997" spans="1:8" x14ac:dyDescent="0.25">
      <c r="A997" s="103"/>
      <c r="B997" s="326"/>
      <c r="C997" s="324" t="s">
        <v>1539</v>
      </c>
      <c r="D997" t="s">
        <v>1539</v>
      </c>
      <c r="E997" s="323" t="s">
        <v>1539</v>
      </c>
      <c r="G997" s="323" t="s">
        <v>1539</v>
      </c>
      <c r="H997" s="323" t="s">
        <v>1539</v>
      </c>
    </row>
    <row r="998" spans="1:8" x14ac:dyDescent="0.25">
      <c r="A998" s="103"/>
      <c r="C998" s="324" t="s">
        <v>1539</v>
      </c>
      <c r="D998" t="s">
        <v>1539</v>
      </c>
      <c r="E998" s="323" t="s">
        <v>1539</v>
      </c>
      <c r="G998" s="323" t="s">
        <v>1539</v>
      </c>
      <c r="H998" s="323" t="s">
        <v>1539</v>
      </c>
    </row>
    <row r="999" spans="1:8" x14ac:dyDescent="0.25">
      <c r="A999" s="103"/>
      <c r="C999" s="324" t="s">
        <v>1539</v>
      </c>
      <c r="D999" t="s">
        <v>1539</v>
      </c>
      <c r="E999" s="323" t="s">
        <v>1539</v>
      </c>
      <c r="G999" s="323" t="s">
        <v>1539</v>
      </c>
      <c r="H999" s="323" t="s">
        <v>1539</v>
      </c>
    </row>
    <row r="1000" spans="1:8" x14ac:dyDescent="0.25">
      <c r="A1000" s="103"/>
      <c r="C1000" s="324" t="s">
        <v>1539</v>
      </c>
      <c r="D1000" t="s">
        <v>1539</v>
      </c>
      <c r="E1000" s="323" t="s">
        <v>1539</v>
      </c>
      <c r="G1000" s="323" t="s">
        <v>1539</v>
      </c>
      <c r="H1000" s="323" t="s">
        <v>1539</v>
      </c>
    </row>
    <row r="1001" spans="1:8" x14ac:dyDescent="0.25">
      <c r="A1001" s="103"/>
      <c r="B1001" s="324"/>
      <c r="C1001" s="324" t="s">
        <v>1539</v>
      </c>
      <c r="D1001" t="s">
        <v>1539</v>
      </c>
      <c r="E1001" s="323" t="s">
        <v>1539</v>
      </c>
      <c r="G1001" s="323" t="s">
        <v>1539</v>
      </c>
      <c r="H1001" s="323" t="s">
        <v>1539</v>
      </c>
    </row>
    <row r="1002" spans="1:8" x14ac:dyDescent="0.25">
      <c r="A1002" s="103"/>
      <c r="B1002" s="324"/>
      <c r="C1002" s="324" t="s">
        <v>1539</v>
      </c>
      <c r="D1002" t="s">
        <v>1539</v>
      </c>
      <c r="E1002" s="323" t="s">
        <v>1539</v>
      </c>
      <c r="G1002" s="323" t="s">
        <v>1539</v>
      </c>
      <c r="H1002" s="323" t="s">
        <v>1539</v>
      </c>
    </row>
    <row r="1003" spans="1:8" x14ac:dyDescent="0.25">
      <c r="A1003" s="103"/>
      <c r="B1003" s="324"/>
      <c r="C1003" s="324" t="s">
        <v>1539</v>
      </c>
      <c r="D1003" t="s">
        <v>1539</v>
      </c>
      <c r="E1003" s="323" t="s">
        <v>1539</v>
      </c>
      <c r="G1003" s="323" t="s">
        <v>1539</v>
      </c>
      <c r="H1003" s="323" t="s">
        <v>1539</v>
      </c>
    </row>
    <row r="1004" spans="1:8" x14ac:dyDescent="0.25">
      <c r="A1004" s="103"/>
      <c r="B1004" s="324"/>
      <c r="C1004" s="324" t="s">
        <v>1539</v>
      </c>
      <c r="D1004" t="s">
        <v>1539</v>
      </c>
      <c r="E1004" s="323" t="s">
        <v>1539</v>
      </c>
      <c r="G1004" s="323" t="s">
        <v>1539</v>
      </c>
      <c r="H1004" s="323" t="s">
        <v>1539</v>
      </c>
    </row>
    <row r="1005" spans="1:8" x14ac:dyDescent="0.25">
      <c r="A1005" s="103"/>
      <c r="B1005" s="324"/>
      <c r="C1005" s="324" t="s">
        <v>1539</v>
      </c>
      <c r="D1005" t="s">
        <v>1539</v>
      </c>
      <c r="E1005" s="323" t="s">
        <v>1539</v>
      </c>
      <c r="G1005" s="323" t="s">
        <v>1539</v>
      </c>
      <c r="H1005" s="323" t="s">
        <v>1539</v>
      </c>
    </row>
    <row r="1006" spans="1:8" x14ac:dyDescent="0.25">
      <c r="A1006" s="103"/>
      <c r="B1006" s="324"/>
      <c r="C1006" s="324" t="s">
        <v>1539</v>
      </c>
      <c r="D1006" t="s">
        <v>1539</v>
      </c>
      <c r="E1006" s="323" t="s">
        <v>1539</v>
      </c>
      <c r="G1006" s="323" t="s">
        <v>1539</v>
      </c>
      <c r="H1006" s="323" t="s">
        <v>1539</v>
      </c>
    </row>
    <row r="1007" spans="1:8" x14ac:dyDescent="0.25">
      <c r="A1007" s="103"/>
      <c r="B1007" s="324"/>
      <c r="C1007" s="324" t="s">
        <v>1539</v>
      </c>
      <c r="D1007" t="s">
        <v>1539</v>
      </c>
      <c r="E1007" s="323" t="s">
        <v>1539</v>
      </c>
      <c r="G1007" s="323" t="s">
        <v>1539</v>
      </c>
      <c r="H1007" s="323" t="s">
        <v>1539</v>
      </c>
    </row>
    <row r="1008" spans="1:8" x14ac:dyDescent="0.25">
      <c r="A1008" s="103"/>
      <c r="B1008" s="324"/>
      <c r="C1008" s="324" t="s">
        <v>1539</v>
      </c>
      <c r="D1008" t="s">
        <v>1539</v>
      </c>
      <c r="E1008" s="323" t="s">
        <v>1539</v>
      </c>
      <c r="G1008" s="323" t="s">
        <v>1539</v>
      </c>
      <c r="H1008" s="323" t="s">
        <v>1539</v>
      </c>
    </row>
    <row r="1009" spans="1:8" x14ac:dyDescent="0.25">
      <c r="A1009" s="103"/>
      <c r="B1009" s="324"/>
      <c r="C1009" s="324" t="s">
        <v>1539</v>
      </c>
      <c r="D1009" t="s">
        <v>1539</v>
      </c>
      <c r="E1009" s="323" t="s">
        <v>1539</v>
      </c>
      <c r="G1009" s="323" t="s">
        <v>1539</v>
      </c>
      <c r="H1009" s="323" t="s">
        <v>1539</v>
      </c>
    </row>
    <row r="1010" spans="1:8" x14ac:dyDescent="0.25">
      <c r="A1010" s="103"/>
      <c r="B1010" s="324"/>
      <c r="C1010" s="324" t="s">
        <v>1539</v>
      </c>
      <c r="D1010" t="s">
        <v>1539</v>
      </c>
      <c r="E1010" s="323" t="s">
        <v>1539</v>
      </c>
      <c r="G1010" s="323" t="s">
        <v>1539</v>
      </c>
      <c r="H1010" s="323" t="s">
        <v>1539</v>
      </c>
    </row>
    <row r="1011" spans="1:8" x14ac:dyDescent="0.25">
      <c r="A1011" s="103"/>
      <c r="B1011" s="324"/>
      <c r="C1011" s="324" t="s">
        <v>1539</v>
      </c>
      <c r="D1011" t="s">
        <v>1539</v>
      </c>
      <c r="E1011" s="323" t="s">
        <v>1539</v>
      </c>
      <c r="G1011" s="323" t="s">
        <v>1539</v>
      </c>
      <c r="H1011" s="323" t="s">
        <v>1539</v>
      </c>
    </row>
    <row r="1012" spans="1:8" x14ac:dyDescent="0.25">
      <c r="A1012" s="103"/>
      <c r="B1012" s="324"/>
      <c r="C1012" s="324" t="s">
        <v>1539</v>
      </c>
      <c r="D1012" t="s">
        <v>1539</v>
      </c>
      <c r="E1012" s="323" t="s">
        <v>1539</v>
      </c>
      <c r="G1012" s="323" t="s">
        <v>1539</v>
      </c>
      <c r="H1012" s="323" t="s">
        <v>1539</v>
      </c>
    </row>
    <row r="1013" spans="1:8" x14ac:dyDescent="0.25">
      <c r="A1013" s="103"/>
      <c r="B1013" s="324"/>
      <c r="C1013" s="324" t="s">
        <v>1539</v>
      </c>
      <c r="D1013" t="s">
        <v>1539</v>
      </c>
      <c r="E1013" s="323" t="s">
        <v>1539</v>
      </c>
      <c r="G1013" s="323" t="s">
        <v>1539</v>
      </c>
      <c r="H1013" s="323" t="s">
        <v>1539</v>
      </c>
    </row>
    <row r="1014" spans="1:8" x14ac:dyDescent="0.25">
      <c r="A1014" s="103"/>
      <c r="B1014" s="324"/>
      <c r="C1014" s="324" t="s">
        <v>1539</v>
      </c>
      <c r="D1014" t="s">
        <v>1539</v>
      </c>
      <c r="E1014" s="323" t="s">
        <v>1539</v>
      </c>
      <c r="G1014" s="323" t="s">
        <v>1539</v>
      </c>
      <c r="H1014" s="323" t="s">
        <v>1539</v>
      </c>
    </row>
    <row r="1015" spans="1:8" x14ac:dyDescent="0.25">
      <c r="A1015" s="103"/>
      <c r="B1015" s="324"/>
      <c r="C1015" s="324" t="s">
        <v>1539</v>
      </c>
      <c r="D1015" t="s">
        <v>1539</v>
      </c>
      <c r="E1015" s="323" t="s">
        <v>1539</v>
      </c>
      <c r="G1015" s="323" t="s">
        <v>1539</v>
      </c>
      <c r="H1015" s="323" t="s">
        <v>1539</v>
      </c>
    </row>
    <row r="1016" spans="1:8" x14ac:dyDescent="0.25">
      <c r="A1016" s="103"/>
      <c r="B1016" s="324"/>
      <c r="C1016" s="324" t="s">
        <v>1539</v>
      </c>
      <c r="D1016" t="s">
        <v>1539</v>
      </c>
      <c r="E1016" s="323" t="s">
        <v>1539</v>
      </c>
      <c r="G1016" s="323" t="s">
        <v>1539</v>
      </c>
      <c r="H1016" s="323" t="s">
        <v>1539</v>
      </c>
    </row>
    <row r="1017" spans="1:8" x14ac:dyDescent="0.25">
      <c r="A1017" s="103"/>
      <c r="B1017" s="326"/>
      <c r="C1017" s="324" t="s">
        <v>1539</v>
      </c>
      <c r="D1017" t="s">
        <v>1539</v>
      </c>
      <c r="E1017" s="323" t="s">
        <v>1539</v>
      </c>
      <c r="G1017" s="323" t="s">
        <v>1539</v>
      </c>
      <c r="H1017" s="323" t="s">
        <v>1539</v>
      </c>
    </row>
    <row r="1018" spans="1:8" x14ac:dyDescent="0.25">
      <c r="A1018" s="103"/>
      <c r="C1018" s="324" t="s">
        <v>1539</v>
      </c>
      <c r="D1018" t="s">
        <v>1539</v>
      </c>
      <c r="E1018" s="323" t="s">
        <v>1539</v>
      </c>
      <c r="G1018" s="323" t="s">
        <v>1539</v>
      </c>
      <c r="H1018" s="323" t="s">
        <v>1539</v>
      </c>
    </row>
    <row r="1019" spans="1:8" x14ac:dyDescent="0.25">
      <c r="A1019" s="103"/>
      <c r="C1019" s="324" t="s">
        <v>1539</v>
      </c>
      <c r="D1019" t="s">
        <v>1539</v>
      </c>
      <c r="E1019" s="323" t="s">
        <v>1539</v>
      </c>
      <c r="G1019" s="323" t="s">
        <v>1539</v>
      </c>
      <c r="H1019" s="323" t="s">
        <v>1539</v>
      </c>
    </row>
    <row r="1020" spans="1:8" x14ac:dyDescent="0.25">
      <c r="A1020" s="103"/>
      <c r="C1020" s="324" t="s">
        <v>1539</v>
      </c>
      <c r="D1020" t="s">
        <v>1539</v>
      </c>
      <c r="E1020" s="323" t="s">
        <v>1539</v>
      </c>
      <c r="G1020" s="323" t="s">
        <v>1539</v>
      </c>
      <c r="H1020" s="323" t="s">
        <v>1539</v>
      </c>
    </row>
    <row r="1021" spans="1:8" x14ac:dyDescent="0.25">
      <c r="A1021" s="103"/>
      <c r="C1021" s="324" t="s">
        <v>1539</v>
      </c>
      <c r="D1021" t="s">
        <v>1539</v>
      </c>
      <c r="E1021" s="323" t="s">
        <v>1539</v>
      </c>
      <c r="G1021" s="323" t="s">
        <v>1539</v>
      </c>
      <c r="H1021" s="323" t="s">
        <v>1539</v>
      </c>
    </row>
    <row r="1022" spans="1:8" x14ac:dyDescent="0.25">
      <c r="A1022" s="103"/>
      <c r="B1022" s="324"/>
      <c r="C1022" s="324" t="s">
        <v>1539</v>
      </c>
      <c r="D1022" t="s">
        <v>1539</v>
      </c>
      <c r="E1022" s="323" t="s">
        <v>1539</v>
      </c>
      <c r="G1022" s="323" t="s">
        <v>1539</v>
      </c>
      <c r="H1022" s="323" t="s">
        <v>1539</v>
      </c>
    </row>
    <row r="1023" spans="1:8" x14ac:dyDescent="0.25">
      <c r="A1023" s="103"/>
      <c r="B1023" s="324"/>
      <c r="C1023" s="324" t="s">
        <v>1539</v>
      </c>
      <c r="D1023" t="s">
        <v>1539</v>
      </c>
      <c r="E1023" s="323" t="s">
        <v>1539</v>
      </c>
      <c r="G1023" s="323" t="s">
        <v>1539</v>
      </c>
      <c r="H1023" s="323" t="s">
        <v>1539</v>
      </c>
    </row>
    <row r="1024" spans="1:8" x14ac:dyDescent="0.25">
      <c r="A1024" s="103"/>
      <c r="B1024" s="324"/>
      <c r="C1024" s="324" t="s">
        <v>1539</v>
      </c>
      <c r="D1024" t="s">
        <v>1539</v>
      </c>
      <c r="E1024" s="323" t="s">
        <v>1539</v>
      </c>
      <c r="G1024" s="323" t="s">
        <v>1539</v>
      </c>
      <c r="H1024" s="323" t="s">
        <v>1539</v>
      </c>
    </row>
    <row r="1025" spans="1:8" x14ac:dyDescent="0.25">
      <c r="A1025" s="103"/>
      <c r="B1025" s="324"/>
      <c r="C1025" s="324" t="s">
        <v>1539</v>
      </c>
      <c r="D1025" t="s">
        <v>1539</v>
      </c>
      <c r="E1025" s="323" t="s">
        <v>1539</v>
      </c>
      <c r="G1025" s="323" t="s">
        <v>1539</v>
      </c>
      <c r="H1025" s="323" t="s">
        <v>1539</v>
      </c>
    </row>
    <row r="1026" spans="1:8" x14ac:dyDescent="0.25">
      <c r="A1026" s="103"/>
      <c r="B1026" s="324"/>
      <c r="C1026" s="324" t="s">
        <v>1539</v>
      </c>
      <c r="D1026" t="s">
        <v>1539</v>
      </c>
      <c r="E1026" s="323" t="s">
        <v>1539</v>
      </c>
      <c r="G1026" s="323" t="s">
        <v>1539</v>
      </c>
      <c r="H1026" s="323" t="s">
        <v>1539</v>
      </c>
    </row>
    <row r="1027" spans="1:8" x14ac:dyDescent="0.25">
      <c r="A1027" s="103"/>
      <c r="B1027" s="324"/>
      <c r="C1027" s="324" t="s">
        <v>1539</v>
      </c>
      <c r="D1027" t="s">
        <v>1539</v>
      </c>
      <c r="E1027" s="323" t="s">
        <v>1539</v>
      </c>
      <c r="G1027" s="323" t="s">
        <v>1539</v>
      </c>
      <c r="H1027" s="323" t="s">
        <v>1539</v>
      </c>
    </row>
    <row r="1028" spans="1:8" x14ac:dyDescent="0.25">
      <c r="A1028" s="103"/>
      <c r="B1028" s="324"/>
      <c r="C1028" s="324" t="s">
        <v>1539</v>
      </c>
      <c r="D1028" t="s">
        <v>1539</v>
      </c>
      <c r="E1028" s="323" t="s">
        <v>1539</v>
      </c>
      <c r="G1028" s="323" t="s">
        <v>1539</v>
      </c>
      <c r="H1028" s="323" t="s">
        <v>1539</v>
      </c>
    </row>
    <row r="1029" spans="1:8" x14ac:dyDescent="0.25">
      <c r="A1029" s="103"/>
      <c r="B1029" s="324"/>
      <c r="C1029" s="324" t="s">
        <v>1539</v>
      </c>
      <c r="D1029" t="s">
        <v>1539</v>
      </c>
      <c r="E1029" s="323" t="s">
        <v>1539</v>
      </c>
      <c r="G1029" s="323" t="s">
        <v>1539</v>
      </c>
      <c r="H1029" s="323" t="s">
        <v>1539</v>
      </c>
    </row>
    <row r="1030" spans="1:8" x14ac:dyDescent="0.25">
      <c r="A1030" s="103"/>
      <c r="B1030" s="324"/>
      <c r="C1030" s="324" t="s">
        <v>1539</v>
      </c>
      <c r="D1030" t="s">
        <v>1539</v>
      </c>
      <c r="E1030" s="323" t="s">
        <v>1539</v>
      </c>
      <c r="G1030" s="323" t="s">
        <v>1539</v>
      </c>
      <c r="H1030" s="323" t="s">
        <v>1539</v>
      </c>
    </row>
    <row r="1031" spans="1:8" x14ac:dyDescent="0.25">
      <c r="A1031" s="103"/>
      <c r="B1031" s="324"/>
      <c r="C1031" s="324" t="s">
        <v>1539</v>
      </c>
      <c r="D1031" t="s">
        <v>1539</v>
      </c>
      <c r="E1031" s="323" t="s">
        <v>1539</v>
      </c>
      <c r="G1031" s="323" t="s">
        <v>1539</v>
      </c>
      <c r="H1031" s="323" t="s">
        <v>1539</v>
      </c>
    </row>
    <row r="1032" spans="1:8" x14ac:dyDescent="0.25">
      <c r="A1032" s="103"/>
      <c r="B1032" s="324"/>
      <c r="C1032" s="324" t="s">
        <v>1539</v>
      </c>
      <c r="D1032" t="s">
        <v>1539</v>
      </c>
      <c r="E1032" s="323" t="s">
        <v>1539</v>
      </c>
      <c r="G1032" s="323" t="s">
        <v>1539</v>
      </c>
      <c r="H1032" s="323" t="s">
        <v>1539</v>
      </c>
    </row>
    <row r="1033" spans="1:8" x14ac:dyDescent="0.25">
      <c r="A1033" s="103"/>
      <c r="B1033" s="324"/>
      <c r="C1033" s="324" t="s">
        <v>1539</v>
      </c>
      <c r="D1033" t="s">
        <v>1539</v>
      </c>
      <c r="E1033" s="323" t="s">
        <v>1539</v>
      </c>
      <c r="G1033" s="323" t="s">
        <v>1539</v>
      </c>
      <c r="H1033" s="323" t="s">
        <v>1539</v>
      </c>
    </row>
    <row r="1034" spans="1:8" x14ac:dyDescent="0.25">
      <c r="A1034" s="103"/>
      <c r="B1034" s="324"/>
      <c r="C1034" s="324" t="s">
        <v>1539</v>
      </c>
      <c r="D1034" t="s">
        <v>1539</v>
      </c>
      <c r="E1034" s="323" t="s">
        <v>1539</v>
      </c>
      <c r="G1034" s="323" t="s">
        <v>1539</v>
      </c>
      <c r="H1034" s="323" t="s">
        <v>1539</v>
      </c>
    </row>
    <row r="1035" spans="1:8" x14ac:dyDescent="0.25">
      <c r="A1035" s="103"/>
      <c r="B1035" s="324"/>
      <c r="C1035" s="324" t="s">
        <v>1539</v>
      </c>
      <c r="D1035" t="s">
        <v>1539</v>
      </c>
      <c r="E1035" s="323" t="s">
        <v>1539</v>
      </c>
      <c r="G1035" s="323" t="s">
        <v>1539</v>
      </c>
      <c r="H1035" s="323" t="s">
        <v>1539</v>
      </c>
    </row>
    <row r="1036" spans="1:8" x14ac:dyDescent="0.25">
      <c r="A1036" s="103"/>
      <c r="B1036" s="324"/>
      <c r="C1036" s="324" t="s">
        <v>1539</v>
      </c>
      <c r="D1036" t="s">
        <v>1539</v>
      </c>
      <c r="E1036" s="323" t="s">
        <v>1539</v>
      </c>
      <c r="G1036" s="323" t="s">
        <v>1539</v>
      </c>
      <c r="H1036" s="323" t="s">
        <v>1539</v>
      </c>
    </row>
    <row r="1037" spans="1:8" x14ac:dyDescent="0.25">
      <c r="A1037" s="103"/>
      <c r="B1037" s="324"/>
      <c r="C1037" s="324" t="s">
        <v>1539</v>
      </c>
      <c r="D1037" t="s">
        <v>1539</v>
      </c>
      <c r="E1037" s="323" t="s">
        <v>1539</v>
      </c>
      <c r="G1037" s="323" t="s">
        <v>1539</v>
      </c>
      <c r="H1037" s="323" t="s">
        <v>1539</v>
      </c>
    </row>
    <row r="1038" spans="1:8" x14ac:dyDescent="0.25">
      <c r="A1038" s="103"/>
      <c r="B1038" s="324"/>
      <c r="C1038" s="324" t="s">
        <v>1539</v>
      </c>
      <c r="D1038" t="s">
        <v>1539</v>
      </c>
      <c r="E1038" s="323" t="s">
        <v>1539</v>
      </c>
      <c r="G1038" s="323" t="s">
        <v>1539</v>
      </c>
      <c r="H1038" s="323" t="s">
        <v>1539</v>
      </c>
    </row>
    <row r="1039" spans="1:8" x14ac:dyDescent="0.25">
      <c r="A1039" s="103"/>
      <c r="B1039" s="324"/>
      <c r="C1039" s="324" t="s">
        <v>1539</v>
      </c>
      <c r="D1039" t="s">
        <v>1539</v>
      </c>
      <c r="E1039" s="323" t="s">
        <v>1539</v>
      </c>
      <c r="G1039" s="323" t="s">
        <v>1539</v>
      </c>
      <c r="H1039" s="323" t="s">
        <v>1539</v>
      </c>
    </row>
    <row r="1040" spans="1:8" x14ac:dyDescent="0.25">
      <c r="A1040" s="103"/>
      <c r="B1040" s="324"/>
      <c r="C1040" s="324" t="s">
        <v>1539</v>
      </c>
      <c r="D1040" t="s">
        <v>1539</v>
      </c>
      <c r="E1040" s="323" t="s">
        <v>1539</v>
      </c>
      <c r="G1040" s="323" t="s">
        <v>1539</v>
      </c>
      <c r="H1040" s="323" t="s">
        <v>1539</v>
      </c>
    </row>
    <row r="1041" spans="1:8" x14ac:dyDescent="0.25">
      <c r="A1041" s="103"/>
      <c r="B1041" s="324"/>
      <c r="C1041" s="324" t="s">
        <v>1539</v>
      </c>
      <c r="D1041" t="s">
        <v>1539</v>
      </c>
      <c r="E1041" s="323" t="s">
        <v>1539</v>
      </c>
      <c r="G1041" s="323" t="s">
        <v>1539</v>
      </c>
      <c r="H1041" s="323" t="s">
        <v>1539</v>
      </c>
    </row>
    <row r="1042" spans="1:8" x14ac:dyDescent="0.25">
      <c r="A1042" s="103"/>
      <c r="B1042" s="324"/>
      <c r="C1042" s="324" t="s">
        <v>1539</v>
      </c>
      <c r="D1042" t="s">
        <v>1539</v>
      </c>
      <c r="E1042" s="323" t="s">
        <v>1539</v>
      </c>
      <c r="G1042" s="323" t="s">
        <v>1539</v>
      </c>
      <c r="H1042" s="323" t="s">
        <v>1539</v>
      </c>
    </row>
    <row r="1043" spans="1:8" x14ac:dyDescent="0.25">
      <c r="A1043" s="103"/>
      <c r="B1043" s="324"/>
      <c r="C1043" s="324" t="s">
        <v>1539</v>
      </c>
      <c r="D1043" t="s">
        <v>1539</v>
      </c>
      <c r="E1043" s="323" t="s">
        <v>1539</v>
      </c>
      <c r="G1043" s="323" t="s">
        <v>1539</v>
      </c>
      <c r="H1043" s="323" t="s">
        <v>1539</v>
      </c>
    </row>
    <row r="1044" spans="1:8" x14ac:dyDescent="0.25">
      <c r="A1044" s="103"/>
      <c r="B1044" s="324"/>
      <c r="C1044" s="324" t="s">
        <v>1539</v>
      </c>
      <c r="D1044" t="s">
        <v>1539</v>
      </c>
      <c r="E1044" s="323" t="s">
        <v>1539</v>
      </c>
      <c r="G1044" s="323" t="s">
        <v>1539</v>
      </c>
      <c r="H1044" s="323" t="s">
        <v>1539</v>
      </c>
    </row>
    <row r="1045" spans="1:8" x14ac:dyDescent="0.25">
      <c r="A1045" s="103"/>
      <c r="B1045" s="324"/>
      <c r="C1045" s="324" t="s">
        <v>1539</v>
      </c>
      <c r="D1045" t="s">
        <v>1539</v>
      </c>
      <c r="E1045" s="323" t="s">
        <v>1539</v>
      </c>
      <c r="G1045" s="323" t="s">
        <v>1539</v>
      </c>
      <c r="H1045" s="323" t="s">
        <v>1539</v>
      </c>
    </row>
    <row r="1046" spans="1:8" x14ac:dyDescent="0.25">
      <c r="A1046" s="103"/>
      <c r="B1046" s="324"/>
      <c r="C1046" s="324" t="s">
        <v>1539</v>
      </c>
      <c r="D1046" t="s">
        <v>1539</v>
      </c>
      <c r="E1046" s="323" t="s">
        <v>1539</v>
      </c>
      <c r="G1046" s="323" t="s">
        <v>1539</v>
      </c>
      <c r="H1046" s="323" t="s">
        <v>1539</v>
      </c>
    </row>
    <row r="1047" spans="1:8" x14ac:dyDescent="0.25">
      <c r="A1047" s="103"/>
      <c r="B1047" s="324"/>
      <c r="C1047" s="324" t="s">
        <v>1539</v>
      </c>
      <c r="D1047" t="s">
        <v>1539</v>
      </c>
      <c r="E1047" s="323" t="s">
        <v>1539</v>
      </c>
      <c r="G1047" s="323" t="s">
        <v>1539</v>
      </c>
      <c r="H1047" s="323" t="s">
        <v>1539</v>
      </c>
    </row>
    <row r="1048" spans="1:8" x14ac:dyDescent="0.25">
      <c r="A1048" s="103"/>
      <c r="B1048" s="324"/>
      <c r="C1048" s="324" t="s">
        <v>1539</v>
      </c>
      <c r="D1048" t="s">
        <v>1539</v>
      </c>
      <c r="E1048" s="323" t="s">
        <v>1539</v>
      </c>
      <c r="G1048" s="323" t="s">
        <v>1539</v>
      </c>
      <c r="H1048" s="323" t="s">
        <v>1539</v>
      </c>
    </row>
    <row r="1049" spans="1:8" x14ac:dyDescent="0.25">
      <c r="A1049" s="103"/>
      <c r="B1049" s="324"/>
      <c r="C1049" s="324" t="s">
        <v>1539</v>
      </c>
      <c r="D1049" t="s">
        <v>1539</v>
      </c>
      <c r="E1049" s="323" t="s">
        <v>1539</v>
      </c>
      <c r="G1049" s="323" t="s">
        <v>1539</v>
      </c>
      <c r="H1049" s="323" t="s">
        <v>1539</v>
      </c>
    </row>
    <row r="1050" spans="1:8" x14ac:dyDescent="0.25">
      <c r="A1050" s="103"/>
      <c r="B1050" s="324"/>
      <c r="C1050" s="324" t="s">
        <v>1539</v>
      </c>
      <c r="D1050" t="s">
        <v>1539</v>
      </c>
      <c r="E1050" s="323" t="s">
        <v>1539</v>
      </c>
      <c r="G1050" s="323" t="s">
        <v>1539</v>
      </c>
      <c r="H1050" s="323" t="s">
        <v>1539</v>
      </c>
    </row>
    <row r="1051" spans="1:8" x14ac:dyDescent="0.25">
      <c r="A1051" s="103"/>
      <c r="B1051" s="324"/>
      <c r="C1051" s="324" t="s">
        <v>1539</v>
      </c>
      <c r="D1051" t="s">
        <v>1539</v>
      </c>
      <c r="E1051" s="323" t="s">
        <v>1539</v>
      </c>
      <c r="G1051" s="323" t="s">
        <v>1539</v>
      </c>
      <c r="H1051" s="323" t="s">
        <v>1539</v>
      </c>
    </row>
    <row r="1052" spans="1:8" x14ac:dyDescent="0.25">
      <c r="A1052" s="103"/>
      <c r="B1052" s="324"/>
      <c r="C1052" s="324" t="s">
        <v>1539</v>
      </c>
      <c r="D1052" t="s">
        <v>1539</v>
      </c>
      <c r="E1052" s="323" t="s">
        <v>1539</v>
      </c>
      <c r="G1052" s="323" t="s">
        <v>1539</v>
      </c>
      <c r="H1052" s="323" t="s">
        <v>1539</v>
      </c>
    </row>
    <row r="1053" spans="1:8" x14ac:dyDescent="0.25">
      <c r="A1053" s="103"/>
      <c r="B1053" s="324"/>
      <c r="C1053" s="324" t="s">
        <v>1539</v>
      </c>
      <c r="D1053" t="s">
        <v>1539</v>
      </c>
      <c r="E1053" s="323" t="s">
        <v>1539</v>
      </c>
      <c r="G1053" s="323" t="s">
        <v>1539</v>
      </c>
      <c r="H1053" s="323" t="s">
        <v>1539</v>
      </c>
    </row>
    <row r="1054" spans="1:8" x14ac:dyDescent="0.25">
      <c r="A1054" s="103"/>
      <c r="B1054" s="324"/>
      <c r="C1054" s="324" t="s">
        <v>1539</v>
      </c>
      <c r="D1054" t="s">
        <v>1539</v>
      </c>
      <c r="E1054" s="323" t="s">
        <v>1539</v>
      </c>
      <c r="G1054" s="323" t="s">
        <v>1539</v>
      </c>
      <c r="H1054" s="323" t="s">
        <v>1539</v>
      </c>
    </row>
    <row r="1055" spans="1:8" x14ac:dyDescent="0.25">
      <c r="A1055" s="103"/>
      <c r="B1055" s="326"/>
      <c r="C1055" s="324" t="s">
        <v>1539</v>
      </c>
      <c r="D1055" t="s">
        <v>1539</v>
      </c>
      <c r="E1055" s="323" t="s">
        <v>1539</v>
      </c>
      <c r="G1055" s="323" t="s">
        <v>1539</v>
      </c>
      <c r="H1055" s="323" t="s">
        <v>1539</v>
      </c>
    </row>
    <row r="1056" spans="1:8" x14ac:dyDescent="0.25">
      <c r="A1056" s="103"/>
      <c r="C1056" s="324" t="s">
        <v>1539</v>
      </c>
      <c r="D1056" t="s">
        <v>1539</v>
      </c>
      <c r="E1056" s="323" t="s">
        <v>1539</v>
      </c>
      <c r="G1056" s="323" t="s">
        <v>1539</v>
      </c>
      <c r="H1056" s="323" t="s">
        <v>1539</v>
      </c>
    </row>
    <row r="1057" spans="1:8" x14ac:dyDescent="0.25">
      <c r="A1057" s="103"/>
      <c r="C1057" s="324" t="s">
        <v>1539</v>
      </c>
      <c r="D1057" t="s">
        <v>1539</v>
      </c>
      <c r="E1057" s="323" t="s">
        <v>1539</v>
      </c>
      <c r="G1057" s="323" t="s">
        <v>1539</v>
      </c>
      <c r="H1057" s="323" t="s">
        <v>1539</v>
      </c>
    </row>
    <row r="1058" spans="1:8" x14ac:dyDescent="0.25">
      <c r="A1058" s="103"/>
      <c r="C1058" s="324" t="s">
        <v>1539</v>
      </c>
      <c r="D1058" t="s">
        <v>1539</v>
      </c>
      <c r="E1058" s="323" t="s">
        <v>1539</v>
      </c>
      <c r="G1058" s="323" t="s">
        <v>1539</v>
      </c>
      <c r="H1058" s="323" t="s">
        <v>1539</v>
      </c>
    </row>
    <row r="1059" spans="1:8" x14ac:dyDescent="0.25">
      <c r="A1059" s="103"/>
      <c r="C1059" s="324" t="s">
        <v>1539</v>
      </c>
      <c r="D1059" t="s">
        <v>1539</v>
      </c>
      <c r="E1059" s="323" t="s">
        <v>1539</v>
      </c>
      <c r="G1059" s="323" t="s">
        <v>1539</v>
      </c>
      <c r="H1059" s="323" t="s">
        <v>1539</v>
      </c>
    </row>
    <row r="1060" spans="1:8" x14ac:dyDescent="0.25">
      <c r="A1060" s="103"/>
      <c r="B1060" s="324"/>
      <c r="C1060" s="324" t="s">
        <v>1539</v>
      </c>
      <c r="D1060" t="s">
        <v>1539</v>
      </c>
      <c r="E1060" s="323" t="s">
        <v>1539</v>
      </c>
      <c r="G1060" s="323" t="s">
        <v>1539</v>
      </c>
      <c r="H1060" s="323" t="s">
        <v>1539</v>
      </c>
    </row>
    <row r="1061" spans="1:8" x14ac:dyDescent="0.25">
      <c r="A1061" s="103"/>
      <c r="B1061" s="324"/>
      <c r="C1061" s="324" t="s">
        <v>1539</v>
      </c>
      <c r="D1061" t="s">
        <v>1539</v>
      </c>
      <c r="E1061" s="323" t="s">
        <v>1539</v>
      </c>
      <c r="G1061" s="323" t="s">
        <v>1539</v>
      </c>
      <c r="H1061" s="323" t="s">
        <v>1539</v>
      </c>
    </row>
    <row r="1062" spans="1:8" x14ac:dyDescent="0.25">
      <c r="A1062" s="103"/>
      <c r="B1062" s="324"/>
      <c r="C1062" s="324" t="s">
        <v>1539</v>
      </c>
      <c r="D1062" t="s">
        <v>1539</v>
      </c>
      <c r="E1062" s="323" t="s">
        <v>1539</v>
      </c>
      <c r="G1062" s="323" t="s">
        <v>1539</v>
      </c>
      <c r="H1062" s="323" t="s">
        <v>1539</v>
      </c>
    </row>
    <row r="1063" spans="1:8" x14ac:dyDescent="0.25">
      <c r="A1063" s="103"/>
      <c r="B1063" s="324"/>
      <c r="C1063" s="324" t="s">
        <v>1539</v>
      </c>
      <c r="D1063" t="s">
        <v>1539</v>
      </c>
      <c r="E1063" s="323" t="s">
        <v>1539</v>
      </c>
      <c r="G1063" s="323" t="s">
        <v>1539</v>
      </c>
      <c r="H1063" s="323" t="s">
        <v>1539</v>
      </c>
    </row>
    <row r="1064" spans="1:8" x14ac:dyDescent="0.25">
      <c r="A1064" s="103"/>
      <c r="B1064" s="324"/>
      <c r="C1064" s="324" t="s">
        <v>1539</v>
      </c>
      <c r="D1064" t="s">
        <v>1539</v>
      </c>
      <c r="E1064" s="323" t="s">
        <v>1539</v>
      </c>
      <c r="G1064" s="323" t="s">
        <v>1539</v>
      </c>
      <c r="H1064" s="323" t="s">
        <v>1539</v>
      </c>
    </row>
    <row r="1065" spans="1:8" x14ac:dyDescent="0.25">
      <c r="A1065" s="103"/>
      <c r="B1065" s="324"/>
      <c r="C1065" s="324" t="s">
        <v>1539</v>
      </c>
      <c r="D1065" t="s">
        <v>1539</v>
      </c>
      <c r="E1065" s="323" t="s">
        <v>1539</v>
      </c>
      <c r="G1065" s="323" t="s">
        <v>1539</v>
      </c>
      <c r="H1065" s="323" t="s">
        <v>1539</v>
      </c>
    </row>
    <row r="1066" spans="1:8" x14ac:dyDescent="0.25">
      <c r="A1066" s="103"/>
      <c r="B1066" s="324"/>
      <c r="C1066" s="324" t="s">
        <v>1539</v>
      </c>
      <c r="D1066" t="s">
        <v>1539</v>
      </c>
      <c r="E1066" s="323" t="s">
        <v>1539</v>
      </c>
      <c r="G1066" s="323" t="s">
        <v>1539</v>
      </c>
      <c r="H1066" s="323" t="s">
        <v>1539</v>
      </c>
    </row>
    <row r="1067" spans="1:8" x14ac:dyDescent="0.25">
      <c r="A1067" s="103"/>
      <c r="B1067" s="324"/>
      <c r="C1067" s="324" t="s">
        <v>1539</v>
      </c>
      <c r="D1067" t="s">
        <v>1539</v>
      </c>
      <c r="E1067" s="323" t="s">
        <v>1539</v>
      </c>
      <c r="G1067" s="323" t="s">
        <v>1539</v>
      </c>
      <c r="H1067" s="323" t="s">
        <v>1539</v>
      </c>
    </row>
    <row r="1068" spans="1:8" x14ac:dyDescent="0.25">
      <c r="A1068" s="103"/>
      <c r="B1068" s="324"/>
      <c r="C1068" s="324" t="s">
        <v>1539</v>
      </c>
      <c r="D1068" t="s">
        <v>1539</v>
      </c>
      <c r="E1068" s="323" t="s">
        <v>1539</v>
      </c>
      <c r="G1068" s="323" t="s">
        <v>1539</v>
      </c>
      <c r="H1068" s="323" t="s">
        <v>1539</v>
      </c>
    </row>
    <row r="1069" spans="1:8" x14ac:dyDescent="0.25">
      <c r="A1069" s="103"/>
      <c r="B1069" s="324"/>
      <c r="C1069" s="324" t="s">
        <v>1539</v>
      </c>
      <c r="D1069" t="s">
        <v>1539</v>
      </c>
      <c r="E1069" s="323" t="s">
        <v>1539</v>
      </c>
      <c r="G1069" s="323" t="s">
        <v>1539</v>
      </c>
      <c r="H1069" s="323" t="s">
        <v>1539</v>
      </c>
    </row>
    <row r="1070" spans="1:8" x14ac:dyDescent="0.25">
      <c r="A1070" s="103"/>
      <c r="B1070" s="324"/>
      <c r="C1070" s="324" t="s">
        <v>1539</v>
      </c>
      <c r="D1070" t="s">
        <v>1539</v>
      </c>
      <c r="E1070" s="323" t="s">
        <v>1539</v>
      </c>
      <c r="G1070" s="323" t="s">
        <v>1539</v>
      </c>
      <c r="H1070" s="323" t="s">
        <v>1539</v>
      </c>
    </row>
    <row r="1071" spans="1:8" x14ac:dyDescent="0.25">
      <c r="A1071" s="103"/>
      <c r="B1071" s="324"/>
      <c r="C1071" s="324" t="s">
        <v>1539</v>
      </c>
      <c r="D1071" t="s">
        <v>1539</v>
      </c>
      <c r="E1071" s="323" t="s">
        <v>1539</v>
      </c>
      <c r="G1071" s="323" t="s">
        <v>1539</v>
      </c>
      <c r="H1071" s="323" t="s">
        <v>1539</v>
      </c>
    </row>
    <row r="1072" spans="1:8" x14ac:dyDescent="0.25">
      <c r="A1072" s="103"/>
      <c r="B1072" s="324"/>
      <c r="C1072" s="324" t="s">
        <v>1539</v>
      </c>
      <c r="D1072" t="s">
        <v>1539</v>
      </c>
      <c r="E1072" s="323" t="s">
        <v>1539</v>
      </c>
      <c r="G1072" s="323" t="s">
        <v>1539</v>
      </c>
      <c r="H1072" s="323" t="s">
        <v>1539</v>
      </c>
    </row>
    <row r="1073" spans="1:8" x14ac:dyDescent="0.25">
      <c r="A1073" s="103"/>
      <c r="B1073" s="324"/>
      <c r="C1073" s="324" t="s">
        <v>1539</v>
      </c>
      <c r="D1073" t="s">
        <v>1539</v>
      </c>
      <c r="E1073" s="323" t="s">
        <v>1539</v>
      </c>
      <c r="G1073" s="323" t="s">
        <v>1539</v>
      </c>
      <c r="H1073" s="323" t="s">
        <v>1539</v>
      </c>
    </row>
    <row r="1074" spans="1:8" x14ac:dyDescent="0.25">
      <c r="A1074" s="103"/>
      <c r="B1074" s="324"/>
      <c r="C1074" s="324" t="s">
        <v>1539</v>
      </c>
      <c r="D1074" t="s">
        <v>1539</v>
      </c>
      <c r="E1074" s="323" t="s">
        <v>1539</v>
      </c>
      <c r="G1074" s="323" t="s">
        <v>1539</v>
      </c>
      <c r="H1074" s="323" t="s">
        <v>1539</v>
      </c>
    </row>
    <row r="1075" spans="1:8" x14ac:dyDescent="0.25">
      <c r="A1075" s="103"/>
      <c r="B1075" s="324"/>
      <c r="C1075" s="324" t="s">
        <v>1539</v>
      </c>
      <c r="D1075" t="s">
        <v>1539</v>
      </c>
      <c r="E1075" s="323" t="s">
        <v>1539</v>
      </c>
      <c r="G1075" s="323" t="s">
        <v>1539</v>
      </c>
      <c r="H1075" s="323" t="s">
        <v>1539</v>
      </c>
    </row>
    <row r="1076" spans="1:8" x14ac:dyDescent="0.25">
      <c r="A1076" s="103"/>
      <c r="B1076" s="324"/>
      <c r="C1076" s="324" t="s">
        <v>1539</v>
      </c>
      <c r="D1076" t="s">
        <v>1539</v>
      </c>
      <c r="E1076" s="323" t="s">
        <v>1539</v>
      </c>
      <c r="G1076" s="323" t="s">
        <v>1539</v>
      </c>
      <c r="H1076" s="323" t="s">
        <v>1539</v>
      </c>
    </row>
    <row r="1077" spans="1:8" x14ac:dyDescent="0.25">
      <c r="A1077" s="103"/>
      <c r="B1077" s="324"/>
      <c r="C1077" s="324" t="s">
        <v>1539</v>
      </c>
      <c r="D1077" t="s">
        <v>1539</v>
      </c>
      <c r="E1077" s="323" t="s">
        <v>1539</v>
      </c>
      <c r="G1077" s="323" t="s">
        <v>1539</v>
      </c>
      <c r="H1077" s="323" t="s">
        <v>1539</v>
      </c>
    </row>
    <row r="1078" spans="1:8" x14ac:dyDescent="0.25">
      <c r="A1078" s="103"/>
      <c r="B1078" s="324"/>
      <c r="C1078" s="324" t="s">
        <v>1539</v>
      </c>
      <c r="D1078" t="s">
        <v>1539</v>
      </c>
      <c r="E1078" s="323" t="s">
        <v>1539</v>
      </c>
      <c r="G1078" s="323" t="s">
        <v>1539</v>
      </c>
      <c r="H1078" s="323" t="s">
        <v>1539</v>
      </c>
    </row>
    <row r="1079" spans="1:8" x14ac:dyDescent="0.25">
      <c r="A1079" s="103"/>
      <c r="B1079" s="326"/>
      <c r="C1079" s="324" t="s">
        <v>1539</v>
      </c>
      <c r="D1079" t="s">
        <v>1539</v>
      </c>
      <c r="E1079" s="323" t="s">
        <v>1539</v>
      </c>
      <c r="G1079" s="323" t="s">
        <v>1539</v>
      </c>
      <c r="H1079" s="323" t="s">
        <v>1539</v>
      </c>
    </row>
    <row r="1080" spans="1:8" x14ac:dyDescent="0.25">
      <c r="A1080" s="103"/>
      <c r="C1080" s="324" t="s">
        <v>1539</v>
      </c>
      <c r="D1080" t="s">
        <v>1539</v>
      </c>
      <c r="E1080" s="323" t="s">
        <v>1539</v>
      </c>
      <c r="G1080" s="323" t="s">
        <v>1539</v>
      </c>
      <c r="H1080" s="323" t="s">
        <v>1539</v>
      </c>
    </row>
    <row r="1081" spans="1:8" x14ac:dyDescent="0.25">
      <c r="A1081" s="103"/>
      <c r="C1081" s="324" t="s">
        <v>1539</v>
      </c>
      <c r="D1081" t="s">
        <v>1539</v>
      </c>
      <c r="E1081" s="323" t="s">
        <v>1539</v>
      </c>
      <c r="G1081" s="323" t="s">
        <v>1539</v>
      </c>
      <c r="H1081" s="323" t="s">
        <v>1539</v>
      </c>
    </row>
    <row r="1082" spans="1:8" x14ac:dyDescent="0.25">
      <c r="A1082" s="103"/>
      <c r="C1082" s="324" t="s">
        <v>1539</v>
      </c>
      <c r="D1082" t="s">
        <v>1539</v>
      </c>
      <c r="E1082" s="323" t="s">
        <v>1539</v>
      </c>
      <c r="G1082" s="323" t="s">
        <v>1539</v>
      </c>
      <c r="H1082" s="323" t="s">
        <v>1539</v>
      </c>
    </row>
    <row r="1083" spans="1:8" x14ac:dyDescent="0.25">
      <c r="A1083" s="103"/>
      <c r="B1083" s="324"/>
      <c r="C1083" s="324" t="s">
        <v>1539</v>
      </c>
      <c r="D1083" t="s">
        <v>1539</v>
      </c>
      <c r="E1083" s="323" t="s">
        <v>1539</v>
      </c>
      <c r="G1083" s="323" t="s">
        <v>1539</v>
      </c>
      <c r="H1083" s="323" t="s">
        <v>1539</v>
      </c>
    </row>
    <row r="1084" spans="1:8" x14ac:dyDescent="0.25">
      <c r="A1084" s="103"/>
      <c r="B1084" s="324"/>
      <c r="C1084" s="324" t="s">
        <v>1539</v>
      </c>
      <c r="D1084" t="s">
        <v>1539</v>
      </c>
      <c r="E1084" s="323" t="s">
        <v>1539</v>
      </c>
      <c r="G1084" s="323" t="s">
        <v>1539</v>
      </c>
      <c r="H1084" s="323" t="s">
        <v>1539</v>
      </c>
    </row>
    <row r="1085" spans="1:8" x14ac:dyDescent="0.25">
      <c r="A1085" s="103"/>
      <c r="B1085" s="324"/>
      <c r="C1085" s="324" t="s">
        <v>1539</v>
      </c>
      <c r="D1085" t="s">
        <v>1539</v>
      </c>
      <c r="E1085" s="323" t="s">
        <v>1539</v>
      </c>
      <c r="G1085" s="323" t="s">
        <v>1539</v>
      </c>
      <c r="H1085" s="323" t="s">
        <v>1539</v>
      </c>
    </row>
    <row r="1086" spans="1:8" x14ac:dyDescent="0.25">
      <c r="A1086" s="103"/>
      <c r="B1086" s="324"/>
      <c r="C1086" s="324" t="s">
        <v>1539</v>
      </c>
      <c r="D1086" t="s">
        <v>1539</v>
      </c>
      <c r="E1086" s="323" t="s">
        <v>1539</v>
      </c>
      <c r="G1086" s="323" t="s">
        <v>1539</v>
      </c>
      <c r="H1086" s="323" t="s">
        <v>1539</v>
      </c>
    </row>
    <row r="1087" spans="1:8" x14ac:dyDescent="0.25">
      <c r="A1087" s="103"/>
      <c r="B1087" s="326"/>
      <c r="C1087" s="324" t="s">
        <v>1539</v>
      </c>
      <c r="D1087" t="s">
        <v>1539</v>
      </c>
      <c r="E1087" s="323" t="s">
        <v>1539</v>
      </c>
      <c r="G1087" s="323" t="s">
        <v>1539</v>
      </c>
      <c r="H1087" s="323" t="s">
        <v>1539</v>
      </c>
    </row>
    <row r="1088" spans="1:8" x14ac:dyDescent="0.25">
      <c r="A1088" s="103"/>
      <c r="C1088" s="324" t="s">
        <v>1539</v>
      </c>
      <c r="D1088" t="s">
        <v>1539</v>
      </c>
      <c r="E1088" s="323" t="s">
        <v>1539</v>
      </c>
      <c r="G1088" s="323" t="s">
        <v>1539</v>
      </c>
      <c r="H1088" s="323" t="s">
        <v>1539</v>
      </c>
    </row>
    <row r="1089" spans="1:8" x14ac:dyDescent="0.25">
      <c r="A1089" s="103"/>
      <c r="C1089" s="324" t="s">
        <v>1539</v>
      </c>
      <c r="D1089" t="s">
        <v>1539</v>
      </c>
      <c r="E1089" s="323" t="s">
        <v>1539</v>
      </c>
      <c r="G1089" s="323" t="s">
        <v>1539</v>
      </c>
      <c r="H1089" s="323" t="s">
        <v>1539</v>
      </c>
    </row>
    <row r="1090" spans="1:8" x14ac:dyDescent="0.25">
      <c r="A1090" s="103"/>
      <c r="C1090" s="324" t="s">
        <v>1539</v>
      </c>
      <c r="D1090" t="s">
        <v>1539</v>
      </c>
      <c r="E1090" s="323" t="s">
        <v>1539</v>
      </c>
      <c r="G1090" s="323" t="s">
        <v>1539</v>
      </c>
      <c r="H1090" s="323" t="s">
        <v>1539</v>
      </c>
    </row>
    <row r="1091" spans="1:8" x14ac:dyDescent="0.25">
      <c r="A1091" s="103"/>
      <c r="C1091" s="324" t="s">
        <v>1539</v>
      </c>
      <c r="D1091" t="s">
        <v>1539</v>
      </c>
      <c r="E1091" s="323" t="s">
        <v>1539</v>
      </c>
      <c r="G1091" s="323" t="s">
        <v>1539</v>
      </c>
      <c r="H1091" s="323" t="s">
        <v>1539</v>
      </c>
    </row>
    <row r="1092" spans="1:8" x14ac:dyDescent="0.25">
      <c r="A1092" s="103"/>
      <c r="C1092" s="324" t="s">
        <v>1539</v>
      </c>
      <c r="D1092" t="s">
        <v>1539</v>
      </c>
      <c r="E1092" s="323" t="s">
        <v>1539</v>
      </c>
      <c r="G1092" s="323" t="s">
        <v>1539</v>
      </c>
      <c r="H1092" s="323" t="s">
        <v>1539</v>
      </c>
    </row>
    <row r="1093" spans="1:8" x14ac:dyDescent="0.25">
      <c r="A1093" s="103"/>
      <c r="B1093" s="324"/>
      <c r="C1093" s="324" t="s">
        <v>1539</v>
      </c>
      <c r="D1093" t="s">
        <v>1539</v>
      </c>
      <c r="E1093" s="323" t="s">
        <v>1539</v>
      </c>
      <c r="G1093" s="323" t="s">
        <v>1539</v>
      </c>
      <c r="H1093" s="323" t="s">
        <v>1539</v>
      </c>
    </row>
    <row r="1094" spans="1:8" x14ac:dyDescent="0.25">
      <c r="A1094" s="103"/>
      <c r="B1094" s="324"/>
      <c r="C1094" s="324" t="s">
        <v>1539</v>
      </c>
      <c r="D1094" t="s">
        <v>1539</v>
      </c>
      <c r="E1094" s="323" t="s">
        <v>1539</v>
      </c>
      <c r="G1094" s="323" t="s">
        <v>1539</v>
      </c>
      <c r="H1094" s="323" t="s">
        <v>1539</v>
      </c>
    </row>
    <row r="1095" spans="1:8" x14ac:dyDescent="0.25">
      <c r="A1095" s="103"/>
      <c r="B1095" s="324"/>
      <c r="C1095" s="324" t="s">
        <v>1539</v>
      </c>
      <c r="D1095" t="s">
        <v>1539</v>
      </c>
      <c r="E1095" s="323" t="s">
        <v>1539</v>
      </c>
      <c r="G1095" s="323" t="s">
        <v>1539</v>
      </c>
      <c r="H1095" s="323" t="s">
        <v>1539</v>
      </c>
    </row>
    <row r="1096" spans="1:8" x14ac:dyDescent="0.25">
      <c r="A1096" s="103"/>
      <c r="B1096" s="324"/>
      <c r="C1096" s="324" t="s">
        <v>1539</v>
      </c>
      <c r="D1096" t="s">
        <v>1539</v>
      </c>
      <c r="E1096" s="323" t="s">
        <v>1539</v>
      </c>
      <c r="G1096" s="323" t="s">
        <v>1539</v>
      </c>
      <c r="H1096" s="323" t="s">
        <v>1539</v>
      </c>
    </row>
    <row r="1097" spans="1:8" x14ac:dyDescent="0.25">
      <c r="A1097" s="103"/>
      <c r="B1097" s="324"/>
      <c r="C1097" s="324" t="s">
        <v>1539</v>
      </c>
      <c r="D1097" t="s">
        <v>1539</v>
      </c>
      <c r="E1097" s="323" t="s">
        <v>1539</v>
      </c>
      <c r="G1097" s="323" t="s">
        <v>1539</v>
      </c>
      <c r="H1097" s="323" t="s">
        <v>1539</v>
      </c>
    </row>
    <row r="1098" spans="1:8" x14ac:dyDescent="0.25">
      <c r="A1098" s="103"/>
      <c r="B1098" s="324"/>
      <c r="C1098" s="324" t="s">
        <v>1539</v>
      </c>
      <c r="D1098" t="s">
        <v>1539</v>
      </c>
      <c r="E1098" s="323" t="s">
        <v>1539</v>
      </c>
      <c r="G1098" s="323" t="s">
        <v>1539</v>
      </c>
      <c r="H1098" s="323" t="s">
        <v>1539</v>
      </c>
    </row>
    <row r="1099" spans="1:8" x14ac:dyDescent="0.25">
      <c r="A1099" s="103"/>
      <c r="B1099" s="324"/>
      <c r="C1099" s="324" t="s">
        <v>1539</v>
      </c>
      <c r="D1099" t="s">
        <v>1539</v>
      </c>
      <c r="E1099" s="323" t="s">
        <v>1539</v>
      </c>
      <c r="G1099" s="323" t="s">
        <v>1539</v>
      </c>
      <c r="H1099" s="323" t="s">
        <v>1539</v>
      </c>
    </row>
    <row r="1100" spans="1:8" x14ac:dyDescent="0.25">
      <c r="A1100" s="103"/>
      <c r="B1100" s="324"/>
      <c r="C1100" s="324" t="s">
        <v>1539</v>
      </c>
      <c r="D1100" t="s">
        <v>1539</v>
      </c>
      <c r="E1100" s="323" t="s">
        <v>1539</v>
      </c>
      <c r="G1100" s="323" t="s">
        <v>1539</v>
      </c>
      <c r="H1100" s="323" t="s">
        <v>1539</v>
      </c>
    </row>
    <row r="1101" spans="1:8" x14ac:dyDescent="0.25">
      <c r="A1101" s="103"/>
      <c r="B1101" s="324"/>
      <c r="C1101" s="324" t="s">
        <v>1539</v>
      </c>
      <c r="D1101" t="s">
        <v>1539</v>
      </c>
      <c r="E1101" s="323" t="s">
        <v>1539</v>
      </c>
      <c r="G1101" s="323" t="s">
        <v>1539</v>
      </c>
      <c r="H1101" s="323" t="s">
        <v>1539</v>
      </c>
    </row>
    <row r="1102" spans="1:8" x14ac:dyDescent="0.25">
      <c r="A1102" s="103"/>
      <c r="B1102" s="324"/>
      <c r="C1102" s="324" t="s">
        <v>1539</v>
      </c>
      <c r="D1102" t="s">
        <v>1539</v>
      </c>
      <c r="E1102" s="323" t="s">
        <v>1539</v>
      </c>
      <c r="G1102" s="323" t="s">
        <v>1539</v>
      </c>
      <c r="H1102" s="323" t="s">
        <v>1539</v>
      </c>
    </row>
    <row r="1103" spans="1:8" x14ac:dyDescent="0.25">
      <c r="A1103" s="103"/>
      <c r="B1103" s="324"/>
      <c r="C1103" s="324" t="s">
        <v>1539</v>
      </c>
      <c r="D1103" t="s">
        <v>1539</v>
      </c>
      <c r="E1103" s="323" t="s">
        <v>1539</v>
      </c>
      <c r="G1103" s="323" t="s">
        <v>1539</v>
      </c>
      <c r="H1103" s="323" t="s">
        <v>1539</v>
      </c>
    </row>
    <row r="1104" spans="1:8" x14ac:dyDescent="0.25">
      <c r="A1104" s="103"/>
      <c r="B1104" s="324"/>
      <c r="C1104" s="324" t="s">
        <v>1539</v>
      </c>
      <c r="D1104" t="s">
        <v>1539</v>
      </c>
      <c r="E1104" s="323" t="s">
        <v>1539</v>
      </c>
      <c r="G1104" s="323" t="s">
        <v>1539</v>
      </c>
      <c r="H1104" s="323" t="s">
        <v>1539</v>
      </c>
    </row>
    <row r="1105" spans="1:8" x14ac:dyDescent="0.25">
      <c r="A1105" s="103"/>
      <c r="B1105" s="326"/>
      <c r="C1105" s="324" t="s">
        <v>1539</v>
      </c>
      <c r="D1105" t="s">
        <v>1539</v>
      </c>
      <c r="E1105" s="323" t="s">
        <v>1539</v>
      </c>
      <c r="G1105" s="323" t="s">
        <v>1539</v>
      </c>
      <c r="H1105" s="323" t="s">
        <v>1539</v>
      </c>
    </row>
    <row r="1106" spans="1:8" x14ac:dyDescent="0.25">
      <c r="A1106" s="103"/>
      <c r="C1106" s="324" t="s">
        <v>1539</v>
      </c>
      <c r="D1106" t="s">
        <v>1539</v>
      </c>
      <c r="E1106" s="323" t="s">
        <v>1539</v>
      </c>
      <c r="G1106" s="323" t="s">
        <v>1539</v>
      </c>
      <c r="H1106" s="323" t="s">
        <v>1539</v>
      </c>
    </row>
    <row r="1107" spans="1:8" x14ac:dyDescent="0.25">
      <c r="A1107" s="103"/>
      <c r="C1107" s="324" t="s">
        <v>1539</v>
      </c>
      <c r="D1107" t="s">
        <v>1539</v>
      </c>
      <c r="E1107" s="323" t="s">
        <v>1539</v>
      </c>
      <c r="G1107" s="323" t="s">
        <v>1539</v>
      </c>
      <c r="H1107" s="323" t="s">
        <v>1539</v>
      </c>
    </row>
    <row r="1108" spans="1:8" x14ac:dyDescent="0.25">
      <c r="A1108" s="103"/>
      <c r="C1108" s="324" t="s">
        <v>1539</v>
      </c>
      <c r="D1108" t="s">
        <v>1539</v>
      </c>
      <c r="E1108" s="323" t="s">
        <v>1539</v>
      </c>
      <c r="G1108" s="323" t="s">
        <v>1539</v>
      </c>
      <c r="H1108" s="323" t="s">
        <v>1539</v>
      </c>
    </row>
    <row r="1109" spans="1:8" x14ac:dyDescent="0.25">
      <c r="A1109" s="103"/>
      <c r="B1109" s="324"/>
      <c r="C1109" s="324" t="s">
        <v>1539</v>
      </c>
      <c r="D1109" t="s">
        <v>1539</v>
      </c>
      <c r="E1109" s="323" t="s">
        <v>1539</v>
      </c>
      <c r="G1109" s="323" t="s">
        <v>1539</v>
      </c>
      <c r="H1109" s="323" t="s">
        <v>1539</v>
      </c>
    </row>
    <row r="1110" spans="1:8" x14ac:dyDescent="0.25">
      <c r="A1110" s="103"/>
      <c r="B1110" s="324"/>
      <c r="C1110" s="324" t="s">
        <v>1539</v>
      </c>
      <c r="D1110" t="s">
        <v>1539</v>
      </c>
      <c r="E1110" s="323" t="s">
        <v>1539</v>
      </c>
      <c r="G1110" s="323" t="s">
        <v>1539</v>
      </c>
      <c r="H1110" s="323" t="s">
        <v>1539</v>
      </c>
    </row>
    <row r="1111" spans="1:8" x14ac:dyDescent="0.25">
      <c r="A1111" s="103"/>
      <c r="B1111" s="324"/>
      <c r="C1111" s="324" t="s">
        <v>1539</v>
      </c>
      <c r="D1111" t="s">
        <v>1539</v>
      </c>
      <c r="E1111" s="323" t="s">
        <v>1539</v>
      </c>
      <c r="G1111" s="323" t="s">
        <v>1539</v>
      </c>
      <c r="H1111" s="323" t="s">
        <v>1539</v>
      </c>
    </row>
    <row r="1112" spans="1:8" x14ac:dyDescent="0.25">
      <c r="A1112" s="103"/>
      <c r="B1112" s="324"/>
      <c r="C1112" s="324" t="s">
        <v>1539</v>
      </c>
      <c r="D1112" t="s">
        <v>1539</v>
      </c>
      <c r="E1112" s="323" t="s">
        <v>1539</v>
      </c>
      <c r="G1112" s="323" t="s">
        <v>1539</v>
      </c>
      <c r="H1112" s="323" t="s">
        <v>1539</v>
      </c>
    </row>
    <row r="1113" spans="1:8" x14ac:dyDescent="0.25">
      <c r="A1113" s="103"/>
      <c r="B1113" s="324"/>
      <c r="C1113" s="324" t="s">
        <v>1539</v>
      </c>
      <c r="D1113" t="s">
        <v>1539</v>
      </c>
      <c r="E1113" s="323" t="s">
        <v>1539</v>
      </c>
      <c r="G1113" s="323" t="s">
        <v>1539</v>
      </c>
      <c r="H1113" s="323" t="s">
        <v>1539</v>
      </c>
    </row>
    <row r="1114" spans="1:8" x14ac:dyDescent="0.25">
      <c r="A1114" s="103"/>
      <c r="B1114" s="324"/>
      <c r="C1114" s="324" t="s">
        <v>1539</v>
      </c>
      <c r="D1114" t="s">
        <v>1539</v>
      </c>
      <c r="E1114" s="323" t="s">
        <v>1539</v>
      </c>
      <c r="G1114" s="323" t="s">
        <v>1539</v>
      </c>
      <c r="H1114" s="323" t="s">
        <v>1539</v>
      </c>
    </row>
    <row r="1115" spans="1:8" x14ac:dyDescent="0.25">
      <c r="A1115" s="103"/>
      <c r="B1115" s="324"/>
      <c r="C1115" s="324" t="s">
        <v>1539</v>
      </c>
      <c r="D1115" t="s">
        <v>1539</v>
      </c>
      <c r="E1115" s="323" t="s">
        <v>1539</v>
      </c>
      <c r="G1115" s="323" t="s">
        <v>1539</v>
      </c>
      <c r="H1115" s="323" t="s">
        <v>1539</v>
      </c>
    </row>
    <row r="1116" spans="1:8" x14ac:dyDescent="0.25">
      <c r="A1116" s="103"/>
      <c r="B1116" s="324"/>
      <c r="C1116" s="324" t="s">
        <v>1539</v>
      </c>
      <c r="D1116" t="s">
        <v>1539</v>
      </c>
      <c r="E1116" s="323" t="s">
        <v>1539</v>
      </c>
      <c r="G1116" s="323" t="s">
        <v>1539</v>
      </c>
      <c r="H1116" s="323" t="s">
        <v>1539</v>
      </c>
    </row>
    <row r="1117" spans="1:8" x14ac:dyDescent="0.25">
      <c r="A1117" s="103"/>
      <c r="B1117" s="324"/>
      <c r="C1117" s="324" t="s">
        <v>1539</v>
      </c>
      <c r="D1117" t="s">
        <v>1539</v>
      </c>
      <c r="E1117" s="323" t="s">
        <v>1539</v>
      </c>
      <c r="G1117" s="323" t="s">
        <v>1539</v>
      </c>
      <c r="H1117" s="323" t="s">
        <v>1539</v>
      </c>
    </row>
    <row r="1118" spans="1:8" x14ac:dyDescent="0.25">
      <c r="A1118" s="103"/>
      <c r="B1118" s="324"/>
      <c r="C1118" s="324" t="s">
        <v>1539</v>
      </c>
      <c r="D1118" t="s">
        <v>1539</v>
      </c>
      <c r="E1118" s="323" t="s">
        <v>1539</v>
      </c>
      <c r="G1118" s="323" t="s">
        <v>1539</v>
      </c>
      <c r="H1118" s="323" t="s">
        <v>1539</v>
      </c>
    </row>
    <row r="1119" spans="1:8" x14ac:dyDescent="0.25">
      <c r="A1119" s="103"/>
      <c r="B1119" s="324"/>
      <c r="C1119" s="324" t="s">
        <v>1539</v>
      </c>
      <c r="D1119" t="s">
        <v>1539</v>
      </c>
      <c r="E1119" s="323" t="s">
        <v>1539</v>
      </c>
      <c r="G1119" s="323" t="s">
        <v>1539</v>
      </c>
      <c r="H1119" s="323" t="s">
        <v>1539</v>
      </c>
    </row>
    <row r="1120" spans="1:8" x14ac:dyDescent="0.25">
      <c r="A1120" s="103"/>
      <c r="B1120" s="324"/>
      <c r="C1120" s="324" t="s">
        <v>1539</v>
      </c>
      <c r="D1120" t="s">
        <v>1539</v>
      </c>
      <c r="E1120" s="323" t="s">
        <v>1539</v>
      </c>
      <c r="G1120" s="323" t="s">
        <v>1539</v>
      </c>
      <c r="H1120" s="323" t="s">
        <v>1539</v>
      </c>
    </row>
    <row r="1121" spans="1:8" x14ac:dyDescent="0.25">
      <c r="A1121" s="103"/>
      <c r="B1121" s="324"/>
      <c r="C1121" s="324" t="s">
        <v>1539</v>
      </c>
      <c r="D1121" t="s">
        <v>1539</v>
      </c>
      <c r="E1121" s="323" t="s">
        <v>1539</v>
      </c>
      <c r="G1121" s="323" t="s">
        <v>1539</v>
      </c>
      <c r="H1121" s="323" t="s">
        <v>1539</v>
      </c>
    </row>
    <row r="1122" spans="1:8" x14ac:dyDescent="0.25">
      <c r="A1122" s="103"/>
      <c r="B1122" s="324"/>
      <c r="C1122" s="324" t="s">
        <v>1539</v>
      </c>
      <c r="D1122" t="s">
        <v>1539</v>
      </c>
      <c r="E1122" s="323" t="s">
        <v>1539</v>
      </c>
      <c r="G1122" s="323" t="s">
        <v>1539</v>
      </c>
      <c r="H1122" s="323" t="s">
        <v>1539</v>
      </c>
    </row>
    <row r="1123" spans="1:8" x14ac:dyDescent="0.25">
      <c r="A1123" s="103"/>
      <c r="B1123" s="324"/>
      <c r="C1123" s="324" t="s">
        <v>1539</v>
      </c>
      <c r="D1123" t="s">
        <v>1539</v>
      </c>
      <c r="E1123" s="323" t="s">
        <v>1539</v>
      </c>
      <c r="G1123" s="323" t="s">
        <v>1539</v>
      </c>
      <c r="H1123" s="323" t="s">
        <v>1539</v>
      </c>
    </row>
    <row r="1124" spans="1:8" x14ac:dyDescent="0.25">
      <c r="A1124" s="103"/>
      <c r="B1124" s="324"/>
      <c r="C1124" s="324" t="s">
        <v>1539</v>
      </c>
      <c r="D1124" t="s">
        <v>1539</v>
      </c>
      <c r="E1124" s="323" t="s">
        <v>1539</v>
      </c>
      <c r="G1124" s="323" t="s">
        <v>1539</v>
      </c>
      <c r="H1124" s="323" t="s">
        <v>1539</v>
      </c>
    </row>
    <row r="1125" spans="1:8" x14ac:dyDescent="0.25">
      <c r="A1125" s="103"/>
      <c r="B1125" s="324"/>
      <c r="C1125" s="324" t="s">
        <v>1539</v>
      </c>
      <c r="D1125" t="s">
        <v>1539</v>
      </c>
      <c r="E1125" s="323" t="s">
        <v>1539</v>
      </c>
      <c r="G1125" s="323" t="s">
        <v>1539</v>
      </c>
      <c r="H1125" s="323" t="s">
        <v>1539</v>
      </c>
    </row>
    <row r="1126" spans="1:8" x14ac:dyDescent="0.25">
      <c r="A1126" s="103"/>
      <c r="B1126" s="324"/>
      <c r="C1126" s="324" t="s">
        <v>1539</v>
      </c>
      <c r="D1126" t="s">
        <v>1539</v>
      </c>
      <c r="E1126" s="323" t="s">
        <v>1539</v>
      </c>
      <c r="G1126" s="323" t="s">
        <v>1539</v>
      </c>
      <c r="H1126" s="323" t="s">
        <v>1539</v>
      </c>
    </row>
    <row r="1127" spans="1:8" x14ac:dyDescent="0.25">
      <c r="A1127" s="103"/>
      <c r="B1127" s="324"/>
      <c r="C1127" s="324" t="s">
        <v>1539</v>
      </c>
      <c r="D1127" t="s">
        <v>1539</v>
      </c>
      <c r="E1127" s="323" t="s">
        <v>1539</v>
      </c>
      <c r="G1127" s="323" t="s">
        <v>1539</v>
      </c>
      <c r="H1127" s="323" t="s">
        <v>1539</v>
      </c>
    </row>
    <row r="1128" spans="1:8" x14ac:dyDescent="0.25">
      <c r="A1128" s="103"/>
      <c r="B1128" s="324"/>
      <c r="C1128" s="324" t="s">
        <v>1539</v>
      </c>
      <c r="D1128" t="s">
        <v>1539</v>
      </c>
      <c r="E1128" s="323" t="s">
        <v>1539</v>
      </c>
      <c r="G1128" s="323" t="s">
        <v>1539</v>
      </c>
      <c r="H1128" s="323" t="s">
        <v>1539</v>
      </c>
    </row>
    <row r="1129" spans="1:8" x14ac:dyDescent="0.25">
      <c r="A1129" s="103"/>
      <c r="B1129" s="324"/>
      <c r="C1129" s="324" t="s">
        <v>1539</v>
      </c>
      <c r="D1129" t="s">
        <v>1539</v>
      </c>
      <c r="E1129" s="323" t="s">
        <v>1539</v>
      </c>
      <c r="G1129" s="323" t="s">
        <v>1539</v>
      </c>
      <c r="H1129" s="323" t="s">
        <v>1539</v>
      </c>
    </row>
    <row r="1130" spans="1:8" x14ac:dyDescent="0.25">
      <c r="A1130" s="103"/>
      <c r="B1130" s="324"/>
      <c r="C1130" s="324" t="s">
        <v>1539</v>
      </c>
      <c r="D1130" t="s">
        <v>1539</v>
      </c>
      <c r="E1130" s="323" t="s">
        <v>1539</v>
      </c>
      <c r="G1130" s="323" t="s">
        <v>1539</v>
      </c>
      <c r="H1130" s="323" t="s">
        <v>1539</v>
      </c>
    </row>
    <row r="1131" spans="1:8" x14ac:dyDescent="0.25">
      <c r="A1131" s="103"/>
      <c r="B1131" s="324"/>
      <c r="C1131" s="324" t="s">
        <v>1539</v>
      </c>
      <c r="D1131" t="s">
        <v>1539</v>
      </c>
      <c r="E1131" s="323" t="s">
        <v>1539</v>
      </c>
      <c r="G1131" s="323" t="s">
        <v>1539</v>
      </c>
      <c r="H1131" s="323" t="s">
        <v>1539</v>
      </c>
    </row>
    <row r="1132" spans="1:8" x14ac:dyDescent="0.25">
      <c r="A1132" s="103"/>
      <c r="B1132" s="324"/>
      <c r="C1132" s="324" t="s">
        <v>1539</v>
      </c>
      <c r="D1132" t="s">
        <v>1539</v>
      </c>
      <c r="E1132" s="323" t="s">
        <v>1539</v>
      </c>
      <c r="G1132" s="323" t="s">
        <v>1539</v>
      </c>
      <c r="H1132" s="323" t="s">
        <v>1539</v>
      </c>
    </row>
    <row r="1133" spans="1:8" x14ac:dyDescent="0.25">
      <c r="A1133" s="103"/>
      <c r="B1133" s="324"/>
      <c r="C1133" s="324" t="s">
        <v>1539</v>
      </c>
      <c r="D1133" t="s">
        <v>1539</v>
      </c>
      <c r="E1133" s="323" t="s">
        <v>1539</v>
      </c>
      <c r="G1133" s="323" t="s">
        <v>1539</v>
      </c>
      <c r="H1133" s="323" t="s">
        <v>1539</v>
      </c>
    </row>
    <row r="1134" spans="1:8" x14ac:dyDescent="0.25">
      <c r="A1134" s="103"/>
      <c r="B1134" s="324"/>
      <c r="C1134" s="324" t="s">
        <v>1539</v>
      </c>
      <c r="D1134" t="s">
        <v>1539</v>
      </c>
      <c r="E1134" s="323" t="s">
        <v>1539</v>
      </c>
      <c r="G1134" s="323" t="s">
        <v>1539</v>
      </c>
      <c r="H1134" s="323" t="s">
        <v>1539</v>
      </c>
    </row>
    <row r="1135" spans="1:8" x14ac:dyDescent="0.25">
      <c r="A1135" s="103"/>
      <c r="B1135" s="324"/>
      <c r="C1135" s="324" t="s">
        <v>1539</v>
      </c>
      <c r="D1135" t="s">
        <v>1539</v>
      </c>
      <c r="E1135" s="323" t="s">
        <v>1539</v>
      </c>
      <c r="G1135" s="323" t="s">
        <v>1539</v>
      </c>
      <c r="H1135" s="323" t="s">
        <v>1539</v>
      </c>
    </row>
    <row r="1136" spans="1:8" x14ac:dyDescent="0.25">
      <c r="A1136" s="103"/>
      <c r="B1136" s="326"/>
      <c r="C1136" s="324" t="s">
        <v>1539</v>
      </c>
      <c r="D1136" t="s">
        <v>1539</v>
      </c>
      <c r="E1136" s="323" t="s">
        <v>1539</v>
      </c>
      <c r="G1136" s="323" t="s">
        <v>1539</v>
      </c>
      <c r="H1136" s="323" t="s">
        <v>1539</v>
      </c>
    </row>
    <row r="1137" spans="1:8" x14ac:dyDescent="0.25">
      <c r="A1137" s="103"/>
      <c r="C1137" s="324" t="s">
        <v>1539</v>
      </c>
      <c r="D1137" t="s">
        <v>1539</v>
      </c>
      <c r="E1137" s="323" t="s">
        <v>1539</v>
      </c>
      <c r="G1137" s="323" t="s">
        <v>1539</v>
      </c>
      <c r="H1137" s="323" t="s">
        <v>1539</v>
      </c>
    </row>
    <row r="1138" spans="1:8" x14ac:dyDescent="0.25">
      <c r="A1138" s="103"/>
      <c r="C1138" s="324" t="s">
        <v>1539</v>
      </c>
      <c r="D1138" t="s">
        <v>1539</v>
      </c>
      <c r="E1138" s="323" t="s">
        <v>1539</v>
      </c>
      <c r="G1138" s="323" t="s">
        <v>1539</v>
      </c>
      <c r="H1138" s="323" t="s">
        <v>1539</v>
      </c>
    </row>
    <row r="1139" spans="1:8" x14ac:dyDescent="0.25">
      <c r="A1139" s="103"/>
      <c r="C1139" s="324" t="s">
        <v>1539</v>
      </c>
      <c r="D1139" t="s">
        <v>1539</v>
      </c>
      <c r="E1139" s="323" t="s">
        <v>1539</v>
      </c>
      <c r="G1139" s="323" t="s">
        <v>1539</v>
      </c>
      <c r="H1139" s="323" t="s">
        <v>1539</v>
      </c>
    </row>
    <row r="1140" spans="1:8" x14ac:dyDescent="0.25">
      <c r="A1140" s="103"/>
      <c r="C1140" s="324" t="s">
        <v>1539</v>
      </c>
      <c r="D1140" t="s">
        <v>1539</v>
      </c>
      <c r="E1140" s="323" t="s">
        <v>1539</v>
      </c>
      <c r="G1140" s="323" t="s">
        <v>1539</v>
      </c>
      <c r="H1140" s="323" t="s">
        <v>1539</v>
      </c>
    </row>
    <row r="1141" spans="1:8" x14ac:dyDescent="0.25">
      <c r="A1141" s="103"/>
      <c r="B1141" s="324"/>
      <c r="C1141" s="324" t="s">
        <v>1539</v>
      </c>
      <c r="D1141" t="s">
        <v>1539</v>
      </c>
      <c r="E1141" s="323" t="s">
        <v>1539</v>
      </c>
      <c r="G1141" s="323" t="s">
        <v>1539</v>
      </c>
      <c r="H1141" s="323" t="s">
        <v>1539</v>
      </c>
    </row>
    <row r="1142" spans="1:8" x14ac:dyDescent="0.25">
      <c r="A1142" s="103"/>
      <c r="B1142" s="324"/>
      <c r="C1142" s="324" t="s">
        <v>1539</v>
      </c>
      <c r="D1142" t="s">
        <v>1539</v>
      </c>
      <c r="E1142" s="323" t="s">
        <v>1539</v>
      </c>
      <c r="G1142" s="323" t="s">
        <v>1539</v>
      </c>
      <c r="H1142" s="323" t="s">
        <v>1539</v>
      </c>
    </row>
    <row r="1143" spans="1:8" x14ac:dyDescent="0.25">
      <c r="A1143" s="103"/>
      <c r="B1143" s="324"/>
      <c r="C1143" s="324" t="s">
        <v>1539</v>
      </c>
      <c r="D1143" t="s">
        <v>1539</v>
      </c>
      <c r="E1143" s="323" t="s">
        <v>1539</v>
      </c>
      <c r="G1143" s="323" t="s">
        <v>1539</v>
      </c>
      <c r="H1143" s="323" t="s">
        <v>1539</v>
      </c>
    </row>
    <row r="1144" spans="1:8" x14ac:dyDescent="0.25">
      <c r="A1144" s="103"/>
      <c r="B1144" s="324"/>
      <c r="C1144" s="324" t="s">
        <v>1539</v>
      </c>
      <c r="D1144" t="s">
        <v>1539</v>
      </c>
      <c r="E1144" s="323" t="s">
        <v>1539</v>
      </c>
      <c r="G1144" s="323" t="s">
        <v>1539</v>
      </c>
      <c r="H1144" s="323" t="s">
        <v>1539</v>
      </c>
    </row>
    <row r="1145" spans="1:8" x14ac:dyDescent="0.25">
      <c r="A1145" s="103"/>
      <c r="B1145" s="324"/>
      <c r="C1145" s="324" t="s">
        <v>1539</v>
      </c>
      <c r="D1145" t="s">
        <v>1539</v>
      </c>
      <c r="E1145" s="323" t="s">
        <v>1539</v>
      </c>
      <c r="G1145" s="323" t="s">
        <v>1539</v>
      </c>
      <c r="H1145" s="323" t="s">
        <v>1539</v>
      </c>
    </row>
    <row r="1146" spans="1:8" x14ac:dyDescent="0.25">
      <c r="A1146" s="103"/>
      <c r="B1146" s="324"/>
      <c r="C1146" s="324" t="s">
        <v>1539</v>
      </c>
      <c r="D1146" t="s">
        <v>1539</v>
      </c>
      <c r="E1146" s="323" t="s">
        <v>1539</v>
      </c>
      <c r="G1146" s="323" t="s">
        <v>1539</v>
      </c>
      <c r="H1146" s="323" t="s">
        <v>1539</v>
      </c>
    </row>
    <row r="1147" spans="1:8" x14ac:dyDescent="0.25">
      <c r="A1147" s="103"/>
      <c r="B1147" s="324"/>
      <c r="C1147" s="324" t="s">
        <v>1539</v>
      </c>
      <c r="D1147" t="s">
        <v>1539</v>
      </c>
      <c r="E1147" s="323" t="s">
        <v>1539</v>
      </c>
      <c r="G1147" s="323" t="s">
        <v>1539</v>
      </c>
      <c r="H1147" s="323" t="s">
        <v>1539</v>
      </c>
    </row>
    <row r="1148" spans="1:8" x14ac:dyDescent="0.25">
      <c r="A1148" s="103"/>
      <c r="B1148" s="324"/>
      <c r="C1148" s="324" t="s">
        <v>1539</v>
      </c>
      <c r="D1148" t="s">
        <v>1539</v>
      </c>
      <c r="E1148" s="323" t="s">
        <v>1539</v>
      </c>
      <c r="G1148" s="323" t="s">
        <v>1539</v>
      </c>
      <c r="H1148" s="323" t="s">
        <v>1539</v>
      </c>
    </row>
    <row r="1149" spans="1:8" x14ac:dyDescent="0.25">
      <c r="A1149" s="103"/>
      <c r="B1149" s="324"/>
      <c r="C1149" s="324" t="s">
        <v>1539</v>
      </c>
      <c r="D1149" t="s">
        <v>1539</v>
      </c>
      <c r="E1149" s="323" t="s">
        <v>1539</v>
      </c>
      <c r="G1149" s="323" t="s">
        <v>1539</v>
      </c>
      <c r="H1149" s="323" t="s">
        <v>1539</v>
      </c>
    </row>
    <row r="1150" spans="1:8" x14ac:dyDescent="0.25">
      <c r="A1150" s="103"/>
      <c r="B1150" s="324"/>
      <c r="C1150" s="324" t="s">
        <v>1539</v>
      </c>
      <c r="D1150" t="s">
        <v>1539</v>
      </c>
      <c r="E1150" s="323" t="s">
        <v>1539</v>
      </c>
      <c r="G1150" s="323" t="s">
        <v>1539</v>
      </c>
      <c r="H1150" s="323" t="s">
        <v>1539</v>
      </c>
    </row>
    <row r="1151" spans="1:8" x14ac:dyDescent="0.25">
      <c r="A1151" s="103"/>
      <c r="B1151" s="324"/>
      <c r="C1151" s="324" t="s">
        <v>1539</v>
      </c>
      <c r="D1151" t="s">
        <v>1539</v>
      </c>
      <c r="E1151" s="323" t="s">
        <v>1539</v>
      </c>
      <c r="G1151" s="323" t="s">
        <v>1539</v>
      </c>
      <c r="H1151" s="323" t="s">
        <v>1539</v>
      </c>
    </row>
    <row r="1152" spans="1:8" x14ac:dyDescent="0.25">
      <c r="A1152" s="103"/>
      <c r="B1152" s="324"/>
      <c r="C1152" s="324" t="s">
        <v>1539</v>
      </c>
      <c r="D1152" t="s">
        <v>1539</v>
      </c>
      <c r="E1152" s="323" t="s">
        <v>1539</v>
      </c>
      <c r="G1152" s="323" t="s">
        <v>1539</v>
      </c>
      <c r="H1152" s="323" t="s">
        <v>1539</v>
      </c>
    </row>
    <row r="1153" spans="1:8" x14ac:dyDescent="0.25">
      <c r="A1153" s="103"/>
      <c r="B1153" s="324"/>
      <c r="C1153" s="324" t="s">
        <v>1539</v>
      </c>
      <c r="D1153" t="s">
        <v>1539</v>
      </c>
      <c r="E1153" s="323" t="s">
        <v>1539</v>
      </c>
      <c r="G1153" s="323" t="s">
        <v>1539</v>
      </c>
      <c r="H1153" s="323" t="s">
        <v>1539</v>
      </c>
    </row>
    <row r="1154" spans="1:8" x14ac:dyDescent="0.25">
      <c r="A1154" s="103"/>
      <c r="B1154" s="324"/>
      <c r="C1154" s="324" t="s">
        <v>1539</v>
      </c>
      <c r="D1154" t="s">
        <v>1539</v>
      </c>
      <c r="E1154" s="323" t="s">
        <v>1539</v>
      </c>
      <c r="G1154" s="323" t="s">
        <v>1539</v>
      </c>
      <c r="H1154" s="323" t="s">
        <v>1539</v>
      </c>
    </row>
    <row r="1155" spans="1:8" x14ac:dyDescent="0.25">
      <c r="A1155" s="103"/>
      <c r="B1155" s="324"/>
      <c r="C1155" s="324" t="s">
        <v>1539</v>
      </c>
      <c r="D1155" t="s">
        <v>1539</v>
      </c>
      <c r="E1155" s="323" t="s">
        <v>1539</v>
      </c>
      <c r="G1155" s="323" t="s">
        <v>1539</v>
      </c>
      <c r="H1155" s="323" t="s">
        <v>1539</v>
      </c>
    </row>
    <row r="1156" spans="1:8" x14ac:dyDescent="0.25">
      <c r="A1156" s="103"/>
      <c r="B1156" s="324"/>
      <c r="C1156" s="324" t="s">
        <v>1539</v>
      </c>
      <c r="D1156" t="s">
        <v>1539</v>
      </c>
      <c r="E1156" s="323" t="s">
        <v>1539</v>
      </c>
      <c r="G1156" s="323" t="s">
        <v>1539</v>
      </c>
      <c r="H1156" s="323" t="s">
        <v>1539</v>
      </c>
    </row>
    <row r="1157" spans="1:8" x14ac:dyDescent="0.25">
      <c r="A1157" s="103"/>
      <c r="B1157" s="324"/>
      <c r="C1157" s="324" t="s">
        <v>1539</v>
      </c>
      <c r="D1157" t="s">
        <v>1539</v>
      </c>
      <c r="E1157" s="323" t="s">
        <v>1539</v>
      </c>
      <c r="G1157" s="323" t="s">
        <v>1539</v>
      </c>
      <c r="H1157" s="323" t="s">
        <v>1539</v>
      </c>
    </row>
    <row r="1158" spans="1:8" x14ac:dyDescent="0.25">
      <c r="A1158" s="103"/>
      <c r="B1158" s="324"/>
      <c r="C1158" s="324" t="s">
        <v>1539</v>
      </c>
      <c r="D1158" t="s">
        <v>1539</v>
      </c>
      <c r="E1158" s="323" t="s">
        <v>1539</v>
      </c>
      <c r="G1158" s="323" t="s">
        <v>1539</v>
      </c>
      <c r="H1158" s="323" t="s">
        <v>1539</v>
      </c>
    </row>
    <row r="1159" spans="1:8" x14ac:dyDescent="0.25">
      <c r="A1159" s="103"/>
      <c r="B1159" s="324"/>
      <c r="C1159" s="324" t="s">
        <v>1539</v>
      </c>
      <c r="D1159" t="s">
        <v>1539</v>
      </c>
      <c r="E1159" s="323" t="s">
        <v>1539</v>
      </c>
      <c r="G1159" s="323" t="s">
        <v>1539</v>
      </c>
      <c r="H1159" s="323" t="s">
        <v>1539</v>
      </c>
    </row>
    <row r="1160" spans="1:8" x14ac:dyDescent="0.25">
      <c r="A1160" s="103"/>
      <c r="B1160" s="324"/>
      <c r="C1160" s="324" t="s">
        <v>1539</v>
      </c>
      <c r="D1160" t="s">
        <v>1539</v>
      </c>
      <c r="E1160" s="323" t="s">
        <v>1539</v>
      </c>
      <c r="G1160" s="323" t="s">
        <v>1539</v>
      </c>
      <c r="H1160" s="323" t="s">
        <v>1539</v>
      </c>
    </row>
    <row r="1161" spans="1:8" x14ac:dyDescent="0.25">
      <c r="A1161" s="103"/>
      <c r="B1161" s="324"/>
      <c r="C1161" s="324" t="s">
        <v>1539</v>
      </c>
      <c r="D1161" t="s">
        <v>1539</v>
      </c>
      <c r="E1161" s="323" t="s">
        <v>1539</v>
      </c>
      <c r="G1161" s="323" t="s">
        <v>1539</v>
      </c>
      <c r="H1161" s="323" t="s">
        <v>1539</v>
      </c>
    </row>
    <row r="1162" spans="1:8" x14ac:dyDescent="0.25">
      <c r="A1162" s="103"/>
      <c r="B1162" s="324"/>
      <c r="C1162" s="324" t="s">
        <v>1539</v>
      </c>
      <c r="D1162" t="s">
        <v>1539</v>
      </c>
      <c r="E1162" s="323" t="s">
        <v>1539</v>
      </c>
      <c r="G1162" s="323" t="s">
        <v>1539</v>
      </c>
      <c r="H1162" s="323" t="s">
        <v>1539</v>
      </c>
    </row>
    <row r="1163" spans="1:8" x14ac:dyDescent="0.25">
      <c r="A1163" s="103"/>
      <c r="B1163" s="324"/>
      <c r="C1163" s="324" t="s">
        <v>1539</v>
      </c>
      <c r="D1163" t="s">
        <v>1539</v>
      </c>
      <c r="E1163" s="323" t="s">
        <v>1539</v>
      </c>
      <c r="G1163" s="323" t="s">
        <v>1539</v>
      </c>
      <c r="H1163" s="323" t="s">
        <v>1539</v>
      </c>
    </row>
    <row r="1164" spans="1:8" x14ac:dyDescent="0.25">
      <c r="A1164" s="103"/>
      <c r="B1164" s="324"/>
      <c r="C1164" s="324" t="s">
        <v>1539</v>
      </c>
      <c r="D1164" t="s">
        <v>1539</v>
      </c>
      <c r="E1164" s="323" t="s">
        <v>1539</v>
      </c>
      <c r="G1164" s="323" t="s">
        <v>1539</v>
      </c>
      <c r="H1164" s="323" t="s">
        <v>1539</v>
      </c>
    </row>
    <row r="1165" spans="1:8" x14ac:dyDescent="0.25">
      <c r="A1165" s="103"/>
      <c r="B1165" s="324"/>
      <c r="C1165" s="324" t="s">
        <v>1539</v>
      </c>
      <c r="D1165" t="s">
        <v>1539</v>
      </c>
      <c r="E1165" s="323" t="s">
        <v>1539</v>
      </c>
      <c r="G1165" s="323" t="s">
        <v>1539</v>
      </c>
      <c r="H1165" s="323" t="s">
        <v>1539</v>
      </c>
    </row>
    <row r="1166" spans="1:8" x14ac:dyDescent="0.25">
      <c r="A1166" s="103"/>
      <c r="B1166" s="324"/>
      <c r="C1166" s="324" t="s">
        <v>1539</v>
      </c>
      <c r="D1166" t="s">
        <v>1539</v>
      </c>
      <c r="E1166" s="323" t="s">
        <v>1539</v>
      </c>
      <c r="G1166" s="323" t="s">
        <v>1539</v>
      </c>
      <c r="H1166" s="323" t="s">
        <v>1539</v>
      </c>
    </row>
    <row r="1167" spans="1:8" x14ac:dyDescent="0.25">
      <c r="A1167" s="103"/>
      <c r="B1167" s="324"/>
      <c r="C1167" s="324" t="s">
        <v>1539</v>
      </c>
      <c r="D1167" t="s">
        <v>1539</v>
      </c>
      <c r="E1167" s="323" t="s">
        <v>1539</v>
      </c>
      <c r="G1167" s="323" t="s">
        <v>1539</v>
      </c>
      <c r="H1167" s="323" t="s">
        <v>1539</v>
      </c>
    </row>
    <row r="1168" spans="1:8" x14ac:dyDescent="0.25">
      <c r="A1168" s="103"/>
      <c r="B1168" s="324"/>
      <c r="C1168" s="324" t="s">
        <v>1539</v>
      </c>
      <c r="D1168" t="s">
        <v>1539</v>
      </c>
      <c r="E1168" s="323" t="s">
        <v>1539</v>
      </c>
      <c r="G1168" s="323" t="s">
        <v>1539</v>
      </c>
      <c r="H1168" s="323" t="s">
        <v>1539</v>
      </c>
    </row>
    <row r="1169" spans="1:8" x14ac:dyDescent="0.25">
      <c r="A1169" s="103"/>
      <c r="B1169" s="324"/>
      <c r="C1169" s="324" t="s">
        <v>1539</v>
      </c>
      <c r="D1169" t="s">
        <v>1539</v>
      </c>
      <c r="E1169" s="323" t="s">
        <v>1539</v>
      </c>
      <c r="G1169" s="323" t="s">
        <v>1539</v>
      </c>
      <c r="H1169" s="323" t="s">
        <v>1539</v>
      </c>
    </row>
    <row r="1170" spans="1:8" x14ac:dyDescent="0.25">
      <c r="A1170" s="103"/>
      <c r="B1170" s="324"/>
      <c r="C1170" s="324" t="s">
        <v>1539</v>
      </c>
      <c r="D1170" t="s">
        <v>1539</v>
      </c>
      <c r="E1170" s="323" t="s">
        <v>1539</v>
      </c>
      <c r="G1170" s="323" t="s">
        <v>1539</v>
      </c>
      <c r="H1170" s="323" t="s">
        <v>1539</v>
      </c>
    </row>
    <row r="1171" spans="1:8" x14ac:dyDescent="0.25">
      <c r="A1171" s="103"/>
      <c r="B1171" s="324"/>
      <c r="C1171" s="324" t="s">
        <v>1539</v>
      </c>
      <c r="D1171" t="s">
        <v>1539</v>
      </c>
      <c r="E1171" s="323" t="s">
        <v>1539</v>
      </c>
      <c r="G1171" s="323" t="s">
        <v>1539</v>
      </c>
      <c r="H1171" s="323" t="s">
        <v>1539</v>
      </c>
    </row>
    <row r="1172" spans="1:8" x14ac:dyDescent="0.25">
      <c r="A1172" s="103"/>
      <c r="B1172" s="324"/>
      <c r="C1172" s="324" t="s">
        <v>1539</v>
      </c>
      <c r="D1172" t="s">
        <v>1539</v>
      </c>
      <c r="E1172" s="323" t="s">
        <v>1539</v>
      </c>
      <c r="G1172" s="323" t="s">
        <v>1539</v>
      </c>
      <c r="H1172" s="323" t="s">
        <v>1539</v>
      </c>
    </row>
    <row r="1173" spans="1:8" x14ac:dyDescent="0.25">
      <c r="A1173" s="103"/>
      <c r="B1173" s="324"/>
      <c r="C1173" s="324" t="s">
        <v>1539</v>
      </c>
      <c r="D1173" t="s">
        <v>1539</v>
      </c>
      <c r="E1173" s="323" t="s">
        <v>1539</v>
      </c>
      <c r="G1173" s="323" t="s">
        <v>1539</v>
      </c>
      <c r="H1173" s="323" t="s">
        <v>1539</v>
      </c>
    </row>
    <row r="1174" spans="1:8" x14ac:dyDescent="0.25">
      <c r="A1174" s="103"/>
      <c r="B1174" s="324"/>
      <c r="C1174" s="324" t="s">
        <v>1539</v>
      </c>
      <c r="D1174" t="s">
        <v>1539</v>
      </c>
      <c r="E1174" s="323" t="s">
        <v>1539</v>
      </c>
      <c r="G1174" s="323" t="s">
        <v>1539</v>
      </c>
      <c r="H1174" s="323" t="s">
        <v>1539</v>
      </c>
    </row>
    <row r="1175" spans="1:8" x14ac:dyDescent="0.25">
      <c r="A1175" s="103"/>
      <c r="B1175" s="324"/>
      <c r="C1175" s="324" t="s">
        <v>1539</v>
      </c>
      <c r="D1175" t="s">
        <v>1539</v>
      </c>
      <c r="E1175" s="323" t="s">
        <v>1539</v>
      </c>
      <c r="G1175" s="323" t="s">
        <v>1539</v>
      </c>
      <c r="H1175" s="323" t="s">
        <v>1539</v>
      </c>
    </row>
    <row r="1176" spans="1:8" x14ac:dyDescent="0.25">
      <c r="A1176" s="103"/>
      <c r="B1176" s="324"/>
      <c r="C1176" s="324" t="s">
        <v>1539</v>
      </c>
      <c r="D1176" t="s">
        <v>1539</v>
      </c>
      <c r="E1176" s="323" t="s">
        <v>1539</v>
      </c>
      <c r="G1176" s="323" t="s">
        <v>1539</v>
      </c>
      <c r="H1176" s="323" t="s">
        <v>1539</v>
      </c>
    </row>
    <row r="1177" spans="1:8" x14ac:dyDescent="0.25">
      <c r="A1177" s="103"/>
      <c r="B1177" s="324"/>
      <c r="C1177" s="324" t="s">
        <v>1539</v>
      </c>
      <c r="D1177" t="s">
        <v>1539</v>
      </c>
      <c r="E1177" s="323" t="s">
        <v>1539</v>
      </c>
      <c r="G1177" s="323" t="s">
        <v>1539</v>
      </c>
      <c r="H1177" s="323" t="s">
        <v>1539</v>
      </c>
    </row>
    <row r="1178" spans="1:8" x14ac:dyDescent="0.25">
      <c r="A1178" s="103"/>
      <c r="B1178" s="324"/>
      <c r="C1178" s="324" t="s">
        <v>1539</v>
      </c>
      <c r="D1178" t="s">
        <v>1539</v>
      </c>
      <c r="E1178" s="323" t="s">
        <v>1539</v>
      </c>
      <c r="G1178" s="323" t="s">
        <v>1539</v>
      </c>
      <c r="H1178" s="323" t="s">
        <v>1539</v>
      </c>
    </row>
    <row r="1179" spans="1:8" x14ac:dyDescent="0.25">
      <c r="A1179" s="103"/>
      <c r="B1179" s="324"/>
      <c r="C1179" s="324" t="s">
        <v>1539</v>
      </c>
      <c r="D1179" t="s">
        <v>1539</v>
      </c>
      <c r="E1179" s="323" t="s">
        <v>1539</v>
      </c>
      <c r="G1179" s="323" t="s">
        <v>1539</v>
      </c>
      <c r="H1179" s="323" t="s">
        <v>1539</v>
      </c>
    </row>
    <row r="1180" spans="1:8" x14ac:dyDescent="0.25">
      <c r="A1180" s="103"/>
      <c r="B1180" s="324"/>
      <c r="C1180" s="324" t="s">
        <v>1539</v>
      </c>
      <c r="D1180" t="s">
        <v>1539</v>
      </c>
      <c r="E1180" s="323" t="s">
        <v>1539</v>
      </c>
      <c r="G1180" s="323" t="s">
        <v>1539</v>
      </c>
      <c r="H1180" s="323" t="s">
        <v>1539</v>
      </c>
    </row>
    <row r="1181" spans="1:8" x14ac:dyDescent="0.25">
      <c r="A1181" s="103"/>
      <c r="B1181" s="324"/>
      <c r="C1181" s="324" t="s">
        <v>1539</v>
      </c>
      <c r="D1181" t="s">
        <v>1539</v>
      </c>
      <c r="E1181" s="323" t="s">
        <v>1539</v>
      </c>
      <c r="G1181" s="323" t="s">
        <v>1539</v>
      </c>
      <c r="H1181" s="323" t="s">
        <v>1539</v>
      </c>
    </row>
    <row r="1182" spans="1:8" x14ac:dyDescent="0.25">
      <c r="A1182" s="103"/>
      <c r="B1182" s="324"/>
      <c r="C1182" s="324" t="s">
        <v>1539</v>
      </c>
      <c r="D1182" t="s">
        <v>1539</v>
      </c>
      <c r="E1182" s="323" t="s">
        <v>1539</v>
      </c>
      <c r="G1182" s="323" t="s">
        <v>1539</v>
      </c>
      <c r="H1182" s="323" t="s">
        <v>1539</v>
      </c>
    </row>
    <row r="1183" spans="1:8" x14ac:dyDescent="0.25">
      <c r="A1183" s="103"/>
      <c r="B1183" s="324"/>
      <c r="C1183" s="324" t="s">
        <v>1539</v>
      </c>
      <c r="D1183" t="s">
        <v>1539</v>
      </c>
      <c r="E1183" s="323" t="s">
        <v>1539</v>
      </c>
      <c r="G1183" s="323" t="s">
        <v>1539</v>
      </c>
      <c r="H1183" s="323" t="s">
        <v>1539</v>
      </c>
    </row>
    <row r="1184" spans="1:8" x14ac:dyDescent="0.25">
      <c r="A1184" s="103"/>
      <c r="B1184" s="324"/>
      <c r="C1184" s="324" t="s">
        <v>1539</v>
      </c>
      <c r="D1184" t="s">
        <v>1539</v>
      </c>
      <c r="E1184" s="323" t="s">
        <v>1539</v>
      </c>
      <c r="G1184" s="323" t="s">
        <v>1539</v>
      </c>
      <c r="H1184" s="323" t="s">
        <v>1539</v>
      </c>
    </row>
    <row r="1185" spans="1:8" x14ac:dyDescent="0.25">
      <c r="A1185" s="103"/>
      <c r="B1185" s="324"/>
      <c r="C1185" s="324" t="s">
        <v>1539</v>
      </c>
      <c r="D1185" t="s">
        <v>1539</v>
      </c>
      <c r="E1185" s="323" t="s">
        <v>1539</v>
      </c>
      <c r="G1185" s="323" t="s">
        <v>1539</v>
      </c>
      <c r="H1185" s="323" t="s">
        <v>1539</v>
      </c>
    </row>
    <row r="1186" spans="1:8" x14ac:dyDescent="0.25">
      <c r="A1186" s="103"/>
      <c r="B1186" s="324"/>
      <c r="C1186" s="324" t="s">
        <v>1539</v>
      </c>
      <c r="D1186" t="s">
        <v>1539</v>
      </c>
      <c r="E1186" s="323" t="s">
        <v>1539</v>
      </c>
      <c r="G1186" s="323" t="s">
        <v>1539</v>
      </c>
      <c r="H1186" s="323" t="s">
        <v>1539</v>
      </c>
    </row>
    <row r="1187" spans="1:8" x14ac:dyDescent="0.25">
      <c r="A1187" s="103"/>
      <c r="B1187" s="324"/>
      <c r="C1187" s="324" t="s">
        <v>1539</v>
      </c>
      <c r="D1187" t="s">
        <v>1539</v>
      </c>
      <c r="E1187" s="323" t="s">
        <v>1539</v>
      </c>
      <c r="G1187" s="323" t="s">
        <v>1539</v>
      </c>
      <c r="H1187" s="323" t="s">
        <v>1539</v>
      </c>
    </row>
    <row r="1188" spans="1:8" x14ac:dyDescent="0.25">
      <c r="A1188" s="103"/>
      <c r="B1188" s="324"/>
      <c r="C1188" s="324" t="s">
        <v>1539</v>
      </c>
      <c r="D1188" t="s">
        <v>1539</v>
      </c>
      <c r="E1188" s="323" t="s">
        <v>1539</v>
      </c>
      <c r="G1188" s="323" t="s">
        <v>1539</v>
      </c>
      <c r="H1188" s="323" t="s">
        <v>1539</v>
      </c>
    </row>
    <row r="1189" spans="1:8" x14ac:dyDescent="0.25">
      <c r="A1189" s="103"/>
      <c r="B1189" s="324"/>
      <c r="C1189" s="324" t="s">
        <v>1539</v>
      </c>
      <c r="D1189" t="s">
        <v>1539</v>
      </c>
      <c r="E1189" s="323" t="s">
        <v>1539</v>
      </c>
      <c r="G1189" s="323" t="s">
        <v>1539</v>
      </c>
      <c r="H1189" s="323" t="s">
        <v>1539</v>
      </c>
    </row>
    <row r="1190" spans="1:8" x14ac:dyDescent="0.25">
      <c r="A1190" s="103"/>
      <c r="B1190" s="326"/>
      <c r="C1190" s="324" t="s">
        <v>1539</v>
      </c>
      <c r="D1190" t="s">
        <v>1539</v>
      </c>
      <c r="E1190" s="323" t="s">
        <v>1539</v>
      </c>
      <c r="G1190" s="323" t="s">
        <v>1539</v>
      </c>
      <c r="H1190" s="323" t="s">
        <v>1539</v>
      </c>
    </row>
    <row r="1191" spans="1:8" x14ac:dyDescent="0.25">
      <c r="A1191" s="103"/>
      <c r="C1191" s="324" t="s">
        <v>1539</v>
      </c>
      <c r="D1191" t="s">
        <v>1539</v>
      </c>
      <c r="E1191" s="323" t="s">
        <v>1539</v>
      </c>
      <c r="G1191" s="323" t="s">
        <v>1539</v>
      </c>
      <c r="H1191" s="323" t="s">
        <v>1539</v>
      </c>
    </row>
    <row r="1192" spans="1:8" x14ac:dyDescent="0.25">
      <c r="A1192" s="103"/>
      <c r="C1192" s="324" t="s">
        <v>1539</v>
      </c>
      <c r="D1192" t="s">
        <v>1539</v>
      </c>
      <c r="E1192" s="323" t="s">
        <v>1539</v>
      </c>
      <c r="G1192" s="323" t="s">
        <v>1539</v>
      </c>
      <c r="H1192" s="323" t="s">
        <v>1539</v>
      </c>
    </row>
    <row r="1193" spans="1:8" x14ac:dyDescent="0.25">
      <c r="A1193" s="103"/>
      <c r="C1193" s="324" t="s">
        <v>1539</v>
      </c>
      <c r="D1193" t="s">
        <v>1539</v>
      </c>
      <c r="E1193" s="323" t="s">
        <v>1539</v>
      </c>
      <c r="G1193" s="323" t="s">
        <v>1539</v>
      </c>
      <c r="H1193" s="323" t="s">
        <v>1539</v>
      </c>
    </row>
    <row r="1194" spans="1:8" x14ac:dyDescent="0.25">
      <c r="A1194" s="103"/>
      <c r="C1194" s="324" t="s">
        <v>1539</v>
      </c>
      <c r="D1194" t="s">
        <v>1539</v>
      </c>
      <c r="E1194" s="323" t="s">
        <v>1539</v>
      </c>
      <c r="G1194" s="323" t="s">
        <v>1539</v>
      </c>
      <c r="H1194" s="323" t="s">
        <v>1539</v>
      </c>
    </row>
    <row r="1195" spans="1:8" x14ac:dyDescent="0.25">
      <c r="A1195" s="103"/>
      <c r="B1195" s="326"/>
      <c r="C1195" s="324" t="s">
        <v>1539</v>
      </c>
      <c r="D1195" t="s">
        <v>1539</v>
      </c>
      <c r="E1195" s="323" t="s">
        <v>1539</v>
      </c>
      <c r="G1195" s="323" t="s">
        <v>1539</v>
      </c>
      <c r="H1195" s="323" t="s">
        <v>1539</v>
      </c>
    </row>
    <row r="1196" spans="1:8" x14ac:dyDescent="0.25">
      <c r="A1196" s="103"/>
      <c r="C1196" s="324" t="s">
        <v>1539</v>
      </c>
      <c r="D1196" t="s">
        <v>1539</v>
      </c>
      <c r="E1196" s="323" t="s">
        <v>1539</v>
      </c>
      <c r="G1196" s="323" t="s">
        <v>1539</v>
      </c>
      <c r="H1196" s="323" t="s">
        <v>1539</v>
      </c>
    </row>
    <row r="1197" spans="1:8" x14ac:dyDescent="0.25">
      <c r="A1197" s="103"/>
      <c r="C1197" s="324" t="s">
        <v>1539</v>
      </c>
      <c r="D1197" t="s">
        <v>1539</v>
      </c>
      <c r="E1197" s="323" t="s">
        <v>1539</v>
      </c>
      <c r="G1197" s="323" t="s">
        <v>1539</v>
      </c>
      <c r="H1197" s="323" t="s">
        <v>1539</v>
      </c>
    </row>
    <row r="1198" spans="1:8" x14ac:dyDescent="0.25">
      <c r="A1198" s="103"/>
      <c r="C1198" s="324" t="s">
        <v>1539</v>
      </c>
      <c r="D1198" t="s">
        <v>1539</v>
      </c>
      <c r="E1198" s="323" t="s">
        <v>1539</v>
      </c>
      <c r="G1198" s="323" t="s">
        <v>1539</v>
      </c>
      <c r="H1198" s="323" t="s">
        <v>1539</v>
      </c>
    </row>
    <row r="1199" spans="1:8" x14ac:dyDescent="0.25">
      <c r="A1199" s="103"/>
      <c r="B1199" s="324"/>
      <c r="C1199" s="324" t="s">
        <v>1539</v>
      </c>
      <c r="D1199" t="s">
        <v>1539</v>
      </c>
      <c r="E1199" s="323" t="s">
        <v>1539</v>
      </c>
      <c r="G1199" s="323" t="s">
        <v>1539</v>
      </c>
      <c r="H1199" s="323" t="s">
        <v>1539</v>
      </c>
    </row>
    <row r="1200" spans="1:8" x14ac:dyDescent="0.25">
      <c r="A1200" s="103"/>
      <c r="B1200" s="324"/>
      <c r="C1200" s="324" t="s">
        <v>1539</v>
      </c>
      <c r="D1200" t="s">
        <v>1539</v>
      </c>
      <c r="E1200" s="323" t="s">
        <v>1539</v>
      </c>
      <c r="G1200" s="323" t="s">
        <v>1539</v>
      </c>
      <c r="H1200" s="323" t="s">
        <v>1539</v>
      </c>
    </row>
    <row r="1201" spans="1:8" x14ac:dyDescent="0.25">
      <c r="A1201" s="103"/>
      <c r="B1201" s="324"/>
      <c r="C1201" s="324" t="s">
        <v>1539</v>
      </c>
      <c r="D1201" t="s">
        <v>1539</v>
      </c>
      <c r="E1201" s="323" t="s">
        <v>1539</v>
      </c>
      <c r="G1201" s="323" t="s">
        <v>1539</v>
      </c>
      <c r="H1201" s="323" t="s">
        <v>1539</v>
      </c>
    </row>
    <row r="1202" spans="1:8" x14ac:dyDescent="0.25">
      <c r="A1202" s="103"/>
      <c r="B1202" s="324"/>
      <c r="C1202" s="324" t="s">
        <v>1539</v>
      </c>
      <c r="D1202" t="s">
        <v>1539</v>
      </c>
      <c r="E1202" s="323" t="s">
        <v>1539</v>
      </c>
      <c r="G1202" s="323" t="s">
        <v>1539</v>
      </c>
      <c r="H1202" s="323" t="s">
        <v>1539</v>
      </c>
    </row>
    <row r="1203" spans="1:8" x14ac:dyDescent="0.25">
      <c r="A1203" s="103"/>
      <c r="B1203" s="324"/>
      <c r="C1203" s="324" t="s">
        <v>1539</v>
      </c>
      <c r="D1203" t="s">
        <v>1539</v>
      </c>
      <c r="E1203" s="323" t="s">
        <v>1539</v>
      </c>
      <c r="G1203" s="323" t="s">
        <v>1539</v>
      </c>
      <c r="H1203" s="323" t="s">
        <v>1539</v>
      </c>
    </row>
    <row r="1204" spans="1:8" x14ac:dyDescent="0.25">
      <c r="A1204" s="103"/>
      <c r="B1204" s="324"/>
      <c r="C1204" s="324" t="s">
        <v>1539</v>
      </c>
      <c r="D1204" t="s">
        <v>1539</v>
      </c>
      <c r="E1204" s="323" t="s">
        <v>1539</v>
      </c>
      <c r="G1204" s="323" t="s">
        <v>1539</v>
      </c>
      <c r="H1204" s="323" t="s">
        <v>1539</v>
      </c>
    </row>
    <row r="1205" spans="1:8" x14ac:dyDescent="0.25">
      <c r="A1205" s="103"/>
      <c r="B1205" s="324"/>
      <c r="C1205" s="324" t="s">
        <v>1539</v>
      </c>
      <c r="D1205" t="s">
        <v>1539</v>
      </c>
      <c r="E1205" s="323" t="s">
        <v>1539</v>
      </c>
      <c r="G1205" s="323" t="s">
        <v>1539</v>
      </c>
      <c r="H1205" s="323" t="s">
        <v>1539</v>
      </c>
    </row>
    <row r="1206" spans="1:8" x14ac:dyDescent="0.25">
      <c r="A1206" s="103"/>
      <c r="B1206" s="324"/>
      <c r="C1206" s="324" t="s">
        <v>1539</v>
      </c>
      <c r="D1206" t="s">
        <v>1539</v>
      </c>
      <c r="E1206" s="323" t="s">
        <v>1539</v>
      </c>
      <c r="G1206" s="323" t="s">
        <v>1539</v>
      </c>
      <c r="H1206" s="323" t="s">
        <v>1539</v>
      </c>
    </row>
    <row r="1207" spans="1:8" x14ac:dyDescent="0.25">
      <c r="A1207" s="103"/>
      <c r="B1207" s="324"/>
      <c r="C1207" s="324" t="s">
        <v>1539</v>
      </c>
      <c r="D1207" t="s">
        <v>1539</v>
      </c>
      <c r="E1207" s="323" t="s">
        <v>1539</v>
      </c>
      <c r="G1207" s="323" t="s">
        <v>1539</v>
      </c>
      <c r="H1207" s="323" t="s">
        <v>1539</v>
      </c>
    </row>
    <row r="1208" spans="1:8" x14ac:dyDescent="0.25">
      <c r="A1208" s="103"/>
      <c r="B1208" s="324"/>
      <c r="C1208" s="324" t="s">
        <v>1539</v>
      </c>
      <c r="D1208" t="s">
        <v>1539</v>
      </c>
      <c r="E1208" s="323" t="s">
        <v>1539</v>
      </c>
      <c r="G1208" s="323" t="s">
        <v>1539</v>
      </c>
      <c r="H1208" s="323" t="s">
        <v>1539</v>
      </c>
    </row>
    <row r="1209" spans="1:8" x14ac:dyDescent="0.25">
      <c r="A1209" s="103"/>
      <c r="B1209" s="324"/>
      <c r="C1209" s="324" t="s">
        <v>1539</v>
      </c>
      <c r="D1209" t="s">
        <v>1539</v>
      </c>
      <c r="E1209" s="323" t="s">
        <v>1539</v>
      </c>
      <c r="G1209" s="323" t="s">
        <v>1539</v>
      </c>
      <c r="H1209" s="323" t="s">
        <v>1539</v>
      </c>
    </row>
    <row r="1210" spans="1:8" x14ac:dyDescent="0.25">
      <c r="A1210" s="103"/>
      <c r="B1210" s="324"/>
      <c r="C1210" s="324" t="s">
        <v>1539</v>
      </c>
      <c r="D1210" t="s">
        <v>1539</v>
      </c>
      <c r="E1210" s="323" t="s">
        <v>1539</v>
      </c>
      <c r="G1210" s="323" t="s">
        <v>1539</v>
      </c>
      <c r="H1210" s="323" t="s">
        <v>1539</v>
      </c>
    </row>
    <row r="1211" spans="1:8" x14ac:dyDescent="0.25">
      <c r="A1211" s="103"/>
      <c r="B1211" s="324"/>
      <c r="C1211" s="324" t="s">
        <v>1539</v>
      </c>
      <c r="D1211" t="s">
        <v>1539</v>
      </c>
      <c r="E1211" s="323" t="s">
        <v>1539</v>
      </c>
      <c r="G1211" s="323" t="s">
        <v>1539</v>
      </c>
      <c r="H1211" s="323" t="s">
        <v>1539</v>
      </c>
    </row>
    <row r="1212" spans="1:8" x14ac:dyDescent="0.25">
      <c r="A1212" s="103"/>
      <c r="B1212" s="324"/>
      <c r="C1212" s="324" t="s">
        <v>1539</v>
      </c>
      <c r="D1212" t="s">
        <v>1539</v>
      </c>
      <c r="E1212" s="323" t="s">
        <v>1539</v>
      </c>
      <c r="G1212" s="323" t="s">
        <v>1539</v>
      </c>
      <c r="H1212" s="323" t="s">
        <v>1539</v>
      </c>
    </row>
    <row r="1213" spans="1:8" x14ac:dyDescent="0.25">
      <c r="A1213" s="103"/>
      <c r="B1213" s="324"/>
      <c r="C1213" s="324" t="s">
        <v>1539</v>
      </c>
      <c r="D1213" t="s">
        <v>1539</v>
      </c>
      <c r="E1213" s="323" t="s">
        <v>1539</v>
      </c>
      <c r="G1213" s="323" t="s">
        <v>1539</v>
      </c>
      <c r="H1213" s="323" t="s">
        <v>1539</v>
      </c>
    </row>
    <row r="1214" spans="1:8" x14ac:dyDescent="0.25">
      <c r="A1214" s="103"/>
      <c r="B1214" s="324"/>
      <c r="C1214" s="324" t="s">
        <v>1539</v>
      </c>
      <c r="D1214" t="s">
        <v>1539</v>
      </c>
      <c r="E1214" s="323" t="s">
        <v>1539</v>
      </c>
      <c r="G1214" s="323" t="s">
        <v>1539</v>
      </c>
      <c r="H1214" s="323" t="s">
        <v>1539</v>
      </c>
    </row>
    <row r="1215" spans="1:8" x14ac:dyDescent="0.25">
      <c r="A1215" s="103"/>
      <c r="B1215" s="324"/>
      <c r="C1215" s="324" t="s">
        <v>1539</v>
      </c>
      <c r="D1215" t="s">
        <v>1539</v>
      </c>
      <c r="E1215" s="323" t="s">
        <v>1539</v>
      </c>
      <c r="G1215" s="323" t="s">
        <v>1539</v>
      </c>
      <c r="H1215" s="323" t="s">
        <v>1539</v>
      </c>
    </row>
    <row r="1216" spans="1:8" x14ac:dyDescent="0.25">
      <c r="A1216" s="103"/>
      <c r="B1216" s="324"/>
      <c r="C1216" s="324" t="s">
        <v>1539</v>
      </c>
      <c r="D1216" t="s">
        <v>1539</v>
      </c>
      <c r="E1216" s="323" t="s">
        <v>1539</v>
      </c>
      <c r="G1216" s="323" t="s">
        <v>1539</v>
      </c>
      <c r="H1216" s="323" t="s">
        <v>1539</v>
      </c>
    </row>
    <row r="1217" spans="1:8" x14ac:dyDescent="0.25">
      <c r="A1217" s="103"/>
      <c r="B1217" s="326"/>
      <c r="C1217" s="324" t="s">
        <v>1539</v>
      </c>
      <c r="D1217" t="s">
        <v>1539</v>
      </c>
      <c r="E1217" s="323" t="s">
        <v>1539</v>
      </c>
      <c r="G1217" s="323" t="s">
        <v>1539</v>
      </c>
      <c r="H1217" s="323" t="s">
        <v>1539</v>
      </c>
    </row>
    <row r="1218" spans="1:8" x14ac:dyDescent="0.25">
      <c r="A1218" s="103"/>
      <c r="C1218" s="324" t="s">
        <v>1539</v>
      </c>
      <c r="D1218" t="s">
        <v>1539</v>
      </c>
      <c r="E1218" s="323" t="s">
        <v>1539</v>
      </c>
      <c r="G1218" s="323" t="s">
        <v>1539</v>
      </c>
      <c r="H1218" s="323" t="s">
        <v>1539</v>
      </c>
    </row>
    <row r="1219" spans="1:8" x14ac:dyDescent="0.25">
      <c r="A1219" s="103"/>
      <c r="C1219" s="324" t="s">
        <v>1539</v>
      </c>
      <c r="D1219" t="s">
        <v>1539</v>
      </c>
      <c r="E1219" s="323" t="s">
        <v>1539</v>
      </c>
      <c r="G1219" s="323" t="s">
        <v>1539</v>
      </c>
      <c r="H1219" s="323" t="s">
        <v>1539</v>
      </c>
    </row>
    <row r="1220" spans="1:8" x14ac:dyDescent="0.25">
      <c r="A1220" s="103"/>
      <c r="C1220" s="324" t="s">
        <v>1539</v>
      </c>
      <c r="D1220" t="s">
        <v>1539</v>
      </c>
      <c r="E1220" s="323" t="s">
        <v>1539</v>
      </c>
      <c r="G1220" s="323" t="s">
        <v>1539</v>
      </c>
      <c r="H1220" s="323" t="s">
        <v>1539</v>
      </c>
    </row>
    <row r="1221" spans="1:8" x14ac:dyDescent="0.25">
      <c r="A1221" s="103"/>
      <c r="B1221" s="326"/>
      <c r="C1221" s="324" t="s">
        <v>1539</v>
      </c>
      <c r="D1221" t="s">
        <v>1539</v>
      </c>
      <c r="E1221" s="323" t="s">
        <v>1539</v>
      </c>
      <c r="G1221" s="323" t="s">
        <v>1539</v>
      </c>
      <c r="H1221" s="323" t="s">
        <v>1539</v>
      </c>
    </row>
    <row r="1222" spans="1:8" x14ac:dyDescent="0.25">
      <c r="A1222" s="103"/>
      <c r="C1222" s="324" t="s">
        <v>1539</v>
      </c>
      <c r="D1222" t="s">
        <v>1539</v>
      </c>
      <c r="E1222" s="323" t="s">
        <v>1539</v>
      </c>
      <c r="G1222" s="323" t="s">
        <v>1539</v>
      </c>
      <c r="H1222" s="323" t="s">
        <v>1539</v>
      </c>
    </row>
    <row r="1223" spans="1:8" x14ac:dyDescent="0.25">
      <c r="A1223" s="103"/>
      <c r="C1223" s="324" t="s">
        <v>1539</v>
      </c>
      <c r="D1223" t="s">
        <v>1539</v>
      </c>
      <c r="E1223" s="323" t="s">
        <v>1539</v>
      </c>
      <c r="G1223" s="323" t="s">
        <v>1539</v>
      </c>
      <c r="H1223" s="323" t="s">
        <v>1539</v>
      </c>
    </row>
    <row r="1224" spans="1:8" x14ac:dyDescent="0.25">
      <c r="A1224" s="103"/>
      <c r="C1224" s="324" t="s">
        <v>1539</v>
      </c>
      <c r="D1224" t="s">
        <v>1539</v>
      </c>
      <c r="E1224" s="323" t="s">
        <v>1539</v>
      </c>
      <c r="G1224" s="323" t="s">
        <v>1539</v>
      </c>
      <c r="H1224" s="323" t="s">
        <v>1539</v>
      </c>
    </row>
    <row r="1225" spans="1:8" x14ac:dyDescent="0.25">
      <c r="A1225" s="103"/>
      <c r="C1225" s="324" t="s">
        <v>1539</v>
      </c>
      <c r="D1225" t="s">
        <v>1539</v>
      </c>
      <c r="E1225" s="323" t="s">
        <v>1539</v>
      </c>
      <c r="G1225" s="323" t="s">
        <v>1539</v>
      </c>
      <c r="H1225" s="323" t="s">
        <v>1539</v>
      </c>
    </row>
    <row r="1226" spans="1:8" x14ac:dyDescent="0.25">
      <c r="A1226" s="103"/>
      <c r="B1226" s="326"/>
      <c r="C1226" s="324" t="s">
        <v>1539</v>
      </c>
      <c r="D1226" t="s">
        <v>1539</v>
      </c>
      <c r="E1226" s="323" t="s">
        <v>1539</v>
      </c>
      <c r="G1226" s="323" t="s">
        <v>1539</v>
      </c>
      <c r="H1226" s="323" t="s">
        <v>1539</v>
      </c>
    </row>
    <row r="1227" spans="1:8" x14ac:dyDescent="0.25">
      <c r="A1227" s="103"/>
      <c r="C1227" s="324" t="s">
        <v>1539</v>
      </c>
      <c r="D1227" t="s">
        <v>1539</v>
      </c>
      <c r="E1227" s="323" t="s">
        <v>1539</v>
      </c>
      <c r="G1227" s="323" t="s">
        <v>1539</v>
      </c>
      <c r="H1227" s="323" t="s">
        <v>1539</v>
      </c>
    </row>
    <row r="1228" spans="1:8" x14ac:dyDescent="0.25">
      <c r="A1228" s="103"/>
      <c r="C1228" s="324" t="s">
        <v>1539</v>
      </c>
      <c r="D1228" t="s">
        <v>1539</v>
      </c>
      <c r="E1228" s="323" t="s">
        <v>1539</v>
      </c>
      <c r="G1228" s="323" t="s">
        <v>1539</v>
      </c>
      <c r="H1228" s="323" t="s">
        <v>1539</v>
      </c>
    </row>
    <row r="1229" spans="1:8" x14ac:dyDescent="0.25">
      <c r="A1229" s="103"/>
      <c r="C1229" s="324" t="s">
        <v>1539</v>
      </c>
      <c r="D1229" t="s">
        <v>1539</v>
      </c>
      <c r="E1229" s="323" t="s">
        <v>1539</v>
      </c>
      <c r="G1229" s="323" t="s">
        <v>1539</v>
      </c>
      <c r="H1229" s="323" t="s">
        <v>1539</v>
      </c>
    </row>
    <row r="1230" spans="1:8" x14ac:dyDescent="0.25">
      <c r="A1230" s="103"/>
      <c r="B1230" s="324"/>
      <c r="C1230" s="324" t="s">
        <v>1539</v>
      </c>
      <c r="D1230" t="s">
        <v>1539</v>
      </c>
      <c r="E1230" s="323" t="s">
        <v>1539</v>
      </c>
      <c r="G1230" s="323" t="s">
        <v>1539</v>
      </c>
      <c r="H1230" s="323" t="s">
        <v>1539</v>
      </c>
    </row>
    <row r="1231" spans="1:8" x14ac:dyDescent="0.25">
      <c r="A1231" s="103"/>
      <c r="B1231" s="324"/>
      <c r="C1231" s="324" t="s">
        <v>1539</v>
      </c>
      <c r="D1231" t="s">
        <v>1539</v>
      </c>
      <c r="E1231" s="323" t="s">
        <v>1539</v>
      </c>
      <c r="G1231" s="323" t="s">
        <v>1539</v>
      </c>
      <c r="H1231" s="323" t="s">
        <v>1539</v>
      </c>
    </row>
    <row r="1232" spans="1:8" x14ac:dyDescent="0.25">
      <c r="A1232" s="103"/>
      <c r="B1232" s="324"/>
      <c r="C1232" s="324" t="s">
        <v>1539</v>
      </c>
      <c r="D1232" t="s">
        <v>1539</v>
      </c>
      <c r="E1232" s="323" t="s">
        <v>1539</v>
      </c>
      <c r="G1232" s="323" t="s">
        <v>1539</v>
      </c>
      <c r="H1232" s="323" t="s">
        <v>1539</v>
      </c>
    </row>
    <row r="1233" spans="1:8" x14ac:dyDescent="0.25">
      <c r="A1233" s="103"/>
      <c r="B1233" s="324"/>
      <c r="C1233" s="324" t="s">
        <v>1539</v>
      </c>
      <c r="D1233" t="s">
        <v>1539</v>
      </c>
      <c r="E1233" s="323" t="s">
        <v>1539</v>
      </c>
      <c r="G1233" s="323" t="s">
        <v>1539</v>
      </c>
      <c r="H1233" s="323" t="s">
        <v>1539</v>
      </c>
    </row>
    <row r="1234" spans="1:8" x14ac:dyDescent="0.25">
      <c r="A1234" s="103"/>
      <c r="B1234" s="324"/>
      <c r="C1234" s="324" t="s">
        <v>1539</v>
      </c>
      <c r="D1234" t="s">
        <v>1539</v>
      </c>
      <c r="E1234" s="323" t="s">
        <v>1539</v>
      </c>
      <c r="G1234" s="323" t="s">
        <v>1539</v>
      </c>
      <c r="H1234" s="323" t="s">
        <v>1539</v>
      </c>
    </row>
    <row r="1235" spans="1:8" x14ac:dyDescent="0.25">
      <c r="A1235" s="103"/>
      <c r="B1235" s="324"/>
      <c r="C1235" s="324" t="s">
        <v>1539</v>
      </c>
      <c r="D1235" t="s">
        <v>1539</v>
      </c>
      <c r="E1235" s="323" t="s">
        <v>1539</v>
      </c>
      <c r="G1235" s="323" t="s">
        <v>1539</v>
      </c>
      <c r="H1235" s="323" t="s">
        <v>1539</v>
      </c>
    </row>
    <row r="1236" spans="1:8" x14ac:dyDescent="0.25">
      <c r="A1236" s="103"/>
      <c r="B1236" s="324"/>
      <c r="C1236" s="324" t="s">
        <v>1539</v>
      </c>
      <c r="D1236" t="s">
        <v>1539</v>
      </c>
      <c r="E1236" s="323" t="s">
        <v>1539</v>
      </c>
      <c r="G1236" s="323" t="s">
        <v>1539</v>
      </c>
      <c r="H1236" s="323" t="s">
        <v>1539</v>
      </c>
    </row>
    <row r="1237" spans="1:8" x14ac:dyDescent="0.25">
      <c r="A1237" s="103"/>
      <c r="B1237" s="324"/>
      <c r="C1237" s="324" t="s">
        <v>1539</v>
      </c>
      <c r="D1237" t="s">
        <v>1539</v>
      </c>
      <c r="E1237" s="323" t="s">
        <v>1539</v>
      </c>
      <c r="G1237" s="323" t="s">
        <v>1539</v>
      </c>
      <c r="H1237" s="323" t="s">
        <v>1539</v>
      </c>
    </row>
    <row r="1238" spans="1:8" x14ac:dyDescent="0.25">
      <c r="A1238" s="103"/>
      <c r="B1238" s="324"/>
      <c r="C1238" s="324" t="s">
        <v>1539</v>
      </c>
      <c r="D1238" t="s">
        <v>1539</v>
      </c>
      <c r="E1238" s="323" t="s">
        <v>1539</v>
      </c>
      <c r="G1238" s="323" t="s">
        <v>1539</v>
      </c>
      <c r="H1238" s="323" t="s">
        <v>1539</v>
      </c>
    </row>
    <row r="1239" spans="1:8" x14ac:dyDescent="0.25">
      <c r="A1239" s="103"/>
      <c r="B1239" s="324"/>
      <c r="C1239" s="324" t="s">
        <v>1539</v>
      </c>
      <c r="D1239" t="s">
        <v>1539</v>
      </c>
      <c r="E1239" s="323" t="s">
        <v>1539</v>
      </c>
      <c r="G1239" s="323" t="s">
        <v>1539</v>
      </c>
      <c r="H1239" s="323" t="s">
        <v>1539</v>
      </c>
    </row>
    <row r="1240" spans="1:8" x14ac:dyDescent="0.25">
      <c r="A1240" s="103"/>
      <c r="B1240" s="324"/>
      <c r="C1240" s="324" t="s">
        <v>1539</v>
      </c>
      <c r="D1240" t="s">
        <v>1539</v>
      </c>
      <c r="E1240" s="323" t="s">
        <v>1539</v>
      </c>
      <c r="G1240" s="323" t="s">
        <v>1539</v>
      </c>
      <c r="H1240" s="323" t="s">
        <v>1539</v>
      </c>
    </row>
    <row r="1241" spans="1:8" x14ac:dyDescent="0.25">
      <c r="A1241" s="103"/>
      <c r="B1241" s="324"/>
      <c r="C1241" s="324" t="s">
        <v>1539</v>
      </c>
      <c r="D1241" t="s">
        <v>1539</v>
      </c>
      <c r="E1241" s="323" t="s">
        <v>1539</v>
      </c>
      <c r="G1241" s="323" t="s">
        <v>1539</v>
      </c>
      <c r="H1241" s="323" t="s">
        <v>1539</v>
      </c>
    </row>
    <row r="1242" spans="1:8" x14ac:dyDescent="0.25">
      <c r="A1242" s="103"/>
      <c r="B1242" s="324"/>
      <c r="C1242" s="324" t="s">
        <v>1539</v>
      </c>
      <c r="D1242" t="s">
        <v>1539</v>
      </c>
      <c r="E1242" s="323" t="s">
        <v>1539</v>
      </c>
      <c r="G1242" s="323" t="s">
        <v>1539</v>
      </c>
      <c r="H1242" s="323" t="s">
        <v>1539</v>
      </c>
    </row>
    <row r="1243" spans="1:8" x14ac:dyDescent="0.25">
      <c r="A1243" s="103"/>
      <c r="B1243" s="324"/>
      <c r="C1243" s="324" t="s">
        <v>1539</v>
      </c>
      <c r="D1243" t="s">
        <v>1539</v>
      </c>
      <c r="E1243" s="323" t="s">
        <v>1539</v>
      </c>
      <c r="G1243" s="323" t="s">
        <v>1539</v>
      </c>
      <c r="H1243" s="323" t="s">
        <v>1539</v>
      </c>
    </row>
    <row r="1244" spans="1:8" x14ac:dyDescent="0.25">
      <c r="A1244" s="103"/>
      <c r="B1244" s="324"/>
      <c r="C1244" s="324" t="s">
        <v>1539</v>
      </c>
      <c r="D1244" t="s">
        <v>1539</v>
      </c>
      <c r="E1244" s="323" t="s">
        <v>1539</v>
      </c>
      <c r="G1244" s="323" t="s">
        <v>1539</v>
      </c>
      <c r="H1244" s="323" t="s">
        <v>1539</v>
      </c>
    </row>
    <row r="1245" spans="1:8" x14ac:dyDescent="0.25">
      <c r="A1245" s="103"/>
      <c r="B1245" s="324"/>
      <c r="C1245" s="324" t="s">
        <v>1539</v>
      </c>
      <c r="D1245" t="s">
        <v>1539</v>
      </c>
      <c r="E1245" s="323" t="s">
        <v>1539</v>
      </c>
      <c r="G1245" s="323" t="s">
        <v>1539</v>
      </c>
      <c r="H1245" s="323" t="s">
        <v>1539</v>
      </c>
    </row>
    <row r="1246" spans="1:8" x14ac:dyDescent="0.25">
      <c r="A1246" s="103"/>
      <c r="B1246" s="324"/>
      <c r="C1246" s="324" t="s">
        <v>1539</v>
      </c>
      <c r="D1246" t="s">
        <v>1539</v>
      </c>
      <c r="E1246" s="323" t="s">
        <v>1539</v>
      </c>
      <c r="G1246" s="323" t="s">
        <v>1539</v>
      </c>
      <c r="H1246" s="323" t="s">
        <v>1539</v>
      </c>
    </row>
    <row r="1247" spans="1:8" x14ac:dyDescent="0.25">
      <c r="A1247" s="103"/>
      <c r="B1247" s="326"/>
      <c r="C1247" s="324" t="s">
        <v>1539</v>
      </c>
      <c r="D1247" t="s">
        <v>1539</v>
      </c>
      <c r="E1247" s="323" t="s">
        <v>1539</v>
      </c>
      <c r="G1247" s="323" t="s">
        <v>1539</v>
      </c>
      <c r="H1247" s="323" t="s">
        <v>1539</v>
      </c>
    </row>
    <row r="1248" spans="1:8" x14ac:dyDescent="0.25">
      <c r="A1248" s="103"/>
      <c r="C1248" s="324" t="s">
        <v>1539</v>
      </c>
      <c r="D1248" t="s">
        <v>1539</v>
      </c>
      <c r="E1248" s="323" t="s">
        <v>1539</v>
      </c>
      <c r="G1248" s="323" t="s">
        <v>1539</v>
      </c>
      <c r="H1248" s="323" t="s">
        <v>1539</v>
      </c>
    </row>
    <row r="1249" spans="1:8" x14ac:dyDescent="0.25">
      <c r="A1249" s="103"/>
      <c r="C1249" s="324" t="s">
        <v>1539</v>
      </c>
      <c r="D1249" t="s">
        <v>1539</v>
      </c>
      <c r="E1249" s="323" t="s">
        <v>1539</v>
      </c>
      <c r="G1249" s="323" t="s">
        <v>1539</v>
      </c>
      <c r="H1249" s="323" t="s">
        <v>1539</v>
      </c>
    </row>
    <row r="1250" spans="1:8" x14ac:dyDescent="0.25">
      <c r="A1250" s="103"/>
      <c r="C1250" s="324" t="s">
        <v>1539</v>
      </c>
      <c r="D1250" t="s">
        <v>1539</v>
      </c>
      <c r="E1250" s="323" t="s">
        <v>1539</v>
      </c>
      <c r="G1250" s="323" t="s">
        <v>1539</v>
      </c>
      <c r="H1250" s="323" t="s">
        <v>1539</v>
      </c>
    </row>
    <row r="1251" spans="1:8" x14ac:dyDescent="0.25">
      <c r="A1251" s="103"/>
      <c r="C1251" s="324" t="s">
        <v>1539</v>
      </c>
      <c r="D1251" t="s">
        <v>1539</v>
      </c>
      <c r="E1251" s="323" t="s">
        <v>1539</v>
      </c>
      <c r="G1251" s="323" t="s">
        <v>1539</v>
      </c>
      <c r="H1251" s="323" t="s">
        <v>1539</v>
      </c>
    </row>
    <row r="1252" spans="1:8" x14ac:dyDescent="0.25">
      <c r="A1252" s="103"/>
      <c r="B1252" s="326"/>
      <c r="C1252" s="324" t="s">
        <v>1539</v>
      </c>
      <c r="D1252" t="s">
        <v>1539</v>
      </c>
      <c r="E1252" s="323" t="s">
        <v>1539</v>
      </c>
      <c r="G1252" s="323" t="s">
        <v>1539</v>
      </c>
      <c r="H1252" s="323" t="s">
        <v>1539</v>
      </c>
    </row>
    <row r="1253" spans="1:8" x14ac:dyDescent="0.25">
      <c r="A1253" s="103"/>
      <c r="C1253" s="324" t="s">
        <v>1539</v>
      </c>
      <c r="D1253" t="s">
        <v>1539</v>
      </c>
      <c r="E1253" s="323" t="s">
        <v>1539</v>
      </c>
      <c r="G1253" s="323" t="s">
        <v>1539</v>
      </c>
      <c r="H1253" s="323" t="s">
        <v>1539</v>
      </c>
    </row>
    <row r="1254" spans="1:8" x14ac:dyDescent="0.25">
      <c r="A1254" s="103"/>
      <c r="C1254" s="324" t="s">
        <v>1539</v>
      </c>
      <c r="D1254" t="s">
        <v>1539</v>
      </c>
      <c r="E1254" s="323" t="s">
        <v>1539</v>
      </c>
      <c r="G1254" s="323" t="s">
        <v>1539</v>
      </c>
      <c r="H1254" s="323" t="s">
        <v>1539</v>
      </c>
    </row>
    <row r="1255" spans="1:8" x14ac:dyDescent="0.25">
      <c r="A1255" s="103"/>
      <c r="C1255" s="324" t="s">
        <v>1539</v>
      </c>
      <c r="D1255" t="s">
        <v>1539</v>
      </c>
      <c r="E1255" s="323" t="s">
        <v>1539</v>
      </c>
      <c r="G1255" s="323" t="s">
        <v>1539</v>
      </c>
      <c r="H1255" s="323" t="s">
        <v>1539</v>
      </c>
    </row>
    <row r="1256" spans="1:8" x14ac:dyDescent="0.25">
      <c r="A1256" s="103"/>
      <c r="C1256" s="324" t="s">
        <v>1539</v>
      </c>
      <c r="D1256" t="s">
        <v>1539</v>
      </c>
      <c r="E1256" s="323" t="s">
        <v>1539</v>
      </c>
      <c r="G1256" s="323" t="s">
        <v>1539</v>
      </c>
      <c r="H1256" s="323" t="s">
        <v>1539</v>
      </c>
    </row>
    <row r="1257" spans="1:8" x14ac:dyDescent="0.25">
      <c r="A1257" s="103"/>
      <c r="C1257" s="324" t="s">
        <v>1539</v>
      </c>
      <c r="D1257" t="s">
        <v>1539</v>
      </c>
      <c r="E1257" s="323" t="s">
        <v>1539</v>
      </c>
      <c r="G1257" s="323" t="s">
        <v>1539</v>
      </c>
      <c r="H1257" s="323" t="s">
        <v>1539</v>
      </c>
    </row>
    <row r="1258" spans="1:8" x14ac:dyDescent="0.25">
      <c r="A1258" s="103"/>
      <c r="B1258" s="324"/>
      <c r="C1258" s="324" t="s">
        <v>1539</v>
      </c>
      <c r="D1258" t="s">
        <v>1539</v>
      </c>
      <c r="E1258" s="323" t="s">
        <v>1539</v>
      </c>
      <c r="G1258" s="323" t="s">
        <v>1539</v>
      </c>
      <c r="H1258" s="323" t="s">
        <v>1539</v>
      </c>
    </row>
    <row r="1259" spans="1:8" x14ac:dyDescent="0.25">
      <c r="A1259" s="103"/>
      <c r="B1259" s="324"/>
      <c r="C1259" s="324" t="s">
        <v>1539</v>
      </c>
      <c r="D1259" t="s">
        <v>1539</v>
      </c>
      <c r="E1259" s="323" t="s">
        <v>1539</v>
      </c>
      <c r="G1259" s="323" t="s">
        <v>1539</v>
      </c>
      <c r="H1259" s="323" t="s">
        <v>1539</v>
      </c>
    </row>
    <row r="1260" spans="1:8" x14ac:dyDescent="0.25">
      <c r="A1260" s="103"/>
      <c r="B1260" s="324"/>
      <c r="C1260" s="324" t="s">
        <v>1539</v>
      </c>
      <c r="D1260" t="s">
        <v>1539</v>
      </c>
      <c r="E1260" s="323" t="s">
        <v>1539</v>
      </c>
      <c r="G1260" s="323" t="s">
        <v>1539</v>
      </c>
      <c r="H1260" s="323" t="s">
        <v>1539</v>
      </c>
    </row>
    <row r="1261" spans="1:8" x14ac:dyDescent="0.25">
      <c r="A1261" s="103"/>
      <c r="B1261" s="324"/>
      <c r="C1261" s="324" t="s">
        <v>1539</v>
      </c>
      <c r="D1261" t="s">
        <v>1539</v>
      </c>
      <c r="E1261" s="323" t="s">
        <v>1539</v>
      </c>
      <c r="G1261" s="323" t="s">
        <v>1539</v>
      </c>
      <c r="H1261" s="323" t="s">
        <v>1539</v>
      </c>
    </row>
    <row r="1262" spans="1:8" x14ac:dyDescent="0.25">
      <c r="A1262" s="103"/>
      <c r="B1262" s="324"/>
      <c r="C1262" s="324" t="s">
        <v>1539</v>
      </c>
      <c r="D1262" t="s">
        <v>1539</v>
      </c>
      <c r="E1262" s="323" t="s">
        <v>1539</v>
      </c>
      <c r="G1262" s="323" t="s">
        <v>1539</v>
      </c>
      <c r="H1262" s="323" t="s">
        <v>1539</v>
      </c>
    </row>
    <row r="1263" spans="1:8" x14ac:dyDescent="0.25">
      <c r="A1263" s="103"/>
      <c r="B1263" s="324"/>
      <c r="C1263" s="324" t="s">
        <v>1539</v>
      </c>
      <c r="D1263" t="s">
        <v>1539</v>
      </c>
      <c r="E1263" s="323" t="s">
        <v>1539</v>
      </c>
      <c r="G1263" s="323" t="s">
        <v>1539</v>
      </c>
      <c r="H1263" s="323" t="s">
        <v>1539</v>
      </c>
    </row>
    <row r="1264" spans="1:8" x14ac:dyDescent="0.25">
      <c r="A1264" s="103"/>
      <c r="B1264" s="324"/>
      <c r="C1264" s="324" t="s">
        <v>1539</v>
      </c>
      <c r="D1264" t="s">
        <v>1539</v>
      </c>
      <c r="E1264" s="323" t="s">
        <v>1539</v>
      </c>
      <c r="G1264" s="323" t="s">
        <v>1539</v>
      </c>
      <c r="H1264" s="323" t="s">
        <v>1539</v>
      </c>
    </row>
    <row r="1265" spans="1:8" x14ac:dyDescent="0.25">
      <c r="A1265" s="103"/>
      <c r="B1265" s="324"/>
      <c r="C1265" s="324" t="s">
        <v>1539</v>
      </c>
      <c r="D1265" t="s">
        <v>1539</v>
      </c>
      <c r="E1265" s="323" t="s">
        <v>1539</v>
      </c>
      <c r="G1265" s="323" t="s">
        <v>1539</v>
      </c>
      <c r="H1265" s="323" t="s">
        <v>1539</v>
      </c>
    </row>
    <row r="1266" spans="1:8" x14ac:dyDescent="0.25">
      <c r="A1266" s="103"/>
      <c r="B1266" s="326"/>
      <c r="C1266" s="324" t="s">
        <v>1539</v>
      </c>
      <c r="D1266" t="s">
        <v>1539</v>
      </c>
      <c r="E1266" s="323" t="s">
        <v>1539</v>
      </c>
      <c r="G1266" s="323" t="s">
        <v>1539</v>
      </c>
      <c r="H1266" s="323" t="s">
        <v>1539</v>
      </c>
    </row>
    <row r="1267" spans="1:8" x14ac:dyDescent="0.25">
      <c r="A1267" s="103"/>
      <c r="C1267" s="324" t="s">
        <v>1539</v>
      </c>
      <c r="D1267" t="s">
        <v>1539</v>
      </c>
      <c r="E1267" s="323" t="s">
        <v>1539</v>
      </c>
      <c r="G1267" s="323" t="s">
        <v>1539</v>
      </c>
      <c r="H1267" s="323" t="s">
        <v>1539</v>
      </c>
    </row>
    <row r="1268" spans="1:8" x14ac:dyDescent="0.25">
      <c r="A1268" s="103"/>
      <c r="C1268" s="324" t="s">
        <v>1539</v>
      </c>
      <c r="D1268" t="s">
        <v>1539</v>
      </c>
      <c r="E1268" s="323" t="s">
        <v>1539</v>
      </c>
      <c r="G1268" s="323" t="s">
        <v>1539</v>
      </c>
      <c r="H1268" s="323" t="s">
        <v>1539</v>
      </c>
    </row>
    <row r="1269" spans="1:8" x14ac:dyDescent="0.25">
      <c r="A1269" s="103"/>
      <c r="C1269" s="324" t="s">
        <v>1539</v>
      </c>
      <c r="D1269" t="s">
        <v>1539</v>
      </c>
      <c r="E1269" s="323" t="s">
        <v>1539</v>
      </c>
      <c r="G1269" s="323" t="s">
        <v>1539</v>
      </c>
      <c r="H1269" s="323" t="s">
        <v>1539</v>
      </c>
    </row>
    <row r="1270" spans="1:8" x14ac:dyDescent="0.25">
      <c r="A1270" s="103"/>
      <c r="C1270" s="324" t="s">
        <v>1539</v>
      </c>
      <c r="D1270" t="s">
        <v>1539</v>
      </c>
      <c r="E1270" s="323" t="s">
        <v>1539</v>
      </c>
      <c r="G1270" s="323" t="s">
        <v>1539</v>
      </c>
      <c r="H1270" s="323" t="s">
        <v>1539</v>
      </c>
    </row>
    <row r="1271" spans="1:8" x14ac:dyDescent="0.25">
      <c r="A1271" s="103"/>
      <c r="B1271" s="324"/>
      <c r="C1271" s="324" t="s">
        <v>1539</v>
      </c>
      <c r="D1271" t="s">
        <v>1539</v>
      </c>
      <c r="E1271" s="323" t="s">
        <v>1539</v>
      </c>
      <c r="G1271" s="323" t="s">
        <v>1539</v>
      </c>
      <c r="H1271" s="323" t="s">
        <v>1539</v>
      </c>
    </row>
    <row r="1272" spans="1:8" x14ac:dyDescent="0.25">
      <c r="A1272" s="103"/>
      <c r="B1272" s="324"/>
      <c r="C1272" s="324" t="s">
        <v>1539</v>
      </c>
      <c r="D1272" t="s">
        <v>1539</v>
      </c>
      <c r="E1272" s="323" t="s">
        <v>1539</v>
      </c>
      <c r="G1272" s="323" t="s">
        <v>1539</v>
      </c>
      <c r="H1272" s="323" t="s">
        <v>1539</v>
      </c>
    </row>
    <row r="1273" spans="1:8" x14ac:dyDescent="0.25">
      <c r="A1273" s="103"/>
      <c r="B1273" s="324"/>
      <c r="C1273" s="324" t="s">
        <v>1539</v>
      </c>
      <c r="D1273" t="s">
        <v>1539</v>
      </c>
      <c r="E1273" s="323" t="s">
        <v>1539</v>
      </c>
      <c r="G1273" s="323" t="s">
        <v>1539</v>
      </c>
      <c r="H1273" s="323" t="s">
        <v>1539</v>
      </c>
    </row>
    <row r="1274" spans="1:8" x14ac:dyDescent="0.25">
      <c r="A1274" s="103"/>
      <c r="B1274" s="324"/>
      <c r="C1274" s="324" t="s">
        <v>1539</v>
      </c>
      <c r="D1274" t="s">
        <v>1539</v>
      </c>
      <c r="E1274" s="323" t="s">
        <v>1539</v>
      </c>
      <c r="G1274" s="323" t="s">
        <v>1539</v>
      </c>
      <c r="H1274" s="323" t="s">
        <v>1539</v>
      </c>
    </row>
    <row r="1275" spans="1:8" x14ac:dyDescent="0.25">
      <c r="A1275" s="103"/>
      <c r="B1275" s="324"/>
      <c r="C1275" s="324" t="s">
        <v>1539</v>
      </c>
      <c r="D1275" t="s">
        <v>1539</v>
      </c>
      <c r="E1275" s="323" t="s">
        <v>1539</v>
      </c>
      <c r="G1275" s="323" t="s">
        <v>1539</v>
      </c>
      <c r="H1275" s="323" t="s">
        <v>1539</v>
      </c>
    </row>
    <row r="1276" spans="1:8" x14ac:dyDescent="0.25">
      <c r="A1276" s="103"/>
      <c r="B1276" s="324"/>
      <c r="C1276" s="324" t="s">
        <v>1539</v>
      </c>
      <c r="D1276" t="s">
        <v>1539</v>
      </c>
      <c r="E1276" s="323" t="s">
        <v>1539</v>
      </c>
      <c r="G1276" s="323" t="s">
        <v>1539</v>
      </c>
      <c r="H1276" s="323" t="s">
        <v>1539</v>
      </c>
    </row>
    <row r="1277" spans="1:8" x14ac:dyDescent="0.25">
      <c r="A1277" s="103"/>
      <c r="B1277" s="324"/>
      <c r="C1277" s="324" t="s">
        <v>1539</v>
      </c>
      <c r="D1277" t="s">
        <v>1539</v>
      </c>
      <c r="E1277" s="323" t="s">
        <v>1539</v>
      </c>
      <c r="G1277" s="323" t="s">
        <v>1539</v>
      </c>
      <c r="H1277" s="323" t="s">
        <v>1539</v>
      </c>
    </row>
    <row r="1278" spans="1:8" x14ac:dyDescent="0.25">
      <c r="A1278" s="103"/>
      <c r="B1278" s="324"/>
      <c r="C1278" s="324" t="s">
        <v>1539</v>
      </c>
      <c r="D1278" t="s">
        <v>1539</v>
      </c>
      <c r="E1278" s="323" t="s">
        <v>1539</v>
      </c>
      <c r="G1278" s="323" t="s">
        <v>1539</v>
      </c>
      <c r="H1278" s="323" t="s">
        <v>1539</v>
      </c>
    </row>
    <row r="1279" spans="1:8" x14ac:dyDescent="0.25">
      <c r="A1279" s="103"/>
      <c r="B1279" s="324"/>
      <c r="C1279" s="324" t="s">
        <v>1539</v>
      </c>
      <c r="D1279" t="s">
        <v>1539</v>
      </c>
      <c r="E1279" s="323" t="s">
        <v>1539</v>
      </c>
      <c r="G1279" s="323" t="s">
        <v>1539</v>
      </c>
      <c r="H1279" s="323" t="s">
        <v>1539</v>
      </c>
    </row>
    <row r="1280" spans="1:8" x14ac:dyDescent="0.25">
      <c r="A1280" s="103"/>
      <c r="B1280" s="324"/>
      <c r="C1280" s="324" t="s">
        <v>1539</v>
      </c>
      <c r="D1280" t="s">
        <v>1539</v>
      </c>
      <c r="E1280" s="323" t="s">
        <v>1539</v>
      </c>
      <c r="G1280" s="323" t="s">
        <v>1539</v>
      </c>
      <c r="H1280" s="323" t="s">
        <v>1539</v>
      </c>
    </row>
    <row r="1281" spans="1:8" x14ac:dyDescent="0.25">
      <c r="A1281" s="103"/>
      <c r="B1281" s="324"/>
      <c r="C1281" s="324" t="s">
        <v>1539</v>
      </c>
      <c r="D1281" t="s">
        <v>1539</v>
      </c>
      <c r="E1281" s="323" t="s">
        <v>1539</v>
      </c>
      <c r="G1281" s="323" t="s">
        <v>1539</v>
      </c>
      <c r="H1281" s="323" t="s">
        <v>1539</v>
      </c>
    </row>
    <row r="1282" spans="1:8" x14ac:dyDescent="0.25">
      <c r="A1282" s="103"/>
      <c r="B1282" s="324"/>
      <c r="C1282" s="324" t="s">
        <v>1539</v>
      </c>
      <c r="D1282" t="s">
        <v>1539</v>
      </c>
      <c r="E1282" s="323" t="s">
        <v>1539</v>
      </c>
      <c r="G1282" s="323" t="s">
        <v>1539</v>
      </c>
      <c r="H1282" s="323" t="s">
        <v>1539</v>
      </c>
    </row>
    <row r="1283" spans="1:8" x14ac:dyDescent="0.25">
      <c r="A1283" s="103"/>
      <c r="B1283" s="324"/>
      <c r="C1283" s="324" t="s">
        <v>1539</v>
      </c>
      <c r="D1283" t="s">
        <v>1539</v>
      </c>
      <c r="E1283" s="323" t="s">
        <v>1539</v>
      </c>
      <c r="G1283" s="323" t="s">
        <v>1539</v>
      </c>
      <c r="H1283" s="323" t="s">
        <v>1539</v>
      </c>
    </row>
    <row r="1284" spans="1:8" x14ac:dyDescent="0.25">
      <c r="A1284" s="103"/>
      <c r="B1284" s="324"/>
      <c r="C1284" s="324" t="s">
        <v>1539</v>
      </c>
      <c r="D1284" t="s">
        <v>1539</v>
      </c>
      <c r="E1284" s="323" t="s">
        <v>1539</v>
      </c>
      <c r="G1284" s="323" t="s">
        <v>1539</v>
      </c>
      <c r="H1284" s="323" t="s">
        <v>1539</v>
      </c>
    </row>
    <row r="1285" spans="1:8" x14ac:dyDescent="0.25">
      <c r="A1285" s="103"/>
      <c r="B1285" s="324"/>
      <c r="C1285" s="324" t="s">
        <v>1539</v>
      </c>
      <c r="D1285" t="s">
        <v>1539</v>
      </c>
      <c r="E1285" s="323" t="s">
        <v>1539</v>
      </c>
      <c r="G1285" s="323" t="s">
        <v>1539</v>
      </c>
      <c r="H1285" s="323" t="s">
        <v>1539</v>
      </c>
    </row>
    <row r="1286" spans="1:8" x14ac:dyDescent="0.25">
      <c r="A1286" s="103"/>
      <c r="B1286" s="324"/>
      <c r="C1286" s="324" t="s">
        <v>1539</v>
      </c>
      <c r="D1286" t="s">
        <v>1539</v>
      </c>
      <c r="E1286" s="323" t="s">
        <v>1539</v>
      </c>
      <c r="G1286" s="323" t="s">
        <v>1539</v>
      </c>
      <c r="H1286" s="323" t="s">
        <v>1539</v>
      </c>
    </row>
    <row r="1287" spans="1:8" x14ac:dyDescent="0.25">
      <c r="A1287" s="103"/>
      <c r="B1287" s="324"/>
      <c r="C1287" s="324" t="s">
        <v>1539</v>
      </c>
      <c r="D1287" t="s">
        <v>1539</v>
      </c>
      <c r="E1287" s="323" t="s">
        <v>1539</v>
      </c>
      <c r="G1287" s="323" t="s">
        <v>1539</v>
      </c>
      <c r="H1287" s="323" t="s">
        <v>1539</v>
      </c>
    </row>
    <row r="1288" spans="1:8" x14ac:dyDescent="0.25">
      <c r="A1288" s="103"/>
      <c r="B1288" s="324"/>
      <c r="C1288" s="324" t="s">
        <v>1539</v>
      </c>
      <c r="D1288" t="s">
        <v>1539</v>
      </c>
      <c r="E1288" s="323" t="s">
        <v>1539</v>
      </c>
      <c r="G1288" s="323" t="s">
        <v>1539</v>
      </c>
      <c r="H1288" s="323" t="s">
        <v>1539</v>
      </c>
    </row>
    <row r="1289" spans="1:8" x14ac:dyDescent="0.25">
      <c r="A1289" s="103"/>
      <c r="B1289" s="324"/>
      <c r="C1289" s="324" t="s">
        <v>1539</v>
      </c>
      <c r="D1289" t="s">
        <v>1539</v>
      </c>
      <c r="E1289" s="323" t="s">
        <v>1539</v>
      </c>
      <c r="G1289" s="323" t="s">
        <v>1539</v>
      </c>
      <c r="H1289" s="323" t="s">
        <v>1539</v>
      </c>
    </row>
    <row r="1290" spans="1:8" x14ac:dyDescent="0.25">
      <c r="A1290" s="103"/>
      <c r="B1290" s="324"/>
      <c r="C1290" s="324" t="s">
        <v>1539</v>
      </c>
      <c r="D1290" t="s">
        <v>1539</v>
      </c>
      <c r="E1290" s="323" t="s">
        <v>1539</v>
      </c>
      <c r="G1290" s="323" t="s">
        <v>1539</v>
      </c>
      <c r="H1290" s="323" t="s">
        <v>1539</v>
      </c>
    </row>
    <row r="1291" spans="1:8" x14ac:dyDescent="0.25">
      <c r="A1291" s="103"/>
      <c r="B1291" s="324"/>
      <c r="C1291" s="324" t="s">
        <v>1539</v>
      </c>
      <c r="D1291" t="s">
        <v>1539</v>
      </c>
      <c r="E1291" s="323" t="s">
        <v>1539</v>
      </c>
      <c r="G1291" s="323" t="s">
        <v>1539</v>
      </c>
      <c r="H1291" s="323" t="s">
        <v>1539</v>
      </c>
    </row>
    <row r="1292" spans="1:8" x14ac:dyDescent="0.25">
      <c r="A1292" s="103"/>
      <c r="B1292" s="324"/>
      <c r="C1292" s="324" t="s">
        <v>1539</v>
      </c>
      <c r="D1292" t="s">
        <v>1539</v>
      </c>
      <c r="E1292" s="323" t="s">
        <v>1539</v>
      </c>
      <c r="G1292" s="323" t="s">
        <v>1539</v>
      </c>
      <c r="H1292" s="323" t="s">
        <v>1539</v>
      </c>
    </row>
    <row r="1293" spans="1:8" x14ac:dyDescent="0.25">
      <c r="A1293" s="103"/>
      <c r="B1293" s="324"/>
      <c r="C1293" s="324" t="s">
        <v>1539</v>
      </c>
      <c r="D1293" t="s">
        <v>1539</v>
      </c>
      <c r="E1293" s="323" t="s">
        <v>1539</v>
      </c>
      <c r="G1293" s="323" t="s">
        <v>1539</v>
      </c>
      <c r="H1293" s="323" t="s">
        <v>1539</v>
      </c>
    </row>
    <row r="1294" spans="1:8" x14ac:dyDescent="0.25">
      <c r="A1294" s="103"/>
      <c r="B1294" s="324"/>
      <c r="C1294" s="324" t="s">
        <v>1539</v>
      </c>
      <c r="D1294" t="s">
        <v>1539</v>
      </c>
      <c r="E1294" s="323" t="s">
        <v>1539</v>
      </c>
      <c r="G1294" s="323" t="s">
        <v>1539</v>
      </c>
      <c r="H1294" s="323" t="s">
        <v>1539</v>
      </c>
    </row>
    <row r="1295" spans="1:8" x14ac:dyDescent="0.25">
      <c r="A1295" s="103"/>
      <c r="B1295" s="324"/>
      <c r="C1295" s="324" t="s">
        <v>1539</v>
      </c>
      <c r="D1295" t="s">
        <v>1539</v>
      </c>
      <c r="E1295" s="323" t="s">
        <v>1539</v>
      </c>
      <c r="G1295" s="323" t="s">
        <v>1539</v>
      </c>
      <c r="H1295" s="323" t="s">
        <v>1539</v>
      </c>
    </row>
    <row r="1296" spans="1:8" x14ac:dyDescent="0.25">
      <c r="A1296" s="103"/>
      <c r="B1296" s="324"/>
      <c r="C1296" s="324" t="s">
        <v>1539</v>
      </c>
      <c r="D1296" t="s">
        <v>1539</v>
      </c>
      <c r="E1296" s="323" t="s">
        <v>1539</v>
      </c>
      <c r="G1296" s="323" t="s">
        <v>1539</v>
      </c>
      <c r="H1296" s="323" t="s">
        <v>1539</v>
      </c>
    </row>
    <row r="1297" spans="1:8" x14ac:dyDescent="0.25">
      <c r="A1297" s="103"/>
      <c r="B1297" s="324"/>
      <c r="C1297" s="324" t="s">
        <v>1539</v>
      </c>
      <c r="D1297" t="s">
        <v>1539</v>
      </c>
      <c r="E1297" s="323" t="s">
        <v>1539</v>
      </c>
      <c r="G1297" s="323" t="s">
        <v>1539</v>
      </c>
      <c r="H1297" s="323" t="s">
        <v>1539</v>
      </c>
    </row>
    <row r="1298" spans="1:8" x14ac:dyDescent="0.25">
      <c r="A1298" s="103"/>
      <c r="B1298" s="324"/>
      <c r="C1298" s="324" t="s">
        <v>1539</v>
      </c>
      <c r="D1298" t="s">
        <v>1539</v>
      </c>
      <c r="E1298" s="323" t="s">
        <v>1539</v>
      </c>
      <c r="G1298" s="323" t="s">
        <v>1539</v>
      </c>
      <c r="H1298" s="323" t="s">
        <v>1539</v>
      </c>
    </row>
    <row r="1299" spans="1:8" x14ac:dyDescent="0.25">
      <c r="A1299" s="103"/>
      <c r="B1299" s="324"/>
      <c r="C1299" s="324" t="s">
        <v>1539</v>
      </c>
      <c r="D1299" t="s">
        <v>1539</v>
      </c>
      <c r="E1299" s="323" t="s">
        <v>1539</v>
      </c>
      <c r="G1299" s="323" t="s">
        <v>1539</v>
      </c>
      <c r="H1299" s="323" t="s">
        <v>1539</v>
      </c>
    </row>
    <row r="1300" spans="1:8" x14ac:dyDescent="0.25">
      <c r="A1300" s="103"/>
      <c r="B1300" s="324"/>
      <c r="C1300" s="324" t="s">
        <v>1539</v>
      </c>
      <c r="D1300" t="s">
        <v>1539</v>
      </c>
      <c r="E1300" s="323" t="s">
        <v>1539</v>
      </c>
      <c r="G1300" s="323" t="s">
        <v>1539</v>
      </c>
      <c r="H1300" s="323" t="s">
        <v>1539</v>
      </c>
    </row>
    <row r="1301" spans="1:8" x14ac:dyDescent="0.25">
      <c r="A1301" s="103"/>
      <c r="B1301" s="324"/>
      <c r="C1301" s="324" t="s">
        <v>1539</v>
      </c>
      <c r="D1301" t="s">
        <v>1539</v>
      </c>
      <c r="E1301" s="323" t="s">
        <v>1539</v>
      </c>
      <c r="G1301" s="323" t="s">
        <v>1539</v>
      </c>
      <c r="H1301" s="323" t="s">
        <v>1539</v>
      </c>
    </row>
    <row r="1302" spans="1:8" x14ac:dyDescent="0.25">
      <c r="A1302" s="103"/>
      <c r="B1302" s="324"/>
      <c r="C1302" s="324" t="s">
        <v>1539</v>
      </c>
      <c r="D1302" t="s">
        <v>1539</v>
      </c>
      <c r="E1302" s="323" t="s">
        <v>1539</v>
      </c>
      <c r="G1302" s="323" t="s">
        <v>1539</v>
      </c>
      <c r="H1302" s="323" t="s">
        <v>1539</v>
      </c>
    </row>
    <row r="1303" spans="1:8" x14ac:dyDescent="0.25">
      <c r="A1303" s="103"/>
      <c r="B1303" s="324"/>
      <c r="C1303" s="324" t="s">
        <v>1539</v>
      </c>
      <c r="D1303" t="s">
        <v>1539</v>
      </c>
      <c r="E1303" s="323" t="s">
        <v>1539</v>
      </c>
      <c r="G1303" s="323" t="s">
        <v>1539</v>
      </c>
      <c r="H1303" s="323" t="s">
        <v>1539</v>
      </c>
    </row>
    <row r="1304" spans="1:8" x14ac:dyDescent="0.25">
      <c r="A1304" s="103"/>
      <c r="B1304" s="324"/>
      <c r="C1304" s="324" t="s">
        <v>1539</v>
      </c>
      <c r="D1304" t="s">
        <v>1539</v>
      </c>
      <c r="E1304" s="323" t="s">
        <v>1539</v>
      </c>
      <c r="G1304" s="323" t="s">
        <v>1539</v>
      </c>
      <c r="H1304" s="323" t="s">
        <v>1539</v>
      </c>
    </row>
    <row r="1305" spans="1:8" x14ac:dyDescent="0.25">
      <c r="A1305" s="103"/>
      <c r="B1305" s="324"/>
      <c r="C1305" s="324" t="s">
        <v>1539</v>
      </c>
      <c r="D1305" t="s">
        <v>1539</v>
      </c>
      <c r="E1305" s="323" t="s">
        <v>1539</v>
      </c>
      <c r="G1305" s="323" t="s">
        <v>1539</v>
      </c>
      <c r="H1305" s="323" t="s">
        <v>1539</v>
      </c>
    </row>
    <row r="1306" spans="1:8" x14ac:dyDescent="0.25">
      <c r="A1306" s="103"/>
      <c r="B1306" s="324"/>
      <c r="C1306" s="324" t="s">
        <v>1539</v>
      </c>
      <c r="D1306" t="s">
        <v>1539</v>
      </c>
      <c r="E1306" s="323" t="s">
        <v>1539</v>
      </c>
      <c r="G1306" s="323" t="s">
        <v>1539</v>
      </c>
      <c r="H1306" s="323" t="s">
        <v>1539</v>
      </c>
    </row>
    <row r="1307" spans="1:8" x14ac:dyDescent="0.25">
      <c r="A1307" s="103"/>
      <c r="B1307" s="324"/>
      <c r="C1307" s="324" t="s">
        <v>1539</v>
      </c>
      <c r="D1307" t="s">
        <v>1539</v>
      </c>
      <c r="E1307" s="323" t="s">
        <v>1539</v>
      </c>
      <c r="G1307" s="323" t="s">
        <v>1539</v>
      </c>
      <c r="H1307" s="323" t="s">
        <v>1539</v>
      </c>
    </row>
    <row r="1308" spans="1:8" x14ac:dyDescent="0.25">
      <c r="A1308" s="103"/>
      <c r="B1308" s="326"/>
      <c r="C1308" s="324" t="s">
        <v>1539</v>
      </c>
      <c r="D1308" t="s">
        <v>1539</v>
      </c>
      <c r="E1308" s="323" t="s">
        <v>1539</v>
      </c>
      <c r="G1308" s="323" t="s">
        <v>1539</v>
      </c>
      <c r="H1308" s="323" t="s">
        <v>1539</v>
      </c>
    </row>
    <row r="1309" spans="1:8" x14ac:dyDescent="0.25">
      <c r="A1309" s="103"/>
      <c r="C1309" s="324" t="s">
        <v>1539</v>
      </c>
      <c r="D1309" t="s">
        <v>1539</v>
      </c>
      <c r="E1309" s="323" t="s">
        <v>1539</v>
      </c>
      <c r="G1309" s="323" t="s">
        <v>1539</v>
      </c>
      <c r="H1309" s="323" t="s">
        <v>1539</v>
      </c>
    </row>
    <row r="1310" spans="1:8" x14ac:dyDescent="0.25">
      <c r="A1310" s="103"/>
      <c r="C1310" s="324" t="s">
        <v>1539</v>
      </c>
      <c r="D1310" t="s">
        <v>1539</v>
      </c>
      <c r="E1310" s="323" t="s">
        <v>1539</v>
      </c>
      <c r="G1310" s="323" t="s">
        <v>1539</v>
      </c>
      <c r="H1310" s="323" t="s">
        <v>1539</v>
      </c>
    </row>
    <row r="1311" spans="1:8" x14ac:dyDescent="0.25">
      <c r="A1311" s="103"/>
      <c r="C1311" s="324" t="s">
        <v>1539</v>
      </c>
      <c r="D1311" t="s">
        <v>1539</v>
      </c>
      <c r="E1311" s="323" t="s">
        <v>1539</v>
      </c>
      <c r="G1311" s="323" t="s">
        <v>1539</v>
      </c>
      <c r="H1311" s="323" t="s">
        <v>1539</v>
      </c>
    </row>
    <row r="1312" spans="1:8" x14ac:dyDescent="0.25">
      <c r="A1312" s="103"/>
      <c r="B1312" s="324"/>
      <c r="C1312" s="324" t="s">
        <v>1539</v>
      </c>
      <c r="D1312" t="s">
        <v>1539</v>
      </c>
      <c r="E1312" s="323" t="s">
        <v>1539</v>
      </c>
      <c r="G1312" s="323" t="s">
        <v>1539</v>
      </c>
      <c r="H1312" s="323" t="s">
        <v>1539</v>
      </c>
    </row>
    <row r="1313" spans="1:8" x14ac:dyDescent="0.25">
      <c r="A1313" s="103"/>
      <c r="B1313" s="324"/>
      <c r="C1313" s="324" t="s">
        <v>1539</v>
      </c>
      <c r="D1313" t="s">
        <v>1539</v>
      </c>
      <c r="E1313" s="323" t="s">
        <v>1539</v>
      </c>
      <c r="G1313" s="323" t="s">
        <v>1539</v>
      </c>
      <c r="H1313" s="323" t="s">
        <v>1539</v>
      </c>
    </row>
    <row r="1314" spans="1:8" x14ac:dyDescent="0.25">
      <c r="A1314" s="103"/>
      <c r="B1314" s="324"/>
      <c r="C1314" s="324" t="s">
        <v>1539</v>
      </c>
      <c r="D1314" t="s">
        <v>1539</v>
      </c>
      <c r="E1314" s="323" t="s">
        <v>1539</v>
      </c>
      <c r="G1314" s="323" t="s">
        <v>1539</v>
      </c>
      <c r="H1314" s="323" t="s">
        <v>1539</v>
      </c>
    </row>
    <row r="1315" spans="1:8" x14ac:dyDescent="0.25">
      <c r="A1315" s="103"/>
      <c r="B1315" s="324"/>
      <c r="C1315" s="324" t="s">
        <v>1539</v>
      </c>
      <c r="D1315" t="s">
        <v>1539</v>
      </c>
      <c r="E1315" s="323" t="s">
        <v>1539</v>
      </c>
      <c r="G1315" s="323" t="s">
        <v>1539</v>
      </c>
      <c r="H1315" s="323" t="s">
        <v>1539</v>
      </c>
    </row>
    <row r="1316" spans="1:8" x14ac:dyDescent="0.25">
      <c r="A1316" s="103"/>
      <c r="B1316" s="324"/>
      <c r="C1316" s="324" t="s">
        <v>1539</v>
      </c>
      <c r="D1316" t="s">
        <v>1539</v>
      </c>
      <c r="E1316" s="323" t="s">
        <v>1539</v>
      </c>
      <c r="G1316" s="323" t="s">
        <v>1539</v>
      </c>
      <c r="H1316" s="323" t="s">
        <v>1539</v>
      </c>
    </row>
    <row r="1317" spans="1:8" x14ac:dyDescent="0.25">
      <c r="A1317" s="103"/>
      <c r="B1317" s="324"/>
      <c r="C1317" s="324" t="s">
        <v>1539</v>
      </c>
      <c r="D1317" t="s">
        <v>1539</v>
      </c>
      <c r="E1317" s="323" t="s">
        <v>1539</v>
      </c>
      <c r="G1317" s="323" t="s">
        <v>1539</v>
      </c>
      <c r="H1317" s="323" t="s">
        <v>1539</v>
      </c>
    </row>
    <row r="1318" spans="1:8" x14ac:dyDescent="0.25">
      <c r="A1318" s="103"/>
      <c r="B1318" s="324"/>
      <c r="C1318" s="324" t="s">
        <v>1539</v>
      </c>
      <c r="D1318" t="s">
        <v>1539</v>
      </c>
      <c r="E1318" s="323" t="s">
        <v>1539</v>
      </c>
      <c r="G1318" s="323" t="s">
        <v>1539</v>
      </c>
      <c r="H1318" s="323" t="s">
        <v>1539</v>
      </c>
    </row>
    <row r="1319" spans="1:8" x14ac:dyDescent="0.25">
      <c r="A1319" s="103"/>
      <c r="B1319" s="324"/>
      <c r="C1319" s="324" t="s">
        <v>1539</v>
      </c>
      <c r="D1319" t="s">
        <v>1539</v>
      </c>
      <c r="E1319" s="323" t="s">
        <v>1539</v>
      </c>
      <c r="G1319" s="323" t="s">
        <v>1539</v>
      </c>
      <c r="H1319" s="323" t="s">
        <v>1539</v>
      </c>
    </row>
    <row r="1320" spans="1:8" x14ac:dyDescent="0.25">
      <c r="A1320" s="103"/>
      <c r="B1320" s="324"/>
      <c r="C1320" s="324" t="s">
        <v>1539</v>
      </c>
      <c r="D1320" t="s">
        <v>1539</v>
      </c>
      <c r="E1320" s="323" t="s">
        <v>1539</v>
      </c>
      <c r="G1320" s="323" t="s">
        <v>1539</v>
      </c>
      <c r="H1320" s="323" t="s">
        <v>1539</v>
      </c>
    </row>
    <row r="1321" spans="1:8" x14ac:dyDescent="0.25">
      <c r="A1321" s="103"/>
      <c r="B1321" s="324"/>
      <c r="C1321" s="324" t="s">
        <v>1539</v>
      </c>
      <c r="D1321" t="s">
        <v>1539</v>
      </c>
      <c r="E1321" s="323" t="s">
        <v>1539</v>
      </c>
      <c r="G1321" s="323" t="s">
        <v>1539</v>
      </c>
      <c r="H1321" s="323" t="s">
        <v>1539</v>
      </c>
    </row>
    <row r="1322" spans="1:8" x14ac:dyDescent="0.25">
      <c r="A1322" s="103"/>
      <c r="B1322" s="324"/>
      <c r="C1322" s="324" t="s">
        <v>1539</v>
      </c>
      <c r="D1322" t="s">
        <v>1539</v>
      </c>
      <c r="E1322" s="323" t="s">
        <v>1539</v>
      </c>
      <c r="G1322" s="323" t="s">
        <v>1539</v>
      </c>
      <c r="H1322" s="323" t="s">
        <v>1539</v>
      </c>
    </row>
    <row r="1323" spans="1:8" x14ac:dyDescent="0.25">
      <c r="A1323" s="103"/>
      <c r="B1323" s="324"/>
      <c r="C1323" s="324" t="s">
        <v>1539</v>
      </c>
      <c r="D1323" t="s">
        <v>1539</v>
      </c>
      <c r="E1323" s="323" t="s">
        <v>1539</v>
      </c>
      <c r="G1323" s="323" t="s">
        <v>1539</v>
      </c>
      <c r="H1323" s="323" t="s">
        <v>1539</v>
      </c>
    </row>
    <row r="1324" spans="1:8" x14ac:dyDescent="0.25">
      <c r="A1324" s="103"/>
      <c r="B1324" s="324"/>
      <c r="C1324" s="324" t="s">
        <v>1539</v>
      </c>
      <c r="D1324" t="s">
        <v>1539</v>
      </c>
      <c r="E1324" s="323" t="s">
        <v>1539</v>
      </c>
      <c r="G1324" s="323" t="s">
        <v>1539</v>
      </c>
      <c r="H1324" s="323" t="s">
        <v>1539</v>
      </c>
    </row>
    <row r="1325" spans="1:8" x14ac:dyDescent="0.25">
      <c r="A1325" s="103"/>
      <c r="B1325" s="324"/>
      <c r="C1325" s="324" t="s">
        <v>1539</v>
      </c>
      <c r="D1325" t="s">
        <v>1539</v>
      </c>
      <c r="E1325" s="323" t="s">
        <v>1539</v>
      </c>
      <c r="G1325" s="323" t="s">
        <v>1539</v>
      </c>
      <c r="H1325" s="323" t="s">
        <v>1539</v>
      </c>
    </row>
    <row r="1326" spans="1:8" x14ac:dyDescent="0.25">
      <c r="A1326" s="103"/>
      <c r="B1326" s="326"/>
      <c r="C1326" s="324" t="s">
        <v>1539</v>
      </c>
      <c r="D1326" t="s">
        <v>1539</v>
      </c>
      <c r="E1326" s="323" t="s">
        <v>1539</v>
      </c>
      <c r="G1326" s="323" t="s">
        <v>1539</v>
      </c>
      <c r="H1326" s="323" t="s">
        <v>1539</v>
      </c>
    </row>
    <row r="1327" spans="1:8" x14ac:dyDescent="0.25">
      <c r="A1327" s="103"/>
      <c r="C1327" s="324" t="s">
        <v>1539</v>
      </c>
      <c r="D1327" t="s">
        <v>1539</v>
      </c>
      <c r="E1327" s="323" t="s">
        <v>1539</v>
      </c>
      <c r="G1327" s="323" t="s">
        <v>1539</v>
      </c>
      <c r="H1327" s="323" t="s">
        <v>1539</v>
      </c>
    </row>
    <row r="1328" spans="1:8" x14ac:dyDescent="0.25">
      <c r="A1328" s="103"/>
      <c r="C1328" s="324" t="s">
        <v>1539</v>
      </c>
      <c r="D1328" t="s">
        <v>1539</v>
      </c>
      <c r="E1328" s="323" t="s">
        <v>1539</v>
      </c>
      <c r="G1328" s="323" t="s">
        <v>1539</v>
      </c>
      <c r="H1328" s="323" t="s">
        <v>1539</v>
      </c>
    </row>
    <row r="1329" spans="1:8" x14ac:dyDescent="0.25">
      <c r="A1329" s="103"/>
      <c r="C1329" s="324" t="s">
        <v>1539</v>
      </c>
      <c r="D1329" t="s">
        <v>1539</v>
      </c>
      <c r="E1329" s="323" t="s">
        <v>1539</v>
      </c>
      <c r="G1329" s="323" t="s">
        <v>1539</v>
      </c>
      <c r="H1329" s="323" t="s">
        <v>1539</v>
      </c>
    </row>
    <row r="1330" spans="1:8" x14ac:dyDescent="0.25">
      <c r="A1330" s="103"/>
      <c r="B1330" s="324"/>
      <c r="C1330" s="324" t="s">
        <v>1539</v>
      </c>
      <c r="D1330" t="s">
        <v>1539</v>
      </c>
      <c r="E1330" s="323" t="s">
        <v>1539</v>
      </c>
      <c r="G1330" s="323" t="s">
        <v>1539</v>
      </c>
      <c r="H1330" s="323" t="s">
        <v>1539</v>
      </c>
    </row>
    <row r="1331" spans="1:8" x14ac:dyDescent="0.25">
      <c r="A1331" s="103"/>
      <c r="B1331" s="324"/>
      <c r="C1331" s="324" t="s">
        <v>1539</v>
      </c>
      <c r="D1331" t="s">
        <v>1539</v>
      </c>
      <c r="E1331" s="323" t="s">
        <v>1539</v>
      </c>
      <c r="G1331" s="323" t="s">
        <v>1539</v>
      </c>
      <c r="H1331" s="323" t="s">
        <v>1539</v>
      </c>
    </row>
    <row r="1332" spans="1:8" x14ac:dyDescent="0.25">
      <c r="A1332" s="103"/>
      <c r="B1332" s="324"/>
      <c r="C1332" s="324" t="s">
        <v>1539</v>
      </c>
      <c r="D1332" t="s">
        <v>1539</v>
      </c>
      <c r="E1332" s="323" t="s">
        <v>1539</v>
      </c>
      <c r="G1332" s="323" t="s">
        <v>1539</v>
      </c>
      <c r="H1332" s="323" t="s">
        <v>1539</v>
      </c>
    </row>
    <row r="1333" spans="1:8" x14ac:dyDescent="0.25">
      <c r="A1333" s="103"/>
      <c r="B1333" s="324"/>
      <c r="C1333" s="324" t="s">
        <v>1539</v>
      </c>
      <c r="D1333" t="s">
        <v>1539</v>
      </c>
      <c r="E1333" s="323" t="s">
        <v>1539</v>
      </c>
      <c r="G1333" s="323" t="s">
        <v>1539</v>
      </c>
      <c r="H1333" s="323" t="s">
        <v>1539</v>
      </c>
    </row>
    <row r="1334" spans="1:8" x14ac:dyDescent="0.25">
      <c r="A1334" s="103"/>
      <c r="B1334" s="324"/>
      <c r="C1334" s="324" t="s">
        <v>1539</v>
      </c>
      <c r="D1334" t="s">
        <v>1539</v>
      </c>
      <c r="E1334" s="323" t="s">
        <v>1539</v>
      </c>
      <c r="G1334" s="323" t="s">
        <v>1539</v>
      </c>
      <c r="H1334" s="323" t="s">
        <v>1539</v>
      </c>
    </row>
    <row r="1335" spans="1:8" x14ac:dyDescent="0.25">
      <c r="A1335" s="103"/>
      <c r="B1335" s="326"/>
      <c r="C1335" s="324" t="s">
        <v>1539</v>
      </c>
      <c r="D1335" t="s">
        <v>1539</v>
      </c>
      <c r="E1335" s="323" t="s">
        <v>1539</v>
      </c>
      <c r="G1335" s="323" t="s">
        <v>1539</v>
      </c>
      <c r="H1335" s="323" t="s">
        <v>1539</v>
      </c>
    </row>
    <row r="1336" spans="1:8" x14ac:dyDescent="0.25">
      <c r="A1336" s="103"/>
      <c r="C1336" s="324" t="s">
        <v>1539</v>
      </c>
      <c r="D1336" t="s">
        <v>1539</v>
      </c>
      <c r="E1336" s="323" t="s">
        <v>1539</v>
      </c>
      <c r="G1336" s="323" t="s">
        <v>1539</v>
      </c>
      <c r="H1336" s="323" t="s">
        <v>1539</v>
      </c>
    </row>
    <row r="1337" spans="1:8" x14ac:dyDescent="0.25">
      <c r="A1337" s="103"/>
      <c r="C1337" s="324" t="s">
        <v>1539</v>
      </c>
      <c r="D1337" t="s">
        <v>1539</v>
      </c>
      <c r="E1337" s="323" t="s">
        <v>1539</v>
      </c>
      <c r="G1337" s="323" t="s">
        <v>1539</v>
      </c>
      <c r="H1337" s="323" t="s">
        <v>1539</v>
      </c>
    </row>
    <row r="1338" spans="1:8" x14ac:dyDescent="0.25">
      <c r="A1338" s="103"/>
      <c r="C1338" s="324" t="s">
        <v>1539</v>
      </c>
      <c r="D1338" t="s">
        <v>1539</v>
      </c>
      <c r="E1338" s="323" t="s">
        <v>1539</v>
      </c>
      <c r="G1338" s="323" t="s">
        <v>1539</v>
      </c>
      <c r="H1338" s="323" t="s">
        <v>1539</v>
      </c>
    </row>
    <row r="1339" spans="1:8" x14ac:dyDescent="0.25">
      <c r="A1339" s="103"/>
      <c r="C1339" s="324" t="s">
        <v>1539</v>
      </c>
      <c r="D1339" t="s">
        <v>1539</v>
      </c>
      <c r="E1339" s="323" t="s">
        <v>1539</v>
      </c>
      <c r="G1339" s="323" t="s">
        <v>1539</v>
      </c>
      <c r="H1339" s="323" t="s">
        <v>1539</v>
      </c>
    </row>
    <row r="1340" spans="1:8" x14ac:dyDescent="0.25">
      <c r="A1340" s="103"/>
      <c r="C1340" s="324" t="s">
        <v>1539</v>
      </c>
      <c r="D1340" t="s">
        <v>1539</v>
      </c>
      <c r="E1340" s="323" t="s">
        <v>1539</v>
      </c>
      <c r="G1340" s="323" t="s">
        <v>1539</v>
      </c>
      <c r="H1340" s="323" t="s">
        <v>1539</v>
      </c>
    </row>
    <row r="1341" spans="1:8" x14ac:dyDescent="0.25">
      <c r="A1341" s="103"/>
      <c r="B1341" s="324"/>
      <c r="C1341" s="324" t="s">
        <v>1539</v>
      </c>
      <c r="D1341" t="s">
        <v>1539</v>
      </c>
      <c r="E1341" s="323" t="s">
        <v>1539</v>
      </c>
      <c r="G1341" s="323" t="s">
        <v>1539</v>
      </c>
      <c r="H1341" s="323" t="s">
        <v>1539</v>
      </c>
    </row>
    <row r="1342" spans="1:8" x14ac:dyDescent="0.25">
      <c r="A1342" s="103"/>
      <c r="B1342" s="324"/>
      <c r="C1342" s="324" t="s">
        <v>1539</v>
      </c>
      <c r="D1342" t="s">
        <v>1539</v>
      </c>
      <c r="E1342" s="323" t="s">
        <v>1539</v>
      </c>
      <c r="G1342" s="323" t="s">
        <v>1539</v>
      </c>
      <c r="H1342" s="323" t="s">
        <v>1539</v>
      </c>
    </row>
    <row r="1343" spans="1:8" x14ac:dyDescent="0.25">
      <c r="A1343" s="103"/>
      <c r="B1343" s="324"/>
      <c r="C1343" s="324" t="s">
        <v>1539</v>
      </c>
      <c r="D1343" t="s">
        <v>1539</v>
      </c>
      <c r="E1343" s="323" t="s">
        <v>1539</v>
      </c>
      <c r="G1343" s="323" t="s">
        <v>1539</v>
      </c>
      <c r="H1343" s="323" t="s">
        <v>1539</v>
      </c>
    </row>
    <row r="1344" spans="1:8" x14ac:dyDescent="0.25">
      <c r="A1344" s="103"/>
      <c r="B1344" s="324"/>
      <c r="C1344" s="324" t="s">
        <v>1539</v>
      </c>
      <c r="D1344" t="s">
        <v>1539</v>
      </c>
      <c r="E1344" s="323" t="s">
        <v>1539</v>
      </c>
      <c r="G1344" s="323" t="s">
        <v>1539</v>
      </c>
      <c r="H1344" s="323" t="s">
        <v>1539</v>
      </c>
    </row>
    <row r="1345" spans="1:8" x14ac:dyDescent="0.25">
      <c r="A1345" s="103"/>
      <c r="B1345" s="324"/>
      <c r="C1345" s="324" t="s">
        <v>1539</v>
      </c>
      <c r="D1345" t="s">
        <v>1539</v>
      </c>
      <c r="E1345" s="323" t="s">
        <v>1539</v>
      </c>
      <c r="G1345" s="323" t="s">
        <v>1539</v>
      </c>
      <c r="H1345" s="323" t="s">
        <v>1539</v>
      </c>
    </row>
    <row r="1346" spans="1:8" x14ac:dyDescent="0.25">
      <c r="A1346" s="103"/>
      <c r="B1346" s="324"/>
      <c r="C1346" s="324" t="s">
        <v>1539</v>
      </c>
      <c r="D1346" t="s">
        <v>1539</v>
      </c>
      <c r="E1346" s="323" t="s">
        <v>1539</v>
      </c>
      <c r="G1346" s="323" t="s">
        <v>1539</v>
      </c>
      <c r="H1346" s="323" t="s">
        <v>1539</v>
      </c>
    </row>
    <row r="1347" spans="1:8" x14ac:dyDescent="0.25">
      <c r="A1347" s="103"/>
      <c r="B1347" s="324"/>
      <c r="C1347" s="324" t="s">
        <v>1539</v>
      </c>
      <c r="D1347" t="s">
        <v>1539</v>
      </c>
      <c r="E1347" s="323" t="s">
        <v>1539</v>
      </c>
      <c r="G1347" s="323" t="s">
        <v>1539</v>
      </c>
      <c r="H1347" s="323" t="s">
        <v>1539</v>
      </c>
    </row>
    <row r="1348" spans="1:8" x14ac:dyDescent="0.25">
      <c r="A1348" s="103"/>
      <c r="B1348" s="324"/>
      <c r="C1348" s="324" t="s">
        <v>1539</v>
      </c>
      <c r="D1348" t="s">
        <v>1539</v>
      </c>
      <c r="E1348" s="323" t="s">
        <v>1539</v>
      </c>
      <c r="G1348" s="323" t="s">
        <v>1539</v>
      </c>
      <c r="H1348" s="323" t="s">
        <v>1539</v>
      </c>
    </row>
    <row r="1349" spans="1:8" x14ac:dyDescent="0.25">
      <c r="A1349" s="103"/>
      <c r="B1349" s="324"/>
      <c r="C1349" s="324" t="s">
        <v>1539</v>
      </c>
      <c r="D1349" t="s">
        <v>1539</v>
      </c>
      <c r="E1349" s="323" t="s">
        <v>1539</v>
      </c>
      <c r="G1349" s="323" t="s">
        <v>1539</v>
      </c>
      <c r="H1349" s="323" t="s">
        <v>1539</v>
      </c>
    </row>
    <row r="1350" spans="1:8" x14ac:dyDescent="0.25">
      <c r="A1350" s="103"/>
      <c r="B1350" s="324"/>
      <c r="C1350" s="324" t="s">
        <v>1539</v>
      </c>
      <c r="D1350" t="s">
        <v>1539</v>
      </c>
      <c r="E1350" s="323" t="s">
        <v>1539</v>
      </c>
      <c r="G1350" s="323" t="s">
        <v>1539</v>
      </c>
      <c r="H1350" s="323" t="s">
        <v>1539</v>
      </c>
    </row>
    <row r="1351" spans="1:8" x14ac:dyDescent="0.25">
      <c r="A1351" s="103"/>
      <c r="B1351" s="324"/>
      <c r="C1351" s="324" t="s">
        <v>1539</v>
      </c>
      <c r="D1351" t="s">
        <v>1539</v>
      </c>
      <c r="E1351" s="323" t="s">
        <v>1539</v>
      </c>
      <c r="G1351" s="323" t="s">
        <v>1539</v>
      </c>
      <c r="H1351" s="323" t="s">
        <v>1539</v>
      </c>
    </row>
    <row r="1352" spans="1:8" x14ac:dyDescent="0.25">
      <c r="A1352" s="103"/>
      <c r="B1352" s="324"/>
      <c r="C1352" s="324" t="s">
        <v>1539</v>
      </c>
      <c r="D1352" t="s">
        <v>1539</v>
      </c>
      <c r="E1352" s="323" t="s">
        <v>1539</v>
      </c>
      <c r="G1352" s="323" t="s">
        <v>1539</v>
      </c>
      <c r="H1352" s="323" t="s">
        <v>1539</v>
      </c>
    </row>
    <row r="1353" spans="1:8" x14ac:dyDescent="0.25">
      <c r="A1353" s="103"/>
      <c r="B1353" s="324"/>
      <c r="C1353" s="324" t="s">
        <v>1539</v>
      </c>
      <c r="D1353" t="s">
        <v>1539</v>
      </c>
      <c r="E1353" s="323" t="s">
        <v>1539</v>
      </c>
      <c r="G1353" s="323" t="s">
        <v>1539</v>
      </c>
      <c r="H1353" s="323" t="s">
        <v>1539</v>
      </c>
    </row>
    <row r="1354" spans="1:8" x14ac:dyDescent="0.25">
      <c r="A1354" s="103"/>
      <c r="B1354" s="324"/>
      <c r="C1354" s="324" t="s">
        <v>1539</v>
      </c>
      <c r="D1354" t="s">
        <v>1539</v>
      </c>
      <c r="E1354" s="323" t="s">
        <v>1539</v>
      </c>
      <c r="G1354" s="323" t="s">
        <v>1539</v>
      </c>
      <c r="H1354" s="323" t="s">
        <v>1539</v>
      </c>
    </row>
    <row r="1355" spans="1:8" x14ac:dyDescent="0.25">
      <c r="A1355" s="103"/>
      <c r="B1355" s="324"/>
      <c r="C1355" s="324" t="s">
        <v>1539</v>
      </c>
      <c r="D1355" t="s">
        <v>1539</v>
      </c>
      <c r="E1355" s="323" t="s">
        <v>1539</v>
      </c>
      <c r="G1355" s="323" t="s">
        <v>1539</v>
      </c>
      <c r="H1355" s="323" t="s">
        <v>1539</v>
      </c>
    </row>
    <row r="1356" spans="1:8" x14ac:dyDescent="0.25">
      <c r="A1356" s="103"/>
      <c r="B1356" s="324"/>
      <c r="C1356" s="324" t="s">
        <v>1539</v>
      </c>
      <c r="D1356" t="s">
        <v>1539</v>
      </c>
      <c r="E1356" s="323" t="s">
        <v>1539</v>
      </c>
      <c r="G1356" s="323" t="s">
        <v>1539</v>
      </c>
      <c r="H1356" s="323" t="s">
        <v>1539</v>
      </c>
    </row>
    <row r="1357" spans="1:8" x14ac:dyDescent="0.25">
      <c r="A1357" s="103"/>
      <c r="B1357" s="324"/>
      <c r="C1357" s="324" t="s">
        <v>1539</v>
      </c>
      <c r="D1357" t="s">
        <v>1539</v>
      </c>
      <c r="E1357" s="323" t="s">
        <v>1539</v>
      </c>
      <c r="G1357" s="323" t="s">
        <v>1539</v>
      </c>
      <c r="H1357" s="323" t="s">
        <v>1539</v>
      </c>
    </row>
    <row r="1358" spans="1:8" x14ac:dyDescent="0.25">
      <c r="A1358" s="103"/>
      <c r="B1358" s="324"/>
      <c r="C1358" s="324" t="s">
        <v>1539</v>
      </c>
      <c r="D1358" t="s">
        <v>1539</v>
      </c>
      <c r="E1358" s="323" t="s">
        <v>1539</v>
      </c>
      <c r="G1358" s="323" t="s">
        <v>1539</v>
      </c>
      <c r="H1358" s="323" t="s">
        <v>1539</v>
      </c>
    </row>
    <row r="1359" spans="1:8" x14ac:dyDescent="0.25">
      <c r="A1359" s="103"/>
      <c r="B1359" s="324"/>
      <c r="C1359" s="324" t="s">
        <v>1539</v>
      </c>
      <c r="D1359" t="s">
        <v>1539</v>
      </c>
      <c r="E1359" s="323" t="s">
        <v>1539</v>
      </c>
      <c r="G1359" s="323" t="s">
        <v>1539</v>
      </c>
      <c r="H1359" s="323" t="s">
        <v>1539</v>
      </c>
    </row>
    <row r="1360" spans="1:8" x14ac:dyDescent="0.25">
      <c r="A1360" s="103"/>
      <c r="B1360" s="324"/>
      <c r="C1360" s="324" t="s">
        <v>1539</v>
      </c>
      <c r="D1360" t="s">
        <v>1539</v>
      </c>
      <c r="E1360" s="323" t="s">
        <v>1539</v>
      </c>
      <c r="G1360" s="323" t="s">
        <v>1539</v>
      </c>
      <c r="H1360" s="323" t="s">
        <v>1539</v>
      </c>
    </row>
    <row r="1361" spans="1:8" x14ac:dyDescent="0.25">
      <c r="A1361" s="103"/>
      <c r="B1361" s="324"/>
      <c r="C1361" s="324" t="s">
        <v>1539</v>
      </c>
      <c r="D1361" t="s">
        <v>1539</v>
      </c>
      <c r="E1361" s="323" t="s">
        <v>1539</v>
      </c>
      <c r="G1361" s="323" t="s">
        <v>1539</v>
      </c>
      <c r="H1361" s="323" t="s">
        <v>1539</v>
      </c>
    </row>
    <row r="1362" spans="1:8" x14ac:dyDescent="0.25">
      <c r="A1362" s="103"/>
      <c r="B1362" s="324"/>
      <c r="C1362" s="324" t="s">
        <v>1539</v>
      </c>
      <c r="D1362" t="s">
        <v>1539</v>
      </c>
      <c r="E1362" s="323" t="s">
        <v>1539</v>
      </c>
      <c r="G1362" s="323" t="s">
        <v>1539</v>
      </c>
      <c r="H1362" s="323" t="s">
        <v>1539</v>
      </c>
    </row>
    <row r="1363" spans="1:8" x14ac:dyDescent="0.25">
      <c r="A1363" s="103"/>
      <c r="B1363" s="324"/>
      <c r="C1363" s="324" t="s">
        <v>1539</v>
      </c>
      <c r="D1363" t="s">
        <v>1539</v>
      </c>
      <c r="E1363" s="323" t="s">
        <v>1539</v>
      </c>
      <c r="G1363" s="323" t="s">
        <v>1539</v>
      </c>
      <c r="H1363" s="323" t="s">
        <v>1539</v>
      </c>
    </row>
    <row r="1364" spans="1:8" x14ac:dyDescent="0.25">
      <c r="A1364" s="103"/>
      <c r="B1364" s="324"/>
      <c r="C1364" s="324" t="s">
        <v>1539</v>
      </c>
      <c r="D1364" t="s">
        <v>1539</v>
      </c>
      <c r="E1364" s="323" t="s">
        <v>1539</v>
      </c>
      <c r="G1364" s="323" t="s">
        <v>1539</v>
      </c>
      <c r="H1364" s="323" t="s">
        <v>1539</v>
      </c>
    </row>
    <row r="1365" spans="1:8" x14ac:dyDescent="0.25">
      <c r="A1365" s="103"/>
      <c r="B1365" s="324"/>
      <c r="C1365" s="324" t="s">
        <v>1539</v>
      </c>
      <c r="D1365" t="s">
        <v>1539</v>
      </c>
      <c r="E1365" s="323" t="s">
        <v>1539</v>
      </c>
      <c r="G1365" s="323" t="s">
        <v>1539</v>
      </c>
      <c r="H1365" s="323" t="s">
        <v>1539</v>
      </c>
    </row>
    <row r="1366" spans="1:8" x14ac:dyDescent="0.25">
      <c r="A1366" s="103"/>
      <c r="B1366" s="324"/>
      <c r="C1366" s="324" t="s">
        <v>1539</v>
      </c>
      <c r="D1366" t="s">
        <v>1539</v>
      </c>
      <c r="E1366" s="323" t="s">
        <v>1539</v>
      </c>
      <c r="G1366" s="323" t="s">
        <v>1539</v>
      </c>
      <c r="H1366" s="323" t="s">
        <v>1539</v>
      </c>
    </row>
    <row r="1367" spans="1:8" x14ac:dyDescent="0.25">
      <c r="A1367" s="103"/>
      <c r="B1367" s="324"/>
      <c r="C1367" s="324" t="s">
        <v>1539</v>
      </c>
      <c r="D1367" t="s">
        <v>1539</v>
      </c>
      <c r="E1367" s="323" t="s">
        <v>1539</v>
      </c>
      <c r="G1367" s="323" t="s">
        <v>1539</v>
      </c>
      <c r="H1367" s="323" t="s">
        <v>1539</v>
      </c>
    </row>
    <row r="1368" spans="1:8" x14ac:dyDescent="0.25">
      <c r="A1368" s="103"/>
      <c r="B1368" s="324"/>
      <c r="C1368" s="324" t="s">
        <v>1539</v>
      </c>
      <c r="D1368" t="s">
        <v>1539</v>
      </c>
      <c r="E1368" s="323" t="s">
        <v>1539</v>
      </c>
      <c r="G1368" s="323" t="s">
        <v>1539</v>
      </c>
      <c r="H1368" s="323" t="s">
        <v>1539</v>
      </c>
    </row>
    <row r="1369" spans="1:8" x14ac:dyDescent="0.25">
      <c r="A1369" s="103"/>
      <c r="B1369" s="324"/>
      <c r="C1369" s="324" t="s">
        <v>1539</v>
      </c>
      <c r="D1369" t="s">
        <v>1539</v>
      </c>
      <c r="E1369" s="323" t="s">
        <v>1539</v>
      </c>
      <c r="G1369" s="323" t="s">
        <v>1539</v>
      </c>
      <c r="H1369" s="323" t="s">
        <v>1539</v>
      </c>
    </row>
    <row r="1370" spans="1:8" x14ac:dyDescent="0.25">
      <c r="A1370" s="103"/>
      <c r="B1370" s="326"/>
      <c r="C1370" s="324" t="s">
        <v>1539</v>
      </c>
      <c r="D1370" t="s">
        <v>1539</v>
      </c>
      <c r="E1370" s="323" t="s">
        <v>1539</v>
      </c>
      <c r="G1370" s="323" t="s">
        <v>1539</v>
      </c>
      <c r="H1370" s="323" t="s">
        <v>1539</v>
      </c>
    </row>
    <row r="1371" spans="1:8" x14ac:dyDescent="0.25">
      <c r="A1371" s="103"/>
      <c r="C1371" s="324" t="s">
        <v>1539</v>
      </c>
      <c r="D1371" t="s">
        <v>1539</v>
      </c>
      <c r="E1371" s="323" t="s">
        <v>1539</v>
      </c>
      <c r="G1371" s="323" t="s">
        <v>1539</v>
      </c>
      <c r="H1371" s="323" t="s">
        <v>1539</v>
      </c>
    </row>
    <row r="1372" spans="1:8" x14ac:dyDescent="0.25">
      <c r="A1372" s="103"/>
      <c r="C1372" s="324" t="s">
        <v>1539</v>
      </c>
      <c r="D1372" t="s">
        <v>1539</v>
      </c>
      <c r="E1372" s="323" t="s">
        <v>1539</v>
      </c>
      <c r="G1372" s="323" t="s">
        <v>1539</v>
      </c>
      <c r="H1372" s="323" t="s">
        <v>1539</v>
      </c>
    </row>
    <row r="1373" spans="1:8" x14ac:dyDescent="0.25">
      <c r="A1373" s="103"/>
      <c r="C1373" s="324" t="s">
        <v>1539</v>
      </c>
      <c r="D1373" t="s">
        <v>1539</v>
      </c>
      <c r="E1373" s="323" t="s">
        <v>1539</v>
      </c>
      <c r="G1373" s="323" t="s">
        <v>1539</v>
      </c>
      <c r="H1373" s="323" t="s">
        <v>1539</v>
      </c>
    </row>
    <row r="1374" spans="1:8" x14ac:dyDescent="0.25">
      <c r="A1374" s="103"/>
      <c r="B1374" s="324"/>
      <c r="C1374" s="324" t="s">
        <v>1539</v>
      </c>
      <c r="D1374" t="s">
        <v>1539</v>
      </c>
      <c r="E1374" s="323" t="s">
        <v>1539</v>
      </c>
      <c r="G1374" s="323" t="s">
        <v>1539</v>
      </c>
      <c r="H1374" s="323" t="s">
        <v>1539</v>
      </c>
    </row>
    <row r="1375" spans="1:8" x14ac:dyDescent="0.25">
      <c r="A1375" s="103"/>
      <c r="B1375" s="324"/>
      <c r="C1375" s="324" t="s">
        <v>1539</v>
      </c>
      <c r="D1375" t="s">
        <v>1539</v>
      </c>
      <c r="E1375" s="323" t="s">
        <v>1539</v>
      </c>
      <c r="G1375" s="323" t="s">
        <v>1539</v>
      </c>
      <c r="H1375" s="323" t="s">
        <v>1539</v>
      </c>
    </row>
    <row r="1376" spans="1:8" x14ac:dyDescent="0.25">
      <c r="A1376" s="103"/>
      <c r="B1376" s="324"/>
      <c r="C1376" s="324" t="s">
        <v>1539</v>
      </c>
      <c r="D1376" t="s">
        <v>1539</v>
      </c>
      <c r="E1376" s="323" t="s">
        <v>1539</v>
      </c>
      <c r="G1376" s="323" t="s">
        <v>1539</v>
      </c>
      <c r="H1376" s="323" t="s">
        <v>1539</v>
      </c>
    </row>
    <row r="1377" spans="1:8" x14ac:dyDescent="0.25">
      <c r="A1377" s="103"/>
      <c r="B1377" s="324"/>
      <c r="C1377" s="324" t="s">
        <v>1539</v>
      </c>
      <c r="D1377" t="s">
        <v>1539</v>
      </c>
      <c r="E1377" s="323" t="s">
        <v>1539</v>
      </c>
      <c r="G1377" s="323" t="s">
        <v>1539</v>
      </c>
      <c r="H1377" s="323" t="s">
        <v>1539</v>
      </c>
    </row>
    <row r="1378" spans="1:8" x14ac:dyDescent="0.25">
      <c r="A1378" s="103"/>
      <c r="B1378" s="324"/>
      <c r="C1378" s="324" t="s">
        <v>1539</v>
      </c>
      <c r="D1378" t="s">
        <v>1539</v>
      </c>
      <c r="E1378" s="323" t="s">
        <v>1539</v>
      </c>
      <c r="G1378" s="323" t="s">
        <v>1539</v>
      </c>
      <c r="H1378" s="323" t="s">
        <v>1539</v>
      </c>
    </row>
    <row r="1379" spans="1:8" x14ac:dyDescent="0.25">
      <c r="A1379" s="103"/>
      <c r="B1379" s="324"/>
      <c r="C1379" s="324" t="s">
        <v>1539</v>
      </c>
      <c r="D1379" t="s">
        <v>1539</v>
      </c>
      <c r="E1379" s="323" t="s">
        <v>1539</v>
      </c>
      <c r="G1379" s="323" t="s">
        <v>1539</v>
      </c>
      <c r="H1379" s="323" t="s">
        <v>1539</v>
      </c>
    </row>
    <row r="1380" spans="1:8" x14ac:dyDescent="0.25">
      <c r="A1380" s="103"/>
      <c r="B1380" s="324"/>
      <c r="C1380" s="324" t="s">
        <v>1539</v>
      </c>
      <c r="D1380" t="s">
        <v>1539</v>
      </c>
      <c r="E1380" s="323" t="s">
        <v>1539</v>
      </c>
      <c r="G1380" s="323" t="s">
        <v>1539</v>
      </c>
      <c r="H1380" s="323" t="s">
        <v>1539</v>
      </c>
    </row>
    <row r="1381" spans="1:8" x14ac:dyDescent="0.25">
      <c r="A1381" s="103"/>
      <c r="B1381" s="324"/>
      <c r="C1381" s="324" t="s">
        <v>1539</v>
      </c>
      <c r="D1381" t="s">
        <v>1539</v>
      </c>
      <c r="E1381" s="323" t="s">
        <v>1539</v>
      </c>
      <c r="G1381" s="323" t="s">
        <v>1539</v>
      </c>
      <c r="H1381" s="323" t="s">
        <v>1539</v>
      </c>
    </row>
    <row r="1382" spans="1:8" x14ac:dyDescent="0.25">
      <c r="A1382" s="103"/>
      <c r="B1382" s="324"/>
      <c r="C1382" s="324" t="s">
        <v>1539</v>
      </c>
      <c r="D1382" t="s">
        <v>1539</v>
      </c>
      <c r="E1382" s="323" t="s">
        <v>1539</v>
      </c>
      <c r="G1382" s="323" t="s">
        <v>1539</v>
      </c>
      <c r="H1382" s="323" t="s">
        <v>1539</v>
      </c>
    </row>
    <row r="1383" spans="1:8" x14ac:dyDescent="0.25">
      <c r="A1383" s="103"/>
      <c r="B1383" s="324"/>
      <c r="C1383" s="324" t="s">
        <v>1539</v>
      </c>
      <c r="D1383" t="s">
        <v>1539</v>
      </c>
      <c r="E1383" s="323" t="s">
        <v>1539</v>
      </c>
      <c r="G1383" s="323" t="s">
        <v>1539</v>
      </c>
      <c r="H1383" s="323" t="s">
        <v>1539</v>
      </c>
    </row>
    <row r="1384" spans="1:8" x14ac:dyDescent="0.25">
      <c r="A1384" s="103"/>
      <c r="B1384" s="324"/>
      <c r="C1384" s="324" t="s">
        <v>1539</v>
      </c>
      <c r="D1384" t="s">
        <v>1539</v>
      </c>
      <c r="E1384" s="323" t="s">
        <v>1539</v>
      </c>
      <c r="G1384" s="323" t="s">
        <v>1539</v>
      </c>
      <c r="H1384" s="323" t="s">
        <v>1539</v>
      </c>
    </row>
    <row r="1385" spans="1:8" x14ac:dyDescent="0.25">
      <c r="A1385" s="103"/>
      <c r="B1385" s="324"/>
      <c r="C1385" s="324" t="s">
        <v>1539</v>
      </c>
      <c r="D1385" t="s">
        <v>1539</v>
      </c>
      <c r="E1385" s="323" t="s">
        <v>1539</v>
      </c>
      <c r="G1385" s="323" t="s">
        <v>1539</v>
      </c>
      <c r="H1385" s="323" t="s">
        <v>1539</v>
      </c>
    </row>
    <row r="1386" spans="1:8" x14ac:dyDescent="0.25">
      <c r="A1386" s="103"/>
      <c r="B1386" s="324"/>
      <c r="C1386" s="324" t="s">
        <v>1539</v>
      </c>
      <c r="D1386" t="s">
        <v>1539</v>
      </c>
      <c r="E1386" s="323" t="s">
        <v>1539</v>
      </c>
      <c r="G1386" s="323" t="s">
        <v>1539</v>
      </c>
      <c r="H1386" s="323" t="s">
        <v>1539</v>
      </c>
    </row>
    <row r="1387" spans="1:8" x14ac:dyDescent="0.25">
      <c r="A1387" s="103"/>
      <c r="B1387" s="324"/>
      <c r="C1387" s="324" t="s">
        <v>1539</v>
      </c>
      <c r="D1387" t="s">
        <v>1539</v>
      </c>
      <c r="E1387" s="323" t="s">
        <v>1539</v>
      </c>
      <c r="G1387" s="323" t="s">
        <v>1539</v>
      </c>
      <c r="H1387" s="323" t="s">
        <v>1539</v>
      </c>
    </row>
    <row r="1388" spans="1:8" x14ac:dyDescent="0.25">
      <c r="A1388" s="103"/>
      <c r="B1388" s="324"/>
      <c r="C1388" s="324" t="s">
        <v>1539</v>
      </c>
      <c r="D1388" t="s">
        <v>1539</v>
      </c>
      <c r="E1388" s="323" t="s">
        <v>1539</v>
      </c>
      <c r="G1388" s="323" t="s">
        <v>1539</v>
      </c>
      <c r="H1388" s="323" t="s">
        <v>1539</v>
      </c>
    </row>
    <row r="1389" spans="1:8" x14ac:dyDescent="0.25">
      <c r="A1389" s="103"/>
      <c r="B1389" s="324"/>
      <c r="C1389" s="324" t="s">
        <v>1539</v>
      </c>
      <c r="D1389" t="s">
        <v>1539</v>
      </c>
      <c r="E1389" s="323" t="s">
        <v>1539</v>
      </c>
      <c r="G1389" s="323" t="s">
        <v>1539</v>
      </c>
      <c r="H1389" s="323" t="s">
        <v>1539</v>
      </c>
    </row>
    <row r="1390" spans="1:8" x14ac:dyDescent="0.25">
      <c r="A1390" s="103"/>
      <c r="B1390" s="324"/>
      <c r="C1390" s="324" t="s">
        <v>1539</v>
      </c>
      <c r="D1390" t="s">
        <v>1539</v>
      </c>
      <c r="E1390" s="323" t="s">
        <v>1539</v>
      </c>
      <c r="G1390" s="323" t="s">
        <v>1539</v>
      </c>
      <c r="H1390" s="323" t="s">
        <v>1539</v>
      </c>
    </row>
    <row r="1391" spans="1:8" x14ac:dyDescent="0.25">
      <c r="A1391" s="103"/>
      <c r="B1391" s="324"/>
      <c r="C1391" s="324" t="s">
        <v>1539</v>
      </c>
      <c r="D1391" t="s">
        <v>1539</v>
      </c>
      <c r="E1391" s="323" t="s">
        <v>1539</v>
      </c>
      <c r="G1391" s="323" t="s">
        <v>1539</v>
      </c>
      <c r="H1391" s="323" t="s">
        <v>1539</v>
      </c>
    </row>
    <row r="1392" spans="1:8" x14ac:dyDescent="0.25">
      <c r="A1392" s="103"/>
      <c r="B1392" s="324"/>
      <c r="C1392" s="324" t="s">
        <v>1539</v>
      </c>
      <c r="D1392" t="s">
        <v>1539</v>
      </c>
      <c r="E1392" s="323" t="s">
        <v>1539</v>
      </c>
      <c r="G1392" s="323" t="s">
        <v>1539</v>
      </c>
      <c r="H1392" s="323" t="s">
        <v>1539</v>
      </c>
    </row>
    <row r="1393" spans="1:8" x14ac:dyDescent="0.25">
      <c r="A1393" s="103"/>
      <c r="B1393" s="324"/>
      <c r="C1393" s="324" t="s">
        <v>1539</v>
      </c>
      <c r="D1393" t="s">
        <v>1539</v>
      </c>
      <c r="E1393" s="323" t="s">
        <v>1539</v>
      </c>
      <c r="G1393" s="323" t="s">
        <v>1539</v>
      </c>
      <c r="H1393" s="323" t="s">
        <v>1539</v>
      </c>
    </row>
    <row r="1394" spans="1:8" x14ac:dyDescent="0.25">
      <c r="A1394" s="103"/>
      <c r="B1394" s="324"/>
      <c r="C1394" s="324" t="s">
        <v>1539</v>
      </c>
      <c r="D1394" t="s">
        <v>1539</v>
      </c>
      <c r="E1394" s="323" t="s">
        <v>1539</v>
      </c>
      <c r="G1394" s="323" t="s">
        <v>1539</v>
      </c>
      <c r="H1394" s="323" t="s">
        <v>1539</v>
      </c>
    </row>
    <row r="1395" spans="1:8" x14ac:dyDescent="0.25">
      <c r="A1395" s="103"/>
      <c r="B1395" s="324"/>
      <c r="C1395" s="324" t="s">
        <v>1539</v>
      </c>
      <c r="D1395" t="s">
        <v>1539</v>
      </c>
      <c r="E1395" s="323" t="s">
        <v>1539</v>
      </c>
      <c r="G1395" s="323" t="s">
        <v>1539</v>
      </c>
      <c r="H1395" s="323" t="s">
        <v>1539</v>
      </c>
    </row>
    <row r="1396" spans="1:8" x14ac:dyDescent="0.25">
      <c r="A1396" s="103"/>
      <c r="B1396" s="324"/>
      <c r="C1396" s="324" t="s">
        <v>1539</v>
      </c>
      <c r="D1396" t="s">
        <v>1539</v>
      </c>
      <c r="E1396" s="323" t="s">
        <v>1539</v>
      </c>
      <c r="G1396" s="323" t="s">
        <v>1539</v>
      </c>
      <c r="H1396" s="323" t="s">
        <v>1539</v>
      </c>
    </row>
    <row r="1397" spans="1:8" x14ac:dyDescent="0.25">
      <c r="A1397" s="103"/>
      <c r="B1397" s="324"/>
      <c r="C1397" s="324" t="s">
        <v>1539</v>
      </c>
      <c r="D1397" t="s">
        <v>1539</v>
      </c>
      <c r="E1397" s="323" t="s">
        <v>1539</v>
      </c>
      <c r="G1397" s="323" t="s">
        <v>1539</v>
      </c>
      <c r="H1397" s="323" t="s">
        <v>1539</v>
      </c>
    </row>
    <row r="1398" spans="1:8" x14ac:dyDescent="0.25">
      <c r="A1398" s="103"/>
      <c r="B1398" s="324"/>
      <c r="C1398" s="324" t="s">
        <v>1539</v>
      </c>
      <c r="D1398" t="s">
        <v>1539</v>
      </c>
      <c r="E1398" s="323" t="s">
        <v>1539</v>
      </c>
      <c r="G1398" s="323" t="s">
        <v>1539</v>
      </c>
      <c r="H1398" s="323" t="s">
        <v>1539</v>
      </c>
    </row>
    <row r="1399" spans="1:8" x14ac:dyDescent="0.25">
      <c r="A1399" s="103"/>
      <c r="B1399" s="324"/>
      <c r="C1399" s="324" t="s">
        <v>1539</v>
      </c>
      <c r="D1399" t="s">
        <v>1539</v>
      </c>
      <c r="E1399" s="323" t="s">
        <v>1539</v>
      </c>
      <c r="G1399" s="323" t="s">
        <v>1539</v>
      </c>
      <c r="H1399" s="323" t="s">
        <v>1539</v>
      </c>
    </row>
    <row r="1400" spans="1:8" x14ac:dyDescent="0.25">
      <c r="A1400" s="103"/>
      <c r="B1400" s="324"/>
      <c r="C1400" s="324" t="s">
        <v>1539</v>
      </c>
      <c r="D1400" t="s">
        <v>1539</v>
      </c>
      <c r="E1400" s="323" t="s">
        <v>1539</v>
      </c>
      <c r="G1400" s="323" t="s">
        <v>1539</v>
      </c>
      <c r="H1400" s="323" t="s">
        <v>1539</v>
      </c>
    </row>
    <row r="1401" spans="1:8" x14ac:dyDescent="0.25">
      <c r="A1401" s="103"/>
      <c r="B1401" s="324"/>
      <c r="C1401" s="324" t="s">
        <v>1539</v>
      </c>
      <c r="D1401" t="s">
        <v>1539</v>
      </c>
      <c r="E1401" s="323" t="s">
        <v>1539</v>
      </c>
      <c r="G1401" s="323" t="s">
        <v>1539</v>
      </c>
      <c r="H1401" s="323" t="s">
        <v>1539</v>
      </c>
    </row>
    <row r="1402" spans="1:8" x14ac:dyDescent="0.25">
      <c r="A1402" s="103"/>
      <c r="B1402" s="324"/>
      <c r="C1402" s="324" t="s">
        <v>1539</v>
      </c>
      <c r="D1402" t="s">
        <v>1539</v>
      </c>
      <c r="E1402" s="323" t="s">
        <v>1539</v>
      </c>
      <c r="G1402" s="323" t="s">
        <v>1539</v>
      </c>
      <c r="H1402" s="323" t="s">
        <v>1539</v>
      </c>
    </row>
    <row r="1403" spans="1:8" x14ac:dyDescent="0.25">
      <c r="A1403" s="103"/>
      <c r="B1403" s="324"/>
      <c r="C1403" s="324" t="s">
        <v>1539</v>
      </c>
      <c r="D1403" t="s">
        <v>1539</v>
      </c>
      <c r="E1403" s="323" t="s">
        <v>1539</v>
      </c>
      <c r="G1403" s="323" t="s">
        <v>1539</v>
      </c>
      <c r="H1403" s="323" t="s">
        <v>1539</v>
      </c>
    </row>
    <row r="1404" spans="1:8" x14ac:dyDescent="0.25">
      <c r="A1404" s="103"/>
      <c r="B1404" s="324"/>
      <c r="C1404" s="324" t="s">
        <v>1539</v>
      </c>
      <c r="D1404" t="s">
        <v>1539</v>
      </c>
      <c r="E1404" s="323" t="s">
        <v>1539</v>
      </c>
      <c r="G1404" s="323" t="s">
        <v>1539</v>
      </c>
      <c r="H1404" s="323" t="s">
        <v>1539</v>
      </c>
    </row>
    <row r="1405" spans="1:8" x14ac:dyDescent="0.25">
      <c r="A1405" s="103"/>
      <c r="B1405" s="326"/>
      <c r="C1405" s="324" t="s">
        <v>1539</v>
      </c>
      <c r="D1405" t="s">
        <v>1539</v>
      </c>
      <c r="E1405" s="323" t="s">
        <v>1539</v>
      </c>
      <c r="G1405" s="323" t="s">
        <v>1539</v>
      </c>
      <c r="H1405" s="323" t="s">
        <v>1539</v>
      </c>
    </row>
    <row r="1406" spans="1:8" x14ac:dyDescent="0.25">
      <c r="A1406" s="103"/>
      <c r="C1406" s="324" t="s">
        <v>1539</v>
      </c>
      <c r="D1406" t="s">
        <v>1539</v>
      </c>
      <c r="E1406" s="323" t="s">
        <v>1539</v>
      </c>
      <c r="G1406" s="323" t="s">
        <v>1539</v>
      </c>
      <c r="H1406" s="323" t="s">
        <v>1539</v>
      </c>
    </row>
    <row r="1407" spans="1:8" x14ac:dyDescent="0.25">
      <c r="A1407" s="103"/>
      <c r="C1407" s="324" t="s">
        <v>1539</v>
      </c>
      <c r="D1407" t="s">
        <v>1539</v>
      </c>
      <c r="E1407" s="323" t="s">
        <v>1539</v>
      </c>
      <c r="G1407" s="323" t="s">
        <v>1539</v>
      </c>
      <c r="H1407" s="323" t="s">
        <v>1539</v>
      </c>
    </row>
    <row r="1408" spans="1:8" x14ac:dyDescent="0.25">
      <c r="A1408" s="103"/>
      <c r="C1408" s="324" t="s">
        <v>1539</v>
      </c>
      <c r="D1408" t="s">
        <v>1539</v>
      </c>
      <c r="E1408" s="323" t="s">
        <v>1539</v>
      </c>
      <c r="G1408" s="323" t="s">
        <v>1539</v>
      </c>
      <c r="H1408" s="323" t="s">
        <v>1539</v>
      </c>
    </row>
    <row r="1409" spans="1:8" x14ac:dyDescent="0.25">
      <c r="A1409" s="103"/>
      <c r="B1409" s="324"/>
      <c r="C1409" s="324" t="s">
        <v>1539</v>
      </c>
      <c r="D1409" t="s">
        <v>1539</v>
      </c>
      <c r="E1409" s="323" t="s">
        <v>1539</v>
      </c>
      <c r="G1409" s="323" t="s">
        <v>1539</v>
      </c>
      <c r="H1409" s="323" t="s">
        <v>1539</v>
      </c>
    </row>
    <row r="1410" spans="1:8" x14ac:dyDescent="0.25">
      <c r="A1410" s="103"/>
      <c r="B1410" s="324"/>
      <c r="C1410" s="324" t="s">
        <v>1539</v>
      </c>
      <c r="D1410" t="s">
        <v>1539</v>
      </c>
      <c r="E1410" s="323" t="s">
        <v>1539</v>
      </c>
      <c r="G1410" s="323" t="s">
        <v>1539</v>
      </c>
      <c r="H1410" s="323" t="s">
        <v>1539</v>
      </c>
    </row>
    <row r="1411" spans="1:8" x14ac:dyDescent="0.25">
      <c r="A1411" s="103"/>
      <c r="B1411" s="324"/>
      <c r="C1411" s="324" t="s">
        <v>1539</v>
      </c>
      <c r="D1411" t="s">
        <v>1539</v>
      </c>
      <c r="E1411" s="323" t="s">
        <v>1539</v>
      </c>
      <c r="G1411" s="323" t="s">
        <v>1539</v>
      </c>
      <c r="H1411" s="323" t="s">
        <v>1539</v>
      </c>
    </row>
    <row r="1412" spans="1:8" x14ac:dyDescent="0.25">
      <c r="A1412" s="103"/>
      <c r="B1412" s="324"/>
      <c r="C1412" s="324" t="s">
        <v>1539</v>
      </c>
      <c r="D1412" t="s">
        <v>1539</v>
      </c>
      <c r="E1412" s="323" t="s">
        <v>1539</v>
      </c>
      <c r="G1412" s="323" t="s">
        <v>1539</v>
      </c>
      <c r="H1412" s="323" t="s">
        <v>1539</v>
      </c>
    </row>
    <row r="1413" spans="1:8" x14ac:dyDescent="0.25">
      <c r="A1413" s="103"/>
      <c r="B1413" s="324"/>
      <c r="C1413" s="324" t="s">
        <v>1539</v>
      </c>
      <c r="D1413" t="s">
        <v>1539</v>
      </c>
      <c r="E1413" s="323" t="s">
        <v>1539</v>
      </c>
      <c r="G1413" s="323" t="s">
        <v>1539</v>
      </c>
      <c r="H1413" s="323" t="s">
        <v>1539</v>
      </c>
    </row>
    <row r="1414" spans="1:8" x14ac:dyDescent="0.25">
      <c r="A1414" s="103"/>
      <c r="B1414" s="324"/>
      <c r="C1414" s="324" t="s">
        <v>1539</v>
      </c>
      <c r="D1414" t="s">
        <v>1539</v>
      </c>
      <c r="E1414" s="323" t="s">
        <v>1539</v>
      </c>
      <c r="G1414" s="323" t="s">
        <v>1539</v>
      </c>
      <c r="H1414" s="323" t="s">
        <v>1539</v>
      </c>
    </row>
    <row r="1415" spans="1:8" x14ac:dyDescent="0.25">
      <c r="A1415" s="103"/>
      <c r="B1415" s="324"/>
      <c r="C1415" s="324" t="s">
        <v>1539</v>
      </c>
      <c r="D1415" t="s">
        <v>1539</v>
      </c>
      <c r="E1415" s="323" t="s">
        <v>1539</v>
      </c>
      <c r="G1415" s="323" t="s">
        <v>1539</v>
      </c>
      <c r="H1415" s="323" t="s">
        <v>1539</v>
      </c>
    </row>
    <row r="1416" spans="1:8" x14ac:dyDescent="0.25">
      <c r="A1416" s="103"/>
      <c r="B1416" s="324"/>
      <c r="C1416" s="324" t="s">
        <v>1539</v>
      </c>
      <c r="D1416" t="s">
        <v>1539</v>
      </c>
      <c r="E1416" s="323" t="s">
        <v>1539</v>
      </c>
      <c r="G1416" s="323" t="s">
        <v>1539</v>
      </c>
      <c r="H1416" s="323" t="s">
        <v>1539</v>
      </c>
    </row>
    <row r="1417" spans="1:8" x14ac:dyDescent="0.25">
      <c r="A1417" s="103"/>
      <c r="B1417" s="326"/>
      <c r="C1417" s="324" t="s">
        <v>1539</v>
      </c>
      <c r="D1417" t="s">
        <v>1539</v>
      </c>
      <c r="E1417" s="323" t="s">
        <v>1539</v>
      </c>
      <c r="G1417" s="323" t="s">
        <v>1539</v>
      </c>
      <c r="H1417" s="323" t="s">
        <v>1539</v>
      </c>
    </row>
    <row r="1418" spans="1:8" x14ac:dyDescent="0.25">
      <c r="A1418" s="103"/>
      <c r="C1418" s="324" t="s">
        <v>1539</v>
      </c>
      <c r="D1418" t="s">
        <v>1539</v>
      </c>
      <c r="E1418" s="323" t="s">
        <v>1539</v>
      </c>
      <c r="G1418" s="323" t="s">
        <v>1539</v>
      </c>
      <c r="H1418" s="323" t="s">
        <v>1539</v>
      </c>
    </row>
    <row r="1419" spans="1:8" x14ac:dyDescent="0.25">
      <c r="A1419" s="103"/>
      <c r="C1419" s="324" t="s">
        <v>1539</v>
      </c>
      <c r="D1419" t="s">
        <v>1539</v>
      </c>
      <c r="E1419" s="323" t="s">
        <v>1539</v>
      </c>
      <c r="G1419" s="323" t="s">
        <v>1539</v>
      </c>
      <c r="H1419" s="323" t="s">
        <v>1539</v>
      </c>
    </row>
    <row r="1420" spans="1:8" x14ac:dyDescent="0.25">
      <c r="A1420" s="103"/>
      <c r="C1420" s="324" t="s">
        <v>1539</v>
      </c>
      <c r="D1420" t="s">
        <v>1539</v>
      </c>
      <c r="E1420" s="323" t="s">
        <v>1539</v>
      </c>
      <c r="G1420" s="323" t="s">
        <v>1539</v>
      </c>
      <c r="H1420" s="323" t="s">
        <v>1539</v>
      </c>
    </row>
    <row r="1421" spans="1:8" x14ac:dyDescent="0.25">
      <c r="A1421" s="103"/>
      <c r="C1421" s="324" t="s">
        <v>1539</v>
      </c>
      <c r="D1421" t="s">
        <v>1539</v>
      </c>
      <c r="E1421" s="323" t="s">
        <v>1539</v>
      </c>
      <c r="G1421" s="323" t="s">
        <v>1539</v>
      </c>
      <c r="H1421" s="323" t="s">
        <v>1539</v>
      </c>
    </row>
    <row r="1422" spans="1:8" x14ac:dyDescent="0.25">
      <c r="A1422" s="103"/>
      <c r="B1422" s="324"/>
      <c r="C1422" s="324" t="s">
        <v>1539</v>
      </c>
      <c r="D1422" t="s">
        <v>1539</v>
      </c>
      <c r="E1422" s="323" t="s">
        <v>1539</v>
      </c>
      <c r="G1422" s="323" t="s">
        <v>1539</v>
      </c>
      <c r="H1422" s="323" t="s">
        <v>1539</v>
      </c>
    </row>
    <row r="1423" spans="1:8" x14ac:dyDescent="0.25">
      <c r="A1423" s="103"/>
      <c r="B1423" s="324"/>
      <c r="C1423" s="324" t="s">
        <v>1539</v>
      </c>
      <c r="D1423" t="s">
        <v>1539</v>
      </c>
      <c r="E1423" s="323" t="s">
        <v>1539</v>
      </c>
      <c r="G1423" s="323" t="s">
        <v>1539</v>
      </c>
      <c r="H1423" s="323" t="s">
        <v>1539</v>
      </c>
    </row>
    <row r="1424" spans="1:8" x14ac:dyDescent="0.25">
      <c r="A1424" s="103"/>
      <c r="B1424" s="324"/>
      <c r="C1424" s="324" t="s">
        <v>1539</v>
      </c>
      <c r="D1424" t="s">
        <v>1539</v>
      </c>
      <c r="E1424" s="323" t="s">
        <v>1539</v>
      </c>
      <c r="G1424" s="323" t="s">
        <v>1539</v>
      </c>
      <c r="H1424" s="323" t="s">
        <v>1539</v>
      </c>
    </row>
    <row r="1425" spans="1:8" x14ac:dyDescent="0.25">
      <c r="A1425" s="103"/>
      <c r="B1425" s="324"/>
      <c r="C1425" s="324" t="s">
        <v>1539</v>
      </c>
      <c r="D1425" t="s">
        <v>1539</v>
      </c>
      <c r="E1425" s="323" t="s">
        <v>1539</v>
      </c>
      <c r="G1425" s="323" t="s">
        <v>1539</v>
      </c>
      <c r="H1425" s="323" t="s">
        <v>1539</v>
      </c>
    </row>
    <row r="1426" spans="1:8" x14ac:dyDescent="0.25">
      <c r="A1426" s="103"/>
      <c r="B1426" s="324"/>
      <c r="C1426" s="324" t="s">
        <v>1539</v>
      </c>
      <c r="D1426" t="s">
        <v>1539</v>
      </c>
      <c r="E1426" s="323" t="s">
        <v>1539</v>
      </c>
      <c r="G1426" s="323" t="s">
        <v>1539</v>
      </c>
      <c r="H1426" s="323" t="s">
        <v>1539</v>
      </c>
    </row>
    <row r="1427" spans="1:8" x14ac:dyDescent="0.25">
      <c r="A1427" s="103"/>
      <c r="B1427" s="324"/>
      <c r="C1427" s="324" t="s">
        <v>1539</v>
      </c>
      <c r="D1427" t="s">
        <v>1539</v>
      </c>
      <c r="E1427" s="323" t="s">
        <v>1539</v>
      </c>
      <c r="G1427" s="323" t="s">
        <v>1539</v>
      </c>
      <c r="H1427" s="323" t="s">
        <v>1539</v>
      </c>
    </row>
    <row r="1428" spans="1:8" x14ac:dyDescent="0.25">
      <c r="A1428" s="103"/>
      <c r="B1428" s="324"/>
      <c r="C1428" s="324" t="s">
        <v>1539</v>
      </c>
      <c r="D1428" t="s">
        <v>1539</v>
      </c>
      <c r="E1428" s="323" t="s">
        <v>1539</v>
      </c>
      <c r="G1428" s="323" t="s">
        <v>1539</v>
      </c>
      <c r="H1428" s="323" t="s">
        <v>1539</v>
      </c>
    </row>
    <row r="1429" spans="1:8" x14ac:dyDescent="0.25">
      <c r="A1429" s="103"/>
      <c r="B1429" s="324"/>
      <c r="C1429" s="324" t="s">
        <v>1539</v>
      </c>
      <c r="D1429" t="s">
        <v>1539</v>
      </c>
      <c r="E1429" s="323" t="s">
        <v>1539</v>
      </c>
      <c r="G1429" s="323" t="s">
        <v>1539</v>
      </c>
      <c r="H1429" s="323" t="s">
        <v>1539</v>
      </c>
    </row>
    <row r="1430" spans="1:8" x14ac:dyDescent="0.25">
      <c r="A1430" s="103"/>
      <c r="B1430" s="324"/>
      <c r="C1430" s="324" t="s">
        <v>1539</v>
      </c>
      <c r="D1430" t="s">
        <v>1539</v>
      </c>
      <c r="E1430" s="323" t="s">
        <v>1539</v>
      </c>
      <c r="G1430" s="323" t="s">
        <v>1539</v>
      </c>
      <c r="H1430" s="323" t="s">
        <v>1539</v>
      </c>
    </row>
    <row r="1431" spans="1:8" x14ac:dyDescent="0.25">
      <c r="A1431" s="103"/>
      <c r="B1431" s="324"/>
      <c r="C1431" s="324" t="s">
        <v>1539</v>
      </c>
      <c r="D1431" t="s">
        <v>1539</v>
      </c>
      <c r="E1431" s="323" t="s">
        <v>1539</v>
      </c>
      <c r="G1431" s="323" t="s">
        <v>1539</v>
      </c>
      <c r="H1431" s="323" t="s">
        <v>1539</v>
      </c>
    </row>
    <row r="1432" spans="1:8" x14ac:dyDescent="0.25">
      <c r="A1432" s="103"/>
      <c r="B1432" s="324"/>
      <c r="C1432" s="324" t="s">
        <v>1539</v>
      </c>
      <c r="D1432" t="s">
        <v>1539</v>
      </c>
      <c r="E1432" s="323" t="s">
        <v>1539</v>
      </c>
      <c r="G1432" s="323" t="s">
        <v>1539</v>
      </c>
      <c r="H1432" s="323" t="s">
        <v>1539</v>
      </c>
    </row>
    <row r="1433" spans="1:8" x14ac:dyDescent="0.25">
      <c r="A1433" s="103"/>
      <c r="B1433" s="324"/>
      <c r="C1433" s="324" t="s">
        <v>1539</v>
      </c>
      <c r="D1433" t="s">
        <v>1539</v>
      </c>
      <c r="E1433" s="323" t="s">
        <v>1539</v>
      </c>
      <c r="G1433" s="323" t="s">
        <v>1539</v>
      </c>
      <c r="H1433" s="323" t="s">
        <v>1539</v>
      </c>
    </row>
    <row r="1434" spans="1:8" x14ac:dyDescent="0.25">
      <c r="A1434" s="103"/>
      <c r="B1434" s="324"/>
      <c r="C1434" s="324" t="s">
        <v>1539</v>
      </c>
      <c r="D1434" t="s">
        <v>1539</v>
      </c>
      <c r="E1434" s="323" t="s">
        <v>1539</v>
      </c>
      <c r="G1434" s="323" t="s">
        <v>1539</v>
      </c>
      <c r="H1434" s="323" t="s">
        <v>1539</v>
      </c>
    </row>
    <row r="1435" spans="1:8" x14ac:dyDescent="0.25">
      <c r="A1435" s="103"/>
      <c r="B1435" s="324"/>
      <c r="C1435" s="324" t="s">
        <v>1539</v>
      </c>
      <c r="D1435" t="s">
        <v>1539</v>
      </c>
      <c r="E1435" s="323" t="s">
        <v>1539</v>
      </c>
      <c r="G1435" s="323" t="s">
        <v>1539</v>
      </c>
      <c r="H1435" s="323" t="s">
        <v>1539</v>
      </c>
    </row>
    <row r="1436" spans="1:8" x14ac:dyDescent="0.25">
      <c r="A1436" s="103"/>
      <c r="B1436" s="324"/>
      <c r="C1436" s="324" t="s">
        <v>1539</v>
      </c>
      <c r="D1436" t="s">
        <v>1539</v>
      </c>
      <c r="E1436" s="323" t="s">
        <v>1539</v>
      </c>
      <c r="G1436" s="323" t="s">
        <v>1539</v>
      </c>
      <c r="H1436" s="323" t="s">
        <v>1539</v>
      </c>
    </row>
    <row r="1437" spans="1:8" x14ac:dyDescent="0.25">
      <c r="A1437" s="103"/>
      <c r="B1437" s="324"/>
      <c r="C1437" s="324" t="s">
        <v>1539</v>
      </c>
      <c r="D1437" t="s">
        <v>1539</v>
      </c>
      <c r="E1437" s="323" t="s">
        <v>1539</v>
      </c>
      <c r="G1437" s="323" t="s">
        <v>1539</v>
      </c>
      <c r="H1437" s="323" t="s">
        <v>1539</v>
      </c>
    </row>
    <row r="1438" spans="1:8" x14ac:dyDescent="0.25">
      <c r="A1438" s="103"/>
      <c r="B1438" s="324"/>
      <c r="C1438" s="324" t="s">
        <v>1539</v>
      </c>
      <c r="D1438" t="s">
        <v>1539</v>
      </c>
      <c r="E1438" s="323" t="s">
        <v>1539</v>
      </c>
      <c r="G1438" s="323" t="s">
        <v>1539</v>
      </c>
      <c r="H1438" s="323" t="s">
        <v>1539</v>
      </c>
    </row>
    <row r="1439" spans="1:8" x14ac:dyDescent="0.25">
      <c r="A1439" s="103"/>
      <c r="B1439" s="324"/>
      <c r="C1439" s="324" t="s">
        <v>1539</v>
      </c>
      <c r="D1439" t="s">
        <v>1539</v>
      </c>
      <c r="E1439" s="323" t="s">
        <v>1539</v>
      </c>
      <c r="G1439" s="323" t="s">
        <v>1539</v>
      </c>
      <c r="H1439" s="323" t="s">
        <v>1539</v>
      </c>
    </row>
    <row r="1440" spans="1:8" x14ac:dyDescent="0.25">
      <c r="A1440" s="103"/>
      <c r="B1440" s="324"/>
      <c r="C1440" s="324" t="s">
        <v>1539</v>
      </c>
      <c r="D1440" t="s">
        <v>1539</v>
      </c>
      <c r="E1440" s="323" t="s">
        <v>1539</v>
      </c>
      <c r="G1440" s="323" t="s">
        <v>1539</v>
      </c>
      <c r="H1440" s="323" t="s">
        <v>1539</v>
      </c>
    </row>
    <row r="1441" spans="1:8" x14ac:dyDescent="0.25">
      <c r="A1441" s="103"/>
      <c r="B1441" s="324"/>
      <c r="C1441" s="324" t="s">
        <v>1539</v>
      </c>
      <c r="D1441" t="s">
        <v>1539</v>
      </c>
      <c r="E1441" s="323" t="s">
        <v>1539</v>
      </c>
      <c r="G1441" s="323" t="s">
        <v>1539</v>
      </c>
      <c r="H1441" s="323" t="s">
        <v>1539</v>
      </c>
    </row>
    <row r="1442" spans="1:8" x14ac:dyDescent="0.25">
      <c r="A1442" s="103"/>
      <c r="B1442" s="324"/>
      <c r="C1442" s="324" t="s">
        <v>1539</v>
      </c>
      <c r="D1442" t="s">
        <v>1539</v>
      </c>
      <c r="E1442" s="323" t="s">
        <v>1539</v>
      </c>
      <c r="G1442" s="323" t="s">
        <v>1539</v>
      </c>
      <c r="H1442" s="323" t="s">
        <v>1539</v>
      </c>
    </row>
    <row r="1443" spans="1:8" x14ac:dyDescent="0.25">
      <c r="A1443" s="103"/>
      <c r="B1443" s="324"/>
      <c r="C1443" s="324" t="s">
        <v>1539</v>
      </c>
      <c r="D1443" t="s">
        <v>1539</v>
      </c>
      <c r="E1443" s="323" t="s">
        <v>1539</v>
      </c>
      <c r="G1443" s="323" t="s">
        <v>1539</v>
      </c>
      <c r="H1443" s="323" t="s">
        <v>1539</v>
      </c>
    </row>
    <row r="1444" spans="1:8" x14ac:dyDescent="0.25">
      <c r="A1444" s="103"/>
      <c r="B1444" s="324"/>
      <c r="C1444" s="324" t="s">
        <v>1539</v>
      </c>
      <c r="D1444" t="s">
        <v>1539</v>
      </c>
      <c r="E1444" s="323" t="s">
        <v>1539</v>
      </c>
      <c r="G1444" s="323" t="s">
        <v>1539</v>
      </c>
      <c r="H1444" s="323" t="s">
        <v>1539</v>
      </c>
    </row>
    <row r="1445" spans="1:8" x14ac:dyDescent="0.25">
      <c r="A1445" s="103"/>
      <c r="B1445" s="324"/>
      <c r="C1445" s="324" t="s">
        <v>1539</v>
      </c>
      <c r="D1445" t="s">
        <v>1539</v>
      </c>
      <c r="E1445" s="323" t="s">
        <v>1539</v>
      </c>
      <c r="G1445" s="323" t="s">
        <v>1539</v>
      </c>
      <c r="H1445" s="323" t="s">
        <v>1539</v>
      </c>
    </row>
    <row r="1446" spans="1:8" x14ac:dyDescent="0.25">
      <c r="A1446" s="103"/>
      <c r="B1446" s="324"/>
      <c r="C1446" s="324" t="s">
        <v>1539</v>
      </c>
      <c r="D1446" t="s">
        <v>1539</v>
      </c>
      <c r="E1446" s="323" t="s">
        <v>1539</v>
      </c>
      <c r="G1446" s="323" t="s">
        <v>1539</v>
      </c>
      <c r="H1446" s="323" t="s">
        <v>1539</v>
      </c>
    </row>
    <row r="1447" spans="1:8" x14ac:dyDescent="0.25">
      <c r="A1447" s="103"/>
      <c r="B1447" s="324"/>
      <c r="C1447" s="324" t="s">
        <v>1539</v>
      </c>
      <c r="D1447" t="s">
        <v>1539</v>
      </c>
      <c r="E1447" s="323" t="s">
        <v>1539</v>
      </c>
      <c r="G1447" s="323" t="s">
        <v>1539</v>
      </c>
      <c r="H1447" s="323" t="s">
        <v>1539</v>
      </c>
    </row>
    <row r="1448" spans="1:8" x14ac:dyDescent="0.25">
      <c r="A1448" s="103"/>
      <c r="B1448" s="324"/>
      <c r="C1448" s="324" t="s">
        <v>1539</v>
      </c>
      <c r="D1448" t="s">
        <v>1539</v>
      </c>
      <c r="E1448" s="323" t="s">
        <v>1539</v>
      </c>
      <c r="G1448" s="323" t="s">
        <v>1539</v>
      </c>
      <c r="H1448" s="323" t="s">
        <v>1539</v>
      </c>
    </row>
    <row r="1449" spans="1:8" x14ac:dyDescent="0.25">
      <c r="A1449" s="103"/>
      <c r="B1449" s="324"/>
      <c r="C1449" s="324" t="s">
        <v>1539</v>
      </c>
      <c r="D1449" t="s">
        <v>1539</v>
      </c>
      <c r="E1449" s="323" t="s">
        <v>1539</v>
      </c>
      <c r="G1449" s="323" t="s">
        <v>1539</v>
      </c>
      <c r="H1449" s="323" t="s">
        <v>1539</v>
      </c>
    </row>
    <row r="1450" spans="1:8" x14ac:dyDescent="0.25">
      <c r="A1450" s="103"/>
      <c r="B1450" s="324"/>
      <c r="C1450" s="324" t="s">
        <v>1539</v>
      </c>
      <c r="D1450" t="s">
        <v>1539</v>
      </c>
      <c r="E1450" s="323" t="s">
        <v>1539</v>
      </c>
      <c r="G1450" s="323" t="s">
        <v>1539</v>
      </c>
      <c r="H1450" s="323" t="s">
        <v>1539</v>
      </c>
    </row>
    <row r="1451" spans="1:8" x14ac:dyDescent="0.25">
      <c r="A1451" s="103"/>
      <c r="B1451" s="324"/>
      <c r="C1451" s="324" t="s">
        <v>1539</v>
      </c>
      <c r="D1451" t="s">
        <v>1539</v>
      </c>
      <c r="E1451" s="323" t="s">
        <v>1539</v>
      </c>
      <c r="G1451" s="323" t="s">
        <v>1539</v>
      </c>
      <c r="H1451" s="323" t="s">
        <v>1539</v>
      </c>
    </row>
    <row r="1452" spans="1:8" x14ac:dyDescent="0.25">
      <c r="A1452" s="103"/>
      <c r="B1452" s="324"/>
      <c r="C1452" s="324" t="s">
        <v>1539</v>
      </c>
      <c r="D1452" t="s">
        <v>1539</v>
      </c>
      <c r="E1452" s="323" t="s">
        <v>1539</v>
      </c>
      <c r="G1452" s="323" t="s">
        <v>1539</v>
      </c>
      <c r="H1452" s="323" t="s">
        <v>1539</v>
      </c>
    </row>
    <row r="1453" spans="1:8" x14ac:dyDescent="0.25">
      <c r="A1453" s="103"/>
      <c r="B1453" s="324"/>
      <c r="C1453" s="324" t="s">
        <v>1539</v>
      </c>
      <c r="D1453" t="s">
        <v>1539</v>
      </c>
      <c r="E1453" s="323" t="s">
        <v>1539</v>
      </c>
      <c r="G1453" s="323" t="s">
        <v>1539</v>
      </c>
      <c r="H1453" s="323" t="s">
        <v>1539</v>
      </c>
    </row>
    <row r="1454" spans="1:8" x14ac:dyDescent="0.25">
      <c r="A1454" s="103"/>
      <c r="B1454" s="324"/>
      <c r="C1454" s="324" t="s">
        <v>1539</v>
      </c>
      <c r="D1454" t="s">
        <v>1539</v>
      </c>
      <c r="E1454" s="323" t="s">
        <v>1539</v>
      </c>
      <c r="G1454" s="323" t="s">
        <v>1539</v>
      </c>
      <c r="H1454" s="323" t="s">
        <v>1539</v>
      </c>
    </row>
    <row r="1455" spans="1:8" x14ac:dyDescent="0.25">
      <c r="A1455" s="103"/>
      <c r="B1455" s="327"/>
      <c r="C1455" s="324" t="s">
        <v>1539</v>
      </c>
      <c r="D1455" t="s">
        <v>1539</v>
      </c>
      <c r="E1455" s="323" t="s">
        <v>1539</v>
      </c>
      <c r="G1455" s="323" t="s">
        <v>1539</v>
      </c>
      <c r="H1455" s="323" t="s">
        <v>1539</v>
      </c>
    </row>
    <row r="1456" spans="1:8" x14ac:dyDescent="0.25">
      <c r="A1456" s="103"/>
      <c r="B1456" s="324"/>
      <c r="C1456" s="324" t="s">
        <v>1539</v>
      </c>
      <c r="D1456" t="s">
        <v>1539</v>
      </c>
      <c r="E1456" s="323" t="s">
        <v>1539</v>
      </c>
      <c r="G1456" s="323" t="s">
        <v>1539</v>
      </c>
      <c r="H1456" s="323" t="s">
        <v>1539</v>
      </c>
    </row>
    <row r="1457" spans="1:8" x14ac:dyDescent="0.25">
      <c r="A1457" s="103"/>
      <c r="B1457" s="324"/>
      <c r="C1457" s="324" t="s">
        <v>1539</v>
      </c>
      <c r="D1457" t="s">
        <v>1539</v>
      </c>
      <c r="E1457" s="323" t="s">
        <v>1539</v>
      </c>
      <c r="G1457" s="323" t="s">
        <v>1539</v>
      </c>
      <c r="H1457" s="323" t="s">
        <v>1539</v>
      </c>
    </row>
    <row r="1458" spans="1:8" x14ac:dyDescent="0.25">
      <c r="A1458" s="103"/>
      <c r="B1458" s="324"/>
      <c r="C1458" s="324" t="s">
        <v>1539</v>
      </c>
      <c r="D1458" t="s">
        <v>1539</v>
      </c>
      <c r="E1458" s="323" t="s">
        <v>1539</v>
      </c>
      <c r="G1458" s="323" t="s">
        <v>1539</v>
      </c>
      <c r="H1458" s="323" t="s">
        <v>1539</v>
      </c>
    </row>
    <row r="1459" spans="1:8" x14ac:dyDescent="0.25">
      <c r="A1459" s="103"/>
      <c r="B1459" s="324"/>
      <c r="C1459" s="324" t="s">
        <v>1539</v>
      </c>
      <c r="D1459" t="s">
        <v>1539</v>
      </c>
      <c r="E1459" s="323" t="s">
        <v>1539</v>
      </c>
      <c r="G1459" s="323" t="s">
        <v>1539</v>
      </c>
      <c r="H1459" s="323" t="s">
        <v>1539</v>
      </c>
    </row>
    <row r="1460" spans="1:8" x14ac:dyDescent="0.25">
      <c r="A1460" s="103"/>
      <c r="B1460" s="324"/>
      <c r="C1460" s="324" t="s">
        <v>1539</v>
      </c>
      <c r="D1460" t="s">
        <v>1539</v>
      </c>
      <c r="E1460" s="323" t="s">
        <v>1539</v>
      </c>
      <c r="G1460" s="323" t="s">
        <v>1539</v>
      </c>
      <c r="H1460" s="323" t="s">
        <v>1539</v>
      </c>
    </row>
    <row r="1461" spans="1:8" x14ac:dyDescent="0.25">
      <c r="A1461" s="103"/>
      <c r="B1461" s="324"/>
      <c r="C1461" s="324" t="s">
        <v>1539</v>
      </c>
      <c r="D1461" t="s">
        <v>1539</v>
      </c>
      <c r="E1461" s="323" t="s">
        <v>1539</v>
      </c>
      <c r="G1461" s="323" t="s">
        <v>1539</v>
      </c>
      <c r="H1461" s="323" t="s">
        <v>1539</v>
      </c>
    </row>
    <row r="1462" spans="1:8" x14ac:dyDescent="0.25">
      <c r="A1462" s="103"/>
      <c r="B1462" s="324"/>
      <c r="C1462" s="324" t="s">
        <v>1539</v>
      </c>
      <c r="D1462" t="s">
        <v>1539</v>
      </c>
      <c r="E1462" s="323" t="s">
        <v>1539</v>
      </c>
      <c r="G1462" s="323" t="s">
        <v>1539</v>
      </c>
      <c r="H1462" s="323" t="s">
        <v>1539</v>
      </c>
    </row>
    <row r="1463" spans="1:8" x14ac:dyDescent="0.25">
      <c r="A1463" s="103"/>
      <c r="B1463" s="324"/>
      <c r="C1463" s="324" t="s">
        <v>1539</v>
      </c>
      <c r="D1463" t="s">
        <v>1539</v>
      </c>
      <c r="E1463" s="323" t="s">
        <v>1539</v>
      </c>
      <c r="G1463" s="323" t="s">
        <v>1539</v>
      </c>
      <c r="H1463" s="323" t="s">
        <v>1539</v>
      </c>
    </row>
    <row r="1464" spans="1:8" x14ac:dyDescent="0.25">
      <c r="A1464" s="103"/>
      <c r="B1464" s="324"/>
      <c r="C1464" s="324" t="s">
        <v>1539</v>
      </c>
      <c r="D1464" t="s">
        <v>1539</v>
      </c>
      <c r="E1464" s="323" t="s">
        <v>1539</v>
      </c>
      <c r="G1464" s="323" t="s">
        <v>1539</v>
      </c>
      <c r="H1464" s="323" t="s">
        <v>1539</v>
      </c>
    </row>
    <row r="1465" spans="1:8" x14ac:dyDescent="0.25">
      <c r="A1465" s="103"/>
      <c r="B1465" s="324"/>
      <c r="C1465" s="324" t="s">
        <v>1539</v>
      </c>
      <c r="D1465" t="s">
        <v>1539</v>
      </c>
      <c r="E1465" s="323" t="s">
        <v>1539</v>
      </c>
      <c r="G1465" s="323" t="s">
        <v>1539</v>
      </c>
      <c r="H1465" s="323" t="s">
        <v>1539</v>
      </c>
    </row>
    <row r="1466" spans="1:8" x14ac:dyDescent="0.25">
      <c r="A1466" s="103"/>
      <c r="B1466" s="324"/>
      <c r="C1466" s="324" t="s">
        <v>1539</v>
      </c>
      <c r="D1466" t="s">
        <v>1539</v>
      </c>
      <c r="E1466" s="323" t="s">
        <v>1539</v>
      </c>
      <c r="G1466" s="323" t="s">
        <v>1539</v>
      </c>
      <c r="H1466" s="323" t="s">
        <v>1539</v>
      </c>
    </row>
    <row r="1467" spans="1:8" x14ac:dyDescent="0.25">
      <c r="A1467" s="103"/>
      <c r="B1467" s="324"/>
      <c r="C1467" s="324" t="s">
        <v>1539</v>
      </c>
      <c r="D1467" t="s">
        <v>1539</v>
      </c>
      <c r="E1467" s="323" t="s">
        <v>1539</v>
      </c>
      <c r="G1467" s="323" t="s">
        <v>1539</v>
      </c>
      <c r="H1467" s="323" t="s">
        <v>1539</v>
      </c>
    </row>
    <row r="1468" spans="1:8" x14ac:dyDescent="0.25">
      <c r="A1468" s="103"/>
      <c r="B1468" s="324"/>
      <c r="C1468" s="324" t="s">
        <v>1539</v>
      </c>
      <c r="D1468" t="s">
        <v>1539</v>
      </c>
      <c r="E1468" s="323" t="s">
        <v>1539</v>
      </c>
      <c r="G1468" s="323" t="s">
        <v>1539</v>
      </c>
      <c r="H1468" s="323" t="s">
        <v>1539</v>
      </c>
    </row>
    <row r="1469" spans="1:8" x14ac:dyDescent="0.25">
      <c r="A1469" s="103"/>
      <c r="B1469" s="324"/>
      <c r="C1469" s="324" t="s">
        <v>1539</v>
      </c>
      <c r="D1469" t="s">
        <v>1539</v>
      </c>
      <c r="E1469" s="323" t="s">
        <v>1539</v>
      </c>
      <c r="G1469" s="323" t="s">
        <v>1539</v>
      </c>
      <c r="H1469" s="323" t="s">
        <v>1539</v>
      </c>
    </row>
    <row r="1470" spans="1:8" x14ac:dyDescent="0.25">
      <c r="A1470" s="103"/>
      <c r="B1470" s="324"/>
      <c r="C1470" s="324" t="s">
        <v>1539</v>
      </c>
      <c r="D1470" t="s">
        <v>1539</v>
      </c>
      <c r="E1470" s="323" t="s">
        <v>1539</v>
      </c>
      <c r="G1470" s="323" t="s">
        <v>1539</v>
      </c>
      <c r="H1470" s="323" t="s">
        <v>1539</v>
      </c>
    </row>
    <row r="1471" spans="1:8" x14ac:dyDescent="0.25">
      <c r="A1471" s="103"/>
      <c r="B1471" s="324"/>
      <c r="C1471" s="324" t="s">
        <v>1539</v>
      </c>
      <c r="D1471" t="s">
        <v>1539</v>
      </c>
      <c r="E1471" s="323" t="s">
        <v>1539</v>
      </c>
      <c r="G1471" s="323" t="s">
        <v>1539</v>
      </c>
      <c r="H1471" s="323" t="s">
        <v>1539</v>
      </c>
    </row>
    <row r="1472" spans="1:8" x14ac:dyDescent="0.25">
      <c r="A1472" s="103"/>
      <c r="B1472" s="324"/>
      <c r="C1472" s="324" t="s">
        <v>1539</v>
      </c>
      <c r="D1472" t="s">
        <v>1539</v>
      </c>
      <c r="E1472" s="323" t="s">
        <v>1539</v>
      </c>
      <c r="G1472" s="323" t="s">
        <v>1539</v>
      </c>
      <c r="H1472" s="323" t="s">
        <v>1539</v>
      </c>
    </row>
    <row r="1473" spans="1:8" x14ac:dyDescent="0.25">
      <c r="A1473" s="103"/>
      <c r="B1473" s="324"/>
      <c r="C1473" s="324" t="s">
        <v>1539</v>
      </c>
      <c r="D1473" t="s">
        <v>1539</v>
      </c>
      <c r="E1473" s="323" t="s">
        <v>1539</v>
      </c>
      <c r="G1473" s="323" t="s">
        <v>1539</v>
      </c>
      <c r="H1473" s="323" t="s">
        <v>1539</v>
      </c>
    </row>
    <row r="1474" spans="1:8" x14ac:dyDescent="0.25">
      <c r="A1474" s="103"/>
      <c r="B1474" s="324"/>
      <c r="C1474" s="324" t="s">
        <v>1539</v>
      </c>
      <c r="D1474" t="s">
        <v>1539</v>
      </c>
      <c r="E1474" s="323" t="s">
        <v>1539</v>
      </c>
      <c r="G1474" s="323" t="s">
        <v>1539</v>
      </c>
      <c r="H1474" s="323" t="s">
        <v>1539</v>
      </c>
    </row>
    <row r="1475" spans="1:8" x14ac:dyDescent="0.25">
      <c r="A1475" s="103"/>
      <c r="B1475" s="324"/>
      <c r="C1475" s="324" t="s">
        <v>1539</v>
      </c>
      <c r="D1475" t="s">
        <v>1539</v>
      </c>
      <c r="E1475" s="323" t="s">
        <v>1539</v>
      </c>
      <c r="G1475" s="323" t="s">
        <v>1539</v>
      </c>
      <c r="H1475" s="323" t="s">
        <v>1539</v>
      </c>
    </row>
    <row r="1476" spans="1:8" x14ac:dyDescent="0.25">
      <c r="A1476" s="103"/>
      <c r="B1476" s="324"/>
      <c r="C1476" s="324" t="s">
        <v>1539</v>
      </c>
      <c r="D1476" t="s">
        <v>1539</v>
      </c>
      <c r="E1476" s="323" t="s">
        <v>1539</v>
      </c>
      <c r="G1476" s="323" t="s">
        <v>1539</v>
      </c>
      <c r="H1476" s="323" t="s">
        <v>1539</v>
      </c>
    </row>
    <row r="1477" spans="1:8" x14ac:dyDescent="0.25">
      <c r="A1477" s="103"/>
      <c r="B1477" s="324"/>
      <c r="C1477" s="324" t="s">
        <v>1539</v>
      </c>
      <c r="D1477" t="s">
        <v>1539</v>
      </c>
      <c r="E1477" s="323" t="s">
        <v>1539</v>
      </c>
      <c r="G1477" s="323" t="s">
        <v>1539</v>
      </c>
      <c r="H1477" s="323" t="s">
        <v>1539</v>
      </c>
    </row>
    <row r="1478" spans="1:8" x14ac:dyDescent="0.25">
      <c r="A1478" s="103"/>
      <c r="B1478" s="326"/>
      <c r="C1478" s="324" t="s">
        <v>1539</v>
      </c>
      <c r="D1478" t="s">
        <v>1539</v>
      </c>
      <c r="E1478" s="323" t="s">
        <v>1539</v>
      </c>
      <c r="G1478" s="323" t="s">
        <v>1539</v>
      </c>
      <c r="H1478" s="323" t="s">
        <v>1539</v>
      </c>
    </row>
    <row r="1479" spans="1:8" x14ac:dyDescent="0.25">
      <c r="A1479" s="103"/>
      <c r="C1479" s="324" t="s">
        <v>1539</v>
      </c>
      <c r="D1479" t="s">
        <v>1539</v>
      </c>
      <c r="E1479" s="323" t="s">
        <v>1539</v>
      </c>
      <c r="G1479" s="323" t="s">
        <v>1539</v>
      </c>
      <c r="H1479" s="323" t="s">
        <v>1539</v>
      </c>
    </row>
    <row r="1480" spans="1:8" x14ac:dyDescent="0.25">
      <c r="A1480" s="103"/>
      <c r="C1480" s="324" t="s">
        <v>1539</v>
      </c>
      <c r="D1480" t="s">
        <v>1539</v>
      </c>
      <c r="E1480" s="323" t="s">
        <v>1539</v>
      </c>
      <c r="G1480" s="323" t="s">
        <v>1539</v>
      </c>
      <c r="H1480" s="323" t="s">
        <v>1539</v>
      </c>
    </row>
    <row r="1481" spans="1:8" x14ac:dyDescent="0.25">
      <c r="A1481" s="103"/>
      <c r="C1481" s="324" t="s">
        <v>1539</v>
      </c>
      <c r="D1481" t="s">
        <v>1539</v>
      </c>
      <c r="E1481" s="323" t="s">
        <v>1539</v>
      </c>
      <c r="G1481" s="323" t="s">
        <v>1539</v>
      </c>
      <c r="H1481" s="323" t="s">
        <v>1539</v>
      </c>
    </row>
    <row r="1482" spans="1:8" x14ac:dyDescent="0.25">
      <c r="A1482" s="103"/>
      <c r="B1482" s="324"/>
      <c r="C1482" s="324" t="s">
        <v>1539</v>
      </c>
      <c r="D1482" t="s">
        <v>1539</v>
      </c>
      <c r="E1482" s="323" t="s">
        <v>1539</v>
      </c>
      <c r="G1482" s="323" t="s">
        <v>1539</v>
      </c>
      <c r="H1482" s="323" t="s">
        <v>1539</v>
      </c>
    </row>
    <row r="1483" spans="1:8" x14ac:dyDescent="0.25">
      <c r="A1483" s="103"/>
      <c r="B1483" s="324"/>
      <c r="C1483" s="324" t="s">
        <v>1539</v>
      </c>
      <c r="D1483" t="s">
        <v>1539</v>
      </c>
      <c r="E1483" s="323" t="s">
        <v>1539</v>
      </c>
      <c r="G1483" s="323" t="s">
        <v>1539</v>
      </c>
      <c r="H1483" s="323" t="s">
        <v>1539</v>
      </c>
    </row>
    <row r="1484" spans="1:8" x14ac:dyDescent="0.25">
      <c r="A1484" s="103"/>
      <c r="B1484" s="324"/>
      <c r="C1484" s="324" t="s">
        <v>1539</v>
      </c>
      <c r="D1484" t="s">
        <v>1539</v>
      </c>
      <c r="E1484" s="323" t="s">
        <v>1539</v>
      </c>
      <c r="G1484" s="323" t="s">
        <v>1539</v>
      </c>
      <c r="H1484" s="323" t="s">
        <v>1539</v>
      </c>
    </row>
    <row r="1485" spans="1:8" x14ac:dyDescent="0.25">
      <c r="A1485" s="103"/>
      <c r="B1485" s="324"/>
      <c r="C1485" s="324" t="s">
        <v>1539</v>
      </c>
      <c r="D1485" t="s">
        <v>1539</v>
      </c>
      <c r="E1485" s="323" t="s">
        <v>1539</v>
      </c>
      <c r="G1485" s="323" t="s">
        <v>1539</v>
      </c>
      <c r="H1485" s="323" t="s">
        <v>1539</v>
      </c>
    </row>
    <row r="1486" spans="1:8" x14ac:dyDescent="0.25">
      <c r="A1486" s="103"/>
      <c r="B1486" s="324"/>
      <c r="C1486" s="324" t="s">
        <v>1539</v>
      </c>
      <c r="D1486" t="s">
        <v>1539</v>
      </c>
      <c r="E1486" s="323" t="s">
        <v>1539</v>
      </c>
      <c r="G1486" s="323" t="s">
        <v>1539</v>
      </c>
      <c r="H1486" s="323" t="s">
        <v>1539</v>
      </c>
    </row>
    <row r="1487" spans="1:8" x14ac:dyDescent="0.25">
      <c r="A1487" s="103"/>
      <c r="B1487" s="324"/>
      <c r="C1487" s="324" t="s">
        <v>1539</v>
      </c>
      <c r="D1487" t="s">
        <v>1539</v>
      </c>
      <c r="E1487" s="323" t="s">
        <v>1539</v>
      </c>
      <c r="G1487" s="323" t="s">
        <v>1539</v>
      </c>
      <c r="H1487" s="323" t="s">
        <v>1539</v>
      </c>
    </row>
    <row r="1488" spans="1:8" x14ac:dyDescent="0.25">
      <c r="A1488" s="103"/>
      <c r="B1488" s="324"/>
      <c r="C1488" s="324" t="s">
        <v>1539</v>
      </c>
      <c r="D1488" t="s">
        <v>1539</v>
      </c>
      <c r="E1488" s="323" t="s">
        <v>1539</v>
      </c>
      <c r="G1488" s="323" t="s">
        <v>1539</v>
      </c>
      <c r="H1488" s="323" t="s">
        <v>1539</v>
      </c>
    </row>
    <row r="1489" spans="1:8" x14ac:dyDescent="0.25">
      <c r="A1489" s="103"/>
      <c r="B1489" s="324"/>
      <c r="C1489" s="324" t="s">
        <v>1539</v>
      </c>
      <c r="D1489" t="s">
        <v>1539</v>
      </c>
      <c r="E1489" s="323" t="s">
        <v>1539</v>
      </c>
      <c r="G1489" s="323" t="s">
        <v>1539</v>
      </c>
      <c r="H1489" s="323" t="s">
        <v>1539</v>
      </c>
    </row>
    <row r="1490" spans="1:8" x14ac:dyDescent="0.25">
      <c r="A1490" s="103"/>
      <c r="B1490" s="324"/>
      <c r="C1490" s="324" t="s">
        <v>1539</v>
      </c>
      <c r="D1490" t="s">
        <v>1539</v>
      </c>
      <c r="E1490" s="323" t="s">
        <v>1539</v>
      </c>
      <c r="G1490" s="323" t="s">
        <v>1539</v>
      </c>
      <c r="H1490" s="323" t="s">
        <v>1539</v>
      </c>
    </row>
    <row r="1491" spans="1:8" x14ac:dyDescent="0.25">
      <c r="A1491" s="103"/>
      <c r="B1491" s="324"/>
      <c r="C1491" s="324" t="s">
        <v>1539</v>
      </c>
      <c r="D1491" t="s">
        <v>1539</v>
      </c>
      <c r="E1491" s="323" t="s">
        <v>1539</v>
      </c>
      <c r="G1491" s="323" t="s">
        <v>1539</v>
      </c>
      <c r="H1491" s="323" t="s">
        <v>1539</v>
      </c>
    </row>
    <row r="1492" spans="1:8" x14ac:dyDescent="0.25">
      <c r="A1492" s="103"/>
      <c r="B1492" s="324"/>
      <c r="C1492" s="324" t="s">
        <v>1539</v>
      </c>
      <c r="D1492" t="s">
        <v>1539</v>
      </c>
      <c r="E1492" s="323" t="s">
        <v>1539</v>
      </c>
      <c r="G1492" s="323" t="s">
        <v>1539</v>
      </c>
      <c r="H1492" s="323" t="s">
        <v>1539</v>
      </c>
    </row>
    <row r="1493" spans="1:8" x14ac:dyDescent="0.25">
      <c r="A1493" s="103"/>
      <c r="B1493" s="324"/>
      <c r="C1493" s="324" t="s">
        <v>1539</v>
      </c>
      <c r="D1493" t="s">
        <v>1539</v>
      </c>
      <c r="E1493" s="323" t="s">
        <v>1539</v>
      </c>
      <c r="G1493" s="323" t="s">
        <v>1539</v>
      </c>
      <c r="H1493" s="323" t="s">
        <v>1539</v>
      </c>
    </row>
    <row r="1494" spans="1:8" x14ac:dyDescent="0.25">
      <c r="A1494" s="103"/>
      <c r="B1494" s="324"/>
      <c r="C1494" s="324" t="s">
        <v>1539</v>
      </c>
      <c r="D1494" t="s">
        <v>1539</v>
      </c>
      <c r="E1494" s="323" t="s">
        <v>1539</v>
      </c>
      <c r="G1494" s="323" t="s">
        <v>1539</v>
      </c>
      <c r="H1494" s="323" t="s">
        <v>1539</v>
      </c>
    </row>
    <row r="1495" spans="1:8" x14ac:dyDescent="0.25">
      <c r="A1495" s="103"/>
      <c r="B1495" s="324"/>
      <c r="C1495" s="324" t="s">
        <v>1539</v>
      </c>
      <c r="D1495" t="s">
        <v>1539</v>
      </c>
      <c r="E1495" s="323" t="s">
        <v>1539</v>
      </c>
      <c r="G1495" s="323" t="s">
        <v>1539</v>
      </c>
      <c r="H1495" s="323" t="s">
        <v>1539</v>
      </c>
    </row>
    <row r="1496" spans="1:8" x14ac:dyDescent="0.25">
      <c r="A1496" s="103"/>
      <c r="B1496" s="324"/>
      <c r="C1496" s="324" t="s">
        <v>1539</v>
      </c>
      <c r="D1496" t="s">
        <v>1539</v>
      </c>
      <c r="E1496" s="323" t="s">
        <v>1539</v>
      </c>
      <c r="G1496" s="323" t="s">
        <v>1539</v>
      </c>
      <c r="H1496" s="323" t="s">
        <v>1539</v>
      </c>
    </row>
    <row r="1497" spans="1:8" x14ac:dyDescent="0.25">
      <c r="A1497" s="103"/>
      <c r="B1497" s="324"/>
      <c r="C1497" s="324" t="s">
        <v>1539</v>
      </c>
      <c r="D1497" t="s">
        <v>1539</v>
      </c>
      <c r="E1497" s="323" t="s">
        <v>1539</v>
      </c>
      <c r="G1497" s="323" t="s">
        <v>1539</v>
      </c>
      <c r="H1497" s="323" t="s">
        <v>1539</v>
      </c>
    </row>
    <row r="1498" spans="1:8" x14ac:dyDescent="0.25">
      <c r="A1498" s="103"/>
      <c r="B1498" s="324"/>
      <c r="C1498" s="324" t="s">
        <v>1539</v>
      </c>
      <c r="D1498" t="s">
        <v>1539</v>
      </c>
      <c r="E1498" s="323" t="s">
        <v>1539</v>
      </c>
      <c r="G1498" s="323" t="s">
        <v>1539</v>
      </c>
      <c r="H1498" s="323" t="s">
        <v>1539</v>
      </c>
    </row>
    <row r="1499" spans="1:8" x14ac:dyDescent="0.25">
      <c r="A1499" s="103"/>
      <c r="B1499" s="324"/>
      <c r="C1499" s="324" t="s">
        <v>1539</v>
      </c>
      <c r="D1499" t="s">
        <v>1539</v>
      </c>
      <c r="E1499" s="323" t="s">
        <v>1539</v>
      </c>
      <c r="G1499" s="323" t="s">
        <v>1539</v>
      </c>
      <c r="H1499" s="323" t="s">
        <v>1539</v>
      </c>
    </row>
    <row r="1500" spans="1:8" x14ac:dyDescent="0.25">
      <c r="A1500" s="103"/>
      <c r="B1500" s="324"/>
      <c r="C1500" s="324" t="s">
        <v>1539</v>
      </c>
      <c r="D1500" t="s">
        <v>1539</v>
      </c>
      <c r="E1500" s="323" t="s">
        <v>1539</v>
      </c>
      <c r="G1500" s="323" t="s">
        <v>1539</v>
      </c>
      <c r="H1500" s="323" t="s">
        <v>1539</v>
      </c>
    </row>
    <row r="1501" spans="1:8" x14ac:dyDescent="0.25">
      <c r="A1501" s="103"/>
      <c r="B1501" s="324"/>
      <c r="C1501" s="324" t="s">
        <v>1539</v>
      </c>
      <c r="D1501" t="s">
        <v>1539</v>
      </c>
      <c r="E1501" s="323" t="s">
        <v>1539</v>
      </c>
      <c r="G1501" s="323" t="s">
        <v>1539</v>
      </c>
      <c r="H1501" s="323" t="s">
        <v>1539</v>
      </c>
    </row>
    <row r="1502" spans="1:8" x14ac:dyDescent="0.25">
      <c r="A1502" s="103"/>
      <c r="B1502" s="324"/>
      <c r="C1502" s="324" t="s">
        <v>1539</v>
      </c>
      <c r="D1502" t="s">
        <v>1539</v>
      </c>
      <c r="E1502" s="323" t="s">
        <v>1539</v>
      </c>
      <c r="G1502" s="323" t="s">
        <v>1539</v>
      </c>
      <c r="H1502" s="323" t="s">
        <v>1539</v>
      </c>
    </row>
    <row r="1503" spans="1:8" x14ac:dyDescent="0.25">
      <c r="A1503" s="103"/>
      <c r="B1503" s="324"/>
      <c r="C1503" s="324" t="s">
        <v>1539</v>
      </c>
      <c r="D1503" t="s">
        <v>1539</v>
      </c>
      <c r="E1503" s="323" t="s">
        <v>1539</v>
      </c>
      <c r="G1503" s="323" t="s">
        <v>1539</v>
      </c>
      <c r="H1503" s="323" t="s">
        <v>1539</v>
      </c>
    </row>
    <row r="1504" spans="1:8" x14ac:dyDescent="0.25">
      <c r="A1504" s="103"/>
      <c r="B1504" s="324"/>
      <c r="C1504" s="324" t="s">
        <v>1539</v>
      </c>
      <c r="D1504" t="s">
        <v>1539</v>
      </c>
      <c r="E1504" s="323" t="s">
        <v>1539</v>
      </c>
      <c r="G1504" s="323" t="s">
        <v>1539</v>
      </c>
      <c r="H1504" s="323" t="s">
        <v>1539</v>
      </c>
    </row>
    <row r="1505" spans="1:8" x14ac:dyDescent="0.25">
      <c r="A1505" s="103"/>
      <c r="B1505" s="324"/>
      <c r="C1505" s="324" t="s">
        <v>1539</v>
      </c>
      <c r="D1505" t="s">
        <v>1539</v>
      </c>
      <c r="E1505" s="323" t="s">
        <v>1539</v>
      </c>
      <c r="G1505" s="323" t="s">
        <v>1539</v>
      </c>
      <c r="H1505" s="323" t="s">
        <v>1539</v>
      </c>
    </row>
    <row r="1506" spans="1:8" x14ac:dyDescent="0.25">
      <c r="A1506" s="103"/>
      <c r="B1506" s="324"/>
      <c r="C1506" s="324" t="s">
        <v>1539</v>
      </c>
      <c r="D1506" t="s">
        <v>1539</v>
      </c>
      <c r="E1506" s="323" t="s">
        <v>1539</v>
      </c>
      <c r="G1506" s="323" t="s">
        <v>1539</v>
      </c>
      <c r="H1506" s="323" t="s">
        <v>1539</v>
      </c>
    </row>
    <row r="1507" spans="1:8" x14ac:dyDescent="0.25">
      <c r="A1507" s="103"/>
      <c r="B1507" s="324"/>
      <c r="C1507" s="324" t="s">
        <v>1539</v>
      </c>
      <c r="D1507" t="s">
        <v>1539</v>
      </c>
      <c r="E1507" s="323" t="s">
        <v>1539</v>
      </c>
      <c r="G1507" s="323" t="s">
        <v>1539</v>
      </c>
      <c r="H1507" s="323" t="s">
        <v>1539</v>
      </c>
    </row>
    <row r="1508" spans="1:8" x14ac:dyDescent="0.25">
      <c r="A1508" s="103"/>
      <c r="B1508" s="324"/>
      <c r="C1508" s="324" t="s">
        <v>1539</v>
      </c>
      <c r="D1508" t="s">
        <v>1539</v>
      </c>
      <c r="E1508" s="323" t="s">
        <v>1539</v>
      </c>
      <c r="G1508" s="323" t="s">
        <v>1539</v>
      </c>
      <c r="H1508" s="323" t="s">
        <v>1539</v>
      </c>
    </row>
    <row r="1509" spans="1:8" x14ac:dyDescent="0.25">
      <c r="A1509" s="103"/>
      <c r="B1509" s="324"/>
      <c r="C1509" s="324" t="s">
        <v>1539</v>
      </c>
      <c r="D1509" t="s">
        <v>1539</v>
      </c>
      <c r="E1509" s="323" t="s">
        <v>1539</v>
      </c>
      <c r="G1509" s="323" t="s">
        <v>1539</v>
      </c>
      <c r="H1509" s="323" t="s">
        <v>1539</v>
      </c>
    </row>
    <row r="1510" spans="1:8" x14ac:dyDescent="0.25">
      <c r="A1510" s="103"/>
      <c r="B1510" s="324"/>
      <c r="C1510" s="324" t="s">
        <v>1539</v>
      </c>
      <c r="D1510" t="s">
        <v>1539</v>
      </c>
      <c r="E1510" s="323" t="s">
        <v>1539</v>
      </c>
      <c r="G1510" s="323" t="s">
        <v>1539</v>
      </c>
      <c r="H1510" s="323" t="s">
        <v>1539</v>
      </c>
    </row>
    <row r="1511" spans="1:8" x14ac:dyDescent="0.25">
      <c r="A1511" s="103"/>
      <c r="B1511" s="324"/>
      <c r="C1511" s="324" t="s">
        <v>1539</v>
      </c>
      <c r="D1511" t="s">
        <v>1539</v>
      </c>
      <c r="E1511" s="323" t="s">
        <v>1539</v>
      </c>
      <c r="G1511" s="323" t="s">
        <v>1539</v>
      </c>
      <c r="H1511" s="323" t="s">
        <v>1539</v>
      </c>
    </row>
    <row r="1512" spans="1:8" x14ac:dyDescent="0.25">
      <c r="A1512" s="103"/>
      <c r="B1512" s="324"/>
      <c r="C1512" s="324" t="s">
        <v>1539</v>
      </c>
      <c r="D1512" t="s">
        <v>1539</v>
      </c>
      <c r="E1512" s="323" t="s">
        <v>1539</v>
      </c>
      <c r="G1512" s="323" t="s">
        <v>1539</v>
      </c>
      <c r="H1512" s="323" t="s">
        <v>1539</v>
      </c>
    </row>
    <row r="1513" spans="1:8" x14ac:dyDescent="0.25">
      <c r="A1513" s="103"/>
      <c r="B1513" s="324"/>
      <c r="C1513" s="324" t="s">
        <v>1539</v>
      </c>
      <c r="D1513" t="s">
        <v>1539</v>
      </c>
      <c r="E1513" s="323" t="s">
        <v>1539</v>
      </c>
      <c r="G1513" s="323" t="s">
        <v>1539</v>
      </c>
      <c r="H1513" s="323" t="s">
        <v>1539</v>
      </c>
    </row>
    <row r="1514" spans="1:8" x14ac:dyDescent="0.25">
      <c r="A1514" s="103"/>
      <c r="B1514" s="324"/>
      <c r="C1514" s="324" t="s">
        <v>1539</v>
      </c>
      <c r="D1514" t="s">
        <v>1539</v>
      </c>
      <c r="E1514" s="323" t="s">
        <v>1539</v>
      </c>
      <c r="G1514" s="323" t="s">
        <v>1539</v>
      </c>
      <c r="H1514" s="323" t="s">
        <v>1539</v>
      </c>
    </row>
    <row r="1515" spans="1:8" x14ac:dyDescent="0.25">
      <c r="A1515" s="103"/>
      <c r="B1515" s="324"/>
      <c r="C1515" s="324" t="s">
        <v>1539</v>
      </c>
      <c r="D1515" t="s">
        <v>1539</v>
      </c>
      <c r="E1515" s="323" t="s">
        <v>1539</v>
      </c>
      <c r="G1515" s="323" t="s">
        <v>1539</v>
      </c>
      <c r="H1515" s="323" t="s">
        <v>1539</v>
      </c>
    </row>
    <row r="1516" spans="1:8" x14ac:dyDescent="0.25">
      <c r="A1516" s="103"/>
      <c r="B1516" s="324"/>
      <c r="C1516" s="324" t="s">
        <v>1539</v>
      </c>
      <c r="D1516" t="s">
        <v>1539</v>
      </c>
      <c r="E1516" s="323" t="s">
        <v>1539</v>
      </c>
      <c r="G1516" s="323" t="s">
        <v>1539</v>
      </c>
      <c r="H1516" s="323" t="s">
        <v>1539</v>
      </c>
    </row>
    <row r="1517" spans="1:8" x14ac:dyDescent="0.25">
      <c r="A1517" s="103"/>
      <c r="B1517" s="324"/>
      <c r="C1517" s="324" t="s">
        <v>1539</v>
      </c>
      <c r="D1517" t="s">
        <v>1539</v>
      </c>
      <c r="E1517" s="323" t="s">
        <v>1539</v>
      </c>
      <c r="G1517" s="323" t="s">
        <v>1539</v>
      </c>
      <c r="H1517" s="323" t="s">
        <v>1539</v>
      </c>
    </row>
    <row r="1518" spans="1:8" x14ac:dyDescent="0.25">
      <c r="A1518" s="103"/>
      <c r="B1518" s="324"/>
      <c r="C1518" s="324" t="s">
        <v>1539</v>
      </c>
      <c r="D1518" t="s">
        <v>1539</v>
      </c>
      <c r="E1518" s="323" t="s">
        <v>1539</v>
      </c>
      <c r="G1518" s="323" t="s">
        <v>1539</v>
      </c>
      <c r="H1518" s="323" t="s">
        <v>1539</v>
      </c>
    </row>
    <row r="1519" spans="1:8" x14ac:dyDescent="0.25">
      <c r="A1519" s="103"/>
      <c r="B1519" s="324"/>
      <c r="C1519" s="324" t="s">
        <v>1539</v>
      </c>
      <c r="D1519" t="s">
        <v>1539</v>
      </c>
      <c r="E1519" s="323" t="s">
        <v>1539</v>
      </c>
      <c r="G1519" s="323" t="s">
        <v>1539</v>
      </c>
      <c r="H1519" s="323" t="s">
        <v>1539</v>
      </c>
    </row>
    <row r="1520" spans="1:8" x14ac:dyDescent="0.25">
      <c r="A1520" s="103"/>
      <c r="B1520" s="324"/>
      <c r="C1520" s="324" t="s">
        <v>1539</v>
      </c>
      <c r="D1520" t="s">
        <v>1539</v>
      </c>
      <c r="E1520" s="323" t="s">
        <v>1539</v>
      </c>
      <c r="G1520" s="323" t="s">
        <v>1539</v>
      </c>
      <c r="H1520" s="323" t="s">
        <v>1539</v>
      </c>
    </row>
    <row r="1521" spans="1:8" x14ac:dyDescent="0.25">
      <c r="A1521" s="103"/>
      <c r="B1521" s="324"/>
      <c r="C1521" s="324" t="s">
        <v>1539</v>
      </c>
      <c r="D1521" t="s">
        <v>1539</v>
      </c>
      <c r="E1521" s="323" t="s">
        <v>1539</v>
      </c>
      <c r="G1521" s="323" t="s">
        <v>1539</v>
      </c>
      <c r="H1521" s="323" t="s">
        <v>1539</v>
      </c>
    </row>
    <row r="1522" spans="1:8" x14ac:dyDescent="0.25">
      <c r="A1522" s="103"/>
      <c r="B1522" s="324"/>
      <c r="C1522" s="324" t="s">
        <v>1539</v>
      </c>
      <c r="D1522" t="s">
        <v>1539</v>
      </c>
      <c r="E1522" s="323" t="s">
        <v>1539</v>
      </c>
      <c r="G1522" s="323" t="s">
        <v>1539</v>
      </c>
      <c r="H1522" s="323" t="s">
        <v>1539</v>
      </c>
    </row>
    <row r="1523" spans="1:8" x14ac:dyDescent="0.25">
      <c r="A1523" s="103"/>
      <c r="B1523" s="324"/>
      <c r="C1523" s="324" t="s">
        <v>1539</v>
      </c>
      <c r="D1523" t="s">
        <v>1539</v>
      </c>
      <c r="E1523" s="323" t="s">
        <v>1539</v>
      </c>
      <c r="G1523" s="323" t="s">
        <v>1539</v>
      </c>
      <c r="H1523" s="323" t="s">
        <v>1539</v>
      </c>
    </row>
    <row r="1524" spans="1:8" x14ac:dyDescent="0.25">
      <c r="A1524" s="103"/>
      <c r="B1524" s="324"/>
      <c r="C1524" s="324" t="s">
        <v>1539</v>
      </c>
      <c r="D1524" t="s">
        <v>1539</v>
      </c>
      <c r="E1524" s="323" t="s">
        <v>1539</v>
      </c>
      <c r="G1524" s="323" t="s">
        <v>1539</v>
      </c>
      <c r="H1524" s="323" t="s">
        <v>1539</v>
      </c>
    </row>
    <row r="1525" spans="1:8" x14ac:dyDescent="0.25">
      <c r="A1525" s="103"/>
      <c r="B1525" s="324"/>
      <c r="C1525" s="324" t="s">
        <v>1539</v>
      </c>
      <c r="D1525" t="s">
        <v>1539</v>
      </c>
      <c r="E1525" s="323" t="s">
        <v>1539</v>
      </c>
      <c r="G1525" s="323" t="s">
        <v>1539</v>
      </c>
      <c r="H1525" s="323" t="s">
        <v>1539</v>
      </c>
    </row>
    <row r="1526" spans="1:8" x14ac:dyDescent="0.25">
      <c r="A1526" s="103"/>
      <c r="B1526" s="324"/>
      <c r="C1526" s="324" t="s">
        <v>1539</v>
      </c>
      <c r="D1526" t="s">
        <v>1539</v>
      </c>
      <c r="E1526" s="323" t="s">
        <v>1539</v>
      </c>
      <c r="G1526" s="323" t="s">
        <v>1539</v>
      </c>
      <c r="H1526" s="323" t="s">
        <v>1539</v>
      </c>
    </row>
    <row r="1527" spans="1:8" x14ac:dyDescent="0.25">
      <c r="A1527" s="103"/>
      <c r="B1527" s="326"/>
      <c r="C1527" s="324" t="s">
        <v>1539</v>
      </c>
      <c r="D1527" t="s">
        <v>1539</v>
      </c>
      <c r="E1527" s="323" t="s">
        <v>1539</v>
      </c>
      <c r="G1527" s="323" t="s">
        <v>1539</v>
      </c>
      <c r="H1527" s="323" t="s">
        <v>1539</v>
      </c>
    </row>
    <row r="1528" spans="1:8" x14ac:dyDescent="0.25">
      <c r="A1528" s="103"/>
      <c r="C1528" s="324" t="s">
        <v>1539</v>
      </c>
      <c r="D1528" t="s">
        <v>1539</v>
      </c>
      <c r="E1528" s="323" t="s">
        <v>1539</v>
      </c>
      <c r="G1528" s="323" t="s">
        <v>1539</v>
      </c>
      <c r="H1528" s="323" t="s">
        <v>1539</v>
      </c>
    </row>
    <row r="1529" spans="1:8" x14ac:dyDescent="0.25">
      <c r="A1529" s="103"/>
      <c r="C1529" s="324" t="s">
        <v>1539</v>
      </c>
      <c r="D1529" t="s">
        <v>1539</v>
      </c>
      <c r="E1529" s="323" t="s">
        <v>1539</v>
      </c>
      <c r="G1529" s="323" t="s">
        <v>1539</v>
      </c>
      <c r="H1529" s="323" t="s">
        <v>1539</v>
      </c>
    </row>
    <row r="1530" spans="1:8" x14ac:dyDescent="0.25">
      <c r="A1530" s="103"/>
      <c r="C1530" s="324" t="s">
        <v>1539</v>
      </c>
      <c r="D1530" t="s">
        <v>1539</v>
      </c>
      <c r="E1530" s="323" t="s">
        <v>1539</v>
      </c>
      <c r="G1530" s="323" t="s">
        <v>1539</v>
      </c>
      <c r="H1530" s="323" t="s">
        <v>1539</v>
      </c>
    </row>
    <row r="1531" spans="1:8" x14ac:dyDescent="0.25">
      <c r="A1531" s="103"/>
      <c r="B1531" s="324"/>
      <c r="C1531" s="324" t="s">
        <v>1539</v>
      </c>
      <c r="D1531" t="s">
        <v>1539</v>
      </c>
      <c r="E1531" s="323" t="s">
        <v>1539</v>
      </c>
      <c r="G1531" s="323" t="s">
        <v>1539</v>
      </c>
      <c r="H1531" s="323" t="s">
        <v>1539</v>
      </c>
    </row>
    <row r="1532" spans="1:8" x14ac:dyDescent="0.25">
      <c r="A1532" s="103"/>
      <c r="B1532" s="324"/>
      <c r="C1532" s="324" t="s">
        <v>1539</v>
      </c>
      <c r="D1532" t="s">
        <v>1539</v>
      </c>
      <c r="E1532" s="323" t="s">
        <v>1539</v>
      </c>
      <c r="G1532" s="323" t="s">
        <v>1539</v>
      </c>
      <c r="H1532" s="323" t="s">
        <v>1539</v>
      </c>
    </row>
    <row r="1533" spans="1:8" x14ac:dyDescent="0.25">
      <c r="A1533" s="103"/>
      <c r="B1533" s="324"/>
      <c r="C1533" s="324" t="s">
        <v>1539</v>
      </c>
      <c r="D1533" t="s">
        <v>1539</v>
      </c>
      <c r="E1533" s="323" t="s">
        <v>1539</v>
      </c>
      <c r="G1533" s="323" t="s">
        <v>1539</v>
      </c>
      <c r="H1533" s="323" t="s">
        <v>1539</v>
      </c>
    </row>
    <row r="1534" spans="1:8" x14ac:dyDescent="0.25">
      <c r="A1534" s="103"/>
      <c r="B1534" s="324"/>
      <c r="C1534" s="324" t="s">
        <v>1539</v>
      </c>
      <c r="D1534" t="s">
        <v>1539</v>
      </c>
      <c r="E1534" s="323" t="s">
        <v>1539</v>
      </c>
      <c r="G1534" s="323" t="s">
        <v>1539</v>
      </c>
      <c r="H1534" s="323" t="s">
        <v>1539</v>
      </c>
    </row>
    <row r="1535" spans="1:8" x14ac:dyDescent="0.25">
      <c r="A1535" s="103"/>
      <c r="B1535" s="324"/>
      <c r="C1535" s="324" t="s">
        <v>1539</v>
      </c>
      <c r="D1535" t="s">
        <v>1539</v>
      </c>
      <c r="E1535" s="323" t="s">
        <v>1539</v>
      </c>
      <c r="G1535" s="323" t="s">
        <v>1539</v>
      </c>
      <c r="H1535" s="323" t="s">
        <v>1539</v>
      </c>
    </row>
    <row r="1536" spans="1:8" x14ac:dyDescent="0.25">
      <c r="A1536" s="103"/>
      <c r="B1536" s="324"/>
      <c r="C1536" s="324" t="s">
        <v>1539</v>
      </c>
      <c r="D1536" t="s">
        <v>1539</v>
      </c>
      <c r="E1536" s="323" t="s">
        <v>1539</v>
      </c>
      <c r="G1536" s="323" t="s">
        <v>1539</v>
      </c>
      <c r="H1536" s="323" t="s">
        <v>1539</v>
      </c>
    </row>
    <row r="1537" spans="1:8" x14ac:dyDescent="0.25">
      <c r="A1537" s="103"/>
      <c r="B1537" s="324"/>
      <c r="C1537" s="324" t="s">
        <v>1539</v>
      </c>
      <c r="D1537" t="s">
        <v>1539</v>
      </c>
      <c r="E1537" s="323" t="s">
        <v>1539</v>
      </c>
      <c r="G1537" s="323" t="s">
        <v>1539</v>
      </c>
      <c r="H1537" s="323" t="s">
        <v>1539</v>
      </c>
    </row>
    <row r="1538" spans="1:8" x14ac:dyDescent="0.25">
      <c r="A1538" s="103"/>
      <c r="B1538" s="324"/>
      <c r="C1538" s="324" t="s">
        <v>1539</v>
      </c>
      <c r="D1538" t="s">
        <v>1539</v>
      </c>
      <c r="E1538" s="323" t="s">
        <v>1539</v>
      </c>
      <c r="G1538" s="323" t="s">
        <v>1539</v>
      </c>
      <c r="H1538" s="323" t="s">
        <v>1539</v>
      </c>
    </row>
    <row r="1539" spans="1:8" x14ac:dyDescent="0.25">
      <c r="A1539" s="103"/>
      <c r="B1539" s="324"/>
      <c r="C1539" s="324" t="s">
        <v>1539</v>
      </c>
      <c r="D1539" t="s">
        <v>1539</v>
      </c>
      <c r="E1539" s="323" t="s">
        <v>1539</v>
      </c>
      <c r="G1539" s="323" t="s">
        <v>1539</v>
      </c>
      <c r="H1539" s="323" t="s">
        <v>1539</v>
      </c>
    </row>
    <row r="1540" spans="1:8" x14ac:dyDescent="0.25">
      <c r="A1540" s="103"/>
      <c r="B1540" s="324"/>
      <c r="C1540" s="324" t="s">
        <v>1539</v>
      </c>
      <c r="D1540" t="s">
        <v>1539</v>
      </c>
      <c r="E1540" s="323" t="s">
        <v>1539</v>
      </c>
      <c r="G1540" s="323" t="s">
        <v>1539</v>
      </c>
      <c r="H1540" s="323" t="s">
        <v>1539</v>
      </c>
    </row>
    <row r="1541" spans="1:8" x14ac:dyDescent="0.25">
      <c r="A1541" s="103"/>
      <c r="B1541" s="324"/>
      <c r="C1541" s="324" t="s">
        <v>1539</v>
      </c>
      <c r="D1541" t="s">
        <v>1539</v>
      </c>
      <c r="E1541" s="323" t="s">
        <v>1539</v>
      </c>
      <c r="G1541" s="323" t="s">
        <v>1539</v>
      </c>
      <c r="H1541" s="323" t="s">
        <v>1539</v>
      </c>
    </row>
    <row r="1542" spans="1:8" x14ac:dyDescent="0.25">
      <c r="A1542" s="103"/>
      <c r="B1542" s="324"/>
      <c r="C1542" s="324" t="s">
        <v>1539</v>
      </c>
      <c r="D1542" t="s">
        <v>1539</v>
      </c>
      <c r="E1542" s="323" t="s">
        <v>1539</v>
      </c>
      <c r="G1542" s="323" t="s">
        <v>1539</v>
      </c>
      <c r="H1542" s="323" t="s">
        <v>1539</v>
      </c>
    </row>
    <row r="1543" spans="1:8" x14ac:dyDescent="0.25">
      <c r="A1543" s="103"/>
      <c r="B1543" s="324"/>
      <c r="C1543" s="324" t="s">
        <v>1539</v>
      </c>
      <c r="D1543" t="s">
        <v>1539</v>
      </c>
      <c r="E1543" s="323" t="s">
        <v>1539</v>
      </c>
      <c r="G1543" s="323" t="s">
        <v>1539</v>
      </c>
      <c r="H1543" s="323" t="s">
        <v>1539</v>
      </c>
    </row>
    <row r="1544" spans="1:8" x14ac:dyDescent="0.25">
      <c r="A1544" s="103"/>
      <c r="B1544" s="324"/>
      <c r="C1544" s="324" t="s">
        <v>1539</v>
      </c>
      <c r="D1544" t="s">
        <v>1539</v>
      </c>
      <c r="E1544" s="323" t="s">
        <v>1539</v>
      </c>
      <c r="G1544" s="323" t="s">
        <v>1539</v>
      </c>
      <c r="H1544" s="323" t="s">
        <v>1539</v>
      </c>
    </row>
    <row r="1545" spans="1:8" x14ac:dyDescent="0.25">
      <c r="A1545" s="103"/>
      <c r="B1545" s="324"/>
      <c r="C1545" s="324" t="s">
        <v>1539</v>
      </c>
      <c r="D1545" t="s">
        <v>1539</v>
      </c>
      <c r="E1545" s="323" t="s">
        <v>1539</v>
      </c>
      <c r="G1545" s="323" t="s">
        <v>1539</v>
      </c>
      <c r="H1545" s="323" t="s">
        <v>1539</v>
      </c>
    </row>
    <row r="1546" spans="1:8" x14ac:dyDescent="0.25">
      <c r="A1546" s="103"/>
      <c r="B1546" s="324"/>
      <c r="C1546" s="324" t="s">
        <v>1539</v>
      </c>
      <c r="D1546" t="s">
        <v>1539</v>
      </c>
      <c r="E1546" s="323" t="s">
        <v>1539</v>
      </c>
      <c r="G1546" s="323" t="s">
        <v>1539</v>
      </c>
      <c r="H1546" s="323" t="s">
        <v>1539</v>
      </c>
    </row>
    <row r="1547" spans="1:8" x14ac:dyDescent="0.25">
      <c r="A1547" s="103"/>
      <c r="B1547" s="324"/>
      <c r="C1547" s="324" t="s">
        <v>1539</v>
      </c>
      <c r="D1547" t="s">
        <v>1539</v>
      </c>
      <c r="E1547" s="323" t="s">
        <v>1539</v>
      </c>
      <c r="G1547" s="323" t="s">
        <v>1539</v>
      </c>
      <c r="H1547" s="323" t="s">
        <v>1539</v>
      </c>
    </row>
    <row r="1548" spans="1:8" x14ac:dyDescent="0.25">
      <c r="A1548" s="103"/>
      <c r="B1548" s="324"/>
      <c r="C1548" s="324" t="s">
        <v>1539</v>
      </c>
      <c r="D1548" t="s">
        <v>1539</v>
      </c>
      <c r="E1548" s="323" t="s">
        <v>1539</v>
      </c>
      <c r="G1548" s="323" t="s">
        <v>1539</v>
      </c>
      <c r="H1548" s="323" t="s">
        <v>1539</v>
      </c>
    </row>
    <row r="1549" spans="1:8" x14ac:dyDescent="0.25">
      <c r="A1549" s="103"/>
      <c r="B1549" s="324"/>
      <c r="C1549" s="324" t="s">
        <v>1539</v>
      </c>
      <c r="D1549" t="s">
        <v>1539</v>
      </c>
      <c r="E1549" s="323" t="s">
        <v>1539</v>
      </c>
      <c r="G1549" s="323" t="s">
        <v>1539</v>
      </c>
      <c r="H1549" s="323" t="s">
        <v>1539</v>
      </c>
    </row>
    <row r="1550" spans="1:8" x14ac:dyDescent="0.25">
      <c r="A1550" s="103"/>
      <c r="B1550" s="324"/>
      <c r="C1550" s="324" t="s">
        <v>1539</v>
      </c>
      <c r="D1550" t="s">
        <v>1539</v>
      </c>
      <c r="E1550" s="323" t="s">
        <v>1539</v>
      </c>
      <c r="G1550" s="323" t="s">
        <v>1539</v>
      </c>
      <c r="H1550" s="323" t="s">
        <v>1539</v>
      </c>
    </row>
    <row r="1551" spans="1:8" x14ac:dyDescent="0.25">
      <c r="A1551" s="103"/>
      <c r="B1551" s="324"/>
      <c r="C1551" s="324" t="s">
        <v>1539</v>
      </c>
      <c r="D1551" t="s">
        <v>1539</v>
      </c>
      <c r="E1551" s="323" t="s">
        <v>1539</v>
      </c>
      <c r="G1551" s="323" t="s">
        <v>1539</v>
      </c>
      <c r="H1551" s="323" t="s">
        <v>1539</v>
      </c>
    </row>
    <row r="1552" spans="1:8" x14ac:dyDescent="0.25">
      <c r="A1552" s="103"/>
      <c r="B1552" s="324"/>
      <c r="C1552" s="324" t="s">
        <v>1539</v>
      </c>
      <c r="D1552" t="s">
        <v>1539</v>
      </c>
      <c r="E1552" s="323" t="s">
        <v>1539</v>
      </c>
      <c r="G1552" s="323" t="s">
        <v>1539</v>
      </c>
      <c r="H1552" s="323" t="s">
        <v>1539</v>
      </c>
    </row>
    <row r="1553" spans="1:8" x14ac:dyDescent="0.25">
      <c r="A1553" s="103"/>
      <c r="B1553" s="324"/>
      <c r="C1553" s="324" t="s">
        <v>1539</v>
      </c>
      <c r="D1553" t="s">
        <v>1539</v>
      </c>
      <c r="E1553" s="323" t="s">
        <v>1539</v>
      </c>
      <c r="G1553" s="323" t="s">
        <v>1539</v>
      </c>
      <c r="H1553" s="323" t="s">
        <v>1539</v>
      </c>
    </row>
    <row r="1554" spans="1:8" x14ac:dyDescent="0.25">
      <c r="A1554" s="103"/>
      <c r="B1554" s="326"/>
      <c r="C1554" s="324" t="s">
        <v>1539</v>
      </c>
      <c r="D1554" t="s">
        <v>1539</v>
      </c>
      <c r="E1554" s="323" t="s">
        <v>1539</v>
      </c>
      <c r="G1554" s="323" t="s">
        <v>1539</v>
      </c>
      <c r="H1554" s="323" t="s">
        <v>1539</v>
      </c>
    </row>
    <row r="1555" spans="1:8" x14ac:dyDescent="0.25">
      <c r="A1555" s="103"/>
      <c r="C1555" s="324" t="s">
        <v>1539</v>
      </c>
      <c r="D1555" t="s">
        <v>1539</v>
      </c>
      <c r="E1555" s="323" t="s">
        <v>1539</v>
      </c>
      <c r="G1555" s="323" t="s">
        <v>1539</v>
      </c>
      <c r="H1555" s="323" t="s">
        <v>1539</v>
      </c>
    </row>
    <row r="1556" spans="1:8" x14ac:dyDescent="0.25">
      <c r="A1556" s="103"/>
      <c r="C1556" s="324" t="s">
        <v>1539</v>
      </c>
      <c r="D1556" t="s">
        <v>1539</v>
      </c>
      <c r="E1556" s="323" t="s">
        <v>1539</v>
      </c>
      <c r="G1556" s="323" t="s">
        <v>1539</v>
      </c>
      <c r="H1556" s="323" t="s">
        <v>1539</v>
      </c>
    </row>
    <row r="1557" spans="1:8" x14ac:dyDescent="0.25">
      <c r="A1557" s="103"/>
      <c r="C1557" s="324" t="s">
        <v>1539</v>
      </c>
      <c r="D1557" t="s">
        <v>1539</v>
      </c>
      <c r="E1557" s="323" t="s">
        <v>1539</v>
      </c>
      <c r="G1557" s="323" t="s">
        <v>1539</v>
      </c>
      <c r="H1557" s="323" t="s">
        <v>1539</v>
      </c>
    </row>
    <row r="1558" spans="1:8" x14ac:dyDescent="0.25">
      <c r="A1558" s="103"/>
      <c r="C1558" s="324" t="s">
        <v>1539</v>
      </c>
      <c r="D1558" t="s">
        <v>1539</v>
      </c>
      <c r="E1558" s="323" t="s">
        <v>1539</v>
      </c>
      <c r="G1558" s="323" t="s">
        <v>1539</v>
      </c>
      <c r="H1558" s="323" t="s">
        <v>1539</v>
      </c>
    </row>
    <row r="1559" spans="1:8" x14ac:dyDescent="0.25">
      <c r="A1559" s="103"/>
      <c r="B1559" s="324"/>
      <c r="C1559" s="324" t="s">
        <v>1539</v>
      </c>
      <c r="D1559" t="s">
        <v>1539</v>
      </c>
      <c r="E1559" s="323" t="s">
        <v>1539</v>
      </c>
      <c r="G1559" s="323" t="s">
        <v>1539</v>
      </c>
      <c r="H1559" s="323" t="s">
        <v>1539</v>
      </c>
    </row>
    <row r="1560" spans="1:8" x14ac:dyDescent="0.25">
      <c r="A1560" s="103"/>
      <c r="B1560" s="324"/>
      <c r="C1560" s="324" t="s">
        <v>1539</v>
      </c>
      <c r="D1560" t="s">
        <v>1539</v>
      </c>
      <c r="E1560" s="323" t="s">
        <v>1539</v>
      </c>
      <c r="G1560" s="323" t="s">
        <v>1539</v>
      </c>
      <c r="H1560" s="323" t="s">
        <v>1539</v>
      </c>
    </row>
    <row r="1561" spans="1:8" x14ac:dyDescent="0.25">
      <c r="A1561" s="103"/>
      <c r="B1561" s="324"/>
      <c r="C1561" s="324" t="s">
        <v>1539</v>
      </c>
      <c r="D1561" t="s">
        <v>1539</v>
      </c>
      <c r="E1561" s="323" t="s">
        <v>1539</v>
      </c>
      <c r="G1561" s="323" t="s">
        <v>1539</v>
      </c>
      <c r="H1561" s="323" t="s">
        <v>1539</v>
      </c>
    </row>
    <row r="1562" spans="1:8" x14ac:dyDescent="0.25">
      <c r="A1562" s="103"/>
      <c r="B1562" s="324"/>
      <c r="C1562" s="324" t="s">
        <v>1539</v>
      </c>
      <c r="D1562" t="s">
        <v>1539</v>
      </c>
      <c r="E1562" s="323" t="s">
        <v>1539</v>
      </c>
      <c r="G1562" s="323" t="s">
        <v>1539</v>
      </c>
      <c r="H1562" s="323" t="s">
        <v>1539</v>
      </c>
    </row>
    <row r="1563" spans="1:8" x14ac:dyDescent="0.25">
      <c r="A1563" s="103"/>
      <c r="B1563" s="324"/>
      <c r="C1563" s="324" t="s">
        <v>1539</v>
      </c>
      <c r="D1563" t="s">
        <v>1539</v>
      </c>
      <c r="E1563" s="323" t="s">
        <v>1539</v>
      </c>
      <c r="G1563" s="323" t="s">
        <v>1539</v>
      </c>
      <c r="H1563" s="323" t="s">
        <v>1539</v>
      </c>
    </row>
    <row r="1564" spans="1:8" x14ac:dyDescent="0.25">
      <c r="A1564" s="103"/>
      <c r="B1564" s="324"/>
      <c r="C1564" s="324" t="s">
        <v>1539</v>
      </c>
      <c r="D1564" t="s">
        <v>1539</v>
      </c>
      <c r="E1564" s="323" t="s">
        <v>1539</v>
      </c>
      <c r="G1564" s="323" t="s">
        <v>1539</v>
      </c>
      <c r="H1564" s="323" t="s">
        <v>1539</v>
      </c>
    </row>
    <row r="1565" spans="1:8" x14ac:dyDescent="0.25">
      <c r="A1565" s="103"/>
      <c r="B1565" s="324"/>
      <c r="C1565" s="324" t="s">
        <v>1539</v>
      </c>
      <c r="D1565" t="s">
        <v>1539</v>
      </c>
      <c r="E1565" s="323" t="s">
        <v>1539</v>
      </c>
      <c r="G1565" s="323" t="s">
        <v>1539</v>
      </c>
      <c r="H1565" s="323" t="s">
        <v>1539</v>
      </c>
    </row>
    <row r="1566" spans="1:8" x14ac:dyDescent="0.25">
      <c r="A1566" s="103"/>
      <c r="B1566" s="324"/>
      <c r="C1566" s="324" t="s">
        <v>1539</v>
      </c>
      <c r="D1566" t="s">
        <v>1539</v>
      </c>
      <c r="E1566" s="323" t="s">
        <v>1539</v>
      </c>
      <c r="G1566" s="323" t="s">
        <v>1539</v>
      </c>
      <c r="H1566" s="323" t="s">
        <v>1539</v>
      </c>
    </row>
    <row r="1567" spans="1:8" x14ac:dyDescent="0.25">
      <c r="A1567" s="103"/>
      <c r="B1567" s="324"/>
      <c r="C1567" s="324" t="s">
        <v>1539</v>
      </c>
      <c r="D1567" t="s">
        <v>1539</v>
      </c>
      <c r="E1567" s="323" t="s">
        <v>1539</v>
      </c>
      <c r="G1567" s="323" t="s">
        <v>1539</v>
      </c>
      <c r="H1567" s="323" t="s">
        <v>1539</v>
      </c>
    </row>
    <row r="1568" spans="1:8" x14ac:dyDescent="0.25">
      <c r="A1568" s="103"/>
      <c r="B1568" s="326"/>
      <c r="C1568" s="324" t="s">
        <v>1539</v>
      </c>
      <c r="D1568" t="s">
        <v>1539</v>
      </c>
      <c r="E1568" s="323" t="s">
        <v>1539</v>
      </c>
      <c r="G1568" s="323" t="s">
        <v>1539</v>
      </c>
      <c r="H1568" s="323" t="s">
        <v>1539</v>
      </c>
    </row>
    <row r="1569" spans="1:8" x14ac:dyDescent="0.25">
      <c r="A1569" s="103"/>
      <c r="C1569" s="324" t="s">
        <v>1539</v>
      </c>
      <c r="D1569" t="s">
        <v>1539</v>
      </c>
      <c r="E1569" s="323" t="s">
        <v>1539</v>
      </c>
      <c r="G1569" s="323" t="s">
        <v>1539</v>
      </c>
      <c r="H1569" s="323" t="s">
        <v>1539</v>
      </c>
    </row>
    <row r="1570" spans="1:8" x14ac:dyDescent="0.25">
      <c r="A1570" s="103"/>
      <c r="C1570" s="324" t="s">
        <v>1539</v>
      </c>
      <c r="D1570" t="s">
        <v>1539</v>
      </c>
      <c r="E1570" s="323" t="s">
        <v>1539</v>
      </c>
      <c r="G1570" s="323" t="s">
        <v>1539</v>
      </c>
      <c r="H1570" s="323" t="s">
        <v>1539</v>
      </c>
    </row>
    <row r="1571" spans="1:8" x14ac:dyDescent="0.25">
      <c r="A1571" s="103"/>
      <c r="C1571" s="324" t="s">
        <v>1539</v>
      </c>
      <c r="D1571" t="s">
        <v>1539</v>
      </c>
      <c r="E1571" s="323" t="s">
        <v>1539</v>
      </c>
      <c r="G1571" s="323" t="s">
        <v>1539</v>
      </c>
      <c r="H1571" s="323" t="s">
        <v>1539</v>
      </c>
    </row>
    <row r="1572" spans="1:8" x14ac:dyDescent="0.25">
      <c r="A1572" s="103"/>
      <c r="B1572" s="324"/>
      <c r="C1572" s="324" t="s">
        <v>1539</v>
      </c>
      <c r="D1572" t="s">
        <v>1539</v>
      </c>
      <c r="E1572" s="323" t="s">
        <v>1539</v>
      </c>
      <c r="G1572" s="323" t="s">
        <v>1539</v>
      </c>
      <c r="H1572" s="323" t="s">
        <v>1539</v>
      </c>
    </row>
    <row r="1573" spans="1:8" x14ac:dyDescent="0.25">
      <c r="A1573" s="103"/>
      <c r="B1573" s="324"/>
      <c r="C1573" s="324" t="s">
        <v>1539</v>
      </c>
      <c r="D1573" t="s">
        <v>1539</v>
      </c>
      <c r="E1573" s="323" t="s">
        <v>1539</v>
      </c>
      <c r="G1573" s="323" t="s">
        <v>1539</v>
      </c>
      <c r="H1573" s="323" t="s">
        <v>1539</v>
      </c>
    </row>
    <row r="1574" spans="1:8" x14ac:dyDescent="0.25">
      <c r="A1574" s="103"/>
      <c r="B1574" s="324"/>
      <c r="C1574" s="324" t="s">
        <v>1539</v>
      </c>
      <c r="D1574" t="s">
        <v>1539</v>
      </c>
      <c r="E1574" s="323" t="s">
        <v>1539</v>
      </c>
      <c r="G1574" s="323" t="s">
        <v>1539</v>
      </c>
      <c r="H1574" s="323" t="s">
        <v>1539</v>
      </c>
    </row>
    <row r="1575" spans="1:8" x14ac:dyDescent="0.25">
      <c r="A1575" s="103"/>
      <c r="B1575" s="324"/>
      <c r="C1575" s="324" t="s">
        <v>1539</v>
      </c>
      <c r="D1575" t="s">
        <v>1539</v>
      </c>
      <c r="E1575" s="323" t="s">
        <v>1539</v>
      </c>
      <c r="G1575" s="323" t="s">
        <v>1539</v>
      </c>
      <c r="H1575" s="323" t="s">
        <v>1539</v>
      </c>
    </row>
    <row r="1576" spans="1:8" x14ac:dyDescent="0.25">
      <c r="A1576" s="103"/>
      <c r="B1576" s="324"/>
      <c r="C1576" s="324" t="s">
        <v>1539</v>
      </c>
      <c r="D1576" t="s">
        <v>1539</v>
      </c>
      <c r="E1576" s="323" t="s">
        <v>1539</v>
      </c>
      <c r="G1576" s="323" t="s">
        <v>1539</v>
      </c>
      <c r="H1576" s="323" t="s">
        <v>1539</v>
      </c>
    </row>
    <row r="1577" spans="1:8" x14ac:dyDescent="0.25">
      <c r="A1577" s="103"/>
      <c r="B1577" s="324"/>
      <c r="C1577" s="324" t="s">
        <v>1539</v>
      </c>
      <c r="D1577" t="s">
        <v>1539</v>
      </c>
      <c r="E1577" s="323" t="s">
        <v>1539</v>
      </c>
      <c r="G1577" s="323" t="s">
        <v>1539</v>
      </c>
      <c r="H1577" s="323" t="s">
        <v>1539</v>
      </c>
    </row>
    <row r="1578" spans="1:8" x14ac:dyDescent="0.25">
      <c r="A1578" s="103"/>
      <c r="B1578" s="324"/>
      <c r="C1578" s="324" t="s">
        <v>1539</v>
      </c>
      <c r="D1578" t="s">
        <v>1539</v>
      </c>
      <c r="E1578" s="323" t="s">
        <v>1539</v>
      </c>
      <c r="G1578" s="323" t="s">
        <v>1539</v>
      </c>
      <c r="H1578" s="323" t="s">
        <v>1539</v>
      </c>
    </row>
    <row r="1579" spans="1:8" x14ac:dyDescent="0.25">
      <c r="A1579" s="103"/>
      <c r="B1579" s="324"/>
      <c r="C1579" s="324" t="s">
        <v>1539</v>
      </c>
      <c r="D1579" t="s">
        <v>1539</v>
      </c>
      <c r="E1579" s="323" t="s">
        <v>1539</v>
      </c>
      <c r="G1579" s="323" t="s">
        <v>1539</v>
      </c>
      <c r="H1579" s="323" t="s">
        <v>1539</v>
      </c>
    </row>
    <row r="1580" spans="1:8" x14ac:dyDescent="0.25">
      <c r="A1580" s="103"/>
      <c r="B1580" s="326"/>
      <c r="C1580" s="324" t="s">
        <v>1539</v>
      </c>
      <c r="D1580" t="s">
        <v>1539</v>
      </c>
      <c r="E1580" s="323" t="s">
        <v>1539</v>
      </c>
      <c r="G1580" s="323" t="s">
        <v>1539</v>
      </c>
      <c r="H1580" s="323" t="s">
        <v>1539</v>
      </c>
    </row>
    <row r="1581" spans="1:8" x14ac:dyDescent="0.25">
      <c r="A1581" s="103"/>
      <c r="C1581" s="324" t="s">
        <v>1539</v>
      </c>
      <c r="D1581" t="s">
        <v>1539</v>
      </c>
      <c r="E1581" s="323" t="s">
        <v>1539</v>
      </c>
      <c r="G1581" s="323" t="s">
        <v>1539</v>
      </c>
      <c r="H1581" s="323" t="s">
        <v>1539</v>
      </c>
    </row>
    <row r="1582" spans="1:8" x14ac:dyDescent="0.25">
      <c r="A1582" s="103"/>
      <c r="C1582" s="324" t="s">
        <v>1539</v>
      </c>
      <c r="D1582" t="s">
        <v>1539</v>
      </c>
      <c r="E1582" s="323" t="s">
        <v>1539</v>
      </c>
      <c r="G1582" s="323" t="s">
        <v>1539</v>
      </c>
      <c r="H1582" s="323" t="s">
        <v>1539</v>
      </c>
    </row>
    <row r="1583" spans="1:8" x14ac:dyDescent="0.25">
      <c r="A1583" s="103"/>
      <c r="C1583" s="324" t="s">
        <v>1539</v>
      </c>
      <c r="D1583" t="s">
        <v>1539</v>
      </c>
      <c r="E1583" s="323" t="s">
        <v>1539</v>
      </c>
      <c r="G1583" s="323" t="s">
        <v>1539</v>
      </c>
      <c r="H1583" s="323" t="s">
        <v>1539</v>
      </c>
    </row>
    <row r="1584" spans="1:8" x14ac:dyDescent="0.25">
      <c r="A1584" s="103"/>
      <c r="B1584" s="324"/>
      <c r="C1584" s="324" t="s">
        <v>1539</v>
      </c>
      <c r="D1584" t="s">
        <v>1539</v>
      </c>
      <c r="E1584" s="323" t="s">
        <v>1539</v>
      </c>
      <c r="G1584" s="323" t="s">
        <v>1539</v>
      </c>
      <c r="H1584" s="323" t="s">
        <v>1539</v>
      </c>
    </row>
    <row r="1585" spans="1:8" x14ac:dyDescent="0.25">
      <c r="A1585" s="103"/>
      <c r="B1585" s="324"/>
      <c r="C1585" s="324" t="s">
        <v>1539</v>
      </c>
      <c r="D1585" t="s">
        <v>1539</v>
      </c>
      <c r="E1585" s="323" t="s">
        <v>1539</v>
      </c>
      <c r="G1585" s="323" t="s">
        <v>1539</v>
      </c>
      <c r="H1585" s="323" t="s">
        <v>1539</v>
      </c>
    </row>
    <row r="1586" spans="1:8" x14ac:dyDescent="0.25">
      <c r="A1586" s="103"/>
      <c r="B1586" s="324"/>
      <c r="C1586" s="324" t="s">
        <v>1539</v>
      </c>
      <c r="D1586" t="s">
        <v>1539</v>
      </c>
      <c r="E1586" s="323" t="s">
        <v>1539</v>
      </c>
      <c r="G1586" s="323" t="s">
        <v>1539</v>
      </c>
      <c r="H1586" s="323" t="s">
        <v>1539</v>
      </c>
    </row>
    <row r="1587" spans="1:8" x14ac:dyDescent="0.25">
      <c r="A1587" s="103"/>
      <c r="B1587" s="324"/>
      <c r="C1587" s="324" t="s">
        <v>1539</v>
      </c>
      <c r="D1587" t="s">
        <v>1539</v>
      </c>
      <c r="E1587" s="323" t="s">
        <v>1539</v>
      </c>
      <c r="G1587" s="323" t="s">
        <v>1539</v>
      </c>
      <c r="H1587" s="323" t="s">
        <v>1539</v>
      </c>
    </row>
    <row r="1588" spans="1:8" x14ac:dyDescent="0.25">
      <c r="A1588" s="103"/>
      <c r="B1588" s="324"/>
      <c r="C1588" s="324" t="s">
        <v>1539</v>
      </c>
      <c r="D1588" t="s">
        <v>1539</v>
      </c>
      <c r="E1588" s="323" t="s">
        <v>1539</v>
      </c>
      <c r="G1588" s="323" t="s">
        <v>1539</v>
      </c>
      <c r="H1588" s="323" t="s">
        <v>1539</v>
      </c>
    </row>
    <row r="1589" spans="1:8" x14ac:dyDescent="0.25">
      <c r="A1589" s="103"/>
      <c r="B1589" s="324"/>
      <c r="C1589" s="324" t="s">
        <v>1539</v>
      </c>
      <c r="D1589" t="s">
        <v>1539</v>
      </c>
      <c r="E1589" s="323" t="s">
        <v>1539</v>
      </c>
      <c r="G1589" s="323" t="s">
        <v>1539</v>
      </c>
      <c r="H1589" s="323" t="s">
        <v>1539</v>
      </c>
    </row>
    <row r="1590" spans="1:8" x14ac:dyDescent="0.25">
      <c r="A1590" s="103"/>
      <c r="B1590" s="324"/>
      <c r="C1590" s="324" t="s">
        <v>1539</v>
      </c>
      <c r="D1590" t="s">
        <v>1539</v>
      </c>
      <c r="E1590" s="323" t="s">
        <v>1539</v>
      </c>
      <c r="G1590" s="323" t="s">
        <v>1539</v>
      </c>
      <c r="H1590" s="323" t="s">
        <v>1539</v>
      </c>
    </row>
    <row r="1591" spans="1:8" x14ac:dyDescent="0.25">
      <c r="A1591" s="103"/>
      <c r="B1591" s="324"/>
      <c r="C1591" s="324" t="s">
        <v>1539</v>
      </c>
      <c r="D1591" t="s">
        <v>1539</v>
      </c>
      <c r="E1591" s="323" t="s">
        <v>1539</v>
      </c>
      <c r="G1591" s="323" t="s">
        <v>1539</v>
      </c>
      <c r="H1591" s="323" t="s">
        <v>1539</v>
      </c>
    </row>
    <row r="1592" spans="1:8" x14ac:dyDescent="0.25">
      <c r="A1592" s="103"/>
      <c r="B1592" s="324"/>
      <c r="C1592" s="324" t="s">
        <v>1539</v>
      </c>
      <c r="D1592" t="s">
        <v>1539</v>
      </c>
      <c r="E1592" s="323" t="s">
        <v>1539</v>
      </c>
      <c r="G1592" s="323" t="s">
        <v>1539</v>
      </c>
      <c r="H1592" s="323" t="s">
        <v>1539</v>
      </c>
    </row>
    <row r="1593" spans="1:8" x14ac:dyDescent="0.25">
      <c r="A1593" s="103"/>
      <c r="B1593" s="324"/>
      <c r="C1593" s="324" t="s">
        <v>1539</v>
      </c>
      <c r="D1593" t="s">
        <v>1539</v>
      </c>
      <c r="E1593" s="323" t="s">
        <v>1539</v>
      </c>
      <c r="G1593" s="323" t="s">
        <v>1539</v>
      </c>
      <c r="H1593" s="323" t="s">
        <v>1539</v>
      </c>
    </row>
    <row r="1594" spans="1:8" x14ac:dyDescent="0.25">
      <c r="A1594" s="103"/>
      <c r="B1594" s="324"/>
      <c r="C1594" s="324" t="s">
        <v>1539</v>
      </c>
      <c r="D1594" t="s">
        <v>1539</v>
      </c>
      <c r="E1594" s="323" t="s">
        <v>1539</v>
      </c>
      <c r="G1594" s="323" t="s">
        <v>1539</v>
      </c>
      <c r="H1594" s="323" t="s">
        <v>1539</v>
      </c>
    </row>
    <row r="1595" spans="1:8" x14ac:dyDescent="0.25">
      <c r="A1595" s="103"/>
      <c r="B1595" s="324"/>
      <c r="C1595" s="324" t="s">
        <v>1539</v>
      </c>
      <c r="D1595" t="s">
        <v>1539</v>
      </c>
      <c r="E1595" s="323" t="s">
        <v>1539</v>
      </c>
      <c r="G1595" s="323" t="s">
        <v>1539</v>
      </c>
      <c r="H1595" s="323" t="s">
        <v>1539</v>
      </c>
    </row>
    <row r="1596" spans="1:8" x14ac:dyDescent="0.25">
      <c r="A1596" s="103"/>
      <c r="B1596" s="324"/>
      <c r="C1596" s="324" t="s">
        <v>1539</v>
      </c>
      <c r="D1596" t="s">
        <v>1539</v>
      </c>
      <c r="E1596" s="323" t="s">
        <v>1539</v>
      </c>
      <c r="G1596" s="323" t="s">
        <v>1539</v>
      </c>
      <c r="H1596" s="323" t="s">
        <v>1539</v>
      </c>
    </row>
    <row r="1597" spans="1:8" x14ac:dyDescent="0.25">
      <c r="A1597" s="103"/>
      <c r="B1597" s="324"/>
      <c r="C1597" s="324" t="s">
        <v>1539</v>
      </c>
      <c r="D1597" t="s">
        <v>1539</v>
      </c>
      <c r="E1597" s="323" t="s">
        <v>1539</v>
      </c>
      <c r="G1597" s="323" t="s">
        <v>1539</v>
      </c>
      <c r="H1597" s="323" t="s">
        <v>1539</v>
      </c>
    </row>
    <row r="1598" spans="1:8" x14ac:dyDescent="0.25">
      <c r="A1598" s="103"/>
      <c r="B1598" s="324"/>
      <c r="C1598" s="324" t="s">
        <v>1539</v>
      </c>
      <c r="D1598" t="s">
        <v>1539</v>
      </c>
      <c r="E1598" s="323" t="s">
        <v>1539</v>
      </c>
      <c r="G1598" s="323" t="s">
        <v>1539</v>
      </c>
      <c r="H1598" s="323" t="s">
        <v>1539</v>
      </c>
    </row>
    <row r="1599" spans="1:8" x14ac:dyDescent="0.25">
      <c r="A1599" s="103"/>
      <c r="B1599" s="324"/>
      <c r="C1599" s="324" t="s">
        <v>1539</v>
      </c>
      <c r="D1599" t="s">
        <v>1539</v>
      </c>
      <c r="E1599" s="323" t="s">
        <v>1539</v>
      </c>
      <c r="G1599" s="323" t="s">
        <v>1539</v>
      </c>
      <c r="H1599" s="323" t="s">
        <v>1539</v>
      </c>
    </row>
    <row r="1600" spans="1:8" x14ac:dyDescent="0.25">
      <c r="A1600" s="103"/>
      <c r="B1600" s="324"/>
      <c r="C1600" s="324" t="s">
        <v>1539</v>
      </c>
      <c r="D1600" t="s">
        <v>1539</v>
      </c>
      <c r="E1600" s="323" t="s">
        <v>1539</v>
      </c>
      <c r="G1600" s="323" t="s">
        <v>1539</v>
      </c>
      <c r="H1600" s="323" t="s">
        <v>1539</v>
      </c>
    </row>
    <row r="1601" spans="1:8" x14ac:dyDescent="0.25">
      <c r="A1601" s="103"/>
      <c r="B1601" s="324"/>
      <c r="C1601" s="324" t="s">
        <v>1539</v>
      </c>
      <c r="D1601" t="s">
        <v>1539</v>
      </c>
      <c r="E1601" s="323" t="s">
        <v>1539</v>
      </c>
      <c r="G1601" s="323" t="s">
        <v>1539</v>
      </c>
      <c r="H1601" s="323" t="s">
        <v>1539</v>
      </c>
    </row>
    <row r="1602" spans="1:8" x14ac:dyDescent="0.25">
      <c r="A1602" s="103"/>
      <c r="B1602" s="324"/>
      <c r="C1602" s="324" t="s">
        <v>1539</v>
      </c>
      <c r="D1602" t="s">
        <v>1539</v>
      </c>
      <c r="E1602" s="323" t="s">
        <v>1539</v>
      </c>
      <c r="G1602" s="323" t="s">
        <v>1539</v>
      </c>
      <c r="H1602" s="323" t="s">
        <v>1539</v>
      </c>
    </row>
    <row r="1603" spans="1:8" x14ac:dyDescent="0.25">
      <c r="A1603" s="103"/>
      <c r="B1603" s="324"/>
      <c r="C1603" s="324" t="s">
        <v>1539</v>
      </c>
      <c r="D1603" t="s">
        <v>1539</v>
      </c>
      <c r="E1603" s="323" t="s">
        <v>1539</v>
      </c>
      <c r="G1603" s="323" t="s">
        <v>1539</v>
      </c>
      <c r="H1603" s="323" t="s">
        <v>1539</v>
      </c>
    </row>
    <row r="1604" spans="1:8" x14ac:dyDescent="0.25">
      <c r="A1604" s="103"/>
      <c r="B1604" s="324"/>
      <c r="C1604" s="324" t="s">
        <v>1539</v>
      </c>
      <c r="D1604" t="s">
        <v>1539</v>
      </c>
      <c r="E1604" s="323" t="s">
        <v>1539</v>
      </c>
      <c r="G1604" s="323" t="s">
        <v>1539</v>
      </c>
      <c r="H1604" s="323" t="s">
        <v>1539</v>
      </c>
    </row>
    <row r="1605" spans="1:8" x14ac:dyDescent="0.25">
      <c r="A1605" s="103"/>
      <c r="B1605" s="324"/>
      <c r="C1605" s="324" t="s">
        <v>1539</v>
      </c>
      <c r="D1605" t="s">
        <v>1539</v>
      </c>
      <c r="E1605" s="323" t="s">
        <v>1539</v>
      </c>
      <c r="G1605" s="323" t="s">
        <v>1539</v>
      </c>
      <c r="H1605" s="323" t="s">
        <v>1539</v>
      </c>
    </row>
    <row r="1606" spans="1:8" x14ac:dyDescent="0.25">
      <c r="A1606" s="103"/>
      <c r="B1606" s="324"/>
      <c r="C1606" s="324" t="s">
        <v>1539</v>
      </c>
      <c r="D1606" t="s">
        <v>1539</v>
      </c>
      <c r="E1606" s="323" t="s">
        <v>1539</v>
      </c>
      <c r="G1606" s="323" t="s">
        <v>1539</v>
      </c>
      <c r="H1606" s="323" t="s">
        <v>1539</v>
      </c>
    </row>
    <row r="1607" spans="1:8" x14ac:dyDescent="0.25">
      <c r="A1607" s="103"/>
      <c r="B1607" s="324"/>
      <c r="C1607" s="324" t="s">
        <v>1539</v>
      </c>
      <c r="D1607" t="s">
        <v>1539</v>
      </c>
      <c r="E1607" s="323" t="s">
        <v>1539</v>
      </c>
      <c r="G1607" s="323" t="s">
        <v>1539</v>
      </c>
      <c r="H1607" s="323" t="s">
        <v>1539</v>
      </c>
    </row>
    <row r="1608" spans="1:8" x14ac:dyDescent="0.25">
      <c r="A1608" s="103"/>
      <c r="B1608" s="324"/>
      <c r="C1608" s="324" t="s">
        <v>1539</v>
      </c>
      <c r="D1608" t="s">
        <v>1539</v>
      </c>
      <c r="E1608" s="323" t="s">
        <v>1539</v>
      </c>
      <c r="G1608" s="323" t="s">
        <v>1539</v>
      </c>
      <c r="H1608" s="323" t="s">
        <v>1539</v>
      </c>
    </row>
    <row r="1609" spans="1:8" x14ac:dyDescent="0.25">
      <c r="A1609" s="103"/>
      <c r="B1609" s="324"/>
      <c r="C1609" s="324" t="s">
        <v>1539</v>
      </c>
      <c r="D1609" t="s">
        <v>1539</v>
      </c>
      <c r="E1609" s="323" t="s">
        <v>1539</v>
      </c>
      <c r="G1609" s="323" t="s">
        <v>1539</v>
      </c>
      <c r="H1609" s="323" t="s">
        <v>1539</v>
      </c>
    </row>
    <row r="1610" spans="1:8" x14ac:dyDescent="0.25">
      <c r="A1610" s="103"/>
      <c r="B1610" s="324"/>
      <c r="C1610" s="324" t="s">
        <v>1539</v>
      </c>
      <c r="D1610" t="s">
        <v>1539</v>
      </c>
      <c r="E1610" s="323" t="s">
        <v>1539</v>
      </c>
      <c r="G1610" s="323" t="s">
        <v>1539</v>
      </c>
      <c r="H1610" s="323" t="s">
        <v>1539</v>
      </c>
    </row>
    <row r="1611" spans="1:8" x14ac:dyDescent="0.25">
      <c r="A1611" s="103"/>
      <c r="B1611" s="324"/>
      <c r="C1611" s="324" t="s">
        <v>1539</v>
      </c>
      <c r="D1611" t="s">
        <v>1539</v>
      </c>
      <c r="E1611" s="323" t="s">
        <v>1539</v>
      </c>
      <c r="G1611" s="323" t="s">
        <v>1539</v>
      </c>
      <c r="H1611" s="323" t="s">
        <v>1539</v>
      </c>
    </row>
    <row r="1612" spans="1:8" x14ac:dyDescent="0.25">
      <c r="A1612" s="103"/>
      <c r="B1612" s="324"/>
      <c r="C1612" s="324" t="s">
        <v>1539</v>
      </c>
      <c r="D1612" t="s">
        <v>1539</v>
      </c>
      <c r="E1612" s="323" t="s">
        <v>1539</v>
      </c>
      <c r="G1612" s="323" t="s">
        <v>1539</v>
      </c>
      <c r="H1612" s="323" t="s">
        <v>1539</v>
      </c>
    </row>
    <row r="1613" spans="1:8" x14ac:dyDescent="0.25">
      <c r="A1613" s="103"/>
      <c r="B1613" s="324"/>
      <c r="C1613" s="324" t="s">
        <v>1539</v>
      </c>
      <c r="D1613" t="s">
        <v>1539</v>
      </c>
      <c r="E1613" s="323" t="s">
        <v>1539</v>
      </c>
      <c r="G1613" s="323" t="s">
        <v>1539</v>
      </c>
      <c r="H1613" s="323" t="s">
        <v>1539</v>
      </c>
    </row>
    <row r="1614" spans="1:8" x14ac:dyDescent="0.25">
      <c r="A1614" s="103"/>
      <c r="B1614" s="324"/>
      <c r="C1614" s="324" t="s">
        <v>1539</v>
      </c>
      <c r="D1614" t="s">
        <v>1539</v>
      </c>
      <c r="E1614" s="323" t="s">
        <v>1539</v>
      </c>
      <c r="G1614" s="323" t="s">
        <v>1539</v>
      </c>
      <c r="H1614" s="323" t="s">
        <v>1539</v>
      </c>
    </row>
    <row r="1615" spans="1:8" x14ac:dyDescent="0.25">
      <c r="A1615" s="103"/>
      <c r="B1615" s="324"/>
      <c r="C1615" s="324" t="s">
        <v>1539</v>
      </c>
      <c r="D1615" t="s">
        <v>1539</v>
      </c>
      <c r="E1615" s="323" t="s">
        <v>1539</v>
      </c>
      <c r="G1615" s="323" t="s">
        <v>1539</v>
      </c>
      <c r="H1615" s="323" t="s">
        <v>1539</v>
      </c>
    </row>
    <row r="1616" spans="1:8" x14ac:dyDescent="0.25">
      <c r="A1616" s="103"/>
      <c r="B1616" s="324"/>
      <c r="C1616" s="324" t="s">
        <v>1539</v>
      </c>
      <c r="D1616" t="s">
        <v>1539</v>
      </c>
      <c r="E1616" s="323" t="s">
        <v>1539</v>
      </c>
      <c r="G1616" s="323" t="s">
        <v>1539</v>
      </c>
      <c r="H1616" s="323" t="s">
        <v>1539</v>
      </c>
    </row>
    <row r="1617" spans="1:8" x14ac:dyDescent="0.25">
      <c r="A1617" s="103"/>
      <c r="B1617" s="324"/>
      <c r="C1617" s="324" t="s">
        <v>1539</v>
      </c>
      <c r="D1617" t="s">
        <v>1539</v>
      </c>
      <c r="E1617" s="323" t="s">
        <v>1539</v>
      </c>
      <c r="G1617" s="323" t="s">
        <v>1539</v>
      </c>
      <c r="H1617" s="323" t="s">
        <v>1539</v>
      </c>
    </row>
    <row r="1618" spans="1:8" x14ac:dyDescent="0.25">
      <c r="A1618" s="103"/>
      <c r="B1618" s="324"/>
      <c r="C1618" s="324" t="s">
        <v>1539</v>
      </c>
      <c r="D1618" t="s">
        <v>1539</v>
      </c>
      <c r="E1618" s="323" t="s">
        <v>1539</v>
      </c>
      <c r="G1618" s="323" t="s">
        <v>1539</v>
      </c>
      <c r="H1618" s="323" t="s">
        <v>1539</v>
      </c>
    </row>
    <row r="1619" spans="1:8" x14ac:dyDescent="0.25">
      <c r="A1619" s="103"/>
      <c r="B1619" s="324"/>
      <c r="C1619" s="324" t="s">
        <v>1539</v>
      </c>
      <c r="D1619" t="s">
        <v>1539</v>
      </c>
      <c r="E1619" s="323" t="s">
        <v>1539</v>
      </c>
      <c r="G1619" s="323" t="s">
        <v>1539</v>
      </c>
      <c r="H1619" s="323" t="s">
        <v>1539</v>
      </c>
    </row>
    <row r="1620" spans="1:8" x14ac:dyDescent="0.25">
      <c r="A1620" s="103"/>
      <c r="B1620" s="324"/>
      <c r="C1620" s="324" t="s">
        <v>1539</v>
      </c>
      <c r="D1620" t="s">
        <v>1539</v>
      </c>
      <c r="E1620" s="323" t="s">
        <v>1539</v>
      </c>
      <c r="G1620" s="323" t="s">
        <v>1539</v>
      </c>
      <c r="H1620" s="323" t="s">
        <v>1539</v>
      </c>
    </row>
    <row r="1621" spans="1:8" x14ac:dyDescent="0.25">
      <c r="A1621" s="103"/>
      <c r="B1621" s="324"/>
      <c r="C1621" s="324" t="s">
        <v>1539</v>
      </c>
      <c r="D1621" t="s">
        <v>1539</v>
      </c>
      <c r="E1621" s="323" t="s">
        <v>1539</v>
      </c>
      <c r="G1621" s="323" t="s">
        <v>1539</v>
      </c>
      <c r="H1621" s="323" t="s">
        <v>1539</v>
      </c>
    </row>
    <row r="1622" spans="1:8" x14ac:dyDescent="0.25">
      <c r="A1622" s="103"/>
      <c r="B1622" s="324"/>
      <c r="C1622" s="324" t="s">
        <v>1539</v>
      </c>
      <c r="D1622" t="s">
        <v>1539</v>
      </c>
      <c r="E1622" s="323" t="s">
        <v>1539</v>
      </c>
      <c r="G1622" s="323" t="s">
        <v>1539</v>
      </c>
      <c r="H1622" s="323" t="s">
        <v>1539</v>
      </c>
    </row>
    <row r="1623" spans="1:8" x14ac:dyDescent="0.25">
      <c r="A1623" s="103"/>
      <c r="B1623" s="324"/>
      <c r="C1623" s="324" t="s">
        <v>1539</v>
      </c>
      <c r="D1623" t="s">
        <v>1539</v>
      </c>
      <c r="E1623" s="323" t="s">
        <v>1539</v>
      </c>
      <c r="G1623" s="323" t="s">
        <v>1539</v>
      </c>
      <c r="H1623" s="323" t="s">
        <v>1539</v>
      </c>
    </row>
    <row r="1624" spans="1:8" x14ac:dyDescent="0.25">
      <c r="A1624" s="103"/>
      <c r="B1624" s="326"/>
      <c r="C1624" s="324" t="s">
        <v>1539</v>
      </c>
      <c r="D1624" t="s">
        <v>1539</v>
      </c>
      <c r="E1624" s="323" t="s">
        <v>1539</v>
      </c>
      <c r="G1624" s="323" t="s">
        <v>1539</v>
      </c>
      <c r="H1624" s="323" t="s">
        <v>1539</v>
      </c>
    </row>
    <row r="1625" spans="1:8" x14ac:dyDescent="0.25">
      <c r="A1625" s="103"/>
      <c r="C1625" s="324" t="s">
        <v>1539</v>
      </c>
      <c r="D1625" t="s">
        <v>1539</v>
      </c>
      <c r="E1625" s="323" t="s">
        <v>1539</v>
      </c>
      <c r="G1625" s="323" t="s">
        <v>1539</v>
      </c>
      <c r="H1625" s="323" t="s">
        <v>1539</v>
      </c>
    </row>
    <row r="1626" spans="1:8" x14ac:dyDescent="0.25">
      <c r="A1626" s="103"/>
      <c r="C1626" s="324" t="s">
        <v>1539</v>
      </c>
      <c r="D1626" t="s">
        <v>1539</v>
      </c>
      <c r="E1626" s="323" t="s">
        <v>1539</v>
      </c>
      <c r="G1626" s="323" t="s">
        <v>1539</v>
      </c>
      <c r="H1626" s="323" t="s">
        <v>1539</v>
      </c>
    </row>
    <row r="1627" spans="1:8" x14ac:dyDescent="0.25">
      <c r="A1627" s="103"/>
      <c r="C1627" s="324" t="s">
        <v>1539</v>
      </c>
      <c r="D1627" t="s">
        <v>1539</v>
      </c>
      <c r="E1627" s="323" t="s">
        <v>1539</v>
      </c>
      <c r="G1627" s="323" t="s">
        <v>1539</v>
      </c>
      <c r="H1627" s="323" t="s">
        <v>1539</v>
      </c>
    </row>
    <row r="1628" spans="1:8" x14ac:dyDescent="0.25">
      <c r="A1628" s="103"/>
      <c r="C1628" s="324" t="s">
        <v>1539</v>
      </c>
      <c r="D1628" t="s">
        <v>1539</v>
      </c>
      <c r="E1628" s="323" t="s">
        <v>1539</v>
      </c>
      <c r="G1628" s="323" t="s">
        <v>1539</v>
      </c>
      <c r="H1628" s="323" t="s">
        <v>1539</v>
      </c>
    </row>
    <row r="1629" spans="1:8" x14ac:dyDescent="0.25">
      <c r="A1629" s="103"/>
      <c r="B1629" s="324"/>
      <c r="C1629" s="324" t="s">
        <v>1539</v>
      </c>
      <c r="D1629" t="s">
        <v>1539</v>
      </c>
      <c r="E1629" s="323" t="s">
        <v>1539</v>
      </c>
      <c r="G1629" s="323" t="s">
        <v>1539</v>
      </c>
      <c r="H1629" s="323" t="s">
        <v>1539</v>
      </c>
    </row>
    <row r="1630" spans="1:8" x14ac:dyDescent="0.25">
      <c r="A1630" s="103"/>
      <c r="B1630" s="324"/>
      <c r="C1630" s="324" t="s">
        <v>1539</v>
      </c>
      <c r="D1630" t="s">
        <v>1539</v>
      </c>
      <c r="E1630" s="323" t="s">
        <v>1539</v>
      </c>
      <c r="G1630" s="323" t="s">
        <v>1539</v>
      </c>
      <c r="H1630" s="323" t="s">
        <v>1539</v>
      </c>
    </row>
    <row r="1631" spans="1:8" x14ac:dyDescent="0.25">
      <c r="A1631" s="103"/>
      <c r="B1631" s="324"/>
      <c r="C1631" s="324" t="s">
        <v>1539</v>
      </c>
      <c r="D1631" t="s">
        <v>1539</v>
      </c>
      <c r="E1631" s="323" t="s">
        <v>1539</v>
      </c>
      <c r="G1631" s="323" t="s">
        <v>1539</v>
      </c>
      <c r="H1631" s="323" t="s">
        <v>1539</v>
      </c>
    </row>
    <row r="1632" spans="1:8" x14ac:dyDescent="0.25">
      <c r="A1632" s="103"/>
      <c r="B1632" s="324"/>
      <c r="C1632" s="324" t="s">
        <v>1539</v>
      </c>
      <c r="D1632" t="s">
        <v>1539</v>
      </c>
      <c r="E1632" s="323" t="s">
        <v>1539</v>
      </c>
      <c r="G1632" s="323" t="s">
        <v>1539</v>
      </c>
      <c r="H1632" s="323" t="s">
        <v>1539</v>
      </c>
    </row>
    <row r="1633" spans="1:8" x14ac:dyDescent="0.25">
      <c r="A1633" s="103"/>
      <c r="B1633" s="324"/>
      <c r="C1633" s="324" t="s">
        <v>1539</v>
      </c>
      <c r="D1633" t="s">
        <v>1539</v>
      </c>
      <c r="E1633" s="323" t="s">
        <v>1539</v>
      </c>
      <c r="G1633" s="323" t="s">
        <v>1539</v>
      </c>
      <c r="H1633" s="323" t="s">
        <v>1539</v>
      </c>
    </row>
    <row r="1634" spans="1:8" x14ac:dyDescent="0.25">
      <c r="A1634" s="103"/>
      <c r="B1634" s="324"/>
      <c r="C1634" s="324" t="s">
        <v>1539</v>
      </c>
      <c r="D1634" t="s">
        <v>1539</v>
      </c>
      <c r="E1634" s="323" t="s">
        <v>1539</v>
      </c>
      <c r="G1634" s="323" t="s">
        <v>1539</v>
      </c>
      <c r="H1634" s="323" t="s">
        <v>1539</v>
      </c>
    </row>
    <row r="1635" spans="1:8" x14ac:dyDescent="0.25">
      <c r="A1635" s="103"/>
      <c r="B1635" s="324"/>
      <c r="C1635" s="324" t="s">
        <v>1539</v>
      </c>
      <c r="D1635" t="s">
        <v>1539</v>
      </c>
      <c r="E1635" s="323" t="s">
        <v>1539</v>
      </c>
      <c r="G1635" s="323" t="s">
        <v>1539</v>
      </c>
      <c r="H1635" s="323" t="s">
        <v>1539</v>
      </c>
    </row>
    <row r="1636" spans="1:8" x14ac:dyDescent="0.25">
      <c r="A1636" s="103"/>
      <c r="B1636" s="324"/>
      <c r="C1636" s="324" t="s">
        <v>1539</v>
      </c>
      <c r="D1636" t="s">
        <v>1539</v>
      </c>
      <c r="E1636" s="323" t="s">
        <v>1539</v>
      </c>
      <c r="G1636" s="323" t="s">
        <v>1539</v>
      </c>
      <c r="H1636" s="323" t="s">
        <v>1539</v>
      </c>
    </row>
    <row r="1637" spans="1:8" x14ac:dyDescent="0.25">
      <c r="A1637" s="103"/>
      <c r="B1637" s="326"/>
      <c r="C1637" s="324" t="s">
        <v>1539</v>
      </c>
      <c r="D1637" t="s">
        <v>1539</v>
      </c>
      <c r="E1637" s="323" t="s">
        <v>1539</v>
      </c>
      <c r="G1637" s="323" t="s">
        <v>1539</v>
      </c>
      <c r="H1637" s="323" t="s">
        <v>1539</v>
      </c>
    </row>
    <row r="1638" spans="1:8" x14ac:dyDescent="0.25">
      <c r="A1638" s="103"/>
      <c r="C1638" s="324" t="s">
        <v>1539</v>
      </c>
      <c r="D1638" t="s">
        <v>1539</v>
      </c>
      <c r="E1638" s="323" t="s">
        <v>1539</v>
      </c>
      <c r="G1638" s="323" t="s">
        <v>1539</v>
      </c>
      <c r="H1638" s="323" t="s">
        <v>1539</v>
      </c>
    </row>
    <row r="1639" spans="1:8" x14ac:dyDescent="0.25">
      <c r="A1639" s="103"/>
      <c r="C1639" s="324" t="s">
        <v>1539</v>
      </c>
      <c r="D1639" t="s">
        <v>1539</v>
      </c>
      <c r="E1639" s="323" t="s">
        <v>1539</v>
      </c>
      <c r="G1639" s="323" t="s">
        <v>1539</v>
      </c>
      <c r="H1639" s="323" t="s">
        <v>1539</v>
      </c>
    </row>
    <row r="1640" spans="1:8" x14ac:dyDescent="0.25">
      <c r="A1640" s="103"/>
      <c r="C1640" s="324" t="s">
        <v>1539</v>
      </c>
      <c r="D1640" t="s">
        <v>1539</v>
      </c>
      <c r="E1640" s="323" t="s">
        <v>1539</v>
      </c>
      <c r="G1640" s="323" t="s">
        <v>1539</v>
      </c>
      <c r="H1640" s="323" t="s">
        <v>1539</v>
      </c>
    </row>
    <row r="1641" spans="1:8" x14ac:dyDescent="0.25">
      <c r="A1641" s="103"/>
      <c r="C1641" s="324" t="s">
        <v>1539</v>
      </c>
      <c r="D1641" t="s">
        <v>1539</v>
      </c>
      <c r="E1641" s="323" t="s">
        <v>1539</v>
      </c>
      <c r="G1641" s="323" t="s">
        <v>1539</v>
      </c>
      <c r="H1641" s="323" t="s">
        <v>1539</v>
      </c>
    </row>
    <row r="1642" spans="1:8" x14ac:dyDescent="0.25">
      <c r="A1642" s="103"/>
      <c r="B1642" s="324"/>
      <c r="C1642" s="324" t="s">
        <v>1539</v>
      </c>
      <c r="D1642" t="s">
        <v>1539</v>
      </c>
      <c r="E1642" s="323" t="s">
        <v>1539</v>
      </c>
      <c r="G1642" s="323" t="s">
        <v>1539</v>
      </c>
      <c r="H1642" s="323" t="s">
        <v>1539</v>
      </c>
    </row>
    <row r="1643" spans="1:8" x14ac:dyDescent="0.25">
      <c r="A1643" s="103"/>
      <c r="B1643" s="324"/>
      <c r="C1643" s="324" t="s">
        <v>1539</v>
      </c>
      <c r="D1643" t="s">
        <v>1539</v>
      </c>
      <c r="E1643" s="323" t="s">
        <v>1539</v>
      </c>
      <c r="G1643" s="323" t="s">
        <v>1539</v>
      </c>
      <c r="H1643" s="323" t="s">
        <v>1539</v>
      </c>
    </row>
    <row r="1644" spans="1:8" x14ac:dyDescent="0.25">
      <c r="A1644" s="103"/>
      <c r="B1644" s="324"/>
      <c r="C1644" s="324" t="s">
        <v>1539</v>
      </c>
      <c r="D1644" t="s">
        <v>1539</v>
      </c>
      <c r="E1644" s="323" t="s">
        <v>1539</v>
      </c>
      <c r="G1644" s="323" t="s">
        <v>1539</v>
      </c>
      <c r="H1644" s="323" t="s">
        <v>1539</v>
      </c>
    </row>
    <row r="1645" spans="1:8" x14ac:dyDescent="0.25">
      <c r="A1645" s="103"/>
      <c r="B1645" s="324"/>
      <c r="C1645" s="324" t="s">
        <v>1539</v>
      </c>
      <c r="D1645" t="s">
        <v>1539</v>
      </c>
      <c r="E1645" s="323" t="s">
        <v>1539</v>
      </c>
      <c r="G1645" s="323" t="s">
        <v>1539</v>
      </c>
      <c r="H1645" s="323" t="s">
        <v>1539</v>
      </c>
    </row>
    <row r="1646" spans="1:8" x14ac:dyDescent="0.25">
      <c r="A1646" s="103"/>
      <c r="B1646" s="324"/>
      <c r="C1646" s="324" t="s">
        <v>1539</v>
      </c>
      <c r="D1646" t="s">
        <v>1539</v>
      </c>
      <c r="E1646" s="323" t="s">
        <v>1539</v>
      </c>
      <c r="G1646" s="323" t="s">
        <v>1539</v>
      </c>
      <c r="H1646" s="323" t="s">
        <v>1539</v>
      </c>
    </row>
    <row r="1647" spans="1:8" x14ac:dyDescent="0.25">
      <c r="A1647" s="103"/>
      <c r="B1647" s="324"/>
      <c r="C1647" s="324" t="s">
        <v>1539</v>
      </c>
      <c r="D1647" t="s">
        <v>1539</v>
      </c>
      <c r="E1647" s="323" t="s">
        <v>1539</v>
      </c>
      <c r="G1647" s="323" t="s">
        <v>1539</v>
      </c>
      <c r="H1647" s="323" t="s">
        <v>1539</v>
      </c>
    </row>
    <row r="1648" spans="1:8" x14ac:dyDescent="0.25">
      <c r="A1648" s="103"/>
      <c r="B1648" s="324"/>
      <c r="C1648" s="324" t="s">
        <v>1539</v>
      </c>
      <c r="D1648" t="s">
        <v>1539</v>
      </c>
      <c r="E1648" s="323" t="s">
        <v>1539</v>
      </c>
      <c r="G1648" s="323" t="s">
        <v>1539</v>
      </c>
      <c r="H1648" s="323" t="s">
        <v>1539</v>
      </c>
    </row>
    <row r="1649" spans="1:8" x14ac:dyDescent="0.25">
      <c r="A1649" s="103"/>
      <c r="B1649" s="324"/>
      <c r="C1649" s="324" t="s">
        <v>1539</v>
      </c>
      <c r="D1649" t="s">
        <v>1539</v>
      </c>
      <c r="E1649" s="323" t="s">
        <v>1539</v>
      </c>
      <c r="G1649" s="323" t="s">
        <v>1539</v>
      </c>
      <c r="H1649" s="323" t="s">
        <v>1539</v>
      </c>
    </row>
    <row r="1650" spans="1:8" x14ac:dyDescent="0.25">
      <c r="A1650" s="103"/>
      <c r="B1650" s="324"/>
      <c r="C1650" s="324" t="s">
        <v>1539</v>
      </c>
      <c r="D1650" t="s">
        <v>1539</v>
      </c>
      <c r="E1650" s="323" t="s">
        <v>1539</v>
      </c>
      <c r="G1650" s="323" t="s">
        <v>1539</v>
      </c>
      <c r="H1650" s="323" t="s">
        <v>1539</v>
      </c>
    </row>
    <row r="1651" spans="1:8" x14ac:dyDescent="0.25">
      <c r="A1651" s="103"/>
      <c r="B1651" s="324"/>
      <c r="C1651" s="324" t="s">
        <v>1539</v>
      </c>
      <c r="D1651" t="s">
        <v>1539</v>
      </c>
      <c r="E1651" s="323" t="s">
        <v>1539</v>
      </c>
      <c r="G1651" s="323" t="s">
        <v>1539</v>
      </c>
      <c r="H1651" s="323" t="s">
        <v>1539</v>
      </c>
    </row>
    <row r="1652" spans="1:8" x14ac:dyDescent="0.25">
      <c r="A1652" s="103"/>
      <c r="B1652" s="324"/>
      <c r="C1652" s="324" t="s">
        <v>1539</v>
      </c>
      <c r="D1652" t="s">
        <v>1539</v>
      </c>
      <c r="E1652" s="323" t="s">
        <v>1539</v>
      </c>
      <c r="G1652" s="323" t="s">
        <v>1539</v>
      </c>
      <c r="H1652" s="323" t="s">
        <v>1539</v>
      </c>
    </row>
    <row r="1653" spans="1:8" x14ac:dyDescent="0.25">
      <c r="A1653" s="103"/>
      <c r="B1653" s="324"/>
      <c r="C1653" s="324" t="s">
        <v>1539</v>
      </c>
      <c r="D1653" t="s">
        <v>1539</v>
      </c>
      <c r="E1653" s="323" t="s">
        <v>1539</v>
      </c>
      <c r="G1653" s="323" t="s">
        <v>1539</v>
      </c>
      <c r="H1653" s="323" t="s">
        <v>1539</v>
      </c>
    </row>
    <row r="1654" spans="1:8" x14ac:dyDescent="0.25">
      <c r="A1654" s="103"/>
      <c r="B1654" s="324"/>
      <c r="C1654" s="324" t="s">
        <v>1539</v>
      </c>
      <c r="D1654" t="s">
        <v>1539</v>
      </c>
      <c r="E1654" s="323" t="s">
        <v>1539</v>
      </c>
      <c r="G1654" s="323" t="s">
        <v>1539</v>
      </c>
      <c r="H1654" s="323" t="s">
        <v>1539</v>
      </c>
    </row>
    <row r="1655" spans="1:8" x14ac:dyDescent="0.25">
      <c r="A1655" s="103"/>
      <c r="B1655" s="324"/>
      <c r="C1655" s="324" t="s">
        <v>1539</v>
      </c>
      <c r="D1655" t="s">
        <v>1539</v>
      </c>
      <c r="E1655" s="323" t="s">
        <v>1539</v>
      </c>
      <c r="G1655" s="323" t="s">
        <v>1539</v>
      </c>
      <c r="H1655" s="323" t="s">
        <v>1539</v>
      </c>
    </row>
    <row r="1656" spans="1:8" x14ac:dyDescent="0.25">
      <c r="A1656" s="103"/>
      <c r="B1656" s="324"/>
      <c r="C1656" s="324" t="s">
        <v>1539</v>
      </c>
      <c r="D1656" t="s">
        <v>1539</v>
      </c>
      <c r="E1656" s="323" t="s">
        <v>1539</v>
      </c>
      <c r="G1656" s="323" t="s">
        <v>1539</v>
      </c>
      <c r="H1656" s="323" t="s">
        <v>1539</v>
      </c>
    </row>
    <row r="1657" spans="1:8" x14ac:dyDescent="0.25">
      <c r="A1657" s="103"/>
      <c r="B1657" s="324"/>
      <c r="C1657" s="324" t="s">
        <v>1539</v>
      </c>
      <c r="D1657" t="s">
        <v>1539</v>
      </c>
      <c r="E1657" s="323" t="s">
        <v>1539</v>
      </c>
      <c r="G1657" s="323" t="s">
        <v>1539</v>
      </c>
      <c r="H1657" s="323" t="s">
        <v>1539</v>
      </c>
    </row>
    <row r="1658" spans="1:8" x14ac:dyDescent="0.25">
      <c r="A1658" s="103"/>
      <c r="B1658" s="324"/>
      <c r="C1658" s="324" t="s">
        <v>1539</v>
      </c>
      <c r="D1658" t="s">
        <v>1539</v>
      </c>
      <c r="E1658" s="323" t="s">
        <v>1539</v>
      </c>
      <c r="G1658" s="323" t="s">
        <v>1539</v>
      </c>
      <c r="H1658" s="323" t="s">
        <v>1539</v>
      </c>
    </row>
    <row r="1659" spans="1:8" x14ac:dyDescent="0.25">
      <c r="A1659" s="103"/>
      <c r="B1659" s="324"/>
      <c r="C1659" s="324" t="s">
        <v>1539</v>
      </c>
      <c r="D1659" t="s">
        <v>1539</v>
      </c>
      <c r="E1659" s="323" t="s">
        <v>1539</v>
      </c>
      <c r="G1659" s="323" t="s">
        <v>1539</v>
      </c>
      <c r="H1659" s="323" t="s">
        <v>1539</v>
      </c>
    </row>
    <row r="1660" spans="1:8" x14ac:dyDescent="0.25">
      <c r="A1660" s="103"/>
      <c r="B1660" s="324"/>
      <c r="C1660" s="324" t="s">
        <v>1539</v>
      </c>
      <c r="D1660" t="s">
        <v>1539</v>
      </c>
      <c r="E1660" s="323" t="s">
        <v>1539</v>
      </c>
      <c r="G1660" s="323" t="s">
        <v>1539</v>
      </c>
      <c r="H1660" s="323" t="s">
        <v>1539</v>
      </c>
    </row>
    <row r="1661" spans="1:8" x14ac:dyDescent="0.25">
      <c r="A1661" s="103"/>
      <c r="B1661" s="324"/>
      <c r="C1661" s="324" t="s">
        <v>1539</v>
      </c>
      <c r="D1661" t="s">
        <v>1539</v>
      </c>
      <c r="E1661" s="323" t="s">
        <v>1539</v>
      </c>
      <c r="G1661" s="323" t="s">
        <v>1539</v>
      </c>
      <c r="H1661" s="323" t="s">
        <v>1539</v>
      </c>
    </row>
    <row r="1662" spans="1:8" x14ac:dyDescent="0.25">
      <c r="A1662" s="103"/>
      <c r="B1662" s="324"/>
      <c r="C1662" s="324" t="s">
        <v>1539</v>
      </c>
      <c r="D1662" t="s">
        <v>1539</v>
      </c>
      <c r="E1662" s="323" t="s">
        <v>1539</v>
      </c>
      <c r="G1662" s="323" t="s">
        <v>1539</v>
      </c>
      <c r="H1662" s="323" t="s">
        <v>1539</v>
      </c>
    </row>
    <row r="1663" spans="1:8" x14ac:dyDescent="0.25">
      <c r="A1663" s="103"/>
      <c r="B1663" s="324"/>
      <c r="C1663" s="324" t="s">
        <v>1539</v>
      </c>
      <c r="D1663" t="s">
        <v>1539</v>
      </c>
      <c r="E1663" s="323" t="s">
        <v>1539</v>
      </c>
      <c r="G1663" s="323" t="s">
        <v>1539</v>
      </c>
      <c r="H1663" s="323" t="s">
        <v>1539</v>
      </c>
    </row>
    <row r="1664" spans="1:8" x14ac:dyDescent="0.25">
      <c r="A1664" s="103"/>
      <c r="B1664" s="324"/>
      <c r="C1664" s="324" t="s">
        <v>1539</v>
      </c>
      <c r="D1664" t="s">
        <v>1539</v>
      </c>
      <c r="E1664" s="323" t="s">
        <v>1539</v>
      </c>
      <c r="G1664" s="323" t="s">
        <v>1539</v>
      </c>
      <c r="H1664" s="323" t="s">
        <v>1539</v>
      </c>
    </row>
    <row r="1665" spans="1:8" x14ac:dyDescent="0.25">
      <c r="A1665" s="103"/>
      <c r="B1665" s="324"/>
      <c r="C1665" s="324" t="s">
        <v>1539</v>
      </c>
      <c r="D1665" t="s">
        <v>1539</v>
      </c>
      <c r="E1665" s="323" t="s">
        <v>1539</v>
      </c>
      <c r="G1665" s="323" t="s">
        <v>1539</v>
      </c>
      <c r="H1665" s="323" t="s">
        <v>1539</v>
      </c>
    </row>
    <row r="1666" spans="1:8" x14ac:dyDescent="0.25">
      <c r="A1666" s="103"/>
      <c r="B1666" s="324"/>
      <c r="C1666" s="324" t="s">
        <v>1539</v>
      </c>
      <c r="D1666" t="s">
        <v>1539</v>
      </c>
      <c r="E1666" s="323" t="s">
        <v>1539</v>
      </c>
      <c r="G1666" s="323" t="s">
        <v>1539</v>
      </c>
      <c r="H1666" s="323" t="s">
        <v>1539</v>
      </c>
    </row>
    <row r="1667" spans="1:8" x14ac:dyDescent="0.25">
      <c r="A1667" s="103"/>
      <c r="B1667" s="324"/>
      <c r="C1667" s="324" t="s">
        <v>1539</v>
      </c>
      <c r="D1667" t="s">
        <v>1539</v>
      </c>
      <c r="E1667" s="323" t="s">
        <v>1539</v>
      </c>
      <c r="G1667" s="323" t="s">
        <v>1539</v>
      </c>
      <c r="H1667" s="323" t="s">
        <v>1539</v>
      </c>
    </row>
    <row r="1668" spans="1:8" x14ac:dyDescent="0.25">
      <c r="A1668" s="103"/>
      <c r="B1668" s="324"/>
      <c r="C1668" s="324" t="s">
        <v>1539</v>
      </c>
      <c r="D1668" t="s">
        <v>1539</v>
      </c>
      <c r="E1668" s="323" t="s">
        <v>1539</v>
      </c>
      <c r="G1668" s="323" t="s">
        <v>1539</v>
      </c>
      <c r="H1668" s="323" t="s">
        <v>1539</v>
      </c>
    </row>
    <row r="1669" spans="1:8" x14ac:dyDescent="0.25">
      <c r="A1669" s="103"/>
      <c r="B1669" s="324"/>
      <c r="C1669" s="324" t="s">
        <v>1539</v>
      </c>
      <c r="D1669" t="s">
        <v>1539</v>
      </c>
      <c r="E1669" s="323" t="s">
        <v>1539</v>
      </c>
      <c r="G1669" s="323" t="s">
        <v>1539</v>
      </c>
      <c r="H1669" s="323" t="s">
        <v>1539</v>
      </c>
    </row>
    <row r="1670" spans="1:8" x14ac:dyDescent="0.25">
      <c r="A1670" s="103"/>
      <c r="B1670" s="324"/>
      <c r="C1670" s="324" t="s">
        <v>1539</v>
      </c>
      <c r="D1670" t="s">
        <v>1539</v>
      </c>
      <c r="E1670" s="323" t="s">
        <v>1539</v>
      </c>
      <c r="G1670" s="323" t="s">
        <v>1539</v>
      </c>
      <c r="H1670" s="323" t="s">
        <v>1539</v>
      </c>
    </row>
    <row r="1671" spans="1:8" x14ac:dyDescent="0.25">
      <c r="A1671" s="103"/>
      <c r="B1671" s="324"/>
      <c r="C1671" s="324" t="s">
        <v>1539</v>
      </c>
      <c r="D1671" t="s">
        <v>1539</v>
      </c>
      <c r="E1671" s="323" t="s">
        <v>1539</v>
      </c>
      <c r="G1671" s="323" t="s">
        <v>1539</v>
      </c>
      <c r="H1671" s="323" t="s">
        <v>1539</v>
      </c>
    </row>
    <row r="1672" spans="1:8" x14ac:dyDescent="0.25">
      <c r="A1672" s="103"/>
      <c r="B1672" s="324"/>
      <c r="C1672" s="324" t="s">
        <v>1539</v>
      </c>
      <c r="D1672" t="s">
        <v>1539</v>
      </c>
      <c r="E1672" s="323" t="s">
        <v>1539</v>
      </c>
      <c r="G1672" s="323" t="s">
        <v>1539</v>
      </c>
      <c r="H1672" s="323" t="s">
        <v>1539</v>
      </c>
    </row>
    <row r="1673" spans="1:8" x14ac:dyDescent="0.25">
      <c r="A1673" s="103"/>
      <c r="B1673" s="324"/>
      <c r="C1673" s="324" t="s">
        <v>1539</v>
      </c>
      <c r="D1673" t="s">
        <v>1539</v>
      </c>
      <c r="E1673" s="323" t="s">
        <v>1539</v>
      </c>
      <c r="G1673" s="323" t="s">
        <v>1539</v>
      </c>
      <c r="H1673" s="323" t="s">
        <v>1539</v>
      </c>
    </row>
    <row r="1674" spans="1:8" x14ac:dyDescent="0.25">
      <c r="A1674" s="103"/>
      <c r="B1674" s="324"/>
      <c r="C1674" s="324" t="s">
        <v>1539</v>
      </c>
      <c r="D1674" t="s">
        <v>1539</v>
      </c>
      <c r="E1674" s="323" t="s">
        <v>1539</v>
      </c>
      <c r="G1674" s="323" t="s">
        <v>1539</v>
      </c>
      <c r="H1674" s="323" t="s">
        <v>1539</v>
      </c>
    </row>
    <row r="1675" spans="1:8" x14ac:dyDescent="0.25">
      <c r="A1675" s="103"/>
      <c r="B1675" s="324"/>
      <c r="C1675" s="324" t="s">
        <v>1539</v>
      </c>
      <c r="D1675" t="s">
        <v>1539</v>
      </c>
      <c r="E1675" s="323" t="s">
        <v>1539</v>
      </c>
      <c r="G1675" s="323" t="s">
        <v>1539</v>
      </c>
      <c r="H1675" s="323" t="s">
        <v>1539</v>
      </c>
    </row>
    <row r="1676" spans="1:8" x14ac:dyDescent="0.25">
      <c r="A1676" s="103"/>
      <c r="B1676" s="324"/>
      <c r="C1676" s="324" t="s">
        <v>1539</v>
      </c>
      <c r="D1676" t="s">
        <v>1539</v>
      </c>
      <c r="E1676" s="323" t="s">
        <v>1539</v>
      </c>
      <c r="G1676" s="323" t="s">
        <v>1539</v>
      </c>
      <c r="H1676" s="323" t="s">
        <v>1539</v>
      </c>
    </row>
    <row r="1677" spans="1:8" x14ac:dyDescent="0.25">
      <c r="A1677" s="103"/>
      <c r="B1677" s="324"/>
      <c r="C1677" s="324" t="s">
        <v>1539</v>
      </c>
      <c r="D1677" t="s">
        <v>1539</v>
      </c>
      <c r="E1677" s="323" t="s">
        <v>1539</v>
      </c>
      <c r="G1677" s="323" t="s">
        <v>1539</v>
      </c>
      <c r="H1677" s="323" t="s">
        <v>1539</v>
      </c>
    </row>
    <row r="1678" spans="1:8" x14ac:dyDescent="0.25">
      <c r="A1678" s="103"/>
      <c r="B1678" s="324"/>
      <c r="C1678" s="324" t="s">
        <v>1539</v>
      </c>
      <c r="D1678" t="s">
        <v>1539</v>
      </c>
      <c r="E1678" s="323" t="s">
        <v>1539</v>
      </c>
      <c r="G1678" s="323" t="s">
        <v>1539</v>
      </c>
      <c r="H1678" s="323" t="s">
        <v>1539</v>
      </c>
    </row>
    <row r="1679" spans="1:8" x14ac:dyDescent="0.25">
      <c r="A1679" s="103"/>
      <c r="B1679" s="324"/>
      <c r="C1679" s="324" t="s">
        <v>1539</v>
      </c>
      <c r="D1679" t="s">
        <v>1539</v>
      </c>
      <c r="E1679" s="323" t="s">
        <v>1539</v>
      </c>
      <c r="G1679" s="323" t="s">
        <v>1539</v>
      </c>
      <c r="H1679" s="323" t="s">
        <v>1539</v>
      </c>
    </row>
    <row r="1680" spans="1:8" x14ac:dyDescent="0.25">
      <c r="A1680" s="103"/>
      <c r="B1680" s="324"/>
      <c r="C1680" s="324" t="s">
        <v>1539</v>
      </c>
      <c r="D1680" t="s">
        <v>1539</v>
      </c>
      <c r="E1680" s="323" t="s">
        <v>1539</v>
      </c>
      <c r="G1680" s="323" t="s">
        <v>1539</v>
      </c>
      <c r="H1680" s="323" t="s">
        <v>1539</v>
      </c>
    </row>
    <row r="1681" spans="1:8" x14ac:dyDescent="0.25">
      <c r="A1681" s="103"/>
      <c r="B1681" s="324"/>
      <c r="C1681" s="324" t="s">
        <v>1539</v>
      </c>
      <c r="D1681" t="s">
        <v>1539</v>
      </c>
      <c r="E1681" s="323" t="s">
        <v>1539</v>
      </c>
      <c r="G1681" s="323" t="s">
        <v>1539</v>
      </c>
      <c r="H1681" s="323" t="s">
        <v>1539</v>
      </c>
    </row>
    <row r="1682" spans="1:8" x14ac:dyDescent="0.25">
      <c r="A1682" s="103"/>
      <c r="B1682" s="324"/>
      <c r="C1682" s="324" t="s">
        <v>1539</v>
      </c>
      <c r="D1682" t="s">
        <v>1539</v>
      </c>
      <c r="E1682" s="323" t="s">
        <v>1539</v>
      </c>
      <c r="G1682" s="323" t="s">
        <v>1539</v>
      </c>
      <c r="H1682" s="323" t="s">
        <v>1539</v>
      </c>
    </row>
    <row r="1683" spans="1:8" x14ac:dyDescent="0.25">
      <c r="A1683" s="103"/>
      <c r="B1683" s="324"/>
      <c r="C1683" s="324" t="s">
        <v>1539</v>
      </c>
      <c r="D1683" t="s">
        <v>1539</v>
      </c>
      <c r="E1683" s="323" t="s">
        <v>1539</v>
      </c>
      <c r="G1683" s="323" t="s">
        <v>1539</v>
      </c>
      <c r="H1683" s="323" t="s">
        <v>1539</v>
      </c>
    </row>
    <row r="1684" spans="1:8" x14ac:dyDescent="0.25">
      <c r="A1684" s="103"/>
      <c r="B1684" s="324"/>
      <c r="C1684" s="324" t="s">
        <v>1539</v>
      </c>
      <c r="D1684" t="s">
        <v>1539</v>
      </c>
      <c r="E1684" s="323" t="s">
        <v>1539</v>
      </c>
      <c r="G1684" s="323" t="s">
        <v>1539</v>
      </c>
      <c r="H1684" s="323" t="s">
        <v>1539</v>
      </c>
    </row>
    <row r="1685" spans="1:8" x14ac:dyDescent="0.25">
      <c r="A1685" s="103"/>
      <c r="B1685" s="324"/>
      <c r="C1685" s="324" t="s">
        <v>1539</v>
      </c>
      <c r="D1685" t="s">
        <v>1539</v>
      </c>
      <c r="E1685" s="323" t="s">
        <v>1539</v>
      </c>
      <c r="G1685" s="323" t="s">
        <v>1539</v>
      </c>
      <c r="H1685" s="323" t="s">
        <v>1539</v>
      </c>
    </row>
    <row r="1686" spans="1:8" x14ac:dyDescent="0.25">
      <c r="A1686" s="103"/>
      <c r="B1686" s="324"/>
      <c r="C1686" s="324" t="s">
        <v>1539</v>
      </c>
      <c r="D1686" t="s">
        <v>1539</v>
      </c>
      <c r="E1686" s="323" t="s">
        <v>1539</v>
      </c>
      <c r="G1686" s="323" t="s">
        <v>1539</v>
      </c>
      <c r="H1686" s="323" t="s">
        <v>1539</v>
      </c>
    </row>
    <row r="1687" spans="1:8" x14ac:dyDescent="0.25">
      <c r="A1687" s="103"/>
      <c r="B1687" s="324"/>
      <c r="C1687" s="324" t="s">
        <v>1539</v>
      </c>
      <c r="D1687" t="s">
        <v>1539</v>
      </c>
      <c r="E1687" s="323" t="s">
        <v>1539</v>
      </c>
      <c r="G1687" s="323" t="s">
        <v>1539</v>
      </c>
      <c r="H1687" s="323" t="s">
        <v>1539</v>
      </c>
    </row>
    <row r="1688" spans="1:8" x14ac:dyDescent="0.25">
      <c r="A1688" s="103"/>
      <c r="B1688" s="324"/>
      <c r="C1688" s="324" t="s">
        <v>1539</v>
      </c>
      <c r="D1688" t="s">
        <v>1539</v>
      </c>
      <c r="E1688" s="323" t="s">
        <v>1539</v>
      </c>
      <c r="G1688" s="323" t="s">
        <v>1539</v>
      </c>
      <c r="H1688" s="323" t="s">
        <v>1539</v>
      </c>
    </row>
    <row r="1689" spans="1:8" x14ac:dyDescent="0.25">
      <c r="A1689" s="103"/>
      <c r="B1689" s="324"/>
      <c r="C1689" s="324" t="s">
        <v>1539</v>
      </c>
      <c r="D1689" t="s">
        <v>1539</v>
      </c>
      <c r="E1689" s="323" t="s">
        <v>1539</v>
      </c>
      <c r="G1689" s="323" t="s">
        <v>1539</v>
      </c>
      <c r="H1689" s="323" t="s">
        <v>1539</v>
      </c>
    </row>
    <row r="1690" spans="1:8" x14ac:dyDescent="0.25">
      <c r="A1690" s="103"/>
      <c r="B1690" s="324"/>
      <c r="C1690" s="324" t="s">
        <v>1539</v>
      </c>
      <c r="D1690" t="s">
        <v>1539</v>
      </c>
      <c r="E1690" s="323" t="s">
        <v>1539</v>
      </c>
      <c r="G1690" s="323" t="s">
        <v>1539</v>
      </c>
      <c r="H1690" s="323" t="s">
        <v>1539</v>
      </c>
    </row>
    <row r="1691" spans="1:8" x14ac:dyDescent="0.25">
      <c r="A1691" s="103"/>
      <c r="B1691" s="324"/>
      <c r="C1691" s="324" t="s">
        <v>1539</v>
      </c>
      <c r="D1691" t="s">
        <v>1539</v>
      </c>
      <c r="E1691" s="323" t="s">
        <v>1539</v>
      </c>
      <c r="G1691" s="323" t="s">
        <v>1539</v>
      </c>
      <c r="H1691" s="323" t="s">
        <v>1539</v>
      </c>
    </row>
    <row r="1692" spans="1:8" x14ac:dyDescent="0.25">
      <c r="A1692" s="103"/>
      <c r="B1692" s="324"/>
      <c r="C1692" s="324" t="s">
        <v>1539</v>
      </c>
      <c r="D1692" t="s">
        <v>1539</v>
      </c>
      <c r="E1692" s="323" t="s">
        <v>1539</v>
      </c>
      <c r="G1692" s="323" t="s">
        <v>1539</v>
      </c>
      <c r="H1692" s="323" t="s">
        <v>1539</v>
      </c>
    </row>
    <row r="1693" spans="1:8" x14ac:dyDescent="0.25">
      <c r="A1693" s="103"/>
      <c r="B1693" s="324"/>
      <c r="C1693" s="324" t="s">
        <v>1539</v>
      </c>
      <c r="D1693" t="s">
        <v>1539</v>
      </c>
      <c r="E1693" s="323" t="s">
        <v>1539</v>
      </c>
      <c r="G1693" s="323" t="s">
        <v>1539</v>
      </c>
      <c r="H1693" s="323" t="s">
        <v>1539</v>
      </c>
    </row>
    <row r="1694" spans="1:8" x14ac:dyDescent="0.25">
      <c r="A1694" s="103"/>
      <c r="B1694" s="324"/>
      <c r="C1694" s="324" t="s">
        <v>1539</v>
      </c>
      <c r="D1694" t="s">
        <v>1539</v>
      </c>
      <c r="E1694" s="323" t="s">
        <v>1539</v>
      </c>
      <c r="G1694" s="323" t="s">
        <v>1539</v>
      </c>
      <c r="H1694" s="323" t="s">
        <v>1539</v>
      </c>
    </row>
    <row r="1695" spans="1:8" x14ac:dyDescent="0.25">
      <c r="A1695" s="103"/>
      <c r="B1695" s="324"/>
      <c r="C1695" s="324" t="s">
        <v>1539</v>
      </c>
      <c r="D1695" t="s">
        <v>1539</v>
      </c>
      <c r="E1695" s="323" t="s">
        <v>1539</v>
      </c>
      <c r="G1695" s="323" t="s">
        <v>1539</v>
      </c>
      <c r="H1695" s="323" t="s">
        <v>1539</v>
      </c>
    </row>
    <row r="1696" spans="1:8" x14ac:dyDescent="0.25">
      <c r="A1696" s="103"/>
      <c r="B1696" s="324"/>
      <c r="C1696" s="324" t="s">
        <v>1539</v>
      </c>
      <c r="D1696" t="s">
        <v>1539</v>
      </c>
      <c r="E1696" s="323" t="s">
        <v>1539</v>
      </c>
      <c r="G1696" s="323" t="s">
        <v>1539</v>
      </c>
      <c r="H1696" s="323" t="s">
        <v>1539</v>
      </c>
    </row>
    <row r="1697" spans="1:8" x14ac:dyDescent="0.25">
      <c r="A1697" s="103"/>
      <c r="B1697" s="324"/>
      <c r="C1697" s="324" t="s">
        <v>1539</v>
      </c>
      <c r="D1697" t="s">
        <v>1539</v>
      </c>
      <c r="E1697" s="323" t="s">
        <v>1539</v>
      </c>
      <c r="G1697" s="323" t="s">
        <v>1539</v>
      </c>
      <c r="H1697" s="323" t="s">
        <v>1539</v>
      </c>
    </row>
    <row r="1698" spans="1:8" x14ac:dyDescent="0.25">
      <c r="A1698" s="103"/>
      <c r="B1698" s="324"/>
      <c r="C1698" s="324" t="s">
        <v>1539</v>
      </c>
      <c r="D1698" t="s">
        <v>1539</v>
      </c>
      <c r="E1698" s="323" t="s">
        <v>1539</v>
      </c>
      <c r="G1698" s="323" t="s">
        <v>1539</v>
      </c>
      <c r="H1698" s="323" t="s">
        <v>1539</v>
      </c>
    </row>
    <row r="1699" spans="1:8" x14ac:dyDescent="0.25">
      <c r="A1699" s="103"/>
      <c r="B1699" s="324"/>
      <c r="C1699" s="324" t="s">
        <v>1539</v>
      </c>
      <c r="D1699" t="s">
        <v>1539</v>
      </c>
      <c r="E1699" s="323" t="s">
        <v>1539</v>
      </c>
      <c r="G1699" s="323" t="s">
        <v>1539</v>
      </c>
      <c r="H1699" s="323" t="s">
        <v>1539</v>
      </c>
    </row>
    <row r="1700" spans="1:8" x14ac:dyDescent="0.25">
      <c r="A1700" s="103"/>
      <c r="B1700" s="324"/>
      <c r="C1700" s="324" t="s">
        <v>1539</v>
      </c>
      <c r="D1700" t="s">
        <v>1539</v>
      </c>
      <c r="E1700" s="323" t="s">
        <v>1539</v>
      </c>
      <c r="G1700" s="323" t="s">
        <v>1539</v>
      </c>
      <c r="H1700" s="323" t="s">
        <v>1539</v>
      </c>
    </row>
    <row r="1701" spans="1:8" x14ac:dyDescent="0.25">
      <c r="A1701" s="103"/>
      <c r="B1701" s="324"/>
      <c r="C1701" s="324" t="s">
        <v>1539</v>
      </c>
      <c r="D1701" t="s">
        <v>1539</v>
      </c>
      <c r="E1701" s="323" t="s">
        <v>1539</v>
      </c>
      <c r="G1701" s="323" t="s">
        <v>1539</v>
      </c>
      <c r="H1701" s="323" t="s">
        <v>1539</v>
      </c>
    </row>
    <row r="1702" spans="1:8" x14ac:dyDescent="0.25">
      <c r="A1702" s="103"/>
      <c r="B1702" s="324"/>
      <c r="C1702" s="324" t="s">
        <v>1539</v>
      </c>
      <c r="D1702" t="s">
        <v>1539</v>
      </c>
      <c r="E1702" s="323" t="s">
        <v>1539</v>
      </c>
      <c r="G1702" s="323" t="s">
        <v>1539</v>
      </c>
      <c r="H1702" s="323" t="s">
        <v>1539</v>
      </c>
    </row>
    <row r="1703" spans="1:8" x14ac:dyDescent="0.25">
      <c r="A1703" s="103"/>
      <c r="B1703" s="324"/>
      <c r="C1703" s="324" t="s">
        <v>1539</v>
      </c>
      <c r="D1703" t="s">
        <v>1539</v>
      </c>
      <c r="E1703" s="323" t="s">
        <v>1539</v>
      </c>
      <c r="G1703" s="323" t="s">
        <v>1539</v>
      </c>
      <c r="H1703" s="323" t="s">
        <v>1539</v>
      </c>
    </row>
    <row r="1704" spans="1:8" x14ac:dyDescent="0.25">
      <c r="A1704" s="103"/>
      <c r="B1704" s="324"/>
      <c r="C1704" s="324" t="s">
        <v>1539</v>
      </c>
      <c r="D1704" t="s">
        <v>1539</v>
      </c>
      <c r="E1704" s="323" t="s">
        <v>1539</v>
      </c>
      <c r="G1704" s="323" t="s">
        <v>1539</v>
      </c>
      <c r="H1704" s="323" t="s">
        <v>1539</v>
      </c>
    </row>
    <row r="1705" spans="1:8" x14ac:dyDescent="0.25">
      <c r="A1705" s="103"/>
      <c r="B1705" s="324"/>
      <c r="C1705" s="324" t="s">
        <v>1539</v>
      </c>
      <c r="D1705" t="s">
        <v>1539</v>
      </c>
      <c r="E1705" s="323" t="s">
        <v>1539</v>
      </c>
      <c r="G1705" s="323" t="s">
        <v>1539</v>
      </c>
      <c r="H1705" s="323" t="s">
        <v>1539</v>
      </c>
    </row>
    <row r="1706" spans="1:8" x14ac:dyDescent="0.25">
      <c r="A1706" s="103"/>
      <c r="B1706" s="324"/>
      <c r="C1706" s="324" t="s">
        <v>1539</v>
      </c>
      <c r="D1706" t="s">
        <v>1539</v>
      </c>
      <c r="E1706" s="323" t="s">
        <v>1539</v>
      </c>
      <c r="G1706" s="323" t="s">
        <v>1539</v>
      </c>
      <c r="H1706" s="323" t="s">
        <v>1539</v>
      </c>
    </row>
    <row r="1707" spans="1:8" x14ac:dyDescent="0.25">
      <c r="A1707" s="103"/>
      <c r="B1707" s="324"/>
      <c r="C1707" s="324" t="s">
        <v>1539</v>
      </c>
      <c r="D1707" t="s">
        <v>1539</v>
      </c>
      <c r="E1707" s="323" t="s">
        <v>1539</v>
      </c>
      <c r="G1707" s="323" t="s">
        <v>1539</v>
      </c>
      <c r="H1707" s="323" t="s">
        <v>1539</v>
      </c>
    </row>
    <row r="1708" spans="1:8" x14ac:dyDescent="0.25">
      <c r="A1708" s="103"/>
      <c r="B1708" s="324"/>
      <c r="C1708" s="324" t="s">
        <v>1539</v>
      </c>
      <c r="D1708" t="s">
        <v>1539</v>
      </c>
      <c r="E1708" s="323" t="s">
        <v>1539</v>
      </c>
      <c r="G1708" s="323" t="s">
        <v>1539</v>
      </c>
      <c r="H1708" s="323" t="s">
        <v>1539</v>
      </c>
    </row>
    <row r="1709" spans="1:8" x14ac:dyDescent="0.25">
      <c r="A1709" s="103"/>
      <c r="B1709" s="324"/>
      <c r="C1709" s="324" t="s">
        <v>1539</v>
      </c>
      <c r="D1709" t="s">
        <v>1539</v>
      </c>
      <c r="E1709" s="323" t="s">
        <v>1539</v>
      </c>
      <c r="G1709" s="323" t="s">
        <v>1539</v>
      </c>
      <c r="H1709" s="323" t="s">
        <v>1539</v>
      </c>
    </row>
    <row r="1710" spans="1:8" x14ac:dyDescent="0.25">
      <c r="A1710" s="103"/>
      <c r="B1710" s="324"/>
      <c r="C1710" s="324" t="s">
        <v>1539</v>
      </c>
      <c r="D1710" t="s">
        <v>1539</v>
      </c>
      <c r="E1710" s="323" t="s">
        <v>1539</v>
      </c>
      <c r="G1710" s="323" t="s">
        <v>1539</v>
      </c>
      <c r="H1710" s="323" t="s">
        <v>1539</v>
      </c>
    </row>
    <row r="1711" spans="1:8" x14ac:dyDescent="0.25">
      <c r="A1711" s="103"/>
      <c r="B1711" s="324"/>
      <c r="C1711" s="324" t="s">
        <v>1539</v>
      </c>
      <c r="D1711" t="s">
        <v>1539</v>
      </c>
      <c r="E1711" s="323" t="s">
        <v>1539</v>
      </c>
      <c r="G1711" s="323" t="s">
        <v>1539</v>
      </c>
      <c r="H1711" s="323" t="s">
        <v>1539</v>
      </c>
    </row>
    <row r="1712" spans="1:8" x14ac:dyDescent="0.25">
      <c r="A1712" s="103"/>
      <c r="B1712" s="326"/>
      <c r="C1712" s="324" t="s">
        <v>1539</v>
      </c>
      <c r="D1712" t="s">
        <v>1539</v>
      </c>
      <c r="E1712" s="323" t="s">
        <v>1539</v>
      </c>
      <c r="G1712" s="323" t="s">
        <v>1539</v>
      </c>
      <c r="H1712" s="323" t="s">
        <v>1539</v>
      </c>
    </row>
    <row r="1713" spans="1:8" x14ac:dyDescent="0.25">
      <c r="A1713" s="103"/>
      <c r="C1713" s="324" t="s">
        <v>1539</v>
      </c>
      <c r="D1713" t="s">
        <v>1539</v>
      </c>
      <c r="E1713" s="323" t="s">
        <v>1539</v>
      </c>
      <c r="G1713" s="323" t="s">
        <v>1539</v>
      </c>
      <c r="H1713" s="323" t="s">
        <v>1539</v>
      </c>
    </row>
    <row r="1714" spans="1:8" x14ac:dyDescent="0.25">
      <c r="A1714" s="103"/>
      <c r="C1714" s="324" t="s">
        <v>1539</v>
      </c>
      <c r="D1714" t="s">
        <v>1539</v>
      </c>
      <c r="E1714" s="323" t="s">
        <v>1539</v>
      </c>
      <c r="G1714" s="323" t="s">
        <v>1539</v>
      </c>
      <c r="H1714" s="323" t="s">
        <v>1539</v>
      </c>
    </row>
    <row r="1715" spans="1:8" x14ac:dyDescent="0.25">
      <c r="A1715" s="103"/>
      <c r="C1715" s="324" t="s">
        <v>1539</v>
      </c>
      <c r="D1715" t="s">
        <v>1539</v>
      </c>
      <c r="E1715" s="323" t="s">
        <v>1539</v>
      </c>
      <c r="G1715" s="323" t="s">
        <v>1539</v>
      </c>
      <c r="H1715" s="323" t="s">
        <v>1539</v>
      </c>
    </row>
    <row r="1716" spans="1:8" x14ac:dyDescent="0.25">
      <c r="A1716" s="103"/>
      <c r="B1716" s="326"/>
      <c r="C1716" s="324" t="s">
        <v>1539</v>
      </c>
      <c r="D1716" t="s">
        <v>1539</v>
      </c>
      <c r="E1716" s="323" t="s">
        <v>1539</v>
      </c>
      <c r="G1716" s="323" t="s">
        <v>1539</v>
      </c>
      <c r="H1716" s="323" t="s">
        <v>1539</v>
      </c>
    </row>
    <row r="1717" spans="1:8" x14ac:dyDescent="0.25">
      <c r="A1717" s="103"/>
      <c r="C1717" s="324" t="s">
        <v>1539</v>
      </c>
      <c r="D1717" t="s">
        <v>1539</v>
      </c>
      <c r="E1717" s="323" t="s">
        <v>1539</v>
      </c>
      <c r="G1717" s="323" t="s">
        <v>1539</v>
      </c>
      <c r="H1717" s="323" t="s">
        <v>1539</v>
      </c>
    </row>
    <row r="1718" spans="1:8" x14ac:dyDescent="0.25">
      <c r="A1718" s="103"/>
      <c r="C1718" s="324" t="s">
        <v>1539</v>
      </c>
      <c r="D1718" t="s">
        <v>1539</v>
      </c>
      <c r="E1718" s="323" t="s">
        <v>1539</v>
      </c>
      <c r="G1718" s="323" t="s">
        <v>1539</v>
      </c>
      <c r="H1718" s="323" t="s">
        <v>1539</v>
      </c>
    </row>
    <row r="1719" spans="1:8" x14ac:dyDescent="0.25">
      <c r="A1719" s="103"/>
      <c r="C1719" s="324" t="s">
        <v>1539</v>
      </c>
      <c r="D1719" t="s">
        <v>1539</v>
      </c>
      <c r="E1719" s="323" t="s">
        <v>1539</v>
      </c>
      <c r="G1719" s="323" t="s">
        <v>1539</v>
      </c>
      <c r="H1719" s="323" t="s">
        <v>1539</v>
      </c>
    </row>
    <row r="1720" spans="1:8" x14ac:dyDescent="0.25">
      <c r="A1720" s="103"/>
      <c r="B1720" s="326"/>
      <c r="C1720" s="324" t="s">
        <v>1539</v>
      </c>
      <c r="D1720" t="s">
        <v>1539</v>
      </c>
      <c r="E1720" s="323" t="s">
        <v>1539</v>
      </c>
      <c r="G1720" s="323" t="s">
        <v>1539</v>
      </c>
      <c r="H1720" s="323" t="s">
        <v>1539</v>
      </c>
    </row>
    <row r="1721" spans="1:8" x14ac:dyDescent="0.25">
      <c r="A1721" s="103"/>
      <c r="C1721" s="324" t="s">
        <v>1539</v>
      </c>
      <c r="D1721" t="s">
        <v>1539</v>
      </c>
      <c r="E1721" s="323" t="s">
        <v>1539</v>
      </c>
      <c r="G1721" s="323" t="s">
        <v>1539</v>
      </c>
      <c r="H1721" s="323" t="s">
        <v>1539</v>
      </c>
    </row>
    <row r="1722" spans="1:8" x14ac:dyDescent="0.25">
      <c r="A1722" s="103"/>
      <c r="C1722" s="324" t="s">
        <v>1539</v>
      </c>
      <c r="D1722" t="s">
        <v>1539</v>
      </c>
      <c r="E1722" s="323" t="s">
        <v>1539</v>
      </c>
      <c r="G1722" s="323" t="s">
        <v>1539</v>
      </c>
      <c r="H1722" s="323" t="s">
        <v>1539</v>
      </c>
    </row>
    <row r="1723" spans="1:8" x14ac:dyDescent="0.25">
      <c r="A1723" s="103"/>
      <c r="C1723" s="324" t="s">
        <v>1539</v>
      </c>
      <c r="D1723" t="s">
        <v>1539</v>
      </c>
      <c r="E1723" s="323" t="s">
        <v>1539</v>
      </c>
      <c r="G1723" s="323" t="s">
        <v>1539</v>
      </c>
      <c r="H1723" s="323" t="s">
        <v>1539</v>
      </c>
    </row>
    <row r="1724" spans="1:8" x14ac:dyDescent="0.25">
      <c r="A1724" s="103"/>
      <c r="B1724" s="326"/>
      <c r="C1724" s="324" t="s">
        <v>1539</v>
      </c>
      <c r="D1724" t="s">
        <v>1539</v>
      </c>
      <c r="E1724" s="323" t="s">
        <v>1539</v>
      </c>
      <c r="G1724" s="323" t="s">
        <v>1539</v>
      </c>
      <c r="H1724" s="323" t="s">
        <v>1539</v>
      </c>
    </row>
    <row r="1725" spans="1:8" x14ac:dyDescent="0.25">
      <c r="A1725" s="103"/>
      <c r="C1725" s="324" t="s">
        <v>1539</v>
      </c>
      <c r="D1725" t="s">
        <v>1539</v>
      </c>
      <c r="E1725" s="323" t="s">
        <v>1539</v>
      </c>
      <c r="G1725" s="323" t="s">
        <v>1539</v>
      </c>
      <c r="H1725" s="323" t="s">
        <v>1539</v>
      </c>
    </row>
    <row r="1726" spans="1:8" x14ac:dyDescent="0.25">
      <c r="A1726" s="103"/>
      <c r="C1726" s="324" t="s">
        <v>1539</v>
      </c>
      <c r="D1726" t="s">
        <v>1539</v>
      </c>
      <c r="E1726" s="323" t="s">
        <v>1539</v>
      </c>
      <c r="G1726" s="323" t="s">
        <v>1539</v>
      </c>
      <c r="H1726" s="323" t="s">
        <v>1539</v>
      </c>
    </row>
    <row r="1727" spans="1:8" x14ac:dyDescent="0.25">
      <c r="A1727" s="103"/>
      <c r="C1727" s="324" t="s">
        <v>1539</v>
      </c>
      <c r="D1727" t="s">
        <v>1539</v>
      </c>
      <c r="E1727" s="323" t="s">
        <v>1539</v>
      </c>
      <c r="G1727" s="323" t="s">
        <v>1539</v>
      </c>
      <c r="H1727" s="323" t="s">
        <v>1539</v>
      </c>
    </row>
    <row r="1728" spans="1:8" x14ac:dyDescent="0.25">
      <c r="A1728" s="103"/>
      <c r="C1728" s="324" t="s">
        <v>1539</v>
      </c>
      <c r="D1728" t="s">
        <v>1539</v>
      </c>
      <c r="E1728" s="323" t="s">
        <v>1539</v>
      </c>
      <c r="G1728" s="323" t="s">
        <v>1539</v>
      </c>
      <c r="H1728" s="323" t="s">
        <v>1539</v>
      </c>
    </row>
    <row r="1729" spans="1:8" x14ac:dyDescent="0.25">
      <c r="A1729" s="103"/>
      <c r="B1729" s="324"/>
      <c r="C1729" s="324" t="s">
        <v>1539</v>
      </c>
      <c r="D1729" t="s">
        <v>1539</v>
      </c>
      <c r="E1729" s="323" t="s">
        <v>1539</v>
      </c>
      <c r="G1729" s="323" t="s">
        <v>1539</v>
      </c>
      <c r="H1729" s="323" t="s">
        <v>1539</v>
      </c>
    </row>
    <row r="1730" spans="1:8" x14ac:dyDescent="0.25">
      <c r="A1730" s="103"/>
      <c r="B1730" s="324"/>
      <c r="C1730" s="324" t="s">
        <v>1539</v>
      </c>
      <c r="D1730" t="s">
        <v>1539</v>
      </c>
      <c r="E1730" s="323" t="s">
        <v>1539</v>
      </c>
      <c r="G1730" s="323" t="s">
        <v>1539</v>
      </c>
      <c r="H1730" s="323" t="s">
        <v>1539</v>
      </c>
    </row>
    <row r="1731" spans="1:8" x14ac:dyDescent="0.25">
      <c r="A1731" s="103"/>
      <c r="B1731" s="324"/>
      <c r="C1731" s="324" t="s">
        <v>1539</v>
      </c>
      <c r="D1731" t="s">
        <v>1539</v>
      </c>
      <c r="E1731" s="323" t="s">
        <v>1539</v>
      </c>
      <c r="G1731" s="323" t="s">
        <v>1539</v>
      </c>
      <c r="H1731" s="323" t="s">
        <v>1539</v>
      </c>
    </row>
    <row r="1732" spans="1:8" x14ac:dyDescent="0.25">
      <c r="A1732" s="103"/>
      <c r="B1732" s="324"/>
      <c r="C1732" s="324" t="s">
        <v>1539</v>
      </c>
      <c r="D1732" t="s">
        <v>1539</v>
      </c>
      <c r="E1732" s="323" t="s">
        <v>1539</v>
      </c>
      <c r="G1732" s="323" t="s">
        <v>1539</v>
      </c>
      <c r="H1732" s="323" t="s">
        <v>1539</v>
      </c>
    </row>
    <row r="1733" spans="1:8" x14ac:dyDescent="0.25">
      <c r="A1733" s="103"/>
      <c r="B1733" s="324"/>
      <c r="C1733" s="324" t="s">
        <v>1539</v>
      </c>
      <c r="D1733" t="s">
        <v>1539</v>
      </c>
      <c r="E1733" s="323" t="s">
        <v>1539</v>
      </c>
      <c r="G1733" s="323" t="s">
        <v>1539</v>
      </c>
      <c r="H1733" s="323" t="s">
        <v>1539</v>
      </c>
    </row>
    <row r="1734" spans="1:8" x14ac:dyDescent="0.25">
      <c r="A1734" s="103"/>
      <c r="B1734" s="324"/>
      <c r="C1734" s="324" t="s">
        <v>1539</v>
      </c>
      <c r="D1734" t="s">
        <v>1539</v>
      </c>
      <c r="E1734" s="323" t="s">
        <v>1539</v>
      </c>
      <c r="G1734" s="323" t="s">
        <v>1539</v>
      </c>
      <c r="H1734" s="323" t="s">
        <v>1539</v>
      </c>
    </row>
    <row r="1735" spans="1:8" x14ac:dyDescent="0.25">
      <c r="A1735" s="103"/>
      <c r="B1735" s="324"/>
      <c r="C1735" s="324" t="s">
        <v>1539</v>
      </c>
      <c r="D1735" t="s">
        <v>1539</v>
      </c>
      <c r="E1735" s="323" t="s">
        <v>1539</v>
      </c>
      <c r="G1735" s="323" t="s">
        <v>1539</v>
      </c>
      <c r="H1735" s="323" t="s">
        <v>1539</v>
      </c>
    </row>
    <row r="1736" spans="1:8" x14ac:dyDescent="0.25">
      <c r="A1736" s="103"/>
      <c r="B1736" s="324"/>
      <c r="C1736" s="324" t="s">
        <v>1539</v>
      </c>
      <c r="D1736" t="s">
        <v>1539</v>
      </c>
      <c r="E1736" s="323" t="s">
        <v>1539</v>
      </c>
      <c r="G1736" s="323" t="s">
        <v>1539</v>
      </c>
      <c r="H1736" s="323" t="s">
        <v>1539</v>
      </c>
    </row>
    <row r="1737" spans="1:8" x14ac:dyDescent="0.25">
      <c r="A1737" s="103"/>
      <c r="B1737" s="324"/>
      <c r="C1737" s="324" t="s">
        <v>1539</v>
      </c>
      <c r="D1737" t="s">
        <v>1539</v>
      </c>
      <c r="E1737" s="323" t="s">
        <v>1539</v>
      </c>
      <c r="G1737" s="323" t="s">
        <v>1539</v>
      </c>
      <c r="H1737" s="323" t="s">
        <v>1539</v>
      </c>
    </row>
    <row r="1738" spans="1:8" x14ac:dyDescent="0.25">
      <c r="A1738" s="103"/>
      <c r="B1738" s="324"/>
      <c r="C1738" s="324" t="s">
        <v>1539</v>
      </c>
      <c r="D1738" t="s">
        <v>1539</v>
      </c>
      <c r="E1738" s="323" t="s">
        <v>1539</v>
      </c>
      <c r="G1738" s="323" t="s">
        <v>1539</v>
      </c>
      <c r="H1738" s="323" t="s">
        <v>1539</v>
      </c>
    </row>
    <row r="1739" spans="1:8" x14ac:dyDescent="0.25">
      <c r="A1739" s="103"/>
      <c r="B1739" s="324"/>
      <c r="C1739" s="324" t="s">
        <v>1539</v>
      </c>
      <c r="D1739" t="s">
        <v>1539</v>
      </c>
      <c r="E1739" s="323" t="s">
        <v>1539</v>
      </c>
      <c r="G1739" s="323" t="s">
        <v>1539</v>
      </c>
      <c r="H1739" s="323" t="s">
        <v>1539</v>
      </c>
    </row>
    <row r="1740" spans="1:8" x14ac:dyDescent="0.25">
      <c r="A1740" s="103"/>
      <c r="B1740" s="324"/>
      <c r="C1740" s="324" t="s">
        <v>1539</v>
      </c>
      <c r="D1740" t="s">
        <v>1539</v>
      </c>
      <c r="E1740" s="323" t="s">
        <v>1539</v>
      </c>
      <c r="G1740" s="323" t="s">
        <v>1539</v>
      </c>
      <c r="H1740" s="323" t="s">
        <v>1539</v>
      </c>
    </row>
    <row r="1741" spans="1:8" x14ac:dyDescent="0.25">
      <c r="A1741" s="103"/>
      <c r="B1741" s="324"/>
      <c r="C1741" s="324" t="s">
        <v>1539</v>
      </c>
      <c r="D1741" t="s">
        <v>1539</v>
      </c>
      <c r="E1741" s="323" t="s">
        <v>1539</v>
      </c>
      <c r="G1741" s="323" t="s">
        <v>1539</v>
      </c>
      <c r="H1741" s="323" t="s">
        <v>1539</v>
      </c>
    </row>
    <row r="1742" spans="1:8" x14ac:dyDescent="0.25">
      <c r="A1742" s="103"/>
      <c r="B1742" s="324"/>
      <c r="C1742" s="324" t="s">
        <v>1539</v>
      </c>
      <c r="D1742" t="s">
        <v>1539</v>
      </c>
      <c r="E1742" s="323" t="s">
        <v>1539</v>
      </c>
      <c r="G1742" s="323" t="s">
        <v>1539</v>
      </c>
      <c r="H1742" s="323" t="s">
        <v>1539</v>
      </c>
    </row>
    <row r="1743" spans="1:8" x14ac:dyDescent="0.25">
      <c r="A1743" s="103"/>
      <c r="B1743" s="324"/>
      <c r="C1743" s="324" t="s">
        <v>1539</v>
      </c>
      <c r="D1743" t="s">
        <v>1539</v>
      </c>
      <c r="E1743" s="323" t="s">
        <v>1539</v>
      </c>
      <c r="G1743" s="323" t="s">
        <v>1539</v>
      </c>
      <c r="H1743" s="323" t="s">
        <v>1539</v>
      </c>
    </row>
    <row r="1744" spans="1:8" x14ac:dyDescent="0.25">
      <c r="A1744" s="103"/>
      <c r="B1744" s="324"/>
      <c r="C1744" s="324" t="s">
        <v>1539</v>
      </c>
      <c r="D1744" t="s">
        <v>1539</v>
      </c>
      <c r="E1744" s="323" t="s">
        <v>1539</v>
      </c>
      <c r="G1744" s="323" t="s">
        <v>1539</v>
      </c>
      <c r="H1744" s="323" t="s">
        <v>1539</v>
      </c>
    </row>
    <row r="1745" spans="1:8" x14ac:dyDescent="0.25">
      <c r="A1745" s="103"/>
      <c r="B1745" s="324"/>
      <c r="C1745" s="324" t="s">
        <v>1539</v>
      </c>
      <c r="D1745" t="s">
        <v>1539</v>
      </c>
      <c r="E1745" s="323" t="s">
        <v>1539</v>
      </c>
      <c r="G1745" s="323" t="s">
        <v>1539</v>
      </c>
      <c r="H1745" s="323" t="s">
        <v>1539</v>
      </c>
    </row>
    <row r="1746" spans="1:8" x14ac:dyDescent="0.25">
      <c r="A1746" s="103"/>
      <c r="B1746" s="324"/>
      <c r="C1746" s="324" t="s">
        <v>1539</v>
      </c>
      <c r="D1746" t="s">
        <v>1539</v>
      </c>
      <c r="E1746" s="323" t="s">
        <v>1539</v>
      </c>
      <c r="G1746" s="323" t="s">
        <v>1539</v>
      </c>
      <c r="H1746" s="323" t="s">
        <v>1539</v>
      </c>
    </row>
    <row r="1747" spans="1:8" x14ac:dyDescent="0.25">
      <c r="A1747" s="103"/>
      <c r="B1747" s="324"/>
      <c r="C1747" s="324" t="s">
        <v>1539</v>
      </c>
      <c r="D1747" t="s">
        <v>1539</v>
      </c>
      <c r="E1747" s="323" t="s">
        <v>1539</v>
      </c>
      <c r="G1747" s="323" t="s">
        <v>1539</v>
      </c>
      <c r="H1747" s="323" t="s">
        <v>1539</v>
      </c>
    </row>
    <row r="1748" spans="1:8" x14ac:dyDescent="0.25">
      <c r="A1748" s="103"/>
      <c r="B1748" s="324"/>
      <c r="C1748" s="324" t="s">
        <v>1539</v>
      </c>
      <c r="D1748" t="s">
        <v>1539</v>
      </c>
      <c r="E1748" s="323" t="s">
        <v>1539</v>
      </c>
      <c r="G1748" s="323" t="s">
        <v>1539</v>
      </c>
      <c r="H1748" s="323" t="s">
        <v>1539</v>
      </c>
    </row>
    <row r="1749" spans="1:8" x14ac:dyDescent="0.25">
      <c r="A1749" s="103"/>
      <c r="B1749" s="324"/>
      <c r="C1749" s="324" t="s">
        <v>1539</v>
      </c>
      <c r="D1749" t="s">
        <v>1539</v>
      </c>
      <c r="E1749" s="323" t="s">
        <v>1539</v>
      </c>
      <c r="G1749" s="323" t="s">
        <v>1539</v>
      </c>
      <c r="H1749" s="323" t="s">
        <v>1539</v>
      </c>
    </row>
    <row r="1750" spans="1:8" x14ac:dyDescent="0.25">
      <c r="A1750" s="103"/>
      <c r="B1750" s="324"/>
      <c r="C1750" s="324" t="s">
        <v>1539</v>
      </c>
      <c r="D1750" t="s">
        <v>1539</v>
      </c>
      <c r="E1750" s="323" t="s">
        <v>1539</v>
      </c>
      <c r="G1750" s="323" t="s">
        <v>1539</v>
      </c>
      <c r="H1750" s="323" t="s">
        <v>1539</v>
      </c>
    </row>
    <row r="1751" spans="1:8" x14ac:dyDescent="0.25">
      <c r="A1751" s="103"/>
      <c r="B1751" s="324"/>
      <c r="C1751" s="324" t="s">
        <v>1539</v>
      </c>
      <c r="D1751" t="s">
        <v>1539</v>
      </c>
      <c r="E1751" s="323" t="s">
        <v>1539</v>
      </c>
      <c r="G1751" s="323" t="s">
        <v>1539</v>
      </c>
      <c r="H1751" s="323" t="s">
        <v>1539</v>
      </c>
    </row>
    <row r="1752" spans="1:8" x14ac:dyDescent="0.25">
      <c r="A1752" s="103"/>
      <c r="B1752" s="326"/>
      <c r="C1752" s="324" t="s">
        <v>1539</v>
      </c>
      <c r="D1752" t="s">
        <v>1539</v>
      </c>
      <c r="E1752" s="323" t="s">
        <v>1539</v>
      </c>
      <c r="G1752" s="323" t="s">
        <v>1539</v>
      </c>
      <c r="H1752" s="323" t="s">
        <v>1539</v>
      </c>
    </row>
    <row r="1753" spans="1:8" x14ac:dyDescent="0.25">
      <c r="A1753" s="103"/>
      <c r="C1753" s="324" t="s">
        <v>1539</v>
      </c>
      <c r="D1753" t="s">
        <v>1539</v>
      </c>
      <c r="E1753" s="323" t="s">
        <v>1539</v>
      </c>
      <c r="G1753" s="323" t="s">
        <v>1539</v>
      </c>
      <c r="H1753" s="323" t="s">
        <v>1539</v>
      </c>
    </row>
    <row r="1754" spans="1:8" x14ac:dyDescent="0.25">
      <c r="A1754" s="103"/>
      <c r="C1754" s="324" t="s">
        <v>1539</v>
      </c>
      <c r="D1754" t="s">
        <v>1539</v>
      </c>
      <c r="E1754" s="323" t="s">
        <v>1539</v>
      </c>
      <c r="G1754" s="323" t="s">
        <v>1539</v>
      </c>
      <c r="H1754" s="323" t="s">
        <v>1539</v>
      </c>
    </row>
    <row r="1755" spans="1:8" x14ac:dyDescent="0.25">
      <c r="A1755" s="103"/>
      <c r="C1755" s="324" t="s">
        <v>1539</v>
      </c>
      <c r="D1755" t="s">
        <v>1539</v>
      </c>
      <c r="E1755" s="323" t="s">
        <v>1539</v>
      </c>
      <c r="G1755" s="323" t="s">
        <v>1539</v>
      </c>
      <c r="H1755" s="323" t="s">
        <v>1539</v>
      </c>
    </row>
    <row r="1756" spans="1:8" x14ac:dyDescent="0.25">
      <c r="A1756" s="103"/>
      <c r="C1756" s="324" t="s">
        <v>1539</v>
      </c>
      <c r="D1756" t="s">
        <v>1539</v>
      </c>
      <c r="E1756" s="323" t="s">
        <v>1539</v>
      </c>
      <c r="G1756" s="323" t="s">
        <v>1539</v>
      </c>
      <c r="H1756" s="323" t="s">
        <v>1539</v>
      </c>
    </row>
    <row r="1757" spans="1:8" x14ac:dyDescent="0.25">
      <c r="A1757" s="103"/>
      <c r="B1757" s="324"/>
      <c r="C1757" s="324" t="s">
        <v>1539</v>
      </c>
      <c r="D1757" t="s">
        <v>1539</v>
      </c>
      <c r="E1757" s="323" t="s">
        <v>1539</v>
      </c>
      <c r="G1757" s="323" t="s">
        <v>1539</v>
      </c>
      <c r="H1757" s="323" t="s">
        <v>1539</v>
      </c>
    </row>
    <row r="1758" spans="1:8" x14ac:dyDescent="0.25">
      <c r="A1758" s="103"/>
      <c r="B1758" s="324"/>
      <c r="C1758" s="324" t="s">
        <v>1539</v>
      </c>
      <c r="D1758" t="s">
        <v>1539</v>
      </c>
      <c r="E1758" s="323" t="s">
        <v>1539</v>
      </c>
      <c r="G1758" s="323" t="s">
        <v>1539</v>
      </c>
      <c r="H1758" s="323" t="s">
        <v>1539</v>
      </c>
    </row>
    <row r="1759" spans="1:8" x14ac:dyDescent="0.25">
      <c r="A1759" s="103"/>
      <c r="B1759" s="324"/>
      <c r="C1759" s="324" t="s">
        <v>1539</v>
      </c>
      <c r="D1759" t="s">
        <v>1539</v>
      </c>
      <c r="E1759" s="323" t="s">
        <v>1539</v>
      </c>
      <c r="G1759" s="323" t="s">
        <v>1539</v>
      </c>
      <c r="H1759" s="323" t="s">
        <v>1539</v>
      </c>
    </row>
    <row r="1760" spans="1:8" x14ac:dyDescent="0.25">
      <c r="A1760" s="103"/>
      <c r="B1760" s="324"/>
      <c r="C1760" s="324" t="s">
        <v>1539</v>
      </c>
      <c r="D1760" t="s">
        <v>1539</v>
      </c>
      <c r="E1760" s="323" t="s">
        <v>1539</v>
      </c>
      <c r="G1760" s="323" t="s">
        <v>1539</v>
      </c>
      <c r="H1760" s="323" t="s">
        <v>1539</v>
      </c>
    </row>
    <row r="1761" spans="1:8" x14ac:dyDescent="0.25">
      <c r="A1761" s="103"/>
      <c r="B1761" s="324"/>
      <c r="C1761" s="324" t="s">
        <v>1539</v>
      </c>
      <c r="D1761" t="s">
        <v>1539</v>
      </c>
      <c r="E1761" s="323" t="s">
        <v>1539</v>
      </c>
      <c r="G1761" s="323" t="s">
        <v>1539</v>
      </c>
      <c r="H1761" s="323" t="s">
        <v>1539</v>
      </c>
    </row>
    <row r="1762" spans="1:8" x14ac:dyDescent="0.25">
      <c r="A1762" s="103"/>
      <c r="B1762" s="324"/>
      <c r="C1762" s="324" t="s">
        <v>1539</v>
      </c>
      <c r="D1762" t="s">
        <v>1539</v>
      </c>
      <c r="E1762" s="323" t="s">
        <v>1539</v>
      </c>
      <c r="G1762" s="323" t="s">
        <v>1539</v>
      </c>
      <c r="H1762" s="323" t="s">
        <v>1539</v>
      </c>
    </row>
    <row r="1763" spans="1:8" x14ac:dyDescent="0.25">
      <c r="A1763" s="103"/>
      <c r="B1763" s="324"/>
      <c r="C1763" s="324" t="s">
        <v>1539</v>
      </c>
      <c r="D1763" t="s">
        <v>1539</v>
      </c>
      <c r="E1763" s="323" t="s">
        <v>1539</v>
      </c>
      <c r="G1763" s="323" t="s">
        <v>1539</v>
      </c>
      <c r="H1763" s="323" t="s">
        <v>1539</v>
      </c>
    </row>
    <row r="1764" spans="1:8" x14ac:dyDescent="0.25">
      <c r="A1764" s="103"/>
      <c r="B1764" s="324"/>
      <c r="C1764" s="324" t="s">
        <v>1539</v>
      </c>
      <c r="D1764" t="s">
        <v>1539</v>
      </c>
      <c r="E1764" s="323" t="s">
        <v>1539</v>
      </c>
      <c r="G1764" s="323" t="s">
        <v>1539</v>
      </c>
      <c r="H1764" s="323" t="s">
        <v>1539</v>
      </c>
    </row>
    <row r="1765" spans="1:8" x14ac:dyDescent="0.25">
      <c r="A1765" s="103"/>
      <c r="B1765" s="324"/>
      <c r="C1765" s="324" t="s">
        <v>1539</v>
      </c>
      <c r="D1765" t="s">
        <v>1539</v>
      </c>
      <c r="E1765" s="323" t="s">
        <v>1539</v>
      </c>
      <c r="G1765" s="323" t="s">
        <v>1539</v>
      </c>
      <c r="H1765" s="323" t="s">
        <v>1539</v>
      </c>
    </row>
    <row r="1766" spans="1:8" x14ac:dyDescent="0.25">
      <c r="A1766" s="103"/>
      <c r="B1766" s="324"/>
      <c r="C1766" s="324" t="s">
        <v>1539</v>
      </c>
      <c r="D1766" t="s">
        <v>1539</v>
      </c>
      <c r="E1766" s="323" t="s">
        <v>1539</v>
      </c>
      <c r="G1766" s="323" t="s">
        <v>1539</v>
      </c>
      <c r="H1766" s="323" t="s">
        <v>1539</v>
      </c>
    </row>
    <row r="1767" spans="1:8" x14ac:dyDescent="0.25">
      <c r="A1767" s="103"/>
      <c r="B1767" s="324"/>
      <c r="C1767" s="324" t="s">
        <v>1539</v>
      </c>
      <c r="D1767" t="s">
        <v>1539</v>
      </c>
      <c r="E1767" s="323" t="s">
        <v>1539</v>
      </c>
      <c r="G1767" s="323" t="s">
        <v>1539</v>
      </c>
      <c r="H1767" s="323" t="s">
        <v>1539</v>
      </c>
    </row>
    <row r="1768" spans="1:8" x14ac:dyDescent="0.25">
      <c r="A1768" s="103"/>
      <c r="B1768" s="324"/>
      <c r="C1768" s="324" t="s">
        <v>1539</v>
      </c>
      <c r="D1768" t="s">
        <v>1539</v>
      </c>
      <c r="E1768" s="323" t="s">
        <v>1539</v>
      </c>
      <c r="G1768" s="323" t="s">
        <v>1539</v>
      </c>
      <c r="H1768" s="323" t="s">
        <v>1539</v>
      </c>
    </row>
    <row r="1769" spans="1:8" x14ac:dyDescent="0.25">
      <c r="A1769" s="103"/>
      <c r="B1769" s="324"/>
      <c r="C1769" s="324" t="s">
        <v>1539</v>
      </c>
      <c r="D1769" t="s">
        <v>1539</v>
      </c>
      <c r="E1769" s="323" t="s">
        <v>1539</v>
      </c>
      <c r="G1769" s="323" t="s">
        <v>1539</v>
      </c>
      <c r="H1769" s="323" t="s">
        <v>1539</v>
      </c>
    </row>
    <row r="1770" spans="1:8" x14ac:dyDescent="0.25">
      <c r="A1770" s="103"/>
      <c r="B1770" s="324"/>
      <c r="C1770" s="324" t="s">
        <v>1539</v>
      </c>
      <c r="D1770" t="s">
        <v>1539</v>
      </c>
      <c r="E1770" s="323" t="s">
        <v>1539</v>
      </c>
      <c r="G1770" s="323" t="s">
        <v>1539</v>
      </c>
      <c r="H1770" s="323" t="s">
        <v>1539</v>
      </c>
    </row>
    <row r="1771" spans="1:8" x14ac:dyDescent="0.25">
      <c r="A1771" s="103"/>
      <c r="B1771" s="324"/>
      <c r="C1771" s="324" t="s">
        <v>1539</v>
      </c>
      <c r="D1771" t="s">
        <v>1539</v>
      </c>
      <c r="E1771" s="323" t="s">
        <v>1539</v>
      </c>
      <c r="G1771" s="323" t="s">
        <v>1539</v>
      </c>
      <c r="H1771" s="323" t="s">
        <v>1539</v>
      </c>
    </row>
    <row r="1772" spans="1:8" x14ac:dyDescent="0.25">
      <c r="A1772" s="103"/>
      <c r="B1772" s="324"/>
      <c r="C1772" s="324" t="s">
        <v>1539</v>
      </c>
      <c r="D1772" t="s">
        <v>1539</v>
      </c>
      <c r="E1772" s="323" t="s">
        <v>1539</v>
      </c>
      <c r="G1772" s="323" t="s">
        <v>1539</v>
      </c>
      <c r="H1772" s="323" t="s">
        <v>1539</v>
      </c>
    </row>
    <row r="1773" spans="1:8" x14ac:dyDescent="0.25">
      <c r="A1773" s="103"/>
      <c r="B1773" s="324"/>
      <c r="C1773" s="324" t="s">
        <v>1539</v>
      </c>
      <c r="D1773" t="s">
        <v>1539</v>
      </c>
      <c r="E1773" s="323" t="s">
        <v>1539</v>
      </c>
      <c r="G1773" s="323" t="s">
        <v>1539</v>
      </c>
      <c r="H1773" s="323" t="s">
        <v>1539</v>
      </c>
    </row>
    <row r="1774" spans="1:8" x14ac:dyDescent="0.25">
      <c r="A1774" s="103"/>
      <c r="B1774" s="324"/>
      <c r="C1774" s="324" t="s">
        <v>1539</v>
      </c>
      <c r="D1774" t="s">
        <v>1539</v>
      </c>
      <c r="E1774" s="323" t="s">
        <v>1539</v>
      </c>
      <c r="G1774" s="323" t="s">
        <v>1539</v>
      </c>
      <c r="H1774" s="323" t="s">
        <v>1539</v>
      </c>
    </row>
    <row r="1775" spans="1:8" x14ac:dyDescent="0.25">
      <c r="A1775" s="103"/>
      <c r="B1775" s="324"/>
      <c r="C1775" s="324" t="s">
        <v>1539</v>
      </c>
      <c r="D1775" t="s">
        <v>1539</v>
      </c>
      <c r="E1775" s="323" t="s">
        <v>1539</v>
      </c>
      <c r="G1775" s="323" t="s">
        <v>1539</v>
      </c>
      <c r="H1775" s="323" t="s">
        <v>1539</v>
      </c>
    </row>
    <row r="1776" spans="1:8" x14ac:dyDescent="0.25">
      <c r="A1776" s="103"/>
      <c r="B1776" s="324"/>
      <c r="C1776" s="324" t="s">
        <v>1539</v>
      </c>
      <c r="D1776" t="s">
        <v>1539</v>
      </c>
      <c r="E1776" s="323" t="s">
        <v>1539</v>
      </c>
      <c r="G1776" s="323" t="s">
        <v>1539</v>
      </c>
      <c r="H1776" s="323" t="s">
        <v>1539</v>
      </c>
    </row>
    <row r="1777" spans="1:8" x14ac:dyDescent="0.25">
      <c r="A1777" s="103"/>
      <c r="B1777" s="324"/>
      <c r="C1777" s="324" t="s">
        <v>1539</v>
      </c>
      <c r="D1777" t="s">
        <v>1539</v>
      </c>
      <c r="E1777" s="323" t="s">
        <v>1539</v>
      </c>
      <c r="G1777" s="323" t="s">
        <v>1539</v>
      </c>
      <c r="H1777" s="323" t="s">
        <v>1539</v>
      </c>
    </row>
    <row r="1778" spans="1:8" x14ac:dyDescent="0.25">
      <c r="A1778" s="103"/>
      <c r="B1778" s="324"/>
      <c r="C1778" s="324" t="s">
        <v>1539</v>
      </c>
      <c r="D1778" t="s">
        <v>1539</v>
      </c>
      <c r="E1778" s="323" t="s">
        <v>1539</v>
      </c>
      <c r="G1778" s="323" t="s">
        <v>1539</v>
      </c>
      <c r="H1778" s="323" t="s">
        <v>1539</v>
      </c>
    </row>
    <row r="1779" spans="1:8" x14ac:dyDescent="0.25">
      <c r="A1779" s="103"/>
      <c r="B1779" s="324"/>
      <c r="C1779" s="324" t="s">
        <v>1539</v>
      </c>
      <c r="D1779" t="s">
        <v>1539</v>
      </c>
      <c r="E1779" s="323" t="s">
        <v>1539</v>
      </c>
      <c r="G1779" s="323" t="s">
        <v>1539</v>
      </c>
      <c r="H1779" s="323" t="s">
        <v>1539</v>
      </c>
    </row>
    <row r="1780" spans="1:8" x14ac:dyDescent="0.25">
      <c r="A1780" s="103"/>
      <c r="B1780" s="324"/>
      <c r="C1780" s="324" t="s">
        <v>1539</v>
      </c>
      <c r="D1780" t="s">
        <v>1539</v>
      </c>
      <c r="E1780" s="323" t="s">
        <v>1539</v>
      </c>
      <c r="G1780" s="323" t="s">
        <v>1539</v>
      </c>
      <c r="H1780" s="323" t="s">
        <v>1539</v>
      </c>
    </row>
    <row r="1781" spans="1:8" x14ac:dyDescent="0.25">
      <c r="A1781" s="103"/>
      <c r="B1781" s="324"/>
      <c r="C1781" s="324" t="s">
        <v>1539</v>
      </c>
      <c r="D1781" t="s">
        <v>1539</v>
      </c>
      <c r="E1781" s="323" t="s">
        <v>1539</v>
      </c>
      <c r="G1781" s="323" t="s">
        <v>1539</v>
      </c>
      <c r="H1781" s="323" t="s">
        <v>1539</v>
      </c>
    </row>
    <row r="1782" spans="1:8" x14ac:dyDescent="0.25">
      <c r="A1782" s="103"/>
      <c r="B1782" s="324"/>
      <c r="C1782" s="324" t="s">
        <v>1539</v>
      </c>
      <c r="D1782" t="s">
        <v>1539</v>
      </c>
      <c r="E1782" s="323" t="s">
        <v>1539</v>
      </c>
      <c r="G1782" s="323" t="s">
        <v>1539</v>
      </c>
      <c r="H1782" s="323" t="s">
        <v>1539</v>
      </c>
    </row>
    <row r="1783" spans="1:8" x14ac:dyDescent="0.25">
      <c r="A1783" s="103"/>
      <c r="B1783" s="324"/>
      <c r="C1783" s="324" t="s">
        <v>1539</v>
      </c>
      <c r="D1783" t="s">
        <v>1539</v>
      </c>
      <c r="E1783" s="323" t="s">
        <v>1539</v>
      </c>
      <c r="G1783" s="323" t="s">
        <v>1539</v>
      </c>
      <c r="H1783" s="323" t="s">
        <v>1539</v>
      </c>
    </row>
    <row r="1784" spans="1:8" x14ac:dyDescent="0.25">
      <c r="A1784" s="103"/>
      <c r="B1784" s="324"/>
      <c r="C1784" s="324" t="s">
        <v>1539</v>
      </c>
      <c r="D1784" t="s">
        <v>1539</v>
      </c>
      <c r="E1784" s="323" t="s">
        <v>1539</v>
      </c>
      <c r="G1784" s="323" t="s">
        <v>1539</v>
      </c>
      <c r="H1784" s="323" t="s">
        <v>1539</v>
      </c>
    </row>
    <row r="1785" spans="1:8" x14ac:dyDescent="0.25">
      <c r="A1785" s="103"/>
      <c r="B1785" s="324"/>
      <c r="C1785" s="324" t="s">
        <v>1539</v>
      </c>
      <c r="D1785" t="s">
        <v>1539</v>
      </c>
      <c r="E1785" s="323" t="s">
        <v>1539</v>
      </c>
      <c r="G1785" s="323" t="s">
        <v>1539</v>
      </c>
      <c r="H1785" s="323" t="s">
        <v>1539</v>
      </c>
    </row>
    <row r="1786" spans="1:8" x14ac:dyDescent="0.25">
      <c r="A1786" s="103"/>
      <c r="B1786" s="324"/>
      <c r="C1786" s="324" t="s">
        <v>1539</v>
      </c>
      <c r="D1786" t="s">
        <v>1539</v>
      </c>
      <c r="E1786" s="323" t="s">
        <v>1539</v>
      </c>
      <c r="G1786" s="323" t="s">
        <v>1539</v>
      </c>
      <c r="H1786" s="323" t="s">
        <v>1539</v>
      </c>
    </row>
    <row r="1787" spans="1:8" x14ac:dyDescent="0.25">
      <c r="A1787" s="103"/>
      <c r="B1787" s="324"/>
      <c r="C1787" s="324" t="s">
        <v>1539</v>
      </c>
      <c r="D1787" t="s">
        <v>1539</v>
      </c>
      <c r="E1787" s="323" t="s">
        <v>1539</v>
      </c>
      <c r="G1787" s="323" t="s">
        <v>1539</v>
      </c>
      <c r="H1787" s="323" t="s">
        <v>1539</v>
      </c>
    </row>
    <row r="1788" spans="1:8" x14ac:dyDescent="0.25">
      <c r="A1788" s="103"/>
      <c r="B1788" s="324"/>
      <c r="C1788" s="324" t="s">
        <v>1539</v>
      </c>
      <c r="D1788" t="s">
        <v>1539</v>
      </c>
      <c r="E1788" s="323" t="s">
        <v>1539</v>
      </c>
      <c r="G1788" s="323" t="s">
        <v>1539</v>
      </c>
      <c r="H1788" s="323" t="s">
        <v>1539</v>
      </c>
    </row>
    <row r="1789" spans="1:8" x14ac:dyDescent="0.25">
      <c r="A1789" s="103"/>
      <c r="B1789" s="327"/>
      <c r="C1789" s="324" t="s">
        <v>1539</v>
      </c>
      <c r="D1789" t="s">
        <v>1539</v>
      </c>
      <c r="E1789" s="323" t="s">
        <v>1539</v>
      </c>
      <c r="G1789" s="323" t="s">
        <v>1539</v>
      </c>
      <c r="H1789" s="323" t="s">
        <v>1539</v>
      </c>
    </row>
    <row r="1790" spans="1:8" x14ac:dyDescent="0.25">
      <c r="A1790" s="103"/>
      <c r="B1790" s="327"/>
      <c r="C1790" s="324" t="s">
        <v>1539</v>
      </c>
      <c r="D1790" t="s">
        <v>1539</v>
      </c>
      <c r="E1790" s="323" t="s">
        <v>1539</v>
      </c>
      <c r="G1790" s="323" t="s">
        <v>1539</v>
      </c>
      <c r="H1790" s="323" t="s">
        <v>1539</v>
      </c>
    </row>
    <row r="1791" spans="1:8" x14ac:dyDescent="0.25">
      <c r="A1791" s="103"/>
      <c r="B1791" s="327"/>
      <c r="C1791" s="324" t="s">
        <v>1539</v>
      </c>
      <c r="D1791" t="s">
        <v>1539</v>
      </c>
      <c r="E1791" s="323" t="s">
        <v>1539</v>
      </c>
      <c r="G1791" s="323" t="s">
        <v>1539</v>
      </c>
      <c r="H1791" s="323" t="s">
        <v>1539</v>
      </c>
    </row>
    <row r="1792" spans="1:8" x14ac:dyDescent="0.25">
      <c r="A1792" s="103"/>
      <c r="B1792" s="327"/>
      <c r="C1792" s="324" t="s">
        <v>1539</v>
      </c>
      <c r="D1792" t="s">
        <v>1539</v>
      </c>
      <c r="E1792" s="323" t="s">
        <v>1539</v>
      </c>
      <c r="G1792" s="323" t="s">
        <v>1539</v>
      </c>
      <c r="H1792" s="323" t="s">
        <v>1539</v>
      </c>
    </row>
    <row r="1793" spans="1:8" x14ac:dyDescent="0.25">
      <c r="A1793" s="103"/>
      <c r="B1793" s="327"/>
      <c r="C1793" s="324" t="s">
        <v>1539</v>
      </c>
      <c r="D1793" t="s">
        <v>1539</v>
      </c>
      <c r="E1793" s="323" t="s">
        <v>1539</v>
      </c>
      <c r="G1793" s="323" t="s">
        <v>1539</v>
      </c>
      <c r="H1793" s="323" t="s">
        <v>1539</v>
      </c>
    </row>
    <row r="1794" spans="1:8" x14ac:dyDescent="0.25">
      <c r="A1794" s="103"/>
      <c r="B1794" s="324"/>
      <c r="C1794" s="324" t="s">
        <v>1539</v>
      </c>
      <c r="D1794" t="s">
        <v>1539</v>
      </c>
      <c r="E1794" s="323" t="s">
        <v>1539</v>
      </c>
      <c r="G1794" s="323" t="s">
        <v>1539</v>
      </c>
      <c r="H1794" s="323" t="s">
        <v>1539</v>
      </c>
    </row>
    <row r="1795" spans="1:8" x14ac:dyDescent="0.25">
      <c r="A1795" s="103"/>
      <c r="B1795" s="324"/>
      <c r="C1795" s="324" t="s">
        <v>1539</v>
      </c>
      <c r="D1795" t="s">
        <v>1539</v>
      </c>
      <c r="E1795" s="323" t="s">
        <v>1539</v>
      </c>
      <c r="G1795" s="323" t="s">
        <v>1539</v>
      </c>
      <c r="H1795" s="323" t="s">
        <v>1539</v>
      </c>
    </row>
    <row r="1796" spans="1:8" x14ac:dyDescent="0.25">
      <c r="A1796" s="103"/>
      <c r="B1796" s="324"/>
      <c r="C1796" s="324" t="s">
        <v>1539</v>
      </c>
      <c r="D1796" t="s">
        <v>1539</v>
      </c>
      <c r="E1796" s="323" t="s">
        <v>1539</v>
      </c>
      <c r="G1796" s="323" t="s">
        <v>1539</v>
      </c>
      <c r="H1796" s="323" t="s">
        <v>1539</v>
      </c>
    </row>
    <row r="1797" spans="1:8" x14ac:dyDescent="0.25">
      <c r="A1797" s="103"/>
      <c r="B1797" s="324"/>
      <c r="C1797" s="324" t="s">
        <v>1539</v>
      </c>
      <c r="D1797" t="s">
        <v>1539</v>
      </c>
      <c r="E1797" s="323" t="s">
        <v>1539</v>
      </c>
      <c r="G1797" s="323" t="s">
        <v>1539</v>
      </c>
      <c r="H1797" s="323" t="s">
        <v>1539</v>
      </c>
    </row>
    <row r="1798" spans="1:8" x14ac:dyDescent="0.25">
      <c r="A1798" s="103"/>
      <c r="B1798" s="324"/>
      <c r="C1798" s="324" t="s">
        <v>1539</v>
      </c>
      <c r="D1798" t="s">
        <v>1539</v>
      </c>
      <c r="E1798" s="323" t="s">
        <v>1539</v>
      </c>
      <c r="G1798" s="323" t="s">
        <v>1539</v>
      </c>
      <c r="H1798" s="323" t="s">
        <v>1539</v>
      </c>
    </row>
    <row r="1799" spans="1:8" x14ac:dyDescent="0.25">
      <c r="A1799" s="103"/>
      <c r="B1799" s="324"/>
      <c r="C1799" s="324" t="s">
        <v>1539</v>
      </c>
      <c r="D1799" t="s">
        <v>1539</v>
      </c>
      <c r="E1799" s="323" t="s">
        <v>1539</v>
      </c>
      <c r="G1799" s="323" t="s">
        <v>1539</v>
      </c>
      <c r="H1799" s="323" t="s">
        <v>1539</v>
      </c>
    </row>
    <row r="1800" spans="1:8" x14ac:dyDescent="0.25">
      <c r="A1800" s="103"/>
      <c r="B1800" s="324"/>
      <c r="C1800" s="324" t="s">
        <v>1539</v>
      </c>
      <c r="D1800" t="s">
        <v>1539</v>
      </c>
      <c r="E1800" s="323" t="s">
        <v>1539</v>
      </c>
      <c r="G1800" s="323" t="s">
        <v>1539</v>
      </c>
      <c r="H1800" s="323" t="s">
        <v>1539</v>
      </c>
    </row>
    <row r="1801" spans="1:8" x14ac:dyDescent="0.25">
      <c r="A1801" s="103"/>
      <c r="B1801" s="324"/>
      <c r="C1801" s="324" t="s">
        <v>1539</v>
      </c>
      <c r="D1801" t="s">
        <v>1539</v>
      </c>
      <c r="E1801" s="323" t="s">
        <v>1539</v>
      </c>
      <c r="G1801" s="323" t="s">
        <v>1539</v>
      </c>
      <c r="H1801" s="323" t="s">
        <v>1539</v>
      </c>
    </row>
    <row r="1802" spans="1:8" x14ac:dyDescent="0.25">
      <c r="A1802" s="103"/>
      <c r="B1802" s="324"/>
      <c r="C1802" s="324" t="s">
        <v>1539</v>
      </c>
      <c r="D1802" t="s">
        <v>1539</v>
      </c>
      <c r="E1802" s="323" t="s">
        <v>1539</v>
      </c>
      <c r="G1802" s="323" t="s">
        <v>1539</v>
      </c>
      <c r="H1802" s="323" t="s">
        <v>1539</v>
      </c>
    </row>
    <row r="1803" spans="1:8" x14ac:dyDescent="0.25">
      <c r="A1803" s="103"/>
      <c r="B1803" s="324"/>
      <c r="C1803" s="324" t="s">
        <v>1539</v>
      </c>
      <c r="D1803" t="s">
        <v>1539</v>
      </c>
      <c r="E1803" s="323" t="s">
        <v>1539</v>
      </c>
      <c r="G1803" s="323" t="s">
        <v>1539</v>
      </c>
      <c r="H1803" s="323" t="s">
        <v>1539</v>
      </c>
    </row>
    <row r="1804" spans="1:8" x14ac:dyDescent="0.25">
      <c r="A1804" s="103"/>
      <c r="B1804" s="324"/>
      <c r="C1804" s="324" t="s">
        <v>1539</v>
      </c>
      <c r="D1804" t="s">
        <v>1539</v>
      </c>
      <c r="E1804" s="323" t="s">
        <v>1539</v>
      </c>
      <c r="G1804" s="323" t="s">
        <v>1539</v>
      </c>
      <c r="H1804" s="323" t="s">
        <v>1539</v>
      </c>
    </row>
    <row r="1805" spans="1:8" x14ac:dyDescent="0.25">
      <c r="A1805" s="103"/>
      <c r="B1805" s="324"/>
      <c r="C1805" s="324" t="s">
        <v>1539</v>
      </c>
      <c r="D1805" t="s">
        <v>1539</v>
      </c>
      <c r="E1805" s="323" t="s">
        <v>1539</v>
      </c>
      <c r="G1805" s="323" t="s">
        <v>1539</v>
      </c>
      <c r="H1805" s="323" t="s">
        <v>1539</v>
      </c>
    </row>
    <row r="1806" spans="1:8" x14ac:dyDescent="0.25">
      <c r="A1806" s="103"/>
      <c r="B1806" s="324"/>
      <c r="C1806" s="324" t="s">
        <v>1539</v>
      </c>
      <c r="D1806" t="s">
        <v>1539</v>
      </c>
      <c r="E1806" s="323" t="s">
        <v>1539</v>
      </c>
      <c r="G1806" s="323" t="s">
        <v>1539</v>
      </c>
      <c r="H1806" s="323" t="s">
        <v>1539</v>
      </c>
    </row>
    <row r="1807" spans="1:8" x14ac:dyDescent="0.25">
      <c r="A1807" s="103"/>
      <c r="B1807" s="324"/>
      <c r="C1807" s="324" t="s">
        <v>1539</v>
      </c>
      <c r="D1807" t="s">
        <v>1539</v>
      </c>
      <c r="E1807" s="323" t="s">
        <v>1539</v>
      </c>
      <c r="G1807" s="323" t="s">
        <v>1539</v>
      </c>
      <c r="H1807" s="323" t="s">
        <v>1539</v>
      </c>
    </row>
    <row r="1808" spans="1:8" x14ac:dyDescent="0.25">
      <c r="A1808" s="103"/>
      <c r="B1808" s="324"/>
      <c r="C1808" s="324" t="s">
        <v>1539</v>
      </c>
      <c r="D1808" t="s">
        <v>1539</v>
      </c>
      <c r="E1808" s="323" t="s">
        <v>1539</v>
      </c>
      <c r="G1808" s="323" t="s">
        <v>1539</v>
      </c>
      <c r="H1808" s="323" t="s">
        <v>1539</v>
      </c>
    </row>
    <row r="1809" spans="1:8" x14ac:dyDescent="0.25">
      <c r="A1809" s="103"/>
      <c r="B1809" s="324"/>
      <c r="C1809" s="324" t="s">
        <v>1539</v>
      </c>
      <c r="D1809" t="s">
        <v>1539</v>
      </c>
      <c r="E1809" s="323" t="s">
        <v>1539</v>
      </c>
      <c r="G1809" s="323" t="s">
        <v>1539</v>
      </c>
      <c r="H1809" s="323" t="s">
        <v>1539</v>
      </c>
    </row>
    <row r="1810" spans="1:8" x14ac:dyDescent="0.25">
      <c r="A1810" s="103"/>
      <c r="B1810" s="324"/>
      <c r="C1810" s="324" t="s">
        <v>1539</v>
      </c>
      <c r="D1810" t="s">
        <v>1539</v>
      </c>
      <c r="E1810" s="323" t="s">
        <v>1539</v>
      </c>
      <c r="G1810" s="323" t="s">
        <v>1539</v>
      </c>
      <c r="H1810" s="323" t="s">
        <v>1539</v>
      </c>
    </row>
    <row r="1811" spans="1:8" x14ac:dyDescent="0.25">
      <c r="A1811" s="103"/>
      <c r="B1811" s="324"/>
      <c r="C1811" s="324" t="s">
        <v>1539</v>
      </c>
      <c r="D1811" t="s">
        <v>1539</v>
      </c>
      <c r="E1811" s="323" t="s">
        <v>1539</v>
      </c>
      <c r="G1811" s="323" t="s">
        <v>1539</v>
      </c>
      <c r="H1811" s="323" t="s">
        <v>1539</v>
      </c>
    </row>
    <row r="1812" spans="1:8" x14ac:dyDescent="0.25">
      <c r="A1812" s="103"/>
      <c r="B1812" s="324"/>
      <c r="C1812" s="324" t="s">
        <v>1539</v>
      </c>
      <c r="D1812" t="s">
        <v>1539</v>
      </c>
      <c r="E1812" s="323" t="s">
        <v>1539</v>
      </c>
      <c r="G1812" s="323" t="s">
        <v>1539</v>
      </c>
      <c r="H1812" s="323" t="s">
        <v>1539</v>
      </c>
    </row>
    <row r="1813" spans="1:8" x14ac:dyDescent="0.25">
      <c r="A1813" s="103"/>
      <c r="B1813" s="324"/>
      <c r="C1813" s="324" t="s">
        <v>1539</v>
      </c>
      <c r="D1813" t="s">
        <v>1539</v>
      </c>
      <c r="E1813" s="323" t="s">
        <v>1539</v>
      </c>
      <c r="G1813" s="323" t="s">
        <v>1539</v>
      </c>
      <c r="H1813" s="323" t="s">
        <v>1539</v>
      </c>
    </row>
    <row r="1814" spans="1:8" x14ac:dyDescent="0.25">
      <c r="A1814" s="103"/>
      <c r="B1814" s="324"/>
      <c r="C1814" s="324" t="s">
        <v>1539</v>
      </c>
      <c r="D1814" t="s">
        <v>1539</v>
      </c>
      <c r="E1814" s="323" t="s">
        <v>1539</v>
      </c>
      <c r="G1814" s="323" t="s">
        <v>1539</v>
      </c>
      <c r="H1814" s="323" t="s">
        <v>1539</v>
      </c>
    </row>
    <row r="1815" spans="1:8" x14ac:dyDescent="0.25">
      <c r="A1815" s="103"/>
      <c r="B1815" s="324"/>
      <c r="C1815" s="324" t="s">
        <v>1539</v>
      </c>
      <c r="D1815" t="s">
        <v>1539</v>
      </c>
      <c r="E1815" s="323" t="s">
        <v>1539</v>
      </c>
      <c r="G1815" s="323" t="s">
        <v>1539</v>
      </c>
      <c r="H1815" s="323" t="s">
        <v>1539</v>
      </c>
    </row>
    <row r="1816" spans="1:8" x14ac:dyDescent="0.25">
      <c r="A1816" s="103"/>
      <c r="B1816" s="324"/>
      <c r="C1816" s="324" t="s">
        <v>1539</v>
      </c>
      <c r="D1816" t="s">
        <v>1539</v>
      </c>
      <c r="E1816" s="323" t="s">
        <v>1539</v>
      </c>
      <c r="G1816" s="323" t="s">
        <v>1539</v>
      </c>
      <c r="H1816" s="323" t="s">
        <v>1539</v>
      </c>
    </row>
    <row r="1817" spans="1:8" x14ac:dyDescent="0.25">
      <c r="A1817" s="103"/>
      <c r="B1817" s="324"/>
      <c r="C1817" s="324" t="s">
        <v>1539</v>
      </c>
      <c r="D1817" t="s">
        <v>1539</v>
      </c>
      <c r="E1817" s="323" t="s">
        <v>1539</v>
      </c>
      <c r="G1817" s="323" t="s">
        <v>1539</v>
      </c>
      <c r="H1817" s="323" t="s">
        <v>1539</v>
      </c>
    </row>
    <row r="1818" spans="1:8" x14ac:dyDescent="0.25">
      <c r="A1818" s="103"/>
      <c r="B1818" s="324"/>
      <c r="C1818" s="324" t="s">
        <v>1539</v>
      </c>
      <c r="D1818" t="s">
        <v>1539</v>
      </c>
      <c r="E1818" s="323" t="s">
        <v>1539</v>
      </c>
      <c r="G1818" s="323" t="s">
        <v>1539</v>
      </c>
      <c r="H1818" s="323" t="s">
        <v>1539</v>
      </c>
    </row>
    <row r="1819" spans="1:8" x14ac:dyDescent="0.25">
      <c r="A1819" s="103"/>
      <c r="B1819" s="324"/>
      <c r="C1819" s="324" t="s">
        <v>1539</v>
      </c>
      <c r="D1819" t="s">
        <v>1539</v>
      </c>
      <c r="E1819" s="323" t="s">
        <v>1539</v>
      </c>
      <c r="G1819" s="323" t="s">
        <v>1539</v>
      </c>
      <c r="H1819" s="323" t="s">
        <v>1539</v>
      </c>
    </row>
    <row r="1820" spans="1:8" x14ac:dyDescent="0.25">
      <c r="A1820" s="103"/>
      <c r="B1820" s="324"/>
      <c r="C1820" s="324" t="s">
        <v>1539</v>
      </c>
      <c r="D1820" t="s">
        <v>1539</v>
      </c>
      <c r="E1820" s="323" t="s">
        <v>1539</v>
      </c>
      <c r="G1820" s="323" t="s">
        <v>1539</v>
      </c>
      <c r="H1820" s="323" t="s">
        <v>1539</v>
      </c>
    </row>
    <row r="1821" spans="1:8" x14ac:dyDescent="0.25">
      <c r="A1821" s="103"/>
      <c r="B1821" s="324"/>
      <c r="C1821" s="324" t="s">
        <v>1539</v>
      </c>
      <c r="D1821" t="s">
        <v>1539</v>
      </c>
      <c r="E1821" s="323" t="s">
        <v>1539</v>
      </c>
      <c r="G1821" s="323" t="s">
        <v>1539</v>
      </c>
      <c r="H1821" s="323" t="s">
        <v>1539</v>
      </c>
    </row>
    <row r="1822" spans="1:8" x14ac:dyDescent="0.25">
      <c r="A1822" s="103"/>
      <c r="B1822" s="324"/>
      <c r="C1822" s="324" t="s">
        <v>1539</v>
      </c>
      <c r="D1822" t="s">
        <v>1539</v>
      </c>
      <c r="E1822" s="323" t="s">
        <v>1539</v>
      </c>
      <c r="G1822" s="323" t="s">
        <v>1539</v>
      </c>
      <c r="H1822" s="323" t="s">
        <v>1539</v>
      </c>
    </row>
    <row r="1823" spans="1:8" x14ac:dyDescent="0.25">
      <c r="A1823" s="103"/>
      <c r="B1823" s="324"/>
      <c r="C1823" s="324" t="s">
        <v>1539</v>
      </c>
      <c r="D1823" t="s">
        <v>1539</v>
      </c>
      <c r="E1823" s="323" t="s">
        <v>1539</v>
      </c>
      <c r="G1823" s="323" t="s">
        <v>1539</v>
      </c>
      <c r="H1823" s="323" t="s">
        <v>1539</v>
      </c>
    </row>
    <row r="1824" spans="1:8" x14ac:dyDescent="0.25">
      <c r="A1824" s="103"/>
      <c r="B1824" s="324"/>
      <c r="C1824" s="324" t="s">
        <v>1539</v>
      </c>
      <c r="D1824" t="s">
        <v>1539</v>
      </c>
      <c r="E1824" s="323" t="s">
        <v>1539</v>
      </c>
      <c r="G1824" s="323" t="s">
        <v>1539</v>
      </c>
      <c r="H1824" s="323" t="s">
        <v>1539</v>
      </c>
    </row>
    <row r="1825" spans="1:8" x14ac:dyDescent="0.25">
      <c r="A1825" s="103"/>
      <c r="B1825" s="324"/>
      <c r="C1825" s="324" t="s">
        <v>1539</v>
      </c>
      <c r="D1825" t="s">
        <v>1539</v>
      </c>
      <c r="E1825" s="323" t="s">
        <v>1539</v>
      </c>
      <c r="G1825" s="323" t="s">
        <v>1539</v>
      </c>
      <c r="H1825" s="323" t="s">
        <v>1539</v>
      </c>
    </row>
    <row r="1826" spans="1:8" x14ac:dyDescent="0.25">
      <c r="A1826" s="103"/>
      <c r="B1826" s="324"/>
      <c r="C1826" s="324" t="s">
        <v>1539</v>
      </c>
      <c r="D1826" t="s">
        <v>1539</v>
      </c>
      <c r="E1826" s="323" t="s">
        <v>1539</v>
      </c>
      <c r="G1826" s="323" t="s">
        <v>1539</v>
      </c>
      <c r="H1826" s="323" t="s">
        <v>1539</v>
      </c>
    </row>
    <row r="1827" spans="1:8" x14ac:dyDescent="0.25">
      <c r="A1827" s="103"/>
      <c r="B1827" s="324"/>
      <c r="C1827" s="324" t="s">
        <v>1539</v>
      </c>
      <c r="D1827" t="s">
        <v>1539</v>
      </c>
      <c r="E1827" s="323" t="s">
        <v>1539</v>
      </c>
      <c r="G1827" s="323" t="s">
        <v>1539</v>
      </c>
      <c r="H1827" s="323" t="s">
        <v>1539</v>
      </c>
    </row>
    <row r="1828" spans="1:8" x14ac:dyDescent="0.25">
      <c r="A1828" s="103"/>
      <c r="B1828" s="324"/>
      <c r="C1828" s="324" t="s">
        <v>1539</v>
      </c>
      <c r="D1828" t="s">
        <v>1539</v>
      </c>
      <c r="E1828" s="323" t="s">
        <v>1539</v>
      </c>
      <c r="G1828" s="323" t="s">
        <v>1539</v>
      </c>
      <c r="H1828" s="323" t="s">
        <v>1539</v>
      </c>
    </row>
    <row r="1829" spans="1:8" x14ac:dyDescent="0.25">
      <c r="A1829" s="103"/>
      <c r="B1829" s="324"/>
      <c r="C1829" s="324" t="s">
        <v>1539</v>
      </c>
      <c r="D1829" t="s">
        <v>1539</v>
      </c>
      <c r="E1829" s="323" t="s">
        <v>1539</v>
      </c>
      <c r="G1829" s="323" t="s">
        <v>1539</v>
      </c>
      <c r="H1829" s="323" t="s">
        <v>1539</v>
      </c>
    </row>
    <row r="1830" spans="1:8" x14ac:dyDescent="0.25">
      <c r="A1830" s="103"/>
      <c r="B1830" s="324"/>
      <c r="C1830" s="324" t="s">
        <v>1539</v>
      </c>
      <c r="D1830" t="s">
        <v>1539</v>
      </c>
      <c r="E1830" s="323" t="s">
        <v>1539</v>
      </c>
      <c r="G1830" s="323" t="s">
        <v>1539</v>
      </c>
      <c r="H1830" s="323" t="s">
        <v>1539</v>
      </c>
    </row>
    <row r="1831" spans="1:8" x14ac:dyDescent="0.25">
      <c r="A1831" s="103"/>
      <c r="B1831" s="324"/>
      <c r="C1831" s="324" t="s">
        <v>1539</v>
      </c>
      <c r="D1831" t="s">
        <v>1539</v>
      </c>
      <c r="E1831" s="323" t="s">
        <v>1539</v>
      </c>
      <c r="G1831" s="323" t="s">
        <v>1539</v>
      </c>
      <c r="H1831" s="323" t="s">
        <v>1539</v>
      </c>
    </row>
    <row r="1832" spans="1:8" x14ac:dyDescent="0.25">
      <c r="A1832" s="103"/>
      <c r="B1832" s="324"/>
      <c r="C1832" s="324" t="s">
        <v>1539</v>
      </c>
      <c r="D1832" t="s">
        <v>1539</v>
      </c>
      <c r="E1832" s="323" t="s">
        <v>1539</v>
      </c>
      <c r="G1832" s="323" t="s">
        <v>1539</v>
      </c>
      <c r="H1832" s="323" t="s">
        <v>1539</v>
      </c>
    </row>
    <row r="1833" spans="1:8" x14ac:dyDescent="0.25">
      <c r="A1833" s="103"/>
      <c r="B1833" s="324"/>
      <c r="C1833" s="324" t="s">
        <v>1539</v>
      </c>
      <c r="D1833" t="s">
        <v>1539</v>
      </c>
      <c r="E1833" s="323" t="s">
        <v>1539</v>
      </c>
      <c r="G1833" s="323" t="s">
        <v>1539</v>
      </c>
      <c r="H1833" s="323" t="s">
        <v>1539</v>
      </c>
    </row>
    <row r="1834" spans="1:8" x14ac:dyDescent="0.25">
      <c r="A1834" s="103"/>
      <c r="B1834" s="324"/>
      <c r="C1834" s="324" t="s">
        <v>1539</v>
      </c>
      <c r="D1834" t="s">
        <v>1539</v>
      </c>
      <c r="E1834" s="323" t="s">
        <v>1539</v>
      </c>
      <c r="G1834" s="323" t="s">
        <v>1539</v>
      </c>
      <c r="H1834" s="323" t="s">
        <v>1539</v>
      </c>
    </row>
    <row r="1835" spans="1:8" x14ac:dyDescent="0.25">
      <c r="A1835" s="103"/>
      <c r="B1835" s="324"/>
      <c r="C1835" s="324" t="s">
        <v>1539</v>
      </c>
      <c r="D1835" t="s">
        <v>1539</v>
      </c>
      <c r="E1835" s="323" t="s">
        <v>1539</v>
      </c>
      <c r="G1835" s="323" t="s">
        <v>1539</v>
      </c>
      <c r="H1835" s="323" t="s">
        <v>1539</v>
      </c>
    </row>
    <row r="1836" spans="1:8" x14ac:dyDescent="0.25">
      <c r="A1836" s="103"/>
      <c r="B1836" s="324"/>
      <c r="C1836" s="324" t="s">
        <v>1539</v>
      </c>
      <c r="D1836" t="s">
        <v>1539</v>
      </c>
      <c r="E1836" s="323" t="s">
        <v>1539</v>
      </c>
      <c r="G1836" s="323" t="s">
        <v>1539</v>
      </c>
      <c r="H1836" s="323" t="s">
        <v>1539</v>
      </c>
    </row>
    <row r="1837" spans="1:8" x14ac:dyDescent="0.25">
      <c r="A1837" s="103"/>
      <c r="B1837" s="324"/>
      <c r="C1837" s="324" t="s">
        <v>1539</v>
      </c>
      <c r="D1837" t="s">
        <v>1539</v>
      </c>
      <c r="E1837" s="323" t="s">
        <v>1539</v>
      </c>
      <c r="G1837" s="323" t="s">
        <v>1539</v>
      </c>
      <c r="H1837" s="323" t="s">
        <v>1539</v>
      </c>
    </row>
    <row r="1838" spans="1:8" x14ac:dyDescent="0.25">
      <c r="A1838" s="103"/>
      <c r="B1838" s="324"/>
      <c r="C1838" s="324" t="s">
        <v>1539</v>
      </c>
      <c r="D1838" t="s">
        <v>1539</v>
      </c>
      <c r="E1838" s="323" t="s">
        <v>1539</v>
      </c>
      <c r="G1838" s="323" t="s">
        <v>1539</v>
      </c>
      <c r="H1838" s="323" t="s">
        <v>1539</v>
      </c>
    </row>
    <row r="1839" spans="1:8" x14ac:dyDescent="0.25">
      <c r="A1839" s="103"/>
      <c r="B1839" s="324"/>
      <c r="C1839" s="324" t="s">
        <v>1539</v>
      </c>
      <c r="D1839" t="s">
        <v>1539</v>
      </c>
      <c r="E1839" s="323" t="s">
        <v>1539</v>
      </c>
      <c r="G1839" s="323" t="s">
        <v>1539</v>
      </c>
      <c r="H1839" s="323" t="s">
        <v>1539</v>
      </c>
    </row>
    <row r="1840" spans="1:8" x14ac:dyDescent="0.25">
      <c r="A1840" s="103"/>
      <c r="B1840" s="324"/>
      <c r="C1840" s="324" t="s">
        <v>1539</v>
      </c>
      <c r="D1840" t="s">
        <v>1539</v>
      </c>
      <c r="E1840" s="323" t="s">
        <v>1539</v>
      </c>
      <c r="G1840" s="323" t="s">
        <v>1539</v>
      </c>
      <c r="H1840" s="323" t="s">
        <v>1539</v>
      </c>
    </row>
    <row r="1841" spans="1:8" x14ac:dyDescent="0.25">
      <c r="A1841" s="103"/>
      <c r="B1841" s="324"/>
      <c r="C1841" s="324" t="s">
        <v>1539</v>
      </c>
      <c r="D1841" t="s">
        <v>1539</v>
      </c>
      <c r="E1841" s="323" t="s">
        <v>1539</v>
      </c>
      <c r="G1841" s="323" t="s">
        <v>1539</v>
      </c>
      <c r="H1841" s="323" t="s">
        <v>1539</v>
      </c>
    </row>
    <row r="1842" spans="1:8" x14ac:dyDescent="0.25">
      <c r="A1842" s="103"/>
      <c r="B1842" s="324"/>
      <c r="C1842" s="324" t="s">
        <v>1539</v>
      </c>
      <c r="D1842" t="s">
        <v>1539</v>
      </c>
      <c r="E1842" s="323" t="s">
        <v>1539</v>
      </c>
      <c r="G1842" s="323" t="s">
        <v>1539</v>
      </c>
      <c r="H1842" s="323" t="s">
        <v>1539</v>
      </c>
    </row>
    <row r="1843" spans="1:8" x14ac:dyDescent="0.25">
      <c r="A1843" s="103"/>
      <c r="B1843" s="324"/>
      <c r="C1843" s="324" t="s">
        <v>1539</v>
      </c>
      <c r="D1843" t="s">
        <v>1539</v>
      </c>
      <c r="E1843" s="323" t="s">
        <v>1539</v>
      </c>
      <c r="G1843" s="323" t="s">
        <v>1539</v>
      </c>
      <c r="H1843" s="323" t="s">
        <v>1539</v>
      </c>
    </row>
    <row r="1844" spans="1:8" x14ac:dyDescent="0.25">
      <c r="A1844" s="103"/>
      <c r="B1844" s="324"/>
      <c r="C1844" s="324" t="s">
        <v>1539</v>
      </c>
      <c r="D1844" t="s">
        <v>1539</v>
      </c>
      <c r="E1844" s="323" t="s">
        <v>1539</v>
      </c>
      <c r="G1844" s="323" t="s">
        <v>1539</v>
      </c>
      <c r="H1844" s="323" t="s">
        <v>1539</v>
      </c>
    </row>
    <row r="1845" spans="1:8" x14ac:dyDescent="0.25">
      <c r="A1845" s="103"/>
      <c r="B1845" s="324"/>
      <c r="C1845" s="324" t="s">
        <v>1539</v>
      </c>
      <c r="D1845" t="s">
        <v>1539</v>
      </c>
      <c r="E1845" s="323" t="s">
        <v>1539</v>
      </c>
      <c r="G1845" s="323" t="s">
        <v>1539</v>
      </c>
      <c r="H1845" s="323" t="s">
        <v>1539</v>
      </c>
    </row>
    <row r="1846" spans="1:8" x14ac:dyDescent="0.25">
      <c r="A1846" s="103"/>
      <c r="B1846" s="324"/>
      <c r="C1846" s="324" t="s">
        <v>1539</v>
      </c>
      <c r="D1846" t="s">
        <v>1539</v>
      </c>
      <c r="E1846" s="323" t="s">
        <v>1539</v>
      </c>
      <c r="G1846" s="323" t="s">
        <v>1539</v>
      </c>
      <c r="H1846" s="323" t="s">
        <v>1539</v>
      </c>
    </row>
    <row r="1847" spans="1:8" x14ac:dyDescent="0.25">
      <c r="A1847" s="103"/>
      <c r="B1847" s="324"/>
      <c r="C1847" s="324" t="s">
        <v>1539</v>
      </c>
      <c r="D1847" t="s">
        <v>1539</v>
      </c>
      <c r="E1847" s="323" t="s">
        <v>1539</v>
      </c>
      <c r="G1847" s="323" t="s">
        <v>1539</v>
      </c>
      <c r="H1847" s="323" t="s">
        <v>1539</v>
      </c>
    </row>
    <row r="1848" spans="1:8" x14ac:dyDescent="0.25">
      <c r="A1848" s="103"/>
      <c r="B1848" s="324"/>
      <c r="C1848" s="324" t="s">
        <v>1539</v>
      </c>
      <c r="D1848" t="s">
        <v>1539</v>
      </c>
      <c r="E1848" s="323" t="s">
        <v>1539</v>
      </c>
      <c r="G1848" s="323" t="s">
        <v>1539</v>
      </c>
      <c r="H1848" s="323" t="s">
        <v>1539</v>
      </c>
    </row>
    <row r="1849" spans="1:8" x14ac:dyDescent="0.25">
      <c r="A1849" s="103"/>
      <c r="B1849" s="324"/>
      <c r="C1849" s="324" t="s">
        <v>1539</v>
      </c>
      <c r="D1849" t="s">
        <v>1539</v>
      </c>
      <c r="E1849" s="323" t="s">
        <v>1539</v>
      </c>
      <c r="G1849" s="323" t="s">
        <v>1539</v>
      </c>
      <c r="H1849" s="323" t="s">
        <v>1539</v>
      </c>
    </row>
    <row r="1850" spans="1:8" x14ac:dyDescent="0.25">
      <c r="A1850" s="103"/>
      <c r="B1850" s="324"/>
      <c r="C1850" s="324" t="s">
        <v>1539</v>
      </c>
      <c r="D1850" t="s">
        <v>1539</v>
      </c>
      <c r="E1850" s="323" t="s">
        <v>1539</v>
      </c>
      <c r="G1850" s="323" t="s">
        <v>1539</v>
      </c>
      <c r="H1850" s="323" t="s">
        <v>1539</v>
      </c>
    </row>
    <row r="1851" spans="1:8" x14ac:dyDescent="0.25">
      <c r="A1851" s="103"/>
      <c r="B1851" s="324"/>
      <c r="C1851" s="324" t="s">
        <v>1539</v>
      </c>
      <c r="D1851" t="s">
        <v>1539</v>
      </c>
      <c r="E1851" s="323" t="s">
        <v>1539</v>
      </c>
      <c r="G1851" s="323" t="s">
        <v>1539</v>
      </c>
      <c r="H1851" s="323" t="s">
        <v>1539</v>
      </c>
    </row>
    <row r="1852" spans="1:8" x14ac:dyDescent="0.25">
      <c r="A1852" s="103"/>
      <c r="B1852" s="324"/>
      <c r="C1852" s="324" t="s">
        <v>1539</v>
      </c>
      <c r="D1852" t="s">
        <v>1539</v>
      </c>
      <c r="E1852" s="323" t="s">
        <v>1539</v>
      </c>
      <c r="G1852" s="323" t="s">
        <v>1539</v>
      </c>
      <c r="H1852" s="323" t="s">
        <v>1539</v>
      </c>
    </row>
    <row r="1853" spans="1:8" x14ac:dyDescent="0.25">
      <c r="A1853" s="103"/>
      <c r="B1853" s="324"/>
      <c r="C1853" s="324" t="s">
        <v>1539</v>
      </c>
      <c r="D1853" t="s">
        <v>1539</v>
      </c>
      <c r="E1853" s="323" t="s">
        <v>1539</v>
      </c>
      <c r="G1853" s="323" t="s">
        <v>1539</v>
      </c>
      <c r="H1853" s="323" t="s">
        <v>1539</v>
      </c>
    </row>
    <row r="1854" spans="1:8" x14ac:dyDescent="0.25">
      <c r="A1854" s="103"/>
      <c r="B1854" s="324"/>
      <c r="C1854" s="324" t="s">
        <v>1539</v>
      </c>
      <c r="D1854" t="s">
        <v>1539</v>
      </c>
      <c r="E1854" s="323" t="s">
        <v>1539</v>
      </c>
      <c r="G1854" s="323" t="s">
        <v>1539</v>
      </c>
      <c r="H1854" s="323" t="s">
        <v>1539</v>
      </c>
    </row>
    <row r="1855" spans="1:8" x14ac:dyDescent="0.25">
      <c r="A1855" s="103"/>
      <c r="B1855" s="324"/>
      <c r="C1855" s="324" t="s">
        <v>1539</v>
      </c>
      <c r="D1855" t="s">
        <v>1539</v>
      </c>
      <c r="E1855" s="323" t="s">
        <v>1539</v>
      </c>
      <c r="G1855" s="323" t="s">
        <v>1539</v>
      </c>
      <c r="H1855" s="323" t="s">
        <v>1539</v>
      </c>
    </row>
    <row r="1856" spans="1:8" x14ac:dyDescent="0.25">
      <c r="A1856" s="103"/>
      <c r="B1856" s="324"/>
      <c r="C1856" s="324" t="s">
        <v>1539</v>
      </c>
      <c r="D1856" t="s">
        <v>1539</v>
      </c>
      <c r="E1856" s="323" t="s">
        <v>1539</v>
      </c>
      <c r="G1856" s="323" t="s">
        <v>1539</v>
      </c>
      <c r="H1856" s="323" t="s">
        <v>1539</v>
      </c>
    </row>
    <row r="1857" spans="1:8" x14ac:dyDescent="0.25">
      <c r="A1857" s="103"/>
      <c r="B1857" s="324"/>
      <c r="C1857" s="324" t="s">
        <v>1539</v>
      </c>
      <c r="D1857" t="s">
        <v>1539</v>
      </c>
      <c r="E1857" s="323" t="s">
        <v>1539</v>
      </c>
      <c r="G1857" s="323" t="s">
        <v>1539</v>
      </c>
      <c r="H1857" s="323" t="s">
        <v>1539</v>
      </c>
    </row>
    <row r="1858" spans="1:8" x14ac:dyDescent="0.25">
      <c r="A1858" s="103"/>
      <c r="B1858" s="324"/>
      <c r="C1858" s="324" t="s">
        <v>1539</v>
      </c>
      <c r="D1858" t="s">
        <v>1539</v>
      </c>
      <c r="E1858" s="323" t="s">
        <v>1539</v>
      </c>
      <c r="G1858" s="323" t="s">
        <v>1539</v>
      </c>
      <c r="H1858" s="323" t="s">
        <v>1539</v>
      </c>
    </row>
    <row r="1859" spans="1:8" x14ac:dyDescent="0.25">
      <c r="A1859" s="103"/>
      <c r="B1859" s="324"/>
      <c r="C1859" s="324" t="s">
        <v>1539</v>
      </c>
      <c r="D1859" t="s">
        <v>1539</v>
      </c>
      <c r="E1859" s="323" t="s">
        <v>1539</v>
      </c>
      <c r="G1859" s="323" t="s">
        <v>1539</v>
      </c>
      <c r="H1859" s="323" t="s">
        <v>1539</v>
      </c>
    </row>
    <row r="1860" spans="1:8" x14ac:dyDescent="0.25">
      <c r="A1860" s="103"/>
      <c r="B1860" s="326"/>
      <c r="C1860" s="324" t="s">
        <v>1539</v>
      </c>
      <c r="D1860" t="s">
        <v>1539</v>
      </c>
      <c r="E1860" s="323" t="s">
        <v>1539</v>
      </c>
      <c r="G1860" s="323" t="s">
        <v>1539</v>
      </c>
      <c r="H1860" s="323" t="s">
        <v>1539</v>
      </c>
    </row>
    <row r="1861" spans="1:8" x14ac:dyDescent="0.25">
      <c r="A1861" s="103"/>
      <c r="C1861" s="324" t="s">
        <v>1539</v>
      </c>
      <c r="D1861" t="s">
        <v>1539</v>
      </c>
      <c r="E1861" s="323" t="s">
        <v>1539</v>
      </c>
      <c r="G1861" s="323" t="s">
        <v>1539</v>
      </c>
      <c r="H1861" s="323" t="s">
        <v>1539</v>
      </c>
    </row>
    <row r="1862" spans="1:8" x14ac:dyDescent="0.25">
      <c r="A1862" s="103"/>
      <c r="C1862" s="324" t="s">
        <v>1539</v>
      </c>
      <c r="D1862" t="s">
        <v>1539</v>
      </c>
      <c r="E1862" s="323" t="s">
        <v>1539</v>
      </c>
      <c r="G1862" s="323" t="s">
        <v>1539</v>
      </c>
      <c r="H1862" s="323" t="s">
        <v>1539</v>
      </c>
    </row>
    <row r="1863" spans="1:8" x14ac:dyDescent="0.25">
      <c r="A1863" s="103"/>
      <c r="C1863" s="324" t="s">
        <v>1539</v>
      </c>
      <c r="D1863" t="s">
        <v>1539</v>
      </c>
      <c r="E1863" s="323" t="s">
        <v>1539</v>
      </c>
      <c r="G1863" s="323" t="s">
        <v>1539</v>
      </c>
      <c r="H1863" s="323" t="s">
        <v>1539</v>
      </c>
    </row>
    <row r="1864" spans="1:8" x14ac:dyDescent="0.25">
      <c r="A1864" s="103"/>
      <c r="C1864" s="324" t="s">
        <v>1539</v>
      </c>
      <c r="D1864" t="s">
        <v>1539</v>
      </c>
      <c r="E1864" s="323" t="s">
        <v>1539</v>
      </c>
      <c r="G1864" s="323" t="s">
        <v>1539</v>
      </c>
      <c r="H1864" s="323" t="s">
        <v>1539</v>
      </c>
    </row>
    <row r="1865" spans="1:8" x14ac:dyDescent="0.25">
      <c r="A1865" s="103"/>
      <c r="B1865" s="324"/>
      <c r="C1865" s="324" t="s">
        <v>1539</v>
      </c>
      <c r="D1865" t="s">
        <v>1539</v>
      </c>
      <c r="E1865" s="323" t="s">
        <v>1539</v>
      </c>
      <c r="G1865" s="323" t="s">
        <v>1539</v>
      </c>
      <c r="H1865" s="323" t="s">
        <v>1539</v>
      </c>
    </row>
    <row r="1866" spans="1:8" x14ac:dyDescent="0.25">
      <c r="A1866" s="103"/>
      <c r="B1866" s="324"/>
      <c r="C1866" s="324" t="s">
        <v>1539</v>
      </c>
      <c r="D1866" t="s">
        <v>1539</v>
      </c>
      <c r="E1866" s="323" t="s">
        <v>1539</v>
      </c>
      <c r="G1866" s="323" t="s">
        <v>1539</v>
      </c>
      <c r="H1866" s="323" t="s">
        <v>1539</v>
      </c>
    </row>
    <row r="1867" spans="1:8" x14ac:dyDescent="0.25">
      <c r="A1867" s="103"/>
      <c r="B1867" s="324"/>
      <c r="C1867" s="324" t="s">
        <v>1539</v>
      </c>
      <c r="D1867" t="s">
        <v>1539</v>
      </c>
      <c r="E1867" s="323" t="s">
        <v>1539</v>
      </c>
      <c r="G1867" s="323" t="s">
        <v>1539</v>
      </c>
      <c r="H1867" s="323" t="s">
        <v>1539</v>
      </c>
    </row>
    <row r="1868" spans="1:8" x14ac:dyDescent="0.25">
      <c r="A1868" s="103"/>
      <c r="B1868" s="324"/>
      <c r="C1868" s="324" t="s">
        <v>1539</v>
      </c>
      <c r="D1868" t="s">
        <v>1539</v>
      </c>
      <c r="E1868" s="323" t="s">
        <v>1539</v>
      </c>
      <c r="G1868" s="323" t="s">
        <v>1539</v>
      </c>
      <c r="H1868" s="323" t="s">
        <v>1539</v>
      </c>
    </row>
    <row r="1869" spans="1:8" x14ac:dyDescent="0.25">
      <c r="A1869" s="103"/>
      <c r="B1869" s="324"/>
      <c r="C1869" s="324" t="s">
        <v>1539</v>
      </c>
      <c r="D1869" t="s">
        <v>1539</v>
      </c>
      <c r="E1869" s="323" t="s">
        <v>1539</v>
      </c>
      <c r="G1869" s="323" t="s">
        <v>1539</v>
      </c>
      <c r="H1869" s="323" t="s">
        <v>1539</v>
      </c>
    </row>
    <row r="1870" spans="1:8" x14ac:dyDescent="0.25">
      <c r="A1870" s="103"/>
      <c r="B1870" s="324"/>
      <c r="C1870" s="324" t="s">
        <v>1539</v>
      </c>
      <c r="D1870" t="s">
        <v>1539</v>
      </c>
      <c r="E1870" s="323" t="s">
        <v>1539</v>
      </c>
      <c r="G1870" s="323" t="s">
        <v>1539</v>
      </c>
      <c r="H1870" s="323" t="s">
        <v>1539</v>
      </c>
    </row>
    <row r="1871" spans="1:8" x14ac:dyDescent="0.25">
      <c r="A1871" s="103"/>
      <c r="B1871" s="324"/>
      <c r="C1871" s="324" t="s">
        <v>1539</v>
      </c>
      <c r="D1871" t="s">
        <v>1539</v>
      </c>
      <c r="E1871" s="323" t="s">
        <v>1539</v>
      </c>
      <c r="G1871" s="323" t="s">
        <v>1539</v>
      </c>
      <c r="H1871" s="323" t="s">
        <v>1539</v>
      </c>
    </row>
    <row r="1872" spans="1:8" x14ac:dyDescent="0.25">
      <c r="A1872" s="103"/>
      <c r="B1872" s="326"/>
      <c r="C1872" s="324" t="s">
        <v>1539</v>
      </c>
      <c r="D1872" t="s">
        <v>1539</v>
      </c>
      <c r="E1872" s="323" t="s">
        <v>1539</v>
      </c>
      <c r="G1872" s="323" t="s">
        <v>1539</v>
      </c>
      <c r="H1872" s="323" t="s">
        <v>1539</v>
      </c>
    </row>
    <row r="1873" spans="1:8" x14ac:dyDescent="0.25">
      <c r="A1873" s="103"/>
      <c r="C1873" s="324" t="s">
        <v>1539</v>
      </c>
      <c r="D1873" t="s">
        <v>1539</v>
      </c>
      <c r="E1873" s="323" t="s">
        <v>1539</v>
      </c>
      <c r="G1873" s="323" t="s">
        <v>1539</v>
      </c>
      <c r="H1873" s="323" t="s">
        <v>1539</v>
      </c>
    </row>
    <row r="1874" spans="1:8" x14ac:dyDescent="0.25">
      <c r="A1874" s="103"/>
      <c r="C1874" s="324" t="s">
        <v>1539</v>
      </c>
      <c r="D1874" t="s">
        <v>1539</v>
      </c>
      <c r="E1874" s="323" t="s">
        <v>1539</v>
      </c>
      <c r="G1874" s="323" t="s">
        <v>1539</v>
      </c>
      <c r="H1874" s="323" t="s">
        <v>1539</v>
      </c>
    </row>
    <row r="1875" spans="1:8" x14ac:dyDescent="0.25">
      <c r="A1875" s="103"/>
      <c r="C1875" s="324" t="s">
        <v>1539</v>
      </c>
      <c r="D1875" t="s">
        <v>1539</v>
      </c>
      <c r="E1875" s="323" t="s">
        <v>1539</v>
      </c>
      <c r="G1875" s="323" t="s">
        <v>1539</v>
      </c>
      <c r="H1875" s="323" t="s">
        <v>1539</v>
      </c>
    </row>
    <row r="1876" spans="1:8" x14ac:dyDescent="0.25">
      <c r="A1876" s="103"/>
      <c r="C1876" s="324" t="s">
        <v>1539</v>
      </c>
      <c r="D1876" t="s">
        <v>1539</v>
      </c>
      <c r="E1876" s="323" t="s">
        <v>1539</v>
      </c>
      <c r="G1876" s="323" t="s">
        <v>1539</v>
      </c>
      <c r="H1876" s="323" t="s">
        <v>1539</v>
      </c>
    </row>
    <row r="1877" spans="1:8" x14ac:dyDescent="0.25">
      <c r="A1877" s="103"/>
      <c r="B1877" s="324"/>
      <c r="C1877" s="324" t="s">
        <v>1539</v>
      </c>
      <c r="D1877" t="s">
        <v>1539</v>
      </c>
      <c r="E1877" s="323" t="s">
        <v>1539</v>
      </c>
      <c r="G1877" s="323" t="s">
        <v>1539</v>
      </c>
      <c r="H1877" s="323" t="s">
        <v>1539</v>
      </c>
    </row>
    <row r="1878" spans="1:8" x14ac:dyDescent="0.25">
      <c r="A1878" s="103"/>
      <c r="B1878" s="324"/>
      <c r="C1878" s="324" t="s">
        <v>1539</v>
      </c>
      <c r="D1878" t="s">
        <v>1539</v>
      </c>
      <c r="E1878" s="323" t="s">
        <v>1539</v>
      </c>
      <c r="G1878" s="323" t="s">
        <v>1539</v>
      </c>
      <c r="H1878" s="323" t="s">
        <v>1539</v>
      </c>
    </row>
    <row r="1879" spans="1:8" x14ac:dyDescent="0.25">
      <c r="A1879" s="103"/>
      <c r="B1879" s="324"/>
      <c r="C1879" s="324" t="s">
        <v>1539</v>
      </c>
      <c r="D1879" t="s">
        <v>1539</v>
      </c>
      <c r="E1879" s="323" t="s">
        <v>1539</v>
      </c>
      <c r="G1879" s="323" t="s">
        <v>1539</v>
      </c>
      <c r="H1879" s="323" t="s">
        <v>1539</v>
      </c>
    </row>
    <row r="1880" spans="1:8" x14ac:dyDescent="0.25">
      <c r="A1880" s="103"/>
      <c r="B1880" s="324"/>
      <c r="C1880" s="324" t="s">
        <v>1539</v>
      </c>
      <c r="D1880" t="s">
        <v>1539</v>
      </c>
      <c r="E1880" s="323" t="s">
        <v>1539</v>
      </c>
      <c r="G1880" s="323" t="s">
        <v>1539</v>
      </c>
      <c r="H1880" s="323" t="s">
        <v>1539</v>
      </c>
    </row>
    <row r="1881" spans="1:8" x14ac:dyDescent="0.25">
      <c r="A1881" s="103"/>
      <c r="B1881" s="324"/>
      <c r="C1881" s="324" t="s">
        <v>1539</v>
      </c>
      <c r="D1881" t="s">
        <v>1539</v>
      </c>
      <c r="E1881" s="323" t="s">
        <v>1539</v>
      </c>
      <c r="G1881" s="323" t="s">
        <v>1539</v>
      </c>
      <c r="H1881" s="323" t="s">
        <v>1539</v>
      </c>
    </row>
    <row r="1882" spans="1:8" x14ac:dyDescent="0.25">
      <c r="A1882" s="103"/>
      <c r="B1882" s="324"/>
      <c r="C1882" s="324" t="s">
        <v>1539</v>
      </c>
      <c r="D1882" t="s">
        <v>1539</v>
      </c>
      <c r="E1882" s="323" t="s">
        <v>1539</v>
      </c>
      <c r="G1882" s="323" t="s">
        <v>1539</v>
      </c>
      <c r="H1882" s="323" t="s">
        <v>1539</v>
      </c>
    </row>
    <row r="1883" spans="1:8" x14ac:dyDescent="0.25">
      <c r="A1883" s="103"/>
      <c r="B1883" s="324"/>
      <c r="C1883" s="324" t="s">
        <v>1539</v>
      </c>
      <c r="D1883" t="s">
        <v>1539</v>
      </c>
      <c r="E1883" s="323" t="s">
        <v>1539</v>
      </c>
      <c r="G1883" s="323" t="s">
        <v>1539</v>
      </c>
      <c r="H1883" s="323" t="s">
        <v>1539</v>
      </c>
    </row>
    <row r="1884" spans="1:8" x14ac:dyDescent="0.25">
      <c r="A1884" s="103"/>
      <c r="B1884" s="324"/>
      <c r="C1884" s="324" t="s">
        <v>1539</v>
      </c>
      <c r="D1884" t="s">
        <v>1539</v>
      </c>
      <c r="E1884" s="323" t="s">
        <v>1539</v>
      </c>
      <c r="G1884" s="323" t="s">
        <v>1539</v>
      </c>
      <c r="H1884" s="323" t="s">
        <v>1539</v>
      </c>
    </row>
    <row r="1885" spans="1:8" x14ac:dyDescent="0.25">
      <c r="A1885" s="103"/>
      <c r="B1885" s="324"/>
      <c r="C1885" s="324" t="s">
        <v>1539</v>
      </c>
      <c r="D1885" t="s">
        <v>1539</v>
      </c>
      <c r="E1885" s="323" t="s">
        <v>1539</v>
      </c>
      <c r="G1885" s="323" t="s">
        <v>1539</v>
      </c>
      <c r="H1885" s="323" t="s">
        <v>1539</v>
      </c>
    </row>
    <row r="1886" spans="1:8" x14ac:dyDescent="0.25">
      <c r="A1886" s="103"/>
      <c r="B1886" s="324"/>
      <c r="C1886" s="324" t="s">
        <v>1539</v>
      </c>
      <c r="D1886" t="s">
        <v>1539</v>
      </c>
      <c r="E1886" s="323" t="s">
        <v>1539</v>
      </c>
      <c r="G1886" s="323" t="s">
        <v>1539</v>
      </c>
      <c r="H1886" s="323" t="s">
        <v>1539</v>
      </c>
    </row>
    <row r="1887" spans="1:8" x14ac:dyDescent="0.25">
      <c r="A1887" s="103"/>
      <c r="B1887" s="324"/>
      <c r="C1887" s="324" t="s">
        <v>1539</v>
      </c>
      <c r="D1887" t="s">
        <v>1539</v>
      </c>
      <c r="E1887" s="323" t="s">
        <v>1539</v>
      </c>
      <c r="G1887" s="323" t="s">
        <v>1539</v>
      </c>
      <c r="H1887" s="323" t="s">
        <v>1539</v>
      </c>
    </row>
    <row r="1888" spans="1:8" x14ac:dyDescent="0.25">
      <c r="A1888" s="103"/>
      <c r="B1888" s="324"/>
      <c r="C1888" s="324" t="s">
        <v>1539</v>
      </c>
      <c r="D1888" t="s">
        <v>1539</v>
      </c>
      <c r="E1888" s="323" t="s">
        <v>1539</v>
      </c>
      <c r="G1888" s="323" t="s">
        <v>1539</v>
      </c>
      <c r="H1888" s="323" t="s">
        <v>1539</v>
      </c>
    </row>
    <row r="1889" spans="1:8" x14ac:dyDescent="0.25">
      <c r="A1889" s="103"/>
      <c r="B1889" s="324"/>
      <c r="C1889" s="324" t="s">
        <v>1539</v>
      </c>
      <c r="D1889" t="s">
        <v>1539</v>
      </c>
      <c r="E1889" s="323" t="s">
        <v>1539</v>
      </c>
      <c r="G1889" s="323" t="s">
        <v>1539</v>
      </c>
      <c r="H1889" s="323" t="s">
        <v>1539</v>
      </c>
    </row>
    <row r="1890" spans="1:8" x14ac:dyDescent="0.25">
      <c r="A1890" s="103"/>
      <c r="B1890" s="324"/>
      <c r="C1890" s="324" t="s">
        <v>1539</v>
      </c>
      <c r="D1890" t="s">
        <v>1539</v>
      </c>
      <c r="E1890" s="323" t="s">
        <v>1539</v>
      </c>
      <c r="G1890" s="323" t="s">
        <v>1539</v>
      </c>
      <c r="H1890" s="323" t="s">
        <v>1539</v>
      </c>
    </row>
    <row r="1891" spans="1:8" x14ac:dyDescent="0.25">
      <c r="A1891" s="103"/>
      <c r="B1891" s="324"/>
      <c r="C1891" s="324" t="s">
        <v>1539</v>
      </c>
      <c r="D1891" t="s">
        <v>1539</v>
      </c>
      <c r="E1891" s="323" t="s">
        <v>1539</v>
      </c>
      <c r="G1891" s="323" t="s">
        <v>1539</v>
      </c>
      <c r="H1891" s="323" t="s">
        <v>1539</v>
      </c>
    </row>
    <row r="1892" spans="1:8" x14ac:dyDescent="0.25">
      <c r="A1892" s="103"/>
      <c r="B1892" s="324"/>
      <c r="C1892" s="324" t="s">
        <v>1539</v>
      </c>
      <c r="D1892" t="s">
        <v>1539</v>
      </c>
      <c r="E1892" s="323" t="s">
        <v>1539</v>
      </c>
      <c r="G1892" s="323" t="s">
        <v>1539</v>
      </c>
      <c r="H1892" s="323" t="s">
        <v>1539</v>
      </c>
    </row>
    <row r="1893" spans="1:8" x14ac:dyDescent="0.25">
      <c r="A1893" s="103"/>
      <c r="B1893" s="324"/>
      <c r="C1893" s="324" t="s">
        <v>1539</v>
      </c>
      <c r="D1893" t="s">
        <v>1539</v>
      </c>
      <c r="E1893" s="323" t="s">
        <v>1539</v>
      </c>
      <c r="G1893" s="323" t="s">
        <v>1539</v>
      </c>
      <c r="H1893" s="323" t="s">
        <v>1539</v>
      </c>
    </row>
    <row r="1894" spans="1:8" x14ac:dyDescent="0.25">
      <c r="A1894" s="103"/>
      <c r="B1894" s="324"/>
      <c r="C1894" s="324" t="s">
        <v>1539</v>
      </c>
      <c r="D1894" t="s">
        <v>1539</v>
      </c>
      <c r="E1894" s="323" t="s">
        <v>1539</v>
      </c>
      <c r="G1894" s="323" t="s">
        <v>1539</v>
      </c>
      <c r="H1894" s="323" t="s">
        <v>1539</v>
      </c>
    </row>
    <row r="1895" spans="1:8" x14ac:dyDescent="0.25">
      <c r="A1895" s="103"/>
      <c r="B1895" s="324"/>
      <c r="C1895" s="324" t="s">
        <v>1539</v>
      </c>
      <c r="D1895" t="s">
        <v>1539</v>
      </c>
      <c r="E1895" s="323" t="s">
        <v>1539</v>
      </c>
      <c r="G1895" s="323" t="s">
        <v>1539</v>
      </c>
      <c r="H1895" s="323" t="s">
        <v>1539</v>
      </c>
    </row>
    <row r="1896" spans="1:8" x14ac:dyDescent="0.25">
      <c r="A1896" s="103"/>
      <c r="B1896" s="324"/>
      <c r="C1896" s="324" t="s">
        <v>1539</v>
      </c>
      <c r="D1896" t="s">
        <v>1539</v>
      </c>
      <c r="E1896" s="323" t="s">
        <v>1539</v>
      </c>
      <c r="G1896" s="323" t="s">
        <v>1539</v>
      </c>
      <c r="H1896" s="323" t="s">
        <v>1539</v>
      </c>
    </row>
    <row r="1897" spans="1:8" x14ac:dyDescent="0.25">
      <c r="A1897" s="103"/>
      <c r="B1897" s="324"/>
      <c r="C1897" s="324" t="s">
        <v>1539</v>
      </c>
      <c r="D1897" t="s">
        <v>1539</v>
      </c>
      <c r="E1897" s="323" t="s">
        <v>1539</v>
      </c>
      <c r="G1897" s="323" t="s">
        <v>1539</v>
      </c>
      <c r="H1897" s="323" t="s">
        <v>1539</v>
      </c>
    </row>
    <row r="1898" spans="1:8" x14ac:dyDescent="0.25">
      <c r="A1898" s="103"/>
      <c r="B1898" s="324"/>
      <c r="C1898" s="324" t="s">
        <v>1539</v>
      </c>
      <c r="D1898" t="s">
        <v>1539</v>
      </c>
      <c r="E1898" s="323" t="s">
        <v>1539</v>
      </c>
      <c r="G1898" s="323" t="s">
        <v>1539</v>
      </c>
      <c r="H1898" s="323" t="s">
        <v>1539</v>
      </c>
    </row>
    <row r="1899" spans="1:8" x14ac:dyDescent="0.25">
      <c r="A1899" s="103"/>
      <c r="B1899" s="324"/>
      <c r="C1899" s="324" t="s">
        <v>1539</v>
      </c>
      <c r="D1899" t="s">
        <v>1539</v>
      </c>
      <c r="E1899" s="323" t="s">
        <v>1539</v>
      </c>
      <c r="G1899" s="323" t="s">
        <v>1539</v>
      </c>
      <c r="H1899" s="323" t="s">
        <v>1539</v>
      </c>
    </row>
    <row r="1900" spans="1:8" x14ac:dyDescent="0.25">
      <c r="A1900" s="103"/>
      <c r="B1900" s="324"/>
      <c r="C1900" s="324" t="s">
        <v>1539</v>
      </c>
      <c r="D1900" t="s">
        <v>1539</v>
      </c>
      <c r="E1900" s="323" t="s">
        <v>1539</v>
      </c>
      <c r="G1900" s="323" t="s">
        <v>1539</v>
      </c>
      <c r="H1900" s="323" t="s">
        <v>1539</v>
      </c>
    </row>
    <row r="1901" spans="1:8" x14ac:dyDescent="0.25">
      <c r="A1901" s="103"/>
      <c r="B1901" s="324"/>
      <c r="C1901" s="324" t="s">
        <v>1539</v>
      </c>
      <c r="D1901" t="s">
        <v>1539</v>
      </c>
      <c r="E1901" s="323" t="s">
        <v>1539</v>
      </c>
      <c r="G1901" s="323" t="s">
        <v>1539</v>
      </c>
      <c r="H1901" s="323" t="s">
        <v>1539</v>
      </c>
    </row>
    <row r="1902" spans="1:8" x14ac:dyDescent="0.25">
      <c r="A1902" s="103"/>
      <c r="B1902" s="324"/>
      <c r="C1902" s="324" t="s">
        <v>1539</v>
      </c>
      <c r="D1902" t="s">
        <v>1539</v>
      </c>
      <c r="E1902" s="323" t="s">
        <v>1539</v>
      </c>
      <c r="G1902" s="323" t="s">
        <v>1539</v>
      </c>
      <c r="H1902" s="323" t="s">
        <v>1539</v>
      </c>
    </row>
    <row r="1903" spans="1:8" x14ac:dyDescent="0.25">
      <c r="A1903" s="103"/>
      <c r="B1903" s="324"/>
      <c r="C1903" s="324" t="s">
        <v>1539</v>
      </c>
      <c r="D1903" t="s">
        <v>1539</v>
      </c>
      <c r="E1903" s="323" t="s">
        <v>1539</v>
      </c>
      <c r="G1903" s="323" t="s">
        <v>1539</v>
      </c>
      <c r="H1903" s="323" t="s">
        <v>1539</v>
      </c>
    </row>
    <row r="1904" spans="1:8" x14ac:dyDescent="0.25">
      <c r="A1904" s="103"/>
      <c r="B1904" s="324"/>
      <c r="C1904" s="324" t="s">
        <v>1539</v>
      </c>
      <c r="D1904" t="s">
        <v>1539</v>
      </c>
      <c r="E1904" s="323" t="s">
        <v>1539</v>
      </c>
      <c r="G1904" s="323" t="s">
        <v>1539</v>
      </c>
      <c r="H1904" s="323" t="s">
        <v>1539</v>
      </c>
    </row>
    <row r="1905" spans="1:8" x14ac:dyDescent="0.25">
      <c r="A1905" s="103"/>
      <c r="B1905" s="324"/>
      <c r="C1905" s="324" t="s">
        <v>1539</v>
      </c>
      <c r="D1905" t="s">
        <v>1539</v>
      </c>
      <c r="E1905" s="323" t="s">
        <v>1539</v>
      </c>
      <c r="G1905" s="323" t="s">
        <v>1539</v>
      </c>
      <c r="H1905" s="323" t="s">
        <v>1539</v>
      </c>
    </row>
    <row r="1906" spans="1:8" x14ac:dyDescent="0.25">
      <c r="A1906" s="103"/>
      <c r="B1906" s="324"/>
      <c r="C1906" s="324" t="s">
        <v>1539</v>
      </c>
      <c r="D1906" t="s">
        <v>1539</v>
      </c>
      <c r="E1906" s="323" t="s">
        <v>1539</v>
      </c>
      <c r="G1906" s="323" t="s">
        <v>1539</v>
      </c>
      <c r="H1906" s="323" t="s">
        <v>1539</v>
      </c>
    </row>
    <row r="1907" spans="1:8" x14ac:dyDescent="0.25">
      <c r="A1907" s="103"/>
      <c r="B1907" s="324"/>
      <c r="C1907" s="324" t="s">
        <v>1539</v>
      </c>
      <c r="D1907" t="s">
        <v>1539</v>
      </c>
      <c r="E1907" s="323" t="s">
        <v>1539</v>
      </c>
      <c r="G1907" s="323" t="s">
        <v>1539</v>
      </c>
      <c r="H1907" s="323" t="s">
        <v>1539</v>
      </c>
    </row>
    <row r="1908" spans="1:8" x14ac:dyDescent="0.25">
      <c r="A1908" s="103"/>
      <c r="B1908" s="324"/>
      <c r="C1908" s="324" t="s">
        <v>1539</v>
      </c>
      <c r="D1908" t="s">
        <v>1539</v>
      </c>
      <c r="E1908" s="323" t="s">
        <v>1539</v>
      </c>
      <c r="G1908" s="323" t="s">
        <v>1539</v>
      </c>
      <c r="H1908" s="323" t="s">
        <v>1539</v>
      </c>
    </row>
    <row r="1909" spans="1:8" x14ac:dyDescent="0.25">
      <c r="A1909" s="103"/>
      <c r="B1909" s="324"/>
      <c r="C1909" s="324" t="s">
        <v>1539</v>
      </c>
      <c r="D1909" t="s">
        <v>1539</v>
      </c>
      <c r="E1909" s="323" t="s">
        <v>1539</v>
      </c>
      <c r="G1909" s="323" t="s">
        <v>1539</v>
      </c>
      <c r="H1909" s="323" t="s">
        <v>1539</v>
      </c>
    </row>
    <row r="1910" spans="1:8" x14ac:dyDescent="0.25">
      <c r="A1910" s="103"/>
      <c r="B1910" s="324"/>
      <c r="C1910" s="324" t="s">
        <v>1539</v>
      </c>
      <c r="D1910" t="s">
        <v>1539</v>
      </c>
      <c r="E1910" s="323" t="s">
        <v>1539</v>
      </c>
      <c r="G1910" s="323" t="s">
        <v>1539</v>
      </c>
      <c r="H1910" s="323" t="s">
        <v>1539</v>
      </c>
    </row>
    <row r="1911" spans="1:8" x14ac:dyDescent="0.25">
      <c r="A1911" s="103"/>
      <c r="B1911" s="324"/>
      <c r="C1911" s="324" t="s">
        <v>1539</v>
      </c>
      <c r="D1911" t="s">
        <v>1539</v>
      </c>
      <c r="E1911" s="323" t="s">
        <v>1539</v>
      </c>
      <c r="G1911" s="323" t="s">
        <v>1539</v>
      </c>
      <c r="H1911" s="323" t="s">
        <v>1539</v>
      </c>
    </row>
    <row r="1912" spans="1:8" x14ac:dyDescent="0.25">
      <c r="A1912" s="103"/>
      <c r="B1912" s="324"/>
      <c r="C1912" s="324" t="s">
        <v>1539</v>
      </c>
      <c r="D1912" t="s">
        <v>1539</v>
      </c>
      <c r="E1912" s="323" t="s">
        <v>1539</v>
      </c>
      <c r="G1912" s="323" t="s">
        <v>1539</v>
      </c>
      <c r="H1912" s="323" t="s">
        <v>1539</v>
      </c>
    </row>
    <row r="1913" spans="1:8" x14ac:dyDescent="0.25">
      <c r="A1913" s="103"/>
      <c r="B1913" s="324"/>
      <c r="C1913" s="324" t="s">
        <v>1539</v>
      </c>
      <c r="D1913" t="s">
        <v>1539</v>
      </c>
      <c r="E1913" s="323" t="s">
        <v>1539</v>
      </c>
      <c r="G1913" s="323" t="s">
        <v>1539</v>
      </c>
      <c r="H1913" s="323" t="s">
        <v>1539</v>
      </c>
    </row>
    <row r="1914" spans="1:8" x14ac:dyDescent="0.25">
      <c r="A1914" s="103"/>
      <c r="B1914" s="324"/>
      <c r="C1914" s="324" t="s">
        <v>1539</v>
      </c>
      <c r="D1914" t="s">
        <v>1539</v>
      </c>
      <c r="E1914" s="323" t="s">
        <v>1539</v>
      </c>
      <c r="G1914" s="323" t="s">
        <v>1539</v>
      </c>
      <c r="H1914" s="323" t="s">
        <v>1539</v>
      </c>
    </row>
    <row r="1915" spans="1:8" x14ac:dyDescent="0.25">
      <c r="A1915" s="103"/>
      <c r="B1915" s="324"/>
      <c r="C1915" s="324" t="s">
        <v>1539</v>
      </c>
      <c r="D1915" t="s">
        <v>1539</v>
      </c>
      <c r="E1915" s="323" t="s">
        <v>1539</v>
      </c>
      <c r="G1915" s="323" t="s">
        <v>1539</v>
      </c>
      <c r="H1915" s="323" t="s">
        <v>1539</v>
      </c>
    </row>
    <row r="1916" spans="1:8" x14ac:dyDescent="0.25">
      <c r="A1916" s="103"/>
      <c r="B1916" s="324"/>
      <c r="C1916" s="324" t="s">
        <v>1539</v>
      </c>
      <c r="D1916" t="s">
        <v>1539</v>
      </c>
      <c r="E1916" s="323" t="s">
        <v>1539</v>
      </c>
      <c r="G1916" s="323" t="s">
        <v>1539</v>
      </c>
      <c r="H1916" s="323" t="s">
        <v>1539</v>
      </c>
    </row>
    <row r="1917" spans="1:8" x14ac:dyDescent="0.25">
      <c r="A1917" s="103"/>
      <c r="B1917" s="324"/>
      <c r="C1917" s="324" t="s">
        <v>1539</v>
      </c>
      <c r="D1917" t="s">
        <v>1539</v>
      </c>
      <c r="E1917" s="323" t="s">
        <v>1539</v>
      </c>
      <c r="G1917" s="323" t="s">
        <v>1539</v>
      </c>
      <c r="H1917" s="323" t="s">
        <v>1539</v>
      </c>
    </row>
    <row r="1918" spans="1:8" x14ac:dyDescent="0.25">
      <c r="A1918" s="103"/>
      <c r="B1918" s="324"/>
      <c r="C1918" s="324" t="s">
        <v>1539</v>
      </c>
      <c r="D1918" t="s">
        <v>1539</v>
      </c>
      <c r="E1918" s="323" t="s">
        <v>1539</v>
      </c>
      <c r="G1918" s="323" t="s">
        <v>1539</v>
      </c>
      <c r="H1918" s="323" t="s">
        <v>1539</v>
      </c>
    </row>
    <row r="1919" spans="1:8" x14ac:dyDescent="0.25">
      <c r="A1919" s="103"/>
      <c r="B1919" s="324"/>
      <c r="C1919" s="324" t="s">
        <v>1539</v>
      </c>
      <c r="D1919" t="s">
        <v>1539</v>
      </c>
      <c r="E1919" s="323" t="s">
        <v>1539</v>
      </c>
      <c r="G1919" s="323" t="s">
        <v>1539</v>
      </c>
      <c r="H1919" s="323" t="s">
        <v>1539</v>
      </c>
    </row>
    <row r="1920" spans="1:8" x14ac:dyDescent="0.25">
      <c r="A1920" s="103"/>
      <c r="B1920" s="324"/>
      <c r="C1920" s="324" t="s">
        <v>1539</v>
      </c>
      <c r="D1920" t="s">
        <v>1539</v>
      </c>
      <c r="E1920" s="323" t="s">
        <v>1539</v>
      </c>
      <c r="G1920" s="323" t="s">
        <v>1539</v>
      </c>
      <c r="H1920" s="323" t="s">
        <v>1539</v>
      </c>
    </row>
    <row r="1921" spans="1:8" x14ac:dyDescent="0.25">
      <c r="A1921" s="103"/>
      <c r="B1921" s="324"/>
      <c r="C1921" s="324" t="s">
        <v>1539</v>
      </c>
      <c r="D1921" t="s">
        <v>1539</v>
      </c>
      <c r="E1921" s="323" t="s">
        <v>1539</v>
      </c>
      <c r="G1921" s="323" t="s">
        <v>1539</v>
      </c>
      <c r="H1921" s="323" t="s">
        <v>1539</v>
      </c>
    </row>
    <row r="1922" spans="1:8" x14ac:dyDescent="0.25">
      <c r="A1922" s="103"/>
      <c r="B1922" s="324"/>
      <c r="C1922" s="324" t="s">
        <v>1539</v>
      </c>
      <c r="D1922" t="s">
        <v>1539</v>
      </c>
      <c r="E1922" s="323" t="s">
        <v>1539</v>
      </c>
      <c r="G1922" s="323" t="s">
        <v>1539</v>
      </c>
      <c r="H1922" s="323" t="s">
        <v>1539</v>
      </c>
    </row>
    <row r="1923" spans="1:8" x14ac:dyDescent="0.25">
      <c r="A1923" s="103"/>
      <c r="B1923" s="324"/>
      <c r="C1923" s="324" t="s">
        <v>1539</v>
      </c>
      <c r="D1923" t="s">
        <v>1539</v>
      </c>
      <c r="E1923" s="323" t="s">
        <v>1539</v>
      </c>
      <c r="G1923" s="323" t="s">
        <v>1539</v>
      </c>
      <c r="H1923" s="323" t="s">
        <v>1539</v>
      </c>
    </row>
    <row r="1924" spans="1:8" x14ac:dyDescent="0.25">
      <c r="A1924" s="103"/>
      <c r="B1924" s="324"/>
      <c r="C1924" s="324" t="s">
        <v>1539</v>
      </c>
      <c r="D1924" t="s">
        <v>1539</v>
      </c>
      <c r="E1924" s="323" t="s">
        <v>1539</v>
      </c>
      <c r="G1924" s="323" t="s">
        <v>1539</v>
      </c>
      <c r="H1924" s="323" t="s">
        <v>1539</v>
      </c>
    </row>
    <row r="1925" spans="1:8" x14ac:dyDescent="0.25">
      <c r="A1925" s="103"/>
      <c r="B1925" s="326"/>
      <c r="C1925" s="324" t="s">
        <v>1539</v>
      </c>
      <c r="D1925" t="s">
        <v>1539</v>
      </c>
      <c r="E1925" s="323" t="s">
        <v>1539</v>
      </c>
      <c r="G1925" s="323" t="s">
        <v>1539</v>
      </c>
      <c r="H1925" s="323" t="s">
        <v>1539</v>
      </c>
    </row>
    <row r="1926" spans="1:8" x14ac:dyDescent="0.25">
      <c r="A1926" s="103"/>
      <c r="C1926" s="324" t="s">
        <v>1539</v>
      </c>
      <c r="D1926" t="s">
        <v>1539</v>
      </c>
      <c r="E1926" s="323" t="s">
        <v>1539</v>
      </c>
      <c r="G1926" s="323" t="s">
        <v>1539</v>
      </c>
      <c r="H1926" s="323" t="s">
        <v>1539</v>
      </c>
    </row>
    <row r="1927" spans="1:8" x14ac:dyDescent="0.25">
      <c r="A1927" s="103"/>
      <c r="C1927" s="324" t="s">
        <v>1539</v>
      </c>
      <c r="D1927" t="s">
        <v>1539</v>
      </c>
      <c r="E1927" s="323" t="s">
        <v>1539</v>
      </c>
      <c r="G1927" s="323" t="s">
        <v>1539</v>
      </c>
      <c r="H1927" s="323" t="s">
        <v>1539</v>
      </c>
    </row>
    <row r="1928" spans="1:8" x14ac:dyDescent="0.25">
      <c r="A1928" s="103"/>
      <c r="C1928" s="324" t="s">
        <v>1539</v>
      </c>
      <c r="D1928" t="s">
        <v>1539</v>
      </c>
      <c r="E1928" s="323" t="s">
        <v>1539</v>
      </c>
      <c r="G1928" s="323" t="s">
        <v>1539</v>
      </c>
      <c r="H1928" s="323" t="s">
        <v>1539</v>
      </c>
    </row>
    <row r="1929" spans="1:8" x14ac:dyDescent="0.25">
      <c r="A1929" s="103"/>
      <c r="C1929" s="324" t="s">
        <v>1539</v>
      </c>
      <c r="D1929" t="s">
        <v>1539</v>
      </c>
      <c r="E1929" s="323" t="s">
        <v>1539</v>
      </c>
      <c r="G1929" s="323" t="s">
        <v>1539</v>
      </c>
      <c r="H1929" s="323" t="s">
        <v>1539</v>
      </c>
    </row>
    <row r="1930" spans="1:8" x14ac:dyDescent="0.25">
      <c r="A1930" s="103"/>
      <c r="C1930" s="324" t="s">
        <v>1539</v>
      </c>
      <c r="D1930" t="s">
        <v>1539</v>
      </c>
      <c r="E1930" s="323" t="s">
        <v>1539</v>
      </c>
      <c r="G1930" s="323" t="s">
        <v>1539</v>
      </c>
      <c r="H1930" s="323" t="s">
        <v>1539</v>
      </c>
    </row>
    <row r="1931" spans="1:8" x14ac:dyDescent="0.25">
      <c r="A1931" s="103"/>
      <c r="C1931" s="324" t="s">
        <v>1539</v>
      </c>
      <c r="D1931" t="s">
        <v>1539</v>
      </c>
      <c r="E1931" s="323" t="s">
        <v>1539</v>
      </c>
      <c r="G1931" s="323" t="s">
        <v>1539</v>
      </c>
      <c r="H1931" s="323" t="s">
        <v>1539</v>
      </c>
    </row>
    <row r="1932" spans="1:8" x14ac:dyDescent="0.25">
      <c r="A1932" s="103"/>
      <c r="B1932" s="324"/>
      <c r="C1932" s="324" t="s">
        <v>1539</v>
      </c>
      <c r="D1932" t="s">
        <v>1539</v>
      </c>
      <c r="E1932" s="323" t="s">
        <v>1539</v>
      </c>
      <c r="G1932" s="323" t="s">
        <v>1539</v>
      </c>
      <c r="H1932" s="323" t="s">
        <v>1539</v>
      </c>
    </row>
    <row r="1933" spans="1:8" x14ac:dyDescent="0.25">
      <c r="A1933" s="103"/>
      <c r="B1933" s="324"/>
      <c r="C1933" s="324" t="s">
        <v>1539</v>
      </c>
      <c r="D1933" t="s">
        <v>1539</v>
      </c>
      <c r="E1933" s="323" t="s">
        <v>1539</v>
      </c>
      <c r="G1933" s="323" t="s">
        <v>1539</v>
      </c>
      <c r="H1933" s="323" t="s">
        <v>1539</v>
      </c>
    </row>
    <row r="1934" spans="1:8" x14ac:dyDescent="0.25">
      <c r="A1934" s="103"/>
      <c r="B1934" s="324"/>
      <c r="C1934" s="324" t="s">
        <v>1539</v>
      </c>
      <c r="D1934" t="s">
        <v>1539</v>
      </c>
      <c r="E1934" s="323" t="s">
        <v>1539</v>
      </c>
      <c r="G1934" s="323" t="s">
        <v>1539</v>
      </c>
      <c r="H1934" s="323" t="s">
        <v>1539</v>
      </c>
    </row>
    <row r="1935" spans="1:8" x14ac:dyDescent="0.25">
      <c r="A1935" s="103"/>
      <c r="B1935" s="324"/>
      <c r="C1935" s="324" t="s">
        <v>1539</v>
      </c>
      <c r="D1935" t="s">
        <v>1539</v>
      </c>
      <c r="E1935" s="323" t="s">
        <v>1539</v>
      </c>
      <c r="G1935" s="323" t="s">
        <v>1539</v>
      </c>
      <c r="H1935" s="323" t="s">
        <v>1539</v>
      </c>
    </row>
    <row r="1936" spans="1:8" x14ac:dyDescent="0.25">
      <c r="A1936" s="103"/>
      <c r="B1936" s="324"/>
      <c r="C1936" s="324" t="s">
        <v>1539</v>
      </c>
      <c r="D1936" t="s">
        <v>1539</v>
      </c>
      <c r="E1936" s="323" t="s">
        <v>1539</v>
      </c>
      <c r="G1936" s="323" t="s">
        <v>1539</v>
      </c>
      <c r="H1936" s="323" t="s">
        <v>1539</v>
      </c>
    </row>
    <row r="1937" spans="1:8" x14ac:dyDescent="0.25">
      <c r="A1937" s="103"/>
      <c r="B1937" s="324"/>
      <c r="C1937" s="324" t="s">
        <v>1539</v>
      </c>
      <c r="D1937" t="s">
        <v>1539</v>
      </c>
      <c r="E1937" s="323" t="s">
        <v>1539</v>
      </c>
      <c r="G1937" s="323" t="s">
        <v>1539</v>
      </c>
      <c r="H1937" s="323" t="s">
        <v>1539</v>
      </c>
    </row>
    <row r="1938" spans="1:8" x14ac:dyDescent="0.25">
      <c r="A1938" s="103"/>
      <c r="B1938" s="324"/>
      <c r="C1938" s="324" t="s">
        <v>1539</v>
      </c>
      <c r="D1938" t="s">
        <v>1539</v>
      </c>
      <c r="E1938" s="323" t="s">
        <v>1539</v>
      </c>
      <c r="G1938" s="323" t="s">
        <v>1539</v>
      </c>
      <c r="H1938" s="323" t="s">
        <v>1539</v>
      </c>
    </row>
    <row r="1939" spans="1:8" x14ac:dyDescent="0.25">
      <c r="A1939" s="103"/>
      <c r="B1939" s="324"/>
      <c r="C1939" s="324" t="s">
        <v>1539</v>
      </c>
      <c r="D1939" t="s">
        <v>1539</v>
      </c>
      <c r="E1939" s="323" t="s">
        <v>1539</v>
      </c>
      <c r="G1939" s="323" t="s">
        <v>1539</v>
      </c>
      <c r="H1939" s="323" t="s">
        <v>1539</v>
      </c>
    </row>
    <row r="1940" spans="1:8" x14ac:dyDescent="0.25">
      <c r="A1940" s="103"/>
      <c r="B1940" s="324"/>
      <c r="C1940" s="324" t="s">
        <v>1539</v>
      </c>
      <c r="D1940" t="s">
        <v>1539</v>
      </c>
      <c r="E1940" s="323" t="s">
        <v>1539</v>
      </c>
      <c r="G1940" s="323" t="s">
        <v>1539</v>
      </c>
      <c r="H1940" s="323" t="s">
        <v>1539</v>
      </c>
    </row>
    <row r="1941" spans="1:8" x14ac:dyDescent="0.25">
      <c r="A1941" s="103"/>
      <c r="B1941" s="324"/>
      <c r="C1941" s="324" t="s">
        <v>1539</v>
      </c>
      <c r="D1941" t="s">
        <v>1539</v>
      </c>
      <c r="E1941" s="323" t="s">
        <v>1539</v>
      </c>
      <c r="G1941" s="323" t="s">
        <v>1539</v>
      </c>
      <c r="H1941" s="323" t="s">
        <v>1539</v>
      </c>
    </row>
    <row r="1942" spans="1:8" x14ac:dyDescent="0.25">
      <c r="A1942" s="103"/>
      <c r="B1942" s="324"/>
      <c r="C1942" s="324" t="s">
        <v>1539</v>
      </c>
      <c r="D1942" t="s">
        <v>1539</v>
      </c>
      <c r="E1942" s="323" t="s">
        <v>1539</v>
      </c>
      <c r="G1942" s="323" t="s">
        <v>1539</v>
      </c>
      <c r="H1942" s="323" t="s">
        <v>1539</v>
      </c>
    </row>
    <row r="1943" spans="1:8" x14ac:dyDescent="0.25">
      <c r="A1943" s="103"/>
      <c r="B1943" s="324"/>
      <c r="C1943" s="324" t="s">
        <v>1539</v>
      </c>
      <c r="D1943" t="s">
        <v>1539</v>
      </c>
      <c r="E1943" s="323" t="s">
        <v>1539</v>
      </c>
      <c r="G1943" s="323" t="s">
        <v>1539</v>
      </c>
      <c r="H1943" s="323" t="s">
        <v>1539</v>
      </c>
    </row>
    <row r="1944" spans="1:8" x14ac:dyDescent="0.25">
      <c r="A1944" s="103"/>
      <c r="B1944" s="324"/>
      <c r="C1944" s="324" t="s">
        <v>1539</v>
      </c>
      <c r="D1944" t="s">
        <v>1539</v>
      </c>
      <c r="E1944" s="323" t="s">
        <v>1539</v>
      </c>
      <c r="G1944" s="323" t="s">
        <v>1539</v>
      </c>
      <c r="H1944" s="323" t="s">
        <v>1539</v>
      </c>
    </row>
    <row r="1945" spans="1:8" x14ac:dyDescent="0.25">
      <c r="A1945" s="103"/>
      <c r="B1945" s="324"/>
      <c r="C1945" s="324" t="s">
        <v>1539</v>
      </c>
      <c r="D1945" t="s">
        <v>1539</v>
      </c>
      <c r="E1945" s="323" t="s">
        <v>1539</v>
      </c>
      <c r="G1945" s="323" t="s">
        <v>1539</v>
      </c>
      <c r="H1945" s="323" t="s">
        <v>1539</v>
      </c>
    </row>
    <row r="1946" spans="1:8" x14ac:dyDescent="0.25">
      <c r="A1946" s="103"/>
      <c r="B1946" s="324"/>
      <c r="C1946" s="324" t="s">
        <v>1539</v>
      </c>
      <c r="D1946" t="s">
        <v>1539</v>
      </c>
      <c r="E1946" s="323" t="s">
        <v>1539</v>
      </c>
      <c r="G1946" s="323" t="s">
        <v>1539</v>
      </c>
      <c r="H1946" s="323" t="s">
        <v>1539</v>
      </c>
    </row>
    <row r="1947" spans="1:8" x14ac:dyDescent="0.25">
      <c r="A1947" s="103"/>
      <c r="B1947" s="324"/>
      <c r="C1947" s="324" t="s">
        <v>1539</v>
      </c>
      <c r="D1947" t="s">
        <v>1539</v>
      </c>
      <c r="E1947" s="323" t="s">
        <v>1539</v>
      </c>
      <c r="G1947" s="323" t="s">
        <v>1539</v>
      </c>
      <c r="H1947" s="323" t="s">
        <v>1539</v>
      </c>
    </row>
    <row r="1948" spans="1:8" x14ac:dyDescent="0.25">
      <c r="A1948" s="103"/>
      <c r="B1948" s="324"/>
      <c r="C1948" s="324" t="s">
        <v>1539</v>
      </c>
      <c r="D1948" t="s">
        <v>1539</v>
      </c>
      <c r="E1948" s="323" t="s">
        <v>1539</v>
      </c>
      <c r="G1948" s="323" t="s">
        <v>1539</v>
      </c>
      <c r="H1948" s="323" t="s">
        <v>1539</v>
      </c>
    </row>
    <row r="1949" spans="1:8" x14ac:dyDescent="0.25">
      <c r="A1949" s="103"/>
      <c r="B1949" s="324"/>
      <c r="C1949" s="324" t="s">
        <v>1539</v>
      </c>
      <c r="D1949" t="s">
        <v>1539</v>
      </c>
      <c r="E1949" s="323" t="s">
        <v>1539</v>
      </c>
      <c r="G1949" s="323" t="s">
        <v>1539</v>
      </c>
      <c r="H1949" s="323" t="s">
        <v>1539</v>
      </c>
    </row>
    <row r="1950" spans="1:8" x14ac:dyDescent="0.25">
      <c r="A1950" s="103"/>
      <c r="B1950" s="324"/>
      <c r="C1950" s="324" t="s">
        <v>1539</v>
      </c>
      <c r="D1950" t="s">
        <v>1539</v>
      </c>
      <c r="E1950" s="323" t="s">
        <v>1539</v>
      </c>
      <c r="G1950" s="323" t="s">
        <v>1539</v>
      </c>
      <c r="H1950" s="323" t="s">
        <v>1539</v>
      </c>
    </row>
    <row r="1951" spans="1:8" x14ac:dyDescent="0.25">
      <c r="A1951" s="103"/>
      <c r="B1951" s="324"/>
      <c r="C1951" s="324" t="s">
        <v>1539</v>
      </c>
      <c r="D1951" t="s">
        <v>1539</v>
      </c>
      <c r="E1951" s="323" t="s">
        <v>1539</v>
      </c>
      <c r="G1951" s="323" t="s">
        <v>1539</v>
      </c>
      <c r="H1951" s="323" t="s">
        <v>1539</v>
      </c>
    </row>
    <row r="1952" spans="1:8" x14ac:dyDescent="0.25">
      <c r="A1952" s="103"/>
      <c r="B1952" s="324"/>
      <c r="C1952" s="324" t="s">
        <v>1539</v>
      </c>
      <c r="D1952" t="s">
        <v>1539</v>
      </c>
      <c r="E1952" s="323" t="s">
        <v>1539</v>
      </c>
      <c r="G1952" s="323" t="s">
        <v>1539</v>
      </c>
      <c r="H1952" s="323" t="s">
        <v>1539</v>
      </c>
    </row>
    <row r="1953" spans="1:8" x14ac:dyDescent="0.25">
      <c r="A1953" s="103"/>
      <c r="B1953" s="324"/>
      <c r="C1953" s="324" t="s">
        <v>1539</v>
      </c>
      <c r="D1953" t="s">
        <v>1539</v>
      </c>
      <c r="E1953" s="323" t="s">
        <v>1539</v>
      </c>
      <c r="G1953" s="323" t="s">
        <v>1539</v>
      </c>
      <c r="H1953" s="323" t="s">
        <v>1539</v>
      </c>
    </row>
    <row r="1954" spans="1:8" x14ac:dyDescent="0.25">
      <c r="A1954" s="103"/>
      <c r="B1954" s="324"/>
      <c r="C1954" s="324" t="s">
        <v>1539</v>
      </c>
      <c r="D1954" t="s">
        <v>1539</v>
      </c>
      <c r="E1954" s="323" t="s">
        <v>1539</v>
      </c>
      <c r="G1954" s="323" t="s">
        <v>1539</v>
      </c>
      <c r="H1954" s="323" t="s">
        <v>1539</v>
      </c>
    </row>
    <row r="1955" spans="1:8" x14ac:dyDescent="0.25">
      <c r="A1955" s="103"/>
      <c r="B1955" s="324"/>
      <c r="C1955" s="324" t="s">
        <v>1539</v>
      </c>
      <c r="D1955" t="s">
        <v>1539</v>
      </c>
      <c r="E1955" s="323" t="s">
        <v>1539</v>
      </c>
      <c r="G1955" s="323" t="s">
        <v>1539</v>
      </c>
      <c r="H1955" s="323" t="s">
        <v>1539</v>
      </c>
    </row>
    <row r="1956" spans="1:8" x14ac:dyDescent="0.25">
      <c r="A1956" s="103"/>
      <c r="B1956" s="324"/>
      <c r="C1956" s="324" t="s">
        <v>1539</v>
      </c>
      <c r="D1956" t="s">
        <v>1539</v>
      </c>
      <c r="E1956" s="323" t="s">
        <v>1539</v>
      </c>
      <c r="G1956" s="323" t="s">
        <v>1539</v>
      </c>
      <c r="H1956" s="323" t="s">
        <v>1539</v>
      </c>
    </row>
    <row r="1957" spans="1:8" x14ac:dyDescent="0.25">
      <c r="A1957" s="103"/>
      <c r="B1957" s="324"/>
      <c r="C1957" s="324" t="s">
        <v>1539</v>
      </c>
      <c r="D1957" t="s">
        <v>1539</v>
      </c>
      <c r="E1957" s="323" t="s">
        <v>1539</v>
      </c>
      <c r="G1957" s="323" t="s">
        <v>1539</v>
      </c>
      <c r="H1957" s="323" t="s">
        <v>1539</v>
      </c>
    </row>
    <row r="1958" spans="1:8" x14ac:dyDescent="0.25">
      <c r="A1958" s="103"/>
      <c r="B1958" s="324"/>
      <c r="C1958" s="324" t="s">
        <v>1539</v>
      </c>
      <c r="D1958" t="s">
        <v>1539</v>
      </c>
      <c r="E1958" s="323" t="s">
        <v>1539</v>
      </c>
      <c r="G1958" s="323" t="s">
        <v>1539</v>
      </c>
      <c r="H1958" s="323" t="s">
        <v>1539</v>
      </c>
    </row>
    <row r="1959" spans="1:8" x14ac:dyDescent="0.25">
      <c r="A1959" s="103"/>
      <c r="B1959" s="324"/>
      <c r="C1959" s="324" t="s">
        <v>1539</v>
      </c>
      <c r="D1959" t="s">
        <v>1539</v>
      </c>
      <c r="E1959" s="323" t="s">
        <v>1539</v>
      </c>
      <c r="G1959" s="323" t="s">
        <v>1539</v>
      </c>
      <c r="H1959" s="323" t="s">
        <v>1539</v>
      </c>
    </row>
    <row r="1960" spans="1:8" x14ac:dyDescent="0.25">
      <c r="A1960" s="103"/>
      <c r="B1960" s="324"/>
      <c r="C1960" s="324" t="s">
        <v>1539</v>
      </c>
      <c r="D1960" t="s">
        <v>1539</v>
      </c>
      <c r="E1960" s="323" t="s">
        <v>1539</v>
      </c>
      <c r="G1960" s="323" t="s">
        <v>1539</v>
      </c>
      <c r="H1960" s="323" t="s">
        <v>1539</v>
      </c>
    </row>
    <row r="1961" spans="1:8" x14ac:dyDescent="0.25">
      <c r="A1961" s="103"/>
      <c r="B1961" s="324"/>
      <c r="C1961" s="324" t="s">
        <v>1539</v>
      </c>
      <c r="D1961" t="s">
        <v>1539</v>
      </c>
      <c r="E1961" s="323" t="s">
        <v>1539</v>
      </c>
      <c r="G1961" s="323" t="s">
        <v>1539</v>
      </c>
      <c r="H1961" s="323" t="s">
        <v>1539</v>
      </c>
    </row>
    <row r="1962" spans="1:8" x14ac:dyDescent="0.25">
      <c r="A1962" s="103"/>
      <c r="B1962" s="324"/>
      <c r="C1962" s="324" t="s">
        <v>1539</v>
      </c>
      <c r="D1962" t="s">
        <v>1539</v>
      </c>
      <c r="E1962" s="323" t="s">
        <v>1539</v>
      </c>
      <c r="G1962" s="323" t="s">
        <v>1539</v>
      </c>
      <c r="H1962" s="323" t="s">
        <v>1539</v>
      </c>
    </row>
    <row r="1963" spans="1:8" x14ac:dyDescent="0.25">
      <c r="A1963" s="103"/>
      <c r="B1963" s="324"/>
      <c r="C1963" s="324" t="s">
        <v>1539</v>
      </c>
      <c r="D1963" t="s">
        <v>1539</v>
      </c>
      <c r="E1963" s="323" t="s">
        <v>1539</v>
      </c>
      <c r="G1963" s="323" t="s">
        <v>1539</v>
      </c>
      <c r="H1963" s="323" t="s">
        <v>1539</v>
      </c>
    </row>
    <row r="1964" spans="1:8" x14ac:dyDescent="0.25">
      <c r="A1964" s="103"/>
      <c r="B1964" s="324"/>
      <c r="C1964" s="324" t="s">
        <v>1539</v>
      </c>
      <c r="D1964" t="s">
        <v>1539</v>
      </c>
      <c r="E1964" s="323" t="s">
        <v>1539</v>
      </c>
      <c r="G1964" s="323" t="s">
        <v>1539</v>
      </c>
      <c r="H1964" s="323" t="s">
        <v>1539</v>
      </c>
    </row>
    <row r="1965" spans="1:8" x14ac:dyDescent="0.25">
      <c r="A1965" s="103"/>
      <c r="B1965" s="324"/>
      <c r="C1965" s="324" t="s">
        <v>1539</v>
      </c>
      <c r="D1965" t="s">
        <v>1539</v>
      </c>
      <c r="E1965" s="323" t="s">
        <v>1539</v>
      </c>
      <c r="G1965" s="323" t="s">
        <v>1539</v>
      </c>
      <c r="H1965" s="323" t="s">
        <v>1539</v>
      </c>
    </row>
    <row r="1966" spans="1:8" x14ac:dyDescent="0.25">
      <c r="A1966" s="103"/>
      <c r="B1966" s="324"/>
      <c r="C1966" s="324" t="s">
        <v>1539</v>
      </c>
      <c r="D1966" t="s">
        <v>1539</v>
      </c>
      <c r="E1966" s="323" t="s">
        <v>1539</v>
      </c>
      <c r="G1966" s="323" t="s">
        <v>1539</v>
      </c>
      <c r="H1966" s="323" t="s">
        <v>1539</v>
      </c>
    </row>
    <row r="1967" spans="1:8" x14ac:dyDescent="0.25">
      <c r="A1967" s="103"/>
      <c r="B1967" s="324"/>
      <c r="C1967" s="324" t="s">
        <v>1539</v>
      </c>
      <c r="D1967" t="s">
        <v>1539</v>
      </c>
      <c r="E1967" s="323" t="s">
        <v>1539</v>
      </c>
      <c r="G1967" s="323" t="s">
        <v>1539</v>
      </c>
      <c r="H1967" s="323" t="s">
        <v>1539</v>
      </c>
    </row>
    <row r="1968" spans="1:8" x14ac:dyDescent="0.25">
      <c r="A1968" s="103"/>
      <c r="B1968" s="324"/>
      <c r="C1968" s="324" t="s">
        <v>1539</v>
      </c>
      <c r="D1968" t="s">
        <v>1539</v>
      </c>
      <c r="E1968" s="323" t="s">
        <v>1539</v>
      </c>
      <c r="G1968" s="323" t="s">
        <v>1539</v>
      </c>
      <c r="H1968" s="323" t="s">
        <v>1539</v>
      </c>
    </row>
    <row r="1969" spans="1:8" x14ac:dyDescent="0.25">
      <c r="A1969" s="103"/>
      <c r="B1969" s="324"/>
      <c r="C1969" s="324" t="s">
        <v>1539</v>
      </c>
      <c r="D1969" t="s">
        <v>1539</v>
      </c>
      <c r="E1969" s="323" t="s">
        <v>1539</v>
      </c>
      <c r="G1969" s="323" t="s">
        <v>1539</v>
      </c>
      <c r="H1969" s="323" t="s">
        <v>1539</v>
      </c>
    </row>
    <row r="1970" spans="1:8" x14ac:dyDescent="0.25">
      <c r="A1970" s="103"/>
      <c r="B1970" s="324"/>
      <c r="C1970" s="324" t="s">
        <v>1539</v>
      </c>
      <c r="D1970" t="s">
        <v>1539</v>
      </c>
      <c r="E1970" s="323" t="s">
        <v>1539</v>
      </c>
      <c r="G1970" s="323" t="s">
        <v>1539</v>
      </c>
      <c r="H1970" s="323" t="s">
        <v>1539</v>
      </c>
    </row>
    <row r="1971" spans="1:8" x14ac:dyDescent="0.25">
      <c r="A1971" s="103"/>
      <c r="B1971" s="324"/>
      <c r="C1971" s="324" t="s">
        <v>1539</v>
      </c>
      <c r="D1971" t="s">
        <v>1539</v>
      </c>
      <c r="E1971" s="323" t="s">
        <v>1539</v>
      </c>
      <c r="G1971" s="323" t="s">
        <v>1539</v>
      </c>
      <c r="H1971" s="323" t="s">
        <v>1539</v>
      </c>
    </row>
    <row r="1972" spans="1:8" x14ac:dyDescent="0.25">
      <c r="A1972" s="103"/>
      <c r="B1972" s="324"/>
      <c r="C1972" s="324" t="s">
        <v>1539</v>
      </c>
      <c r="D1972" t="s">
        <v>1539</v>
      </c>
      <c r="E1972" s="323" t="s">
        <v>1539</v>
      </c>
      <c r="G1972" s="323" t="s">
        <v>1539</v>
      </c>
      <c r="H1972" s="323" t="s">
        <v>1539</v>
      </c>
    </row>
    <row r="1973" spans="1:8" x14ac:dyDescent="0.25">
      <c r="A1973" s="103"/>
      <c r="B1973" s="324"/>
      <c r="C1973" s="324" t="s">
        <v>1539</v>
      </c>
      <c r="D1973" t="s">
        <v>1539</v>
      </c>
      <c r="E1973" s="323" t="s">
        <v>1539</v>
      </c>
      <c r="G1973" s="323" t="s">
        <v>1539</v>
      </c>
      <c r="H1973" s="323" t="s">
        <v>1539</v>
      </c>
    </row>
    <row r="1974" spans="1:8" x14ac:dyDescent="0.25">
      <c r="A1974" s="103"/>
      <c r="B1974" s="324"/>
      <c r="C1974" s="324" t="s">
        <v>1539</v>
      </c>
      <c r="D1974" t="s">
        <v>1539</v>
      </c>
      <c r="E1974" s="323" t="s">
        <v>1539</v>
      </c>
      <c r="G1974" s="323" t="s">
        <v>1539</v>
      </c>
      <c r="H1974" s="323" t="s">
        <v>1539</v>
      </c>
    </row>
    <row r="1975" spans="1:8" x14ac:dyDescent="0.25">
      <c r="A1975" s="103"/>
      <c r="B1975" s="324"/>
      <c r="C1975" s="324" t="s">
        <v>1539</v>
      </c>
      <c r="D1975" t="s">
        <v>1539</v>
      </c>
      <c r="E1975" s="323" t="s">
        <v>1539</v>
      </c>
      <c r="G1975" s="323" t="s">
        <v>1539</v>
      </c>
      <c r="H1975" s="323" t="s">
        <v>1539</v>
      </c>
    </row>
    <row r="1976" spans="1:8" x14ac:dyDescent="0.25">
      <c r="A1976" s="103"/>
      <c r="B1976" s="324"/>
      <c r="C1976" s="324" t="s">
        <v>1539</v>
      </c>
      <c r="D1976" t="s">
        <v>1539</v>
      </c>
      <c r="E1976" s="323" t="s">
        <v>1539</v>
      </c>
      <c r="G1976" s="323" t="s">
        <v>1539</v>
      </c>
      <c r="H1976" s="323" t="s">
        <v>1539</v>
      </c>
    </row>
    <row r="1977" spans="1:8" x14ac:dyDescent="0.25">
      <c r="A1977" s="103"/>
      <c r="B1977" s="324"/>
      <c r="C1977" s="324" t="s">
        <v>1539</v>
      </c>
      <c r="D1977" t="s">
        <v>1539</v>
      </c>
      <c r="E1977" s="323" t="s">
        <v>1539</v>
      </c>
      <c r="G1977" s="323" t="s">
        <v>1539</v>
      </c>
      <c r="H1977" s="323" t="s">
        <v>1539</v>
      </c>
    </row>
    <row r="1978" spans="1:8" x14ac:dyDescent="0.25">
      <c r="A1978" s="103"/>
      <c r="B1978" s="324"/>
      <c r="C1978" s="324" t="s">
        <v>1539</v>
      </c>
      <c r="D1978" t="s">
        <v>1539</v>
      </c>
      <c r="E1978" s="323" t="s">
        <v>1539</v>
      </c>
      <c r="G1978" s="323" t="s">
        <v>1539</v>
      </c>
      <c r="H1978" s="323" t="s">
        <v>1539</v>
      </c>
    </row>
    <row r="1979" spans="1:8" x14ac:dyDescent="0.25">
      <c r="A1979" s="103"/>
      <c r="B1979" s="324"/>
      <c r="C1979" s="324" t="s">
        <v>1539</v>
      </c>
      <c r="D1979" t="s">
        <v>1539</v>
      </c>
      <c r="E1979" s="323" t="s">
        <v>1539</v>
      </c>
      <c r="G1979" s="323" t="s">
        <v>1539</v>
      </c>
      <c r="H1979" s="323" t="s">
        <v>1539</v>
      </c>
    </row>
    <row r="1980" spans="1:8" x14ac:dyDescent="0.25">
      <c r="A1980" s="103"/>
      <c r="B1980" s="324"/>
      <c r="C1980" s="324" t="s">
        <v>1539</v>
      </c>
      <c r="D1980" t="s">
        <v>1539</v>
      </c>
      <c r="E1980" s="323" t="s">
        <v>1539</v>
      </c>
      <c r="G1980" s="323" t="s">
        <v>1539</v>
      </c>
      <c r="H1980" s="323" t="s">
        <v>1539</v>
      </c>
    </row>
    <row r="1981" spans="1:8" x14ac:dyDescent="0.25">
      <c r="A1981" s="103"/>
      <c r="B1981" s="324"/>
      <c r="C1981" s="324" t="s">
        <v>1539</v>
      </c>
      <c r="D1981" t="s">
        <v>1539</v>
      </c>
      <c r="E1981" s="323" t="s">
        <v>1539</v>
      </c>
      <c r="G1981" s="323" t="s">
        <v>1539</v>
      </c>
      <c r="H1981" s="323" t="s">
        <v>1539</v>
      </c>
    </row>
    <row r="1982" spans="1:8" x14ac:dyDescent="0.25">
      <c r="A1982" s="103"/>
      <c r="B1982" s="324"/>
      <c r="C1982" s="324" t="s">
        <v>1539</v>
      </c>
      <c r="D1982" t="s">
        <v>1539</v>
      </c>
      <c r="E1982" s="323" t="s">
        <v>1539</v>
      </c>
      <c r="G1982" s="323" t="s">
        <v>1539</v>
      </c>
      <c r="H1982" s="323" t="s">
        <v>1539</v>
      </c>
    </row>
    <row r="1983" spans="1:8" x14ac:dyDescent="0.25">
      <c r="A1983" s="103"/>
      <c r="B1983" s="324"/>
      <c r="C1983" s="324" t="s">
        <v>1539</v>
      </c>
      <c r="D1983" t="s">
        <v>1539</v>
      </c>
      <c r="E1983" s="323" t="s">
        <v>1539</v>
      </c>
      <c r="G1983" s="323" t="s">
        <v>1539</v>
      </c>
      <c r="H1983" s="323" t="s">
        <v>1539</v>
      </c>
    </row>
    <row r="1984" spans="1:8" x14ac:dyDescent="0.25">
      <c r="A1984" s="103"/>
      <c r="B1984" s="324"/>
      <c r="C1984" s="324" t="s">
        <v>1539</v>
      </c>
      <c r="D1984" t="s">
        <v>1539</v>
      </c>
      <c r="E1984" s="323" t="s">
        <v>1539</v>
      </c>
      <c r="G1984" s="323" t="s">
        <v>1539</v>
      </c>
      <c r="H1984" s="323" t="s">
        <v>1539</v>
      </c>
    </row>
    <row r="1985" spans="1:8" x14ac:dyDescent="0.25">
      <c r="A1985" s="103"/>
      <c r="B1985" s="324"/>
      <c r="C1985" s="324" t="s">
        <v>1539</v>
      </c>
      <c r="D1985" t="s">
        <v>1539</v>
      </c>
      <c r="E1985" s="323" t="s">
        <v>1539</v>
      </c>
      <c r="G1985" s="323" t="s">
        <v>1539</v>
      </c>
      <c r="H1985" s="323" t="s">
        <v>1539</v>
      </c>
    </row>
    <row r="1986" spans="1:8" x14ac:dyDescent="0.25">
      <c r="A1986" s="103"/>
      <c r="B1986" s="324"/>
      <c r="C1986" s="324" t="s">
        <v>1539</v>
      </c>
      <c r="D1986" t="s">
        <v>1539</v>
      </c>
      <c r="E1986" s="323" t="s">
        <v>1539</v>
      </c>
      <c r="G1986" s="323" t="s">
        <v>1539</v>
      </c>
      <c r="H1986" s="323" t="s">
        <v>1539</v>
      </c>
    </row>
    <row r="1987" spans="1:8" x14ac:dyDescent="0.25">
      <c r="A1987" s="103"/>
      <c r="B1987" s="324"/>
      <c r="C1987" s="324" t="s">
        <v>1539</v>
      </c>
      <c r="D1987" t="s">
        <v>1539</v>
      </c>
      <c r="E1987" s="323" t="s">
        <v>1539</v>
      </c>
      <c r="G1987" s="323" t="s">
        <v>1539</v>
      </c>
      <c r="H1987" s="323" t="s">
        <v>1539</v>
      </c>
    </row>
    <row r="1988" spans="1:8" x14ac:dyDescent="0.25">
      <c r="A1988" s="103"/>
      <c r="B1988" s="324"/>
      <c r="C1988" s="324" t="s">
        <v>1539</v>
      </c>
      <c r="D1988" t="s">
        <v>1539</v>
      </c>
      <c r="E1988" s="323" t="s">
        <v>1539</v>
      </c>
      <c r="G1988" s="323" t="s">
        <v>1539</v>
      </c>
      <c r="H1988" s="323" t="s">
        <v>1539</v>
      </c>
    </row>
    <row r="1989" spans="1:8" x14ac:dyDescent="0.25">
      <c r="A1989" s="103"/>
      <c r="B1989" s="324"/>
      <c r="C1989" s="324" t="s">
        <v>1539</v>
      </c>
      <c r="D1989" t="s">
        <v>1539</v>
      </c>
      <c r="E1989" s="323" t="s">
        <v>1539</v>
      </c>
      <c r="G1989" s="323" t="s">
        <v>1539</v>
      </c>
      <c r="H1989" s="323" t="s">
        <v>1539</v>
      </c>
    </row>
    <row r="1990" spans="1:8" x14ac:dyDescent="0.25">
      <c r="A1990" s="103"/>
      <c r="B1990" s="324"/>
      <c r="C1990" s="324" t="s">
        <v>1539</v>
      </c>
      <c r="D1990" t="s">
        <v>1539</v>
      </c>
      <c r="E1990" s="323" t="s">
        <v>1539</v>
      </c>
      <c r="G1990" s="323" t="s">
        <v>1539</v>
      </c>
      <c r="H1990" s="323" t="s">
        <v>1539</v>
      </c>
    </row>
    <row r="1991" spans="1:8" x14ac:dyDescent="0.25">
      <c r="A1991" s="103"/>
      <c r="B1991" s="324"/>
      <c r="C1991" s="324" t="s">
        <v>1539</v>
      </c>
      <c r="D1991" t="s">
        <v>1539</v>
      </c>
      <c r="E1991" s="323" t="s">
        <v>1539</v>
      </c>
      <c r="G1991" s="323" t="s">
        <v>1539</v>
      </c>
      <c r="H1991" s="323" t="s">
        <v>1539</v>
      </c>
    </row>
    <row r="1992" spans="1:8" x14ac:dyDescent="0.25">
      <c r="A1992" s="103"/>
      <c r="B1992" s="324"/>
      <c r="C1992" s="324" t="s">
        <v>1539</v>
      </c>
      <c r="D1992" t="s">
        <v>1539</v>
      </c>
      <c r="E1992" s="323" t="s">
        <v>1539</v>
      </c>
      <c r="G1992" s="323" t="s">
        <v>1539</v>
      </c>
      <c r="H1992" s="323" t="s">
        <v>1539</v>
      </c>
    </row>
    <row r="1993" spans="1:8" x14ac:dyDescent="0.25">
      <c r="A1993" s="103"/>
      <c r="B1993" s="324"/>
      <c r="C1993" s="324" t="s">
        <v>1539</v>
      </c>
      <c r="D1993" t="s">
        <v>1539</v>
      </c>
      <c r="E1993" s="323" t="s">
        <v>1539</v>
      </c>
      <c r="G1993" s="323" t="s">
        <v>1539</v>
      </c>
      <c r="H1993" s="323" t="s">
        <v>1539</v>
      </c>
    </row>
    <row r="1994" spans="1:8" x14ac:dyDescent="0.25">
      <c r="A1994" s="103"/>
      <c r="B1994" s="324"/>
      <c r="C1994" s="324" t="s">
        <v>1539</v>
      </c>
      <c r="D1994" t="s">
        <v>1539</v>
      </c>
      <c r="E1994" s="323" t="s">
        <v>1539</v>
      </c>
      <c r="G1994" s="323" t="s">
        <v>1539</v>
      </c>
      <c r="H1994" s="323" t="s">
        <v>1539</v>
      </c>
    </row>
    <row r="1995" spans="1:8" x14ac:dyDescent="0.25">
      <c r="A1995" s="103"/>
      <c r="B1995" s="324"/>
      <c r="C1995" s="324" t="s">
        <v>1539</v>
      </c>
      <c r="D1995" t="s">
        <v>1539</v>
      </c>
      <c r="E1995" s="323" t="s">
        <v>1539</v>
      </c>
      <c r="G1995" s="323" t="s">
        <v>1539</v>
      </c>
      <c r="H1995" s="323" t="s">
        <v>1539</v>
      </c>
    </row>
    <row r="1996" spans="1:8" x14ac:dyDescent="0.25">
      <c r="A1996" s="103"/>
      <c r="B1996" s="324"/>
      <c r="C1996" s="324" t="s">
        <v>1539</v>
      </c>
      <c r="D1996" t="s">
        <v>1539</v>
      </c>
      <c r="E1996" s="323" t="s">
        <v>1539</v>
      </c>
      <c r="G1996" s="323" t="s">
        <v>1539</v>
      </c>
      <c r="H1996" s="323" t="s">
        <v>1539</v>
      </c>
    </row>
    <row r="1997" spans="1:8" x14ac:dyDescent="0.25">
      <c r="A1997" s="103"/>
      <c r="B1997" s="324"/>
      <c r="C1997" s="324" t="s">
        <v>1539</v>
      </c>
      <c r="D1997" t="s">
        <v>1539</v>
      </c>
      <c r="E1997" s="323" t="s">
        <v>1539</v>
      </c>
      <c r="G1997" s="323" t="s">
        <v>1539</v>
      </c>
      <c r="H1997" s="323" t="s">
        <v>1539</v>
      </c>
    </row>
    <row r="1998" spans="1:8" x14ac:dyDescent="0.25">
      <c r="A1998" s="103"/>
      <c r="B1998" s="324"/>
      <c r="C1998" s="324" t="s">
        <v>1539</v>
      </c>
      <c r="D1998" t="s">
        <v>1539</v>
      </c>
      <c r="E1998" s="323" t="s">
        <v>1539</v>
      </c>
      <c r="G1998" s="323" t="s">
        <v>1539</v>
      </c>
      <c r="H1998" s="323" t="s">
        <v>1539</v>
      </c>
    </row>
    <row r="1999" spans="1:8" x14ac:dyDescent="0.25">
      <c r="A1999" s="103"/>
      <c r="B1999" s="324"/>
      <c r="C1999" s="324" t="s">
        <v>1539</v>
      </c>
      <c r="D1999" t="s">
        <v>1539</v>
      </c>
      <c r="E1999" s="323" t="s">
        <v>1539</v>
      </c>
      <c r="G1999" s="323" t="s">
        <v>1539</v>
      </c>
      <c r="H1999" s="323" t="s">
        <v>1539</v>
      </c>
    </row>
    <row r="2000" spans="1:8" x14ac:dyDescent="0.25">
      <c r="A2000" s="103"/>
      <c r="B2000" s="324"/>
      <c r="C2000" s="324" t="s">
        <v>1539</v>
      </c>
      <c r="D2000" t="s">
        <v>1539</v>
      </c>
      <c r="E2000" s="323" t="s">
        <v>1539</v>
      </c>
      <c r="G2000" s="323" t="s">
        <v>1539</v>
      </c>
      <c r="H2000" s="323" t="s">
        <v>1539</v>
      </c>
    </row>
    <row r="2001" spans="1:8" x14ac:dyDescent="0.25">
      <c r="A2001" s="103"/>
      <c r="B2001" s="324"/>
      <c r="C2001" s="324" t="s">
        <v>1539</v>
      </c>
      <c r="D2001" t="s">
        <v>1539</v>
      </c>
      <c r="E2001" s="323" t="s">
        <v>1539</v>
      </c>
      <c r="G2001" s="323" t="s">
        <v>1539</v>
      </c>
      <c r="H2001" s="323" t="s">
        <v>1539</v>
      </c>
    </row>
    <row r="2002" spans="1:8" x14ac:dyDescent="0.25">
      <c r="A2002" s="103"/>
      <c r="B2002" s="324"/>
      <c r="C2002" s="324" t="s">
        <v>1539</v>
      </c>
      <c r="D2002" t="s">
        <v>1539</v>
      </c>
      <c r="E2002" s="323" t="s">
        <v>1539</v>
      </c>
      <c r="G2002" s="323" t="s">
        <v>1539</v>
      </c>
      <c r="H2002" s="323" t="s">
        <v>1539</v>
      </c>
    </row>
    <row r="2003" spans="1:8" x14ac:dyDescent="0.25">
      <c r="A2003" s="103"/>
      <c r="B2003" s="324"/>
      <c r="C2003" s="324" t="s">
        <v>1539</v>
      </c>
      <c r="D2003" t="s">
        <v>1539</v>
      </c>
      <c r="E2003" s="323" t="s">
        <v>1539</v>
      </c>
      <c r="G2003" s="323" t="s">
        <v>1539</v>
      </c>
      <c r="H2003" s="323" t="s">
        <v>1539</v>
      </c>
    </row>
    <row r="2004" spans="1:8" x14ac:dyDescent="0.25">
      <c r="A2004" s="103"/>
      <c r="B2004" s="326"/>
      <c r="C2004" s="324" t="s">
        <v>1539</v>
      </c>
      <c r="D2004" t="s">
        <v>1539</v>
      </c>
      <c r="E2004" s="323" t="s">
        <v>1539</v>
      </c>
      <c r="G2004" s="323" t="s">
        <v>1539</v>
      </c>
      <c r="H2004" s="323" t="s">
        <v>1539</v>
      </c>
    </row>
    <row r="2005" spans="1:8" x14ac:dyDescent="0.25">
      <c r="A2005" s="103"/>
      <c r="C2005" s="324" t="s">
        <v>1539</v>
      </c>
      <c r="D2005" t="s">
        <v>1539</v>
      </c>
      <c r="E2005" s="323" t="s">
        <v>1539</v>
      </c>
      <c r="G2005" s="323" t="s">
        <v>1539</v>
      </c>
      <c r="H2005" s="323" t="s">
        <v>1539</v>
      </c>
    </row>
    <row r="2006" spans="1:8" x14ac:dyDescent="0.25">
      <c r="A2006" s="103"/>
      <c r="C2006" s="324" t="s">
        <v>1539</v>
      </c>
      <c r="D2006" t="s">
        <v>1539</v>
      </c>
      <c r="E2006" s="323" t="s">
        <v>1539</v>
      </c>
      <c r="G2006" s="323" t="s">
        <v>1539</v>
      </c>
      <c r="H2006" s="323" t="s">
        <v>1539</v>
      </c>
    </row>
    <row r="2007" spans="1:8" x14ac:dyDescent="0.25">
      <c r="A2007" s="103"/>
      <c r="C2007" s="324" t="s">
        <v>1539</v>
      </c>
      <c r="D2007" t="s">
        <v>1539</v>
      </c>
      <c r="E2007" s="323" t="s">
        <v>1539</v>
      </c>
      <c r="G2007" s="323" t="s">
        <v>1539</v>
      </c>
      <c r="H2007" s="323" t="s">
        <v>1539</v>
      </c>
    </row>
    <row r="2008" spans="1:8" x14ac:dyDescent="0.25">
      <c r="A2008" s="103"/>
      <c r="C2008" s="324" t="s">
        <v>1539</v>
      </c>
      <c r="D2008" t="s">
        <v>1539</v>
      </c>
      <c r="E2008" s="323" t="s">
        <v>1539</v>
      </c>
      <c r="G2008" s="323" t="s">
        <v>1539</v>
      </c>
      <c r="H2008" s="323" t="s">
        <v>1539</v>
      </c>
    </row>
    <row r="2009" spans="1:8" x14ac:dyDescent="0.25">
      <c r="A2009" s="103"/>
      <c r="B2009" s="326"/>
      <c r="C2009" s="324" t="s">
        <v>1539</v>
      </c>
      <c r="D2009" t="s">
        <v>1539</v>
      </c>
      <c r="E2009" s="323" t="s">
        <v>1539</v>
      </c>
      <c r="G2009" s="323" t="s">
        <v>1539</v>
      </c>
      <c r="H2009" s="323" t="s">
        <v>1539</v>
      </c>
    </row>
    <row r="2010" spans="1:8" x14ac:dyDescent="0.25">
      <c r="A2010" s="103"/>
      <c r="C2010" s="324" t="s">
        <v>1539</v>
      </c>
      <c r="D2010" t="s">
        <v>1539</v>
      </c>
      <c r="E2010" s="323" t="s">
        <v>1539</v>
      </c>
      <c r="G2010" s="323" t="s">
        <v>1539</v>
      </c>
      <c r="H2010" s="323" t="s">
        <v>1539</v>
      </c>
    </row>
    <row r="2011" spans="1:8" x14ac:dyDescent="0.25">
      <c r="A2011" s="103"/>
      <c r="C2011" s="324" t="s">
        <v>1539</v>
      </c>
      <c r="D2011" t="s">
        <v>1539</v>
      </c>
      <c r="E2011" s="323" t="s">
        <v>1539</v>
      </c>
      <c r="G2011" s="323" t="s">
        <v>1539</v>
      </c>
      <c r="H2011" s="323" t="s">
        <v>1539</v>
      </c>
    </row>
    <row r="2012" spans="1:8" x14ac:dyDescent="0.25">
      <c r="A2012" s="103"/>
      <c r="C2012" s="324" t="s">
        <v>1539</v>
      </c>
      <c r="D2012" t="s">
        <v>1539</v>
      </c>
      <c r="E2012" s="323" t="s">
        <v>1539</v>
      </c>
      <c r="G2012" s="323" t="s">
        <v>1539</v>
      </c>
      <c r="H2012" s="323" t="s">
        <v>1539</v>
      </c>
    </row>
    <row r="2013" spans="1:8" x14ac:dyDescent="0.25">
      <c r="A2013" s="103"/>
      <c r="B2013" s="326"/>
      <c r="C2013" s="324" t="s">
        <v>1539</v>
      </c>
      <c r="D2013" t="s">
        <v>1539</v>
      </c>
      <c r="E2013" s="323" t="s">
        <v>1539</v>
      </c>
      <c r="G2013" s="323" t="s">
        <v>1539</v>
      </c>
      <c r="H2013" s="323" t="s">
        <v>1539</v>
      </c>
    </row>
    <row r="2014" spans="1:8" x14ac:dyDescent="0.25">
      <c r="A2014" s="103"/>
      <c r="C2014" s="324" t="s">
        <v>1539</v>
      </c>
      <c r="D2014" t="s">
        <v>1539</v>
      </c>
      <c r="E2014" s="323" t="s">
        <v>1539</v>
      </c>
      <c r="G2014" s="323" t="s">
        <v>1539</v>
      </c>
      <c r="H2014" s="323" t="s">
        <v>1539</v>
      </c>
    </row>
    <row r="2015" spans="1:8" x14ac:dyDescent="0.25">
      <c r="A2015" s="103"/>
      <c r="C2015" s="324" t="s">
        <v>1539</v>
      </c>
      <c r="D2015" t="s">
        <v>1539</v>
      </c>
      <c r="E2015" s="323" t="s">
        <v>1539</v>
      </c>
      <c r="G2015" s="323" t="s">
        <v>1539</v>
      </c>
      <c r="H2015" s="323" t="s">
        <v>1539</v>
      </c>
    </row>
    <row r="2016" spans="1:8" x14ac:dyDescent="0.25">
      <c r="A2016" s="103"/>
      <c r="C2016" s="324" t="s">
        <v>1539</v>
      </c>
      <c r="D2016" t="s">
        <v>1539</v>
      </c>
      <c r="E2016" s="323" t="s">
        <v>1539</v>
      </c>
      <c r="G2016" s="323" t="s">
        <v>1539</v>
      </c>
      <c r="H2016" s="323" t="s">
        <v>1539</v>
      </c>
    </row>
    <row r="2017" spans="1:8" x14ac:dyDescent="0.25">
      <c r="A2017" s="103"/>
      <c r="B2017" s="324"/>
      <c r="C2017" s="324" t="s">
        <v>1539</v>
      </c>
      <c r="D2017" t="s">
        <v>1539</v>
      </c>
      <c r="E2017" s="323" t="s">
        <v>1539</v>
      </c>
      <c r="G2017" s="323" t="s">
        <v>1539</v>
      </c>
      <c r="H2017" s="323" t="s">
        <v>1539</v>
      </c>
    </row>
    <row r="2018" spans="1:8" x14ac:dyDescent="0.25">
      <c r="A2018" s="103"/>
      <c r="B2018" s="324"/>
      <c r="C2018" s="324" t="s">
        <v>1539</v>
      </c>
      <c r="D2018" t="s">
        <v>1539</v>
      </c>
      <c r="E2018" s="323" t="s">
        <v>1539</v>
      </c>
      <c r="G2018" s="323" t="s">
        <v>1539</v>
      </c>
      <c r="H2018" s="323" t="s">
        <v>1539</v>
      </c>
    </row>
    <row r="2019" spans="1:8" x14ac:dyDescent="0.25">
      <c r="A2019" s="103"/>
      <c r="B2019" s="324"/>
      <c r="C2019" s="324" t="s">
        <v>1539</v>
      </c>
      <c r="D2019" t="s">
        <v>1539</v>
      </c>
      <c r="E2019" s="323" t="s">
        <v>1539</v>
      </c>
      <c r="G2019" s="323" t="s">
        <v>1539</v>
      </c>
      <c r="H2019" s="323" t="s">
        <v>1539</v>
      </c>
    </row>
    <row r="2020" spans="1:8" x14ac:dyDescent="0.25">
      <c r="A2020" s="103"/>
      <c r="B2020" s="324"/>
      <c r="C2020" s="324" t="s">
        <v>1539</v>
      </c>
      <c r="D2020" t="s">
        <v>1539</v>
      </c>
      <c r="E2020" s="323" t="s">
        <v>1539</v>
      </c>
      <c r="G2020" s="323" t="s">
        <v>1539</v>
      </c>
      <c r="H2020" s="323" t="s">
        <v>1539</v>
      </c>
    </row>
    <row r="2021" spans="1:8" x14ac:dyDescent="0.25">
      <c r="A2021" s="103"/>
      <c r="B2021" s="324"/>
      <c r="C2021" s="324" t="s">
        <v>1539</v>
      </c>
      <c r="D2021" t="s">
        <v>1539</v>
      </c>
      <c r="E2021" s="323" t="s">
        <v>1539</v>
      </c>
      <c r="G2021" s="323" t="s">
        <v>1539</v>
      </c>
      <c r="H2021" s="323" t="s">
        <v>1539</v>
      </c>
    </row>
    <row r="2022" spans="1:8" x14ac:dyDescent="0.25">
      <c r="A2022" s="103"/>
      <c r="B2022" s="326"/>
      <c r="C2022" s="324" t="s">
        <v>1539</v>
      </c>
      <c r="D2022" t="s">
        <v>1539</v>
      </c>
      <c r="E2022" s="323" t="s">
        <v>1539</v>
      </c>
      <c r="G2022" s="323" t="s">
        <v>1539</v>
      </c>
      <c r="H2022" s="323" t="s">
        <v>1539</v>
      </c>
    </row>
    <row r="2023" spans="1:8" x14ac:dyDescent="0.25">
      <c r="A2023" s="103"/>
      <c r="C2023" s="324" t="s">
        <v>1539</v>
      </c>
      <c r="D2023" t="s">
        <v>1539</v>
      </c>
      <c r="E2023" s="323" t="s">
        <v>1539</v>
      </c>
      <c r="G2023" s="323" t="s">
        <v>1539</v>
      </c>
      <c r="H2023" s="323" t="s">
        <v>1539</v>
      </c>
    </row>
    <row r="2024" spans="1:8" x14ac:dyDescent="0.25">
      <c r="A2024" s="103"/>
      <c r="C2024" s="324" t="s">
        <v>1539</v>
      </c>
      <c r="D2024" t="s">
        <v>1539</v>
      </c>
      <c r="E2024" s="323" t="s">
        <v>1539</v>
      </c>
      <c r="G2024" s="323" t="s">
        <v>1539</v>
      </c>
      <c r="H2024" s="323" t="s">
        <v>1539</v>
      </c>
    </row>
    <row r="2025" spans="1:8" x14ac:dyDescent="0.25">
      <c r="A2025" s="103"/>
      <c r="C2025" s="324" t="s">
        <v>1539</v>
      </c>
      <c r="D2025" t="s">
        <v>1539</v>
      </c>
      <c r="E2025" s="323" t="s">
        <v>1539</v>
      </c>
      <c r="G2025" s="323" t="s">
        <v>1539</v>
      </c>
      <c r="H2025" s="323" t="s">
        <v>1539</v>
      </c>
    </row>
    <row r="2026" spans="1:8" x14ac:dyDescent="0.25">
      <c r="A2026" s="103"/>
      <c r="C2026" s="324" t="s">
        <v>1539</v>
      </c>
      <c r="D2026" t="s">
        <v>1539</v>
      </c>
      <c r="E2026" s="323" t="s">
        <v>1539</v>
      </c>
      <c r="G2026" s="323" t="s">
        <v>1539</v>
      </c>
      <c r="H2026" s="323" t="s">
        <v>1539</v>
      </c>
    </row>
    <row r="2027" spans="1:8" x14ac:dyDescent="0.25">
      <c r="A2027" s="103"/>
      <c r="B2027" s="326"/>
      <c r="C2027" s="324" t="s">
        <v>1539</v>
      </c>
      <c r="D2027" t="s">
        <v>1539</v>
      </c>
      <c r="E2027" s="323" t="s">
        <v>1539</v>
      </c>
      <c r="G2027" s="323" t="s">
        <v>1539</v>
      </c>
      <c r="H2027" s="323" t="s">
        <v>1539</v>
      </c>
    </row>
    <row r="2028" spans="1:8" x14ac:dyDescent="0.25">
      <c r="A2028" s="103"/>
      <c r="C2028" s="324" t="s">
        <v>1539</v>
      </c>
      <c r="D2028" t="s">
        <v>1539</v>
      </c>
      <c r="E2028" s="323" t="s">
        <v>1539</v>
      </c>
      <c r="G2028" s="323" t="s">
        <v>1539</v>
      </c>
      <c r="H2028" s="323" t="s">
        <v>1539</v>
      </c>
    </row>
    <row r="2029" spans="1:8" x14ac:dyDescent="0.25">
      <c r="A2029" s="103"/>
      <c r="C2029" s="324" t="s">
        <v>1539</v>
      </c>
      <c r="D2029" t="s">
        <v>1539</v>
      </c>
      <c r="E2029" s="323" t="s">
        <v>1539</v>
      </c>
      <c r="G2029" s="323" t="s">
        <v>1539</v>
      </c>
      <c r="H2029" s="323" t="s">
        <v>1539</v>
      </c>
    </row>
    <row r="2030" spans="1:8" x14ac:dyDescent="0.25">
      <c r="A2030" s="103"/>
      <c r="C2030" s="324" t="s">
        <v>1539</v>
      </c>
      <c r="D2030" t="s">
        <v>1539</v>
      </c>
      <c r="E2030" s="323" t="s">
        <v>1539</v>
      </c>
      <c r="G2030" s="323" t="s">
        <v>1539</v>
      </c>
      <c r="H2030" s="323" t="s">
        <v>1539</v>
      </c>
    </row>
    <row r="2031" spans="1:8" x14ac:dyDescent="0.25">
      <c r="A2031" s="103"/>
      <c r="B2031" s="324"/>
      <c r="C2031" s="324" t="s">
        <v>1539</v>
      </c>
      <c r="D2031" t="s">
        <v>1539</v>
      </c>
      <c r="E2031" s="323" t="s">
        <v>1539</v>
      </c>
      <c r="G2031" s="323" t="s">
        <v>1539</v>
      </c>
      <c r="H2031" s="323" t="s">
        <v>1539</v>
      </c>
    </row>
    <row r="2032" spans="1:8" x14ac:dyDescent="0.25">
      <c r="A2032" s="103"/>
      <c r="B2032" s="324"/>
      <c r="C2032" s="324" t="s">
        <v>1539</v>
      </c>
      <c r="D2032" t="s">
        <v>1539</v>
      </c>
      <c r="E2032" s="323" t="s">
        <v>1539</v>
      </c>
      <c r="G2032" s="323" t="s">
        <v>1539</v>
      </c>
      <c r="H2032" s="323" t="s">
        <v>1539</v>
      </c>
    </row>
    <row r="2033" spans="1:8" x14ac:dyDescent="0.25">
      <c r="A2033" s="103"/>
      <c r="B2033" s="324"/>
      <c r="C2033" s="324" t="s">
        <v>1539</v>
      </c>
      <c r="D2033" t="s">
        <v>1539</v>
      </c>
      <c r="E2033" s="323" t="s">
        <v>1539</v>
      </c>
      <c r="G2033" s="323" t="s">
        <v>1539</v>
      </c>
      <c r="H2033" s="323" t="s">
        <v>1539</v>
      </c>
    </row>
    <row r="2034" spans="1:8" x14ac:dyDescent="0.25">
      <c r="A2034" s="103"/>
      <c r="B2034" s="324"/>
      <c r="C2034" s="324" t="s">
        <v>1539</v>
      </c>
      <c r="D2034" t="s">
        <v>1539</v>
      </c>
      <c r="E2034" s="323" t="s">
        <v>1539</v>
      </c>
      <c r="G2034" s="323" t="s">
        <v>1539</v>
      </c>
      <c r="H2034" s="323" t="s">
        <v>1539</v>
      </c>
    </row>
    <row r="2035" spans="1:8" x14ac:dyDescent="0.25">
      <c r="A2035" s="103"/>
      <c r="B2035" s="324"/>
      <c r="C2035" s="324" t="s">
        <v>1539</v>
      </c>
      <c r="D2035" t="s">
        <v>1539</v>
      </c>
      <c r="E2035" s="323" t="s">
        <v>1539</v>
      </c>
      <c r="G2035" s="323" t="s">
        <v>1539</v>
      </c>
      <c r="H2035" s="323" t="s">
        <v>1539</v>
      </c>
    </row>
    <row r="2036" spans="1:8" x14ac:dyDescent="0.25">
      <c r="A2036" s="103"/>
      <c r="B2036" s="324"/>
      <c r="C2036" s="324" t="s">
        <v>1539</v>
      </c>
      <c r="D2036" t="s">
        <v>1539</v>
      </c>
      <c r="E2036" s="323" t="s">
        <v>1539</v>
      </c>
      <c r="G2036" s="323" t="s">
        <v>1539</v>
      </c>
      <c r="H2036" s="323" t="s">
        <v>1539</v>
      </c>
    </row>
    <row r="2037" spans="1:8" x14ac:dyDescent="0.25">
      <c r="A2037" s="103"/>
      <c r="B2037" s="324"/>
      <c r="C2037" s="324" t="s">
        <v>1539</v>
      </c>
      <c r="D2037" t="s">
        <v>1539</v>
      </c>
      <c r="E2037" s="323" t="s">
        <v>1539</v>
      </c>
      <c r="G2037" s="323" t="s">
        <v>1539</v>
      </c>
      <c r="H2037" s="323" t="s">
        <v>1539</v>
      </c>
    </row>
    <row r="2038" spans="1:8" x14ac:dyDescent="0.25">
      <c r="A2038" s="103"/>
      <c r="B2038" s="324"/>
      <c r="C2038" s="324" t="s">
        <v>1539</v>
      </c>
      <c r="D2038" t="s">
        <v>1539</v>
      </c>
      <c r="E2038" s="323" t="s">
        <v>1539</v>
      </c>
      <c r="G2038" s="323" t="s">
        <v>1539</v>
      </c>
      <c r="H2038" s="323" t="s">
        <v>1539</v>
      </c>
    </row>
    <row r="2039" spans="1:8" x14ac:dyDescent="0.25">
      <c r="A2039" s="103"/>
      <c r="B2039" s="326"/>
      <c r="C2039" s="324" t="s">
        <v>1539</v>
      </c>
      <c r="D2039" t="s">
        <v>1539</v>
      </c>
      <c r="E2039" s="323" t="s">
        <v>1539</v>
      </c>
      <c r="G2039" s="323" t="s">
        <v>1539</v>
      </c>
      <c r="H2039" s="323" t="s">
        <v>1539</v>
      </c>
    </row>
    <row r="2040" spans="1:8" x14ac:dyDescent="0.25">
      <c r="A2040" s="103"/>
      <c r="C2040" s="324" t="s">
        <v>1539</v>
      </c>
      <c r="D2040" t="s">
        <v>1539</v>
      </c>
      <c r="E2040" s="323" t="s">
        <v>1539</v>
      </c>
      <c r="G2040" s="323" t="s">
        <v>1539</v>
      </c>
      <c r="H2040" s="323" t="s">
        <v>1539</v>
      </c>
    </row>
    <row r="2041" spans="1:8" x14ac:dyDescent="0.25">
      <c r="A2041" s="103"/>
      <c r="C2041" s="324" t="s">
        <v>1539</v>
      </c>
      <c r="D2041" t="s">
        <v>1539</v>
      </c>
      <c r="E2041" s="323" t="s">
        <v>1539</v>
      </c>
      <c r="G2041" s="323" t="s">
        <v>1539</v>
      </c>
      <c r="H2041" s="323" t="s">
        <v>1539</v>
      </c>
    </row>
    <row r="2042" spans="1:8" x14ac:dyDescent="0.25">
      <c r="A2042" s="103"/>
      <c r="C2042" s="324" t="s">
        <v>1539</v>
      </c>
      <c r="D2042" t="s">
        <v>1539</v>
      </c>
      <c r="E2042" s="323" t="s">
        <v>1539</v>
      </c>
      <c r="G2042" s="323" t="s">
        <v>1539</v>
      </c>
      <c r="H2042" s="323" t="s">
        <v>1539</v>
      </c>
    </row>
    <row r="2043" spans="1:8" x14ac:dyDescent="0.25">
      <c r="A2043" s="103"/>
      <c r="C2043" s="324" t="s">
        <v>1539</v>
      </c>
      <c r="D2043" t="s">
        <v>1539</v>
      </c>
      <c r="E2043" s="323" t="s">
        <v>1539</v>
      </c>
      <c r="G2043" s="323" t="s">
        <v>1539</v>
      </c>
      <c r="H2043" s="323" t="s">
        <v>1539</v>
      </c>
    </row>
    <row r="2044" spans="1:8" x14ac:dyDescent="0.25">
      <c r="A2044" s="103"/>
      <c r="B2044" s="324"/>
      <c r="C2044" s="324" t="s">
        <v>1539</v>
      </c>
      <c r="D2044" t="s">
        <v>1539</v>
      </c>
      <c r="E2044" s="323" t="s">
        <v>1539</v>
      </c>
      <c r="G2044" s="323" t="s">
        <v>1539</v>
      </c>
      <c r="H2044" s="323" t="s">
        <v>1539</v>
      </c>
    </row>
    <row r="2045" spans="1:8" x14ac:dyDescent="0.25">
      <c r="A2045" s="103"/>
      <c r="B2045" s="324"/>
      <c r="C2045" s="324" t="s">
        <v>1539</v>
      </c>
      <c r="D2045" t="s">
        <v>1539</v>
      </c>
      <c r="E2045" s="323" t="s">
        <v>1539</v>
      </c>
      <c r="G2045" s="323" t="s">
        <v>1539</v>
      </c>
      <c r="H2045" s="323" t="s">
        <v>1539</v>
      </c>
    </row>
    <row r="2046" spans="1:8" x14ac:dyDescent="0.25">
      <c r="A2046" s="103"/>
      <c r="B2046" s="324"/>
      <c r="C2046" s="324" t="s">
        <v>1539</v>
      </c>
      <c r="D2046" t="s">
        <v>1539</v>
      </c>
      <c r="E2046" s="323" t="s">
        <v>1539</v>
      </c>
      <c r="G2046" s="323" t="s">
        <v>1539</v>
      </c>
      <c r="H2046" s="323" t="s">
        <v>1539</v>
      </c>
    </row>
    <row r="2047" spans="1:8" x14ac:dyDescent="0.25">
      <c r="A2047" s="103"/>
      <c r="B2047" s="324"/>
      <c r="C2047" s="324" t="s">
        <v>1539</v>
      </c>
      <c r="D2047" t="s">
        <v>1539</v>
      </c>
      <c r="E2047" s="323" t="s">
        <v>1539</v>
      </c>
      <c r="G2047" s="323" t="s">
        <v>1539</v>
      </c>
      <c r="H2047" s="323" t="s">
        <v>1539</v>
      </c>
    </row>
    <row r="2048" spans="1:8" x14ac:dyDescent="0.25">
      <c r="A2048" s="103"/>
      <c r="B2048" s="324"/>
      <c r="C2048" s="324" t="s">
        <v>1539</v>
      </c>
      <c r="D2048" t="s">
        <v>1539</v>
      </c>
      <c r="E2048" s="323" t="s">
        <v>1539</v>
      </c>
      <c r="G2048" s="323" t="s">
        <v>1539</v>
      </c>
      <c r="H2048" s="323" t="s">
        <v>1539</v>
      </c>
    </row>
    <row r="2049" spans="1:8" x14ac:dyDescent="0.25">
      <c r="A2049" s="103"/>
      <c r="B2049" s="324"/>
      <c r="C2049" s="324" t="s">
        <v>1539</v>
      </c>
      <c r="D2049" t="s">
        <v>1539</v>
      </c>
      <c r="E2049" s="323" t="s">
        <v>1539</v>
      </c>
      <c r="G2049" s="323" t="s">
        <v>1539</v>
      </c>
      <c r="H2049" s="323" t="s">
        <v>1539</v>
      </c>
    </row>
    <row r="2050" spans="1:8" x14ac:dyDescent="0.25">
      <c r="A2050" s="103"/>
      <c r="B2050" s="324"/>
      <c r="C2050" s="324" t="s">
        <v>1539</v>
      </c>
      <c r="D2050" t="s">
        <v>1539</v>
      </c>
      <c r="E2050" s="323" t="s">
        <v>1539</v>
      </c>
      <c r="G2050" s="323" t="s">
        <v>1539</v>
      </c>
      <c r="H2050" s="323" t="s">
        <v>1539</v>
      </c>
    </row>
    <row r="2051" spans="1:8" x14ac:dyDescent="0.25">
      <c r="A2051" s="103"/>
      <c r="B2051" s="324"/>
      <c r="C2051" s="324" t="s">
        <v>1539</v>
      </c>
      <c r="D2051" t="s">
        <v>1539</v>
      </c>
      <c r="E2051" s="323" t="s">
        <v>1539</v>
      </c>
      <c r="G2051" s="323" t="s">
        <v>1539</v>
      </c>
      <c r="H2051" s="323" t="s">
        <v>1539</v>
      </c>
    </row>
    <row r="2052" spans="1:8" x14ac:dyDescent="0.25">
      <c r="A2052" s="103"/>
      <c r="B2052" s="324"/>
      <c r="C2052" s="324" t="s">
        <v>1539</v>
      </c>
      <c r="D2052" t="s">
        <v>1539</v>
      </c>
      <c r="E2052" s="323" t="s">
        <v>1539</v>
      </c>
      <c r="G2052" s="323" t="s">
        <v>1539</v>
      </c>
      <c r="H2052" s="323" t="s">
        <v>1539</v>
      </c>
    </row>
    <row r="2053" spans="1:8" x14ac:dyDescent="0.25">
      <c r="A2053" s="103"/>
      <c r="B2053" s="324"/>
      <c r="C2053" s="324" t="s">
        <v>1539</v>
      </c>
      <c r="D2053" t="s">
        <v>1539</v>
      </c>
      <c r="E2053" s="323" t="s">
        <v>1539</v>
      </c>
      <c r="G2053" s="323" t="s">
        <v>1539</v>
      </c>
      <c r="H2053" s="323" t="s">
        <v>1539</v>
      </c>
    </row>
    <row r="2054" spans="1:8" x14ac:dyDescent="0.25">
      <c r="A2054" s="103"/>
      <c r="B2054" s="324"/>
      <c r="C2054" s="324" t="s">
        <v>1539</v>
      </c>
      <c r="D2054" t="s">
        <v>1539</v>
      </c>
      <c r="E2054" s="323" t="s">
        <v>1539</v>
      </c>
      <c r="G2054" s="323" t="s">
        <v>1539</v>
      </c>
      <c r="H2054" s="323" t="s">
        <v>1539</v>
      </c>
    </row>
    <row r="2055" spans="1:8" x14ac:dyDescent="0.25">
      <c r="A2055" s="103"/>
      <c r="B2055" s="324"/>
      <c r="C2055" s="324" t="s">
        <v>1539</v>
      </c>
      <c r="D2055" t="s">
        <v>1539</v>
      </c>
      <c r="E2055" s="323" t="s">
        <v>1539</v>
      </c>
      <c r="G2055" s="323" t="s">
        <v>1539</v>
      </c>
      <c r="H2055" s="323" t="s">
        <v>1539</v>
      </c>
    </row>
    <row r="2056" spans="1:8" x14ac:dyDescent="0.25">
      <c r="A2056" s="103"/>
      <c r="B2056" s="324"/>
      <c r="C2056" s="324" t="s">
        <v>1539</v>
      </c>
      <c r="D2056" t="s">
        <v>1539</v>
      </c>
      <c r="E2056" s="323" t="s">
        <v>1539</v>
      </c>
      <c r="G2056" s="323" t="s">
        <v>1539</v>
      </c>
      <c r="H2056" s="323" t="s">
        <v>1539</v>
      </c>
    </row>
    <row r="2057" spans="1:8" x14ac:dyDescent="0.25">
      <c r="A2057" s="103"/>
      <c r="B2057" s="324"/>
      <c r="C2057" s="324" t="s">
        <v>1539</v>
      </c>
      <c r="D2057" t="s">
        <v>1539</v>
      </c>
      <c r="E2057" s="323" t="s">
        <v>1539</v>
      </c>
      <c r="G2057" s="323" t="s">
        <v>1539</v>
      </c>
      <c r="H2057" s="323" t="s">
        <v>1539</v>
      </c>
    </row>
    <row r="2058" spans="1:8" x14ac:dyDescent="0.25">
      <c r="A2058" s="103"/>
      <c r="B2058" s="326"/>
      <c r="C2058" s="324" t="s">
        <v>1539</v>
      </c>
      <c r="D2058" t="s">
        <v>1539</v>
      </c>
      <c r="E2058" s="323" t="s">
        <v>1539</v>
      </c>
      <c r="G2058" s="323" t="s">
        <v>1539</v>
      </c>
      <c r="H2058" s="323" t="s">
        <v>1539</v>
      </c>
    </row>
    <row r="2059" spans="1:8" x14ac:dyDescent="0.25">
      <c r="A2059" s="103"/>
      <c r="C2059" s="324" t="s">
        <v>1539</v>
      </c>
      <c r="D2059" t="s">
        <v>1539</v>
      </c>
      <c r="E2059" s="323" t="s">
        <v>1539</v>
      </c>
      <c r="G2059" s="323" t="s">
        <v>1539</v>
      </c>
      <c r="H2059" s="323" t="s">
        <v>1539</v>
      </c>
    </row>
    <row r="2060" spans="1:8" x14ac:dyDescent="0.25">
      <c r="A2060" s="103"/>
      <c r="C2060" s="324" t="s">
        <v>1539</v>
      </c>
      <c r="D2060" t="s">
        <v>1539</v>
      </c>
      <c r="E2060" s="323" t="s">
        <v>1539</v>
      </c>
      <c r="G2060" s="323" t="s">
        <v>1539</v>
      </c>
      <c r="H2060" s="323" t="s">
        <v>1539</v>
      </c>
    </row>
    <row r="2061" spans="1:8" x14ac:dyDescent="0.25">
      <c r="A2061" s="103"/>
      <c r="C2061" s="324" t="s">
        <v>1539</v>
      </c>
      <c r="D2061" t="s">
        <v>1539</v>
      </c>
      <c r="E2061" s="323" t="s">
        <v>1539</v>
      </c>
      <c r="G2061" s="323" t="s">
        <v>1539</v>
      </c>
      <c r="H2061" s="323" t="s">
        <v>1539</v>
      </c>
    </row>
    <row r="2062" spans="1:8" x14ac:dyDescent="0.25">
      <c r="A2062" s="103"/>
      <c r="B2062" s="324"/>
      <c r="C2062" s="324" t="s">
        <v>1539</v>
      </c>
      <c r="D2062" t="s">
        <v>1539</v>
      </c>
      <c r="E2062" s="323" t="s">
        <v>1539</v>
      </c>
      <c r="G2062" s="323" t="s">
        <v>1539</v>
      </c>
      <c r="H2062" s="323" t="s">
        <v>1539</v>
      </c>
    </row>
    <row r="2063" spans="1:8" x14ac:dyDescent="0.25">
      <c r="A2063" s="103"/>
      <c r="B2063" s="324"/>
      <c r="C2063" s="324" t="s">
        <v>1539</v>
      </c>
      <c r="D2063" t="s">
        <v>1539</v>
      </c>
      <c r="E2063" s="323" t="s">
        <v>1539</v>
      </c>
      <c r="G2063" s="323" t="s">
        <v>1539</v>
      </c>
      <c r="H2063" s="323" t="s">
        <v>1539</v>
      </c>
    </row>
    <row r="2064" spans="1:8" x14ac:dyDescent="0.25">
      <c r="A2064" s="103"/>
      <c r="B2064" s="324"/>
      <c r="C2064" s="324" t="s">
        <v>1539</v>
      </c>
      <c r="D2064" t="s">
        <v>1539</v>
      </c>
      <c r="E2064" s="323" t="s">
        <v>1539</v>
      </c>
      <c r="G2064" s="323" t="s">
        <v>1539</v>
      </c>
      <c r="H2064" s="323" t="s">
        <v>1539</v>
      </c>
    </row>
    <row r="2065" spans="1:8" x14ac:dyDescent="0.25">
      <c r="A2065" s="103"/>
      <c r="B2065" s="324"/>
      <c r="C2065" s="324" t="s">
        <v>1539</v>
      </c>
      <c r="D2065" t="s">
        <v>1539</v>
      </c>
      <c r="E2065" s="323" t="s">
        <v>1539</v>
      </c>
      <c r="G2065" s="323" t="s">
        <v>1539</v>
      </c>
      <c r="H2065" s="323" t="s">
        <v>1539</v>
      </c>
    </row>
    <row r="2066" spans="1:8" x14ac:dyDescent="0.25">
      <c r="A2066" s="103"/>
      <c r="B2066" s="324"/>
      <c r="C2066" s="324" t="s">
        <v>1539</v>
      </c>
      <c r="D2066" t="s">
        <v>1539</v>
      </c>
      <c r="E2066" s="323" t="s">
        <v>1539</v>
      </c>
      <c r="G2066" s="323" t="s">
        <v>1539</v>
      </c>
      <c r="H2066" s="323" t="s">
        <v>1539</v>
      </c>
    </row>
    <row r="2067" spans="1:8" x14ac:dyDescent="0.25">
      <c r="A2067" s="103"/>
      <c r="B2067" s="324"/>
      <c r="C2067" s="324" t="s">
        <v>1539</v>
      </c>
      <c r="D2067" t="s">
        <v>1539</v>
      </c>
      <c r="E2067" s="323" t="s">
        <v>1539</v>
      </c>
      <c r="G2067" s="323" t="s">
        <v>1539</v>
      </c>
      <c r="H2067" s="323" t="s">
        <v>1539</v>
      </c>
    </row>
    <row r="2068" spans="1:8" x14ac:dyDescent="0.25">
      <c r="A2068" s="103"/>
      <c r="B2068" s="324"/>
      <c r="C2068" s="324" t="s">
        <v>1539</v>
      </c>
      <c r="D2068" t="s">
        <v>1539</v>
      </c>
      <c r="E2068" s="323" t="s">
        <v>1539</v>
      </c>
      <c r="G2068" s="323" t="s">
        <v>1539</v>
      </c>
      <c r="H2068" s="323" t="s">
        <v>1539</v>
      </c>
    </row>
    <row r="2069" spans="1:8" x14ac:dyDescent="0.25">
      <c r="A2069" s="103"/>
      <c r="B2069" s="324"/>
      <c r="C2069" s="324" t="s">
        <v>1539</v>
      </c>
      <c r="D2069" t="s">
        <v>1539</v>
      </c>
      <c r="E2069" s="323" t="s">
        <v>1539</v>
      </c>
      <c r="G2069" s="323" t="s">
        <v>1539</v>
      </c>
      <c r="H2069" s="323" t="s">
        <v>1539</v>
      </c>
    </row>
    <row r="2070" spans="1:8" x14ac:dyDescent="0.25">
      <c r="A2070" s="103"/>
      <c r="B2070" s="324"/>
      <c r="C2070" s="324" t="s">
        <v>1539</v>
      </c>
      <c r="D2070" t="s">
        <v>1539</v>
      </c>
      <c r="E2070" s="323" t="s">
        <v>1539</v>
      </c>
      <c r="G2070" s="323" t="s">
        <v>1539</v>
      </c>
      <c r="H2070" s="323" t="s">
        <v>1539</v>
      </c>
    </row>
    <row r="2071" spans="1:8" x14ac:dyDescent="0.25">
      <c r="A2071" s="103"/>
      <c r="B2071" s="326"/>
      <c r="C2071" s="324" t="s">
        <v>1539</v>
      </c>
      <c r="D2071" t="s">
        <v>1539</v>
      </c>
      <c r="E2071" s="323" t="s">
        <v>1539</v>
      </c>
      <c r="G2071" s="323" t="s">
        <v>1539</v>
      </c>
      <c r="H2071" s="323" t="s">
        <v>1539</v>
      </c>
    </row>
    <row r="2072" spans="1:8" x14ac:dyDescent="0.25">
      <c r="A2072" s="103"/>
      <c r="C2072" s="324" t="s">
        <v>1539</v>
      </c>
      <c r="D2072" t="s">
        <v>1539</v>
      </c>
      <c r="E2072" s="323" t="s">
        <v>1539</v>
      </c>
      <c r="G2072" s="323" t="s">
        <v>1539</v>
      </c>
      <c r="H2072" s="323" t="s">
        <v>1539</v>
      </c>
    </row>
    <row r="2073" spans="1:8" x14ac:dyDescent="0.25">
      <c r="A2073" s="103"/>
      <c r="C2073" s="324" t="s">
        <v>1539</v>
      </c>
      <c r="D2073" t="s">
        <v>1539</v>
      </c>
      <c r="E2073" s="323" t="s">
        <v>1539</v>
      </c>
      <c r="G2073" s="323" t="s">
        <v>1539</v>
      </c>
      <c r="H2073" s="323" t="s">
        <v>1539</v>
      </c>
    </row>
    <row r="2074" spans="1:8" x14ac:dyDescent="0.25">
      <c r="A2074" s="103"/>
      <c r="C2074" s="324" t="s">
        <v>1539</v>
      </c>
      <c r="D2074" t="s">
        <v>1539</v>
      </c>
      <c r="E2074" s="323" t="s">
        <v>1539</v>
      </c>
      <c r="G2074" s="323" t="s">
        <v>1539</v>
      </c>
      <c r="H2074" s="323" t="s">
        <v>1539</v>
      </c>
    </row>
    <row r="2075" spans="1:8" x14ac:dyDescent="0.25">
      <c r="A2075" s="103"/>
      <c r="C2075" s="324" t="s">
        <v>1539</v>
      </c>
      <c r="D2075" t="s">
        <v>1539</v>
      </c>
      <c r="E2075" s="323" t="s">
        <v>1539</v>
      </c>
      <c r="G2075" s="323" t="s">
        <v>1539</v>
      </c>
      <c r="H2075" s="323" t="s">
        <v>1539</v>
      </c>
    </row>
    <row r="2076" spans="1:8" x14ac:dyDescent="0.25">
      <c r="A2076" s="103"/>
      <c r="B2076" s="324"/>
      <c r="C2076" s="324" t="s">
        <v>1539</v>
      </c>
      <c r="D2076" t="s">
        <v>1539</v>
      </c>
      <c r="E2076" s="323" t="s">
        <v>1539</v>
      </c>
      <c r="G2076" s="323" t="s">
        <v>1539</v>
      </c>
      <c r="H2076" s="323" t="s">
        <v>1539</v>
      </c>
    </row>
    <row r="2077" spans="1:8" x14ac:dyDescent="0.25">
      <c r="A2077" s="103"/>
      <c r="B2077" s="324"/>
      <c r="C2077" s="324" t="s">
        <v>1539</v>
      </c>
      <c r="D2077" t="s">
        <v>1539</v>
      </c>
      <c r="E2077" s="323" t="s">
        <v>1539</v>
      </c>
      <c r="G2077" s="323" t="s">
        <v>1539</v>
      </c>
      <c r="H2077" s="323" t="s">
        <v>1539</v>
      </c>
    </row>
    <row r="2078" spans="1:8" x14ac:dyDescent="0.25">
      <c r="A2078" s="103"/>
      <c r="B2078" s="324"/>
      <c r="C2078" s="324" t="s">
        <v>1539</v>
      </c>
      <c r="D2078" t="s">
        <v>1539</v>
      </c>
      <c r="E2078" s="323" t="s">
        <v>1539</v>
      </c>
      <c r="G2078" s="323" t="s">
        <v>1539</v>
      </c>
      <c r="H2078" s="323" t="s">
        <v>1539</v>
      </c>
    </row>
    <row r="2079" spans="1:8" x14ac:dyDescent="0.25">
      <c r="A2079" s="103"/>
      <c r="B2079" s="324"/>
      <c r="C2079" s="324" t="s">
        <v>1539</v>
      </c>
      <c r="D2079" t="s">
        <v>1539</v>
      </c>
      <c r="E2079" s="323" t="s">
        <v>1539</v>
      </c>
      <c r="G2079" s="323" t="s">
        <v>1539</v>
      </c>
      <c r="H2079" s="323" t="s">
        <v>1539</v>
      </c>
    </row>
    <row r="2080" spans="1:8" x14ac:dyDescent="0.25">
      <c r="A2080" s="103"/>
      <c r="B2080" s="324"/>
      <c r="C2080" s="324" t="s">
        <v>1539</v>
      </c>
      <c r="D2080" t="s">
        <v>1539</v>
      </c>
      <c r="E2080" s="323" t="s">
        <v>1539</v>
      </c>
      <c r="G2080" s="323" t="s">
        <v>1539</v>
      </c>
      <c r="H2080" s="323" t="s">
        <v>1539</v>
      </c>
    </row>
    <row r="2081" spans="1:8" x14ac:dyDescent="0.25">
      <c r="A2081" s="103"/>
      <c r="B2081" s="324"/>
      <c r="C2081" s="324" t="s">
        <v>1539</v>
      </c>
      <c r="D2081" t="s">
        <v>1539</v>
      </c>
      <c r="E2081" s="323" t="s">
        <v>1539</v>
      </c>
      <c r="G2081" s="323" t="s">
        <v>1539</v>
      </c>
      <c r="H2081" s="323" t="s">
        <v>1539</v>
      </c>
    </row>
    <row r="2082" spans="1:8" x14ac:dyDescent="0.25">
      <c r="A2082" s="103"/>
      <c r="B2082" s="324"/>
      <c r="C2082" s="324" t="s">
        <v>1539</v>
      </c>
      <c r="D2082" t="s">
        <v>1539</v>
      </c>
      <c r="E2082" s="323" t="s">
        <v>1539</v>
      </c>
      <c r="G2082" s="323" t="s">
        <v>1539</v>
      </c>
      <c r="H2082" s="323" t="s">
        <v>1539</v>
      </c>
    </row>
    <row r="2083" spans="1:8" x14ac:dyDescent="0.25">
      <c r="A2083" s="103"/>
      <c r="B2083" s="324"/>
      <c r="C2083" s="324" t="s">
        <v>1539</v>
      </c>
      <c r="D2083" t="s">
        <v>1539</v>
      </c>
      <c r="E2083" s="323" t="s">
        <v>1539</v>
      </c>
      <c r="G2083" s="323" t="s">
        <v>1539</v>
      </c>
      <c r="H2083" s="323" t="s">
        <v>1539</v>
      </c>
    </row>
    <row r="2084" spans="1:8" x14ac:dyDescent="0.25">
      <c r="A2084" s="103"/>
      <c r="B2084" s="324"/>
      <c r="C2084" s="324" t="s">
        <v>1539</v>
      </c>
      <c r="D2084" t="s">
        <v>1539</v>
      </c>
      <c r="E2084" s="323" t="s">
        <v>1539</v>
      </c>
      <c r="G2084" s="323" t="s">
        <v>1539</v>
      </c>
      <c r="H2084" s="323" t="s">
        <v>1539</v>
      </c>
    </row>
    <row r="2085" spans="1:8" x14ac:dyDescent="0.25">
      <c r="A2085" s="103"/>
      <c r="B2085" s="324"/>
      <c r="C2085" s="324" t="s">
        <v>1539</v>
      </c>
      <c r="D2085" t="s">
        <v>1539</v>
      </c>
      <c r="E2085" s="323" t="s">
        <v>1539</v>
      </c>
      <c r="G2085" s="323" t="s">
        <v>1539</v>
      </c>
      <c r="H2085" s="323" t="s">
        <v>1539</v>
      </c>
    </row>
    <row r="2086" spans="1:8" x14ac:dyDescent="0.25">
      <c r="A2086" s="103"/>
      <c r="B2086" s="324"/>
      <c r="C2086" s="324" t="s">
        <v>1539</v>
      </c>
      <c r="D2086" t="s">
        <v>1539</v>
      </c>
      <c r="E2086" s="323" t="s">
        <v>1539</v>
      </c>
      <c r="G2086" s="323" t="s">
        <v>1539</v>
      </c>
      <c r="H2086" s="323" t="s">
        <v>1539</v>
      </c>
    </row>
    <row r="2087" spans="1:8" x14ac:dyDescent="0.25">
      <c r="A2087" s="103"/>
      <c r="B2087" s="324"/>
      <c r="C2087" s="324" t="s">
        <v>1539</v>
      </c>
      <c r="D2087" t="s">
        <v>1539</v>
      </c>
      <c r="E2087" s="323" t="s">
        <v>1539</v>
      </c>
      <c r="G2087" s="323" t="s">
        <v>1539</v>
      </c>
      <c r="H2087" s="323" t="s">
        <v>1539</v>
      </c>
    </row>
    <row r="2088" spans="1:8" x14ac:dyDescent="0.25">
      <c r="A2088" s="103"/>
      <c r="B2088" s="324"/>
      <c r="C2088" s="324" t="s">
        <v>1539</v>
      </c>
      <c r="D2088" t="s">
        <v>1539</v>
      </c>
      <c r="E2088" s="323" t="s">
        <v>1539</v>
      </c>
      <c r="G2088" s="323" t="s">
        <v>1539</v>
      </c>
      <c r="H2088" s="323" t="s">
        <v>1539</v>
      </c>
    </row>
    <row r="2089" spans="1:8" x14ac:dyDescent="0.25">
      <c r="A2089" s="103"/>
      <c r="B2089" s="324"/>
      <c r="C2089" s="324" t="s">
        <v>1539</v>
      </c>
      <c r="D2089" t="s">
        <v>1539</v>
      </c>
      <c r="E2089" s="323" t="s">
        <v>1539</v>
      </c>
      <c r="G2089" s="323" t="s">
        <v>1539</v>
      </c>
      <c r="H2089" s="323" t="s">
        <v>1539</v>
      </c>
    </row>
    <row r="2090" spans="1:8" x14ac:dyDescent="0.25">
      <c r="A2090" s="103"/>
      <c r="B2090" s="324"/>
      <c r="C2090" s="324" t="s">
        <v>1539</v>
      </c>
      <c r="D2090" t="s">
        <v>1539</v>
      </c>
      <c r="E2090" s="323" t="s">
        <v>1539</v>
      </c>
      <c r="G2090" s="323" t="s">
        <v>1539</v>
      </c>
      <c r="H2090" s="323" t="s">
        <v>1539</v>
      </c>
    </row>
    <row r="2091" spans="1:8" x14ac:dyDescent="0.25">
      <c r="A2091" s="103"/>
      <c r="B2091" s="324"/>
      <c r="C2091" s="324" t="s">
        <v>1539</v>
      </c>
      <c r="D2091" t="s">
        <v>1539</v>
      </c>
      <c r="E2091" s="323" t="s">
        <v>1539</v>
      </c>
      <c r="G2091" s="323" t="s">
        <v>1539</v>
      </c>
      <c r="H2091" s="323" t="s">
        <v>1539</v>
      </c>
    </row>
    <row r="2092" spans="1:8" x14ac:dyDescent="0.25">
      <c r="A2092" s="103"/>
      <c r="B2092" s="326"/>
      <c r="C2092" s="324" t="s">
        <v>1539</v>
      </c>
      <c r="D2092" t="s">
        <v>1539</v>
      </c>
      <c r="E2092" s="323" t="s">
        <v>1539</v>
      </c>
      <c r="G2092" s="323" t="s">
        <v>1539</v>
      </c>
      <c r="H2092" s="323" t="s">
        <v>1539</v>
      </c>
    </row>
    <row r="2093" spans="1:8" x14ac:dyDescent="0.25">
      <c r="A2093" s="103"/>
      <c r="C2093" s="324" t="s">
        <v>1539</v>
      </c>
      <c r="D2093" t="s">
        <v>1539</v>
      </c>
      <c r="E2093" s="323" t="s">
        <v>1539</v>
      </c>
      <c r="G2093" s="323" t="s">
        <v>1539</v>
      </c>
      <c r="H2093" s="323" t="s">
        <v>1539</v>
      </c>
    </row>
    <row r="2094" spans="1:8" x14ac:dyDescent="0.25">
      <c r="A2094" s="103"/>
      <c r="C2094" s="324" t="s">
        <v>1539</v>
      </c>
      <c r="D2094" t="s">
        <v>1539</v>
      </c>
      <c r="E2094" s="323" t="s">
        <v>1539</v>
      </c>
      <c r="G2094" s="323" t="s">
        <v>1539</v>
      </c>
      <c r="H2094" s="323" t="s">
        <v>1539</v>
      </c>
    </row>
    <row r="2095" spans="1:8" x14ac:dyDescent="0.25">
      <c r="A2095" s="103"/>
      <c r="C2095" s="324" t="s">
        <v>1539</v>
      </c>
      <c r="D2095" t="s">
        <v>1539</v>
      </c>
      <c r="E2095" s="323" t="s">
        <v>1539</v>
      </c>
      <c r="G2095" s="323" t="s">
        <v>1539</v>
      </c>
      <c r="H2095" s="323" t="s">
        <v>1539</v>
      </c>
    </row>
    <row r="2096" spans="1:8" x14ac:dyDescent="0.25">
      <c r="A2096" s="103"/>
      <c r="C2096" s="324" t="s">
        <v>1539</v>
      </c>
      <c r="D2096" t="s">
        <v>1539</v>
      </c>
      <c r="E2096" s="323" t="s">
        <v>1539</v>
      </c>
      <c r="G2096" s="323" t="s">
        <v>1539</v>
      </c>
      <c r="H2096" s="323" t="s">
        <v>1539</v>
      </c>
    </row>
    <row r="2097" spans="1:8" x14ac:dyDescent="0.25">
      <c r="A2097" s="103"/>
      <c r="B2097" s="324"/>
      <c r="C2097" s="324" t="s">
        <v>1539</v>
      </c>
      <c r="D2097" t="s">
        <v>1539</v>
      </c>
      <c r="E2097" s="323" t="s">
        <v>1539</v>
      </c>
      <c r="G2097" s="323" t="s">
        <v>1539</v>
      </c>
      <c r="H2097" s="323" t="s">
        <v>1539</v>
      </c>
    </row>
    <row r="2098" spans="1:8" x14ac:dyDescent="0.25">
      <c r="A2098" s="103"/>
      <c r="B2098" s="324"/>
      <c r="C2098" s="324" t="s">
        <v>1539</v>
      </c>
      <c r="D2098" t="s">
        <v>1539</v>
      </c>
      <c r="E2098" s="323" t="s">
        <v>1539</v>
      </c>
      <c r="G2098" s="323" t="s">
        <v>1539</v>
      </c>
      <c r="H2098" s="323" t="s">
        <v>1539</v>
      </c>
    </row>
    <row r="2099" spans="1:8" x14ac:dyDescent="0.25">
      <c r="A2099" s="103"/>
      <c r="B2099" s="324"/>
      <c r="C2099" s="324" t="s">
        <v>1539</v>
      </c>
      <c r="D2099" t="s">
        <v>1539</v>
      </c>
      <c r="E2099" s="323" t="s">
        <v>1539</v>
      </c>
      <c r="G2099" s="323" t="s">
        <v>1539</v>
      </c>
      <c r="H2099" s="323" t="s">
        <v>1539</v>
      </c>
    </row>
    <row r="2100" spans="1:8" x14ac:dyDescent="0.25">
      <c r="A2100" s="103"/>
      <c r="B2100" s="324"/>
      <c r="C2100" s="324" t="s">
        <v>1539</v>
      </c>
      <c r="D2100" t="s">
        <v>1539</v>
      </c>
      <c r="E2100" s="323" t="s">
        <v>1539</v>
      </c>
      <c r="G2100" s="323" t="s">
        <v>1539</v>
      </c>
      <c r="H2100" s="323" t="s">
        <v>1539</v>
      </c>
    </row>
    <row r="2101" spans="1:8" x14ac:dyDescent="0.25">
      <c r="A2101" s="103"/>
      <c r="B2101" s="324"/>
      <c r="C2101" s="324" t="s">
        <v>1539</v>
      </c>
      <c r="D2101" t="s">
        <v>1539</v>
      </c>
      <c r="E2101" s="323" t="s">
        <v>1539</v>
      </c>
      <c r="G2101" s="323" t="s">
        <v>1539</v>
      </c>
      <c r="H2101" s="323" t="s">
        <v>1539</v>
      </c>
    </row>
    <row r="2102" spans="1:8" x14ac:dyDescent="0.25">
      <c r="A2102" s="103"/>
      <c r="B2102" s="324"/>
      <c r="C2102" s="324" t="s">
        <v>1539</v>
      </c>
      <c r="D2102" t="s">
        <v>1539</v>
      </c>
      <c r="E2102" s="323" t="s">
        <v>1539</v>
      </c>
      <c r="G2102" s="323" t="s">
        <v>1539</v>
      </c>
      <c r="H2102" s="323" t="s">
        <v>1539</v>
      </c>
    </row>
    <row r="2103" spans="1:8" x14ac:dyDescent="0.25">
      <c r="A2103" s="103"/>
      <c r="B2103" s="324"/>
      <c r="C2103" s="324" t="s">
        <v>1539</v>
      </c>
      <c r="D2103" t="s">
        <v>1539</v>
      </c>
      <c r="E2103" s="323" t="s">
        <v>1539</v>
      </c>
      <c r="G2103" s="323" t="s">
        <v>1539</v>
      </c>
      <c r="H2103" s="323" t="s">
        <v>1539</v>
      </c>
    </row>
    <row r="2104" spans="1:8" x14ac:dyDescent="0.25">
      <c r="A2104" s="103"/>
      <c r="B2104" s="324"/>
      <c r="C2104" s="324" t="s">
        <v>1539</v>
      </c>
      <c r="D2104" t="s">
        <v>1539</v>
      </c>
      <c r="E2104" s="323" t="s">
        <v>1539</v>
      </c>
      <c r="G2104" s="323" t="s">
        <v>1539</v>
      </c>
      <c r="H2104" s="323" t="s">
        <v>1539</v>
      </c>
    </row>
    <row r="2105" spans="1:8" x14ac:dyDescent="0.25">
      <c r="A2105" s="103"/>
      <c r="B2105" s="324"/>
      <c r="C2105" s="324" t="s">
        <v>1539</v>
      </c>
      <c r="D2105" t="s">
        <v>1539</v>
      </c>
      <c r="E2105" s="323" t="s">
        <v>1539</v>
      </c>
      <c r="G2105" s="323" t="s">
        <v>1539</v>
      </c>
      <c r="H2105" s="323" t="s">
        <v>1539</v>
      </c>
    </row>
    <row r="2106" spans="1:8" x14ac:dyDescent="0.25">
      <c r="A2106" s="103"/>
      <c r="B2106" s="324"/>
      <c r="C2106" s="324" t="s">
        <v>1539</v>
      </c>
      <c r="D2106" t="s">
        <v>1539</v>
      </c>
      <c r="E2106" s="323" t="s">
        <v>1539</v>
      </c>
      <c r="G2106" s="323" t="s">
        <v>1539</v>
      </c>
      <c r="H2106" s="323" t="s">
        <v>1539</v>
      </c>
    </row>
    <row r="2107" spans="1:8" x14ac:dyDescent="0.25">
      <c r="A2107" s="103"/>
      <c r="B2107" s="324"/>
      <c r="C2107" s="324" t="s">
        <v>1539</v>
      </c>
      <c r="D2107" t="s">
        <v>1539</v>
      </c>
      <c r="E2107" s="323" t="s">
        <v>1539</v>
      </c>
      <c r="G2107" s="323" t="s">
        <v>1539</v>
      </c>
      <c r="H2107" s="323" t="s">
        <v>1539</v>
      </c>
    </row>
    <row r="2108" spans="1:8" x14ac:dyDescent="0.25">
      <c r="A2108" s="103"/>
      <c r="B2108" s="324"/>
      <c r="C2108" s="324" t="s">
        <v>1539</v>
      </c>
      <c r="D2108" t="s">
        <v>1539</v>
      </c>
      <c r="E2108" s="323" t="s">
        <v>1539</v>
      </c>
      <c r="G2108" s="323" t="s">
        <v>1539</v>
      </c>
      <c r="H2108" s="323" t="s">
        <v>1539</v>
      </c>
    </row>
    <row r="2109" spans="1:8" x14ac:dyDescent="0.25">
      <c r="A2109" s="103"/>
      <c r="B2109" s="324"/>
      <c r="C2109" s="324" t="s">
        <v>1539</v>
      </c>
      <c r="D2109" t="s">
        <v>1539</v>
      </c>
      <c r="E2109" s="323" t="s">
        <v>1539</v>
      </c>
      <c r="G2109" s="323" t="s">
        <v>1539</v>
      </c>
      <c r="H2109" s="323" t="s">
        <v>1539</v>
      </c>
    </row>
    <row r="2110" spans="1:8" x14ac:dyDescent="0.25">
      <c r="A2110" s="103"/>
      <c r="B2110" s="324"/>
      <c r="C2110" s="324" t="s">
        <v>1539</v>
      </c>
      <c r="D2110" t="s">
        <v>1539</v>
      </c>
      <c r="E2110" s="323" t="s">
        <v>1539</v>
      </c>
      <c r="G2110" s="323" t="s">
        <v>1539</v>
      </c>
      <c r="H2110" s="323" t="s">
        <v>1539</v>
      </c>
    </row>
    <row r="2111" spans="1:8" x14ac:dyDescent="0.25">
      <c r="A2111" s="103"/>
      <c r="B2111" s="324"/>
      <c r="C2111" s="324" t="s">
        <v>1539</v>
      </c>
      <c r="D2111" t="s">
        <v>1539</v>
      </c>
      <c r="E2111" s="323" t="s">
        <v>1539</v>
      </c>
      <c r="G2111" s="323" t="s">
        <v>1539</v>
      </c>
      <c r="H2111" s="323" t="s">
        <v>1539</v>
      </c>
    </row>
    <row r="2112" spans="1:8" x14ac:dyDescent="0.25">
      <c r="A2112" s="103"/>
      <c r="B2112" s="324"/>
      <c r="C2112" s="324" t="s">
        <v>1539</v>
      </c>
      <c r="D2112" t="s">
        <v>1539</v>
      </c>
      <c r="E2112" s="323" t="s">
        <v>1539</v>
      </c>
      <c r="G2112" s="323" t="s">
        <v>1539</v>
      </c>
      <c r="H2112" s="323" t="s">
        <v>1539</v>
      </c>
    </row>
    <row r="2113" spans="1:8" x14ac:dyDescent="0.25">
      <c r="A2113" s="103"/>
      <c r="B2113" s="324"/>
      <c r="C2113" s="324" t="s">
        <v>1539</v>
      </c>
      <c r="D2113" t="s">
        <v>1539</v>
      </c>
      <c r="E2113" s="323" t="s">
        <v>1539</v>
      </c>
      <c r="G2113" s="323" t="s">
        <v>1539</v>
      </c>
      <c r="H2113" s="323" t="s">
        <v>1539</v>
      </c>
    </row>
    <row r="2114" spans="1:8" x14ac:dyDescent="0.25">
      <c r="A2114" s="103"/>
      <c r="B2114" s="324"/>
      <c r="C2114" s="324" t="s">
        <v>1539</v>
      </c>
      <c r="D2114" t="s">
        <v>1539</v>
      </c>
      <c r="E2114" s="323" t="s">
        <v>1539</v>
      </c>
      <c r="G2114" s="323" t="s">
        <v>1539</v>
      </c>
      <c r="H2114" s="323" t="s">
        <v>1539</v>
      </c>
    </row>
    <row r="2115" spans="1:8" x14ac:dyDescent="0.25">
      <c r="A2115" s="103"/>
      <c r="B2115" s="324"/>
      <c r="C2115" s="324" t="s">
        <v>1539</v>
      </c>
      <c r="D2115" t="s">
        <v>1539</v>
      </c>
      <c r="E2115" s="323" t="s">
        <v>1539</v>
      </c>
      <c r="G2115" s="323" t="s">
        <v>1539</v>
      </c>
      <c r="H2115" s="323" t="s">
        <v>1539</v>
      </c>
    </row>
    <row r="2116" spans="1:8" x14ac:dyDescent="0.25">
      <c r="A2116" s="103"/>
      <c r="B2116" s="324"/>
      <c r="C2116" s="324" t="s">
        <v>1539</v>
      </c>
      <c r="D2116" t="s">
        <v>1539</v>
      </c>
      <c r="E2116" s="323" t="s">
        <v>1539</v>
      </c>
      <c r="G2116" s="323" t="s">
        <v>1539</v>
      </c>
      <c r="H2116" s="323" t="s">
        <v>1539</v>
      </c>
    </row>
    <row r="2117" spans="1:8" x14ac:dyDescent="0.25">
      <c r="A2117" s="103"/>
      <c r="B2117" s="324"/>
      <c r="C2117" s="324" t="s">
        <v>1539</v>
      </c>
      <c r="D2117" t="s">
        <v>1539</v>
      </c>
      <c r="E2117" s="323" t="s">
        <v>1539</v>
      </c>
      <c r="G2117" s="323" t="s">
        <v>1539</v>
      </c>
      <c r="H2117" s="323" t="s">
        <v>1539</v>
      </c>
    </row>
    <row r="2118" spans="1:8" x14ac:dyDescent="0.25">
      <c r="A2118" s="103"/>
      <c r="B2118" s="324"/>
      <c r="C2118" s="324" t="s">
        <v>1539</v>
      </c>
      <c r="D2118" t="s">
        <v>1539</v>
      </c>
      <c r="E2118" s="323" t="s">
        <v>1539</v>
      </c>
      <c r="G2118" s="323" t="s">
        <v>1539</v>
      </c>
      <c r="H2118" s="323" t="s">
        <v>1539</v>
      </c>
    </row>
    <row r="2119" spans="1:8" x14ac:dyDescent="0.25">
      <c r="A2119" s="103"/>
      <c r="B2119" s="324"/>
      <c r="C2119" s="324" t="s">
        <v>1539</v>
      </c>
      <c r="D2119" t="s">
        <v>1539</v>
      </c>
      <c r="E2119" s="323" t="s">
        <v>1539</v>
      </c>
      <c r="G2119" s="323" t="s">
        <v>1539</v>
      </c>
      <c r="H2119" s="323" t="s">
        <v>1539</v>
      </c>
    </row>
    <row r="2120" spans="1:8" x14ac:dyDescent="0.25">
      <c r="A2120" s="103"/>
      <c r="B2120" s="324"/>
      <c r="C2120" s="324" t="s">
        <v>1539</v>
      </c>
      <c r="D2120" t="s">
        <v>1539</v>
      </c>
      <c r="E2120" s="323" t="s">
        <v>1539</v>
      </c>
      <c r="G2120" s="323" t="s">
        <v>1539</v>
      </c>
      <c r="H2120" s="323" t="s">
        <v>1539</v>
      </c>
    </row>
    <row r="2121" spans="1:8" x14ac:dyDescent="0.25">
      <c r="A2121" s="103"/>
      <c r="B2121" s="324"/>
      <c r="C2121" s="324" t="s">
        <v>1539</v>
      </c>
      <c r="D2121" t="s">
        <v>1539</v>
      </c>
      <c r="E2121" s="323" t="s">
        <v>1539</v>
      </c>
      <c r="G2121" s="323" t="s">
        <v>1539</v>
      </c>
      <c r="H2121" s="323" t="s">
        <v>1539</v>
      </c>
    </row>
    <row r="2122" spans="1:8" x14ac:dyDescent="0.25">
      <c r="A2122" s="103"/>
      <c r="B2122" s="324"/>
      <c r="C2122" s="324" t="s">
        <v>1539</v>
      </c>
      <c r="D2122" t="s">
        <v>1539</v>
      </c>
      <c r="E2122" s="323" t="s">
        <v>1539</v>
      </c>
      <c r="G2122" s="323" t="s">
        <v>1539</v>
      </c>
      <c r="H2122" s="323" t="s">
        <v>1539</v>
      </c>
    </row>
    <row r="2123" spans="1:8" x14ac:dyDescent="0.25">
      <c r="A2123" s="103"/>
      <c r="B2123" s="324"/>
      <c r="C2123" s="324" t="s">
        <v>1539</v>
      </c>
      <c r="D2123" t="s">
        <v>1539</v>
      </c>
      <c r="E2123" s="323" t="s">
        <v>1539</v>
      </c>
      <c r="G2123" s="323" t="s">
        <v>1539</v>
      </c>
      <c r="H2123" s="323" t="s">
        <v>1539</v>
      </c>
    </row>
    <row r="2124" spans="1:8" x14ac:dyDescent="0.25">
      <c r="A2124" s="103"/>
      <c r="B2124" s="324"/>
      <c r="C2124" s="324" t="s">
        <v>1539</v>
      </c>
      <c r="D2124" t="s">
        <v>1539</v>
      </c>
      <c r="E2124" s="323" t="s">
        <v>1539</v>
      </c>
      <c r="G2124" s="323" t="s">
        <v>1539</v>
      </c>
      <c r="H2124" s="323" t="s">
        <v>1539</v>
      </c>
    </row>
    <row r="2125" spans="1:8" x14ac:dyDescent="0.25">
      <c r="A2125" s="103"/>
      <c r="B2125" s="324"/>
      <c r="C2125" s="324" t="s">
        <v>1539</v>
      </c>
      <c r="D2125" t="s">
        <v>1539</v>
      </c>
      <c r="E2125" s="323" t="s">
        <v>1539</v>
      </c>
      <c r="G2125" s="323" t="s">
        <v>1539</v>
      </c>
      <c r="H2125" s="323" t="s">
        <v>1539</v>
      </c>
    </row>
    <row r="2126" spans="1:8" x14ac:dyDescent="0.25">
      <c r="A2126" s="103"/>
      <c r="B2126" s="324"/>
      <c r="C2126" s="324" t="s">
        <v>1539</v>
      </c>
      <c r="D2126" t="s">
        <v>1539</v>
      </c>
      <c r="E2126" s="323" t="s">
        <v>1539</v>
      </c>
      <c r="G2126" s="323" t="s">
        <v>1539</v>
      </c>
      <c r="H2126" s="323" t="s">
        <v>1539</v>
      </c>
    </row>
    <row r="2127" spans="1:8" x14ac:dyDescent="0.25">
      <c r="A2127" s="103"/>
      <c r="B2127" s="324"/>
      <c r="C2127" s="324" t="s">
        <v>1539</v>
      </c>
      <c r="D2127" t="s">
        <v>1539</v>
      </c>
      <c r="E2127" s="323" t="s">
        <v>1539</v>
      </c>
      <c r="G2127" s="323" t="s">
        <v>1539</v>
      </c>
      <c r="H2127" s="323" t="s">
        <v>1539</v>
      </c>
    </row>
    <row r="2128" spans="1:8" x14ac:dyDescent="0.25">
      <c r="A2128" s="103"/>
      <c r="B2128" s="324"/>
      <c r="C2128" s="324" t="s">
        <v>1539</v>
      </c>
      <c r="D2128" t="s">
        <v>1539</v>
      </c>
      <c r="E2128" s="323" t="s">
        <v>1539</v>
      </c>
      <c r="G2128" s="323" t="s">
        <v>1539</v>
      </c>
      <c r="H2128" s="323" t="s">
        <v>1539</v>
      </c>
    </row>
    <row r="2129" spans="1:8" x14ac:dyDescent="0.25">
      <c r="A2129" s="103"/>
      <c r="B2129" s="324"/>
      <c r="C2129" s="324" t="s">
        <v>1539</v>
      </c>
      <c r="D2129" t="s">
        <v>1539</v>
      </c>
      <c r="E2129" s="323" t="s">
        <v>1539</v>
      </c>
      <c r="G2129" s="323" t="s">
        <v>1539</v>
      </c>
      <c r="H2129" s="323" t="s">
        <v>1539</v>
      </c>
    </row>
    <row r="2130" spans="1:8" x14ac:dyDescent="0.25">
      <c r="A2130" s="103"/>
      <c r="B2130" s="324"/>
      <c r="C2130" s="324" t="s">
        <v>1539</v>
      </c>
      <c r="D2130" t="s">
        <v>1539</v>
      </c>
      <c r="E2130" s="323" t="s">
        <v>1539</v>
      </c>
      <c r="G2130" s="323" t="s">
        <v>1539</v>
      </c>
      <c r="H2130" s="323" t="s">
        <v>1539</v>
      </c>
    </row>
    <row r="2131" spans="1:8" x14ac:dyDescent="0.25">
      <c r="A2131" s="103"/>
      <c r="B2131" s="324"/>
      <c r="C2131" s="324" t="s">
        <v>1539</v>
      </c>
      <c r="D2131" t="s">
        <v>1539</v>
      </c>
      <c r="E2131" s="323" t="s">
        <v>1539</v>
      </c>
      <c r="G2131" s="323" t="s">
        <v>1539</v>
      </c>
      <c r="H2131" s="323" t="s">
        <v>1539</v>
      </c>
    </row>
    <row r="2132" spans="1:8" x14ac:dyDescent="0.25">
      <c r="A2132" s="103"/>
      <c r="B2132" s="324"/>
      <c r="C2132" s="324" t="s">
        <v>1539</v>
      </c>
      <c r="D2132" t="s">
        <v>1539</v>
      </c>
      <c r="E2132" s="323" t="s">
        <v>1539</v>
      </c>
      <c r="G2132" s="323" t="s">
        <v>1539</v>
      </c>
      <c r="H2132" s="323" t="s">
        <v>1539</v>
      </c>
    </row>
    <row r="2133" spans="1:8" x14ac:dyDescent="0.25">
      <c r="A2133" s="103"/>
      <c r="B2133" s="324"/>
      <c r="C2133" s="324" t="s">
        <v>1539</v>
      </c>
      <c r="D2133" t="s">
        <v>1539</v>
      </c>
      <c r="E2133" s="323" t="s">
        <v>1539</v>
      </c>
      <c r="G2133" s="323" t="s">
        <v>1539</v>
      </c>
      <c r="H2133" s="323" t="s">
        <v>1539</v>
      </c>
    </row>
    <row r="2134" spans="1:8" x14ac:dyDescent="0.25">
      <c r="A2134" s="103"/>
      <c r="B2134" s="324"/>
      <c r="C2134" s="324" t="s">
        <v>1539</v>
      </c>
      <c r="D2134" t="s">
        <v>1539</v>
      </c>
      <c r="E2134" s="323" t="s">
        <v>1539</v>
      </c>
      <c r="G2134" s="323" t="s">
        <v>1539</v>
      </c>
      <c r="H2134" s="323" t="s">
        <v>1539</v>
      </c>
    </row>
    <row r="2135" spans="1:8" x14ac:dyDescent="0.25">
      <c r="A2135" s="103"/>
      <c r="B2135" s="324"/>
      <c r="C2135" s="324" t="s">
        <v>1539</v>
      </c>
      <c r="D2135" t="s">
        <v>1539</v>
      </c>
      <c r="E2135" s="323" t="s">
        <v>1539</v>
      </c>
      <c r="G2135" s="323" t="s">
        <v>1539</v>
      </c>
      <c r="H2135" s="323" t="s">
        <v>1539</v>
      </c>
    </row>
    <row r="2136" spans="1:8" x14ac:dyDescent="0.25">
      <c r="A2136" s="103"/>
      <c r="B2136" s="324"/>
      <c r="C2136" s="324" t="s">
        <v>1539</v>
      </c>
      <c r="D2136" t="s">
        <v>1539</v>
      </c>
      <c r="E2136" s="323" t="s">
        <v>1539</v>
      </c>
      <c r="G2136" s="323" t="s">
        <v>1539</v>
      </c>
      <c r="H2136" s="323" t="s">
        <v>1539</v>
      </c>
    </row>
    <row r="2137" spans="1:8" x14ac:dyDescent="0.25">
      <c r="A2137" s="103"/>
      <c r="B2137" s="324"/>
      <c r="C2137" s="324" t="s">
        <v>1539</v>
      </c>
      <c r="D2137" t="s">
        <v>1539</v>
      </c>
      <c r="E2137" s="323" t="s">
        <v>1539</v>
      </c>
      <c r="G2137" s="323" t="s">
        <v>1539</v>
      </c>
      <c r="H2137" s="323" t="s">
        <v>1539</v>
      </c>
    </row>
    <row r="2138" spans="1:8" x14ac:dyDescent="0.25">
      <c r="A2138" s="103"/>
      <c r="B2138" s="324"/>
      <c r="C2138" s="324" t="s">
        <v>1539</v>
      </c>
      <c r="D2138" t="s">
        <v>1539</v>
      </c>
      <c r="E2138" s="323" t="s">
        <v>1539</v>
      </c>
      <c r="G2138" s="323" t="s">
        <v>1539</v>
      </c>
      <c r="H2138" s="323" t="s">
        <v>1539</v>
      </c>
    </row>
    <row r="2139" spans="1:8" x14ac:dyDescent="0.25">
      <c r="A2139" s="103"/>
      <c r="B2139" s="324"/>
      <c r="C2139" s="324" t="s">
        <v>1539</v>
      </c>
      <c r="D2139" t="s">
        <v>1539</v>
      </c>
      <c r="E2139" s="323" t="s">
        <v>1539</v>
      </c>
      <c r="G2139" s="323" t="s">
        <v>1539</v>
      </c>
      <c r="H2139" s="323" t="s">
        <v>1539</v>
      </c>
    </row>
    <row r="2140" spans="1:8" x14ac:dyDescent="0.25">
      <c r="A2140" s="103"/>
      <c r="B2140" s="326"/>
      <c r="C2140" s="324" t="s">
        <v>1539</v>
      </c>
      <c r="D2140" t="s">
        <v>1539</v>
      </c>
      <c r="E2140" s="323" t="s">
        <v>1539</v>
      </c>
      <c r="G2140" s="323" t="s">
        <v>1539</v>
      </c>
      <c r="H2140" s="323" t="s">
        <v>1539</v>
      </c>
    </row>
    <row r="2141" spans="1:8" x14ac:dyDescent="0.25">
      <c r="A2141" s="103"/>
      <c r="C2141" s="324" t="s">
        <v>1539</v>
      </c>
      <c r="D2141" t="s">
        <v>1539</v>
      </c>
      <c r="E2141" s="323" t="s">
        <v>1539</v>
      </c>
      <c r="G2141" s="323" t="s">
        <v>1539</v>
      </c>
      <c r="H2141" s="323" t="s">
        <v>1539</v>
      </c>
    </row>
    <row r="2142" spans="1:8" x14ac:dyDescent="0.25">
      <c r="A2142" s="103"/>
      <c r="C2142" s="324" t="s">
        <v>1539</v>
      </c>
      <c r="D2142" t="s">
        <v>1539</v>
      </c>
      <c r="E2142" s="323" t="s">
        <v>1539</v>
      </c>
      <c r="G2142" s="323" t="s">
        <v>1539</v>
      </c>
      <c r="H2142" s="323" t="s">
        <v>1539</v>
      </c>
    </row>
    <row r="2143" spans="1:8" x14ac:dyDescent="0.25">
      <c r="A2143" s="103"/>
      <c r="C2143" s="324" t="s">
        <v>1539</v>
      </c>
      <c r="D2143" t="s">
        <v>1539</v>
      </c>
      <c r="E2143" s="323" t="s">
        <v>1539</v>
      </c>
      <c r="G2143" s="323" t="s">
        <v>1539</v>
      </c>
      <c r="H2143" s="323" t="s">
        <v>1539</v>
      </c>
    </row>
    <row r="2144" spans="1:8" x14ac:dyDescent="0.25">
      <c r="A2144" s="103"/>
      <c r="B2144" s="324"/>
      <c r="C2144" s="324" t="s">
        <v>1539</v>
      </c>
      <c r="D2144" t="s">
        <v>1539</v>
      </c>
      <c r="E2144" s="323" t="s">
        <v>1539</v>
      </c>
      <c r="G2144" s="323" t="s">
        <v>1539</v>
      </c>
      <c r="H2144" s="323" t="s">
        <v>1539</v>
      </c>
    </row>
    <row r="2145" spans="1:8" x14ac:dyDescent="0.25">
      <c r="A2145" s="103"/>
      <c r="B2145" s="324"/>
      <c r="C2145" s="324" t="s">
        <v>1539</v>
      </c>
      <c r="D2145" t="s">
        <v>1539</v>
      </c>
      <c r="E2145" s="323" t="s">
        <v>1539</v>
      </c>
      <c r="G2145" s="323" t="s">
        <v>1539</v>
      </c>
      <c r="H2145" s="323" t="s">
        <v>1539</v>
      </c>
    </row>
    <row r="2146" spans="1:8" x14ac:dyDescent="0.25">
      <c r="A2146" s="103"/>
      <c r="B2146" s="324"/>
      <c r="C2146" s="324" t="s">
        <v>1539</v>
      </c>
      <c r="D2146" t="s">
        <v>1539</v>
      </c>
      <c r="E2146" s="323" t="s">
        <v>1539</v>
      </c>
      <c r="G2146" s="323" t="s">
        <v>1539</v>
      </c>
      <c r="H2146" s="323" t="s">
        <v>1539</v>
      </c>
    </row>
    <row r="2147" spans="1:8" x14ac:dyDescent="0.25">
      <c r="A2147" s="103"/>
      <c r="B2147" s="324"/>
      <c r="C2147" s="324" t="s">
        <v>1539</v>
      </c>
      <c r="D2147" t="s">
        <v>1539</v>
      </c>
      <c r="E2147" s="323" t="s">
        <v>1539</v>
      </c>
      <c r="G2147" s="323" t="s">
        <v>1539</v>
      </c>
      <c r="H2147" s="323" t="s">
        <v>1539</v>
      </c>
    </row>
    <row r="2148" spans="1:8" x14ac:dyDescent="0.25">
      <c r="A2148" s="103"/>
      <c r="B2148" s="324"/>
      <c r="C2148" s="324" t="s">
        <v>1539</v>
      </c>
      <c r="D2148" t="s">
        <v>1539</v>
      </c>
      <c r="E2148" s="323" t="s">
        <v>1539</v>
      </c>
      <c r="G2148" s="323" t="s">
        <v>1539</v>
      </c>
      <c r="H2148" s="323" t="s">
        <v>1539</v>
      </c>
    </row>
    <row r="2149" spans="1:8" x14ac:dyDescent="0.25">
      <c r="A2149" s="103"/>
      <c r="B2149" s="324"/>
      <c r="C2149" s="324" t="s">
        <v>1539</v>
      </c>
      <c r="D2149" t="s">
        <v>1539</v>
      </c>
      <c r="E2149" s="323" t="s">
        <v>1539</v>
      </c>
      <c r="G2149" s="323" t="s">
        <v>1539</v>
      </c>
      <c r="H2149" s="323" t="s">
        <v>1539</v>
      </c>
    </row>
    <row r="2150" spans="1:8" x14ac:dyDescent="0.25">
      <c r="A2150" s="103"/>
      <c r="B2150" s="324"/>
      <c r="C2150" s="324" t="s">
        <v>1539</v>
      </c>
      <c r="D2150" t="s">
        <v>1539</v>
      </c>
      <c r="E2150" s="323" t="s">
        <v>1539</v>
      </c>
      <c r="G2150" s="323" t="s">
        <v>1539</v>
      </c>
      <c r="H2150" s="323" t="s">
        <v>1539</v>
      </c>
    </row>
    <row r="2151" spans="1:8" x14ac:dyDescent="0.25">
      <c r="A2151" s="103"/>
      <c r="B2151" s="324"/>
      <c r="C2151" s="324" t="s">
        <v>1539</v>
      </c>
      <c r="D2151" t="s">
        <v>1539</v>
      </c>
      <c r="E2151" s="323" t="s">
        <v>1539</v>
      </c>
      <c r="G2151" s="323" t="s">
        <v>1539</v>
      </c>
      <c r="H2151" s="323" t="s">
        <v>1539</v>
      </c>
    </row>
    <row r="2152" spans="1:8" x14ac:dyDescent="0.25">
      <c r="A2152" s="103"/>
      <c r="B2152" s="324"/>
      <c r="C2152" s="324" t="s">
        <v>1539</v>
      </c>
      <c r="D2152" t="s">
        <v>1539</v>
      </c>
      <c r="E2152" s="323" t="s">
        <v>1539</v>
      </c>
      <c r="G2152" s="323" t="s">
        <v>1539</v>
      </c>
      <c r="H2152" s="323" t="s">
        <v>1539</v>
      </c>
    </row>
    <row r="2153" spans="1:8" x14ac:dyDescent="0.25">
      <c r="A2153" s="103"/>
      <c r="B2153" s="324"/>
      <c r="C2153" s="324" t="s">
        <v>1539</v>
      </c>
      <c r="D2153" t="s">
        <v>1539</v>
      </c>
      <c r="E2153" s="323" t="s">
        <v>1539</v>
      </c>
      <c r="G2153" s="323" t="s">
        <v>1539</v>
      </c>
      <c r="H2153" s="323" t="s">
        <v>1539</v>
      </c>
    </row>
    <row r="2154" spans="1:8" x14ac:dyDescent="0.25">
      <c r="A2154" s="103"/>
      <c r="B2154" s="324"/>
      <c r="C2154" s="324" t="s">
        <v>1539</v>
      </c>
      <c r="D2154" t="s">
        <v>1539</v>
      </c>
      <c r="E2154" s="323" t="s">
        <v>1539</v>
      </c>
      <c r="G2154" s="323" t="s">
        <v>1539</v>
      </c>
      <c r="H2154" s="323" t="s">
        <v>1539</v>
      </c>
    </row>
    <row r="2155" spans="1:8" x14ac:dyDescent="0.25">
      <c r="A2155" s="103"/>
      <c r="B2155" s="324"/>
      <c r="C2155" s="324" t="s">
        <v>1539</v>
      </c>
      <c r="D2155" t="s">
        <v>1539</v>
      </c>
      <c r="E2155" s="323" t="s">
        <v>1539</v>
      </c>
      <c r="G2155" s="323" t="s">
        <v>1539</v>
      </c>
      <c r="H2155" s="323" t="s">
        <v>1539</v>
      </c>
    </row>
    <row r="2156" spans="1:8" x14ac:dyDescent="0.25">
      <c r="A2156" s="103"/>
      <c r="B2156" s="324"/>
      <c r="C2156" s="324" t="s">
        <v>1539</v>
      </c>
      <c r="D2156" t="s">
        <v>1539</v>
      </c>
      <c r="E2156" s="323" t="s">
        <v>1539</v>
      </c>
      <c r="G2156" s="323" t="s">
        <v>1539</v>
      </c>
      <c r="H2156" s="323" t="s">
        <v>1539</v>
      </c>
    </row>
    <row r="2157" spans="1:8" x14ac:dyDescent="0.25">
      <c r="A2157" s="103"/>
      <c r="B2157" s="324"/>
      <c r="C2157" s="324" t="s">
        <v>1539</v>
      </c>
      <c r="D2157" t="s">
        <v>1539</v>
      </c>
      <c r="E2157" s="323" t="s">
        <v>1539</v>
      </c>
      <c r="G2157" s="323" t="s">
        <v>1539</v>
      </c>
      <c r="H2157" s="323" t="s">
        <v>1539</v>
      </c>
    </row>
    <row r="2158" spans="1:8" x14ac:dyDescent="0.25">
      <c r="A2158" s="103"/>
      <c r="B2158" s="324"/>
      <c r="C2158" s="324" t="s">
        <v>1539</v>
      </c>
      <c r="D2158" t="s">
        <v>1539</v>
      </c>
      <c r="E2158" s="323" t="s">
        <v>1539</v>
      </c>
      <c r="G2158" s="323" t="s">
        <v>1539</v>
      </c>
      <c r="H2158" s="323" t="s">
        <v>1539</v>
      </c>
    </row>
    <row r="2159" spans="1:8" x14ac:dyDescent="0.25">
      <c r="A2159" s="103"/>
      <c r="B2159" s="326"/>
      <c r="C2159" s="324" t="s">
        <v>1539</v>
      </c>
      <c r="D2159" t="s">
        <v>1539</v>
      </c>
      <c r="E2159" s="323" t="s">
        <v>1539</v>
      </c>
      <c r="G2159" s="323" t="s">
        <v>1539</v>
      </c>
      <c r="H2159" s="323" t="s">
        <v>1539</v>
      </c>
    </row>
    <row r="2160" spans="1:8" x14ac:dyDescent="0.25">
      <c r="A2160" s="103"/>
      <c r="C2160" s="324" t="s">
        <v>1539</v>
      </c>
      <c r="D2160" t="s">
        <v>1539</v>
      </c>
      <c r="E2160" s="323" t="s">
        <v>1539</v>
      </c>
      <c r="G2160" s="323" t="s">
        <v>1539</v>
      </c>
      <c r="H2160" s="323" t="s">
        <v>1539</v>
      </c>
    </row>
    <row r="2161" spans="1:8" x14ac:dyDescent="0.25">
      <c r="A2161" s="103"/>
      <c r="C2161" s="324" t="s">
        <v>1539</v>
      </c>
      <c r="D2161" t="s">
        <v>1539</v>
      </c>
      <c r="E2161" s="323" t="s">
        <v>1539</v>
      </c>
      <c r="G2161" s="323" t="s">
        <v>1539</v>
      </c>
      <c r="H2161" s="323" t="s">
        <v>1539</v>
      </c>
    </row>
    <row r="2162" spans="1:8" x14ac:dyDescent="0.25">
      <c r="A2162" s="103"/>
      <c r="C2162" s="324" t="s">
        <v>1539</v>
      </c>
      <c r="D2162" t="s">
        <v>1539</v>
      </c>
      <c r="E2162" s="323" t="s">
        <v>1539</v>
      </c>
      <c r="G2162" s="323" t="s">
        <v>1539</v>
      </c>
      <c r="H2162" s="323" t="s">
        <v>1539</v>
      </c>
    </row>
    <row r="2163" spans="1:8" x14ac:dyDescent="0.25">
      <c r="A2163" s="103"/>
      <c r="B2163" s="324"/>
      <c r="C2163" s="324" t="s">
        <v>1539</v>
      </c>
      <c r="D2163" t="s">
        <v>1539</v>
      </c>
      <c r="E2163" s="323" t="s">
        <v>1539</v>
      </c>
      <c r="G2163" s="323" t="s">
        <v>1539</v>
      </c>
      <c r="H2163" s="323" t="s">
        <v>1539</v>
      </c>
    </row>
    <row r="2164" spans="1:8" x14ac:dyDescent="0.25">
      <c r="A2164" s="103"/>
      <c r="B2164" s="324"/>
      <c r="C2164" s="324" t="s">
        <v>1539</v>
      </c>
      <c r="D2164" t="s">
        <v>1539</v>
      </c>
      <c r="E2164" s="323" t="s">
        <v>1539</v>
      </c>
      <c r="G2164" s="323" t="s">
        <v>1539</v>
      </c>
      <c r="H2164" s="323" t="s">
        <v>1539</v>
      </c>
    </row>
    <row r="2165" spans="1:8" x14ac:dyDescent="0.25">
      <c r="A2165" s="103"/>
      <c r="B2165" s="324"/>
      <c r="C2165" s="324" t="s">
        <v>1539</v>
      </c>
      <c r="D2165" t="s">
        <v>1539</v>
      </c>
      <c r="E2165" s="323" t="s">
        <v>1539</v>
      </c>
      <c r="G2165" s="323" t="s">
        <v>1539</v>
      </c>
      <c r="H2165" s="323" t="s">
        <v>1539</v>
      </c>
    </row>
    <row r="2166" spans="1:8" x14ac:dyDescent="0.25">
      <c r="A2166" s="103"/>
      <c r="B2166" s="324"/>
      <c r="C2166" s="324" t="s">
        <v>1539</v>
      </c>
      <c r="D2166" t="s">
        <v>1539</v>
      </c>
      <c r="E2166" s="323" t="s">
        <v>1539</v>
      </c>
      <c r="G2166" s="323" t="s">
        <v>1539</v>
      </c>
      <c r="H2166" s="323" t="s">
        <v>1539</v>
      </c>
    </row>
    <row r="2167" spans="1:8" x14ac:dyDescent="0.25">
      <c r="A2167" s="103"/>
      <c r="B2167" s="324"/>
      <c r="C2167" s="324" t="s">
        <v>1539</v>
      </c>
      <c r="D2167" t="s">
        <v>1539</v>
      </c>
      <c r="E2167" s="323" t="s">
        <v>1539</v>
      </c>
      <c r="G2167" s="323" t="s">
        <v>1539</v>
      </c>
      <c r="H2167" s="323" t="s">
        <v>1539</v>
      </c>
    </row>
    <row r="2168" spans="1:8" x14ac:dyDescent="0.25">
      <c r="A2168" s="103"/>
      <c r="B2168" s="324"/>
      <c r="C2168" s="324" t="s">
        <v>1539</v>
      </c>
      <c r="D2168" t="s">
        <v>1539</v>
      </c>
      <c r="E2168" s="323" t="s">
        <v>1539</v>
      </c>
      <c r="G2168" s="323" t="s">
        <v>1539</v>
      </c>
      <c r="H2168" s="323" t="s">
        <v>1539</v>
      </c>
    </row>
    <row r="2169" spans="1:8" x14ac:dyDescent="0.25">
      <c r="A2169" s="103"/>
      <c r="B2169" s="324"/>
      <c r="C2169" s="324" t="s">
        <v>1539</v>
      </c>
      <c r="D2169" t="s">
        <v>1539</v>
      </c>
      <c r="E2169" s="323" t="s">
        <v>1539</v>
      </c>
      <c r="G2169" s="323" t="s">
        <v>1539</v>
      </c>
      <c r="H2169" s="323" t="s">
        <v>1539</v>
      </c>
    </row>
    <row r="2170" spans="1:8" x14ac:dyDescent="0.25">
      <c r="A2170" s="103"/>
      <c r="B2170" s="324"/>
      <c r="C2170" s="324" t="s">
        <v>1539</v>
      </c>
      <c r="D2170" t="s">
        <v>1539</v>
      </c>
      <c r="E2170" s="323" t="s">
        <v>1539</v>
      </c>
      <c r="G2170" s="323" t="s">
        <v>1539</v>
      </c>
      <c r="H2170" s="323" t="s">
        <v>1539</v>
      </c>
    </row>
    <row r="2171" spans="1:8" x14ac:dyDescent="0.25">
      <c r="A2171" s="103"/>
      <c r="B2171" s="324"/>
      <c r="C2171" s="324" t="s">
        <v>1539</v>
      </c>
      <c r="D2171" t="s">
        <v>1539</v>
      </c>
      <c r="E2171" s="323" t="s">
        <v>1539</v>
      </c>
      <c r="G2171" s="323" t="s">
        <v>1539</v>
      </c>
      <c r="H2171" s="323" t="s">
        <v>1539</v>
      </c>
    </row>
    <row r="2172" spans="1:8" x14ac:dyDescent="0.25">
      <c r="A2172" s="103"/>
      <c r="B2172" s="324"/>
      <c r="C2172" s="324" t="s">
        <v>1539</v>
      </c>
      <c r="D2172" t="s">
        <v>1539</v>
      </c>
      <c r="E2172" s="323" t="s">
        <v>1539</v>
      </c>
      <c r="G2172" s="323" t="s">
        <v>1539</v>
      </c>
      <c r="H2172" s="323" t="s">
        <v>1539</v>
      </c>
    </row>
    <row r="2173" spans="1:8" x14ac:dyDescent="0.25">
      <c r="A2173" s="103"/>
      <c r="B2173" s="324"/>
      <c r="C2173" s="324" t="s">
        <v>1539</v>
      </c>
      <c r="D2173" t="s">
        <v>1539</v>
      </c>
      <c r="E2173" s="323" t="s">
        <v>1539</v>
      </c>
      <c r="G2173" s="323" t="s">
        <v>1539</v>
      </c>
      <c r="H2173" s="323" t="s">
        <v>1539</v>
      </c>
    </row>
    <row r="2174" spans="1:8" x14ac:dyDescent="0.25">
      <c r="A2174" s="103"/>
      <c r="B2174" s="324"/>
      <c r="C2174" s="324" t="s">
        <v>1539</v>
      </c>
      <c r="D2174" t="s">
        <v>1539</v>
      </c>
      <c r="E2174" s="323" t="s">
        <v>1539</v>
      </c>
      <c r="G2174" s="323" t="s">
        <v>1539</v>
      </c>
      <c r="H2174" s="323" t="s">
        <v>1539</v>
      </c>
    </row>
    <row r="2175" spans="1:8" x14ac:dyDescent="0.25">
      <c r="A2175" s="103"/>
      <c r="B2175" s="324"/>
      <c r="C2175" s="324" t="s">
        <v>1539</v>
      </c>
      <c r="D2175" t="s">
        <v>1539</v>
      </c>
      <c r="E2175" s="323" t="s">
        <v>1539</v>
      </c>
      <c r="G2175" s="323" t="s">
        <v>1539</v>
      </c>
      <c r="H2175" s="323" t="s">
        <v>1539</v>
      </c>
    </row>
    <row r="2176" spans="1:8" x14ac:dyDescent="0.25">
      <c r="A2176" s="103"/>
      <c r="B2176" s="324"/>
      <c r="C2176" s="324" t="s">
        <v>1539</v>
      </c>
      <c r="D2176" t="s">
        <v>1539</v>
      </c>
      <c r="E2176" s="323" t="s">
        <v>1539</v>
      </c>
      <c r="G2176" s="323" t="s">
        <v>1539</v>
      </c>
      <c r="H2176" s="323" t="s">
        <v>1539</v>
      </c>
    </row>
    <row r="2177" spans="1:8" x14ac:dyDescent="0.25">
      <c r="A2177" s="103"/>
      <c r="B2177" s="324"/>
      <c r="C2177" s="324" t="s">
        <v>1539</v>
      </c>
      <c r="D2177" t="s">
        <v>1539</v>
      </c>
      <c r="E2177" s="323" t="s">
        <v>1539</v>
      </c>
      <c r="G2177" s="323" t="s">
        <v>1539</v>
      </c>
      <c r="H2177" s="323" t="s">
        <v>1539</v>
      </c>
    </row>
    <row r="2178" spans="1:8" x14ac:dyDescent="0.25">
      <c r="A2178" s="103"/>
      <c r="B2178" s="324"/>
      <c r="C2178" s="324" t="s">
        <v>1539</v>
      </c>
      <c r="D2178" t="s">
        <v>1539</v>
      </c>
      <c r="E2178" s="323" t="s">
        <v>1539</v>
      </c>
      <c r="G2178" s="323" t="s">
        <v>1539</v>
      </c>
      <c r="H2178" s="323" t="s">
        <v>1539</v>
      </c>
    </row>
    <row r="2179" spans="1:8" x14ac:dyDescent="0.25">
      <c r="A2179" s="103"/>
      <c r="B2179" s="324"/>
      <c r="C2179" s="324" t="s">
        <v>1539</v>
      </c>
      <c r="D2179" t="s">
        <v>1539</v>
      </c>
      <c r="E2179" s="323" t="s">
        <v>1539</v>
      </c>
      <c r="G2179" s="323" t="s">
        <v>1539</v>
      </c>
      <c r="H2179" s="323" t="s">
        <v>1539</v>
      </c>
    </row>
    <row r="2180" spans="1:8" x14ac:dyDescent="0.25">
      <c r="A2180" s="103"/>
      <c r="B2180" s="324"/>
      <c r="C2180" s="324" t="s">
        <v>1539</v>
      </c>
      <c r="D2180" t="s">
        <v>1539</v>
      </c>
      <c r="E2180" s="323" t="s">
        <v>1539</v>
      </c>
      <c r="G2180" s="323" t="s">
        <v>1539</v>
      </c>
      <c r="H2180" s="323" t="s">
        <v>1539</v>
      </c>
    </row>
    <row r="2181" spans="1:8" x14ac:dyDescent="0.25">
      <c r="A2181" s="103"/>
      <c r="B2181" s="324"/>
      <c r="C2181" s="324" t="s">
        <v>1539</v>
      </c>
      <c r="D2181" t="s">
        <v>1539</v>
      </c>
      <c r="E2181" s="323" t="s">
        <v>1539</v>
      </c>
      <c r="G2181" s="323" t="s">
        <v>1539</v>
      </c>
      <c r="H2181" s="323" t="s">
        <v>1539</v>
      </c>
    </row>
    <row r="2182" spans="1:8" x14ac:dyDescent="0.25">
      <c r="A2182" s="103"/>
      <c r="B2182" s="324"/>
      <c r="C2182" s="324" t="s">
        <v>1539</v>
      </c>
      <c r="D2182" t="s">
        <v>1539</v>
      </c>
      <c r="E2182" s="323" t="s">
        <v>1539</v>
      </c>
      <c r="G2182" s="323" t="s">
        <v>1539</v>
      </c>
      <c r="H2182" s="323" t="s">
        <v>1539</v>
      </c>
    </row>
    <row r="2183" spans="1:8" x14ac:dyDescent="0.25">
      <c r="A2183" s="103"/>
      <c r="B2183" s="324"/>
      <c r="C2183" s="324" t="s">
        <v>1539</v>
      </c>
      <c r="D2183" t="s">
        <v>1539</v>
      </c>
      <c r="E2183" s="323" t="s">
        <v>1539</v>
      </c>
      <c r="G2183" s="323" t="s">
        <v>1539</v>
      </c>
      <c r="H2183" s="323" t="s">
        <v>1539</v>
      </c>
    </row>
    <row r="2184" spans="1:8" x14ac:dyDescent="0.25">
      <c r="A2184" s="103"/>
      <c r="B2184" s="324"/>
      <c r="C2184" s="324" t="s">
        <v>1539</v>
      </c>
      <c r="D2184" t="s">
        <v>1539</v>
      </c>
      <c r="E2184" s="323" t="s">
        <v>1539</v>
      </c>
      <c r="G2184" s="323" t="s">
        <v>1539</v>
      </c>
      <c r="H2184" s="323" t="s">
        <v>1539</v>
      </c>
    </row>
    <row r="2185" spans="1:8" x14ac:dyDescent="0.25">
      <c r="A2185" s="103"/>
      <c r="B2185" s="324"/>
      <c r="C2185" s="324" t="s">
        <v>1539</v>
      </c>
      <c r="D2185" t="s">
        <v>1539</v>
      </c>
      <c r="E2185" s="323" t="s">
        <v>1539</v>
      </c>
      <c r="G2185" s="323" t="s">
        <v>1539</v>
      </c>
      <c r="H2185" s="323" t="s">
        <v>1539</v>
      </c>
    </row>
    <row r="2186" spans="1:8" x14ac:dyDescent="0.25">
      <c r="A2186" s="103"/>
      <c r="B2186" s="324"/>
      <c r="C2186" s="324" t="s">
        <v>1539</v>
      </c>
      <c r="D2186" t="s">
        <v>1539</v>
      </c>
      <c r="E2186" s="323" t="s">
        <v>1539</v>
      </c>
      <c r="G2186" s="323" t="s">
        <v>1539</v>
      </c>
      <c r="H2186" s="323" t="s">
        <v>1539</v>
      </c>
    </row>
    <row r="2187" spans="1:8" x14ac:dyDescent="0.25">
      <c r="A2187" s="103"/>
      <c r="B2187" s="324"/>
      <c r="C2187" s="324" t="s">
        <v>1539</v>
      </c>
      <c r="D2187" t="s">
        <v>1539</v>
      </c>
      <c r="E2187" s="323" t="s">
        <v>1539</v>
      </c>
      <c r="G2187" s="323" t="s">
        <v>1539</v>
      </c>
      <c r="H2187" s="323" t="s">
        <v>1539</v>
      </c>
    </row>
    <row r="2188" spans="1:8" x14ac:dyDescent="0.25">
      <c r="A2188" s="103"/>
      <c r="B2188" s="324"/>
      <c r="C2188" s="324" t="s">
        <v>1539</v>
      </c>
      <c r="D2188" t="s">
        <v>1539</v>
      </c>
      <c r="E2188" s="323" t="s">
        <v>1539</v>
      </c>
      <c r="G2188" s="323" t="s">
        <v>1539</v>
      </c>
      <c r="H2188" s="323" t="s">
        <v>1539</v>
      </c>
    </row>
    <row r="2189" spans="1:8" x14ac:dyDescent="0.25">
      <c r="A2189" s="103"/>
      <c r="B2189" s="324"/>
      <c r="C2189" s="324" t="s">
        <v>1539</v>
      </c>
      <c r="D2189" t="s">
        <v>1539</v>
      </c>
      <c r="E2189" s="323" t="s">
        <v>1539</v>
      </c>
      <c r="G2189" s="323" t="s">
        <v>1539</v>
      </c>
      <c r="H2189" s="323" t="s">
        <v>1539</v>
      </c>
    </row>
    <row r="2190" spans="1:8" x14ac:dyDescent="0.25">
      <c r="A2190" s="103"/>
      <c r="B2190" s="324"/>
      <c r="C2190" s="324" t="s">
        <v>1539</v>
      </c>
      <c r="D2190" t="s">
        <v>1539</v>
      </c>
      <c r="E2190" s="323" t="s">
        <v>1539</v>
      </c>
      <c r="G2190" s="323" t="s">
        <v>1539</v>
      </c>
      <c r="H2190" s="323" t="s">
        <v>1539</v>
      </c>
    </row>
    <row r="2191" spans="1:8" x14ac:dyDescent="0.25">
      <c r="A2191" s="103"/>
      <c r="B2191" s="324"/>
      <c r="C2191" s="324" t="s">
        <v>1539</v>
      </c>
      <c r="D2191" t="s">
        <v>1539</v>
      </c>
      <c r="E2191" s="323" t="s">
        <v>1539</v>
      </c>
      <c r="G2191" s="323" t="s">
        <v>1539</v>
      </c>
      <c r="H2191" s="323" t="s">
        <v>1539</v>
      </c>
    </row>
    <row r="2192" spans="1:8" x14ac:dyDescent="0.25">
      <c r="A2192" s="103"/>
      <c r="B2192" s="324"/>
      <c r="C2192" s="324" t="s">
        <v>1539</v>
      </c>
      <c r="D2192" t="s">
        <v>1539</v>
      </c>
      <c r="E2192" s="323" t="s">
        <v>1539</v>
      </c>
      <c r="G2192" s="323" t="s">
        <v>1539</v>
      </c>
      <c r="H2192" s="323" t="s">
        <v>1539</v>
      </c>
    </row>
    <row r="2193" spans="1:8" x14ac:dyDescent="0.25">
      <c r="A2193" s="103"/>
      <c r="B2193" s="324"/>
      <c r="C2193" s="324" t="s">
        <v>1539</v>
      </c>
      <c r="D2193" t="s">
        <v>1539</v>
      </c>
      <c r="E2193" s="323" t="s">
        <v>1539</v>
      </c>
      <c r="G2193" s="323" t="s">
        <v>1539</v>
      </c>
      <c r="H2193" s="323" t="s">
        <v>1539</v>
      </c>
    </row>
    <row r="2194" spans="1:8" x14ac:dyDescent="0.25">
      <c r="A2194" s="103"/>
      <c r="B2194" s="324"/>
      <c r="C2194" s="324" t="s">
        <v>1539</v>
      </c>
      <c r="D2194" t="s">
        <v>1539</v>
      </c>
      <c r="E2194" s="323" t="s">
        <v>1539</v>
      </c>
      <c r="G2194" s="323" t="s">
        <v>1539</v>
      </c>
      <c r="H2194" s="323" t="s">
        <v>1539</v>
      </c>
    </row>
    <row r="2195" spans="1:8" x14ac:dyDescent="0.25">
      <c r="A2195" s="103"/>
      <c r="B2195" s="324"/>
      <c r="C2195" s="324" t="s">
        <v>1539</v>
      </c>
      <c r="D2195" t="s">
        <v>1539</v>
      </c>
      <c r="E2195" s="323" t="s">
        <v>1539</v>
      </c>
      <c r="G2195" s="323" t="s">
        <v>1539</v>
      </c>
      <c r="H2195" s="323" t="s">
        <v>1539</v>
      </c>
    </row>
    <row r="2196" spans="1:8" x14ac:dyDescent="0.25">
      <c r="A2196" s="103"/>
      <c r="B2196" s="324"/>
      <c r="C2196" s="324" t="s">
        <v>1539</v>
      </c>
      <c r="D2196" t="s">
        <v>1539</v>
      </c>
      <c r="E2196" s="323" t="s">
        <v>1539</v>
      </c>
      <c r="G2196" s="323" t="s">
        <v>1539</v>
      </c>
      <c r="H2196" s="323" t="s">
        <v>1539</v>
      </c>
    </row>
    <row r="2197" spans="1:8" x14ac:dyDescent="0.25">
      <c r="A2197" s="103"/>
      <c r="B2197" s="324"/>
      <c r="C2197" s="324" t="s">
        <v>1539</v>
      </c>
      <c r="D2197" t="s">
        <v>1539</v>
      </c>
      <c r="E2197" s="323" t="s">
        <v>1539</v>
      </c>
      <c r="G2197" s="323" t="s">
        <v>1539</v>
      </c>
      <c r="H2197" s="323" t="s">
        <v>1539</v>
      </c>
    </row>
    <row r="2198" spans="1:8" x14ac:dyDescent="0.25">
      <c r="A2198" s="103"/>
      <c r="B2198" s="324"/>
      <c r="C2198" s="324" t="s">
        <v>1539</v>
      </c>
      <c r="D2198" t="s">
        <v>1539</v>
      </c>
      <c r="E2198" s="323" t="s">
        <v>1539</v>
      </c>
      <c r="G2198" s="323" t="s">
        <v>1539</v>
      </c>
      <c r="H2198" s="323" t="s">
        <v>1539</v>
      </c>
    </row>
    <row r="2199" spans="1:8" x14ac:dyDescent="0.25">
      <c r="A2199" s="103"/>
      <c r="B2199" s="326"/>
      <c r="C2199" s="324" t="s">
        <v>1539</v>
      </c>
      <c r="D2199" t="s">
        <v>1539</v>
      </c>
      <c r="E2199" s="323" t="s">
        <v>1539</v>
      </c>
      <c r="G2199" s="323" t="s">
        <v>1539</v>
      </c>
      <c r="H2199" s="323" t="s">
        <v>1539</v>
      </c>
    </row>
    <row r="2200" spans="1:8" x14ac:dyDescent="0.25">
      <c r="A2200" s="103"/>
      <c r="C2200" s="324" t="s">
        <v>1539</v>
      </c>
      <c r="D2200" t="s">
        <v>1539</v>
      </c>
      <c r="E2200" s="323" t="s">
        <v>1539</v>
      </c>
      <c r="G2200" s="323" t="s">
        <v>1539</v>
      </c>
      <c r="H2200" s="323" t="s">
        <v>1539</v>
      </c>
    </row>
    <row r="2201" spans="1:8" x14ac:dyDescent="0.25">
      <c r="A2201" s="103"/>
      <c r="C2201" s="324" t="s">
        <v>1539</v>
      </c>
      <c r="D2201" t="s">
        <v>1539</v>
      </c>
      <c r="E2201" s="323" t="s">
        <v>1539</v>
      </c>
      <c r="G2201" s="323" t="s">
        <v>1539</v>
      </c>
      <c r="H2201" s="323" t="s">
        <v>1539</v>
      </c>
    </row>
    <row r="2202" spans="1:8" x14ac:dyDescent="0.25">
      <c r="A2202" s="103"/>
      <c r="C2202" s="324" t="s">
        <v>1539</v>
      </c>
      <c r="D2202" t="s">
        <v>1539</v>
      </c>
      <c r="E2202" s="323" t="s">
        <v>1539</v>
      </c>
      <c r="G2202" s="323" t="s">
        <v>1539</v>
      </c>
      <c r="H2202" s="323" t="s">
        <v>1539</v>
      </c>
    </row>
    <row r="2203" spans="1:8" x14ac:dyDescent="0.25">
      <c r="A2203" s="103"/>
      <c r="B2203" s="326"/>
      <c r="C2203" s="324" t="s">
        <v>1539</v>
      </c>
      <c r="D2203" t="s">
        <v>1539</v>
      </c>
      <c r="E2203" s="323" t="s">
        <v>1539</v>
      </c>
      <c r="G2203" s="323" t="s">
        <v>1539</v>
      </c>
      <c r="H2203" s="323" t="s">
        <v>1539</v>
      </c>
    </row>
    <row r="2204" spans="1:8" x14ac:dyDescent="0.25">
      <c r="A2204" s="103"/>
      <c r="C2204" s="324" t="s">
        <v>1539</v>
      </c>
      <c r="D2204" t="s">
        <v>1539</v>
      </c>
      <c r="E2204" s="323" t="s">
        <v>1539</v>
      </c>
      <c r="G2204" s="323" t="s">
        <v>1539</v>
      </c>
      <c r="H2204" s="323" t="s">
        <v>1539</v>
      </c>
    </row>
    <row r="2205" spans="1:8" x14ac:dyDescent="0.25">
      <c r="A2205" s="103"/>
      <c r="C2205" s="324" t="s">
        <v>1539</v>
      </c>
      <c r="D2205" t="s">
        <v>1539</v>
      </c>
      <c r="E2205" s="323" t="s">
        <v>1539</v>
      </c>
      <c r="G2205" s="323" t="s">
        <v>1539</v>
      </c>
      <c r="H2205" s="323" t="s">
        <v>1539</v>
      </c>
    </row>
    <row r="2206" spans="1:8" x14ac:dyDescent="0.25">
      <c r="A2206" s="103"/>
      <c r="C2206" s="324" t="s">
        <v>1539</v>
      </c>
      <c r="D2206" t="s">
        <v>1539</v>
      </c>
      <c r="E2206" s="323" t="s">
        <v>1539</v>
      </c>
      <c r="G2206" s="323" t="s">
        <v>1539</v>
      </c>
      <c r="H2206" s="323" t="s">
        <v>1539</v>
      </c>
    </row>
    <row r="2207" spans="1:8" x14ac:dyDescent="0.25">
      <c r="A2207" s="103"/>
      <c r="B2207" s="324"/>
      <c r="C2207" s="324" t="s">
        <v>1539</v>
      </c>
      <c r="D2207" t="s">
        <v>1539</v>
      </c>
      <c r="E2207" s="323" t="s">
        <v>1539</v>
      </c>
      <c r="G2207" s="323" t="s">
        <v>1539</v>
      </c>
      <c r="H2207" s="323" t="s">
        <v>1539</v>
      </c>
    </row>
    <row r="2208" spans="1:8" x14ac:dyDescent="0.25">
      <c r="A2208" s="103"/>
      <c r="B2208" s="324"/>
      <c r="C2208" s="324" t="s">
        <v>1539</v>
      </c>
      <c r="D2208" t="s">
        <v>1539</v>
      </c>
      <c r="E2208" s="323" t="s">
        <v>1539</v>
      </c>
      <c r="G2208" s="323" t="s">
        <v>1539</v>
      </c>
      <c r="H2208" s="323" t="s">
        <v>1539</v>
      </c>
    </row>
    <row r="2209" spans="1:8" x14ac:dyDescent="0.25">
      <c r="A2209" s="103"/>
      <c r="B2209" s="324"/>
      <c r="C2209" s="324" t="s">
        <v>1539</v>
      </c>
      <c r="D2209" t="s">
        <v>1539</v>
      </c>
      <c r="E2209" s="323" t="s">
        <v>1539</v>
      </c>
      <c r="G2209" s="323" t="s">
        <v>1539</v>
      </c>
      <c r="H2209" s="323" t="s">
        <v>1539</v>
      </c>
    </row>
    <row r="2210" spans="1:8" x14ac:dyDescent="0.25">
      <c r="A2210" s="103"/>
      <c r="B2210" s="324"/>
      <c r="C2210" s="324" t="s">
        <v>1539</v>
      </c>
      <c r="D2210" t="s">
        <v>1539</v>
      </c>
      <c r="E2210" s="323" t="s">
        <v>1539</v>
      </c>
      <c r="G2210" s="323" t="s">
        <v>1539</v>
      </c>
      <c r="H2210" s="323" t="s">
        <v>1539</v>
      </c>
    </row>
    <row r="2211" spans="1:8" x14ac:dyDescent="0.25">
      <c r="A2211" s="103"/>
      <c r="B2211" s="324"/>
      <c r="C2211" s="324" t="s">
        <v>1539</v>
      </c>
      <c r="D2211" t="s">
        <v>1539</v>
      </c>
      <c r="E2211" s="323" t="s">
        <v>1539</v>
      </c>
      <c r="G2211" s="323" t="s">
        <v>1539</v>
      </c>
      <c r="H2211" s="323" t="s">
        <v>1539</v>
      </c>
    </row>
    <row r="2212" spans="1:8" x14ac:dyDescent="0.25">
      <c r="A2212" s="103"/>
      <c r="B2212" s="324"/>
      <c r="C2212" s="324" t="s">
        <v>1539</v>
      </c>
      <c r="D2212" t="s">
        <v>1539</v>
      </c>
      <c r="E2212" s="323" t="s">
        <v>1539</v>
      </c>
      <c r="G2212" s="323" t="s">
        <v>1539</v>
      </c>
      <c r="H2212" s="323" t="s">
        <v>1539</v>
      </c>
    </row>
    <row r="2213" spans="1:8" x14ac:dyDescent="0.25">
      <c r="A2213" s="103"/>
      <c r="B2213" s="324"/>
      <c r="C2213" s="324" t="s">
        <v>1539</v>
      </c>
      <c r="D2213" t="s">
        <v>1539</v>
      </c>
      <c r="E2213" s="323" t="s">
        <v>1539</v>
      </c>
      <c r="G2213" s="323" t="s">
        <v>1539</v>
      </c>
      <c r="H2213" s="323" t="s">
        <v>1539</v>
      </c>
    </row>
    <row r="2214" spans="1:8" x14ac:dyDescent="0.25">
      <c r="A2214" s="103"/>
      <c r="B2214" s="324"/>
      <c r="C2214" s="324" t="s">
        <v>1539</v>
      </c>
      <c r="D2214" t="s">
        <v>1539</v>
      </c>
      <c r="E2214" s="323" t="s">
        <v>1539</v>
      </c>
      <c r="G2214" s="323" t="s">
        <v>1539</v>
      </c>
      <c r="H2214" s="323" t="s">
        <v>1539</v>
      </c>
    </row>
    <row r="2215" spans="1:8" x14ac:dyDescent="0.25">
      <c r="A2215" s="103"/>
      <c r="B2215" s="324"/>
      <c r="C2215" s="324" t="s">
        <v>1539</v>
      </c>
      <c r="D2215" t="s">
        <v>1539</v>
      </c>
      <c r="E2215" s="323" t="s">
        <v>1539</v>
      </c>
      <c r="G2215" s="323" t="s">
        <v>1539</v>
      </c>
      <c r="H2215" s="323" t="s">
        <v>1539</v>
      </c>
    </row>
    <row r="2216" spans="1:8" x14ac:dyDescent="0.25">
      <c r="A2216" s="103"/>
      <c r="B2216" s="324"/>
      <c r="C2216" s="324" t="s">
        <v>1539</v>
      </c>
      <c r="D2216" t="s">
        <v>1539</v>
      </c>
      <c r="E2216" s="323" t="s">
        <v>1539</v>
      </c>
      <c r="G2216" s="323" t="s">
        <v>1539</v>
      </c>
      <c r="H2216" s="323" t="s">
        <v>1539</v>
      </c>
    </row>
    <row r="2217" spans="1:8" x14ac:dyDescent="0.25">
      <c r="A2217" s="103"/>
      <c r="B2217" s="324"/>
      <c r="C2217" s="324" t="s">
        <v>1539</v>
      </c>
      <c r="D2217" t="s">
        <v>1539</v>
      </c>
      <c r="E2217" s="323" t="s">
        <v>1539</v>
      </c>
      <c r="G2217" s="323" t="s">
        <v>1539</v>
      </c>
      <c r="H2217" s="323" t="s">
        <v>1539</v>
      </c>
    </row>
    <row r="2218" spans="1:8" x14ac:dyDescent="0.25">
      <c r="A2218" s="103"/>
      <c r="B2218" s="324"/>
      <c r="C2218" s="324" t="s">
        <v>1539</v>
      </c>
      <c r="D2218" t="s">
        <v>1539</v>
      </c>
      <c r="E2218" s="323" t="s">
        <v>1539</v>
      </c>
      <c r="G2218" s="323" t="s">
        <v>1539</v>
      </c>
      <c r="H2218" s="323" t="s">
        <v>1539</v>
      </c>
    </row>
    <row r="2219" spans="1:8" x14ac:dyDescent="0.25">
      <c r="A2219" s="103"/>
      <c r="B2219" s="326"/>
      <c r="C2219" s="324" t="s">
        <v>1539</v>
      </c>
      <c r="D2219" t="s">
        <v>1539</v>
      </c>
      <c r="E2219" s="323" t="s">
        <v>1539</v>
      </c>
      <c r="G2219" s="323" t="s">
        <v>1539</v>
      </c>
      <c r="H2219" s="323" t="s">
        <v>1539</v>
      </c>
    </row>
    <row r="2220" spans="1:8" x14ac:dyDescent="0.25">
      <c r="A2220" s="103"/>
      <c r="C2220" s="324" t="s">
        <v>1539</v>
      </c>
      <c r="D2220" t="s">
        <v>1539</v>
      </c>
      <c r="E2220" s="323" t="s">
        <v>1539</v>
      </c>
      <c r="G2220" s="323" t="s">
        <v>1539</v>
      </c>
      <c r="H2220" s="323" t="s">
        <v>1539</v>
      </c>
    </row>
    <row r="2221" spans="1:8" x14ac:dyDescent="0.25">
      <c r="A2221" s="103"/>
      <c r="C2221" s="324" t="s">
        <v>1539</v>
      </c>
      <c r="D2221" t="s">
        <v>1539</v>
      </c>
      <c r="E2221" s="323" t="s">
        <v>1539</v>
      </c>
      <c r="G2221" s="323" t="s">
        <v>1539</v>
      </c>
      <c r="H2221" s="323" t="s">
        <v>1539</v>
      </c>
    </row>
    <row r="2222" spans="1:8" x14ac:dyDescent="0.25">
      <c r="A2222" s="103"/>
      <c r="C2222" s="324" t="s">
        <v>1539</v>
      </c>
      <c r="D2222" t="s">
        <v>1539</v>
      </c>
      <c r="E2222" s="323" t="s">
        <v>1539</v>
      </c>
      <c r="G2222" s="323" t="s">
        <v>1539</v>
      </c>
      <c r="H2222" s="323" t="s">
        <v>1539</v>
      </c>
    </row>
    <row r="2223" spans="1:8" x14ac:dyDescent="0.25">
      <c r="A2223" s="103"/>
      <c r="B2223" s="324"/>
      <c r="C2223" s="324" t="s">
        <v>1539</v>
      </c>
      <c r="D2223" t="s">
        <v>1539</v>
      </c>
      <c r="E2223" s="323" t="s">
        <v>1539</v>
      </c>
      <c r="G2223" s="323" t="s">
        <v>1539</v>
      </c>
      <c r="H2223" s="323" t="s">
        <v>1539</v>
      </c>
    </row>
    <row r="2224" spans="1:8" x14ac:dyDescent="0.25">
      <c r="A2224" s="103"/>
      <c r="B2224" s="324"/>
      <c r="C2224" s="324" t="s">
        <v>1539</v>
      </c>
      <c r="D2224" t="s">
        <v>1539</v>
      </c>
      <c r="E2224" s="323" t="s">
        <v>1539</v>
      </c>
      <c r="G2224" s="323" t="s">
        <v>1539</v>
      </c>
      <c r="H2224" s="323" t="s">
        <v>1539</v>
      </c>
    </row>
    <row r="2225" spans="1:8" x14ac:dyDescent="0.25">
      <c r="A2225" s="103"/>
      <c r="B2225" s="324"/>
      <c r="C2225" s="324" t="s">
        <v>1539</v>
      </c>
      <c r="D2225" t="s">
        <v>1539</v>
      </c>
      <c r="E2225" s="323" t="s">
        <v>1539</v>
      </c>
      <c r="G2225" s="323" t="s">
        <v>1539</v>
      </c>
      <c r="H2225" s="323" t="s">
        <v>1539</v>
      </c>
    </row>
    <row r="2226" spans="1:8" x14ac:dyDescent="0.25">
      <c r="A2226" s="103"/>
      <c r="B2226" s="324"/>
      <c r="C2226" s="324" t="s">
        <v>1539</v>
      </c>
      <c r="D2226" t="s">
        <v>1539</v>
      </c>
      <c r="E2226" s="323" t="s">
        <v>1539</v>
      </c>
      <c r="G2226" s="323" t="s">
        <v>1539</v>
      </c>
      <c r="H2226" s="323" t="s">
        <v>1539</v>
      </c>
    </row>
    <row r="2227" spans="1:8" x14ac:dyDescent="0.25">
      <c r="A2227" s="103"/>
      <c r="B2227" s="324"/>
      <c r="C2227" s="324" t="s">
        <v>1539</v>
      </c>
      <c r="D2227" t="s">
        <v>1539</v>
      </c>
      <c r="E2227" s="323" t="s">
        <v>1539</v>
      </c>
      <c r="G2227" s="323" t="s">
        <v>1539</v>
      </c>
      <c r="H2227" s="323" t="s">
        <v>1539</v>
      </c>
    </row>
    <row r="2228" spans="1:8" x14ac:dyDescent="0.25">
      <c r="A2228" s="103"/>
      <c r="B2228" s="324"/>
      <c r="C2228" s="324" t="s">
        <v>1539</v>
      </c>
      <c r="D2228" t="s">
        <v>1539</v>
      </c>
      <c r="E2228" s="323" t="s">
        <v>1539</v>
      </c>
      <c r="G2228" s="323" t="s">
        <v>1539</v>
      </c>
      <c r="H2228" s="323" t="s">
        <v>1539</v>
      </c>
    </row>
    <row r="2229" spans="1:8" x14ac:dyDescent="0.25">
      <c r="A2229" s="103"/>
      <c r="B2229" s="324"/>
      <c r="C2229" s="324" t="s">
        <v>1539</v>
      </c>
      <c r="D2229" t="s">
        <v>1539</v>
      </c>
      <c r="E2229" s="323" t="s">
        <v>1539</v>
      </c>
      <c r="G2229" s="323" t="s">
        <v>1539</v>
      </c>
      <c r="H2229" s="323" t="s">
        <v>1539</v>
      </c>
    </row>
    <row r="2230" spans="1:8" x14ac:dyDescent="0.25">
      <c r="A2230" s="103"/>
      <c r="B2230" s="324"/>
      <c r="C2230" s="324" t="s">
        <v>1539</v>
      </c>
      <c r="D2230" t="s">
        <v>1539</v>
      </c>
      <c r="E2230" s="323" t="s">
        <v>1539</v>
      </c>
      <c r="G2230" s="323" t="s">
        <v>1539</v>
      </c>
      <c r="H2230" s="323" t="s">
        <v>1539</v>
      </c>
    </row>
    <row r="2231" spans="1:8" x14ac:dyDescent="0.25">
      <c r="A2231" s="103"/>
      <c r="B2231" s="324"/>
      <c r="C2231" s="324" t="s">
        <v>1539</v>
      </c>
      <c r="D2231" t="s">
        <v>1539</v>
      </c>
      <c r="E2231" s="323" t="s">
        <v>1539</v>
      </c>
      <c r="G2231" s="323" t="s">
        <v>1539</v>
      </c>
      <c r="H2231" s="323" t="s">
        <v>1539</v>
      </c>
    </row>
    <row r="2232" spans="1:8" x14ac:dyDescent="0.25">
      <c r="A2232" s="103"/>
      <c r="B2232" s="324"/>
      <c r="C2232" s="324" t="s">
        <v>1539</v>
      </c>
      <c r="D2232" t="s">
        <v>1539</v>
      </c>
      <c r="E2232" s="323" t="s">
        <v>1539</v>
      </c>
      <c r="G2232" s="323" t="s">
        <v>1539</v>
      </c>
      <c r="H2232" s="323" t="s">
        <v>1539</v>
      </c>
    </row>
    <row r="2233" spans="1:8" x14ac:dyDescent="0.25">
      <c r="A2233" s="103"/>
      <c r="B2233" s="324"/>
      <c r="C2233" s="324" t="s">
        <v>1539</v>
      </c>
      <c r="D2233" t="s">
        <v>1539</v>
      </c>
      <c r="E2233" s="323" t="s">
        <v>1539</v>
      </c>
      <c r="G2233" s="323" t="s">
        <v>1539</v>
      </c>
      <c r="H2233" s="323" t="s">
        <v>1539</v>
      </c>
    </row>
    <row r="2234" spans="1:8" x14ac:dyDescent="0.25">
      <c r="A2234" s="103"/>
      <c r="B2234" s="324"/>
      <c r="C2234" s="324" t="s">
        <v>1539</v>
      </c>
      <c r="D2234" t="s">
        <v>1539</v>
      </c>
      <c r="E2234" s="323" t="s">
        <v>1539</v>
      </c>
      <c r="G2234" s="323" t="s">
        <v>1539</v>
      </c>
      <c r="H2234" s="323" t="s">
        <v>1539</v>
      </c>
    </row>
    <row r="2235" spans="1:8" x14ac:dyDescent="0.25">
      <c r="A2235" s="103"/>
      <c r="B2235" s="324"/>
      <c r="C2235" s="324" t="s">
        <v>1539</v>
      </c>
      <c r="D2235" t="s">
        <v>1539</v>
      </c>
      <c r="E2235" s="323" t="s">
        <v>1539</v>
      </c>
      <c r="G2235" s="323" t="s">
        <v>1539</v>
      </c>
      <c r="H2235" s="323" t="s">
        <v>1539</v>
      </c>
    </row>
    <row r="2236" spans="1:8" x14ac:dyDescent="0.25">
      <c r="A2236" s="103"/>
      <c r="B2236" s="324"/>
      <c r="C2236" s="324" t="s">
        <v>1539</v>
      </c>
      <c r="D2236" t="s">
        <v>1539</v>
      </c>
      <c r="E2236" s="323" t="s">
        <v>1539</v>
      </c>
      <c r="G2236" s="323" t="s">
        <v>1539</v>
      </c>
      <c r="H2236" s="323" t="s">
        <v>1539</v>
      </c>
    </row>
    <row r="2237" spans="1:8" x14ac:dyDescent="0.25">
      <c r="A2237" s="103"/>
      <c r="B2237" s="324"/>
      <c r="C2237" s="324" t="s">
        <v>1539</v>
      </c>
      <c r="D2237" t="s">
        <v>1539</v>
      </c>
      <c r="E2237" s="323" t="s">
        <v>1539</v>
      </c>
      <c r="G2237" s="323" t="s">
        <v>1539</v>
      </c>
      <c r="H2237" s="323" t="s">
        <v>1539</v>
      </c>
    </row>
    <row r="2238" spans="1:8" x14ac:dyDescent="0.25">
      <c r="A2238" s="103"/>
      <c r="B2238" s="324"/>
      <c r="C2238" s="324" t="s">
        <v>1539</v>
      </c>
      <c r="D2238" t="s">
        <v>1539</v>
      </c>
      <c r="E2238" s="323" t="s">
        <v>1539</v>
      </c>
      <c r="G2238" s="323" t="s">
        <v>1539</v>
      </c>
      <c r="H2238" s="323" t="s">
        <v>1539</v>
      </c>
    </row>
    <row r="2239" spans="1:8" x14ac:dyDescent="0.25">
      <c r="A2239" s="103"/>
      <c r="B2239" s="324"/>
      <c r="C2239" s="324" t="s">
        <v>1539</v>
      </c>
      <c r="D2239" t="s">
        <v>1539</v>
      </c>
      <c r="E2239" s="323" t="s">
        <v>1539</v>
      </c>
      <c r="G2239" s="323" t="s">
        <v>1539</v>
      </c>
      <c r="H2239" s="323" t="s">
        <v>1539</v>
      </c>
    </row>
    <row r="2240" spans="1:8" x14ac:dyDescent="0.25">
      <c r="A2240" s="103"/>
      <c r="B2240" s="324"/>
      <c r="C2240" s="324" t="s">
        <v>1539</v>
      </c>
      <c r="D2240" t="s">
        <v>1539</v>
      </c>
      <c r="E2240" s="323" t="s">
        <v>1539</v>
      </c>
      <c r="G2240" s="323" t="s">
        <v>1539</v>
      </c>
      <c r="H2240" s="323" t="s">
        <v>1539</v>
      </c>
    </row>
    <row r="2241" spans="1:8" x14ac:dyDescent="0.25">
      <c r="A2241" s="103"/>
      <c r="B2241" s="324"/>
      <c r="C2241" s="324" t="s">
        <v>1539</v>
      </c>
      <c r="D2241" t="s">
        <v>1539</v>
      </c>
      <c r="E2241" s="323" t="s">
        <v>1539</v>
      </c>
      <c r="G2241" s="323" t="s">
        <v>1539</v>
      </c>
      <c r="H2241" s="323" t="s">
        <v>1539</v>
      </c>
    </row>
    <row r="2242" spans="1:8" x14ac:dyDescent="0.25">
      <c r="A2242" s="103"/>
      <c r="B2242" s="324"/>
      <c r="C2242" s="324" t="s">
        <v>1539</v>
      </c>
      <c r="D2242" t="s">
        <v>1539</v>
      </c>
      <c r="E2242" s="323" t="s">
        <v>1539</v>
      </c>
      <c r="G2242" s="323" t="s">
        <v>1539</v>
      </c>
      <c r="H2242" s="323" t="s">
        <v>1539</v>
      </c>
    </row>
    <row r="2243" spans="1:8" x14ac:dyDescent="0.25">
      <c r="A2243" s="103"/>
      <c r="B2243" s="324"/>
      <c r="C2243" s="324" t="s">
        <v>1539</v>
      </c>
      <c r="D2243" t="s">
        <v>1539</v>
      </c>
      <c r="E2243" s="323" t="s">
        <v>1539</v>
      </c>
      <c r="G2243" s="323" t="s">
        <v>1539</v>
      </c>
      <c r="H2243" s="323" t="s">
        <v>1539</v>
      </c>
    </row>
    <row r="2244" spans="1:8" x14ac:dyDescent="0.25">
      <c r="A2244" s="103"/>
      <c r="B2244" s="324"/>
      <c r="C2244" s="324" t="s">
        <v>1539</v>
      </c>
      <c r="D2244" t="s">
        <v>1539</v>
      </c>
      <c r="E2244" s="323" t="s">
        <v>1539</v>
      </c>
      <c r="G2244" s="323" t="s">
        <v>1539</v>
      </c>
      <c r="H2244" s="323" t="s">
        <v>1539</v>
      </c>
    </row>
    <row r="2245" spans="1:8" x14ac:dyDescent="0.25">
      <c r="A2245" s="103"/>
      <c r="B2245" s="324"/>
      <c r="C2245" s="324" t="s">
        <v>1539</v>
      </c>
      <c r="D2245" t="s">
        <v>1539</v>
      </c>
      <c r="E2245" s="323" t="s">
        <v>1539</v>
      </c>
      <c r="G2245" s="323" t="s">
        <v>1539</v>
      </c>
      <c r="H2245" s="323" t="s">
        <v>1539</v>
      </c>
    </row>
    <row r="2246" spans="1:8" x14ac:dyDescent="0.25">
      <c r="A2246" s="103"/>
      <c r="B2246" s="324"/>
      <c r="C2246" s="324" t="s">
        <v>1539</v>
      </c>
      <c r="D2246" t="s">
        <v>1539</v>
      </c>
      <c r="E2246" s="323" t="s">
        <v>1539</v>
      </c>
      <c r="G2246" s="323" t="s">
        <v>1539</v>
      </c>
      <c r="H2246" s="323" t="s">
        <v>1539</v>
      </c>
    </row>
    <row r="2247" spans="1:8" x14ac:dyDescent="0.25">
      <c r="A2247" s="103"/>
      <c r="B2247" s="324"/>
      <c r="C2247" s="324" t="s">
        <v>1539</v>
      </c>
      <c r="D2247" t="s">
        <v>1539</v>
      </c>
      <c r="E2247" s="323" t="s">
        <v>1539</v>
      </c>
      <c r="G2247" s="323" t="s">
        <v>1539</v>
      </c>
      <c r="H2247" s="323" t="s">
        <v>1539</v>
      </c>
    </row>
    <row r="2248" spans="1:8" x14ac:dyDescent="0.25">
      <c r="A2248" s="103"/>
      <c r="B2248" s="324"/>
      <c r="C2248" s="324" t="s">
        <v>1539</v>
      </c>
      <c r="D2248" t="s">
        <v>1539</v>
      </c>
      <c r="E2248" s="323" t="s">
        <v>1539</v>
      </c>
      <c r="G2248" s="323" t="s">
        <v>1539</v>
      </c>
      <c r="H2248" s="323" t="s">
        <v>1539</v>
      </c>
    </row>
    <row r="2249" spans="1:8" x14ac:dyDescent="0.25">
      <c r="A2249" s="103"/>
      <c r="B2249" s="324"/>
      <c r="C2249" s="324" t="s">
        <v>1539</v>
      </c>
      <c r="D2249" t="s">
        <v>1539</v>
      </c>
      <c r="E2249" s="323" t="s">
        <v>1539</v>
      </c>
      <c r="G2249" s="323" t="s">
        <v>1539</v>
      </c>
      <c r="H2249" s="323" t="s">
        <v>1539</v>
      </c>
    </row>
    <row r="2250" spans="1:8" x14ac:dyDescent="0.25">
      <c r="A2250" s="103"/>
      <c r="B2250" s="324"/>
      <c r="C2250" s="324" t="s">
        <v>1539</v>
      </c>
      <c r="D2250" t="s">
        <v>1539</v>
      </c>
      <c r="E2250" s="323" t="s">
        <v>1539</v>
      </c>
      <c r="G2250" s="323" t="s">
        <v>1539</v>
      </c>
      <c r="H2250" s="323" t="s">
        <v>1539</v>
      </c>
    </row>
    <row r="2251" spans="1:8" x14ac:dyDescent="0.25">
      <c r="A2251" s="103"/>
      <c r="B2251" s="324"/>
      <c r="C2251" s="324" t="s">
        <v>1539</v>
      </c>
      <c r="D2251" t="s">
        <v>1539</v>
      </c>
      <c r="E2251" s="323" t="s">
        <v>1539</v>
      </c>
      <c r="G2251" s="323" t="s">
        <v>1539</v>
      </c>
      <c r="H2251" s="323" t="s">
        <v>1539</v>
      </c>
    </row>
    <row r="2252" spans="1:8" x14ac:dyDescent="0.25">
      <c r="A2252" s="103"/>
      <c r="B2252" s="324"/>
      <c r="C2252" s="324" t="s">
        <v>1539</v>
      </c>
      <c r="D2252" t="s">
        <v>1539</v>
      </c>
      <c r="E2252" s="323" t="s">
        <v>1539</v>
      </c>
      <c r="G2252" s="323" t="s">
        <v>1539</v>
      </c>
      <c r="H2252" s="323" t="s">
        <v>1539</v>
      </c>
    </row>
    <row r="2253" spans="1:8" x14ac:dyDescent="0.25">
      <c r="A2253" s="103"/>
      <c r="B2253" s="324"/>
      <c r="C2253" s="324" t="s">
        <v>1539</v>
      </c>
      <c r="D2253" t="s">
        <v>1539</v>
      </c>
      <c r="E2253" s="323" t="s">
        <v>1539</v>
      </c>
      <c r="G2253" s="323" t="s">
        <v>1539</v>
      </c>
      <c r="H2253" s="323" t="s">
        <v>1539</v>
      </c>
    </row>
    <row r="2254" spans="1:8" x14ac:dyDescent="0.25">
      <c r="A2254" s="103"/>
      <c r="B2254" s="324"/>
      <c r="C2254" s="324" t="s">
        <v>1539</v>
      </c>
      <c r="D2254" t="s">
        <v>1539</v>
      </c>
      <c r="E2254" s="323" t="s">
        <v>1539</v>
      </c>
      <c r="G2254" s="323" t="s">
        <v>1539</v>
      </c>
      <c r="H2254" s="323" t="s">
        <v>1539</v>
      </c>
    </row>
    <row r="2255" spans="1:8" x14ac:dyDescent="0.25">
      <c r="A2255" s="103"/>
      <c r="B2255" s="324"/>
      <c r="C2255" s="324" t="s">
        <v>1539</v>
      </c>
      <c r="D2255" t="s">
        <v>1539</v>
      </c>
      <c r="E2255" s="323" t="s">
        <v>1539</v>
      </c>
      <c r="G2255" s="323" t="s">
        <v>1539</v>
      </c>
      <c r="H2255" s="323" t="s">
        <v>1539</v>
      </c>
    </row>
    <row r="2256" spans="1:8" x14ac:dyDescent="0.25">
      <c r="A2256" s="103"/>
      <c r="B2256" s="324"/>
      <c r="C2256" s="324" t="s">
        <v>1539</v>
      </c>
      <c r="D2256" t="s">
        <v>1539</v>
      </c>
      <c r="E2256" s="323" t="s">
        <v>1539</v>
      </c>
      <c r="G2256" s="323" t="s">
        <v>1539</v>
      </c>
      <c r="H2256" s="323" t="s">
        <v>1539</v>
      </c>
    </row>
    <row r="2257" spans="1:8" x14ac:dyDescent="0.25">
      <c r="A2257" s="103"/>
      <c r="B2257" s="324"/>
      <c r="C2257" s="324" t="s">
        <v>1539</v>
      </c>
      <c r="D2257" t="s">
        <v>1539</v>
      </c>
      <c r="E2257" s="323" t="s">
        <v>1539</v>
      </c>
      <c r="G2257" s="323" t="s">
        <v>1539</v>
      </c>
      <c r="H2257" s="323" t="s">
        <v>1539</v>
      </c>
    </row>
    <row r="2258" spans="1:8" x14ac:dyDescent="0.25">
      <c r="A2258" s="103"/>
      <c r="B2258" s="324"/>
      <c r="C2258" s="324" t="s">
        <v>1539</v>
      </c>
      <c r="D2258" t="s">
        <v>1539</v>
      </c>
      <c r="E2258" s="323" t="s">
        <v>1539</v>
      </c>
      <c r="G2258" s="323" t="s">
        <v>1539</v>
      </c>
      <c r="H2258" s="323" t="s">
        <v>1539</v>
      </c>
    </row>
    <row r="2259" spans="1:8" x14ac:dyDescent="0.25">
      <c r="A2259" s="103"/>
      <c r="B2259" s="324"/>
      <c r="C2259" s="324" t="s">
        <v>1539</v>
      </c>
      <c r="D2259" t="s">
        <v>1539</v>
      </c>
      <c r="E2259" s="323" t="s">
        <v>1539</v>
      </c>
      <c r="G2259" s="323" t="s">
        <v>1539</v>
      </c>
      <c r="H2259" s="323" t="s">
        <v>1539</v>
      </c>
    </row>
    <row r="2260" spans="1:8" x14ac:dyDescent="0.25">
      <c r="A2260" s="103"/>
      <c r="B2260" s="324"/>
      <c r="C2260" s="324" t="s">
        <v>1539</v>
      </c>
      <c r="D2260" t="s">
        <v>1539</v>
      </c>
      <c r="E2260" s="323" t="s">
        <v>1539</v>
      </c>
      <c r="G2260" s="323" t="s">
        <v>1539</v>
      </c>
      <c r="H2260" s="323" t="s">
        <v>1539</v>
      </c>
    </row>
    <row r="2261" spans="1:8" x14ac:dyDescent="0.25">
      <c r="A2261" s="103"/>
      <c r="B2261" s="324"/>
      <c r="C2261" s="324" t="s">
        <v>1539</v>
      </c>
      <c r="D2261" t="s">
        <v>1539</v>
      </c>
      <c r="E2261" s="323" t="s">
        <v>1539</v>
      </c>
      <c r="G2261" s="323" t="s">
        <v>1539</v>
      </c>
      <c r="H2261" s="323" t="s">
        <v>1539</v>
      </c>
    </row>
    <row r="2262" spans="1:8" x14ac:dyDescent="0.25">
      <c r="A2262" s="103"/>
      <c r="B2262" s="324"/>
      <c r="C2262" s="324" t="s">
        <v>1539</v>
      </c>
      <c r="D2262" t="s">
        <v>1539</v>
      </c>
      <c r="E2262" s="323" t="s">
        <v>1539</v>
      </c>
      <c r="G2262" s="323" t="s">
        <v>1539</v>
      </c>
      <c r="H2262" s="323" t="s">
        <v>1539</v>
      </c>
    </row>
    <row r="2263" spans="1:8" x14ac:dyDescent="0.25">
      <c r="A2263" s="103"/>
      <c r="B2263" s="324"/>
      <c r="C2263" s="324" t="s">
        <v>1539</v>
      </c>
      <c r="D2263" t="s">
        <v>1539</v>
      </c>
      <c r="E2263" s="323" t="s">
        <v>1539</v>
      </c>
      <c r="G2263" s="323" t="s">
        <v>1539</v>
      </c>
      <c r="H2263" s="323" t="s">
        <v>1539</v>
      </c>
    </row>
    <row r="2264" spans="1:8" x14ac:dyDescent="0.25">
      <c r="A2264" s="103"/>
      <c r="B2264" s="324"/>
      <c r="C2264" s="324" t="s">
        <v>1539</v>
      </c>
      <c r="D2264" t="s">
        <v>1539</v>
      </c>
      <c r="E2264" s="323" t="s">
        <v>1539</v>
      </c>
      <c r="G2264" s="323" t="s">
        <v>1539</v>
      </c>
      <c r="H2264" s="323" t="s">
        <v>1539</v>
      </c>
    </row>
    <row r="2265" spans="1:8" x14ac:dyDescent="0.25">
      <c r="A2265" s="103"/>
      <c r="B2265" s="324"/>
      <c r="C2265" s="324" t="s">
        <v>1539</v>
      </c>
      <c r="D2265" t="s">
        <v>1539</v>
      </c>
      <c r="E2265" s="323" t="s">
        <v>1539</v>
      </c>
      <c r="G2265" s="323" t="s">
        <v>1539</v>
      </c>
      <c r="H2265" s="323" t="s">
        <v>1539</v>
      </c>
    </row>
    <row r="2266" spans="1:8" x14ac:dyDescent="0.25">
      <c r="A2266" s="103"/>
      <c r="B2266" s="324"/>
      <c r="C2266" s="324" t="s">
        <v>1539</v>
      </c>
      <c r="D2266" t="s">
        <v>1539</v>
      </c>
      <c r="E2266" s="323" t="s">
        <v>1539</v>
      </c>
      <c r="G2266" s="323" t="s">
        <v>1539</v>
      </c>
      <c r="H2266" s="323" t="s">
        <v>1539</v>
      </c>
    </row>
    <row r="2267" spans="1:8" x14ac:dyDescent="0.25">
      <c r="A2267" s="103"/>
      <c r="B2267" s="324"/>
      <c r="C2267" s="324" t="s">
        <v>1539</v>
      </c>
      <c r="D2267" t="s">
        <v>1539</v>
      </c>
      <c r="E2267" s="323" t="s">
        <v>1539</v>
      </c>
      <c r="G2267" s="323" t="s">
        <v>1539</v>
      </c>
      <c r="H2267" s="323" t="s">
        <v>1539</v>
      </c>
    </row>
    <row r="2268" spans="1:8" x14ac:dyDescent="0.25">
      <c r="A2268" s="103"/>
      <c r="B2268" s="326"/>
      <c r="C2268" s="324" t="s">
        <v>1539</v>
      </c>
      <c r="D2268" t="s">
        <v>1539</v>
      </c>
      <c r="E2268" s="323" t="s">
        <v>1539</v>
      </c>
      <c r="G2268" s="323" t="s">
        <v>1539</v>
      </c>
      <c r="H2268" s="323" t="s">
        <v>1539</v>
      </c>
    </row>
    <row r="2269" spans="1:8" x14ac:dyDescent="0.25">
      <c r="A2269" s="103"/>
      <c r="C2269" s="324" t="s">
        <v>1539</v>
      </c>
      <c r="D2269" t="s">
        <v>1539</v>
      </c>
      <c r="E2269" s="323" t="s">
        <v>1539</v>
      </c>
      <c r="G2269" s="323" t="s">
        <v>1539</v>
      </c>
      <c r="H2269" s="323" t="s">
        <v>1539</v>
      </c>
    </row>
    <row r="2270" spans="1:8" x14ac:dyDescent="0.25">
      <c r="A2270" s="103"/>
      <c r="C2270" s="324" t="s">
        <v>1539</v>
      </c>
      <c r="D2270" t="s">
        <v>1539</v>
      </c>
      <c r="E2270" s="323" t="s">
        <v>1539</v>
      </c>
      <c r="G2270" s="323" t="s">
        <v>1539</v>
      </c>
      <c r="H2270" s="323" t="s">
        <v>1539</v>
      </c>
    </row>
    <row r="2271" spans="1:8" x14ac:dyDescent="0.25">
      <c r="A2271" s="103"/>
      <c r="C2271" s="324" t="s">
        <v>1539</v>
      </c>
      <c r="D2271" t="s">
        <v>1539</v>
      </c>
      <c r="E2271" s="323" t="s">
        <v>1539</v>
      </c>
      <c r="G2271" s="323" t="s">
        <v>1539</v>
      </c>
      <c r="H2271" s="323" t="s">
        <v>1539</v>
      </c>
    </row>
    <row r="2272" spans="1:8" x14ac:dyDescent="0.25">
      <c r="A2272" s="103"/>
      <c r="C2272" s="324" t="s">
        <v>1539</v>
      </c>
      <c r="D2272" t="s">
        <v>1539</v>
      </c>
      <c r="E2272" s="323" t="s">
        <v>1539</v>
      </c>
      <c r="G2272" s="323" t="s">
        <v>1539</v>
      </c>
      <c r="H2272" s="323" t="s">
        <v>1539</v>
      </c>
    </row>
    <row r="2273" spans="1:8" x14ac:dyDescent="0.25">
      <c r="A2273" s="103"/>
      <c r="B2273" s="326"/>
      <c r="C2273" s="324" t="s">
        <v>1539</v>
      </c>
      <c r="D2273" t="s">
        <v>1539</v>
      </c>
      <c r="E2273" s="323" t="s">
        <v>1539</v>
      </c>
      <c r="G2273" s="323" t="s">
        <v>1539</v>
      </c>
      <c r="H2273" s="323" t="s">
        <v>1539</v>
      </c>
    </row>
    <row r="2274" spans="1:8" x14ac:dyDescent="0.25">
      <c r="A2274" s="103"/>
      <c r="C2274" s="324" t="s">
        <v>1539</v>
      </c>
      <c r="D2274" t="s">
        <v>1539</v>
      </c>
      <c r="E2274" s="323" t="s">
        <v>1539</v>
      </c>
      <c r="G2274" s="323" t="s">
        <v>1539</v>
      </c>
      <c r="H2274" s="323" t="s">
        <v>1539</v>
      </c>
    </row>
    <row r="2275" spans="1:8" x14ac:dyDescent="0.25">
      <c r="A2275" s="103"/>
      <c r="C2275" s="324" t="s">
        <v>1539</v>
      </c>
      <c r="D2275" t="s">
        <v>1539</v>
      </c>
      <c r="E2275" s="323" t="s">
        <v>1539</v>
      </c>
      <c r="G2275" s="323" t="s">
        <v>1539</v>
      </c>
      <c r="H2275" s="323" t="s">
        <v>1539</v>
      </c>
    </row>
    <row r="2276" spans="1:8" x14ac:dyDescent="0.25">
      <c r="A2276" s="103"/>
      <c r="C2276" s="324" t="s">
        <v>1539</v>
      </c>
      <c r="D2276" t="s">
        <v>1539</v>
      </c>
      <c r="E2276" s="323" t="s">
        <v>1539</v>
      </c>
      <c r="G2276" s="323" t="s">
        <v>1539</v>
      </c>
      <c r="H2276" s="323" t="s">
        <v>1539</v>
      </c>
    </row>
    <row r="2277" spans="1:8" x14ac:dyDescent="0.25">
      <c r="A2277" s="103"/>
      <c r="C2277" s="324" t="s">
        <v>1539</v>
      </c>
      <c r="D2277" t="s">
        <v>1539</v>
      </c>
      <c r="E2277" s="323" t="s">
        <v>1539</v>
      </c>
      <c r="G2277" s="323" t="s">
        <v>1539</v>
      </c>
      <c r="H2277" s="323" t="s">
        <v>1539</v>
      </c>
    </row>
    <row r="2278" spans="1:8" x14ac:dyDescent="0.25">
      <c r="A2278" s="103"/>
      <c r="B2278" s="324"/>
      <c r="C2278" s="324" t="s">
        <v>1539</v>
      </c>
      <c r="D2278" t="s">
        <v>1539</v>
      </c>
      <c r="E2278" s="323" t="s">
        <v>1539</v>
      </c>
      <c r="G2278" s="323" t="s">
        <v>1539</v>
      </c>
      <c r="H2278" s="323" t="s">
        <v>1539</v>
      </c>
    </row>
    <row r="2279" spans="1:8" x14ac:dyDescent="0.25">
      <c r="A2279" s="103"/>
      <c r="B2279" s="324"/>
      <c r="C2279" s="324" t="s">
        <v>1539</v>
      </c>
      <c r="D2279" t="s">
        <v>1539</v>
      </c>
      <c r="E2279" s="323" t="s">
        <v>1539</v>
      </c>
      <c r="G2279" s="323" t="s">
        <v>1539</v>
      </c>
      <c r="H2279" s="323" t="s">
        <v>1539</v>
      </c>
    </row>
    <row r="2280" spans="1:8" x14ac:dyDescent="0.25">
      <c r="A2280" s="103"/>
      <c r="B2280" s="324"/>
      <c r="C2280" s="324" t="s">
        <v>1539</v>
      </c>
      <c r="D2280" t="s">
        <v>1539</v>
      </c>
      <c r="E2280" s="323" t="s">
        <v>1539</v>
      </c>
      <c r="G2280" s="323" t="s">
        <v>1539</v>
      </c>
      <c r="H2280" s="323" t="s">
        <v>1539</v>
      </c>
    </row>
    <row r="2281" spans="1:8" x14ac:dyDescent="0.25">
      <c r="A2281" s="103"/>
      <c r="B2281" s="324"/>
      <c r="C2281" s="324" t="s">
        <v>1539</v>
      </c>
      <c r="D2281" t="s">
        <v>1539</v>
      </c>
      <c r="E2281" s="323" t="s">
        <v>1539</v>
      </c>
      <c r="G2281" s="323" t="s">
        <v>1539</v>
      </c>
      <c r="H2281" s="323" t="s">
        <v>1539</v>
      </c>
    </row>
    <row r="2282" spans="1:8" x14ac:dyDescent="0.25">
      <c r="A2282" s="103"/>
      <c r="B2282" s="324"/>
      <c r="C2282" s="324" t="s">
        <v>1539</v>
      </c>
      <c r="D2282" t="s">
        <v>1539</v>
      </c>
      <c r="E2282" s="323" t="s">
        <v>1539</v>
      </c>
      <c r="G2282" s="323" t="s">
        <v>1539</v>
      </c>
      <c r="H2282" s="323" t="s">
        <v>1539</v>
      </c>
    </row>
    <row r="2283" spans="1:8" x14ac:dyDescent="0.25">
      <c r="A2283" s="103"/>
      <c r="B2283" s="324"/>
      <c r="C2283" s="324" t="s">
        <v>1539</v>
      </c>
      <c r="D2283" t="s">
        <v>1539</v>
      </c>
      <c r="E2283" s="323" t="s">
        <v>1539</v>
      </c>
      <c r="G2283" s="323" t="s">
        <v>1539</v>
      </c>
      <c r="H2283" s="323" t="s">
        <v>1539</v>
      </c>
    </row>
    <row r="2284" spans="1:8" x14ac:dyDescent="0.25">
      <c r="A2284" s="103"/>
      <c r="B2284" s="324"/>
      <c r="C2284" s="324" t="s">
        <v>1539</v>
      </c>
      <c r="D2284" t="s">
        <v>1539</v>
      </c>
      <c r="E2284" s="323" t="s">
        <v>1539</v>
      </c>
      <c r="G2284" s="323" t="s">
        <v>1539</v>
      </c>
      <c r="H2284" s="323" t="s">
        <v>1539</v>
      </c>
    </row>
    <row r="2285" spans="1:8" x14ac:dyDescent="0.25">
      <c r="A2285" s="103"/>
      <c r="B2285" s="324"/>
      <c r="C2285" s="324" t="s">
        <v>1539</v>
      </c>
      <c r="D2285" t="s">
        <v>1539</v>
      </c>
      <c r="E2285" s="323" t="s">
        <v>1539</v>
      </c>
      <c r="G2285" s="323" t="s">
        <v>1539</v>
      </c>
      <c r="H2285" s="323" t="s">
        <v>1539</v>
      </c>
    </row>
    <row r="2286" spans="1:8" x14ac:dyDescent="0.25">
      <c r="A2286" s="103"/>
      <c r="B2286" s="324"/>
      <c r="C2286" s="324" t="s">
        <v>1539</v>
      </c>
      <c r="D2286" t="s">
        <v>1539</v>
      </c>
      <c r="E2286" s="323" t="s">
        <v>1539</v>
      </c>
      <c r="G2286" s="323" t="s">
        <v>1539</v>
      </c>
      <c r="H2286" s="323" t="s">
        <v>1539</v>
      </c>
    </row>
    <row r="2287" spans="1:8" x14ac:dyDescent="0.25">
      <c r="A2287" s="103"/>
      <c r="B2287" s="324"/>
      <c r="C2287" s="324" t="s">
        <v>1539</v>
      </c>
      <c r="D2287" t="s">
        <v>1539</v>
      </c>
      <c r="E2287" s="323" t="s">
        <v>1539</v>
      </c>
      <c r="G2287" s="323" t="s">
        <v>1539</v>
      </c>
      <c r="H2287" s="323" t="s">
        <v>1539</v>
      </c>
    </row>
    <row r="2288" spans="1:8" x14ac:dyDescent="0.25">
      <c r="A2288" s="103"/>
      <c r="B2288" s="324"/>
      <c r="C2288" s="324" t="s">
        <v>1539</v>
      </c>
      <c r="D2288" t="s">
        <v>1539</v>
      </c>
      <c r="E2288" s="323" t="s">
        <v>1539</v>
      </c>
      <c r="G2288" s="323" t="s">
        <v>1539</v>
      </c>
      <c r="H2288" s="323" t="s">
        <v>1539</v>
      </c>
    </row>
    <row r="2289" spans="1:8" x14ac:dyDescent="0.25">
      <c r="A2289" s="103"/>
      <c r="B2289" s="324"/>
      <c r="C2289" s="324" t="s">
        <v>1539</v>
      </c>
      <c r="D2289" t="s">
        <v>1539</v>
      </c>
      <c r="E2289" s="323" t="s">
        <v>1539</v>
      </c>
      <c r="G2289" s="323" t="s">
        <v>1539</v>
      </c>
      <c r="H2289" s="323" t="s">
        <v>1539</v>
      </c>
    </row>
    <row r="2290" spans="1:8" x14ac:dyDescent="0.25">
      <c r="A2290" s="103"/>
      <c r="B2290" s="324"/>
      <c r="C2290" s="324" t="s">
        <v>1539</v>
      </c>
      <c r="D2290" t="s">
        <v>1539</v>
      </c>
      <c r="E2290" s="323" t="s">
        <v>1539</v>
      </c>
      <c r="G2290" s="323" t="s">
        <v>1539</v>
      </c>
      <c r="H2290" s="323" t="s">
        <v>1539</v>
      </c>
    </row>
    <row r="2291" spans="1:8" x14ac:dyDescent="0.25">
      <c r="A2291" s="103"/>
      <c r="B2291" s="324"/>
      <c r="C2291" s="324" t="s">
        <v>1539</v>
      </c>
      <c r="D2291" t="s">
        <v>1539</v>
      </c>
      <c r="E2291" s="323" t="s">
        <v>1539</v>
      </c>
      <c r="G2291" s="323" t="s">
        <v>1539</v>
      </c>
      <c r="H2291" s="323" t="s">
        <v>1539</v>
      </c>
    </row>
    <row r="2292" spans="1:8" x14ac:dyDescent="0.25">
      <c r="A2292" s="103"/>
      <c r="B2292" s="324"/>
      <c r="C2292" s="324" t="s">
        <v>1539</v>
      </c>
      <c r="D2292" t="s">
        <v>1539</v>
      </c>
      <c r="E2292" s="323" t="s">
        <v>1539</v>
      </c>
      <c r="G2292" s="323" t="s">
        <v>1539</v>
      </c>
      <c r="H2292" s="323" t="s">
        <v>1539</v>
      </c>
    </row>
    <row r="2293" spans="1:8" x14ac:dyDescent="0.25">
      <c r="A2293" s="103"/>
      <c r="B2293" s="324"/>
      <c r="C2293" s="324" t="s">
        <v>1539</v>
      </c>
      <c r="D2293" t="s">
        <v>1539</v>
      </c>
      <c r="E2293" s="323" t="s">
        <v>1539</v>
      </c>
      <c r="G2293" s="323" t="s">
        <v>1539</v>
      </c>
      <c r="H2293" s="323" t="s">
        <v>1539</v>
      </c>
    </row>
    <row r="2294" spans="1:8" x14ac:dyDescent="0.25">
      <c r="A2294" s="103"/>
      <c r="B2294" s="324"/>
      <c r="C2294" s="324" t="s">
        <v>1539</v>
      </c>
      <c r="D2294" t="s">
        <v>1539</v>
      </c>
      <c r="E2294" s="323" t="s">
        <v>1539</v>
      </c>
      <c r="G2294" s="323" t="s">
        <v>1539</v>
      </c>
      <c r="H2294" s="323" t="s">
        <v>1539</v>
      </c>
    </row>
    <row r="2295" spans="1:8" x14ac:dyDescent="0.25">
      <c r="A2295" s="103"/>
      <c r="B2295" s="324"/>
      <c r="C2295" s="324" t="s">
        <v>1539</v>
      </c>
      <c r="D2295" t="s">
        <v>1539</v>
      </c>
      <c r="E2295" s="323" t="s">
        <v>1539</v>
      </c>
      <c r="G2295" s="323" t="s">
        <v>1539</v>
      </c>
      <c r="H2295" s="323" t="s">
        <v>1539</v>
      </c>
    </row>
    <row r="2296" spans="1:8" x14ac:dyDescent="0.25">
      <c r="A2296" s="103"/>
      <c r="B2296" s="324"/>
      <c r="C2296" s="324" t="s">
        <v>1539</v>
      </c>
      <c r="D2296" t="s">
        <v>1539</v>
      </c>
      <c r="E2296" s="323" t="s">
        <v>1539</v>
      </c>
      <c r="G2296" s="323" t="s">
        <v>1539</v>
      </c>
      <c r="H2296" s="323" t="s">
        <v>1539</v>
      </c>
    </row>
    <row r="2297" spans="1:8" x14ac:dyDescent="0.25">
      <c r="A2297" s="103"/>
      <c r="B2297" s="324"/>
      <c r="C2297" s="324" t="s">
        <v>1539</v>
      </c>
      <c r="D2297" t="s">
        <v>1539</v>
      </c>
      <c r="E2297" s="323" t="s">
        <v>1539</v>
      </c>
      <c r="G2297" s="323" t="s">
        <v>1539</v>
      </c>
      <c r="H2297" s="323" t="s">
        <v>1539</v>
      </c>
    </row>
    <row r="2298" spans="1:8" x14ac:dyDescent="0.25">
      <c r="A2298" s="103"/>
      <c r="B2298" s="324"/>
      <c r="C2298" s="324" t="s">
        <v>1539</v>
      </c>
      <c r="D2298" t="s">
        <v>1539</v>
      </c>
      <c r="E2298" s="323" t="s">
        <v>1539</v>
      </c>
      <c r="G2298" s="323" t="s">
        <v>1539</v>
      </c>
      <c r="H2298" s="323" t="s">
        <v>1539</v>
      </c>
    </row>
    <row r="2299" spans="1:8" x14ac:dyDescent="0.25">
      <c r="A2299" s="103"/>
      <c r="B2299" s="324"/>
      <c r="C2299" s="324" t="s">
        <v>1539</v>
      </c>
      <c r="D2299" t="s">
        <v>1539</v>
      </c>
      <c r="E2299" s="323" t="s">
        <v>1539</v>
      </c>
      <c r="G2299" s="323" t="s">
        <v>1539</v>
      </c>
      <c r="H2299" s="323" t="s">
        <v>1539</v>
      </c>
    </row>
    <row r="2300" spans="1:8" x14ac:dyDescent="0.25">
      <c r="A2300" s="103"/>
      <c r="B2300" s="324"/>
      <c r="C2300" s="324" t="s">
        <v>1539</v>
      </c>
      <c r="D2300" t="s">
        <v>1539</v>
      </c>
      <c r="E2300" s="323" t="s">
        <v>1539</v>
      </c>
      <c r="G2300" s="323" t="s">
        <v>1539</v>
      </c>
      <c r="H2300" s="323" t="s">
        <v>1539</v>
      </c>
    </row>
    <row r="2301" spans="1:8" x14ac:dyDescent="0.25">
      <c r="A2301" s="103"/>
      <c r="B2301" s="324"/>
      <c r="C2301" s="324" t="s">
        <v>1539</v>
      </c>
      <c r="D2301" t="s">
        <v>1539</v>
      </c>
      <c r="E2301" s="323" t="s">
        <v>1539</v>
      </c>
      <c r="G2301" s="323" t="s">
        <v>1539</v>
      </c>
      <c r="H2301" s="323" t="s">
        <v>1539</v>
      </c>
    </row>
    <row r="2302" spans="1:8" x14ac:dyDescent="0.25">
      <c r="A2302" s="103"/>
      <c r="B2302" s="324"/>
      <c r="C2302" s="324" t="s">
        <v>1539</v>
      </c>
      <c r="D2302" t="s">
        <v>1539</v>
      </c>
      <c r="E2302" s="323" t="s">
        <v>1539</v>
      </c>
      <c r="G2302" s="323" t="s">
        <v>1539</v>
      </c>
      <c r="H2302" s="323" t="s">
        <v>1539</v>
      </c>
    </row>
    <row r="2303" spans="1:8" x14ac:dyDescent="0.25">
      <c r="A2303" s="103"/>
      <c r="B2303" s="324"/>
      <c r="C2303" s="324" t="s">
        <v>1539</v>
      </c>
      <c r="D2303" t="s">
        <v>1539</v>
      </c>
      <c r="E2303" s="323" t="s">
        <v>1539</v>
      </c>
      <c r="G2303" s="323" t="s">
        <v>1539</v>
      </c>
      <c r="H2303" s="323" t="s">
        <v>1539</v>
      </c>
    </row>
    <row r="2304" spans="1:8" x14ac:dyDescent="0.25">
      <c r="A2304" s="103"/>
      <c r="B2304" s="324"/>
      <c r="C2304" s="324" t="s">
        <v>1539</v>
      </c>
      <c r="D2304" t="s">
        <v>1539</v>
      </c>
      <c r="E2304" s="323" t="s">
        <v>1539</v>
      </c>
      <c r="G2304" s="323" t="s">
        <v>1539</v>
      </c>
      <c r="H2304" s="323" t="s">
        <v>1539</v>
      </c>
    </row>
    <row r="2305" spans="1:8" x14ac:dyDescent="0.25">
      <c r="A2305" s="103"/>
      <c r="B2305" s="326"/>
      <c r="C2305" s="324" t="s">
        <v>1539</v>
      </c>
      <c r="D2305" t="s">
        <v>1539</v>
      </c>
      <c r="E2305" s="323" t="s">
        <v>1539</v>
      </c>
      <c r="G2305" s="323" t="s">
        <v>1539</v>
      </c>
      <c r="H2305" s="323" t="s">
        <v>1539</v>
      </c>
    </row>
    <row r="2306" spans="1:8" x14ac:dyDescent="0.25">
      <c r="A2306" s="103"/>
      <c r="C2306" s="324" t="s">
        <v>1539</v>
      </c>
      <c r="D2306" t="s">
        <v>1539</v>
      </c>
      <c r="E2306" s="323" t="s">
        <v>1539</v>
      </c>
      <c r="G2306" s="323" t="s">
        <v>1539</v>
      </c>
      <c r="H2306" s="323" t="s">
        <v>1539</v>
      </c>
    </row>
    <row r="2307" spans="1:8" x14ac:dyDescent="0.25">
      <c r="A2307" s="103"/>
      <c r="C2307" s="324" t="s">
        <v>1539</v>
      </c>
      <c r="D2307" t="s">
        <v>1539</v>
      </c>
      <c r="E2307" s="323" t="s">
        <v>1539</v>
      </c>
      <c r="G2307" s="323" t="s">
        <v>1539</v>
      </c>
      <c r="H2307" s="323" t="s">
        <v>1539</v>
      </c>
    </row>
    <row r="2308" spans="1:8" x14ac:dyDescent="0.25">
      <c r="A2308" s="103"/>
      <c r="C2308" s="324" t="s">
        <v>1539</v>
      </c>
      <c r="D2308" t="s">
        <v>1539</v>
      </c>
      <c r="E2308" s="323" t="s">
        <v>1539</v>
      </c>
      <c r="G2308" s="323" t="s">
        <v>1539</v>
      </c>
      <c r="H2308" s="323" t="s">
        <v>1539</v>
      </c>
    </row>
    <row r="2309" spans="1:8" x14ac:dyDescent="0.25">
      <c r="A2309" s="103"/>
      <c r="C2309" s="324" t="s">
        <v>1539</v>
      </c>
      <c r="D2309" t="s">
        <v>1539</v>
      </c>
      <c r="E2309" s="323" t="s">
        <v>1539</v>
      </c>
      <c r="G2309" s="323" t="s">
        <v>1539</v>
      </c>
      <c r="H2309" s="323" t="s">
        <v>1539</v>
      </c>
    </row>
    <row r="2310" spans="1:8" x14ac:dyDescent="0.25">
      <c r="A2310" s="103"/>
      <c r="C2310" s="324" t="s">
        <v>1539</v>
      </c>
      <c r="D2310" t="s">
        <v>1539</v>
      </c>
      <c r="E2310" s="323" t="s">
        <v>1539</v>
      </c>
      <c r="G2310" s="323" t="s">
        <v>1539</v>
      </c>
      <c r="H2310" s="323" t="s">
        <v>1539</v>
      </c>
    </row>
    <row r="2311" spans="1:8" x14ac:dyDescent="0.25">
      <c r="A2311" s="103"/>
      <c r="B2311" s="324"/>
      <c r="C2311" s="324" t="s">
        <v>1539</v>
      </c>
      <c r="D2311" t="s">
        <v>1539</v>
      </c>
      <c r="E2311" s="323" t="s">
        <v>1539</v>
      </c>
      <c r="G2311" s="323" t="s">
        <v>1539</v>
      </c>
      <c r="H2311" s="323" t="s">
        <v>1539</v>
      </c>
    </row>
    <row r="2312" spans="1:8" x14ac:dyDescent="0.25">
      <c r="A2312" s="103"/>
      <c r="B2312" s="324"/>
      <c r="C2312" s="324" t="s">
        <v>1539</v>
      </c>
      <c r="D2312" t="s">
        <v>1539</v>
      </c>
      <c r="E2312" s="323" t="s">
        <v>1539</v>
      </c>
      <c r="G2312" s="323" t="s">
        <v>1539</v>
      </c>
      <c r="H2312" s="323" t="s">
        <v>1539</v>
      </c>
    </row>
    <row r="2313" spans="1:8" x14ac:dyDescent="0.25">
      <c r="A2313" s="103"/>
      <c r="B2313" s="326"/>
      <c r="C2313" s="324" t="s">
        <v>1539</v>
      </c>
      <c r="D2313" t="s">
        <v>1539</v>
      </c>
      <c r="E2313" s="323" t="s">
        <v>1539</v>
      </c>
      <c r="G2313" s="323" t="s">
        <v>1539</v>
      </c>
      <c r="H2313" s="323" t="s">
        <v>1539</v>
      </c>
    </row>
    <row r="2314" spans="1:8" x14ac:dyDescent="0.25">
      <c r="A2314" s="103"/>
      <c r="C2314" s="324" t="s">
        <v>1539</v>
      </c>
      <c r="D2314" t="s">
        <v>1539</v>
      </c>
      <c r="E2314" s="323" t="s">
        <v>1539</v>
      </c>
      <c r="G2314" s="323" t="s">
        <v>1539</v>
      </c>
      <c r="H2314" s="323" t="s">
        <v>1539</v>
      </c>
    </row>
    <row r="2315" spans="1:8" x14ac:dyDescent="0.25">
      <c r="A2315" s="103"/>
      <c r="C2315" s="324" t="s">
        <v>1539</v>
      </c>
      <c r="D2315" t="s">
        <v>1539</v>
      </c>
      <c r="E2315" s="323" t="s">
        <v>1539</v>
      </c>
      <c r="G2315" s="323" t="s">
        <v>1539</v>
      </c>
      <c r="H2315" s="323" t="s">
        <v>1539</v>
      </c>
    </row>
    <row r="2316" spans="1:8" x14ac:dyDescent="0.25">
      <c r="A2316" s="103"/>
      <c r="C2316" s="324" t="s">
        <v>1539</v>
      </c>
      <c r="D2316" t="s">
        <v>1539</v>
      </c>
      <c r="E2316" s="323" t="s">
        <v>1539</v>
      </c>
      <c r="G2316" s="323" t="s">
        <v>1539</v>
      </c>
      <c r="H2316" s="323" t="s">
        <v>1539</v>
      </c>
    </row>
    <row r="2317" spans="1:8" x14ac:dyDescent="0.25">
      <c r="A2317" s="103"/>
      <c r="C2317" s="324" t="s">
        <v>1539</v>
      </c>
      <c r="D2317" t="s">
        <v>1539</v>
      </c>
      <c r="E2317" s="323" t="s">
        <v>1539</v>
      </c>
      <c r="G2317" s="323" t="s">
        <v>1539</v>
      </c>
      <c r="H2317" s="323" t="s">
        <v>1539</v>
      </c>
    </row>
    <row r="2318" spans="1:8" x14ac:dyDescent="0.25">
      <c r="A2318" s="103"/>
      <c r="B2318" s="324"/>
      <c r="C2318" s="324" t="s">
        <v>1539</v>
      </c>
      <c r="D2318" t="s">
        <v>1539</v>
      </c>
      <c r="E2318" s="323" t="s">
        <v>1539</v>
      </c>
      <c r="G2318" s="323" t="s">
        <v>1539</v>
      </c>
      <c r="H2318" s="323" t="s">
        <v>1539</v>
      </c>
    </row>
    <row r="2319" spans="1:8" x14ac:dyDescent="0.25">
      <c r="A2319" s="103"/>
      <c r="B2319" s="324"/>
      <c r="C2319" s="324" t="s">
        <v>1539</v>
      </c>
      <c r="D2319" t="s">
        <v>1539</v>
      </c>
      <c r="E2319" s="323" t="s">
        <v>1539</v>
      </c>
      <c r="G2319" s="323" t="s">
        <v>1539</v>
      </c>
      <c r="H2319" s="323" t="s">
        <v>1539</v>
      </c>
    </row>
    <row r="2320" spans="1:8" x14ac:dyDescent="0.25">
      <c r="A2320" s="103"/>
      <c r="B2320" s="324"/>
      <c r="C2320" s="324" t="s">
        <v>1539</v>
      </c>
      <c r="D2320" t="s">
        <v>1539</v>
      </c>
      <c r="E2320" s="323" t="s">
        <v>1539</v>
      </c>
      <c r="G2320" s="323" t="s">
        <v>1539</v>
      </c>
      <c r="H2320" s="323" t="s">
        <v>1539</v>
      </c>
    </row>
    <row r="2321" spans="1:8" x14ac:dyDescent="0.25">
      <c r="A2321" s="103"/>
      <c r="B2321" s="324"/>
      <c r="C2321" s="324" t="s">
        <v>1539</v>
      </c>
      <c r="D2321" t="s">
        <v>1539</v>
      </c>
      <c r="E2321" s="323" t="s">
        <v>1539</v>
      </c>
      <c r="G2321" s="323" t="s">
        <v>1539</v>
      </c>
      <c r="H2321" s="323" t="s">
        <v>1539</v>
      </c>
    </row>
    <row r="2322" spans="1:8" x14ac:dyDescent="0.25">
      <c r="A2322" s="103"/>
      <c r="B2322" s="324"/>
      <c r="C2322" s="324" t="s">
        <v>1539</v>
      </c>
      <c r="D2322" t="s">
        <v>1539</v>
      </c>
      <c r="E2322" s="323" t="s">
        <v>1539</v>
      </c>
      <c r="G2322" s="323" t="s">
        <v>1539</v>
      </c>
      <c r="H2322" s="323" t="s">
        <v>1539</v>
      </c>
    </row>
    <row r="2323" spans="1:8" x14ac:dyDescent="0.25">
      <c r="A2323" s="103"/>
      <c r="B2323" s="324"/>
      <c r="C2323" s="324" t="s">
        <v>1539</v>
      </c>
      <c r="D2323" t="s">
        <v>1539</v>
      </c>
      <c r="E2323" s="323" t="s">
        <v>1539</v>
      </c>
      <c r="G2323" s="323" t="s">
        <v>1539</v>
      </c>
      <c r="H2323" s="323" t="s">
        <v>1539</v>
      </c>
    </row>
    <row r="2324" spans="1:8" x14ac:dyDescent="0.25">
      <c r="A2324" s="103"/>
      <c r="B2324" s="324"/>
      <c r="C2324" s="324" t="s">
        <v>1539</v>
      </c>
      <c r="D2324" t="s">
        <v>1539</v>
      </c>
      <c r="E2324" s="323" t="s">
        <v>1539</v>
      </c>
      <c r="G2324" s="323" t="s">
        <v>1539</v>
      </c>
      <c r="H2324" s="323" t="s">
        <v>1539</v>
      </c>
    </row>
    <row r="2325" spans="1:8" x14ac:dyDescent="0.25">
      <c r="A2325" s="103"/>
      <c r="B2325" s="324"/>
      <c r="C2325" s="324" t="s">
        <v>1539</v>
      </c>
      <c r="D2325" t="s">
        <v>1539</v>
      </c>
      <c r="E2325" s="323" t="s">
        <v>1539</v>
      </c>
      <c r="G2325" s="323" t="s">
        <v>1539</v>
      </c>
      <c r="H2325" s="323" t="s">
        <v>1539</v>
      </c>
    </row>
    <row r="2326" spans="1:8" x14ac:dyDescent="0.25">
      <c r="A2326" s="103"/>
      <c r="B2326" s="324"/>
      <c r="C2326" s="324" t="s">
        <v>1539</v>
      </c>
      <c r="D2326" t="s">
        <v>1539</v>
      </c>
      <c r="E2326" s="323" t="s">
        <v>1539</v>
      </c>
      <c r="G2326" s="323" t="s">
        <v>1539</v>
      </c>
      <c r="H2326" s="323" t="s">
        <v>1539</v>
      </c>
    </row>
    <row r="2327" spans="1:8" x14ac:dyDescent="0.25">
      <c r="A2327" s="103"/>
      <c r="B2327" s="324"/>
      <c r="C2327" s="324" t="s">
        <v>1539</v>
      </c>
      <c r="D2327" t="s">
        <v>1539</v>
      </c>
      <c r="E2327" s="323" t="s">
        <v>1539</v>
      </c>
      <c r="G2327" s="323" t="s">
        <v>1539</v>
      </c>
      <c r="H2327" s="323" t="s">
        <v>1539</v>
      </c>
    </row>
    <row r="2328" spans="1:8" x14ac:dyDescent="0.25">
      <c r="A2328" s="103"/>
      <c r="B2328" s="324"/>
      <c r="C2328" s="324" t="s">
        <v>1539</v>
      </c>
      <c r="D2328" t="s">
        <v>1539</v>
      </c>
      <c r="E2328" s="323" t="s">
        <v>1539</v>
      </c>
      <c r="G2328" s="323" t="s">
        <v>1539</v>
      </c>
      <c r="H2328" s="323" t="s">
        <v>1539</v>
      </c>
    </row>
    <row r="2329" spans="1:8" x14ac:dyDescent="0.25">
      <c r="A2329" s="103"/>
      <c r="B2329" s="324"/>
      <c r="C2329" s="324" t="s">
        <v>1539</v>
      </c>
      <c r="D2329" t="s">
        <v>1539</v>
      </c>
      <c r="E2329" s="323" t="s">
        <v>1539</v>
      </c>
      <c r="G2329" s="323" t="s">
        <v>1539</v>
      </c>
      <c r="H2329" s="323" t="s">
        <v>1539</v>
      </c>
    </row>
    <row r="2330" spans="1:8" x14ac:dyDescent="0.25">
      <c r="A2330" s="103"/>
      <c r="B2330" s="324"/>
      <c r="C2330" s="324" t="s">
        <v>1539</v>
      </c>
      <c r="D2330" t="s">
        <v>1539</v>
      </c>
      <c r="E2330" s="323" t="s">
        <v>1539</v>
      </c>
      <c r="G2330" s="323" t="s">
        <v>1539</v>
      </c>
      <c r="H2330" s="323" t="s">
        <v>1539</v>
      </c>
    </row>
    <row r="2331" spans="1:8" x14ac:dyDescent="0.25">
      <c r="A2331" s="103"/>
      <c r="B2331" s="324"/>
      <c r="C2331" s="324" t="s">
        <v>1539</v>
      </c>
      <c r="D2331" t="s">
        <v>1539</v>
      </c>
      <c r="E2331" s="323" t="s">
        <v>1539</v>
      </c>
      <c r="G2331" s="323" t="s">
        <v>1539</v>
      </c>
      <c r="H2331" s="323" t="s">
        <v>1539</v>
      </c>
    </row>
    <row r="2332" spans="1:8" x14ac:dyDescent="0.25">
      <c r="A2332" s="103"/>
      <c r="B2332" s="324"/>
      <c r="C2332" s="324" t="s">
        <v>1539</v>
      </c>
      <c r="D2332" t="s">
        <v>1539</v>
      </c>
      <c r="E2332" s="323" t="s">
        <v>1539</v>
      </c>
      <c r="G2332" s="323" t="s">
        <v>1539</v>
      </c>
      <c r="H2332" s="323" t="s">
        <v>1539</v>
      </c>
    </row>
    <row r="2333" spans="1:8" x14ac:dyDescent="0.25">
      <c r="A2333" s="103"/>
      <c r="B2333" s="324"/>
      <c r="C2333" s="324" t="s">
        <v>1539</v>
      </c>
      <c r="D2333" t="s">
        <v>1539</v>
      </c>
      <c r="E2333" s="323" t="s">
        <v>1539</v>
      </c>
      <c r="G2333" s="323" t="s">
        <v>1539</v>
      </c>
      <c r="H2333" s="323" t="s">
        <v>1539</v>
      </c>
    </row>
    <row r="2334" spans="1:8" x14ac:dyDescent="0.25">
      <c r="A2334" s="103"/>
      <c r="B2334" s="324"/>
      <c r="C2334" s="324" t="s">
        <v>1539</v>
      </c>
      <c r="D2334" t="s">
        <v>1539</v>
      </c>
      <c r="E2334" s="323" t="s">
        <v>1539</v>
      </c>
      <c r="G2334" s="323" t="s">
        <v>1539</v>
      </c>
      <c r="H2334" s="323" t="s">
        <v>1539</v>
      </c>
    </row>
    <row r="2335" spans="1:8" x14ac:dyDescent="0.25">
      <c r="A2335" s="103"/>
      <c r="B2335" s="324"/>
      <c r="C2335" s="324" t="s">
        <v>1539</v>
      </c>
      <c r="D2335" t="s">
        <v>1539</v>
      </c>
      <c r="E2335" s="323" t="s">
        <v>1539</v>
      </c>
      <c r="G2335" s="323" t="s">
        <v>1539</v>
      </c>
      <c r="H2335" s="323" t="s">
        <v>1539</v>
      </c>
    </row>
    <row r="2336" spans="1:8" x14ac:dyDescent="0.25">
      <c r="A2336" s="103"/>
      <c r="B2336" s="324"/>
      <c r="C2336" s="324" t="s">
        <v>1539</v>
      </c>
      <c r="D2336" t="s">
        <v>1539</v>
      </c>
      <c r="E2336" s="323" t="s">
        <v>1539</v>
      </c>
      <c r="G2336" s="323" t="s">
        <v>1539</v>
      </c>
      <c r="H2336" s="323" t="s">
        <v>1539</v>
      </c>
    </row>
    <row r="2337" spans="1:8" x14ac:dyDescent="0.25">
      <c r="A2337" s="103"/>
      <c r="B2337" s="324"/>
      <c r="C2337" s="324" t="s">
        <v>1539</v>
      </c>
      <c r="D2337" t="s">
        <v>1539</v>
      </c>
      <c r="E2337" s="323" t="s">
        <v>1539</v>
      </c>
      <c r="G2337" s="323" t="s">
        <v>1539</v>
      </c>
      <c r="H2337" s="323" t="s">
        <v>1539</v>
      </c>
    </row>
    <row r="2338" spans="1:8" x14ac:dyDescent="0.25">
      <c r="A2338" s="103"/>
      <c r="B2338" s="324"/>
      <c r="C2338" s="324" t="s">
        <v>1539</v>
      </c>
      <c r="D2338" t="s">
        <v>1539</v>
      </c>
      <c r="E2338" s="323" t="s">
        <v>1539</v>
      </c>
      <c r="G2338" s="323" t="s">
        <v>1539</v>
      </c>
      <c r="H2338" s="323" t="s">
        <v>1539</v>
      </c>
    </row>
    <row r="2339" spans="1:8" x14ac:dyDescent="0.25">
      <c r="A2339" s="103"/>
      <c r="B2339" s="324"/>
      <c r="C2339" s="324" t="s">
        <v>1539</v>
      </c>
      <c r="D2339" t="s">
        <v>1539</v>
      </c>
      <c r="E2339" s="323" t="s">
        <v>1539</v>
      </c>
      <c r="G2339" s="323" t="s">
        <v>1539</v>
      </c>
      <c r="H2339" s="323" t="s">
        <v>1539</v>
      </c>
    </row>
    <row r="2340" spans="1:8" x14ac:dyDescent="0.25">
      <c r="A2340" s="103"/>
      <c r="B2340" s="324"/>
      <c r="C2340" s="324" t="s">
        <v>1539</v>
      </c>
      <c r="D2340" t="s">
        <v>1539</v>
      </c>
      <c r="E2340" s="323" t="s">
        <v>1539</v>
      </c>
      <c r="G2340" s="323" t="s">
        <v>1539</v>
      </c>
      <c r="H2340" s="323" t="s">
        <v>1539</v>
      </c>
    </row>
    <row r="2341" spans="1:8" x14ac:dyDescent="0.25">
      <c r="A2341" s="103"/>
      <c r="B2341" s="324"/>
      <c r="C2341" s="324" t="s">
        <v>1539</v>
      </c>
      <c r="D2341" t="s">
        <v>1539</v>
      </c>
      <c r="E2341" s="323" t="s">
        <v>1539</v>
      </c>
      <c r="G2341" s="323" t="s">
        <v>1539</v>
      </c>
      <c r="H2341" s="323" t="s">
        <v>1539</v>
      </c>
    </row>
    <row r="2342" spans="1:8" x14ac:dyDescent="0.25">
      <c r="A2342" s="103"/>
      <c r="B2342" s="324"/>
      <c r="C2342" s="324" t="s">
        <v>1539</v>
      </c>
      <c r="D2342" t="s">
        <v>1539</v>
      </c>
      <c r="E2342" s="323" t="s">
        <v>1539</v>
      </c>
      <c r="G2342" s="323" t="s">
        <v>1539</v>
      </c>
      <c r="H2342" s="323" t="s">
        <v>1539</v>
      </c>
    </row>
    <row r="2343" spans="1:8" x14ac:dyDescent="0.25">
      <c r="A2343" s="103"/>
      <c r="B2343" s="324"/>
      <c r="C2343" s="324" t="s">
        <v>1539</v>
      </c>
      <c r="D2343" t="s">
        <v>1539</v>
      </c>
      <c r="E2343" s="323" t="s">
        <v>1539</v>
      </c>
      <c r="G2343" s="323" t="s">
        <v>1539</v>
      </c>
      <c r="H2343" s="323" t="s">
        <v>1539</v>
      </c>
    </row>
    <row r="2344" spans="1:8" x14ac:dyDescent="0.25">
      <c r="A2344" s="103"/>
      <c r="B2344" s="324"/>
      <c r="C2344" s="324" t="s">
        <v>1539</v>
      </c>
      <c r="D2344" t="s">
        <v>1539</v>
      </c>
      <c r="E2344" s="323" t="s">
        <v>1539</v>
      </c>
      <c r="G2344" s="323" t="s">
        <v>1539</v>
      </c>
      <c r="H2344" s="323" t="s">
        <v>1539</v>
      </c>
    </row>
    <row r="2345" spans="1:8" x14ac:dyDescent="0.25">
      <c r="A2345" s="103"/>
      <c r="B2345" s="324"/>
      <c r="C2345" s="324" t="s">
        <v>1539</v>
      </c>
      <c r="D2345" t="s">
        <v>1539</v>
      </c>
      <c r="E2345" s="323" t="s">
        <v>1539</v>
      </c>
      <c r="G2345" s="323" t="s">
        <v>1539</v>
      </c>
      <c r="H2345" s="323" t="s">
        <v>1539</v>
      </c>
    </row>
    <row r="2346" spans="1:8" x14ac:dyDescent="0.25">
      <c r="A2346" s="103"/>
      <c r="B2346" s="324"/>
      <c r="C2346" s="324" t="s">
        <v>1539</v>
      </c>
      <c r="D2346" t="s">
        <v>1539</v>
      </c>
      <c r="E2346" s="323" t="s">
        <v>1539</v>
      </c>
      <c r="G2346" s="323" t="s">
        <v>1539</v>
      </c>
      <c r="H2346" s="323" t="s">
        <v>1539</v>
      </c>
    </row>
    <row r="2347" spans="1:8" x14ac:dyDescent="0.25">
      <c r="A2347" s="103"/>
      <c r="B2347" s="324"/>
      <c r="C2347" s="324" t="s">
        <v>1539</v>
      </c>
      <c r="D2347" t="s">
        <v>1539</v>
      </c>
      <c r="E2347" s="323" t="s">
        <v>1539</v>
      </c>
      <c r="G2347" s="323" t="s">
        <v>1539</v>
      </c>
      <c r="H2347" s="323" t="s">
        <v>1539</v>
      </c>
    </row>
    <row r="2348" spans="1:8" x14ac:dyDescent="0.25">
      <c r="A2348" s="103"/>
      <c r="B2348" s="324"/>
      <c r="C2348" s="324" t="s">
        <v>1539</v>
      </c>
      <c r="D2348" t="s">
        <v>1539</v>
      </c>
      <c r="E2348" s="323" t="s">
        <v>1539</v>
      </c>
      <c r="G2348" s="323" t="s">
        <v>1539</v>
      </c>
      <c r="H2348" s="323" t="s">
        <v>1539</v>
      </c>
    </row>
    <row r="2349" spans="1:8" x14ac:dyDescent="0.25">
      <c r="A2349" s="103"/>
      <c r="B2349" s="324"/>
      <c r="C2349" s="324" t="s">
        <v>1539</v>
      </c>
      <c r="D2349" t="s">
        <v>1539</v>
      </c>
      <c r="E2349" s="323" t="s">
        <v>1539</v>
      </c>
      <c r="G2349" s="323" t="s">
        <v>1539</v>
      </c>
      <c r="H2349" s="323" t="s">
        <v>1539</v>
      </c>
    </row>
    <row r="2350" spans="1:8" x14ac:dyDescent="0.25">
      <c r="A2350" s="103"/>
      <c r="B2350" s="324"/>
      <c r="C2350" s="324" t="s">
        <v>1539</v>
      </c>
      <c r="D2350" t="s">
        <v>1539</v>
      </c>
      <c r="E2350" s="323" t="s">
        <v>1539</v>
      </c>
      <c r="G2350" s="323" t="s">
        <v>1539</v>
      </c>
      <c r="H2350" s="323" t="s">
        <v>1539</v>
      </c>
    </row>
    <row r="2351" spans="1:8" x14ac:dyDescent="0.25">
      <c r="A2351" s="103"/>
      <c r="B2351" s="324"/>
      <c r="C2351" s="324" t="s">
        <v>1539</v>
      </c>
      <c r="D2351" t="s">
        <v>1539</v>
      </c>
      <c r="E2351" s="323" t="s">
        <v>1539</v>
      </c>
      <c r="G2351" s="323" t="s">
        <v>1539</v>
      </c>
      <c r="H2351" s="323" t="s">
        <v>1539</v>
      </c>
    </row>
    <row r="2352" spans="1:8" x14ac:dyDescent="0.25">
      <c r="A2352" s="103"/>
      <c r="B2352" s="324"/>
      <c r="C2352" s="324" t="s">
        <v>1539</v>
      </c>
      <c r="D2352" t="s">
        <v>1539</v>
      </c>
      <c r="E2352" s="323" t="s">
        <v>1539</v>
      </c>
      <c r="G2352" s="323" t="s">
        <v>1539</v>
      </c>
      <c r="H2352" s="323" t="s">
        <v>1539</v>
      </c>
    </row>
    <row r="2353" spans="1:8" x14ac:dyDescent="0.25">
      <c r="A2353" s="103"/>
      <c r="B2353" s="324"/>
      <c r="C2353" s="324" t="s">
        <v>1539</v>
      </c>
      <c r="D2353" t="s">
        <v>1539</v>
      </c>
      <c r="E2353" s="323" t="s">
        <v>1539</v>
      </c>
      <c r="G2353" s="323" t="s">
        <v>1539</v>
      </c>
      <c r="H2353" s="323" t="s">
        <v>1539</v>
      </c>
    </row>
    <row r="2354" spans="1:8" x14ac:dyDescent="0.25">
      <c r="A2354" s="103"/>
      <c r="B2354" s="324"/>
      <c r="C2354" s="324" t="s">
        <v>1539</v>
      </c>
      <c r="D2354" t="s">
        <v>1539</v>
      </c>
      <c r="E2354" s="323" t="s">
        <v>1539</v>
      </c>
      <c r="G2354" s="323" t="s">
        <v>1539</v>
      </c>
      <c r="H2354" s="323" t="s">
        <v>1539</v>
      </c>
    </row>
    <row r="2355" spans="1:8" x14ac:dyDescent="0.25">
      <c r="A2355" s="103"/>
      <c r="B2355" s="324"/>
      <c r="C2355" s="324" t="s">
        <v>1539</v>
      </c>
      <c r="D2355" t="s">
        <v>1539</v>
      </c>
      <c r="E2355" s="323" t="s">
        <v>1539</v>
      </c>
      <c r="G2355" s="323" t="s">
        <v>1539</v>
      </c>
      <c r="H2355" s="323" t="s">
        <v>1539</v>
      </c>
    </row>
    <row r="2356" spans="1:8" x14ac:dyDescent="0.25">
      <c r="A2356" s="103"/>
      <c r="B2356" s="324"/>
      <c r="C2356" s="324" t="s">
        <v>1539</v>
      </c>
      <c r="D2356" t="s">
        <v>1539</v>
      </c>
      <c r="E2356" s="323" t="s">
        <v>1539</v>
      </c>
      <c r="G2356" s="323" t="s">
        <v>1539</v>
      </c>
      <c r="H2356" s="323" t="s">
        <v>1539</v>
      </c>
    </row>
    <row r="2357" spans="1:8" x14ac:dyDescent="0.25">
      <c r="A2357" s="103"/>
      <c r="B2357" s="324"/>
      <c r="C2357" s="324" t="s">
        <v>1539</v>
      </c>
      <c r="D2357" t="s">
        <v>1539</v>
      </c>
      <c r="E2357" s="323" t="s">
        <v>1539</v>
      </c>
      <c r="G2357" s="323" t="s">
        <v>1539</v>
      </c>
      <c r="H2357" s="323" t="s">
        <v>1539</v>
      </c>
    </row>
    <row r="2358" spans="1:8" x14ac:dyDescent="0.25">
      <c r="A2358" s="103"/>
      <c r="B2358" s="324"/>
      <c r="C2358" s="324" t="s">
        <v>1539</v>
      </c>
      <c r="D2358" t="s">
        <v>1539</v>
      </c>
      <c r="E2358" s="323" t="s">
        <v>1539</v>
      </c>
      <c r="G2358" s="323" t="s">
        <v>1539</v>
      </c>
      <c r="H2358" s="323" t="s">
        <v>1539</v>
      </c>
    </row>
    <row r="2359" spans="1:8" x14ac:dyDescent="0.25">
      <c r="A2359" s="103"/>
      <c r="B2359" s="324"/>
      <c r="C2359" s="324" t="s">
        <v>1539</v>
      </c>
      <c r="D2359" t="s">
        <v>1539</v>
      </c>
      <c r="E2359" s="323" t="s">
        <v>1539</v>
      </c>
      <c r="G2359" s="323" t="s">
        <v>1539</v>
      </c>
      <c r="H2359" s="323" t="s">
        <v>1539</v>
      </c>
    </row>
    <row r="2360" spans="1:8" x14ac:dyDescent="0.25">
      <c r="A2360" s="103"/>
      <c r="B2360" s="324"/>
      <c r="C2360" s="324" t="s">
        <v>1539</v>
      </c>
      <c r="D2360" t="s">
        <v>1539</v>
      </c>
      <c r="E2360" s="323" t="s">
        <v>1539</v>
      </c>
      <c r="G2360" s="323" t="s">
        <v>1539</v>
      </c>
      <c r="H2360" s="323" t="s">
        <v>1539</v>
      </c>
    </row>
    <row r="2361" spans="1:8" x14ac:dyDescent="0.25">
      <c r="A2361" s="103"/>
      <c r="B2361" s="324"/>
      <c r="C2361" s="324" t="s">
        <v>1539</v>
      </c>
      <c r="D2361" t="s">
        <v>1539</v>
      </c>
      <c r="E2361" s="323" t="s">
        <v>1539</v>
      </c>
      <c r="G2361" s="323" t="s">
        <v>1539</v>
      </c>
      <c r="H2361" s="323" t="s">
        <v>1539</v>
      </c>
    </row>
    <row r="2362" spans="1:8" x14ac:dyDescent="0.25">
      <c r="A2362" s="103"/>
      <c r="B2362" s="326"/>
      <c r="C2362" s="324" t="s">
        <v>1539</v>
      </c>
      <c r="D2362" t="s">
        <v>1539</v>
      </c>
      <c r="E2362" s="323" t="s">
        <v>1539</v>
      </c>
      <c r="G2362" s="323" t="s">
        <v>1539</v>
      </c>
      <c r="H2362" s="323" t="s">
        <v>1539</v>
      </c>
    </row>
    <row r="2363" spans="1:8" x14ac:dyDescent="0.25">
      <c r="A2363" s="103"/>
      <c r="C2363" s="324" t="s">
        <v>1539</v>
      </c>
      <c r="D2363" t="s">
        <v>1539</v>
      </c>
      <c r="E2363" s="323" t="s">
        <v>1539</v>
      </c>
      <c r="G2363" s="323" t="s">
        <v>1539</v>
      </c>
      <c r="H2363" s="323" t="s">
        <v>1539</v>
      </c>
    </row>
    <row r="2364" spans="1:8" x14ac:dyDescent="0.25">
      <c r="A2364" s="103"/>
      <c r="C2364" s="324" t="s">
        <v>1539</v>
      </c>
      <c r="D2364" t="s">
        <v>1539</v>
      </c>
      <c r="E2364" s="323" t="s">
        <v>1539</v>
      </c>
      <c r="G2364" s="323" t="s">
        <v>1539</v>
      </c>
      <c r="H2364" s="323" t="s">
        <v>1539</v>
      </c>
    </row>
    <row r="2365" spans="1:8" x14ac:dyDescent="0.25">
      <c r="A2365" s="103"/>
      <c r="C2365" s="324" t="s">
        <v>1539</v>
      </c>
      <c r="D2365" t="s">
        <v>1539</v>
      </c>
      <c r="E2365" s="323" t="s">
        <v>1539</v>
      </c>
      <c r="G2365" s="323" t="s">
        <v>1539</v>
      </c>
      <c r="H2365" s="323" t="s">
        <v>1539</v>
      </c>
    </row>
    <row r="2366" spans="1:8" x14ac:dyDescent="0.25">
      <c r="A2366" s="103"/>
      <c r="B2366" s="326"/>
      <c r="C2366" s="324" t="s">
        <v>1539</v>
      </c>
      <c r="D2366" t="s">
        <v>1539</v>
      </c>
      <c r="E2366" s="323" t="s">
        <v>1539</v>
      </c>
      <c r="G2366" s="323" t="s">
        <v>1539</v>
      </c>
      <c r="H2366" s="323" t="s">
        <v>1539</v>
      </c>
    </row>
    <row r="2367" spans="1:8" x14ac:dyDescent="0.25">
      <c r="A2367" s="103"/>
      <c r="C2367" s="324" t="s">
        <v>1539</v>
      </c>
      <c r="D2367" t="s">
        <v>1539</v>
      </c>
      <c r="E2367" s="323" t="s">
        <v>1539</v>
      </c>
      <c r="G2367" s="323" t="s">
        <v>1539</v>
      </c>
      <c r="H2367" s="323" t="s">
        <v>1539</v>
      </c>
    </row>
    <row r="2368" spans="1:8" x14ac:dyDescent="0.25">
      <c r="A2368" s="103"/>
      <c r="C2368" s="324" t="s">
        <v>1539</v>
      </c>
      <c r="D2368" t="s">
        <v>1539</v>
      </c>
      <c r="E2368" s="323" t="s">
        <v>1539</v>
      </c>
      <c r="G2368" s="323" t="s">
        <v>1539</v>
      </c>
      <c r="H2368" s="323" t="s">
        <v>1539</v>
      </c>
    </row>
    <row r="2369" spans="1:8" x14ac:dyDescent="0.25">
      <c r="A2369" s="103"/>
      <c r="C2369" s="324" t="s">
        <v>1539</v>
      </c>
      <c r="D2369" t="s">
        <v>1539</v>
      </c>
      <c r="E2369" s="323" t="s">
        <v>1539</v>
      </c>
      <c r="G2369" s="323" t="s">
        <v>1539</v>
      </c>
      <c r="H2369" s="323" t="s">
        <v>1539</v>
      </c>
    </row>
    <row r="2370" spans="1:8" x14ac:dyDescent="0.25">
      <c r="A2370" s="103"/>
      <c r="B2370" s="324"/>
      <c r="C2370" s="324" t="s">
        <v>1539</v>
      </c>
      <c r="D2370" t="s">
        <v>1539</v>
      </c>
      <c r="E2370" s="323" t="s">
        <v>1539</v>
      </c>
      <c r="G2370" s="323" t="s">
        <v>1539</v>
      </c>
      <c r="H2370" s="323" t="s">
        <v>1539</v>
      </c>
    </row>
    <row r="2371" spans="1:8" x14ac:dyDescent="0.25">
      <c r="A2371" s="103"/>
      <c r="B2371" s="324"/>
      <c r="C2371" s="324" t="s">
        <v>1539</v>
      </c>
      <c r="D2371" t="s">
        <v>1539</v>
      </c>
      <c r="E2371" s="323" t="s">
        <v>1539</v>
      </c>
      <c r="G2371" s="323" t="s">
        <v>1539</v>
      </c>
      <c r="H2371" s="323" t="s">
        <v>1539</v>
      </c>
    </row>
    <row r="2372" spans="1:8" x14ac:dyDescent="0.25">
      <c r="A2372" s="103"/>
      <c r="B2372" s="324"/>
      <c r="C2372" s="324" t="s">
        <v>1539</v>
      </c>
      <c r="D2372" t="s">
        <v>1539</v>
      </c>
      <c r="E2372" s="323" t="s">
        <v>1539</v>
      </c>
      <c r="G2372" s="323" t="s">
        <v>1539</v>
      </c>
      <c r="H2372" s="323" t="s">
        <v>1539</v>
      </c>
    </row>
    <row r="2373" spans="1:8" x14ac:dyDescent="0.25">
      <c r="A2373" s="103"/>
      <c r="B2373" s="324"/>
      <c r="C2373" s="324" t="s">
        <v>1539</v>
      </c>
      <c r="D2373" t="s">
        <v>1539</v>
      </c>
      <c r="E2373" s="323" t="s">
        <v>1539</v>
      </c>
      <c r="G2373" s="323" t="s">
        <v>1539</v>
      </c>
      <c r="H2373" s="323" t="s">
        <v>1539</v>
      </c>
    </row>
    <row r="2374" spans="1:8" x14ac:dyDescent="0.25">
      <c r="A2374" s="103"/>
      <c r="B2374" s="324"/>
      <c r="C2374" s="324" t="s">
        <v>1539</v>
      </c>
      <c r="D2374" t="s">
        <v>1539</v>
      </c>
      <c r="E2374" s="323" t="s">
        <v>1539</v>
      </c>
      <c r="G2374" s="323" t="s">
        <v>1539</v>
      </c>
      <c r="H2374" s="323" t="s">
        <v>1539</v>
      </c>
    </row>
    <row r="2375" spans="1:8" x14ac:dyDescent="0.25">
      <c r="A2375" s="103"/>
      <c r="B2375" s="324"/>
      <c r="C2375" s="324" t="s">
        <v>1539</v>
      </c>
      <c r="D2375" t="s">
        <v>1539</v>
      </c>
      <c r="E2375" s="323" t="s">
        <v>1539</v>
      </c>
      <c r="G2375" s="323" t="s">
        <v>1539</v>
      </c>
      <c r="H2375" s="323" t="s">
        <v>1539</v>
      </c>
    </row>
    <row r="2376" spans="1:8" x14ac:dyDescent="0.25">
      <c r="A2376" s="103"/>
      <c r="B2376" s="324"/>
      <c r="C2376" s="324" t="s">
        <v>1539</v>
      </c>
      <c r="D2376" t="s">
        <v>1539</v>
      </c>
      <c r="E2376" s="323" t="s">
        <v>1539</v>
      </c>
      <c r="G2376" s="323" t="s">
        <v>1539</v>
      </c>
      <c r="H2376" s="323" t="s">
        <v>1539</v>
      </c>
    </row>
    <row r="2377" spans="1:8" x14ac:dyDescent="0.25">
      <c r="A2377" s="103"/>
      <c r="B2377" s="324"/>
      <c r="C2377" s="324" t="s">
        <v>1539</v>
      </c>
      <c r="D2377" t="s">
        <v>1539</v>
      </c>
      <c r="E2377" s="323" t="s">
        <v>1539</v>
      </c>
      <c r="G2377" s="323" t="s">
        <v>1539</v>
      </c>
      <c r="H2377" s="323" t="s">
        <v>1539</v>
      </c>
    </row>
    <row r="2378" spans="1:8" x14ac:dyDescent="0.25">
      <c r="A2378" s="103"/>
      <c r="B2378" s="324"/>
      <c r="C2378" s="324" t="s">
        <v>1539</v>
      </c>
      <c r="D2378" t="s">
        <v>1539</v>
      </c>
      <c r="E2378" s="323" t="s">
        <v>1539</v>
      </c>
      <c r="G2378" s="323" t="s">
        <v>1539</v>
      </c>
      <c r="H2378" s="323" t="s">
        <v>1539</v>
      </c>
    </row>
    <row r="2379" spans="1:8" x14ac:dyDescent="0.25">
      <c r="A2379" s="103"/>
      <c r="B2379" s="324"/>
      <c r="C2379" s="324" t="s">
        <v>1539</v>
      </c>
      <c r="D2379" t="s">
        <v>1539</v>
      </c>
      <c r="E2379" s="323" t="s">
        <v>1539</v>
      </c>
      <c r="G2379" s="323" t="s">
        <v>1539</v>
      </c>
      <c r="H2379" s="323" t="s">
        <v>1539</v>
      </c>
    </row>
    <row r="2380" spans="1:8" x14ac:dyDescent="0.25">
      <c r="A2380" s="103"/>
      <c r="B2380" s="324"/>
      <c r="C2380" s="324" t="s">
        <v>1539</v>
      </c>
      <c r="D2380" t="s">
        <v>1539</v>
      </c>
      <c r="E2380" s="323" t="s">
        <v>1539</v>
      </c>
      <c r="G2380" s="323" t="s">
        <v>1539</v>
      </c>
      <c r="H2380" s="323" t="s">
        <v>1539</v>
      </c>
    </row>
    <row r="2381" spans="1:8" x14ac:dyDescent="0.25">
      <c r="A2381" s="103"/>
      <c r="B2381" s="324"/>
      <c r="C2381" s="324" t="s">
        <v>1539</v>
      </c>
      <c r="D2381" t="s">
        <v>1539</v>
      </c>
      <c r="E2381" s="323" t="s">
        <v>1539</v>
      </c>
      <c r="G2381" s="323" t="s">
        <v>1539</v>
      </c>
      <c r="H2381" s="323" t="s">
        <v>1539</v>
      </c>
    </row>
    <row r="2382" spans="1:8" x14ac:dyDescent="0.25">
      <c r="A2382" s="103"/>
      <c r="B2382" s="324"/>
      <c r="C2382" s="324" t="s">
        <v>1539</v>
      </c>
      <c r="D2382" t="s">
        <v>1539</v>
      </c>
      <c r="E2382" s="323" t="s">
        <v>1539</v>
      </c>
      <c r="G2382" s="323" t="s">
        <v>1539</v>
      </c>
      <c r="H2382" s="323" t="s">
        <v>1539</v>
      </c>
    </row>
    <row r="2383" spans="1:8" x14ac:dyDescent="0.25">
      <c r="A2383" s="103"/>
      <c r="B2383" s="326"/>
      <c r="C2383" s="324" t="s">
        <v>1539</v>
      </c>
      <c r="D2383" t="s">
        <v>1539</v>
      </c>
      <c r="E2383" s="323" t="s">
        <v>1539</v>
      </c>
      <c r="G2383" s="323" t="s">
        <v>1539</v>
      </c>
      <c r="H2383" s="323" t="s">
        <v>1539</v>
      </c>
    </row>
    <row r="2384" spans="1:8" x14ac:dyDescent="0.25">
      <c r="A2384" s="103"/>
      <c r="C2384" s="324" t="s">
        <v>1539</v>
      </c>
      <c r="D2384" t="s">
        <v>1539</v>
      </c>
      <c r="E2384" s="323" t="s">
        <v>1539</v>
      </c>
      <c r="G2384" s="323" t="s">
        <v>1539</v>
      </c>
      <c r="H2384" s="323" t="s">
        <v>1539</v>
      </c>
    </row>
    <row r="2385" spans="1:8" x14ac:dyDescent="0.25">
      <c r="A2385" s="103"/>
      <c r="C2385" s="324" t="s">
        <v>1539</v>
      </c>
      <c r="D2385" t="s">
        <v>1539</v>
      </c>
      <c r="E2385" s="323" t="s">
        <v>1539</v>
      </c>
      <c r="G2385" s="323" t="s">
        <v>1539</v>
      </c>
      <c r="H2385" s="323" t="s">
        <v>1539</v>
      </c>
    </row>
    <row r="2386" spans="1:8" x14ac:dyDescent="0.25">
      <c r="A2386" s="103"/>
      <c r="C2386" s="324" t="s">
        <v>1539</v>
      </c>
      <c r="D2386" t="s">
        <v>1539</v>
      </c>
      <c r="E2386" s="323" t="s">
        <v>1539</v>
      </c>
      <c r="G2386" s="323" t="s">
        <v>1539</v>
      </c>
      <c r="H2386" s="323" t="s">
        <v>1539</v>
      </c>
    </row>
    <row r="2387" spans="1:8" x14ac:dyDescent="0.25">
      <c r="A2387" s="103"/>
      <c r="B2387" s="324"/>
      <c r="C2387" s="324" t="s">
        <v>1539</v>
      </c>
      <c r="D2387" t="s">
        <v>1539</v>
      </c>
      <c r="E2387" s="323" t="s">
        <v>1539</v>
      </c>
      <c r="G2387" s="323" t="s">
        <v>1539</v>
      </c>
      <c r="H2387" s="323" t="s">
        <v>1539</v>
      </c>
    </row>
    <row r="2388" spans="1:8" x14ac:dyDescent="0.25">
      <c r="A2388" s="103"/>
      <c r="B2388" s="324"/>
      <c r="C2388" s="324" t="s">
        <v>1539</v>
      </c>
      <c r="D2388" t="s">
        <v>1539</v>
      </c>
      <c r="E2388" s="323" t="s">
        <v>1539</v>
      </c>
      <c r="G2388" s="323" t="s">
        <v>1539</v>
      </c>
      <c r="H2388" s="323" t="s">
        <v>1539</v>
      </c>
    </row>
    <row r="2389" spans="1:8" x14ac:dyDescent="0.25">
      <c r="A2389" s="103"/>
      <c r="B2389" s="324"/>
      <c r="C2389" s="324" t="s">
        <v>1539</v>
      </c>
      <c r="D2389" t="s">
        <v>1539</v>
      </c>
      <c r="E2389" s="323" t="s">
        <v>1539</v>
      </c>
      <c r="G2389" s="323" t="s">
        <v>1539</v>
      </c>
      <c r="H2389" s="323" t="s">
        <v>1539</v>
      </c>
    </row>
    <row r="2390" spans="1:8" x14ac:dyDescent="0.25">
      <c r="A2390" s="103"/>
      <c r="B2390" s="324"/>
      <c r="C2390" s="324" t="s">
        <v>1539</v>
      </c>
      <c r="D2390" t="s">
        <v>1539</v>
      </c>
      <c r="E2390" s="323" t="s">
        <v>1539</v>
      </c>
      <c r="G2390" s="323" t="s">
        <v>1539</v>
      </c>
      <c r="H2390" s="323" t="s">
        <v>1539</v>
      </c>
    </row>
    <row r="2391" spans="1:8" x14ac:dyDescent="0.25">
      <c r="A2391" s="103"/>
      <c r="B2391" s="324"/>
      <c r="C2391" s="324" t="s">
        <v>1539</v>
      </c>
      <c r="D2391" t="s">
        <v>1539</v>
      </c>
      <c r="E2391" s="323" t="s">
        <v>1539</v>
      </c>
      <c r="G2391" s="323" t="s">
        <v>1539</v>
      </c>
      <c r="H2391" s="323" t="s">
        <v>1539</v>
      </c>
    </row>
    <row r="2392" spans="1:8" x14ac:dyDescent="0.25">
      <c r="A2392" s="103"/>
      <c r="B2392" s="324"/>
      <c r="C2392" s="324" t="s">
        <v>1539</v>
      </c>
      <c r="D2392" t="s">
        <v>1539</v>
      </c>
      <c r="E2392" s="323" t="s">
        <v>1539</v>
      </c>
      <c r="G2392" s="323" t="s">
        <v>1539</v>
      </c>
      <c r="H2392" s="323" t="s">
        <v>1539</v>
      </c>
    </row>
    <row r="2393" spans="1:8" x14ac:dyDescent="0.25">
      <c r="A2393" s="103"/>
      <c r="B2393" s="324"/>
      <c r="C2393" s="324" t="s">
        <v>1539</v>
      </c>
      <c r="D2393" t="s">
        <v>1539</v>
      </c>
      <c r="E2393" s="323" t="s">
        <v>1539</v>
      </c>
      <c r="G2393" s="323" t="s">
        <v>1539</v>
      </c>
      <c r="H2393" s="323" t="s">
        <v>1539</v>
      </c>
    </row>
    <row r="2394" spans="1:8" x14ac:dyDescent="0.25">
      <c r="A2394" s="103"/>
      <c r="B2394" s="324"/>
      <c r="C2394" s="324" t="s">
        <v>1539</v>
      </c>
      <c r="D2394" t="s">
        <v>1539</v>
      </c>
      <c r="E2394" s="323" t="s">
        <v>1539</v>
      </c>
      <c r="G2394" s="323" t="s">
        <v>1539</v>
      </c>
      <c r="H2394" s="323" t="s">
        <v>1539</v>
      </c>
    </row>
    <row r="2395" spans="1:8" x14ac:dyDescent="0.25">
      <c r="A2395" s="103"/>
      <c r="B2395" s="324"/>
      <c r="C2395" s="324" t="s">
        <v>1539</v>
      </c>
      <c r="D2395" t="s">
        <v>1539</v>
      </c>
      <c r="E2395" s="323" t="s">
        <v>1539</v>
      </c>
      <c r="G2395" s="323" t="s">
        <v>1539</v>
      </c>
      <c r="H2395" s="323" t="s">
        <v>1539</v>
      </c>
    </row>
    <row r="2396" spans="1:8" x14ac:dyDescent="0.25">
      <c r="A2396" s="103"/>
      <c r="B2396" s="324"/>
      <c r="C2396" s="324" t="s">
        <v>1539</v>
      </c>
      <c r="D2396" t="s">
        <v>1539</v>
      </c>
      <c r="E2396" s="323" t="s">
        <v>1539</v>
      </c>
      <c r="G2396" s="323" t="s">
        <v>1539</v>
      </c>
      <c r="H2396" s="323" t="s">
        <v>1539</v>
      </c>
    </row>
    <row r="2397" spans="1:8" x14ac:dyDescent="0.25">
      <c r="A2397" s="103"/>
      <c r="B2397" s="324"/>
      <c r="C2397" s="324" t="s">
        <v>1539</v>
      </c>
      <c r="D2397" t="s">
        <v>1539</v>
      </c>
      <c r="E2397" s="323" t="s">
        <v>1539</v>
      </c>
      <c r="G2397" s="323" t="s">
        <v>1539</v>
      </c>
      <c r="H2397" s="323" t="s">
        <v>1539</v>
      </c>
    </row>
    <row r="2398" spans="1:8" x14ac:dyDescent="0.25">
      <c r="A2398" s="103"/>
      <c r="B2398" s="324"/>
      <c r="C2398" s="324" t="s">
        <v>1539</v>
      </c>
      <c r="D2398" t="s">
        <v>1539</v>
      </c>
      <c r="E2398" s="323" t="s">
        <v>1539</v>
      </c>
      <c r="G2398" s="323" t="s">
        <v>1539</v>
      </c>
      <c r="H2398" s="323" t="s">
        <v>1539</v>
      </c>
    </row>
    <row r="2399" spans="1:8" x14ac:dyDescent="0.25">
      <c r="A2399" s="103"/>
      <c r="B2399" s="324"/>
      <c r="C2399" s="324" t="s">
        <v>1539</v>
      </c>
      <c r="D2399" t="s">
        <v>1539</v>
      </c>
      <c r="E2399" s="323" t="s">
        <v>1539</v>
      </c>
      <c r="G2399" s="323" t="s">
        <v>1539</v>
      </c>
      <c r="H2399" s="323" t="s">
        <v>1539</v>
      </c>
    </row>
    <row r="2400" spans="1:8" x14ac:dyDescent="0.25">
      <c r="A2400" s="103"/>
      <c r="B2400" s="324"/>
      <c r="C2400" s="324" t="s">
        <v>1539</v>
      </c>
      <c r="D2400" t="s">
        <v>1539</v>
      </c>
      <c r="E2400" s="323" t="s">
        <v>1539</v>
      </c>
      <c r="G2400" s="323" t="s">
        <v>1539</v>
      </c>
      <c r="H2400" s="323" t="s">
        <v>1539</v>
      </c>
    </row>
    <row r="2401" spans="1:8" x14ac:dyDescent="0.25">
      <c r="A2401" s="103"/>
      <c r="B2401" s="324"/>
      <c r="C2401" s="324" t="s">
        <v>1539</v>
      </c>
      <c r="D2401" t="s">
        <v>1539</v>
      </c>
      <c r="E2401" s="323" t="s">
        <v>1539</v>
      </c>
      <c r="G2401" s="323" t="s">
        <v>1539</v>
      </c>
      <c r="H2401" s="323" t="s">
        <v>1539</v>
      </c>
    </row>
    <row r="2402" spans="1:8" x14ac:dyDescent="0.25">
      <c r="A2402" s="103"/>
      <c r="B2402" s="324"/>
      <c r="C2402" s="324" t="s">
        <v>1539</v>
      </c>
      <c r="D2402" t="s">
        <v>1539</v>
      </c>
      <c r="E2402" s="323" t="s">
        <v>1539</v>
      </c>
      <c r="G2402" s="323" t="s">
        <v>1539</v>
      </c>
      <c r="H2402" s="323" t="s">
        <v>1539</v>
      </c>
    </row>
    <row r="2403" spans="1:8" x14ac:dyDescent="0.25">
      <c r="A2403" s="103"/>
      <c r="B2403" s="324"/>
      <c r="C2403" s="324" t="s">
        <v>1539</v>
      </c>
      <c r="D2403" t="s">
        <v>1539</v>
      </c>
      <c r="E2403" s="323" t="s">
        <v>1539</v>
      </c>
      <c r="G2403" s="323" t="s">
        <v>1539</v>
      </c>
      <c r="H2403" s="323" t="s">
        <v>1539</v>
      </c>
    </row>
    <row r="2404" spans="1:8" x14ac:dyDescent="0.25">
      <c r="A2404" s="103"/>
      <c r="B2404" s="327"/>
      <c r="C2404" s="324" t="s">
        <v>1539</v>
      </c>
      <c r="D2404" t="s">
        <v>1539</v>
      </c>
      <c r="E2404" s="323" t="s">
        <v>1539</v>
      </c>
      <c r="G2404" s="323" t="s">
        <v>1539</v>
      </c>
      <c r="H2404" s="323" t="s">
        <v>1539</v>
      </c>
    </row>
    <row r="2405" spans="1:8" x14ac:dyDescent="0.25">
      <c r="A2405" s="103"/>
      <c r="B2405" s="324"/>
      <c r="C2405" s="324" t="s">
        <v>1539</v>
      </c>
      <c r="D2405" t="s">
        <v>1539</v>
      </c>
      <c r="E2405" s="323" t="s">
        <v>1539</v>
      </c>
      <c r="G2405" s="323" t="s">
        <v>1539</v>
      </c>
      <c r="H2405" s="323" t="s">
        <v>1539</v>
      </c>
    </row>
    <row r="2406" spans="1:8" x14ac:dyDescent="0.25">
      <c r="A2406" s="103"/>
      <c r="B2406" s="324"/>
      <c r="C2406" s="324" t="s">
        <v>1539</v>
      </c>
      <c r="D2406" t="s">
        <v>1539</v>
      </c>
      <c r="E2406" s="323" t="s">
        <v>1539</v>
      </c>
      <c r="G2406" s="323" t="s">
        <v>1539</v>
      </c>
      <c r="H2406" s="323" t="s">
        <v>1539</v>
      </c>
    </row>
    <row r="2407" spans="1:8" x14ac:dyDescent="0.25">
      <c r="A2407" s="103"/>
      <c r="B2407" s="324"/>
      <c r="C2407" s="324" t="s">
        <v>1539</v>
      </c>
      <c r="D2407" t="s">
        <v>1539</v>
      </c>
      <c r="E2407" s="323" t="s">
        <v>1539</v>
      </c>
      <c r="G2407" s="323" t="s">
        <v>1539</v>
      </c>
      <c r="H2407" s="323" t="s">
        <v>1539</v>
      </c>
    </row>
    <row r="2408" spans="1:8" x14ac:dyDescent="0.25">
      <c r="A2408" s="103"/>
      <c r="B2408" s="324"/>
      <c r="C2408" s="324" t="s">
        <v>1539</v>
      </c>
      <c r="D2408" t="s">
        <v>1539</v>
      </c>
      <c r="E2408" s="323" t="s">
        <v>1539</v>
      </c>
      <c r="G2408" s="323" t="s">
        <v>1539</v>
      </c>
      <c r="H2408" s="323" t="s">
        <v>1539</v>
      </c>
    </row>
    <row r="2409" spans="1:8" x14ac:dyDescent="0.25">
      <c r="A2409" s="103"/>
      <c r="B2409" s="324"/>
      <c r="C2409" s="324" t="s">
        <v>1539</v>
      </c>
      <c r="D2409" t="s">
        <v>1539</v>
      </c>
      <c r="E2409" s="323" t="s">
        <v>1539</v>
      </c>
      <c r="G2409" s="323" t="s">
        <v>1539</v>
      </c>
      <c r="H2409" s="323" t="s">
        <v>1539</v>
      </c>
    </row>
    <row r="2410" spans="1:8" x14ac:dyDescent="0.25">
      <c r="A2410" s="103"/>
      <c r="B2410" s="324"/>
      <c r="C2410" s="324" t="s">
        <v>1539</v>
      </c>
      <c r="D2410" t="s">
        <v>1539</v>
      </c>
      <c r="E2410" s="323" t="s">
        <v>1539</v>
      </c>
      <c r="G2410" s="323" t="s">
        <v>1539</v>
      </c>
      <c r="H2410" s="323" t="s">
        <v>1539</v>
      </c>
    </row>
    <row r="2411" spans="1:8" x14ac:dyDescent="0.25">
      <c r="A2411" s="103"/>
      <c r="B2411" s="324"/>
      <c r="C2411" s="324" t="s">
        <v>1539</v>
      </c>
      <c r="D2411" t="s">
        <v>1539</v>
      </c>
      <c r="E2411" s="323" t="s">
        <v>1539</v>
      </c>
      <c r="G2411" s="323" t="s">
        <v>1539</v>
      </c>
      <c r="H2411" s="323" t="s">
        <v>1539</v>
      </c>
    </row>
    <row r="2412" spans="1:8" x14ac:dyDescent="0.25">
      <c r="A2412" s="103"/>
      <c r="B2412" s="324"/>
      <c r="C2412" s="324" t="s">
        <v>1539</v>
      </c>
      <c r="D2412" t="s">
        <v>1539</v>
      </c>
      <c r="E2412" s="323" t="s">
        <v>1539</v>
      </c>
      <c r="G2412" s="323" t="s">
        <v>1539</v>
      </c>
      <c r="H2412" s="323" t="s">
        <v>1539</v>
      </c>
    </row>
    <row r="2413" spans="1:8" x14ac:dyDescent="0.25">
      <c r="A2413" s="103"/>
      <c r="B2413" s="324"/>
      <c r="C2413" s="324" t="s">
        <v>1539</v>
      </c>
      <c r="D2413" t="s">
        <v>1539</v>
      </c>
      <c r="E2413" s="323" t="s">
        <v>1539</v>
      </c>
      <c r="G2413" s="323" t="s">
        <v>1539</v>
      </c>
      <c r="H2413" s="323" t="s">
        <v>1539</v>
      </c>
    </row>
    <row r="2414" spans="1:8" x14ac:dyDescent="0.25">
      <c r="A2414" s="103"/>
      <c r="B2414" s="324"/>
      <c r="C2414" s="324" t="s">
        <v>1539</v>
      </c>
      <c r="D2414" t="s">
        <v>1539</v>
      </c>
      <c r="E2414" s="323" t="s">
        <v>1539</v>
      </c>
      <c r="G2414" s="323" t="s">
        <v>1539</v>
      </c>
      <c r="H2414" s="323" t="s">
        <v>1539</v>
      </c>
    </row>
    <row r="2415" spans="1:8" x14ac:dyDescent="0.25">
      <c r="A2415" s="103"/>
      <c r="B2415" s="324"/>
      <c r="C2415" s="324" t="s">
        <v>1539</v>
      </c>
      <c r="D2415" t="s">
        <v>1539</v>
      </c>
      <c r="E2415" s="323" t="s">
        <v>1539</v>
      </c>
      <c r="G2415" s="323" t="s">
        <v>1539</v>
      </c>
      <c r="H2415" s="323" t="s">
        <v>1539</v>
      </c>
    </row>
    <row r="2416" spans="1:8" x14ac:dyDescent="0.25">
      <c r="A2416" s="103"/>
      <c r="B2416" s="324"/>
      <c r="C2416" s="324" t="s">
        <v>1539</v>
      </c>
      <c r="D2416" t="s">
        <v>1539</v>
      </c>
      <c r="E2416" s="323" t="s">
        <v>1539</v>
      </c>
      <c r="G2416" s="323" t="s">
        <v>1539</v>
      </c>
      <c r="H2416" s="323" t="s">
        <v>1539</v>
      </c>
    </row>
    <row r="2417" spans="1:8" x14ac:dyDescent="0.25">
      <c r="A2417" s="103"/>
      <c r="B2417" s="324"/>
      <c r="C2417" s="324" t="s">
        <v>1539</v>
      </c>
      <c r="D2417" t="s">
        <v>1539</v>
      </c>
      <c r="E2417" s="323" t="s">
        <v>1539</v>
      </c>
      <c r="G2417" s="323" t="s">
        <v>1539</v>
      </c>
      <c r="H2417" s="323" t="s">
        <v>1539</v>
      </c>
    </row>
    <row r="2418" spans="1:8" x14ac:dyDescent="0.25">
      <c r="A2418" s="103"/>
      <c r="B2418" s="324"/>
      <c r="C2418" s="324" t="s">
        <v>1539</v>
      </c>
      <c r="D2418" t="s">
        <v>1539</v>
      </c>
      <c r="E2418" s="323" t="s">
        <v>1539</v>
      </c>
      <c r="G2418" s="323" t="s">
        <v>1539</v>
      </c>
      <c r="H2418" s="323" t="s">
        <v>1539</v>
      </c>
    </row>
    <row r="2419" spans="1:8" x14ac:dyDescent="0.25">
      <c r="A2419" s="103"/>
      <c r="B2419" s="324"/>
      <c r="C2419" s="324" t="s">
        <v>1539</v>
      </c>
      <c r="D2419" t="s">
        <v>1539</v>
      </c>
      <c r="E2419" s="323" t="s">
        <v>1539</v>
      </c>
      <c r="G2419" s="323" t="s">
        <v>1539</v>
      </c>
      <c r="H2419" s="323" t="s">
        <v>1539</v>
      </c>
    </row>
    <row r="2420" spans="1:8" x14ac:dyDescent="0.25">
      <c r="A2420" s="103"/>
      <c r="B2420" s="324"/>
      <c r="C2420" s="324" t="s">
        <v>1539</v>
      </c>
      <c r="D2420" t="s">
        <v>1539</v>
      </c>
      <c r="E2420" s="323" t="s">
        <v>1539</v>
      </c>
      <c r="G2420" s="323" t="s">
        <v>1539</v>
      </c>
      <c r="H2420" s="323" t="s">
        <v>1539</v>
      </c>
    </row>
    <row r="2421" spans="1:8" x14ac:dyDescent="0.25">
      <c r="A2421" s="103"/>
      <c r="B2421" s="324"/>
      <c r="C2421" s="324" t="s">
        <v>1539</v>
      </c>
      <c r="D2421" t="s">
        <v>1539</v>
      </c>
      <c r="E2421" s="323" t="s">
        <v>1539</v>
      </c>
      <c r="G2421" s="323" t="s">
        <v>1539</v>
      </c>
      <c r="H2421" s="323" t="s">
        <v>1539</v>
      </c>
    </row>
    <row r="2422" spans="1:8" x14ac:dyDescent="0.25">
      <c r="A2422" s="103"/>
      <c r="B2422" s="324"/>
      <c r="C2422" s="324" t="s">
        <v>1539</v>
      </c>
      <c r="D2422" t="s">
        <v>1539</v>
      </c>
      <c r="E2422" s="323" t="s">
        <v>1539</v>
      </c>
      <c r="G2422" s="323" t="s">
        <v>1539</v>
      </c>
      <c r="H2422" s="323" t="s">
        <v>1539</v>
      </c>
    </row>
    <row r="2423" spans="1:8" x14ac:dyDescent="0.25">
      <c r="A2423" s="103"/>
      <c r="B2423" s="324"/>
      <c r="C2423" s="324" t="s">
        <v>1539</v>
      </c>
      <c r="D2423" t="s">
        <v>1539</v>
      </c>
      <c r="E2423" s="323" t="s">
        <v>1539</v>
      </c>
      <c r="G2423" s="323" t="s">
        <v>1539</v>
      </c>
      <c r="H2423" s="323" t="s">
        <v>1539</v>
      </c>
    </row>
    <row r="2424" spans="1:8" x14ac:dyDescent="0.25">
      <c r="A2424" s="103"/>
      <c r="B2424" s="324"/>
      <c r="C2424" s="324" t="s">
        <v>1539</v>
      </c>
      <c r="D2424" t="s">
        <v>1539</v>
      </c>
      <c r="E2424" s="323" t="s">
        <v>1539</v>
      </c>
      <c r="G2424" s="323" t="s">
        <v>1539</v>
      </c>
      <c r="H2424" s="323" t="s">
        <v>1539</v>
      </c>
    </row>
    <row r="2425" spans="1:8" x14ac:dyDescent="0.25">
      <c r="A2425" s="103"/>
      <c r="B2425" s="324"/>
      <c r="C2425" s="324" t="s">
        <v>1539</v>
      </c>
      <c r="D2425" t="s">
        <v>1539</v>
      </c>
      <c r="E2425" s="323" t="s">
        <v>1539</v>
      </c>
      <c r="G2425" s="323" t="s">
        <v>1539</v>
      </c>
      <c r="H2425" s="323" t="s">
        <v>1539</v>
      </c>
    </row>
    <row r="2426" spans="1:8" x14ac:dyDescent="0.25">
      <c r="A2426" s="103"/>
      <c r="B2426" s="324"/>
      <c r="C2426" s="324" t="s">
        <v>1539</v>
      </c>
      <c r="D2426" t="s">
        <v>1539</v>
      </c>
      <c r="E2426" s="323" t="s">
        <v>1539</v>
      </c>
      <c r="G2426" s="323" t="s">
        <v>1539</v>
      </c>
      <c r="H2426" s="323" t="s">
        <v>1539</v>
      </c>
    </row>
    <row r="2427" spans="1:8" x14ac:dyDescent="0.25">
      <c r="A2427" s="103"/>
      <c r="B2427" s="324"/>
      <c r="C2427" s="324" t="s">
        <v>1539</v>
      </c>
      <c r="D2427" t="s">
        <v>1539</v>
      </c>
      <c r="E2427" s="323" t="s">
        <v>1539</v>
      </c>
      <c r="G2427" s="323" t="s">
        <v>1539</v>
      </c>
      <c r="H2427" s="323" t="s">
        <v>1539</v>
      </c>
    </row>
    <row r="2428" spans="1:8" x14ac:dyDescent="0.25">
      <c r="A2428" s="103"/>
      <c r="B2428" s="324"/>
      <c r="C2428" s="324" t="s">
        <v>1539</v>
      </c>
      <c r="D2428" t="s">
        <v>1539</v>
      </c>
      <c r="E2428" s="323" t="s">
        <v>1539</v>
      </c>
      <c r="G2428" s="323" t="s">
        <v>1539</v>
      </c>
      <c r="H2428" s="323" t="s">
        <v>1539</v>
      </c>
    </row>
    <row r="2429" spans="1:8" x14ac:dyDescent="0.25">
      <c r="A2429" s="103"/>
      <c r="B2429" s="324"/>
      <c r="C2429" s="324" t="s">
        <v>1539</v>
      </c>
      <c r="D2429" t="s">
        <v>1539</v>
      </c>
      <c r="E2429" s="323" t="s">
        <v>1539</v>
      </c>
      <c r="G2429" s="323" t="s">
        <v>1539</v>
      </c>
      <c r="H2429" s="323" t="s">
        <v>1539</v>
      </c>
    </row>
    <row r="2430" spans="1:8" x14ac:dyDescent="0.25">
      <c r="A2430" s="103"/>
      <c r="B2430" s="324"/>
      <c r="C2430" s="324" t="s">
        <v>1539</v>
      </c>
      <c r="D2430" t="s">
        <v>1539</v>
      </c>
      <c r="E2430" s="323" t="s">
        <v>1539</v>
      </c>
      <c r="G2430" s="323" t="s">
        <v>1539</v>
      </c>
      <c r="H2430" s="323" t="s">
        <v>1539</v>
      </c>
    </row>
    <row r="2431" spans="1:8" x14ac:dyDescent="0.25">
      <c r="A2431" s="103"/>
      <c r="B2431" s="324"/>
      <c r="C2431" s="324" t="s">
        <v>1539</v>
      </c>
      <c r="D2431" t="s">
        <v>1539</v>
      </c>
      <c r="E2431" s="323" t="s">
        <v>1539</v>
      </c>
      <c r="G2431" s="323" t="s">
        <v>1539</v>
      </c>
      <c r="H2431" s="323" t="s">
        <v>1539</v>
      </c>
    </row>
    <row r="2432" spans="1:8" x14ac:dyDescent="0.25">
      <c r="A2432" s="103"/>
      <c r="B2432" s="324"/>
      <c r="C2432" s="324" t="s">
        <v>1539</v>
      </c>
      <c r="D2432" t="s">
        <v>1539</v>
      </c>
      <c r="E2432" s="323" t="s">
        <v>1539</v>
      </c>
      <c r="G2432" s="323" t="s">
        <v>1539</v>
      </c>
      <c r="H2432" s="323" t="s">
        <v>1539</v>
      </c>
    </row>
    <row r="2433" spans="1:8" x14ac:dyDescent="0.25">
      <c r="A2433" s="103"/>
      <c r="B2433" s="324"/>
      <c r="C2433" s="324" t="s">
        <v>1539</v>
      </c>
      <c r="D2433" t="s">
        <v>1539</v>
      </c>
      <c r="E2433" s="323" t="s">
        <v>1539</v>
      </c>
      <c r="G2433" s="323" t="s">
        <v>1539</v>
      </c>
      <c r="H2433" s="323" t="s">
        <v>1539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dimension ref="A1:H2433"/>
  <sheetViews>
    <sheetView workbookViewId="0">
      <selection activeCell="H14" sqref="H14"/>
    </sheetView>
  </sheetViews>
  <sheetFormatPr defaultRowHeight="15" x14ac:dyDescent="0.25"/>
  <cols>
    <col min="1" max="1" width="38.140625" customWidth="1"/>
    <col min="2" max="2" width="8.85546875" style="323"/>
    <col min="3" max="3" width="8.85546875" customWidth="1"/>
    <col min="7" max="7" width="9.42578125" style="323" bestFit="1" customWidth="1"/>
    <col min="8" max="8" width="11.85546875" bestFit="1" customWidth="1"/>
  </cols>
  <sheetData>
    <row r="1" spans="1:8" ht="25.5" x14ac:dyDescent="0.25">
      <c r="A1" s="96" t="s">
        <v>1335</v>
      </c>
      <c r="B1" s="335" t="s">
        <v>1540</v>
      </c>
      <c r="C1" s="336" t="s">
        <v>1541</v>
      </c>
      <c r="D1" s="337" t="s">
        <v>1542</v>
      </c>
      <c r="E1" s="337" t="s">
        <v>1543</v>
      </c>
      <c r="F1" s="333" t="s">
        <v>1544</v>
      </c>
      <c r="G1" s="333" t="s">
        <v>1545</v>
      </c>
      <c r="H1" s="338" t="s">
        <v>1546</v>
      </c>
    </row>
    <row r="2" spans="1:8" x14ac:dyDescent="0.25">
      <c r="A2" s="103" t="s">
        <v>922</v>
      </c>
      <c r="B2" s="320">
        <v>0</v>
      </c>
      <c r="C2" s="324">
        <v>0</v>
      </c>
      <c r="D2" s="323">
        <v>0</v>
      </c>
      <c r="E2" s="323">
        <v>0</v>
      </c>
      <c r="G2" s="323">
        <v>0</v>
      </c>
      <c r="H2" s="323">
        <v>0</v>
      </c>
    </row>
    <row r="3" spans="1:8" x14ac:dyDescent="0.25">
      <c r="A3" s="103" t="s">
        <v>1129</v>
      </c>
      <c r="B3" s="330">
        <v>0</v>
      </c>
      <c r="C3" s="324">
        <v>0</v>
      </c>
      <c r="D3" s="323">
        <v>0</v>
      </c>
      <c r="E3" s="323">
        <v>0</v>
      </c>
      <c r="G3" s="323">
        <v>0</v>
      </c>
      <c r="H3" s="323">
        <v>15</v>
      </c>
    </row>
    <row r="4" spans="1:8" x14ac:dyDescent="0.25">
      <c r="A4" s="103" t="s">
        <v>1226</v>
      </c>
      <c r="B4" s="330">
        <v>19</v>
      </c>
      <c r="C4" s="324">
        <v>0</v>
      </c>
      <c r="D4" s="323">
        <v>22</v>
      </c>
      <c r="E4" s="323">
        <v>0</v>
      </c>
      <c r="G4" s="323">
        <v>14</v>
      </c>
      <c r="H4" s="323">
        <v>192</v>
      </c>
    </row>
    <row r="5" spans="1:8" x14ac:dyDescent="0.25">
      <c r="A5" s="103" t="s">
        <v>735</v>
      </c>
      <c r="B5" s="330">
        <v>35</v>
      </c>
      <c r="C5" s="324">
        <v>0</v>
      </c>
      <c r="D5" s="323">
        <v>65</v>
      </c>
      <c r="E5" s="323">
        <v>0</v>
      </c>
      <c r="G5" s="323">
        <v>21</v>
      </c>
      <c r="H5" s="323">
        <v>17</v>
      </c>
    </row>
    <row r="6" spans="1:8" x14ac:dyDescent="0.25">
      <c r="A6" s="103" t="s">
        <v>1238</v>
      </c>
      <c r="B6" s="330">
        <v>0</v>
      </c>
      <c r="C6" s="324">
        <v>0</v>
      </c>
      <c r="D6" s="323">
        <v>0</v>
      </c>
      <c r="E6" s="323">
        <v>0</v>
      </c>
      <c r="G6" s="323">
        <v>0</v>
      </c>
      <c r="H6" s="323">
        <v>0</v>
      </c>
    </row>
    <row r="7" spans="1:8" x14ac:dyDescent="0.25">
      <c r="A7" s="103" t="s">
        <v>1128</v>
      </c>
      <c r="B7" s="320">
        <v>0</v>
      </c>
      <c r="C7" s="324">
        <v>0</v>
      </c>
      <c r="D7" s="323">
        <v>0</v>
      </c>
      <c r="E7" s="323">
        <v>0</v>
      </c>
      <c r="G7" s="323">
        <v>0</v>
      </c>
      <c r="H7" s="323">
        <v>0</v>
      </c>
    </row>
    <row r="8" spans="1:8" x14ac:dyDescent="0.25">
      <c r="A8" s="103" t="s">
        <v>998</v>
      </c>
      <c r="B8" s="324">
        <v>33</v>
      </c>
      <c r="C8" s="324">
        <v>0</v>
      </c>
      <c r="D8" s="323">
        <v>187</v>
      </c>
      <c r="E8" s="323">
        <v>0</v>
      </c>
      <c r="G8" s="323">
        <v>419</v>
      </c>
      <c r="H8" s="323">
        <v>0</v>
      </c>
    </row>
    <row r="9" spans="1:8" x14ac:dyDescent="0.25">
      <c r="A9" s="103" t="s">
        <v>1336</v>
      </c>
      <c r="B9" s="324">
        <v>0</v>
      </c>
      <c r="C9" s="324">
        <v>0</v>
      </c>
      <c r="D9" s="323">
        <v>0</v>
      </c>
      <c r="E9" s="323">
        <v>0</v>
      </c>
      <c r="G9" s="323">
        <v>0</v>
      </c>
      <c r="H9" s="323">
        <v>4</v>
      </c>
    </row>
    <row r="10" spans="1:8" x14ac:dyDescent="0.25">
      <c r="A10" s="103" t="s">
        <v>1020</v>
      </c>
      <c r="B10" s="324">
        <v>0</v>
      </c>
      <c r="C10" s="324">
        <v>0</v>
      </c>
      <c r="D10" s="323">
        <v>0</v>
      </c>
      <c r="E10" s="323">
        <v>0</v>
      </c>
      <c r="G10" s="323">
        <v>0</v>
      </c>
      <c r="H10" s="323">
        <v>0</v>
      </c>
    </row>
    <row r="11" spans="1:8" x14ac:dyDescent="0.25">
      <c r="A11" s="103" t="s">
        <v>1224</v>
      </c>
      <c r="B11" s="324">
        <v>0</v>
      </c>
      <c r="C11" s="324">
        <v>0</v>
      </c>
      <c r="D11" s="323">
        <v>0</v>
      </c>
      <c r="E11" s="323">
        <v>0</v>
      </c>
      <c r="G11" s="323">
        <v>0</v>
      </c>
      <c r="H11" s="323">
        <v>0</v>
      </c>
    </row>
    <row r="12" spans="1:8" x14ac:dyDescent="0.25">
      <c r="A12" s="103" t="s">
        <v>719</v>
      </c>
      <c r="B12" s="324">
        <v>0</v>
      </c>
      <c r="C12" s="324">
        <v>0</v>
      </c>
      <c r="D12" s="323">
        <v>0</v>
      </c>
      <c r="E12" s="323">
        <v>0</v>
      </c>
      <c r="G12" s="323">
        <v>0</v>
      </c>
      <c r="H12" s="323">
        <v>0</v>
      </c>
    </row>
    <row r="13" spans="1:8" x14ac:dyDescent="0.25">
      <c r="A13" s="103" t="s">
        <v>1006</v>
      </c>
      <c r="B13" s="324">
        <v>0</v>
      </c>
      <c r="C13" s="324">
        <v>0</v>
      </c>
      <c r="D13" s="323">
        <v>9</v>
      </c>
      <c r="E13" s="323">
        <v>0</v>
      </c>
      <c r="G13" s="323">
        <v>140</v>
      </c>
      <c r="H13" s="323">
        <v>0</v>
      </c>
    </row>
    <row r="14" spans="1:8" x14ac:dyDescent="0.25">
      <c r="A14" s="103" t="s">
        <v>997</v>
      </c>
      <c r="B14" s="325">
        <v>69</v>
      </c>
      <c r="C14" s="324">
        <v>0</v>
      </c>
      <c r="D14" s="323">
        <v>13</v>
      </c>
      <c r="E14" s="323">
        <v>0</v>
      </c>
      <c r="G14" s="323">
        <v>23</v>
      </c>
      <c r="H14" s="323">
        <v>1169</v>
      </c>
    </row>
    <row r="15" spans="1:8" x14ac:dyDescent="0.25">
      <c r="A15" s="103" t="s">
        <v>825</v>
      </c>
      <c r="B15" s="324">
        <v>0</v>
      </c>
      <c r="C15" s="324">
        <v>0</v>
      </c>
      <c r="D15" s="323">
        <v>0</v>
      </c>
      <c r="E15" s="323">
        <v>0</v>
      </c>
      <c r="G15" s="323">
        <v>19</v>
      </c>
      <c r="H15" s="323">
        <v>1</v>
      </c>
    </row>
    <row r="16" spans="1:8" x14ac:dyDescent="0.25">
      <c r="A16" s="103" t="s">
        <v>1338</v>
      </c>
      <c r="B16" s="324">
        <v>0</v>
      </c>
      <c r="C16" s="324">
        <v>0</v>
      </c>
      <c r="D16" s="323">
        <v>0</v>
      </c>
      <c r="E16" s="323">
        <v>0</v>
      </c>
      <c r="G16" s="323">
        <v>0</v>
      </c>
      <c r="H16" s="323">
        <v>0</v>
      </c>
    </row>
    <row r="17" spans="1:8" x14ac:dyDescent="0.25">
      <c r="A17" s="103" t="s">
        <v>1210</v>
      </c>
      <c r="B17" s="324">
        <v>0</v>
      </c>
      <c r="C17" s="324">
        <v>1</v>
      </c>
      <c r="D17" s="323">
        <v>0</v>
      </c>
      <c r="E17" s="323">
        <v>0</v>
      </c>
      <c r="G17" s="323">
        <v>19</v>
      </c>
      <c r="H17" s="323">
        <v>47</v>
      </c>
    </row>
    <row r="18" spans="1:8" x14ac:dyDescent="0.25">
      <c r="A18" s="103" t="s">
        <v>1326</v>
      </c>
      <c r="B18" s="324">
        <v>0</v>
      </c>
      <c r="C18" s="324">
        <v>0</v>
      </c>
      <c r="D18" s="323">
        <v>0</v>
      </c>
      <c r="E18" s="323">
        <v>0</v>
      </c>
      <c r="G18" s="323">
        <v>0</v>
      </c>
      <c r="H18" s="323">
        <v>0</v>
      </c>
    </row>
    <row r="19" spans="1:8" x14ac:dyDescent="0.25">
      <c r="A19" s="103" t="s">
        <v>1127</v>
      </c>
      <c r="B19" s="324">
        <v>0</v>
      </c>
      <c r="C19" s="324">
        <v>0</v>
      </c>
      <c r="D19" s="323">
        <v>0</v>
      </c>
      <c r="E19" s="323">
        <v>0</v>
      </c>
      <c r="G19" s="323">
        <v>0</v>
      </c>
      <c r="H19" s="323">
        <v>0</v>
      </c>
    </row>
    <row r="20" spans="1:8" x14ac:dyDescent="0.25">
      <c r="A20" s="103" t="s">
        <v>1169</v>
      </c>
      <c r="B20" s="324">
        <v>17</v>
      </c>
      <c r="C20" s="324">
        <v>0</v>
      </c>
      <c r="D20" s="323">
        <v>0</v>
      </c>
      <c r="E20" s="323">
        <v>0</v>
      </c>
      <c r="G20" s="323">
        <v>3</v>
      </c>
      <c r="H20" s="323">
        <v>2</v>
      </c>
    </row>
    <row r="21" spans="1:8" x14ac:dyDescent="0.25">
      <c r="A21" s="103" t="s">
        <v>872</v>
      </c>
      <c r="B21" s="324">
        <v>0</v>
      </c>
      <c r="C21" s="324">
        <v>0</v>
      </c>
      <c r="D21" s="323">
        <v>0</v>
      </c>
      <c r="E21" s="323">
        <v>0</v>
      </c>
      <c r="G21" s="323">
        <v>0</v>
      </c>
      <c r="H21" s="323">
        <v>0</v>
      </c>
    </row>
    <row r="22" spans="1:8" x14ac:dyDescent="0.25">
      <c r="A22" s="103" t="s">
        <v>1126</v>
      </c>
      <c r="B22" s="324">
        <v>0</v>
      </c>
      <c r="C22" s="324">
        <v>0</v>
      </c>
      <c r="D22" s="323">
        <v>0</v>
      </c>
      <c r="E22" s="323">
        <v>0</v>
      </c>
      <c r="G22" s="323">
        <v>0</v>
      </c>
      <c r="H22" s="323">
        <v>8</v>
      </c>
    </row>
    <row r="23" spans="1:8" x14ac:dyDescent="0.25">
      <c r="A23" s="103" t="s">
        <v>1151</v>
      </c>
      <c r="B23" s="324">
        <v>0</v>
      </c>
      <c r="C23" s="324">
        <v>0</v>
      </c>
      <c r="D23" s="323">
        <v>9</v>
      </c>
      <c r="E23" s="323">
        <v>17</v>
      </c>
      <c r="G23" s="323">
        <v>60</v>
      </c>
      <c r="H23" s="323">
        <v>0</v>
      </c>
    </row>
    <row r="24" spans="1:8" x14ac:dyDescent="0.25">
      <c r="A24" s="103" t="s">
        <v>871</v>
      </c>
      <c r="B24" s="324">
        <v>1</v>
      </c>
      <c r="C24" s="324">
        <v>0</v>
      </c>
      <c r="D24" s="323">
        <v>0</v>
      </c>
      <c r="E24" s="323">
        <v>0</v>
      </c>
      <c r="G24" s="323">
        <v>58</v>
      </c>
      <c r="H24" s="323">
        <v>29</v>
      </c>
    </row>
    <row r="25" spans="1:8" x14ac:dyDescent="0.25">
      <c r="A25" s="103" t="s">
        <v>1327</v>
      </c>
      <c r="B25" s="324">
        <v>12</v>
      </c>
      <c r="C25" s="324">
        <v>0</v>
      </c>
      <c r="D25" s="323">
        <v>0</v>
      </c>
      <c r="E25" s="323">
        <v>0</v>
      </c>
      <c r="G25" s="323">
        <v>0</v>
      </c>
      <c r="H25" s="323">
        <v>0</v>
      </c>
    </row>
    <row r="26" spans="1:8" x14ac:dyDescent="0.25">
      <c r="A26" s="103" t="s">
        <v>1027</v>
      </c>
      <c r="B26" s="324">
        <v>0</v>
      </c>
      <c r="C26" s="324">
        <v>0</v>
      </c>
      <c r="D26" s="323">
        <v>0</v>
      </c>
      <c r="E26" s="323">
        <v>0</v>
      </c>
      <c r="G26" s="323">
        <v>0</v>
      </c>
      <c r="H26" s="323">
        <v>0</v>
      </c>
    </row>
    <row r="27" spans="1:8" x14ac:dyDescent="0.25">
      <c r="A27" s="103" t="s">
        <v>964</v>
      </c>
      <c r="B27" s="324">
        <v>0</v>
      </c>
      <c r="C27" s="324">
        <v>0</v>
      </c>
      <c r="D27" s="323">
        <v>0</v>
      </c>
      <c r="E27" s="323">
        <v>0</v>
      </c>
      <c r="G27" s="323">
        <v>0</v>
      </c>
      <c r="H27" s="323">
        <v>10</v>
      </c>
    </row>
    <row r="28" spans="1:8" x14ac:dyDescent="0.25">
      <c r="A28" s="103" t="s">
        <v>1125</v>
      </c>
      <c r="B28" s="324">
        <v>0</v>
      </c>
      <c r="C28" s="324">
        <v>0</v>
      </c>
      <c r="D28" s="323">
        <v>0</v>
      </c>
      <c r="E28" s="323">
        <v>0</v>
      </c>
      <c r="G28" s="323">
        <v>0</v>
      </c>
      <c r="H28" s="323">
        <v>1</v>
      </c>
    </row>
    <row r="29" spans="1:8" x14ac:dyDescent="0.25">
      <c r="A29" s="103" t="s">
        <v>1139</v>
      </c>
      <c r="B29" s="324">
        <v>0</v>
      </c>
      <c r="C29" s="324">
        <v>0</v>
      </c>
      <c r="D29" s="323">
        <v>0</v>
      </c>
      <c r="E29" s="323">
        <v>0</v>
      </c>
      <c r="G29" s="323">
        <v>0</v>
      </c>
      <c r="H29" s="323">
        <v>0</v>
      </c>
    </row>
    <row r="30" spans="1:8" x14ac:dyDescent="0.25">
      <c r="A30" s="103" t="s">
        <v>1124</v>
      </c>
      <c r="B30" s="324">
        <v>0</v>
      </c>
      <c r="C30" s="324">
        <v>0</v>
      </c>
      <c r="D30" s="323">
        <v>0</v>
      </c>
      <c r="E30" s="323">
        <v>0</v>
      </c>
      <c r="G30" s="323">
        <v>112</v>
      </c>
      <c r="H30" s="323">
        <v>0</v>
      </c>
    </row>
    <row r="31" spans="1:8" x14ac:dyDescent="0.25">
      <c r="A31" s="103" t="s">
        <v>1150</v>
      </c>
      <c r="B31" s="324">
        <v>0</v>
      </c>
      <c r="C31" s="324">
        <v>0</v>
      </c>
      <c r="D31" s="323">
        <v>0</v>
      </c>
      <c r="E31" s="323">
        <v>0</v>
      </c>
      <c r="G31" s="323">
        <v>0</v>
      </c>
      <c r="H31" s="323">
        <v>0</v>
      </c>
    </row>
    <row r="32" spans="1:8" x14ac:dyDescent="0.25">
      <c r="A32" s="103" t="s">
        <v>1123</v>
      </c>
      <c r="B32" s="324">
        <v>0</v>
      </c>
      <c r="C32" s="324">
        <v>0</v>
      </c>
      <c r="D32" s="323">
        <v>1</v>
      </c>
      <c r="E32" s="323">
        <v>0</v>
      </c>
      <c r="G32" s="323">
        <v>0</v>
      </c>
      <c r="H32" s="323">
        <v>21</v>
      </c>
    </row>
    <row r="33" spans="1:8" x14ac:dyDescent="0.25">
      <c r="A33" s="103" t="s">
        <v>956</v>
      </c>
      <c r="B33" s="324">
        <v>0</v>
      </c>
      <c r="C33" s="324">
        <v>0</v>
      </c>
      <c r="D33" s="323">
        <v>0</v>
      </c>
      <c r="E33" s="323">
        <v>0</v>
      </c>
      <c r="G33" s="323">
        <v>0</v>
      </c>
      <c r="H33" s="323">
        <v>0</v>
      </c>
    </row>
    <row r="34" spans="1:8" x14ac:dyDescent="0.25">
      <c r="A34" s="103" t="s">
        <v>921</v>
      </c>
      <c r="B34" s="324">
        <v>0</v>
      </c>
      <c r="C34" s="324">
        <v>0</v>
      </c>
      <c r="D34" s="323">
        <v>0</v>
      </c>
      <c r="E34" s="323">
        <v>0</v>
      </c>
      <c r="G34" s="323">
        <v>0</v>
      </c>
      <c r="H34" s="323">
        <v>0</v>
      </c>
    </row>
    <row r="35" spans="1:8" x14ac:dyDescent="0.25">
      <c r="A35" s="103" t="s">
        <v>955</v>
      </c>
      <c r="B35" s="324">
        <v>0</v>
      </c>
      <c r="C35" s="324">
        <v>0</v>
      </c>
      <c r="D35" s="323">
        <v>0</v>
      </c>
      <c r="E35" s="323">
        <v>0</v>
      </c>
      <c r="G35" s="323">
        <v>0</v>
      </c>
      <c r="H35" s="323">
        <v>0</v>
      </c>
    </row>
    <row r="36" spans="1:8" x14ac:dyDescent="0.25">
      <c r="A36" s="103" t="s">
        <v>1122</v>
      </c>
      <c r="B36" s="324">
        <v>0</v>
      </c>
      <c r="C36" s="324">
        <v>0</v>
      </c>
      <c r="D36" s="323">
        <v>0</v>
      </c>
      <c r="E36" s="323">
        <v>0</v>
      </c>
      <c r="G36" s="323">
        <v>3</v>
      </c>
      <c r="H36" s="323">
        <v>0</v>
      </c>
    </row>
    <row r="37" spans="1:8" x14ac:dyDescent="0.25">
      <c r="A37" s="103" t="s">
        <v>1121</v>
      </c>
      <c r="B37" s="324">
        <v>0</v>
      </c>
      <c r="C37" s="324">
        <v>0</v>
      </c>
      <c r="D37" s="323">
        <v>0</v>
      </c>
      <c r="E37" s="323">
        <v>0</v>
      </c>
      <c r="G37" s="323">
        <v>1</v>
      </c>
      <c r="H37" s="323">
        <v>3</v>
      </c>
    </row>
    <row r="38" spans="1:8" x14ac:dyDescent="0.25">
      <c r="A38" s="103" t="s">
        <v>1120</v>
      </c>
      <c r="B38" s="326">
        <v>0</v>
      </c>
      <c r="C38" s="324">
        <v>0</v>
      </c>
      <c r="D38" s="323">
        <v>0</v>
      </c>
      <c r="E38" s="323">
        <v>0</v>
      </c>
      <c r="G38" s="323">
        <v>0</v>
      </c>
      <c r="H38" s="323">
        <v>3</v>
      </c>
    </row>
    <row r="39" spans="1:8" x14ac:dyDescent="0.25">
      <c r="A39" s="103" t="s">
        <v>865</v>
      </c>
      <c r="B39" s="330">
        <v>0</v>
      </c>
      <c r="C39" s="324">
        <v>0</v>
      </c>
      <c r="D39" s="323">
        <v>0</v>
      </c>
      <c r="E39" s="323">
        <v>0</v>
      </c>
      <c r="G39" s="323">
        <v>0</v>
      </c>
      <c r="H39" s="323">
        <v>7</v>
      </c>
    </row>
    <row r="40" spans="1:8" x14ac:dyDescent="0.25">
      <c r="A40" s="103" t="s">
        <v>1039</v>
      </c>
      <c r="B40" s="330">
        <v>0</v>
      </c>
      <c r="C40" s="324">
        <v>0</v>
      </c>
      <c r="D40" s="323">
        <v>0</v>
      </c>
      <c r="E40" s="323">
        <v>0</v>
      </c>
      <c r="G40" s="323">
        <v>0</v>
      </c>
      <c r="H40" s="323">
        <v>0</v>
      </c>
    </row>
    <row r="41" spans="1:8" x14ac:dyDescent="0.25">
      <c r="A41" s="103" t="s">
        <v>809</v>
      </c>
      <c r="B41" s="330">
        <v>0</v>
      </c>
      <c r="C41" s="324">
        <v>0</v>
      </c>
      <c r="D41" s="323">
        <v>1</v>
      </c>
      <c r="E41" s="323">
        <v>0</v>
      </c>
      <c r="G41" s="323">
        <v>0</v>
      </c>
      <c r="H41" s="323">
        <v>2</v>
      </c>
    </row>
    <row r="42" spans="1:8" x14ac:dyDescent="0.25">
      <c r="A42" s="103" t="s">
        <v>1237</v>
      </c>
      <c r="B42" s="326">
        <v>59</v>
      </c>
      <c r="C42" s="324">
        <v>0</v>
      </c>
      <c r="D42" s="323">
        <v>17</v>
      </c>
      <c r="E42" s="323">
        <v>0</v>
      </c>
      <c r="G42" s="323">
        <v>132</v>
      </c>
      <c r="H42" s="323">
        <v>326</v>
      </c>
    </row>
    <row r="43" spans="1:8" x14ac:dyDescent="0.25">
      <c r="A43" s="103" t="s">
        <v>1119</v>
      </c>
      <c r="B43" s="330">
        <v>2</v>
      </c>
      <c r="C43" s="324">
        <v>0</v>
      </c>
      <c r="D43" s="323">
        <v>0</v>
      </c>
      <c r="E43" s="323">
        <v>0</v>
      </c>
      <c r="G43" s="323">
        <v>0</v>
      </c>
      <c r="H43" s="323">
        <v>21</v>
      </c>
    </row>
    <row r="44" spans="1:8" x14ac:dyDescent="0.25">
      <c r="A44" s="103" t="s">
        <v>920</v>
      </c>
      <c r="B44" s="330">
        <v>0</v>
      </c>
      <c r="C44" s="324">
        <v>0</v>
      </c>
      <c r="D44" s="323">
        <v>0</v>
      </c>
      <c r="E44" s="323">
        <v>0</v>
      </c>
      <c r="G44" s="323">
        <v>0</v>
      </c>
      <c r="H44" s="323">
        <v>0</v>
      </c>
    </row>
    <row r="45" spans="1:8" x14ac:dyDescent="0.25">
      <c r="A45" s="103" t="s">
        <v>1218</v>
      </c>
      <c r="B45" s="330">
        <v>26</v>
      </c>
      <c r="C45" s="324">
        <v>0</v>
      </c>
      <c r="D45" s="323">
        <v>30</v>
      </c>
      <c r="E45" s="323">
        <v>0</v>
      </c>
      <c r="G45" s="323">
        <v>0</v>
      </c>
      <c r="H45" s="323">
        <v>0</v>
      </c>
    </row>
    <row r="46" spans="1:8" x14ac:dyDescent="0.25">
      <c r="A46" s="103" t="s">
        <v>1153</v>
      </c>
      <c r="B46" s="324">
        <v>0</v>
      </c>
      <c r="C46" s="324">
        <v>0</v>
      </c>
      <c r="D46" s="323">
        <v>1</v>
      </c>
      <c r="E46" s="323">
        <v>0</v>
      </c>
      <c r="G46" s="323">
        <v>2</v>
      </c>
      <c r="H46" s="323">
        <v>0</v>
      </c>
    </row>
    <row r="47" spans="1:8" x14ac:dyDescent="0.25">
      <c r="A47" s="103" t="s">
        <v>1168</v>
      </c>
      <c r="B47" s="324">
        <v>0</v>
      </c>
      <c r="C47" s="324">
        <v>0</v>
      </c>
      <c r="D47" s="323">
        <v>0</v>
      </c>
      <c r="E47" s="323">
        <v>0</v>
      </c>
      <c r="G47" s="323">
        <v>0</v>
      </c>
      <c r="H47" s="323">
        <v>0</v>
      </c>
    </row>
    <row r="48" spans="1:8" x14ac:dyDescent="0.25">
      <c r="A48" s="103" t="s">
        <v>954</v>
      </c>
      <c r="B48" s="324">
        <v>0</v>
      </c>
      <c r="C48" s="324">
        <v>0</v>
      </c>
      <c r="D48" s="323">
        <v>0</v>
      </c>
      <c r="E48" s="323">
        <v>0</v>
      </c>
      <c r="G48" s="323">
        <v>0</v>
      </c>
      <c r="H48" s="323">
        <v>0</v>
      </c>
    </row>
    <row r="49" spans="1:8" x14ac:dyDescent="0.25">
      <c r="A49" s="103" t="s">
        <v>1118</v>
      </c>
      <c r="B49" s="324">
        <v>0</v>
      </c>
      <c r="C49" s="324">
        <v>0</v>
      </c>
      <c r="D49" s="323">
        <v>0</v>
      </c>
      <c r="E49" s="323">
        <v>0</v>
      </c>
      <c r="G49" s="323">
        <v>0</v>
      </c>
      <c r="H49" s="323">
        <v>0</v>
      </c>
    </row>
    <row r="50" spans="1:8" x14ac:dyDescent="0.25">
      <c r="A50" s="103" t="s">
        <v>1161</v>
      </c>
      <c r="B50" s="324">
        <v>20</v>
      </c>
      <c r="C50" s="324">
        <v>0</v>
      </c>
      <c r="D50" s="323">
        <v>27</v>
      </c>
      <c r="E50" s="323">
        <v>0</v>
      </c>
      <c r="G50" s="323">
        <v>0</v>
      </c>
      <c r="H50" s="323">
        <v>0</v>
      </c>
    </row>
    <row r="51" spans="1:8" x14ac:dyDescent="0.25">
      <c r="A51" s="103" t="s">
        <v>996</v>
      </c>
      <c r="B51" s="324">
        <v>0</v>
      </c>
      <c r="C51" s="324">
        <v>0</v>
      </c>
      <c r="D51" s="323">
        <v>0</v>
      </c>
      <c r="E51" s="323">
        <v>0</v>
      </c>
      <c r="G51" s="323">
        <v>0</v>
      </c>
      <c r="H51" s="323">
        <v>461</v>
      </c>
    </row>
    <row r="52" spans="1:8" x14ac:dyDescent="0.25">
      <c r="A52" s="103" t="s">
        <v>1209</v>
      </c>
      <c r="B52" s="324">
        <v>0</v>
      </c>
      <c r="C52" s="324">
        <v>0</v>
      </c>
      <c r="D52" s="323">
        <v>5</v>
      </c>
      <c r="E52" s="323">
        <v>0</v>
      </c>
      <c r="G52" s="323">
        <v>0</v>
      </c>
      <c r="H52" s="323">
        <v>449</v>
      </c>
    </row>
    <row r="53" spans="1:8" x14ac:dyDescent="0.25">
      <c r="A53" s="103" t="s">
        <v>864</v>
      </c>
      <c r="B53" s="324">
        <v>0</v>
      </c>
      <c r="C53" s="324">
        <v>0</v>
      </c>
      <c r="D53" s="323">
        <v>0</v>
      </c>
      <c r="E53" s="323">
        <v>0</v>
      </c>
      <c r="G53" s="323">
        <v>1</v>
      </c>
      <c r="H53" s="323">
        <v>2</v>
      </c>
    </row>
    <row r="54" spans="1:8" x14ac:dyDescent="0.25">
      <c r="A54" s="103" t="s">
        <v>850</v>
      </c>
      <c r="B54" s="324">
        <v>5</v>
      </c>
      <c r="C54" s="324">
        <v>0</v>
      </c>
      <c r="D54" s="323">
        <v>4</v>
      </c>
      <c r="E54" s="323">
        <v>0</v>
      </c>
      <c r="G54" s="323">
        <v>60</v>
      </c>
      <c r="H54" s="323">
        <v>0</v>
      </c>
    </row>
    <row r="55" spans="1:8" x14ac:dyDescent="0.25">
      <c r="A55" s="103" t="s">
        <v>995</v>
      </c>
      <c r="B55" s="324">
        <v>0</v>
      </c>
      <c r="C55" s="324">
        <v>0</v>
      </c>
      <c r="D55" s="323">
        <v>0</v>
      </c>
      <c r="E55" s="323">
        <v>0</v>
      </c>
      <c r="G55" s="323">
        <v>72</v>
      </c>
      <c r="H55" s="323">
        <v>65</v>
      </c>
    </row>
    <row r="56" spans="1:8" x14ac:dyDescent="0.25">
      <c r="A56" s="103" t="s">
        <v>1117</v>
      </c>
      <c r="B56" s="324">
        <v>11</v>
      </c>
      <c r="C56" s="324">
        <v>0</v>
      </c>
      <c r="D56" s="323">
        <v>0</v>
      </c>
      <c r="E56" s="323">
        <v>0</v>
      </c>
      <c r="G56" s="323">
        <v>0</v>
      </c>
      <c r="H56" s="323">
        <v>14</v>
      </c>
    </row>
    <row r="57" spans="1:8" x14ac:dyDescent="0.25">
      <c r="A57" s="103" t="s">
        <v>863</v>
      </c>
      <c r="B57" s="324">
        <v>0</v>
      </c>
      <c r="C57" s="324">
        <v>0</v>
      </c>
      <c r="D57" s="323">
        <v>0</v>
      </c>
      <c r="E57" s="323">
        <v>0</v>
      </c>
      <c r="G57" s="323">
        <v>0</v>
      </c>
      <c r="H57" s="323">
        <v>5</v>
      </c>
    </row>
    <row r="58" spans="1:8" x14ac:dyDescent="0.25">
      <c r="A58" s="103" t="s">
        <v>712</v>
      </c>
      <c r="B58" s="324">
        <v>0</v>
      </c>
      <c r="C58" s="324">
        <v>0</v>
      </c>
      <c r="D58" s="323">
        <v>0</v>
      </c>
      <c r="E58" s="323">
        <v>0</v>
      </c>
      <c r="G58" s="323">
        <v>0</v>
      </c>
      <c r="H58" s="323">
        <v>0</v>
      </c>
    </row>
    <row r="59" spans="1:8" x14ac:dyDescent="0.25">
      <c r="A59" s="103" t="s">
        <v>1116</v>
      </c>
      <c r="B59" s="324">
        <v>8</v>
      </c>
      <c r="C59" s="324">
        <v>0</v>
      </c>
      <c r="D59" s="323">
        <v>0</v>
      </c>
      <c r="E59" s="323">
        <v>0</v>
      </c>
      <c r="G59" s="323">
        <v>1</v>
      </c>
      <c r="H59" s="323">
        <v>15</v>
      </c>
    </row>
    <row r="60" spans="1:8" x14ac:dyDescent="0.25">
      <c r="A60" s="103" t="s">
        <v>702</v>
      </c>
      <c r="B60" s="324">
        <v>0</v>
      </c>
      <c r="C60" s="324">
        <v>8</v>
      </c>
      <c r="D60" s="323">
        <v>0</v>
      </c>
      <c r="E60" s="323">
        <v>15</v>
      </c>
      <c r="G60" s="323">
        <v>45</v>
      </c>
      <c r="H60" s="323">
        <v>49</v>
      </c>
    </row>
    <row r="61" spans="1:8" x14ac:dyDescent="0.25">
      <c r="A61" s="103" t="s">
        <v>1160</v>
      </c>
      <c r="B61" s="324">
        <v>0</v>
      </c>
      <c r="C61" s="324">
        <v>0</v>
      </c>
      <c r="D61" s="323">
        <v>0</v>
      </c>
      <c r="E61" s="323">
        <v>0</v>
      </c>
      <c r="G61" s="323">
        <v>10</v>
      </c>
      <c r="H61" s="323">
        <v>0</v>
      </c>
    </row>
    <row r="62" spans="1:8" x14ac:dyDescent="0.25">
      <c r="A62" s="103" t="s">
        <v>1149</v>
      </c>
      <c r="B62" s="324">
        <v>0</v>
      </c>
      <c r="C62" s="324">
        <v>0</v>
      </c>
      <c r="D62" s="323">
        <v>0</v>
      </c>
      <c r="E62" s="323">
        <v>0</v>
      </c>
      <c r="G62" s="323">
        <v>0</v>
      </c>
      <c r="H62" s="323">
        <v>0</v>
      </c>
    </row>
    <row r="63" spans="1:8" x14ac:dyDescent="0.25">
      <c r="A63" s="103" t="s">
        <v>953</v>
      </c>
      <c r="B63" s="326">
        <v>0</v>
      </c>
      <c r="C63" s="324">
        <v>0</v>
      </c>
      <c r="D63" s="323">
        <v>0</v>
      </c>
      <c r="E63" s="323">
        <v>0</v>
      </c>
      <c r="G63" s="323">
        <v>0</v>
      </c>
      <c r="H63" s="323">
        <v>77</v>
      </c>
    </row>
    <row r="64" spans="1:8" x14ac:dyDescent="0.25">
      <c r="A64" s="103" t="s">
        <v>1159</v>
      </c>
      <c r="B64" s="330">
        <v>0</v>
      </c>
      <c r="C64" s="324">
        <v>0</v>
      </c>
      <c r="D64" s="323">
        <v>0</v>
      </c>
      <c r="E64" s="323">
        <v>0</v>
      </c>
      <c r="G64" s="323">
        <v>0</v>
      </c>
      <c r="H64" s="323">
        <v>0</v>
      </c>
    </row>
    <row r="65" spans="1:8" x14ac:dyDescent="0.25">
      <c r="A65" s="103" t="s">
        <v>1005</v>
      </c>
      <c r="B65" s="330">
        <v>0</v>
      </c>
      <c r="C65" s="324">
        <v>0</v>
      </c>
      <c r="D65" s="323">
        <v>0</v>
      </c>
      <c r="E65" s="323">
        <v>0</v>
      </c>
      <c r="G65" s="323">
        <v>0</v>
      </c>
      <c r="H65" s="323">
        <v>4</v>
      </c>
    </row>
    <row r="66" spans="1:8" x14ac:dyDescent="0.25">
      <c r="A66" s="103" t="s">
        <v>767</v>
      </c>
      <c r="B66" s="330">
        <v>0</v>
      </c>
      <c r="C66" s="324">
        <v>0</v>
      </c>
      <c r="D66" s="323">
        <v>0</v>
      </c>
      <c r="E66" s="323">
        <v>0</v>
      </c>
      <c r="G66" s="323">
        <v>2</v>
      </c>
      <c r="H66" s="323">
        <v>94</v>
      </c>
    </row>
    <row r="67" spans="1:8" x14ac:dyDescent="0.25">
      <c r="A67" s="103" t="s">
        <v>842</v>
      </c>
      <c r="B67" s="330">
        <v>0</v>
      </c>
      <c r="C67" s="324">
        <v>0</v>
      </c>
      <c r="D67" s="323">
        <v>0</v>
      </c>
      <c r="E67" s="323">
        <v>0</v>
      </c>
      <c r="G67" s="323">
        <v>0</v>
      </c>
      <c r="H67" s="323">
        <v>52</v>
      </c>
    </row>
    <row r="68" spans="1:8" x14ac:dyDescent="0.25">
      <c r="A68" s="103" t="s">
        <v>952</v>
      </c>
      <c r="B68" s="324">
        <v>0</v>
      </c>
      <c r="C68" s="324">
        <v>0</v>
      </c>
      <c r="D68" s="323">
        <v>0</v>
      </c>
      <c r="E68" s="323">
        <v>0</v>
      </c>
      <c r="G68" s="323">
        <v>0</v>
      </c>
      <c r="H68" s="323">
        <v>0</v>
      </c>
    </row>
    <row r="69" spans="1:8" x14ac:dyDescent="0.25">
      <c r="A69" s="103" t="s">
        <v>829</v>
      </c>
      <c r="B69" s="324">
        <v>0</v>
      </c>
      <c r="C69" s="324">
        <v>0</v>
      </c>
      <c r="D69" s="323">
        <v>0</v>
      </c>
      <c r="E69" s="323">
        <v>0</v>
      </c>
      <c r="G69" s="323">
        <v>0</v>
      </c>
      <c r="H69" s="323">
        <v>2</v>
      </c>
    </row>
    <row r="70" spans="1:8" x14ac:dyDescent="0.25">
      <c r="A70" s="103" t="s">
        <v>899</v>
      </c>
      <c r="B70" s="324">
        <v>0</v>
      </c>
      <c r="C70" s="324">
        <v>0</v>
      </c>
      <c r="D70" s="323">
        <v>9</v>
      </c>
      <c r="E70" s="323">
        <v>0</v>
      </c>
      <c r="G70" s="323">
        <v>20</v>
      </c>
      <c r="H70" s="323">
        <v>200</v>
      </c>
    </row>
    <row r="71" spans="1:8" x14ac:dyDescent="0.25">
      <c r="A71" s="103" t="s">
        <v>1538</v>
      </c>
      <c r="B71" s="324">
        <v>0</v>
      </c>
      <c r="C71" s="324">
        <v>0</v>
      </c>
      <c r="D71" s="323">
        <v>0</v>
      </c>
      <c r="E71" s="323">
        <v>0</v>
      </c>
      <c r="G71" s="323">
        <v>0</v>
      </c>
      <c r="H71" s="323">
        <v>0</v>
      </c>
    </row>
    <row r="72" spans="1:8" x14ac:dyDescent="0.25">
      <c r="A72" s="103" t="s">
        <v>849</v>
      </c>
      <c r="B72" s="324">
        <v>0</v>
      </c>
      <c r="C72" s="324">
        <v>0</v>
      </c>
      <c r="D72" s="323">
        <v>0</v>
      </c>
      <c r="E72" s="323">
        <v>0</v>
      </c>
      <c r="G72" s="323">
        <v>0</v>
      </c>
      <c r="H72" s="323">
        <v>5</v>
      </c>
    </row>
    <row r="73" spans="1:8" x14ac:dyDescent="0.25">
      <c r="A73" s="103" t="s">
        <v>1115</v>
      </c>
      <c r="B73" s="324">
        <v>0</v>
      </c>
      <c r="C73" s="324">
        <v>0</v>
      </c>
      <c r="D73" s="323">
        <v>0</v>
      </c>
      <c r="E73" s="323">
        <v>0</v>
      </c>
      <c r="G73" s="323">
        <v>11</v>
      </c>
      <c r="H73" s="323">
        <v>83</v>
      </c>
    </row>
    <row r="74" spans="1:8" x14ac:dyDescent="0.25">
      <c r="A74" s="103" t="s">
        <v>1323</v>
      </c>
      <c r="B74" s="324">
        <v>0</v>
      </c>
      <c r="C74" s="324">
        <v>0</v>
      </c>
      <c r="D74" s="323">
        <v>0</v>
      </c>
      <c r="E74" s="323">
        <v>0</v>
      </c>
      <c r="G74" s="323">
        <v>21</v>
      </c>
      <c r="H74" s="323">
        <v>3</v>
      </c>
    </row>
    <row r="75" spans="1:8" x14ac:dyDescent="0.25">
      <c r="A75" s="103" t="s">
        <v>793</v>
      </c>
      <c r="B75" s="324">
        <v>0</v>
      </c>
      <c r="C75" s="324">
        <v>0</v>
      </c>
      <c r="D75" s="323">
        <v>0</v>
      </c>
      <c r="E75" s="323">
        <v>0</v>
      </c>
      <c r="G75" s="323">
        <v>0</v>
      </c>
      <c r="H75" s="323">
        <v>0</v>
      </c>
    </row>
    <row r="76" spans="1:8" x14ac:dyDescent="0.25">
      <c r="A76" s="103" t="s">
        <v>1114</v>
      </c>
      <c r="B76" s="324">
        <v>0</v>
      </c>
      <c r="C76" s="324">
        <v>0</v>
      </c>
      <c r="D76" s="323">
        <v>0</v>
      </c>
      <c r="E76" s="323">
        <v>0</v>
      </c>
      <c r="G76" s="323">
        <v>0</v>
      </c>
      <c r="H76" s="323">
        <v>0</v>
      </c>
    </row>
    <row r="77" spans="1:8" x14ac:dyDescent="0.25">
      <c r="A77" s="103" t="s">
        <v>1217</v>
      </c>
      <c r="B77" s="324">
        <v>0</v>
      </c>
      <c r="C77" s="324">
        <v>0</v>
      </c>
      <c r="D77" s="323">
        <v>2</v>
      </c>
      <c r="E77" s="323">
        <v>0</v>
      </c>
      <c r="G77" s="323">
        <v>0</v>
      </c>
      <c r="H77" s="323">
        <v>522</v>
      </c>
    </row>
    <row r="78" spans="1:8" x14ac:dyDescent="0.25">
      <c r="A78" s="103" t="s">
        <v>919</v>
      </c>
      <c r="B78" s="324">
        <v>135</v>
      </c>
      <c r="C78" s="324">
        <v>0</v>
      </c>
      <c r="D78" s="323">
        <v>0</v>
      </c>
      <c r="E78" s="323">
        <v>0</v>
      </c>
      <c r="G78" s="323">
        <v>0</v>
      </c>
      <c r="H78" s="323">
        <v>342</v>
      </c>
    </row>
    <row r="79" spans="1:8" x14ac:dyDescent="0.25">
      <c r="A79" s="103" t="s">
        <v>918</v>
      </c>
      <c r="B79" s="324">
        <v>0</v>
      </c>
      <c r="C79" s="324">
        <v>0</v>
      </c>
      <c r="D79" s="323">
        <v>0</v>
      </c>
      <c r="E79" s="323">
        <v>0</v>
      </c>
      <c r="G79" s="323">
        <v>11</v>
      </c>
      <c r="H79" s="323">
        <v>94</v>
      </c>
    </row>
    <row r="80" spans="1:8" x14ac:dyDescent="0.25">
      <c r="A80" s="103" t="s">
        <v>1041</v>
      </c>
      <c r="B80" s="324">
        <v>0</v>
      </c>
      <c r="C80" s="324">
        <v>0</v>
      </c>
      <c r="D80" s="323">
        <v>0</v>
      </c>
      <c r="E80" s="323">
        <v>0</v>
      </c>
      <c r="G80" s="323">
        <v>0</v>
      </c>
      <c r="H80" s="323">
        <v>0</v>
      </c>
    </row>
    <row r="81" spans="1:8" x14ac:dyDescent="0.25">
      <c r="A81" s="103" t="s">
        <v>898</v>
      </c>
      <c r="B81" s="324">
        <v>0</v>
      </c>
      <c r="C81" s="324">
        <v>0</v>
      </c>
      <c r="D81" s="323">
        <v>0</v>
      </c>
      <c r="E81" s="323">
        <v>0</v>
      </c>
      <c r="G81" s="323">
        <v>0</v>
      </c>
      <c r="H81" s="323">
        <v>689</v>
      </c>
    </row>
    <row r="82" spans="1:8" x14ac:dyDescent="0.25">
      <c r="A82" s="103" t="s">
        <v>932</v>
      </c>
      <c r="B82" s="324">
        <v>0</v>
      </c>
      <c r="C82" s="324">
        <v>0</v>
      </c>
      <c r="D82" s="323">
        <v>1</v>
      </c>
      <c r="E82" s="323">
        <v>0</v>
      </c>
      <c r="G82" s="323">
        <v>0</v>
      </c>
      <c r="H82" s="323">
        <v>43</v>
      </c>
    </row>
    <row r="83" spans="1:8" x14ac:dyDescent="0.25">
      <c r="A83" s="103" t="s">
        <v>1113</v>
      </c>
      <c r="B83" s="324">
        <v>0</v>
      </c>
      <c r="C83" s="324">
        <v>0</v>
      </c>
      <c r="D83" s="323">
        <v>0</v>
      </c>
      <c r="E83" s="323">
        <v>0</v>
      </c>
      <c r="G83" s="323">
        <v>0</v>
      </c>
      <c r="H83" s="323">
        <v>0</v>
      </c>
    </row>
    <row r="84" spans="1:8" x14ac:dyDescent="0.25">
      <c r="A84" s="103" t="s">
        <v>1208</v>
      </c>
      <c r="B84" s="324">
        <v>0</v>
      </c>
      <c r="C84" s="324">
        <v>0</v>
      </c>
      <c r="D84" s="323">
        <v>0</v>
      </c>
      <c r="E84" s="323">
        <v>0</v>
      </c>
      <c r="G84" s="323">
        <v>0</v>
      </c>
      <c r="H84" s="323">
        <v>0</v>
      </c>
    </row>
    <row r="85" spans="1:8" x14ac:dyDescent="0.25">
      <c r="A85" s="103" t="s">
        <v>1134</v>
      </c>
      <c r="B85" s="324">
        <v>1</v>
      </c>
      <c r="C85" s="324">
        <v>0</v>
      </c>
      <c r="D85" s="323">
        <v>0</v>
      </c>
      <c r="E85" s="323">
        <v>0</v>
      </c>
      <c r="G85" s="323">
        <v>0</v>
      </c>
      <c r="H85" s="323">
        <v>1</v>
      </c>
    </row>
    <row r="86" spans="1:8" x14ac:dyDescent="0.25">
      <c r="A86" s="103" t="s">
        <v>801</v>
      </c>
      <c r="B86" s="324">
        <v>25</v>
      </c>
      <c r="C86" s="324">
        <v>0</v>
      </c>
      <c r="D86" s="323">
        <v>7</v>
      </c>
      <c r="E86" s="323">
        <v>0</v>
      </c>
      <c r="G86" s="323">
        <v>0</v>
      </c>
      <c r="H86" s="323">
        <v>0</v>
      </c>
    </row>
    <row r="87" spans="1:8" x14ac:dyDescent="0.25">
      <c r="A87" s="103" t="s">
        <v>1186</v>
      </c>
      <c r="B87" s="324">
        <v>0</v>
      </c>
      <c r="C87" s="324">
        <v>0</v>
      </c>
      <c r="D87" s="323">
        <v>0</v>
      </c>
      <c r="E87" s="323">
        <v>0</v>
      </c>
      <c r="G87" s="323">
        <v>456</v>
      </c>
      <c r="H87" s="323">
        <v>1296</v>
      </c>
    </row>
    <row r="88" spans="1:8" x14ac:dyDescent="0.25">
      <c r="A88" s="103" t="s">
        <v>951</v>
      </c>
      <c r="B88" s="324">
        <v>0</v>
      </c>
      <c r="C88" s="324">
        <v>0</v>
      </c>
      <c r="D88" s="323">
        <v>0</v>
      </c>
      <c r="E88" s="323">
        <v>0</v>
      </c>
      <c r="G88" s="323">
        <v>0</v>
      </c>
      <c r="H88" s="323">
        <v>24</v>
      </c>
    </row>
    <row r="89" spans="1:8" x14ac:dyDescent="0.25">
      <c r="A89" s="103" t="s">
        <v>1185</v>
      </c>
      <c r="B89" s="324">
        <v>36</v>
      </c>
      <c r="C89" s="324">
        <v>0</v>
      </c>
      <c r="D89" s="323">
        <v>32</v>
      </c>
      <c r="E89" s="323">
        <v>0</v>
      </c>
      <c r="G89" s="323">
        <v>24</v>
      </c>
      <c r="H89" s="323">
        <v>15</v>
      </c>
    </row>
    <row r="90" spans="1:8" x14ac:dyDescent="0.25">
      <c r="A90" s="103" t="s">
        <v>963</v>
      </c>
      <c r="B90" s="324">
        <v>0</v>
      </c>
      <c r="C90" s="324">
        <v>0</v>
      </c>
      <c r="D90" s="323">
        <v>0</v>
      </c>
      <c r="E90" s="323">
        <v>0</v>
      </c>
      <c r="G90" s="323">
        <v>0</v>
      </c>
      <c r="H90" s="323">
        <v>0</v>
      </c>
    </row>
    <row r="91" spans="1:8" x14ac:dyDescent="0.25">
      <c r="A91" s="103" t="s">
        <v>1328</v>
      </c>
      <c r="B91" s="324">
        <v>0</v>
      </c>
      <c r="C91" s="324">
        <v>0</v>
      </c>
      <c r="D91" s="323">
        <v>0</v>
      </c>
      <c r="E91" s="323">
        <v>0</v>
      </c>
      <c r="G91" s="323">
        <v>0</v>
      </c>
      <c r="H91" s="323">
        <v>0</v>
      </c>
    </row>
    <row r="92" spans="1:8" x14ac:dyDescent="0.25">
      <c r="A92" s="103" t="s">
        <v>917</v>
      </c>
      <c r="B92" s="324">
        <v>0</v>
      </c>
      <c r="C92" s="324">
        <v>0</v>
      </c>
      <c r="D92" s="323">
        <v>0</v>
      </c>
      <c r="E92" s="323">
        <v>0</v>
      </c>
      <c r="G92" s="323">
        <v>3</v>
      </c>
      <c r="H92" s="323">
        <v>13</v>
      </c>
    </row>
    <row r="93" spans="1:8" x14ac:dyDescent="0.25">
      <c r="A93" s="103" t="s">
        <v>1212</v>
      </c>
      <c r="B93" s="324">
        <v>0</v>
      </c>
      <c r="C93" s="324">
        <v>0</v>
      </c>
      <c r="D93" s="323">
        <v>0</v>
      </c>
      <c r="E93" s="323">
        <v>0</v>
      </c>
      <c r="G93" s="323">
        <v>0</v>
      </c>
      <c r="H93" s="323">
        <v>0</v>
      </c>
    </row>
    <row r="94" spans="1:8" x14ac:dyDescent="0.25">
      <c r="A94" s="103" t="s">
        <v>700</v>
      </c>
      <c r="B94" s="324">
        <v>1</v>
      </c>
      <c r="C94" s="324">
        <v>0</v>
      </c>
      <c r="D94" s="323">
        <v>0</v>
      </c>
      <c r="E94" s="323">
        <v>1</v>
      </c>
      <c r="G94" s="323">
        <v>30</v>
      </c>
      <c r="H94" s="323">
        <v>13</v>
      </c>
    </row>
    <row r="95" spans="1:8" x14ac:dyDescent="0.25">
      <c r="A95" s="103" t="s">
        <v>1112</v>
      </c>
      <c r="B95" s="324">
        <v>0</v>
      </c>
      <c r="C95" s="324">
        <v>0</v>
      </c>
      <c r="D95" s="323">
        <v>0</v>
      </c>
      <c r="E95" s="323">
        <v>0</v>
      </c>
      <c r="G95" s="323">
        <v>0</v>
      </c>
      <c r="H95" s="323">
        <v>0</v>
      </c>
    </row>
    <row r="96" spans="1:8" x14ac:dyDescent="0.25">
      <c r="A96" s="103" t="s">
        <v>1111</v>
      </c>
      <c r="B96" s="324">
        <v>0</v>
      </c>
      <c r="C96" s="324">
        <v>0</v>
      </c>
      <c r="D96" s="323">
        <v>0</v>
      </c>
      <c r="E96" s="323">
        <v>0</v>
      </c>
      <c r="G96" s="323">
        <v>0</v>
      </c>
      <c r="H96" s="323">
        <v>0</v>
      </c>
    </row>
    <row r="97" spans="1:8" x14ac:dyDescent="0.25">
      <c r="A97" s="103" t="s">
        <v>1207</v>
      </c>
      <c r="B97" s="324">
        <v>0</v>
      </c>
      <c r="C97" s="324">
        <v>0</v>
      </c>
      <c r="D97" s="323">
        <v>0</v>
      </c>
      <c r="E97" s="323">
        <v>0</v>
      </c>
      <c r="G97" s="323">
        <v>4</v>
      </c>
      <c r="H97" s="323">
        <v>33</v>
      </c>
    </row>
    <row r="98" spans="1:8" x14ac:dyDescent="0.25">
      <c r="A98" s="103" t="s">
        <v>693</v>
      </c>
      <c r="B98" s="324">
        <v>0</v>
      </c>
      <c r="C98" s="324">
        <v>0</v>
      </c>
      <c r="D98" s="323">
        <v>0</v>
      </c>
      <c r="E98" s="323">
        <v>8</v>
      </c>
      <c r="G98" s="323">
        <v>65</v>
      </c>
      <c r="H98" s="323">
        <v>276</v>
      </c>
    </row>
    <row r="99" spans="1:8" x14ac:dyDescent="0.25">
      <c r="A99" s="103" t="s">
        <v>1138</v>
      </c>
      <c r="B99" s="324">
        <v>0</v>
      </c>
      <c r="C99" s="324">
        <v>0</v>
      </c>
      <c r="D99" s="323">
        <v>0</v>
      </c>
      <c r="E99" s="323">
        <v>0</v>
      </c>
      <c r="G99" s="323">
        <v>0</v>
      </c>
      <c r="H99" s="323">
        <v>0</v>
      </c>
    </row>
    <row r="100" spans="1:8" x14ac:dyDescent="0.25">
      <c r="A100" s="103" t="s">
        <v>780</v>
      </c>
      <c r="B100" s="324">
        <v>0</v>
      </c>
      <c r="C100" s="324">
        <v>0</v>
      </c>
      <c r="D100" s="323">
        <v>0</v>
      </c>
      <c r="E100" s="323">
        <v>0</v>
      </c>
      <c r="G100" s="323">
        <v>0</v>
      </c>
      <c r="H100" s="323">
        <v>0</v>
      </c>
    </row>
    <row r="101" spans="1:8" x14ac:dyDescent="0.25">
      <c r="A101" s="103" t="s">
        <v>950</v>
      </c>
      <c r="B101" s="324">
        <v>0</v>
      </c>
      <c r="C101" s="324">
        <v>0</v>
      </c>
      <c r="D101" s="323">
        <v>0</v>
      </c>
      <c r="E101" s="323">
        <v>0</v>
      </c>
      <c r="G101" s="323">
        <v>2</v>
      </c>
      <c r="H101" s="323">
        <v>559</v>
      </c>
    </row>
    <row r="102" spans="1:8" x14ac:dyDescent="0.25">
      <c r="A102" s="103" t="s">
        <v>897</v>
      </c>
      <c r="B102" s="324">
        <v>0</v>
      </c>
      <c r="C102" s="324">
        <v>0</v>
      </c>
      <c r="D102" s="323">
        <v>0</v>
      </c>
      <c r="E102" s="323">
        <v>0</v>
      </c>
      <c r="G102" s="323">
        <v>0</v>
      </c>
      <c r="H102" s="323">
        <v>53</v>
      </c>
    </row>
    <row r="103" spans="1:8" x14ac:dyDescent="0.25">
      <c r="A103" s="103" t="s">
        <v>1315</v>
      </c>
      <c r="B103" s="324">
        <v>4</v>
      </c>
      <c r="C103" s="324">
        <v>1</v>
      </c>
      <c r="D103" s="323">
        <v>12</v>
      </c>
      <c r="E103" s="323">
        <v>0</v>
      </c>
      <c r="G103" s="323">
        <v>2</v>
      </c>
      <c r="H103" s="323">
        <v>164</v>
      </c>
    </row>
    <row r="104" spans="1:8" x14ac:dyDescent="0.25">
      <c r="A104" s="103" t="s">
        <v>994</v>
      </c>
      <c r="B104" s="324">
        <v>0</v>
      </c>
      <c r="C104" s="324">
        <v>0</v>
      </c>
      <c r="D104" s="323">
        <v>0</v>
      </c>
      <c r="E104" s="323">
        <v>0</v>
      </c>
      <c r="G104" s="323">
        <v>0</v>
      </c>
      <c r="H104" s="323">
        <v>93</v>
      </c>
    </row>
    <row r="105" spans="1:8" x14ac:dyDescent="0.25">
      <c r="A105" s="103" t="s">
        <v>800</v>
      </c>
      <c r="B105" s="324">
        <v>0</v>
      </c>
      <c r="C105" s="324">
        <v>0</v>
      </c>
      <c r="D105" s="323">
        <v>0</v>
      </c>
      <c r="E105" s="323">
        <v>0</v>
      </c>
      <c r="G105" s="323">
        <v>0</v>
      </c>
      <c r="H105" s="323">
        <v>0</v>
      </c>
    </row>
    <row r="106" spans="1:8" x14ac:dyDescent="0.25">
      <c r="A106" s="103" t="s">
        <v>1110</v>
      </c>
      <c r="B106" s="324">
        <v>0</v>
      </c>
      <c r="C106" s="324">
        <v>0</v>
      </c>
      <c r="D106" s="323">
        <v>0</v>
      </c>
      <c r="E106" s="323">
        <v>0</v>
      </c>
      <c r="G106" s="323">
        <v>0</v>
      </c>
      <c r="H106" s="323">
        <v>0</v>
      </c>
    </row>
    <row r="107" spans="1:8" x14ac:dyDescent="0.25">
      <c r="A107" s="103" t="s">
        <v>1190</v>
      </c>
      <c r="B107" s="324">
        <v>0</v>
      </c>
      <c r="C107" s="324">
        <v>0</v>
      </c>
      <c r="D107" s="323">
        <v>0</v>
      </c>
      <c r="E107" s="323">
        <v>0</v>
      </c>
      <c r="G107" s="323">
        <v>0</v>
      </c>
      <c r="H107" s="323">
        <v>0</v>
      </c>
    </row>
    <row r="108" spans="1:8" x14ac:dyDescent="0.25">
      <c r="A108" s="103" t="s">
        <v>1109</v>
      </c>
      <c r="B108" s="324">
        <v>0</v>
      </c>
      <c r="C108" s="324">
        <v>0</v>
      </c>
      <c r="D108" s="323">
        <v>0</v>
      </c>
      <c r="E108" s="323">
        <v>0</v>
      </c>
      <c r="G108" s="323">
        <v>0</v>
      </c>
      <c r="H108" s="323">
        <v>0</v>
      </c>
    </row>
    <row r="109" spans="1:8" x14ac:dyDescent="0.25">
      <c r="A109" s="103" t="s">
        <v>1108</v>
      </c>
      <c r="B109" s="324">
        <v>0</v>
      </c>
      <c r="C109" s="324">
        <v>0</v>
      </c>
      <c r="D109" s="323">
        <v>0</v>
      </c>
      <c r="E109" s="323">
        <v>0</v>
      </c>
      <c r="G109" s="323">
        <v>0</v>
      </c>
      <c r="H109" s="323">
        <v>0</v>
      </c>
    </row>
    <row r="110" spans="1:8" x14ac:dyDescent="0.25">
      <c r="A110" s="103" t="s">
        <v>841</v>
      </c>
      <c r="B110" s="324">
        <v>0</v>
      </c>
      <c r="C110" s="324">
        <v>0</v>
      </c>
      <c r="D110" s="323">
        <v>0</v>
      </c>
      <c r="E110" s="323">
        <v>0</v>
      </c>
      <c r="G110" s="323">
        <v>0</v>
      </c>
      <c r="H110" s="323">
        <v>0</v>
      </c>
    </row>
    <row r="111" spans="1:8" x14ac:dyDescent="0.25">
      <c r="A111" s="103" t="s">
        <v>993</v>
      </c>
      <c r="B111" s="324">
        <v>5</v>
      </c>
      <c r="C111" s="324">
        <v>0</v>
      </c>
      <c r="D111" s="323">
        <v>3</v>
      </c>
      <c r="E111" s="323">
        <v>0</v>
      </c>
      <c r="G111" s="323">
        <v>2</v>
      </c>
      <c r="H111" s="323">
        <v>5</v>
      </c>
    </row>
    <row r="112" spans="1:8" x14ac:dyDescent="0.25">
      <c r="A112" s="103" t="s">
        <v>862</v>
      </c>
      <c r="B112" s="324">
        <v>38</v>
      </c>
      <c r="C112" s="324">
        <v>0</v>
      </c>
      <c r="D112" s="323">
        <v>15</v>
      </c>
      <c r="E112" s="323">
        <v>0</v>
      </c>
      <c r="G112" s="323">
        <v>14</v>
      </c>
      <c r="H112" s="323">
        <v>89</v>
      </c>
    </row>
    <row r="113" spans="1:8" x14ac:dyDescent="0.25">
      <c r="A113" s="103" t="s">
        <v>992</v>
      </c>
      <c r="B113" s="324">
        <v>0</v>
      </c>
      <c r="C113" s="324">
        <v>0</v>
      </c>
      <c r="D113" s="323">
        <v>0</v>
      </c>
      <c r="E113" s="323">
        <v>0</v>
      </c>
      <c r="G113" s="323">
        <v>2</v>
      </c>
      <c r="H113" s="323">
        <v>36</v>
      </c>
    </row>
    <row r="114" spans="1:8" x14ac:dyDescent="0.25">
      <c r="A114" s="103" t="s">
        <v>1313</v>
      </c>
      <c r="B114" s="324">
        <v>0</v>
      </c>
      <c r="C114" s="324">
        <v>0</v>
      </c>
      <c r="D114" s="323">
        <v>0</v>
      </c>
      <c r="E114" s="323">
        <v>1</v>
      </c>
      <c r="G114" s="323">
        <v>13</v>
      </c>
      <c r="H114" s="323">
        <v>87</v>
      </c>
    </row>
    <row r="115" spans="1:8" x14ac:dyDescent="0.25">
      <c r="A115" s="103" t="s">
        <v>756</v>
      </c>
      <c r="B115" s="324">
        <v>0</v>
      </c>
      <c r="C115" s="324">
        <v>0</v>
      </c>
      <c r="D115" s="323">
        <v>0</v>
      </c>
      <c r="E115" s="323">
        <v>8</v>
      </c>
      <c r="G115" s="323">
        <v>3</v>
      </c>
      <c r="H115" s="323">
        <v>94</v>
      </c>
    </row>
    <row r="116" spans="1:8" x14ac:dyDescent="0.25">
      <c r="A116" s="103" t="s">
        <v>896</v>
      </c>
      <c r="B116" s="324">
        <v>0</v>
      </c>
      <c r="C116" s="324">
        <v>0</v>
      </c>
      <c r="D116" s="323">
        <v>0</v>
      </c>
      <c r="E116" s="323">
        <v>0</v>
      </c>
      <c r="G116" s="323">
        <v>0</v>
      </c>
      <c r="H116" s="323">
        <v>4</v>
      </c>
    </row>
    <row r="117" spans="1:8" x14ac:dyDescent="0.25">
      <c r="A117" s="103" t="s">
        <v>674</v>
      </c>
      <c r="B117" s="324">
        <v>0</v>
      </c>
      <c r="C117" s="324">
        <v>4</v>
      </c>
      <c r="D117" s="323">
        <v>0</v>
      </c>
      <c r="E117" s="323">
        <v>4</v>
      </c>
      <c r="G117" s="323">
        <v>4</v>
      </c>
      <c r="H117" s="323">
        <v>17</v>
      </c>
    </row>
    <row r="118" spans="1:8" x14ac:dyDescent="0.25">
      <c r="A118" s="103" t="s">
        <v>1017</v>
      </c>
      <c r="B118" s="324">
        <v>0</v>
      </c>
      <c r="C118" s="324">
        <v>0</v>
      </c>
      <c r="D118" s="323">
        <v>0</v>
      </c>
      <c r="E118" s="323">
        <v>0</v>
      </c>
      <c r="G118" s="323">
        <v>0</v>
      </c>
      <c r="H118" s="323">
        <v>0</v>
      </c>
    </row>
    <row r="119" spans="1:8" x14ac:dyDescent="0.25">
      <c r="A119" s="103" t="s">
        <v>1148</v>
      </c>
      <c r="B119" s="324">
        <v>0</v>
      </c>
      <c r="C119" s="324">
        <v>0</v>
      </c>
      <c r="D119" s="323">
        <v>0</v>
      </c>
      <c r="E119" s="323">
        <v>0</v>
      </c>
      <c r="G119" s="323">
        <v>2</v>
      </c>
      <c r="H119" s="323">
        <v>0</v>
      </c>
    </row>
    <row r="120" spans="1:8" x14ac:dyDescent="0.25">
      <c r="A120" s="103" t="s">
        <v>949</v>
      </c>
      <c r="B120" s="324">
        <v>0</v>
      </c>
      <c r="C120" s="324">
        <v>0</v>
      </c>
      <c r="D120" s="323">
        <v>0</v>
      </c>
      <c r="E120" s="323">
        <v>0</v>
      </c>
      <c r="G120" s="323">
        <v>0</v>
      </c>
      <c r="H120" s="323">
        <v>0</v>
      </c>
    </row>
    <row r="121" spans="1:8" x14ac:dyDescent="0.25">
      <c r="A121" s="103" t="s">
        <v>1107</v>
      </c>
      <c r="B121" s="324">
        <v>0</v>
      </c>
      <c r="C121" s="324">
        <v>0</v>
      </c>
      <c r="D121" s="323">
        <v>0</v>
      </c>
      <c r="E121" s="323">
        <v>0</v>
      </c>
      <c r="G121" s="323">
        <v>0</v>
      </c>
      <c r="H121" s="323">
        <v>127</v>
      </c>
    </row>
    <row r="122" spans="1:8" x14ac:dyDescent="0.25">
      <c r="A122" s="103" t="s">
        <v>777</v>
      </c>
      <c r="B122" s="324">
        <v>0</v>
      </c>
      <c r="C122" s="324">
        <v>0</v>
      </c>
      <c r="D122" s="323">
        <v>0</v>
      </c>
      <c r="E122" s="323">
        <v>64</v>
      </c>
      <c r="G122" s="323">
        <v>50</v>
      </c>
      <c r="H122" s="323">
        <v>0</v>
      </c>
    </row>
    <row r="123" spans="1:8" x14ac:dyDescent="0.25">
      <c r="A123" s="103" t="s">
        <v>808</v>
      </c>
      <c r="B123" s="324">
        <v>0</v>
      </c>
      <c r="C123" s="324">
        <v>0</v>
      </c>
      <c r="D123" s="323">
        <v>0</v>
      </c>
      <c r="E123" s="323">
        <v>0</v>
      </c>
      <c r="G123" s="323">
        <v>59</v>
      </c>
      <c r="H123" s="323">
        <v>0</v>
      </c>
    </row>
    <row r="124" spans="1:8" x14ac:dyDescent="0.25">
      <c r="A124" s="103" t="s">
        <v>819</v>
      </c>
      <c r="B124" s="324">
        <v>0</v>
      </c>
      <c r="C124" s="324">
        <v>0</v>
      </c>
      <c r="D124" s="323">
        <v>1</v>
      </c>
      <c r="E124" s="323">
        <v>0</v>
      </c>
      <c r="G124" s="323">
        <v>1</v>
      </c>
      <c r="H124" s="323">
        <v>0</v>
      </c>
    </row>
    <row r="125" spans="1:8" x14ac:dyDescent="0.25">
      <c r="A125" s="103" t="s">
        <v>1026</v>
      </c>
      <c r="B125" s="324">
        <v>0</v>
      </c>
      <c r="C125" s="324">
        <v>0</v>
      </c>
      <c r="D125" s="323">
        <v>0</v>
      </c>
      <c r="E125" s="323">
        <v>0</v>
      </c>
      <c r="G125" s="323">
        <v>0</v>
      </c>
      <c r="H125" s="323">
        <v>0</v>
      </c>
    </row>
    <row r="126" spans="1:8" x14ac:dyDescent="0.25">
      <c r="A126" s="103" t="s">
        <v>1106</v>
      </c>
      <c r="B126" s="324">
        <v>0</v>
      </c>
      <c r="C126" s="324">
        <v>0</v>
      </c>
      <c r="D126" s="323">
        <v>0</v>
      </c>
      <c r="E126" s="323">
        <v>0</v>
      </c>
      <c r="G126" s="323">
        <v>50</v>
      </c>
      <c r="H126" s="323">
        <v>13</v>
      </c>
    </row>
    <row r="127" spans="1:8" x14ac:dyDescent="0.25">
      <c r="A127" s="103" t="s">
        <v>1105</v>
      </c>
      <c r="B127" s="326">
        <v>42</v>
      </c>
      <c r="C127" s="324">
        <v>0</v>
      </c>
      <c r="D127" s="323">
        <v>1</v>
      </c>
      <c r="E127" s="323">
        <v>0</v>
      </c>
      <c r="G127" s="323">
        <v>0</v>
      </c>
      <c r="H127" s="323">
        <v>0</v>
      </c>
    </row>
    <row r="128" spans="1:8" x14ac:dyDescent="0.25">
      <c r="A128" s="103" t="s">
        <v>1236</v>
      </c>
      <c r="B128" s="330">
        <v>26</v>
      </c>
      <c r="C128" s="324">
        <v>0</v>
      </c>
      <c r="D128" s="323">
        <v>39</v>
      </c>
      <c r="E128" s="323">
        <v>0</v>
      </c>
      <c r="G128" s="323">
        <v>4</v>
      </c>
      <c r="H128" s="323">
        <v>839</v>
      </c>
    </row>
    <row r="129" spans="1:8" x14ac:dyDescent="0.25">
      <c r="A129" s="103" t="s">
        <v>818</v>
      </c>
      <c r="B129" s="330">
        <v>0</v>
      </c>
      <c r="C129" s="324">
        <v>0</v>
      </c>
      <c r="D129" s="323">
        <v>0</v>
      </c>
      <c r="E129" s="323">
        <v>0</v>
      </c>
      <c r="G129" s="323">
        <v>0</v>
      </c>
      <c r="H129" s="323">
        <v>1</v>
      </c>
    </row>
    <row r="130" spans="1:8" x14ac:dyDescent="0.25">
      <c r="A130" s="103" t="s">
        <v>861</v>
      </c>
      <c r="B130" s="330">
        <v>0</v>
      </c>
      <c r="C130" s="324">
        <v>0</v>
      </c>
      <c r="D130" s="323">
        <v>8</v>
      </c>
      <c r="E130" s="323">
        <v>0</v>
      </c>
      <c r="G130" s="323">
        <v>0</v>
      </c>
      <c r="H130" s="323">
        <v>0</v>
      </c>
    </row>
    <row r="131" spans="1:8" x14ac:dyDescent="0.25">
      <c r="A131" s="103" t="s">
        <v>1324</v>
      </c>
      <c r="B131" s="330">
        <v>0</v>
      </c>
      <c r="C131" s="324">
        <v>0</v>
      </c>
      <c r="D131" s="323">
        <v>0</v>
      </c>
      <c r="E131" s="323">
        <v>0</v>
      </c>
      <c r="G131" s="323">
        <v>0</v>
      </c>
      <c r="H131" s="323">
        <v>306</v>
      </c>
    </row>
    <row r="132" spans="1:8" x14ac:dyDescent="0.25">
      <c r="A132" s="103" t="s">
        <v>895</v>
      </c>
      <c r="B132" s="330">
        <v>0</v>
      </c>
      <c r="C132" s="324">
        <v>0</v>
      </c>
      <c r="D132" s="323">
        <v>1</v>
      </c>
      <c r="E132" s="323">
        <v>0</v>
      </c>
      <c r="G132" s="323">
        <v>2</v>
      </c>
      <c r="H132" s="323">
        <v>23</v>
      </c>
    </row>
    <row r="133" spans="1:8" x14ac:dyDescent="0.25">
      <c r="A133" s="103" t="s">
        <v>1158</v>
      </c>
      <c r="B133" s="324">
        <v>0</v>
      </c>
      <c r="C133" s="324">
        <v>0</v>
      </c>
      <c r="D133" s="323">
        <v>5</v>
      </c>
      <c r="E133" s="323">
        <v>0</v>
      </c>
      <c r="G133" s="323">
        <v>84</v>
      </c>
      <c r="H133" s="323">
        <v>11</v>
      </c>
    </row>
    <row r="134" spans="1:8" x14ac:dyDescent="0.25">
      <c r="A134" s="103" t="s">
        <v>1206</v>
      </c>
      <c r="B134" s="324">
        <v>0</v>
      </c>
      <c r="C134" s="324">
        <v>0</v>
      </c>
      <c r="D134" s="323">
        <v>6</v>
      </c>
      <c r="E134" s="323">
        <v>0</v>
      </c>
      <c r="G134" s="323">
        <v>26</v>
      </c>
      <c r="H134" s="323">
        <v>229</v>
      </c>
    </row>
    <row r="135" spans="1:8" x14ac:dyDescent="0.25">
      <c r="A135" s="103" t="s">
        <v>673</v>
      </c>
      <c r="B135" s="324">
        <v>0</v>
      </c>
      <c r="C135" s="324">
        <v>0</v>
      </c>
      <c r="D135" s="323">
        <v>53</v>
      </c>
      <c r="E135" s="323">
        <v>0</v>
      </c>
      <c r="G135" s="323">
        <v>0</v>
      </c>
      <c r="H135" s="323">
        <v>512</v>
      </c>
    </row>
    <row r="136" spans="1:8" x14ac:dyDescent="0.25">
      <c r="A136" s="103" t="s">
        <v>1104</v>
      </c>
      <c r="B136" s="324">
        <v>96</v>
      </c>
      <c r="C136" s="324">
        <v>0</v>
      </c>
      <c r="D136" s="323">
        <v>36</v>
      </c>
      <c r="E136" s="323">
        <v>0</v>
      </c>
      <c r="G136" s="323">
        <v>0</v>
      </c>
      <c r="H136" s="323">
        <v>8</v>
      </c>
    </row>
    <row r="137" spans="1:8" x14ac:dyDescent="0.25">
      <c r="A137" s="103" t="s">
        <v>1103</v>
      </c>
      <c r="B137" s="324">
        <v>0</v>
      </c>
      <c r="C137" s="324">
        <v>0</v>
      </c>
      <c r="D137" s="323">
        <v>0</v>
      </c>
      <c r="E137" s="323">
        <v>0</v>
      </c>
      <c r="G137" s="323">
        <v>0</v>
      </c>
      <c r="H137" s="323">
        <v>0</v>
      </c>
    </row>
    <row r="138" spans="1:8" x14ac:dyDescent="0.25">
      <c r="A138" s="103" t="s">
        <v>931</v>
      </c>
      <c r="B138" s="324">
        <v>0</v>
      </c>
      <c r="C138" s="324">
        <v>0</v>
      </c>
      <c r="D138" s="323">
        <v>0</v>
      </c>
      <c r="E138" s="323">
        <v>0</v>
      </c>
      <c r="G138" s="323">
        <v>23</v>
      </c>
      <c r="H138" s="323">
        <v>616</v>
      </c>
    </row>
    <row r="139" spans="1:8" x14ac:dyDescent="0.25">
      <c r="A139" s="103" t="s">
        <v>1235</v>
      </c>
      <c r="B139" s="324">
        <v>5</v>
      </c>
      <c r="C139" s="324">
        <v>0</v>
      </c>
      <c r="D139" s="323">
        <v>0</v>
      </c>
      <c r="E139" s="323">
        <v>0</v>
      </c>
      <c r="G139" s="323">
        <v>7</v>
      </c>
      <c r="H139" s="323">
        <v>178</v>
      </c>
    </row>
    <row r="140" spans="1:8" x14ac:dyDescent="0.25">
      <c r="A140" s="103" t="s">
        <v>894</v>
      </c>
      <c r="B140" s="324">
        <v>0</v>
      </c>
      <c r="C140" s="324">
        <v>0</v>
      </c>
      <c r="D140" s="323">
        <v>3</v>
      </c>
      <c r="E140" s="323">
        <v>0</v>
      </c>
      <c r="G140" s="323">
        <v>0</v>
      </c>
      <c r="H140" s="323">
        <v>155</v>
      </c>
    </row>
    <row r="141" spans="1:8" x14ac:dyDescent="0.25">
      <c r="A141" s="103" t="s">
        <v>881</v>
      </c>
      <c r="B141" s="324">
        <v>0</v>
      </c>
      <c r="C141" s="324">
        <v>0</v>
      </c>
      <c r="D141" s="323">
        <v>0</v>
      </c>
      <c r="E141" s="323">
        <v>0</v>
      </c>
      <c r="G141" s="323">
        <v>0</v>
      </c>
      <c r="H141" s="323">
        <v>0</v>
      </c>
    </row>
    <row r="142" spans="1:8" x14ac:dyDescent="0.25">
      <c r="A142" s="103" t="s">
        <v>893</v>
      </c>
      <c r="B142" s="324">
        <v>0</v>
      </c>
      <c r="C142" s="324">
        <v>0</v>
      </c>
      <c r="D142" s="323">
        <v>11</v>
      </c>
      <c r="E142" s="323">
        <v>0</v>
      </c>
      <c r="G142" s="323">
        <v>0</v>
      </c>
      <c r="H142" s="323">
        <v>7</v>
      </c>
    </row>
    <row r="143" spans="1:8" x14ac:dyDescent="0.25">
      <c r="A143" s="103" t="s">
        <v>817</v>
      </c>
      <c r="B143" s="324">
        <v>0</v>
      </c>
      <c r="C143" s="324">
        <v>0</v>
      </c>
      <c r="D143" s="323">
        <v>0</v>
      </c>
      <c r="E143" s="323">
        <v>0</v>
      </c>
      <c r="G143" s="323">
        <v>0</v>
      </c>
      <c r="H143" s="323">
        <v>0</v>
      </c>
    </row>
    <row r="144" spans="1:8" x14ac:dyDescent="0.25">
      <c r="A144" s="103" t="s">
        <v>1167</v>
      </c>
      <c r="B144" s="324">
        <v>0</v>
      </c>
      <c r="C144" s="324">
        <v>0</v>
      </c>
      <c r="D144" s="323">
        <v>49</v>
      </c>
      <c r="E144" s="323">
        <v>6</v>
      </c>
      <c r="G144" s="323">
        <v>8</v>
      </c>
      <c r="H144" s="323">
        <v>14</v>
      </c>
    </row>
    <row r="145" spans="1:8" x14ac:dyDescent="0.25">
      <c r="A145" s="103" t="s">
        <v>776</v>
      </c>
      <c r="B145" s="324">
        <v>0</v>
      </c>
      <c r="C145" s="324">
        <v>0</v>
      </c>
      <c r="D145" s="323">
        <v>0</v>
      </c>
      <c r="E145" s="323">
        <v>0</v>
      </c>
      <c r="G145" s="323">
        <v>0</v>
      </c>
      <c r="H145" s="323">
        <v>0</v>
      </c>
    </row>
    <row r="146" spans="1:8" x14ac:dyDescent="0.25">
      <c r="A146" s="103" t="s">
        <v>1316</v>
      </c>
      <c r="B146" s="324">
        <v>0</v>
      </c>
      <c r="C146" s="324">
        <v>0</v>
      </c>
      <c r="D146" s="323">
        <v>0</v>
      </c>
      <c r="E146" s="323">
        <v>0</v>
      </c>
      <c r="G146" s="323">
        <v>0</v>
      </c>
      <c r="H146" s="323">
        <v>0</v>
      </c>
    </row>
    <row r="147" spans="1:8" x14ac:dyDescent="0.25">
      <c r="A147" s="103" t="s">
        <v>807</v>
      </c>
      <c r="B147" s="324">
        <v>0</v>
      </c>
      <c r="C147" s="324">
        <v>0</v>
      </c>
      <c r="D147" s="323">
        <v>0</v>
      </c>
      <c r="E147" s="323">
        <v>0</v>
      </c>
      <c r="G147" s="323">
        <v>290</v>
      </c>
      <c r="H147" s="323">
        <v>448</v>
      </c>
    </row>
    <row r="148" spans="1:8" x14ac:dyDescent="0.25">
      <c r="A148" s="103" t="s">
        <v>775</v>
      </c>
      <c r="B148" s="324">
        <v>0</v>
      </c>
      <c r="C148" s="324">
        <v>0</v>
      </c>
      <c r="D148" s="323">
        <v>0</v>
      </c>
      <c r="E148" s="323">
        <v>0</v>
      </c>
      <c r="G148" s="323">
        <v>0</v>
      </c>
      <c r="H148" s="323">
        <v>0</v>
      </c>
    </row>
    <row r="149" spans="1:8" x14ac:dyDescent="0.25">
      <c r="A149" s="103" t="s">
        <v>1166</v>
      </c>
      <c r="B149" s="324">
        <v>0</v>
      </c>
      <c r="C149" s="324">
        <v>0</v>
      </c>
      <c r="D149" s="323">
        <v>0</v>
      </c>
      <c r="E149" s="323">
        <v>0</v>
      </c>
      <c r="G149" s="323">
        <v>0</v>
      </c>
      <c r="H149" s="323">
        <v>0</v>
      </c>
    </row>
    <row r="150" spans="1:8" x14ac:dyDescent="0.25">
      <c r="A150" s="103" t="s">
        <v>766</v>
      </c>
      <c r="B150" s="324">
        <v>0</v>
      </c>
      <c r="C150" s="324">
        <v>0</v>
      </c>
      <c r="D150" s="323">
        <v>0</v>
      </c>
      <c r="E150" s="323">
        <v>0</v>
      </c>
      <c r="G150" s="323">
        <v>0</v>
      </c>
      <c r="H150" s="323">
        <v>0</v>
      </c>
    </row>
    <row r="151" spans="1:8" x14ac:dyDescent="0.25">
      <c r="A151" s="103" t="s">
        <v>1184</v>
      </c>
      <c r="B151" s="324">
        <v>0</v>
      </c>
      <c r="C151" s="324">
        <v>0</v>
      </c>
      <c r="D151" s="323">
        <v>0</v>
      </c>
      <c r="E151" s="323">
        <v>0</v>
      </c>
      <c r="G151" s="323">
        <v>0</v>
      </c>
      <c r="H151" s="323">
        <v>0</v>
      </c>
    </row>
    <row r="152" spans="1:8" x14ac:dyDescent="0.25">
      <c r="A152" s="103" t="s">
        <v>930</v>
      </c>
      <c r="B152" s="324">
        <v>0</v>
      </c>
      <c r="C152" s="324">
        <v>0</v>
      </c>
      <c r="D152" s="323">
        <v>0</v>
      </c>
      <c r="E152" s="323">
        <v>0</v>
      </c>
      <c r="G152" s="323">
        <v>54</v>
      </c>
      <c r="H152" s="323">
        <v>180</v>
      </c>
    </row>
    <row r="153" spans="1:8" x14ac:dyDescent="0.25">
      <c r="A153" s="103" t="s">
        <v>916</v>
      </c>
      <c r="B153" s="324">
        <v>0</v>
      </c>
      <c r="C153" s="324">
        <v>0</v>
      </c>
      <c r="D153" s="323">
        <v>147</v>
      </c>
      <c r="E153" s="323">
        <v>0</v>
      </c>
      <c r="G153" s="323">
        <v>0</v>
      </c>
      <c r="H153" s="323">
        <v>368</v>
      </c>
    </row>
    <row r="154" spans="1:8" x14ac:dyDescent="0.25">
      <c r="A154" s="103" t="s">
        <v>1032</v>
      </c>
      <c r="B154" s="324">
        <v>0</v>
      </c>
      <c r="C154" s="324">
        <v>0</v>
      </c>
      <c r="D154" s="323">
        <v>2</v>
      </c>
      <c r="E154" s="323">
        <v>0</v>
      </c>
      <c r="G154" s="323">
        <v>0</v>
      </c>
      <c r="H154" s="323">
        <v>3</v>
      </c>
    </row>
    <row r="155" spans="1:8" x14ac:dyDescent="0.25">
      <c r="A155" s="103" t="s">
        <v>816</v>
      </c>
      <c r="B155" s="324">
        <v>0</v>
      </c>
      <c r="C155" s="324">
        <v>0</v>
      </c>
      <c r="D155" s="323">
        <v>0</v>
      </c>
      <c r="E155" s="323">
        <v>0</v>
      </c>
      <c r="G155" s="323">
        <v>0</v>
      </c>
      <c r="H155" s="323">
        <v>0</v>
      </c>
    </row>
    <row r="156" spans="1:8" x14ac:dyDescent="0.25">
      <c r="A156" s="103" t="s">
        <v>1165</v>
      </c>
      <c r="B156" s="324">
        <v>0</v>
      </c>
      <c r="C156" s="324">
        <v>0</v>
      </c>
      <c r="D156" s="323">
        <v>0</v>
      </c>
      <c r="E156" s="323">
        <v>0</v>
      </c>
      <c r="G156" s="323">
        <v>0</v>
      </c>
      <c r="H156" s="323">
        <v>0</v>
      </c>
    </row>
    <row r="157" spans="1:8" x14ac:dyDescent="0.25">
      <c r="A157" s="103" t="s">
        <v>860</v>
      </c>
      <c r="B157" s="324">
        <v>83</v>
      </c>
      <c r="C157" s="324">
        <v>0</v>
      </c>
      <c r="D157" s="323">
        <v>49</v>
      </c>
      <c r="E157" s="323">
        <v>0</v>
      </c>
      <c r="G157" s="323">
        <v>14</v>
      </c>
      <c r="H157" s="323">
        <v>563</v>
      </c>
    </row>
    <row r="158" spans="1:8" x14ac:dyDescent="0.25">
      <c r="A158" s="103" t="s">
        <v>991</v>
      </c>
      <c r="B158" s="324">
        <v>0</v>
      </c>
      <c r="C158" s="324">
        <v>0</v>
      </c>
      <c r="D158" s="323">
        <v>0</v>
      </c>
      <c r="E158" s="323">
        <v>0</v>
      </c>
      <c r="G158" s="323">
        <v>0</v>
      </c>
      <c r="H158" s="323">
        <v>6</v>
      </c>
    </row>
    <row r="159" spans="1:8" x14ac:dyDescent="0.25">
      <c r="A159" s="103" t="s">
        <v>1183</v>
      </c>
      <c r="B159" s="324">
        <v>0</v>
      </c>
      <c r="C159" s="324">
        <v>0</v>
      </c>
      <c r="D159" s="323">
        <v>0</v>
      </c>
      <c r="E159" s="323">
        <v>0</v>
      </c>
      <c r="G159" s="323">
        <v>0</v>
      </c>
      <c r="H159" s="323">
        <v>0</v>
      </c>
    </row>
    <row r="160" spans="1:8" x14ac:dyDescent="0.25">
      <c r="A160" s="103" t="s">
        <v>1234</v>
      </c>
      <c r="B160" s="324">
        <v>64</v>
      </c>
      <c r="C160" s="324">
        <v>0</v>
      </c>
      <c r="D160" s="323">
        <v>0</v>
      </c>
      <c r="E160" s="323">
        <v>0</v>
      </c>
      <c r="G160" s="323">
        <v>0</v>
      </c>
      <c r="H160" s="323">
        <v>383</v>
      </c>
    </row>
    <row r="161" spans="1:8" x14ac:dyDescent="0.25">
      <c r="A161" s="103" t="s">
        <v>1174</v>
      </c>
      <c r="B161" s="324">
        <v>290</v>
      </c>
      <c r="C161" s="324">
        <v>0</v>
      </c>
      <c r="D161" s="323">
        <v>268</v>
      </c>
      <c r="E161" s="323">
        <v>0</v>
      </c>
      <c r="G161" s="323">
        <v>384</v>
      </c>
      <c r="H161" s="323">
        <v>2328</v>
      </c>
    </row>
    <row r="162" spans="1:8" x14ac:dyDescent="0.25">
      <c r="A162" s="103" t="s">
        <v>664</v>
      </c>
      <c r="B162" s="324">
        <v>0</v>
      </c>
      <c r="C162" s="324">
        <v>0</v>
      </c>
      <c r="D162" s="323">
        <v>0</v>
      </c>
      <c r="E162" s="323">
        <v>0</v>
      </c>
      <c r="G162" s="323">
        <v>102</v>
      </c>
      <c r="H162" s="323">
        <v>162</v>
      </c>
    </row>
    <row r="163" spans="1:8" x14ac:dyDescent="0.25">
      <c r="A163" s="103" t="s">
        <v>990</v>
      </c>
      <c r="B163" s="324">
        <v>0</v>
      </c>
      <c r="C163" s="324">
        <v>0</v>
      </c>
      <c r="D163" s="323">
        <v>0</v>
      </c>
      <c r="E163" s="323">
        <v>0</v>
      </c>
      <c r="G163" s="323">
        <v>0</v>
      </c>
      <c r="H163" s="323">
        <v>131</v>
      </c>
    </row>
    <row r="164" spans="1:8" x14ac:dyDescent="0.25">
      <c r="A164" s="103" t="s">
        <v>929</v>
      </c>
      <c r="B164" s="324">
        <v>0</v>
      </c>
      <c r="C164" s="324">
        <v>0</v>
      </c>
      <c r="D164" s="323">
        <v>0</v>
      </c>
      <c r="E164" s="323">
        <v>0</v>
      </c>
      <c r="G164" s="323">
        <v>0</v>
      </c>
      <c r="H164" s="323">
        <v>45</v>
      </c>
    </row>
    <row r="165" spans="1:8" x14ac:dyDescent="0.25">
      <c r="A165" s="103" t="s">
        <v>989</v>
      </c>
      <c r="B165" s="324">
        <v>0</v>
      </c>
      <c r="C165" s="324">
        <v>0</v>
      </c>
      <c r="D165" s="323">
        <v>0</v>
      </c>
      <c r="E165" s="323">
        <v>0</v>
      </c>
      <c r="G165" s="323">
        <v>7</v>
      </c>
      <c r="H165" s="323">
        <v>46</v>
      </c>
    </row>
    <row r="166" spans="1:8" x14ac:dyDescent="0.25">
      <c r="A166" s="103" t="s">
        <v>1102</v>
      </c>
      <c r="B166" s="324">
        <v>0</v>
      </c>
      <c r="C166" s="324">
        <v>0</v>
      </c>
      <c r="D166" s="323">
        <v>0</v>
      </c>
      <c r="E166" s="323">
        <v>0</v>
      </c>
      <c r="G166" s="323">
        <v>14</v>
      </c>
      <c r="H166" s="323">
        <v>42</v>
      </c>
    </row>
    <row r="167" spans="1:8" x14ac:dyDescent="0.25">
      <c r="A167" s="103" t="s">
        <v>840</v>
      </c>
      <c r="B167" s="324">
        <v>26</v>
      </c>
      <c r="C167" s="324">
        <v>0</v>
      </c>
      <c r="D167" s="323">
        <v>247</v>
      </c>
      <c r="E167" s="323">
        <v>0</v>
      </c>
      <c r="G167" s="323">
        <v>14</v>
      </c>
      <c r="H167" s="323">
        <v>406</v>
      </c>
    </row>
    <row r="168" spans="1:8" x14ac:dyDescent="0.25">
      <c r="A168" s="103" t="s">
        <v>1101</v>
      </c>
      <c r="B168" s="324">
        <v>0</v>
      </c>
      <c r="C168" s="324">
        <v>0</v>
      </c>
      <c r="D168" s="323">
        <v>0</v>
      </c>
      <c r="E168" s="323">
        <v>0</v>
      </c>
      <c r="G168" s="323">
        <v>1</v>
      </c>
      <c r="H168" s="323">
        <v>776</v>
      </c>
    </row>
    <row r="169" spans="1:8" x14ac:dyDescent="0.25">
      <c r="A169" s="103" t="s">
        <v>1100</v>
      </c>
      <c r="B169" s="324">
        <v>0</v>
      </c>
      <c r="C169" s="324">
        <v>0</v>
      </c>
      <c r="D169" s="323">
        <v>0</v>
      </c>
      <c r="E169" s="323">
        <v>0</v>
      </c>
      <c r="G169" s="323">
        <v>0</v>
      </c>
      <c r="H169" s="323">
        <v>22</v>
      </c>
    </row>
    <row r="170" spans="1:8" x14ac:dyDescent="0.25">
      <c r="A170" s="103" t="s">
        <v>652</v>
      </c>
      <c r="B170" s="324">
        <v>4</v>
      </c>
      <c r="C170" s="324">
        <v>0</v>
      </c>
      <c r="D170" s="323">
        <v>0</v>
      </c>
      <c r="E170" s="323">
        <v>1</v>
      </c>
      <c r="G170" s="323">
        <v>1</v>
      </c>
      <c r="H170" s="323">
        <v>6</v>
      </c>
    </row>
    <row r="171" spans="1:8" x14ac:dyDescent="0.25">
      <c r="A171" s="103" t="s">
        <v>848</v>
      </c>
      <c r="B171" s="324">
        <v>0</v>
      </c>
      <c r="C171" s="324">
        <v>0</v>
      </c>
      <c r="D171" s="323">
        <v>0</v>
      </c>
      <c r="E171" s="323">
        <v>0</v>
      </c>
      <c r="G171" s="323">
        <v>5</v>
      </c>
      <c r="H171" s="323">
        <v>197</v>
      </c>
    </row>
    <row r="172" spans="1:8" x14ac:dyDescent="0.25">
      <c r="A172" s="103" t="s">
        <v>1016</v>
      </c>
      <c r="B172" s="324">
        <v>0</v>
      </c>
      <c r="C172" s="324">
        <v>0</v>
      </c>
      <c r="D172" s="323">
        <v>0</v>
      </c>
      <c r="E172" s="323">
        <v>0</v>
      </c>
      <c r="G172" s="323">
        <v>0</v>
      </c>
      <c r="H172" s="323">
        <v>0</v>
      </c>
    </row>
    <row r="173" spans="1:8" x14ac:dyDescent="0.25">
      <c r="A173" s="103" t="s">
        <v>915</v>
      </c>
      <c r="B173" s="324">
        <v>0</v>
      </c>
      <c r="C173" s="324">
        <v>0</v>
      </c>
      <c r="D173" s="323">
        <v>0</v>
      </c>
      <c r="E173" s="323">
        <v>0</v>
      </c>
      <c r="G173" s="323">
        <v>10</v>
      </c>
      <c r="H173" s="323">
        <v>0</v>
      </c>
    </row>
    <row r="174" spans="1:8" x14ac:dyDescent="0.25">
      <c r="A174" s="103" t="s">
        <v>1002</v>
      </c>
      <c r="B174" s="324">
        <v>2</v>
      </c>
      <c r="C174" s="324">
        <v>0</v>
      </c>
      <c r="D174" s="323">
        <v>0</v>
      </c>
      <c r="E174" s="323">
        <v>0</v>
      </c>
      <c r="G174" s="323">
        <v>0</v>
      </c>
      <c r="H174" s="323">
        <v>5</v>
      </c>
    </row>
    <row r="175" spans="1:8" x14ac:dyDescent="0.25">
      <c r="A175" s="103" t="s">
        <v>1015</v>
      </c>
      <c r="B175" s="324">
        <v>0</v>
      </c>
      <c r="C175" s="324">
        <v>0</v>
      </c>
      <c r="D175" s="323">
        <v>0</v>
      </c>
      <c r="E175" s="323">
        <v>0</v>
      </c>
      <c r="G175" s="323">
        <v>0</v>
      </c>
      <c r="H175" s="323">
        <v>0</v>
      </c>
    </row>
    <row r="176" spans="1:8" x14ac:dyDescent="0.25">
      <c r="A176" s="103" t="s">
        <v>1216</v>
      </c>
      <c r="B176" s="324">
        <v>0</v>
      </c>
      <c r="C176" s="324">
        <v>0</v>
      </c>
      <c r="D176" s="323">
        <v>0</v>
      </c>
      <c r="E176" s="323">
        <v>0</v>
      </c>
      <c r="G176" s="323">
        <v>0</v>
      </c>
      <c r="H176" s="323">
        <v>3</v>
      </c>
    </row>
    <row r="177" spans="1:8" x14ac:dyDescent="0.25">
      <c r="A177" s="103" t="s">
        <v>870</v>
      </c>
      <c r="B177" s="324">
        <v>0</v>
      </c>
      <c r="C177" s="324">
        <v>0</v>
      </c>
      <c r="D177" s="323">
        <v>2</v>
      </c>
      <c r="E177" s="323">
        <v>0</v>
      </c>
      <c r="G177" s="323">
        <v>0</v>
      </c>
      <c r="H177" s="323">
        <v>30</v>
      </c>
    </row>
    <row r="178" spans="1:8" x14ac:dyDescent="0.25">
      <c r="A178" s="103" t="s">
        <v>847</v>
      </c>
      <c r="B178" s="324">
        <v>0</v>
      </c>
      <c r="C178" s="324">
        <v>0</v>
      </c>
      <c r="D178" s="323">
        <v>0</v>
      </c>
      <c r="E178" s="323">
        <v>0</v>
      </c>
      <c r="G178" s="323">
        <v>0</v>
      </c>
      <c r="H178" s="323">
        <v>0</v>
      </c>
    </row>
    <row r="179" spans="1:8" x14ac:dyDescent="0.25">
      <c r="A179" s="103" t="s">
        <v>1025</v>
      </c>
      <c r="B179" s="324">
        <v>0</v>
      </c>
      <c r="C179" s="324">
        <v>0</v>
      </c>
      <c r="D179" s="323">
        <v>0</v>
      </c>
      <c r="E179" s="323">
        <v>0</v>
      </c>
      <c r="G179" s="323">
        <v>0</v>
      </c>
      <c r="H179" s="323">
        <v>0</v>
      </c>
    </row>
    <row r="180" spans="1:8" x14ac:dyDescent="0.25">
      <c r="A180" s="103" t="s">
        <v>859</v>
      </c>
      <c r="B180" s="324">
        <v>0</v>
      </c>
      <c r="C180" s="324">
        <v>0</v>
      </c>
      <c r="D180" s="323">
        <v>0</v>
      </c>
      <c r="E180" s="323">
        <v>0</v>
      </c>
      <c r="G180" s="323">
        <v>0</v>
      </c>
      <c r="H180" s="323">
        <v>9</v>
      </c>
    </row>
    <row r="181" spans="1:8" x14ac:dyDescent="0.25">
      <c r="A181" s="103" t="s">
        <v>1137</v>
      </c>
      <c r="B181" s="324">
        <v>0</v>
      </c>
      <c r="C181" s="324">
        <v>0</v>
      </c>
      <c r="D181" s="323">
        <v>0</v>
      </c>
      <c r="E181" s="323">
        <v>0</v>
      </c>
      <c r="G181" s="323">
        <v>0</v>
      </c>
      <c r="H181" s="323">
        <v>0</v>
      </c>
    </row>
    <row r="182" spans="1:8" x14ac:dyDescent="0.25">
      <c r="A182" s="103" t="s">
        <v>1099</v>
      </c>
      <c r="B182" s="324">
        <v>0</v>
      </c>
      <c r="C182" s="324">
        <v>0</v>
      </c>
      <c r="D182" s="323">
        <v>0</v>
      </c>
      <c r="E182" s="323">
        <v>0</v>
      </c>
      <c r="G182" s="323">
        <v>0</v>
      </c>
      <c r="H182" s="323">
        <v>0</v>
      </c>
    </row>
    <row r="183" spans="1:8" x14ac:dyDescent="0.25">
      <c r="A183" s="103" t="s">
        <v>1098</v>
      </c>
      <c r="B183" s="324">
        <v>0</v>
      </c>
      <c r="C183" s="324">
        <v>0</v>
      </c>
      <c r="D183" s="323">
        <v>127</v>
      </c>
      <c r="E183" s="323">
        <v>0</v>
      </c>
      <c r="G183" s="323">
        <v>0</v>
      </c>
      <c r="H183" s="323">
        <v>0</v>
      </c>
    </row>
    <row r="184" spans="1:8" x14ac:dyDescent="0.25">
      <c r="A184" s="103" t="s">
        <v>1233</v>
      </c>
      <c r="B184" s="324">
        <v>0</v>
      </c>
      <c r="C184" s="324">
        <v>0</v>
      </c>
      <c r="D184" s="323">
        <v>0</v>
      </c>
      <c r="E184" s="323">
        <v>0</v>
      </c>
      <c r="G184" s="323">
        <v>0</v>
      </c>
      <c r="H184" s="323">
        <v>108</v>
      </c>
    </row>
    <row r="185" spans="1:8" x14ac:dyDescent="0.25">
      <c r="A185" s="103" t="s">
        <v>799</v>
      </c>
      <c r="B185" s="324">
        <v>1</v>
      </c>
      <c r="C185" s="324">
        <v>0</v>
      </c>
      <c r="D185" s="323">
        <v>2</v>
      </c>
      <c r="E185" s="323">
        <v>0</v>
      </c>
      <c r="G185" s="323">
        <v>12</v>
      </c>
      <c r="H185" s="323">
        <v>44</v>
      </c>
    </row>
    <row r="186" spans="1:8" x14ac:dyDescent="0.25">
      <c r="A186" s="103" t="s">
        <v>948</v>
      </c>
      <c r="B186" s="324">
        <v>0</v>
      </c>
      <c r="C186" s="324">
        <v>0</v>
      </c>
      <c r="D186" s="323">
        <v>12</v>
      </c>
      <c r="E186" s="323">
        <v>2</v>
      </c>
      <c r="G186" s="323">
        <v>76</v>
      </c>
      <c r="H186" s="323">
        <v>17</v>
      </c>
    </row>
    <row r="187" spans="1:8" x14ac:dyDescent="0.25">
      <c r="A187" s="103" t="s">
        <v>1205</v>
      </c>
      <c r="B187" s="324">
        <v>0</v>
      </c>
      <c r="C187" s="324">
        <v>0</v>
      </c>
      <c r="D187" s="323">
        <v>0</v>
      </c>
      <c r="E187" s="323">
        <v>0</v>
      </c>
      <c r="G187" s="323">
        <v>0</v>
      </c>
      <c r="H187" s="323">
        <v>190</v>
      </c>
    </row>
    <row r="188" spans="1:8" x14ac:dyDescent="0.25">
      <c r="A188" s="103" t="s">
        <v>1097</v>
      </c>
      <c r="B188" s="324">
        <v>0</v>
      </c>
      <c r="C188" s="324">
        <v>0</v>
      </c>
      <c r="D188" s="323">
        <v>0</v>
      </c>
      <c r="E188" s="323">
        <v>0</v>
      </c>
      <c r="G188" s="323">
        <v>0</v>
      </c>
      <c r="H188" s="323">
        <v>0</v>
      </c>
    </row>
    <row r="189" spans="1:8" x14ac:dyDescent="0.25">
      <c r="A189" s="103" t="s">
        <v>914</v>
      </c>
      <c r="B189" s="324">
        <v>0</v>
      </c>
      <c r="C189" s="324">
        <v>0</v>
      </c>
      <c r="D189" s="323">
        <v>0</v>
      </c>
      <c r="E189" s="323">
        <v>0</v>
      </c>
      <c r="G189" s="323">
        <v>0</v>
      </c>
      <c r="H189" s="323">
        <v>98</v>
      </c>
    </row>
    <row r="190" spans="1:8" x14ac:dyDescent="0.25">
      <c r="A190" s="103" t="s">
        <v>1096</v>
      </c>
      <c r="B190" s="324">
        <v>0</v>
      </c>
      <c r="C190" s="324">
        <v>0</v>
      </c>
      <c r="D190" s="323">
        <v>0</v>
      </c>
      <c r="E190" s="323">
        <v>0</v>
      </c>
      <c r="G190" s="323">
        <v>0</v>
      </c>
      <c r="H190" s="323">
        <v>0</v>
      </c>
    </row>
    <row r="191" spans="1:8" x14ac:dyDescent="0.25">
      <c r="A191" s="103" t="s">
        <v>913</v>
      </c>
      <c r="B191" s="324">
        <v>0</v>
      </c>
      <c r="C191" s="324">
        <v>0</v>
      </c>
      <c r="D191" s="323">
        <v>0</v>
      </c>
      <c r="E191" s="323">
        <v>0</v>
      </c>
      <c r="G191" s="323">
        <v>0</v>
      </c>
      <c r="H191" s="323">
        <v>6</v>
      </c>
    </row>
    <row r="192" spans="1:8" x14ac:dyDescent="0.25">
      <c r="A192" s="103" t="s">
        <v>1329</v>
      </c>
      <c r="B192" s="324">
        <v>0</v>
      </c>
      <c r="C192" s="324">
        <v>16</v>
      </c>
      <c r="D192" s="323">
        <v>0</v>
      </c>
      <c r="E192" s="323">
        <v>8</v>
      </c>
      <c r="G192" s="323">
        <v>10</v>
      </c>
      <c r="H192" s="323">
        <v>5</v>
      </c>
    </row>
    <row r="193" spans="1:8" x14ac:dyDescent="0.25">
      <c r="A193" s="103" t="s">
        <v>925</v>
      </c>
      <c r="B193" s="324">
        <v>0</v>
      </c>
      <c r="C193" s="324">
        <v>0</v>
      </c>
      <c r="D193" s="323">
        <v>0</v>
      </c>
      <c r="E193" s="323">
        <v>0</v>
      </c>
      <c r="G193" s="323">
        <v>0</v>
      </c>
      <c r="H193" s="323">
        <v>68</v>
      </c>
    </row>
    <row r="194" spans="1:8" x14ac:dyDescent="0.25">
      <c r="A194" s="103" t="s">
        <v>1157</v>
      </c>
      <c r="B194" s="324">
        <v>0</v>
      </c>
      <c r="C194" s="324">
        <v>0</v>
      </c>
      <c r="D194" s="323">
        <v>0</v>
      </c>
      <c r="E194" s="323">
        <v>0</v>
      </c>
      <c r="G194" s="323">
        <v>0</v>
      </c>
      <c r="H194" s="323">
        <v>0</v>
      </c>
    </row>
    <row r="195" spans="1:8" x14ac:dyDescent="0.25">
      <c r="A195" s="103" t="s">
        <v>792</v>
      </c>
      <c r="B195" s="324">
        <v>0</v>
      </c>
      <c r="C195" s="324">
        <v>0</v>
      </c>
      <c r="D195" s="323">
        <v>0</v>
      </c>
      <c r="E195" s="323">
        <v>0</v>
      </c>
      <c r="G195" s="323">
        <v>0</v>
      </c>
      <c r="H195" s="323">
        <v>32</v>
      </c>
    </row>
    <row r="196" spans="1:8" x14ac:dyDescent="0.25">
      <c r="A196" s="103" t="s">
        <v>643</v>
      </c>
      <c r="B196" s="324">
        <v>0</v>
      </c>
      <c r="C196" s="324">
        <v>5</v>
      </c>
      <c r="D196" s="323">
        <v>0</v>
      </c>
      <c r="E196" s="323">
        <v>4</v>
      </c>
      <c r="G196" s="323">
        <v>53</v>
      </c>
      <c r="H196" s="323">
        <v>39</v>
      </c>
    </row>
    <row r="197" spans="1:8" x14ac:dyDescent="0.25">
      <c r="A197" s="103" t="s">
        <v>988</v>
      </c>
      <c r="B197" s="324">
        <v>0</v>
      </c>
      <c r="C197" s="324">
        <v>0</v>
      </c>
      <c r="D197" s="323">
        <v>0</v>
      </c>
      <c r="E197" s="323">
        <v>0</v>
      </c>
      <c r="G197" s="323">
        <v>0</v>
      </c>
      <c r="H197" s="323">
        <v>0</v>
      </c>
    </row>
    <row r="198" spans="1:8" x14ac:dyDescent="0.25">
      <c r="A198" s="103" t="s">
        <v>1095</v>
      </c>
      <c r="B198" s="324">
        <v>0</v>
      </c>
      <c r="C198" s="324">
        <v>0</v>
      </c>
      <c r="D198" s="323">
        <v>0</v>
      </c>
      <c r="E198" s="323">
        <v>0</v>
      </c>
      <c r="G198" s="323">
        <v>0</v>
      </c>
      <c r="H198" s="323">
        <v>0</v>
      </c>
    </row>
    <row r="199" spans="1:8" x14ac:dyDescent="0.25">
      <c r="A199" s="103" t="s">
        <v>1182</v>
      </c>
      <c r="B199" s="324">
        <v>0</v>
      </c>
      <c r="C199" s="324">
        <v>0</v>
      </c>
      <c r="D199" s="323">
        <v>0</v>
      </c>
      <c r="E199" s="323">
        <v>0</v>
      </c>
      <c r="G199" s="323">
        <v>0</v>
      </c>
      <c r="H199" s="323">
        <v>0</v>
      </c>
    </row>
    <row r="200" spans="1:8" x14ac:dyDescent="0.25">
      <c r="A200" s="103" t="s">
        <v>1156</v>
      </c>
      <c r="B200" s="324">
        <v>0</v>
      </c>
      <c r="C200" s="324">
        <v>0</v>
      </c>
      <c r="D200" s="323">
        <v>10</v>
      </c>
      <c r="E200" s="323">
        <v>0</v>
      </c>
      <c r="G200" s="323">
        <v>77</v>
      </c>
      <c r="H200" s="323">
        <v>19</v>
      </c>
    </row>
    <row r="201" spans="1:8" x14ac:dyDescent="0.25">
      <c r="A201" s="103" t="s">
        <v>892</v>
      </c>
      <c r="B201" s="324">
        <v>0</v>
      </c>
      <c r="C201" s="324">
        <v>0</v>
      </c>
      <c r="D201" s="323">
        <v>0</v>
      </c>
      <c r="E201" s="323">
        <v>0</v>
      </c>
      <c r="G201" s="323">
        <v>0</v>
      </c>
      <c r="H201" s="323">
        <v>20</v>
      </c>
    </row>
    <row r="202" spans="1:8" x14ac:dyDescent="0.25">
      <c r="A202" s="103" t="s">
        <v>633</v>
      </c>
      <c r="B202" s="324">
        <v>0</v>
      </c>
      <c r="C202" s="324">
        <v>0</v>
      </c>
      <c r="D202" s="323">
        <v>0</v>
      </c>
      <c r="E202" s="323">
        <v>0</v>
      </c>
      <c r="G202" s="323">
        <v>0</v>
      </c>
      <c r="H202" s="323">
        <v>0</v>
      </c>
    </row>
    <row r="203" spans="1:8" x14ac:dyDescent="0.25">
      <c r="A203" s="103" t="s">
        <v>947</v>
      </c>
      <c r="B203" s="324">
        <v>0</v>
      </c>
      <c r="C203" s="324">
        <v>0</v>
      </c>
      <c r="D203" s="323">
        <v>0</v>
      </c>
      <c r="E203" s="323">
        <v>0</v>
      </c>
      <c r="G203" s="323">
        <v>0</v>
      </c>
      <c r="H203" s="323">
        <v>43</v>
      </c>
    </row>
    <row r="204" spans="1:8" x14ac:dyDescent="0.25">
      <c r="A204" s="103" t="s">
        <v>946</v>
      </c>
      <c r="B204" s="324">
        <v>0</v>
      </c>
      <c r="C204" s="324">
        <v>0</v>
      </c>
      <c r="D204" s="323">
        <v>0</v>
      </c>
      <c r="E204" s="323">
        <v>0</v>
      </c>
      <c r="G204" s="323">
        <v>0</v>
      </c>
      <c r="H204" s="323">
        <v>319</v>
      </c>
    </row>
    <row r="205" spans="1:8" x14ac:dyDescent="0.25">
      <c r="A205" s="103" t="s">
        <v>1094</v>
      </c>
      <c r="B205" s="326">
        <v>0</v>
      </c>
      <c r="C205" s="324">
        <v>0</v>
      </c>
      <c r="D205" s="323">
        <v>0</v>
      </c>
      <c r="E205" s="323">
        <v>0</v>
      </c>
      <c r="G205" s="323">
        <v>0</v>
      </c>
      <c r="H205" s="323">
        <v>0</v>
      </c>
    </row>
    <row r="206" spans="1:8" x14ac:dyDescent="0.25">
      <c r="A206" s="103" t="s">
        <v>1093</v>
      </c>
      <c r="B206" s="330">
        <v>0</v>
      </c>
      <c r="C206" s="324">
        <v>0</v>
      </c>
      <c r="D206" s="323">
        <v>0</v>
      </c>
      <c r="E206" s="323">
        <v>0</v>
      </c>
      <c r="G206" s="323">
        <v>0</v>
      </c>
      <c r="H206" s="323">
        <v>5</v>
      </c>
    </row>
    <row r="207" spans="1:8" x14ac:dyDescent="0.25">
      <c r="A207" s="103" t="s">
        <v>1152</v>
      </c>
      <c r="B207" s="330">
        <v>0</v>
      </c>
      <c r="C207" s="324">
        <v>0</v>
      </c>
      <c r="D207" s="323">
        <v>0</v>
      </c>
      <c r="E207" s="323">
        <v>0</v>
      </c>
      <c r="G207" s="323">
        <v>0</v>
      </c>
      <c r="H207" s="323">
        <v>2</v>
      </c>
    </row>
    <row r="208" spans="1:8" x14ac:dyDescent="0.25">
      <c r="A208" s="103" t="s">
        <v>1223</v>
      </c>
      <c r="B208" s="330">
        <v>0</v>
      </c>
      <c r="C208" s="324">
        <v>0</v>
      </c>
      <c r="D208" s="323">
        <v>0</v>
      </c>
      <c r="E208" s="323">
        <v>0</v>
      </c>
      <c r="G208" s="323">
        <v>0</v>
      </c>
      <c r="H208" s="323">
        <v>0</v>
      </c>
    </row>
    <row r="209" spans="1:8" x14ac:dyDescent="0.25">
      <c r="A209" s="103" t="s">
        <v>987</v>
      </c>
      <c r="B209" s="330">
        <v>22</v>
      </c>
      <c r="C209" s="324">
        <v>0</v>
      </c>
      <c r="D209" s="323">
        <v>1</v>
      </c>
      <c r="E209" s="323">
        <v>0</v>
      </c>
      <c r="G209" s="323">
        <v>4531</v>
      </c>
      <c r="H209" s="323">
        <v>1645</v>
      </c>
    </row>
    <row r="210" spans="1:8" x14ac:dyDescent="0.25">
      <c r="A210" s="103" t="s">
        <v>1092</v>
      </c>
      <c r="B210" s="326">
        <v>0</v>
      </c>
      <c r="C210" s="324">
        <v>0</v>
      </c>
      <c r="D210" s="323">
        <v>0</v>
      </c>
      <c r="E210" s="323">
        <v>0</v>
      </c>
      <c r="G210" s="323">
        <v>0</v>
      </c>
      <c r="H210" s="323">
        <v>0</v>
      </c>
    </row>
    <row r="211" spans="1:8" x14ac:dyDescent="0.25">
      <c r="A211" s="103" t="s">
        <v>928</v>
      </c>
      <c r="B211" s="330">
        <v>0</v>
      </c>
      <c r="C211" s="324">
        <v>0</v>
      </c>
      <c r="D211" s="323">
        <v>0</v>
      </c>
      <c r="E211" s="323">
        <v>0</v>
      </c>
      <c r="G211" s="323">
        <v>0</v>
      </c>
      <c r="H211" s="323">
        <v>0</v>
      </c>
    </row>
    <row r="212" spans="1:8" x14ac:dyDescent="0.25">
      <c r="A212" s="103" t="s">
        <v>1222</v>
      </c>
      <c r="B212" s="330">
        <v>0</v>
      </c>
      <c r="C212" s="324">
        <v>0</v>
      </c>
      <c r="D212" s="323">
        <v>0</v>
      </c>
      <c r="E212" s="323">
        <v>0</v>
      </c>
      <c r="G212" s="323">
        <v>11</v>
      </c>
      <c r="H212" s="323">
        <v>0</v>
      </c>
    </row>
    <row r="213" spans="1:8" x14ac:dyDescent="0.25">
      <c r="A213" s="103" t="s">
        <v>1346</v>
      </c>
      <c r="B213" s="330">
        <v>0</v>
      </c>
      <c r="C213" s="324">
        <v>0</v>
      </c>
      <c r="D213" s="323">
        <v>0</v>
      </c>
      <c r="E213" s="323">
        <v>0</v>
      </c>
      <c r="G213" s="323">
        <v>0</v>
      </c>
      <c r="H213" s="323">
        <v>0</v>
      </c>
    </row>
    <row r="214" spans="1:8" x14ac:dyDescent="0.25">
      <c r="A214" s="103" t="s">
        <v>1181</v>
      </c>
      <c r="B214" s="330">
        <v>0</v>
      </c>
      <c r="C214" s="324">
        <v>0</v>
      </c>
      <c r="D214" s="323">
        <v>0</v>
      </c>
      <c r="E214" s="323">
        <v>0</v>
      </c>
      <c r="G214" s="323">
        <v>0</v>
      </c>
      <c r="H214" s="323">
        <v>0</v>
      </c>
    </row>
    <row r="215" spans="1:8" x14ac:dyDescent="0.25">
      <c r="A215" s="103" t="s">
        <v>624</v>
      </c>
      <c r="B215" s="326">
        <v>0</v>
      </c>
      <c r="C215" s="324">
        <v>0</v>
      </c>
      <c r="D215" s="323">
        <v>0</v>
      </c>
      <c r="E215" s="323">
        <v>0</v>
      </c>
      <c r="G215" s="323">
        <v>0</v>
      </c>
      <c r="H215" s="323">
        <v>0</v>
      </c>
    </row>
    <row r="216" spans="1:8" x14ac:dyDescent="0.25">
      <c r="A216" s="103" t="s">
        <v>1014</v>
      </c>
      <c r="B216" s="330">
        <v>0</v>
      </c>
      <c r="C216" s="324">
        <v>0</v>
      </c>
      <c r="D216" s="323">
        <v>0</v>
      </c>
      <c r="E216" s="323">
        <v>0</v>
      </c>
      <c r="G216" s="323">
        <v>0</v>
      </c>
      <c r="H216" s="323">
        <v>25</v>
      </c>
    </row>
    <row r="217" spans="1:8" x14ac:dyDescent="0.25">
      <c r="A217" s="103" t="s">
        <v>611</v>
      </c>
      <c r="B217" s="330">
        <v>0</v>
      </c>
      <c r="C217" s="324">
        <v>0</v>
      </c>
      <c r="D217" s="323">
        <v>0</v>
      </c>
      <c r="E217" s="323">
        <v>0</v>
      </c>
      <c r="G217" s="323">
        <v>0</v>
      </c>
      <c r="H217" s="323">
        <v>0</v>
      </c>
    </row>
    <row r="218" spans="1:8" x14ac:dyDescent="0.25">
      <c r="A218" s="103" t="s">
        <v>1180</v>
      </c>
      <c r="B218" s="330">
        <v>0</v>
      </c>
      <c r="C218" s="324">
        <v>0</v>
      </c>
      <c r="D218" s="323">
        <v>0</v>
      </c>
      <c r="E218" s="323">
        <v>0</v>
      </c>
      <c r="G218" s="323">
        <v>0</v>
      </c>
      <c r="H218" s="323">
        <v>0</v>
      </c>
    </row>
    <row r="219" spans="1:8" x14ac:dyDescent="0.25">
      <c r="A219" s="103" t="s">
        <v>1091</v>
      </c>
      <c r="B219" s="330">
        <v>0</v>
      </c>
      <c r="C219" s="324">
        <v>0</v>
      </c>
      <c r="D219" s="323">
        <v>0</v>
      </c>
      <c r="E219" s="323">
        <v>0</v>
      </c>
      <c r="G219" s="323">
        <v>0</v>
      </c>
      <c r="H219" s="323">
        <v>18</v>
      </c>
    </row>
    <row r="220" spans="1:8" x14ac:dyDescent="0.25">
      <c r="A220" s="103" t="s">
        <v>986</v>
      </c>
      <c r="B220" s="324">
        <v>0</v>
      </c>
      <c r="C220" s="324">
        <v>0</v>
      </c>
      <c r="D220" s="323">
        <v>3</v>
      </c>
      <c r="E220" s="323">
        <v>0</v>
      </c>
      <c r="G220" s="323">
        <v>4</v>
      </c>
      <c r="H220" s="323">
        <v>22</v>
      </c>
    </row>
    <row r="221" spans="1:8" x14ac:dyDescent="0.25">
      <c r="A221" s="103" t="s">
        <v>1090</v>
      </c>
      <c r="B221" s="324">
        <v>0</v>
      </c>
      <c r="C221" s="324">
        <v>0</v>
      </c>
      <c r="D221" s="323">
        <v>0</v>
      </c>
      <c r="E221" s="323">
        <v>0</v>
      </c>
      <c r="G221" s="323">
        <v>0</v>
      </c>
      <c r="H221" s="323">
        <v>0</v>
      </c>
    </row>
    <row r="222" spans="1:8" x14ac:dyDescent="0.25">
      <c r="A222" s="103" t="s">
        <v>891</v>
      </c>
      <c r="B222" s="324">
        <v>0</v>
      </c>
      <c r="C222" s="324">
        <v>0</v>
      </c>
      <c r="D222" s="323">
        <v>0</v>
      </c>
      <c r="E222" s="323">
        <v>1</v>
      </c>
      <c r="G222" s="323">
        <v>0</v>
      </c>
      <c r="H222" s="323">
        <v>28</v>
      </c>
    </row>
    <row r="223" spans="1:8" x14ac:dyDescent="0.25">
      <c r="A223" s="103" t="s">
        <v>1089</v>
      </c>
      <c r="B223" s="324">
        <v>0</v>
      </c>
      <c r="C223" s="324">
        <v>0</v>
      </c>
      <c r="D223" s="323">
        <v>0</v>
      </c>
      <c r="E223" s="323">
        <v>0</v>
      </c>
      <c r="G223" s="323">
        <v>0</v>
      </c>
      <c r="H223" s="323">
        <v>0</v>
      </c>
    </row>
    <row r="224" spans="1:8" x14ac:dyDescent="0.25">
      <c r="A224" s="103" t="s">
        <v>985</v>
      </c>
      <c r="B224" s="324">
        <v>0</v>
      </c>
      <c r="C224" s="324">
        <v>0</v>
      </c>
      <c r="D224" s="323">
        <v>0</v>
      </c>
      <c r="E224" s="323">
        <v>0</v>
      </c>
      <c r="G224" s="323">
        <v>0</v>
      </c>
      <c r="H224" s="323">
        <v>0</v>
      </c>
    </row>
    <row r="225" spans="1:8" x14ac:dyDescent="0.25">
      <c r="A225" s="103" t="s">
        <v>1088</v>
      </c>
      <c r="B225" s="324">
        <v>0</v>
      </c>
      <c r="C225" s="324">
        <v>0</v>
      </c>
      <c r="D225" s="323">
        <v>0</v>
      </c>
      <c r="E225" s="323">
        <v>0</v>
      </c>
      <c r="G225" s="323">
        <v>0</v>
      </c>
      <c r="H225" s="323">
        <v>0</v>
      </c>
    </row>
    <row r="226" spans="1:8" x14ac:dyDescent="0.25">
      <c r="A226" s="103" t="s">
        <v>945</v>
      </c>
      <c r="B226" s="324">
        <v>0</v>
      </c>
      <c r="C226" s="324">
        <v>0</v>
      </c>
      <c r="D226" s="323">
        <v>0</v>
      </c>
      <c r="E226" s="323">
        <v>0</v>
      </c>
      <c r="G226" s="323">
        <v>0</v>
      </c>
      <c r="H226" s="323">
        <v>0</v>
      </c>
    </row>
    <row r="227" spans="1:8" x14ac:dyDescent="0.25">
      <c r="A227" s="103" t="s">
        <v>1087</v>
      </c>
      <c r="B227" s="324">
        <v>0</v>
      </c>
      <c r="C227" s="324">
        <v>0</v>
      </c>
      <c r="D227" s="323">
        <v>0</v>
      </c>
      <c r="E227" s="323">
        <v>1</v>
      </c>
      <c r="G227" s="323">
        <v>0</v>
      </c>
      <c r="H227" s="323">
        <v>4</v>
      </c>
    </row>
    <row r="228" spans="1:8" x14ac:dyDescent="0.25">
      <c r="A228" s="103" t="s">
        <v>1204</v>
      </c>
      <c r="B228" s="324">
        <v>0</v>
      </c>
      <c r="C228" s="324">
        <v>0</v>
      </c>
      <c r="D228" s="323">
        <v>0</v>
      </c>
      <c r="E228" s="323">
        <v>0</v>
      </c>
      <c r="G228" s="323">
        <v>3</v>
      </c>
      <c r="H228" s="323">
        <v>13</v>
      </c>
    </row>
    <row r="229" spans="1:8" x14ac:dyDescent="0.25">
      <c r="A229" s="103" t="s">
        <v>984</v>
      </c>
      <c r="B229" s="324">
        <v>0</v>
      </c>
      <c r="C229" s="324">
        <v>0</v>
      </c>
      <c r="D229" s="323">
        <v>0</v>
      </c>
      <c r="E229" s="323">
        <v>0</v>
      </c>
      <c r="G229" s="323">
        <v>0</v>
      </c>
      <c r="H229" s="323">
        <v>15</v>
      </c>
    </row>
    <row r="230" spans="1:8" x14ac:dyDescent="0.25">
      <c r="A230" s="103" t="s">
        <v>983</v>
      </c>
      <c r="B230" s="324">
        <v>0</v>
      </c>
      <c r="C230" s="324">
        <v>0</v>
      </c>
      <c r="D230" s="323">
        <v>0</v>
      </c>
      <c r="E230" s="323">
        <v>0</v>
      </c>
      <c r="G230" s="323">
        <v>0</v>
      </c>
      <c r="H230" s="323">
        <v>0</v>
      </c>
    </row>
    <row r="231" spans="1:8" x14ac:dyDescent="0.25">
      <c r="A231" s="103" t="s">
        <v>982</v>
      </c>
      <c r="B231" s="324">
        <v>0</v>
      </c>
      <c r="C231" s="324">
        <v>0</v>
      </c>
      <c r="D231" s="323">
        <v>0</v>
      </c>
      <c r="E231" s="323">
        <v>0</v>
      </c>
      <c r="G231" s="323">
        <v>2</v>
      </c>
      <c r="H231" s="323">
        <v>4</v>
      </c>
    </row>
    <row r="232" spans="1:8" x14ac:dyDescent="0.25">
      <c r="A232" s="103" t="s">
        <v>981</v>
      </c>
      <c r="B232" s="324">
        <v>0</v>
      </c>
      <c r="C232" s="324">
        <v>0</v>
      </c>
      <c r="D232" s="323">
        <v>0</v>
      </c>
      <c r="E232" s="323">
        <v>0</v>
      </c>
      <c r="G232" s="323">
        <v>0</v>
      </c>
      <c r="H232" s="323">
        <v>0</v>
      </c>
    </row>
    <row r="233" spans="1:8" x14ac:dyDescent="0.25">
      <c r="A233" s="103" t="s">
        <v>607</v>
      </c>
      <c r="B233" s="324">
        <v>0</v>
      </c>
      <c r="C233" s="324">
        <v>0</v>
      </c>
      <c r="D233" s="323">
        <v>0</v>
      </c>
      <c r="E233" s="323">
        <v>0</v>
      </c>
      <c r="G233" s="323">
        <v>0</v>
      </c>
      <c r="H233" s="323">
        <v>0</v>
      </c>
    </row>
    <row r="234" spans="1:8" x14ac:dyDescent="0.25">
      <c r="A234" s="103" t="s">
        <v>944</v>
      </c>
      <c r="B234" s="324">
        <v>0</v>
      </c>
      <c r="C234" s="324">
        <v>0</v>
      </c>
      <c r="D234" s="323">
        <v>0</v>
      </c>
      <c r="E234" s="323">
        <v>0</v>
      </c>
      <c r="G234" s="323">
        <v>341</v>
      </c>
      <c r="H234" s="323">
        <v>2</v>
      </c>
    </row>
    <row r="235" spans="1:8" x14ac:dyDescent="0.25">
      <c r="A235" s="103" t="s">
        <v>980</v>
      </c>
      <c r="B235" s="324">
        <v>0</v>
      </c>
      <c r="C235" s="324">
        <v>0</v>
      </c>
      <c r="D235" s="323">
        <v>0</v>
      </c>
      <c r="E235" s="323">
        <v>0</v>
      </c>
      <c r="G235" s="323">
        <v>48</v>
      </c>
      <c r="H235" s="323">
        <v>461</v>
      </c>
    </row>
    <row r="236" spans="1:8" x14ac:dyDescent="0.25">
      <c r="A236" s="103" t="s">
        <v>1132</v>
      </c>
      <c r="B236" s="324">
        <v>0</v>
      </c>
      <c r="C236" s="324">
        <v>0</v>
      </c>
      <c r="D236" s="323">
        <v>0</v>
      </c>
      <c r="E236" s="323">
        <v>0</v>
      </c>
      <c r="G236" s="323">
        <v>0</v>
      </c>
      <c r="H236" s="323">
        <v>0</v>
      </c>
    </row>
    <row r="237" spans="1:8" x14ac:dyDescent="0.25">
      <c r="A237" s="103" t="s">
        <v>1086</v>
      </c>
      <c r="B237" s="324">
        <v>0</v>
      </c>
      <c r="C237" s="324">
        <v>0</v>
      </c>
      <c r="D237" s="323">
        <v>0</v>
      </c>
      <c r="E237" s="323">
        <v>0</v>
      </c>
      <c r="G237" s="323">
        <v>0</v>
      </c>
      <c r="H237" s="323">
        <v>52</v>
      </c>
    </row>
    <row r="238" spans="1:8" x14ac:dyDescent="0.25">
      <c r="A238" s="103" t="s">
        <v>1085</v>
      </c>
      <c r="B238" s="324">
        <v>0</v>
      </c>
      <c r="C238" s="324">
        <v>0</v>
      </c>
      <c r="D238" s="323">
        <v>0</v>
      </c>
      <c r="E238" s="323">
        <v>0</v>
      </c>
      <c r="G238" s="323">
        <v>0</v>
      </c>
      <c r="H238" s="323">
        <v>0</v>
      </c>
    </row>
    <row r="239" spans="1:8" x14ac:dyDescent="0.25">
      <c r="A239" s="103" t="s">
        <v>1038</v>
      </c>
      <c r="B239" s="324">
        <v>0</v>
      </c>
      <c r="C239" s="324">
        <v>0</v>
      </c>
      <c r="D239" s="323">
        <v>0</v>
      </c>
      <c r="E239" s="323">
        <v>0</v>
      </c>
      <c r="G239" s="323">
        <v>0</v>
      </c>
      <c r="H239" s="323">
        <v>7</v>
      </c>
    </row>
    <row r="240" spans="1:8" x14ac:dyDescent="0.25">
      <c r="A240" s="103" t="s">
        <v>604</v>
      </c>
      <c r="B240" s="324">
        <v>0</v>
      </c>
      <c r="C240" s="324">
        <v>0</v>
      </c>
      <c r="D240" s="323">
        <v>0</v>
      </c>
      <c r="E240" s="323">
        <v>0</v>
      </c>
      <c r="G240" s="323">
        <v>0</v>
      </c>
      <c r="H240" s="323">
        <v>0</v>
      </c>
    </row>
    <row r="241" spans="1:8" x14ac:dyDescent="0.25">
      <c r="A241" s="103" t="s">
        <v>880</v>
      </c>
      <c r="B241" s="324">
        <v>0</v>
      </c>
      <c r="C241" s="324">
        <v>0</v>
      </c>
      <c r="D241" s="323">
        <v>0</v>
      </c>
      <c r="E241" s="323">
        <v>0</v>
      </c>
      <c r="G241" s="323">
        <v>0</v>
      </c>
      <c r="H241" s="323">
        <v>0</v>
      </c>
    </row>
    <row r="242" spans="1:8" x14ac:dyDescent="0.25">
      <c r="A242" s="103" t="s">
        <v>1084</v>
      </c>
      <c r="B242" s="324">
        <v>0</v>
      </c>
      <c r="C242" s="324">
        <v>0</v>
      </c>
      <c r="D242" s="323">
        <v>0</v>
      </c>
      <c r="E242" s="323">
        <v>0</v>
      </c>
      <c r="G242" s="323">
        <v>0</v>
      </c>
      <c r="H242" s="323">
        <v>0</v>
      </c>
    </row>
    <row r="243" spans="1:8" x14ac:dyDescent="0.25">
      <c r="A243" s="103" t="s">
        <v>890</v>
      </c>
      <c r="B243" s="324">
        <v>0</v>
      </c>
      <c r="C243" s="324">
        <v>0</v>
      </c>
      <c r="D243" s="323">
        <v>5</v>
      </c>
      <c r="E243" s="323">
        <v>0</v>
      </c>
      <c r="G243" s="323">
        <v>0</v>
      </c>
      <c r="H243" s="323">
        <v>72</v>
      </c>
    </row>
    <row r="244" spans="1:8" x14ac:dyDescent="0.25">
      <c r="A244" s="103" t="s">
        <v>1135</v>
      </c>
      <c r="B244" s="324">
        <v>0</v>
      </c>
      <c r="C244" s="324">
        <v>0</v>
      </c>
      <c r="D244" s="323">
        <v>0</v>
      </c>
      <c r="E244" s="323">
        <v>0</v>
      </c>
      <c r="G244" s="323">
        <v>0</v>
      </c>
      <c r="H244" s="323">
        <v>0</v>
      </c>
    </row>
    <row r="245" spans="1:8" x14ac:dyDescent="0.25">
      <c r="A245" s="103" t="s">
        <v>962</v>
      </c>
      <c r="B245" s="324">
        <v>0</v>
      </c>
      <c r="C245" s="324">
        <v>0</v>
      </c>
      <c r="D245" s="323">
        <v>0</v>
      </c>
      <c r="E245" s="323">
        <v>0</v>
      </c>
      <c r="G245" s="323">
        <v>0</v>
      </c>
      <c r="H245" s="323">
        <v>234</v>
      </c>
    </row>
    <row r="246" spans="1:8" x14ac:dyDescent="0.25">
      <c r="A246" s="103" t="s">
        <v>774</v>
      </c>
      <c r="B246" s="324">
        <v>4</v>
      </c>
      <c r="C246" s="324">
        <v>0</v>
      </c>
      <c r="D246" s="323">
        <v>27</v>
      </c>
      <c r="E246" s="323">
        <v>1</v>
      </c>
      <c r="G246" s="323">
        <v>7</v>
      </c>
      <c r="H246" s="323">
        <v>9</v>
      </c>
    </row>
    <row r="247" spans="1:8" x14ac:dyDescent="0.25">
      <c r="A247" s="103" t="s">
        <v>783</v>
      </c>
      <c r="B247" s="324">
        <v>46</v>
      </c>
      <c r="C247" s="324">
        <v>0</v>
      </c>
      <c r="D247" s="323">
        <v>37</v>
      </c>
      <c r="E247" s="323">
        <v>0</v>
      </c>
      <c r="G247" s="323">
        <v>2</v>
      </c>
      <c r="H247" s="323">
        <v>2</v>
      </c>
    </row>
    <row r="248" spans="1:8" x14ac:dyDescent="0.25">
      <c r="A248" s="103" t="s">
        <v>1232</v>
      </c>
      <c r="B248" s="324">
        <v>0</v>
      </c>
      <c r="C248" s="324">
        <v>0</v>
      </c>
      <c r="D248" s="323">
        <v>2</v>
      </c>
      <c r="E248" s="323">
        <v>0</v>
      </c>
      <c r="G248" s="323">
        <v>14</v>
      </c>
      <c r="H248" s="323">
        <v>420</v>
      </c>
    </row>
    <row r="249" spans="1:8" x14ac:dyDescent="0.25">
      <c r="A249" s="103" t="s">
        <v>1024</v>
      </c>
      <c r="B249" s="324">
        <v>0</v>
      </c>
      <c r="C249" s="324">
        <v>0</v>
      </c>
      <c r="D249" s="323">
        <v>0</v>
      </c>
      <c r="E249" s="323">
        <v>0</v>
      </c>
      <c r="G249" s="323">
        <v>0</v>
      </c>
      <c r="H249" s="323">
        <v>0</v>
      </c>
    </row>
    <row r="250" spans="1:8" x14ac:dyDescent="0.25">
      <c r="A250" s="103" t="s">
        <v>879</v>
      </c>
      <c r="B250" s="324">
        <v>0</v>
      </c>
      <c r="C250" s="324">
        <v>0</v>
      </c>
      <c r="D250" s="323">
        <v>0</v>
      </c>
      <c r="E250" s="323">
        <v>0</v>
      </c>
      <c r="G250" s="323">
        <v>0</v>
      </c>
      <c r="H250" s="323">
        <v>0</v>
      </c>
    </row>
    <row r="251" spans="1:8" x14ac:dyDescent="0.25">
      <c r="A251" s="103" t="s">
        <v>912</v>
      </c>
      <c r="B251" s="324">
        <v>0</v>
      </c>
      <c r="C251" s="324">
        <v>0</v>
      </c>
      <c r="D251" s="323">
        <v>0</v>
      </c>
      <c r="E251" s="323">
        <v>0</v>
      </c>
      <c r="G251" s="323">
        <v>0</v>
      </c>
      <c r="H251" s="323">
        <v>0</v>
      </c>
    </row>
    <row r="252" spans="1:8" x14ac:dyDescent="0.25">
      <c r="A252" s="103" t="s">
        <v>1083</v>
      </c>
      <c r="B252" s="324">
        <v>0</v>
      </c>
      <c r="C252" s="324">
        <v>0</v>
      </c>
      <c r="D252" s="323">
        <v>0</v>
      </c>
      <c r="E252" s="323">
        <v>2</v>
      </c>
      <c r="G252" s="323">
        <v>0</v>
      </c>
      <c r="H252" s="323">
        <v>0</v>
      </c>
    </row>
    <row r="253" spans="1:8" x14ac:dyDescent="0.25">
      <c r="A253" s="103" t="s">
        <v>846</v>
      </c>
      <c r="B253" s="324">
        <v>0</v>
      </c>
      <c r="C253" s="324">
        <v>0</v>
      </c>
      <c r="D253" s="323">
        <v>0</v>
      </c>
      <c r="E253" s="323">
        <v>0</v>
      </c>
      <c r="G253" s="323">
        <v>44</v>
      </c>
      <c r="H253" s="323">
        <v>0</v>
      </c>
    </row>
    <row r="254" spans="1:8" x14ac:dyDescent="0.25">
      <c r="A254" s="103" t="s">
        <v>1082</v>
      </c>
      <c r="B254" s="324">
        <v>111</v>
      </c>
      <c r="C254" s="324">
        <v>0</v>
      </c>
      <c r="D254" s="323">
        <v>8</v>
      </c>
      <c r="E254" s="323">
        <v>0</v>
      </c>
      <c r="G254" s="323">
        <v>0</v>
      </c>
      <c r="H254" s="323">
        <v>31</v>
      </c>
    </row>
    <row r="255" spans="1:8" x14ac:dyDescent="0.25">
      <c r="A255" s="103" t="s">
        <v>1322</v>
      </c>
      <c r="B255" s="324">
        <v>0</v>
      </c>
      <c r="C255" s="324">
        <v>0</v>
      </c>
      <c r="D255" s="323">
        <v>0</v>
      </c>
      <c r="E255" s="323">
        <v>0</v>
      </c>
      <c r="G255" s="323">
        <v>0</v>
      </c>
      <c r="H255" s="323">
        <v>0</v>
      </c>
    </row>
    <row r="256" spans="1:8" x14ac:dyDescent="0.25">
      <c r="A256" s="103" t="s">
        <v>979</v>
      </c>
      <c r="B256" s="324">
        <v>0</v>
      </c>
      <c r="C256" s="324">
        <v>0</v>
      </c>
      <c r="D256" s="323">
        <v>0</v>
      </c>
      <c r="E256" s="323">
        <v>0</v>
      </c>
      <c r="G256" s="323">
        <v>0</v>
      </c>
      <c r="H256" s="323">
        <v>0</v>
      </c>
    </row>
    <row r="257" spans="1:8" x14ac:dyDescent="0.25">
      <c r="A257" s="103" t="s">
        <v>839</v>
      </c>
      <c r="B257" s="324">
        <v>1</v>
      </c>
      <c r="C257" s="324">
        <v>0</v>
      </c>
      <c r="D257" s="323">
        <v>17</v>
      </c>
      <c r="E257" s="323">
        <v>0</v>
      </c>
      <c r="G257" s="323">
        <v>1</v>
      </c>
      <c r="H257" s="323">
        <v>267</v>
      </c>
    </row>
    <row r="258" spans="1:8" x14ac:dyDescent="0.25">
      <c r="A258" s="103" t="s">
        <v>1332</v>
      </c>
      <c r="B258" s="324">
        <v>0</v>
      </c>
      <c r="C258" s="324">
        <v>0</v>
      </c>
      <c r="D258" s="323">
        <v>0</v>
      </c>
      <c r="E258" s="323">
        <v>0</v>
      </c>
      <c r="G258" s="323">
        <v>0</v>
      </c>
      <c r="H258" s="323">
        <v>0</v>
      </c>
    </row>
    <row r="259" spans="1:8" x14ac:dyDescent="0.25">
      <c r="A259" s="103" t="s">
        <v>1043</v>
      </c>
      <c r="B259" s="324">
        <v>893</v>
      </c>
      <c r="C259" s="324">
        <v>0</v>
      </c>
      <c r="D259" s="323">
        <v>536</v>
      </c>
      <c r="E259" s="323">
        <v>0</v>
      </c>
      <c r="G259" s="323">
        <v>45</v>
      </c>
      <c r="H259" s="323">
        <v>15833</v>
      </c>
    </row>
    <row r="260" spans="1:8" x14ac:dyDescent="0.25">
      <c r="A260" s="103" t="s">
        <v>552</v>
      </c>
      <c r="B260" s="324">
        <v>32</v>
      </c>
      <c r="C260" s="324">
        <v>0</v>
      </c>
      <c r="D260" s="323">
        <v>0</v>
      </c>
      <c r="E260" s="323">
        <v>0</v>
      </c>
      <c r="G260" s="323">
        <v>0</v>
      </c>
      <c r="H260" s="323">
        <v>1790</v>
      </c>
    </row>
    <row r="261" spans="1:8" x14ac:dyDescent="0.25">
      <c r="A261" s="103" t="s">
        <v>1023</v>
      </c>
      <c r="B261" s="324">
        <v>0</v>
      </c>
      <c r="C261" s="324">
        <v>0</v>
      </c>
      <c r="D261" s="323">
        <v>0</v>
      </c>
      <c r="E261" s="323">
        <v>0</v>
      </c>
      <c r="G261" s="323">
        <v>0</v>
      </c>
      <c r="H261" s="323">
        <v>0</v>
      </c>
    </row>
    <row r="262" spans="1:8" x14ac:dyDescent="0.25">
      <c r="A262" s="103" t="s">
        <v>1333</v>
      </c>
      <c r="B262" s="324">
        <v>0</v>
      </c>
      <c r="C262" s="324">
        <v>0</v>
      </c>
      <c r="D262" s="323">
        <v>0</v>
      </c>
      <c r="E262" s="323">
        <v>0</v>
      </c>
      <c r="G262" s="323">
        <v>2</v>
      </c>
      <c r="H262" s="323">
        <v>13</v>
      </c>
    </row>
    <row r="263" spans="1:8" x14ac:dyDescent="0.25">
      <c r="A263" s="103" t="s">
        <v>820</v>
      </c>
      <c r="B263" s="324">
        <v>0</v>
      </c>
      <c r="C263" s="324">
        <v>0</v>
      </c>
      <c r="D263" s="323">
        <v>0</v>
      </c>
      <c r="E263" s="323">
        <v>0</v>
      </c>
      <c r="G263" s="323">
        <v>0</v>
      </c>
      <c r="H263" s="323">
        <v>0</v>
      </c>
    </row>
    <row r="264" spans="1:8" x14ac:dyDescent="0.25">
      <c r="A264" s="103" t="s">
        <v>1081</v>
      </c>
      <c r="B264" s="324">
        <v>0</v>
      </c>
      <c r="C264" s="324">
        <v>0</v>
      </c>
      <c r="D264" s="323">
        <v>0</v>
      </c>
      <c r="E264" s="323">
        <v>0</v>
      </c>
      <c r="G264" s="323">
        <v>0</v>
      </c>
      <c r="H264" s="323">
        <v>0</v>
      </c>
    </row>
    <row r="265" spans="1:8" x14ac:dyDescent="0.25">
      <c r="A265" s="103" t="s">
        <v>1040</v>
      </c>
      <c r="B265" s="324">
        <v>2</v>
      </c>
      <c r="C265" s="324">
        <v>0</v>
      </c>
      <c r="D265" s="323">
        <v>140</v>
      </c>
      <c r="E265" s="323">
        <v>0</v>
      </c>
      <c r="G265" s="323">
        <v>17</v>
      </c>
      <c r="H265" s="323">
        <v>1</v>
      </c>
    </row>
    <row r="266" spans="1:8" x14ac:dyDescent="0.25">
      <c r="A266" s="103" t="s">
        <v>509</v>
      </c>
      <c r="B266" s="324">
        <v>0</v>
      </c>
      <c r="C266" s="324">
        <v>0</v>
      </c>
      <c r="D266" s="323">
        <v>0</v>
      </c>
      <c r="E266" s="323">
        <v>0</v>
      </c>
      <c r="G266" s="323">
        <v>0</v>
      </c>
      <c r="H266" s="323">
        <v>0</v>
      </c>
    </row>
    <row r="267" spans="1:8" x14ac:dyDescent="0.25">
      <c r="A267" s="103" t="s">
        <v>1080</v>
      </c>
      <c r="B267" s="324">
        <v>0</v>
      </c>
      <c r="C267" s="324">
        <v>0</v>
      </c>
      <c r="D267" s="323">
        <v>0</v>
      </c>
      <c r="E267" s="323">
        <v>0</v>
      </c>
      <c r="G267" s="323">
        <v>0</v>
      </c>
      <c r="H267" s="323">
        <v>16</v>
      </c>
    </row>
    <row r="268" spans="1:8" x14ac:dyDescent="0.25">
      <c r="A268" s="103" t="s">
        <v>1320</v>
      </c>
      <c r="B268" s="324">
        <v>0</v>
      </c>
      <c r="C268" s="324">
        <v>0</v>
      </c>
      <c r="D268" s="323">
        <v>0</v>
      </c>
      <c r="E268" s="323">
        <v>0</v>
      </c>
      <c r="G268" s="323">
        <v>0</v>
      </c>
      <c r="H268" s="323">
        <v>22</v>
      </c>
    </row>
    <row r="269" spans="1:8" x14ac:dyDescent="0.25">
      <c r="A269" s="103" t="s">
        <v>1079</v>
      </c>
      <c r="B269" s="324">
        <v>0</v>
      </c>
      <c r="C269" s="324">
        <v>0</v>
      </c>
      <c r="D269" s="323">
        <v>0</v>
      </c>
      <c r="E269" s="323">
        <v>0</v>
      </c>
      <c r="G269" s="323">
        <v>0</v>
      </c>
      <c r="H269" s="323">
        <v>86</v>
      </c>
    </row>
    <row r="270" spans="1:8" x14ac:dyDescent="0.25">
      <c r="A270" s="103" t="s">
        <v>878</v>
      </c>
      <c r="B270" s="324">
        <v>0</v>
      </c>
      <c r="C270" s="324">
        <v>0</v>
      </c>
      <c r="D270" s="323">
        <v>0</v>
      </c>
      <c r="E270" s="323">
        <v>0</v>
      </c>
      <c r="G270" s="323">
        <v>0</v>
      </c>
      <c r="H270" s="323">
        <v>0</v>
      </c>
    </row>
    <row r="271" spans="1:8" x14ac:dyDescent="0.25">
      <c r="A271" s="103" t="s">
        <v>1147</v>
      </c>
      <c r="B271" s="324">
        <v>0</v>
      </c>
      <c r="C271" s="324">
        <v>0</v>
      </c>
      <c r="D271" s="323">
        <v>0</v>
      </c>
      <c r="E271" s="323">
        <v>0</v>
      </c>
      <c r="G271" s="323">
        <v>0</v>
      </c>
      <c r="H271" s="323">
        <v>0</v>
      </c>
    </row>
    <row r="272" spans="1:8" x14ac:dyDescent="0.25">
      <c r="A272" s="103" t="s">
        <v>503</v>
      </c>
      <c r="B272" s="324">
        <v>6</v>
      </c>
      <c r="C272" s="324">
        <v>1</v>
      </c>
      <c r="D272" s="323">
        <v>3</v>
      </c>
      <c r="E272" s="323">
        <v>3</v>
      </c>
      <c r="G272" s="323">
        <v>3</v>
      </c>
      <c r="H272" s="323">
        <v>23</v>
      </c>
    </row>
    <row r="273" spans="1:8" x14ac:dyDescent="0.25">
      <c r="A273" s="103" t="s">
        <v>1013</v>
      </c>
      <c r="B273" s="324">
        <v>0</v>
      </c>
      <c r="C273" s="324">
        <v>0</v>
      </c>
      <c r="D273" s="323">
        <v>0</v>
      </c>
      <c r="E273" s="323">
        <v>0</v>
      </c>
      <c r="G273" s="323">
        <v>0</v>
      </c>
      <c r="H273" s="323">
        <v>61</v>
      </c>
    </row>
    <row r="274" spans="1:8" x14ac:dyDescent="0.25">
      <c r="A274" s="103" t="s">
        <v>1337</v>
      </c>
      <c r="B274" s="326">
        <v>0</v>
      </c>
      <c r="C274" s="324">
        <v>0</v>
      </c>
      <c r="D274" s="323">
        <v>0</v>
      </c>
      <c r="E274" s="323">
        <v>0</v>
      </c>
      <c r="G274" s="323">
        <v>44</v>
      </c>
      <c r="H274" s="323">
        <v>10</v>
      </c>
    </row>
    <row r="275" spans="1:8" x14ac:dyDescent="0.25">
      <c r="A275" s="103" t="s">
        <v>1203</v>
      </c>
      <c r="B275" s="330">
        <v>0</v>
      </c>
      <c r="C275" s="324">
        <v>0</v>
      </c>
      <c r="D275" s="323">
        <v>0</v>
      </c>
      <c r="E275" s="323">
        <v>0</v>
      </c>
      <c r="G275" s="323">
        <v>0</v>
      </c>
      <c r="H275" s="323">
        <v>0</v>
      </c>
    </row>
    <row r="276" spans="1:8" x14ac:dyDescent="0.25">
      <c r="A276" s="103" t="s">
        <v>751</v>
      </c>
      <c r="B276" s="330">
        <v>0</v>
      </c>
      <c r="C276" s="324">
        <v>0</v>
      </c>
      <c r="D276" s="323">
        <v>0</v>
      </c>
      <c r="E276" s="323">
        <v>0</v>
      </c>
      <c r="G276" s="323">
        <v>0</v>
      </c>
      <c r="H276" s="323">
        <v>0</v>
      </c>
    </row>
    <row r="277" spans="1:8" x14ac:dyDescent="0.25">
      <c r="A277" s="103" t="s">
        <v>1078</v>
      </c>
      <c r="B277" s="330">
        <v>0</v>
      </c>
      <c r="C277" s="324">
        <v>0</v>
      </c>
      <c r="D277" s="323">
        <v>0</v>
      </c>
      <c r="E277" s="323">
        <v>0</v>
      </c>
      <c r="G277" s="323">
        <v>0</v>
      </c>
      <c r="H277" s="323">
        <v>0</v>
      </c>
    </row>
    <row r="278" spans="1:8" x14ac:dyDescent="0.25">
      <c r="A278" s="103" t="s">
        <v>1314</v>
      </c>
      <c r="B278" s="330">
        <v>0</v>
      </c>
      <c r="C278" s="324">
        <v>0</v>
      </c>
      <c r="D278" s="323">
        <v>0</v>
      </c>
      <c r="E278" s="323">
        <v>0</v>
      </c>
      <c r="G278" s="323">
        <v>0</v>
      </c>
      <c r="H278" s="323">
        <v>0</v>
      </c>
    </row>
    <row r="279" spans="1:8" x14ac:dyDescent="0.25">
      <c r="A279" s="103" t="s">
        <v>493</v>
      </c>
      <c r="B279" s="324">
        <v>0</v>
      </c>
      <c r="C279" s="324">
        <v>0</v>
      </c>
      <c r="D279" s="323">
        <v>0</v>
      </c>
      <c r="E279" s="323">
        <v>0</v>
      </c>
      <c r="G279" s="323">
        <v>56</v>
      </c>
      <c r="H279" s="323">
        <v>52</v>
      </c>
    </row>
    <row r="280" spans="1:8" x14ac:dyDescent="0.25">
      <c r="A280" s="103" t="s">
        <v>1179</v>
      </c>
      <c r="B280" s="324">
        <v>0</v>
      </c>
      <c r="C280" s="324">
        <v>0</v>
      </c>
      <c r="D280" s="323">
        <v>0</v>
      </c>
      <c r="E280" s="323">
        <v>0</v>
      </c>
      <c r="G280" s="323">
        <v>0</v>
      </c>
      <c r="H280" s="323">
        <v>0</v>
      </c>
    </row>
    <row r="281" spans="1:8" x14ac:dyDescent="0.25">
      <c r="A281" s="103" t="s">
        <v>943</v>
      </c>
      <c r="B281" s="324">
        <v>0</v>
      </c>
      <c r="C281" s="324">
        <v>4</v>
      </c>
      <c r="D281" s="323">
        <v>0</v>
      </c>
      <c r="E281" s="323">
        <v>0</v>
      </c>
      <c r="G281" s="323">
        <v>193</v>
      </c>
      <c r="H281" s="323">
        <v>215</v>
      </c>
    </row>
    <row r="282" spans="1:8" x14ac:dyDescent="0.25">
      <c r="A282" s="103" t="s">
        <v>858</v>
      </c>
      <c r="B282" s="324">
        <v>84</v>
      </c>
      <c r="C282" s="324">
        <v>1</v>
      </c>
      <c r="D282" s="323">
        <v>20</v>
      </c>
      <c r="E282" s="323">
        <v>2</v>
      </c>
      <c r="G282" s="323">
        <v>0</v>
      </c>
      <c r="H282" s="323">
        <v>712</v>
      </c>
    </row>
    <row r="283" spans="1:8" x14ac:dyDescent="0.25">
      <c r="A283" s="103" t="s">
        <v>1022</v>
      </c>
      <c r="B283" s="324">
        <v>0</v>
      </c>
      <c r="C283" s="324">
        <v>0</v>
      </c>
      <c r="D283" s="323">
        <v>0</v>
      </c>
      <c r="E283" s="323">
        <v>0</v>
      </c>
      <c r="G283" s="323">
        <v>0</v>
      </c>
      <c r="H283" s="323">
        <v>0</v>
      </c>
    </row>
    <row r="284" spans="1:8" x14ac:dyDescent="0.25">
      <c r="A284" s="103" t="s">
        <v>481</v>
      </c>
      <c r="B284" s="324">
        <v>0</v>
      </c>
      <c r="C284" s="324">
        <v>0</v>
      </c>
      <c r="D284" s="323">
        <v>0</v>
      </c>
      <c r="E284" s="323">
        <v>0</v>
      </c>
      <c r="G284" s="323">
        <v>0</v>
      </c>
      <c r="H284" s="323">
        <v>0</v>
      </c>
    </row>
    <row r="285" spans="1:8" x14ac:dyDescent="0.25">
      <c r="A285" s="103" t="s">
        <v>1037</v>
      </c>
      <c r="B285" s="324">
        <v>0</v>
      </c>
      <c r="C285" s="324">
        <v>6</v>
      </c>
      <c r="D285" s="323">
        <v>0</v>
      </c>
      <c r="E285" s="323">
        <v>8</v>
      </c>
      <c r="G285" s="323">
        <v>3</v>
      </c>
      <c r="H285" s="323">
        <v>9</v>
      </c>
    </row>
    <row r="286" spans="1:8" x14ac:dyDescent="0.25">
      <c r="A286" s="103" t="s">
        <v>857</v>
      </c>
      <c r="B286" s="324">
        <v>0</v>
      </c>
      <c r="C286" s="324">
        <v>0</v>
      </c>
      <c r="D286" s="323">
        <v>0</v>
      </c>
      <c r="E286" s="323">
        <v>0</v>
      </c>
      <c r="G286" s="323">
        <v>0</v>
      </c>
      <c r="H286" s="323">
        <v>0</v>
      </c>
    </row>
    <row r="287" spans="1:8" x14ac:dyDescent="0.25">
      <c r="A287" s="103" t="s">
        <v>838</v>
      </c>
      <c r="B287" s="324">
        <v>0</v>
      </c>
      <c r="C287" s="324">
        <v>0</v>
      </c>
      <c r="D287" s="323">
        <v>0</v>
      </c>
      <c r="E287" s="323">
        <v>0</v>
      </c>
      <c r="G287" s="323">
        <v>0</v>
      </c>
      <c r="H287" s="323">
        <v>270</v>
      </c>
    </row>
    <row r="288" spans="1:8" x14ac:dyDescent="0.25">
      <c r="A288" s="103" t="s">
        <v>978</v>
      </c>
      <c r="B288" s="324">
        <v>3</v>
      </c>
      <c r="C288" s="324">
        <v>0</v>
      </c>
      <c r="D288" s="323">
        <v>22</v>
      </c>
      <c r="E288" s="323">
        <v>0</v>
      </c>
      <c r="G288" s="323">
        <v>0</v>
      </c>
      <c r="H288" s="323">
        <v>468</v>
      </c>
    </row>
    <row r="289" spans="1:8" x14ac:dyDescent="0.25">
      <c r="A289" s="103" t="s">
        <v>791</v>
      </c>
      <c r="B289" s="324">
        <v>0</v>
      </c>
      <c r="C289" s="324">
        <v>0</v>
      </c>
      <c r="D289" s="323">
        <v>0</v>
      </c>
      <c r="E289" s="323">
        <v>0</v>
      </c>
      <c r="G289" s="323">
        <v>0</v>
      </c>
      <c r="H289" s="323">
        <v>18</v>
      </c>
    </row>
    <row r="290" spans="1:8" x14ac:dyDescent="0.25">
      <c r="A290" s="103" t="s">
        <v>477</v>
      </c>
      <c r="B290" s="324">
        <v>0</v>
      </c>
      <c r="C290" s="324">
        <v>0</v>
      </c>
      <c r="D290" s="323">
        <v>0</v>
      </c>
      <c r="E290" s="323">
        <v>0</v>
      </c>
      <c r="G290" s="323">
        <v>0</v>
      </c>
      <c r="H290" s="323">
        <v>0</v>
      </c>
    </row>
    <row r="291" spans="1:8" x14ac:dyDescent="0.25">
      <c r="A291" s="103" t="s">
        <v>474</v>
      </c>
      <c r="B291" s="324">
        <v>0</v>
      </c>
      <c r="C291" s="324">
        <v>0</v>
      </c>
      <c r="D291" s="323">
        <v>0</v>
      </c>
      <c r="E291" s="323">
        <v>2</v>
      </c>
      <c r="G291" s="323">
        <v>10</v>
      </c>
      <c r="H291" s="323">
        <v>14</v>
      </c>
    </row>
    <row r="292" spans="1:8" x14ac:dyDescent="0.25">
      <c r="A292" s="103" t="s">
        <v>1077</v>
      </c>
      <c r="B292" s="324">
        <v>0</v>
      </c>
      <c r="C292" s="324">
        <v>0</v>
      </c>
      <c r="D292" s="323">
        <v>0</v>
      </c>
      <c r="E292" s="323">
        <v>0</v>
      </c>
      <c r="G292" s="323">
        <v>0</v>
      </c>
      <c r="H292" s="323">
        <v>9</v>
      </c>
    </row>
    <row r="293" spans="1:8" x14ac:dyDescent="0.25">
      <c r="A293" s="103" t="s">
        <v>815</v>
      </c>
      <c r="B293" s="324">
        <v>0</v>
      </c>
      <c r="C293" s="324">
        <v>0</v>
      </c>
      <c r="D293" s="323">
        <v>0</v>
      </c>
      <c r="E293" s="323">
        <v>0</v>
      </c>
      <c r="G293" s="323">
        <v>0</v>
      </c>
      <c r="H293" s="323">
        <v>0</v>
      </c>
    </row>
    <row r="294" spans="1:8" x14ac:dyDescent="0.25">
      <c r="A294" s="103" t="s">
        <v>911</v>
      </c>
      <c r="B294" s="324">
        <v>0</v>
      </c>
      <c r="C294" s="324">
        <v>0</v>
      </c>
      <c r="D294" s="323">
        <v>0</v>
      </c>
      <c r="E294" s="323">
        <v>0</v>
      </c>
      <c r="G294" s="323">
        <v>0</v>
      </c>
      <c r="H294" s="323">
        <v>20</v>
      </c>
    </row>
    <row r="295" spans="1:8" x14ac:dyDescent="0.25">
      <c r="A295" s="103" t="s">
        <v>837</v>
      </c>
      <c r="B295" s="324">
        <v>0</v>
      </c>
      <c r="C295" s="324">
        <v>4</v>
      </c>
      <c r="D295" s="323">
        <v>0</v>
      </c>
      <c r="E295" s="323">
        <v>0</v>
      </c>
      <c r="G295" s="323">
        <v>1</v>
      </c>
      <c r="H295" s="323">
        <v>2</v>
      </c>
    </row>
    <row r="296" spans="1:8" x14ac:dyDescent="0.25">
      <c r="A296" s="103" t="s">
        <v>1076</v>
      </c>
      <c r="B296" s="324">
        <v>0</v>
      </c>
      <c r="C296" s="324">
        <v>0</v>
      </c>
      <c r="D296" s="323">
        <v>0</v>
      </c>
      <c r="E296" s="323">
        <v>0</v>
      </c>
      <c r="G296" s="323">
        <v>0</v>
      </c>
      <c r="H296" s="323">
        <v>0</v>
      </c>
    </row>
    <row r="297" spans="1:8" x14ac:dyDescent="0.25">
      <c r="A297" s="103" t="s">
        <v>1008</v>
      </c>
      <c r="B297" s="324">
        <v>19</v>
      </c>
      <c r="C297" s="324">
        <v>0</v>
      </c>
      <c r="D297" s="323">
        <v>0</v>
      </c>
      <c r="E297" s="323">
        <v>0</v>
      </c>
      <c r="G297" s="323">
        <v>2</v>
      </c>
      <c r="H297" s="323">
        <v>55</v>
      </c>
    </row>
    <row r="298" spans="1:8" x14ac:dyDescent="0.25">
      <c r="A298" s="103" t="s">
        <v>467</v>
      </c>
      <c r="B298" s="324">
        <v>37</v>
      </c>
      <c r="C298" s="324">
        <v>100</v>
      </c>
      <c r="D298" s="323">
        <v>6</v>
      </c>
      <c r="E298" s="323">
        <v>0</v>
      </c>
      <c r="G298" s="323">
        <v>0</v>
      </c>
      <c r="H298" s="323">
        <v>189</v>
      </c>
    </row>
    <row r="299" spans="1:8" x14ac:dyDescent="0.25">
      <c r="A299" s="103" t="s">
        <v>1075</v>
      </c>
      <c r="B299" s="324">
        <v>0</v>
      </c>
      <c r="C299" s="324">
        <v>0</v>
      </c>
      <c r="D299" s="323">
        <v>0</v>
      </c>
      <c r="E299" s="323">
        <v>0</v>
      </c>
      <c r="G299" s="323">
        <v>0</v>
      </c>
      <c r="H299" s="323">
        <v>0</v>
      </c>
    </row>
    <row r="300" spans="1:8" x14ac:dyDescent="0.25">
      <c r="A300" s="103" t="s">
        <v>765</v>
      </c>
      <c r="B300" s="324">
        <v>5</v>
      </c>
      <c r="C300" s="324">
        <v>0</v>
      </c>
      <c r="D300" s="323">
        <v>15</v>
      </c>
      <c r="E300" s="323">
        <v>0</v>
      </c>
      <c r="G300" s="323">
        <v>9</v>
      </c>
      <c r="H300" s="323">
        <v>144</v>
      </c>
    </row>
    <row r="301" spans="1:8" x14ac:dyDescent="0.25">
      <c r="A301" s="103" t="s">
        <v>1202</v>
      </c>
      <c r="B301" s="324">
        <v>0</v>
      </c>
      <c r="C301" s="324">
        <v>0</v>
      </c>
      <c r="D301" s="323">
        <v>0</v>
      </c>
      <c r="E301" s="323">
        <v>0</v>
      </c>
      <c r="G301" s="323">
        <v>0</v>
      </c>
      <c r="H301" s="323">
        <v>8</v>
      </c>
    </row>
    <row r="302" spans="1:8" x14ac:dyDescent="0.25">
      <c r="A302" s="103" t="s">
        <v>942</v>
      </c>
      <c r="B302" s="326">
        <v>0</v>
      </c>
      <c r="C302" s="324">
        <v>0</v>
      </c>
      <c r="D302" s="323">
        <v>0</v>
      </c>
      <c r="E302" s="323">
        <v>0</v>
      </c>
      <c r="G302" s="323">
        <v>0</v>
      </c>
      <c r="H302" s="323">
        <v>103</v>
      </c>
    </row>
    <row r="303" spans="1:8" x14ac:dyDescent="0.25">
      <c r="A303" s="103" t="s">
        <v>836</v>
      </c>
      <c r="B303" s="330">
        <v>12</v>
      </c>
      <c r="C303" s="324">
        <v>0</v>
      </c>
      <c r="D303" s="323">
        <v>118</v>
      </c>
      <c r="E303" s="323">
        <v>0</v>
      </c>
      <c r="G303" s="323">
        <v>107</v>
      </c>
      <c r="H303" s="323">
        <v>647</v>
      </c>
    </row>
    <row r="304" spans="1:8" x14ac:dyDescent="0.25">
      <c r="A304" s="103" t="s">
        <v>869</v>
      </c>
      <c r="B304" s="330">
        <v>0</v>
      </c>
      <c r="C304" s="324">
        <v>0</v>
      </c>
      <c r="D304" s="323">
        <v>0</v>
      </c>
      <c r="E304" s="323">
        <v>0</v>
      </c>
      <c r="G304" s="323">
        <v>0</v>
      </c>
      <c r="H304" s="323">
        <v>0</v>
      </c>
    </row>
    <row r="305" spans="1:8" x14ac:dyDescent="0.25">
      <c r="A305" s="103" t="s">
        <v>814</v>
      </c>
      <c r="B305" s="330">
        <v>0</v>
      </c>
      <c r="C305" s="324">
        <v>0</v>
      </c>
      <c r="D305" s="323">
        <v>0</v>
      </c>
      <c r="E305" s="323">
        <v>0</v>
      </c>
      <c r="G305" s="323">
        <v>0</v>
      </c>
      <c r="H305" s="323">
        <v>0</v>
      </c>
    </row>
    <row r="306" spans="1:8" x14ac:dyDescent="0.25">
      <c r="A306" s="103" t="s">
        <v>835</v>
      </c>
      <c r="B306" s="330">
        <v>0</v>
      </c>
      <c r="C306" s="324">
        <v>0</v>
      </c>
      <c r="D306" s="323">
        <v>9</v>
      </c>
      <c r="E306" s="323">
        <v>0</v>
      </c>
      <c r="G306" s="323">
        <v>0</v>
      </c>
      <c r="H306" s="323">
        <v>278</v>
      </c>
    </row>
    <row r="307" spans="1:8" x14ac:dyDescent="0.25">
      <c r="A307" s="103" t="s">
        <v>941</v>
      </c>
      <c r="B307" s="324">
        <v>0</v>
      </c>
      <c r="C307" s="324">
        <v>0</v>
      </c>
      <c r="D307" s="323">
        <v>0</v>
      </c>
      <c r="E307" s="323">
        <v>0</v>
      </c>
      <c r="G307" s="323">
        <v>0</v>
      </c>
      <c r="H307" s="323">
        <v>0</v>
      </c>
    </row>
    <row r="308" spans="1:8" x14ac:dyDescent="0.25">
      <c r="A308" s="103" t="s">
        <v>1003</v>
      </c>
      <c r="B308" s="324">
        <v>0</v>
      </c>
      <c r="C308" s="324">
        <v>0</v>
      </c>
      <c r="D308" s="323">
        <v>0</v>
      </c>
      <c r="E308" s="323">
        <v>0</v>
      </c>
      <c r="G308" s="323">
        <v>0</v>
      </c>
      <c r="H308" s="323">
        <v>0</v>
      </c>
    </row>
    <row r="309" spans="1:8" x14ac:dyDescent="0.25">
      <c r="A309" s="103" t="s">
        <v>457</v>
      </c>
      <c r="B309" s="324">
        <v>0</v>
      </c>
      <c r="C309" s="324">
        <v>0</v>
      </c>
      <c r="D309" s="323">
        <v>0</v>
      </c>
      <c r="E309" s="323">
        <v>0</v>
      </c>
      <c r="G309" s="323">
        <v>8</v>
      </c>
      <c r="H309" s="323">
        <v>11</v>
      </c>
    </row>
    <row r="310" spans="1:8" x14ac:dyDescent="0.25">
      <c r="A310" s="103" t="s">
        <v>889</v>
      </c>
      <c r="B310" s="324">
        <v>0</v>
      </c>
      <c r="C310" s="324">
        <v>0</v>
      </c>
      <c r="D310" s="323">
        <v>0</v>
      </c>
      <c r="E310" s="323">
        <v>0</v>
      </c>
      <c r="G310" s="323">
        <v>0</v>
      </c>
      <c r="H310" s="323">
        <v>143</v>
      </c>
    </row>
    <row r="311" spans="1:8" x14ac:dyDescent="0.25">
      <c r="A311" s="103" t="s">
        <v>910</v>
      </c>
      <c r="B311" s="324">
        <v>0</v>
      </c>
      <c r="C311" s="324">
        <v>0</v>
      </c>
      <c r="D311" s="323">
        <v>0</v>
      </c>
      <c r="E311" s="323">
        <v>0</v>
      </c>
      <c r="G311" s="323">
        <v>0</v>
      </c>
      <c r="H311" s="323">
        <v>6</v>
      </c>
    </row>
    <row r="312" spans="1:8" x14ac:dyDescent="0.25">
      <c r="A312" s="103" t="s">
        <v>1001</v>
      </c>
      <c r="B312" s="324">
        <v>0</v>
      </c>
      <c r="C312" s="324">
        <v>0</v>
      </c>
      <c r="D312" s="323">
        <v>0</v>
      </c>
      <c r="E312" s="323">
        <v>0</v>
      </c>
      <c r="G312" s="323">
        <v>0</v>
      </c>
      <c r="H312" s="323">
        <v>0</v>
      </c>
    </row>
    <row r="313" spans="1:8" x14ac:dyDescent="0.25">
      <c r="A313" s="103" t="s">
        <v>452</v>
      </c>
      <c r="B313" s="324">
        <v>0</v>
      </c>
      <c r="C313" s="324">
        <v>27</v>
      </c>
      <c r="D313" s="323">
        <v>20</v>
      </c>
      <c r="E313" s="323">
        <v>0</v>
      </c>
      <c r="G313" s="323">
        <v>29</v>
      </c>
      <c r="H313" s="323">
        <v>70</v>
      </c>
    </row>
    <row r="314" spans="1:8" x14ac:dyDescent="0.25">
      <c r="A314" s="103" t="s">
        <v>1231</v>
      </c>
      <c r="B314" s="324">
        <v>0</v>
      </c>
      <c r="C314" s="324">
        <v>0</v>
      </c>
      <c r="D314" s="323">
        <v>0</v>
      </c>
      <c r="E314" s="323">
        <v>0</v>
      </c>
      <c r="G314" s="323">
        <v>36</v>
      </c>
      <c r="H314" s="323">
        <v>40</v>
      </c>
    </row>
    <row r="315" spans="1:8" x14ac:dyDescent="0.25">
      <c r="A315" s="103" t="s">
        <v>790</v>
      </c>
      <c r="B315" s="326">
        <v>0</v>
      </c>
      <c r="C315" s="324">
        <v>0</v>
      </c>
      <c r="D315" s="323">
        <v>0</v>
      </c>
      <c r="E315" s="323">
        <v>0</v>
      </c>
      <c r="G315" s="323">
        <v>0</v>
      </c>
      <c r="H315" s="323">
        <v>0</v>
      </c>
    </row>
    <row r="316" spans="1:8" x14ac:dyDescent="0.25">
      <c r="A316" s="103" t="s">
        <v>977</v>
      </c>
      <c r="B316" s="330">
        <v>0</v>
      </c>
      <c r="C316" s="324">
        <v>0</v>
      </c>
      <c r="D316" s="323">
        <v>0</v>
      </c>
      <c r="E316" s="323">
        <v>0</v>
      </c>
      <c r="G316" s="323">
        <v>0</v>
      </c>
      <c r="H316" s="323">
        <v>197</v>
      </c>
    </row>
    <row r="317" spans="1:8" x14ac:dyDescent="0.25">
      <c r="A317" s="103" t="s">
        <v>940</v>
      </c>
      <c r="B317" s="330">
        <v>0</v>
      </c>
      <c r="C317" s="324">
        <v>0</v>
      </c>
      <c r="D317" s="323">
        <v>0</v>
      </c>
      <c r="E317" s="323">
        <v>0</v>
      </c>
      <c r="G317" s="323">
        <v>0</v>
      </c>
      <c r="H317" s="323">
        <v>0</v>
      </c>
    </row>
    <row r="318" spans="1:8" x14ac:dyDescent="0.25">
      <c r="A318" s="103" t="s">
        <v>1074</v>
      </c>
      <c r="B318" s="330">
        <v>0</v>
      </c>
      <c r="C318" s="324">
        <v>0</v>
      </c>
      <c r="D318" s="323">
        <v>0</v>
      </c>
      <c r="E318" s="323">
        <v>0</v>
      </c>
      <c r="G318" s="323">
        <v>0</v>
      </c>
      <c r="H318" s="323">
        <v>4</v>
      </c>
    </row>
    <row r="319" spans="1:8" x14ac:dyDescent="0.25">
      <c r="A319" s="103" t="s">
        <v>1036</v>
      </c>
      <c r="B319" s="324">
        <v>16</v>
      </c>
      <c r="C319" s="324">
        <v>0</v>
      </c>
      <c r="D319" s="323">
        <v>0</v>
      </c>
      <c r="E319" s="323">
        <v>0</v>
      </c>
      <c r="G319" s="323">
        <v>1</v>
      </c>
      <c r="H319" s="323">
        <v>15</v>
      </c>
    </row>
    <row r="320" spans="1:8" x14ac:dyDescent="0.25">
      <c r="A320" s="103" t="s">
        <v>789</v>
      </c>
      <c r="B320" s="324">
        <v>0</v>
      </c>
      <c r="C320" s="324">
        <v>0</v>
      </c>
      <c r="D320" s="323">
        <v>0</v>
      </c>
      <c r="E320" s="323">
        <v>0</v>
      </c>
      <c r="G320" s="323">
        <v>0</v>
      </c>
      <c r="H320" s="323">
        <v>0</v>
      </c>
    </row>
    <row r="321" spans="1:8" x14ac:dyDescent="0.25">
      <c r="A321" s="103" t="s">
        <v>1230</v>
      </c>
      <c r="B321" s="324">
        <v>98</v>
      </c>
      <c r="C321" s="324">
        <v>0</v>
      </c>
      <c r="D321" s="323">
        <v>30</v>
      </c>
      <c r="E321" s="323">
        <v>0</v>
      </c>
      <c r="G321" s="323">
        <v>0</v>
      </c>
      <c r="H321" s="323">
        <v>643</v>
      </c>
    </row>
    <row r="322" spans="1:8" x14ac:dyDescent="0.25">
      <c r="A322" s="103" t="s">
        <v>1201</v>
      </c>
      <c r="B322" s="324">
        <v>0</v>
      </c>
      <c r="C322" s="324">
        <v>0</v>
      </c>
      <c r="D322" s="323">
        <v>0</v>
      </c>
      <c r="E322" s="323">
        <v>0</v>
      </c>
      <c r="G322" s="323">
        <v>70</v>
      </c>
      <c r="H322" s="323">
        <v>164</v>
      </c>
    </row>
    <row r="323" spans="1:8" x14ac:dyDescent="0.25">
      <c r="A323" s="103" t="s">
        <v>888</v>
      </c>
      <c r="B323" s="324">
        <v>0</v>
      </c>
      <c r="C323" s="324">
        <v>0</v>
      </c>
      <c r="D323" s="323">
        <v>0</v>
      </c>
      <c r="E323" s="323">
        <v>0</v>
      </c>
      <c r="G323" s="323">
        <v>27</v>
      </c>
      <c r="H323" s="323">
        <v>73</v>
      </c>
    </row>
    <row r="324" spans="1:8" x14ac:dyDescent="0.25">
      <c r="A324" s="103" t="s">
        <v>764</v>
      </c>
      <c r="B324" s="324">
        <v>0</v>
      </c>
      <c r="C324" s="324">
        <v>0</v>
      </c>
      <c r="D324" s="323">
        <v>0</v>
      </c>
      <c r="E324" s="323">
        <v>0</v>
      </c>
      <c r="G324" s="323">
        <v>3</v>
      </c>
      <c r="H324" s="323">
        <v>1</v>
      </c>
    </row>
    <row r="325" spans="1:8" x14ac:dyDescent="0.25">
      <c r="A325" s="103" t="s">
        <v>909</v>
      </c>
      <c r="B325" s="324">
        <v>0</v>
      </c>
      <c r="C325" s="324">
        <v>0</v>
      </c>
      <c r="D325" s="323">
        <v>0</v>
      </c>
      <c r="E325" s="323">
        <v>0</v>
      </c>
      <c r="G325" s="323">
        <v>138</v>
      </c>
      <c r="H325" s="323">
        <v>420</v>
      </c>
    </row>
    <row r="326" spans="1:8" x14ac:dyDescent="0.25">
      <c r="A326" s="103" t="s">
        <v>966</v>
      </c>
      <c r="B326" s="324">
        <v>0</v>
      </c>
      <c r="C326" s="324">
        <v>0</v>
      </c>
      <c r="D326" s="323">
        <v>1</v>
      </c>
      <c r="E326" s="323">
        <v>0</v>
      </c>
      <c r="G326" s="323">
        <v>7</v>
      </c>
      <c r="H326" s="323">
        <v>1</v>
      </c>
    </row>
    <row r="327" spans="1:8" x14ac:dyDescent="0.25">
      <c r="A327" s="103" t="s">
        <v>426</v>
      </c>
      <c r="B327" s="324">
        <v>0</v>
      </c>
      <c r="C327" s="324">
        <v>0</v>
      </c>
      <c r="D327" s="323">
        <v>0</v>
      </c>
      <c r="E327" s="323">
        <v>0</v>
      </c>
      <c r="G327" s="323">
        <v>0</v>
      </c>
      <c r="H327" s="323">
        <v>513</v>
      </c>
    </row>
    <row r="328" spans="1:8" x14ac:dyDescent="0.25">
      <c r="A328" s="103" t="s">
        <v>1178</v>
      </c>
      <c r="B328" s="324">
        <v>0</v>
      </c>
      <c r="C328" s="324">
        <v>0</v>
      </c>
      <c r="D328" s="323">
        <v>0</v>
      </c>
      <c r="E328" s="323">
        <v>0</v>
      </c>
      <c r="G328" s="323">
        <v>0</v>
      </c>
      <c r="H328" s="323">
        <v>0</v>
      </c>
    </row>
    <row r="329" spans="1:8" x14ac:dyDescent="0.25">
      <c r="A329" s="103" t="s">
        <v>1200</v>
      </c>
      <c r="B329" s="324">
        <v>0</v>
      </c>
      <c r="C329" s="324">
        <v>0</v>
      </c>
      <c r="D329" s="323">
        <v>0</v>
      </c>
      <c r="E329" s="323">
        <v>0</v>
      </c>
      <c r="G329" s="323">
        <v>0</v>
      </c>
      <c r="H329" s="323">
        <v>44</v>
      </c>
    </row>
    <row r="330" spans="1:8" x14ac:dyDescent="0.25">
      <c r="A330" s="103" t="s">
        <v>1172</v>
      </c>
      <c r="B330" s="324">
        <v>0</v>
      </c>
      <c r="C330" s="324">
        <v>0</v>
      </c>
      <c r="D330" s="323">
        <v>0</v>
      </c>
      <c r="E330" s="323">
        <v>0</v>
      </c>
      <c r="G330" s="323">
        <v>10</v>
      </c>
      <c r="H330" s="323">
        <v>0</v>
      </c>
    </row>
    <row r="331" spans="1:8" x14ac:dyDescent="0.25">
      <c r="A331" s="103" t="s">
        <v>1215</v>
      </c>
      <c r="B331" s="324">
        <v>0</v>
      </c>
      <c r="C331" s="324">
        <v>2</v>
      </c>
      <c r="D331" s="323">
        <v>0</v>
      </c>
      <c r="E331" s="323">
        <v>4</v>
      </c>
      <c r="G331" s="323">
        <v>0</v>
      </c>
      <c r="H331" s="323">
        <v>11</v>
      </c>
    </row>
    <row r="332" spans="1:8" x14ac:dyDescent="0.25">
      <c r="A332" s="103" t="s">
        <v>763</v>
      </c>
      <c r="B332" s="324">
        <v>0</v>
      </c>
      <c r="C332" s="324">
        <v>0</v>
      </c>
      <c r="D332" s="323">
        <v>0</v>
      </c>
      <c r="E332" s="323">
        <v>0</v>
      </c>
      <c r="G332" s="323">
        <v>0</v>
      </c>
      <c r="H332" s="323">
        <v>5</v>
      </c>
    </row>
    <row r="333" spans="1:8" x14ac:dyDescent="0.25">
      <c r="A333" s="103" t="s">
        <v>1012</v>
      </c>
      <c r="B333" s="324">
        <v>0</v>
      </c>
      <c r="C333" s="324">
        <v>0</v>
      </c>
      <c r="D333" s="323">
        <v>0</v>
      </c>
      <c r="E333" s="323">
        <v>0</v>
      </c>
      <c r="G333" s="323">
        <v>0</v>
      </c>
      <c r="H333" s="323">
        <v>0</v>
      </c>
    </row>
    <row r="334" spans="1:8" x14ac:dyDescent="0.25">
      <c r="A334" s="103" t="s">
        <v>856</v>
      </c>
      <c r="B334" s="324">
        <v>0</v>
      </c>
      <c r="C334" s="324">
        <v>0</v>
      </c>
      <c r="D334" s="323">
        <v>0</v>
      </c>
      <c r="E334" s="323">
        <v>0</v>
      </c>
      <c r="G334" s="323">
        <v>1</v>
      </c>
      <c r="H334" s="323">
        <v>7</v>
      </c>
    </row>
    <row r="335" spans="1:8" x14ac:dyDescent="0.25">
      <c r="A335" s="103" t="s">
        <v>939</v>
      </c>
      <c r="B335" s="324">
        <v>38</v>
      </c>
      <c r="C335" s="324">
        <v>0</v>
      </c>
      <c r="D335" s="323">
        <v>36</v>
      </c>
      <c r="E335" s="323">
        <v>0</v>
      </c>
      <c r="G335" s="323">
        <v>0</v>
      </c>
      <c r="H335" s="323">
        <v>0</v>
      </c>
    </row>
    <row r="336" spans="1:8" x14ac:dyDescent="0.25">
      <c r="A336" s="103" t="s">
        <v>938</v>
      </c>
      <c r="B336" s="324">
        <v>0</v>
      </c>
      <c r="C336" s="324">
        <v>0</v>
      </c>
      <c r="D336" s="323">
        <v>0</v>
      </c>
      <c r="E336" s="323">
        <v>0</v>
      </c>
      <c r="G336" s="323">
        <v>0</v>
      </c>
      <c r="H336" s="323">
        <v>188</v>
      </c>
    </row>
    <row r="337" spans="1:8" x14ac:dyDescent="0.25">
      <c r="A337" s="103" t="s">
        <v>1073</v>
      </c>
      <c r="B337" s="324">
        <v>0</v>
      </c>
      <c r="C337" s="324">
        <v>0</v>
      </c>
      <c r="D337" s="323">
        <v>0</v>
      </c>
      <c r="E337" s="323">
        <v>0</v>
      </c>
      <c r="G337" s="323">
        <v>0</v>
      </c>
      <c r="H337" s="323">
        <v>95</v>
      </c>
    </row>
    <row r="338" spans="1:8" x14ac:dyDescent="0.25">
      <c r="A338" s="103" t="s">
        <v>834</v>
      </c>
      <c r="B338" s="324">
        <v>43</v>
      </c>
      <c r="C338" s="324">
        <v>0</v>
      </c>
      <c r="D338" s="323">
        <v>58</v>
      </c>
      <c r="E338" s="323">
        <v>0</v>
      </c>
      <c r="G338" s="323">
        <v>11</v>
      </c>
      <c r="H338" s="323">
        <v>174</v>
      </c>
    </row>
    <row r="339" spans="1:8" x14ac:dyDescent="0.25">
      <c r="A339" s="103" t="s">
        <v>1072</v>
      </c>
      <c r="B339" s="324">
        <v>0</v>
      </c>
      <c r="C339" s="324">
        <v>0</v>
      </c>
      <c r="D339" s="323">
        <v>0</v>
      </c>
      <c r="E339" s="323">
        <v>0</v>
      </c>
      <c r="G339" s="323">
        <v>0</v>
      </c>
      <c r="H339" s="323">
        <v>0</v>
      </c>
    </row>
    <row r="340" spans="1:8" x14ac:dyDescent="0.25">
      <c r="A340" s="103" t="s">
        <v>1312</v>
      </c>
      <c r="B340" s="324">
        <v>0</v>
      </c>
      <c r="C340" s="324">
        <v>0</v>
      </c>
      <c r="D340" s="323">
        <v>0</v>
      </c>
      <c r="E340" s="323">
        <v>0</v>
      </c>
      <c r="G340" s="323">
        <v>0</v>
      </c>
      <c r="H340" s="323">
        <v>0</v>
      </c>
    </row>
    <row r="341" spans="1:8" x14ac:dyDescent="0.25">
      <c r="A341" s="103" t="s">
        <v>1071</v>
      </c>
      <c r="B341" s="324">
        <v>0</v>
      </c>
      <c r="C341" s="324">
        <v>0</v>
      </c>
      <c r="D341" s="323">
        <v>0</v>
      </c>
      <c r="E341" s="323">
        <v>0</v>
      </c>
      <c r="G341" s="323">
        <v>0</v>
      </c>
      <c r="H341" s="323">
        <v>4</v>
      </c>
    </row>
    <row r="342" spans="1:8" x14ac:dyDescent="0.25">
      <c r="A342" s="103" t="s">
        <v>1177</v>
      </c>
      <c r="B342" s="324">
        <v>43</v>
      </c>
      <c r="C342" s="324">
        <v>10</v>
      </c>
      <c r="D342" s="323">
        <v>0</v>
      </c>
      <c r="E342" s="323">
        <v>2</v>
      </c>
      <c r="G342" s="323">
        <v>0</v>
      </c>
      <c r="H342" s="323">
        <v>0</v>
      </c>
    </row>
    <row r="343" spans="1:8" x14ac:dyDescent="0.25">
      <c r="A343" s="103" t="s">
        <v>1070</v>
      </c>
      <c r="B343" s="324">
        <v>104</v>
      </c>
      <c r="C343" s="324">
        <v>0</v>
      </c>
      <c r="D343" s="323">
        <v>0</v>
      </c>
      <c r="E343" s="323">
        <v>0</v>
      </c>
      <c r="G343" s="323">
        <v>10</v>
      </c>
      <c r="H343" s="323">
        <v>508</v>
      </c>
    </row>
    <row r="344" spans="1:8" x14ac:dyDescent="0.25">
      <c r="A344" s="103" t="s">
        <v>868</v>
      </c>
      <c r="B344" s="324">
        <v>49</v>
      </c>
      <c r="C344" s="324">
        <v>0</v>
      </c>
      <c r="D344" s="323">
        <v>20</v>
      </c>
      <c r="E344" s="323">
        <v>0</v>
      </c>
      <c r="G344" s="323">
        <v>23</v>
      </c>
      <c r="H344" s="323">
        <v>61</v>
      </c>
    </row>
    <row r="345" spans="1:8" x14ac:dyDescent="0.25">
      <c r="A345" s="103" t="s">
        <v>788</v>
      </c>
      <c r="B345" s="324">
        <v>0</v>
      </c>
      <c r="C345" s="324">
        <v>0</v>
      </c>
      <c r="D345" s="323">
        <v>0</v>
      </c>
      <c r="E345" s="323">
        <v>0</v>
      </c>
      <c r="G345" s="323">
        <v>0</v>
      </c>
      <c r="H345" s="323">
        <v>0</v>
      </c>
    </row>
    <row r="346" spans="1:8" x14ac:dyDescent="0.25">
      <c r="A346" s="103" t="s">
        <v>937</v>
      </c>
      <c r="B346" s="324">
        <v>0</v>
      </c>
      <c r="C346" s="324">
        <v>0</v>
      </c>
      <c r="D346" s="323">
        <v>0</v>
      </c>
      <c r="E346" s="323">
        <v>0</v>
      </c>
      <c r="G346" s="323">
        <v>0</v>
      </c>
      <c r="H346" s="323">
        <v>222</v>
      </c>
    </row>
    <row r="347" spans="1:8" x14ac:dyDescent="0.25">
      <c r="A347" s="103" t="s">
        <v>798</v>
      </c>
      <c r="B347" s="324">
        <v>0</v>
      </c>
      <c r="C347" s="324">
        <v>0</v>
      </c>
      <c r="D347" s="323">
        <v>0</v>
      </c>
      <c r="E347" s="323">
        <v>0</v>
      </c>
      <c r="G347" s="323">
        <v>7</v>
      </c>
      <c r="H347" s="323">
        <v>235</v>
      </c>
    </row>
    <row r="348" spans="1:8" x14ac:dyDescent="0.25">
      <c r="A348" s="103" t="s">
        <v>1069</v>
      </c>
      <c r="B348" s="324">
        <v>0</v>
      </c>
      <c r="C348" s="324">
        <v>0</v>
      </c>
      <c r="D348" s="323">
        <v>0</v>
      </c>
      <c r="E348" s="323">
        <v>0</v>
      </c>
      <c r="G348" s="323">
        <v>0</v>
      </c>
      <c r="H348" s="323">
        <v>0</v>
      </c>
    </row>
    <row r="349" spans="1:8" x14ac:dyDescent="0.25">
      <c r="A349" s="103" t="s">
        <v>1229</v>
      </c>
      <c r="B349" s="324">
        <v>0</v>
      </c>
      <c r="C349" s="324">
        <v>0</v>
      </c>
      <c r="D349" s="323">
        <v>0</v>
      </c>
      <c r="E349" s="323">
        <v>0</v>
      </c>
      <c r="G349" s="323">
        <v>0</v>
      </c>
      <c r="H349" s="323">
        <v>0</v>
      </c>
    </row>
    <row r="350" spans="1:8" x14ac:dyDescent="0.25">
      <c r="A350" s="103" t="s">
        <v>1199</v>
      </c>
      <c r="B350" s="324">
        <v>0</v>
      </c>
      <c r="C350" s="324">
        <v>0</v>
      </c>
      <c r="D350" s="323">
        <v>0</v>
      </c>
      <c r="E350" s="323">
        <v>0</v>
      </c>
      <c r="G350" s="323">
        <v>0</v>
      </c>
      <c r="H350" s="323">
        <v>0</v>
      </c>
    </row>
    <row r="351" spans="1:8" x14ac:dyDescent="0.25">
      <c r="A351" s="103" t="s">
        <v>867</v>
      </c>
      <c r="B351" s="324">
        <v>0</v>
      </c>
      <c r="C351" s="324">
        <v>0</v>
      </c>
      <c r="D351" s="323">
        <v>0</v>
      </c>
      <c r="E351" s="323">
        <v>0</v>
      </c>
      <c r="G351" s="323">
        <v>0</v>
      </c>
      <c r="H351" s="323">
        <v>55</v>
      </c>
    </row>
    <row r="352" spans="1:8" x14ac:dyDescent="0.25">
      <c r="A352" s="103" t="s">
        <v>1198</v>
      </c>
      <c r="B352" s="324">
        <v>0</v>
      </c>
      <c r="C352" s="324">
        <v>0</v>
      </c>
      <c r="D352" s="323">
        <v>2</v>
      </c>
      <c r="E352" s="323">
        <v>0</v>
      </c>
      <c r="G352" s="323">
        <v>150</v>
      </c>
      <c r="H352" s="323">
        <v>252</v>
      </c>
    </row>
    <row r="353" spans="1:8" x14ac:dyDescent="0.25">
      <c r="A353" s="103" t="s">
        <v>976</v>
      </c>
      <c r="B353" s="324">
        <v>0</v>
      </c>
      <c r="C353" s="324">
        <v>0</v>
      </c>
      <c r="D353" s="323">
        <v>0</v>
      </c>
      <c r="E353" s="323">
        <v>0</v>
      </c>
      <c r="G353" s="323">
        <v>10</v>
      </c>
      <c r="H353" s="323">
        <v>45</v>
      </c>
    </row>
    <row r="354" spans="1:8" x14ac:dyDescent="0.25">
      <c r="A354" s="103" t="s">
        <v>410</v>
      </c>
      <c r="B354" s="324">
        <v>0</v>
      </c>
      <c r="C354" s="324">
        <v>0</v>
      </c>
      <c r="D354" s="323">
        <v>1</v>
      </c>
      <c r="E354" s="323">
        <v>15</v>
      </c>
      <c r="G354" s="323">
        <v>0</v>
      </c>
      <c r="H354" s="323">
        <v>282</v>
      </c>
    </row>
    <row r="355" spans="1:8" x14ac:dyDescent="0.25">
      <c r="A355" s="103" t="s">
        <v>1189</v>
      </c>
      <c r="B355" s="324">
        <v>0</v>
      </c>
      <c r="C355" s="324">
        <v>0</v>
      </c>
      <c r="D355" s="323">
        <v>0</v>
      </c>
      <c r="E355" s="323">
        <v>0</v>
      </c>
      <c r="G355" s="323">
        <v>4</v>
      </c>
      <c r="H355" s="323">
        <v>20</v>
      </c>
    </row>
    <row r="356" spans="1:8" x14ac:dyDescent="0.25">
      <c r="A356" s="103" t="s">
        <v>1197</v>
      </c>
      <c r="B356" s="326">
        <v>0</v>
      </c>
      <c r="C356" s="324">
        <v>0</v>
      </c>
      <c r="D356" s="323">
        <v>0</v>
      </c>
      <c r="E356" s="323">
        <v>0</v>
      </c>
      <c r="G356" s="323">
        <v>2</v>
      </c>
      <c r="H356" s="323">
        <v>6</v>
      </c>
    </row>
    <row r="357" spans="1:8" x14ac:dyDescent="0.25">
      <c r="A357" s="103" t="s">
        <v>1228</v>
      </c>
      <c r="B357" s="330">
        <v>54</v>
      </c>
      <c r="C357" s="324">
        <v>0</v>
      </c>
      <c r="D357" s="323">
        <v>16</v>
      </c>
      <c r="E357" s="323">
        <v>0</v>
      </c>
      <c r="G357" s="323">
        <v>2</v>
      </c>
      <c r="H357" s="323">
        <v>819</v>
      </c>
    </row>
    <row r="358" spans="1:8" x14ac:dyDescent="0.25">
      <c r="A358" s="103" t="s">
        <v>406</v>
      </c>
      <c r="B358" s="330">
        <v>0</v>
      </c>
      <c r="C358" s="324">
        <v>0</v>
      </c>
      <c r="D358" s="323">
        <v>0</v>
      </c>
      <c r="E358" s="323">
        <v>0</v>
      </c>
      <c r="G358" s="323">
        <v>0</v>
      </c>
      <c r="H358" s="323">
        <v>0</v>
      </c>
    </row>
    <row r="359" spans="1:8" x14ac:dyDescent="0.25">
      <c r="A359" s="103" t="s">
        <v>1221</v>
      </c>
      <c r="B359" s="330">
        <v>0</v>
      </c>
      <c r="C359" s="324">
        <v>0</v>
      </c>
      <c r="D359" s="323">
        <v>0</v>
      </c>
      <c r="E359" s="323">
        <v>0</v>
      </c>
      <c r="G359" s="323">
        <v>0</v>
      </c>
      <c r="H359" s="323">
        <v>0</v>
      </c>
    </row>
    <row r="360" spans="1:8" x14ac:dyDescent="0.25">
      <c r="A360" s="103" t="s">
        <v>1031</v>
      </c>
      <c r="B360" s="324">
        <v>0</v>
      </c>
      <c r="C360" s="324">
        <v>0</v>
      </c>
      <c r="D360" s="323">
        <v>0</v>
      </c>
      <c r="E360" s="323">
        <v>0</v>
      </c>
      <c r="G360" s="323">
        <v>1</v>
      </c>
      <c r="H360" s="323">
        <v>0</v>
      </c>
    </row>
    <row r="361" spans="1:8" x14ac:dyDescent="0.25">
      <c r="A361" s="103" t="s">
        <v>1068</v>
      </c>
      <c r="B361" s="324">
        <v>0</v>
      </c>
      <c r="C361" s="324">
        <v>0</v>
      </c>
      <c r="D361" s="323">
        <v>0</v>
      </c>
      <c r="E361" s="323">
        <v>0</v>
      </c>
      <c r="G361" s="323">
        <v>0</v>
      </c>
      <c r="H361" s="323">
        <v>0</v>
      </c>
    </row>
    <row r="362" spans="1:8" x14ac:dyDescent="0.25">
      <c r="A362" s="103" t="s">
        <v>762</v>
      </c>
      <c r="B362" s="324">
        <v>0</v>
      </c>
      <c r="C362" s="324">
        <v>0</v>
      </c>
      <c r="D362" s="323">
        <v>0</v>
      </c>
      <c r="E362" s="323">
        <v>0</v>
      </c>
      <c r="G362" s="323">
        <v>0</v>
      </c>
      <c r="H362" s="323">
        <v>0</v>
      </c>
    </row>
    <row r="363" spans="1:8" x14ac:dyDescent="0.25">
      <c r="A363" s="103" t="s">
        <v>773</v>
      </c>
      <c r="B363" s="324">
        <v>0</v>
      </c>
      <c r="C363" s="324">
        <v>0</v>
      </c>
      <c r="D363" s="323">
        <v>3</v>
      </c>
      <c r="E363" s="323">
        <v>0</v>
      </c>
      <c r="G363" s="323">
        <v>97</v>
      </c>
      <c r="H363" s="323">
        <v>8</v>
      </c>
    </row>
    <row r="364" spans="1:8" x14ac:dyDescent="0.25">
      <c r="A364" s="103" t="s">
        <v>957</v>
      </c>
      <c r="B364" s="324">
        <v>0</v>
      </c>
      <c r="C364" s="324">
        <v>0</v>
      </c>
      <c r="D364" s="323">
        <v>0</v>
      </c>
      <c r="E364" s="323">
        <v>0</v>
      </c>
      <c r="G364" s="323">
        <v>0</v>
      </c>
      <c r="H364" s="323">
        <v>0</v>
      </c>
    </row>
    <row r="365" spans="1:8" x14ac:dyDescent="0.25">
      <c r="A365" s="103" t="s">
        <v>1330</v>
      </c>
      <c r="B365" s="324">
        <v>0</v>
      </c>
      <c r="C365" s="324">
        <v>0</v>
      </c>
      <c r="D365" s="323">
        <v>0</v>
      </c>
      <c r="E365" s="323">
        <v>0</v>
      </c>
      <c r="G365" s="323">
        <v>0</v>
      </c>
      <c r="H365" s="323">
        <v>8</v>
      </c>
    </row>
    <row r="366" spans="1:8" x14ac:dyDescent="0.25">
      <c r="A366" s="103" t="s">
        <v>887</v>
      </c>
      <c r="B366" s="324">
        <v>0</v>
      </c>
      <c r="C366" s="324">
        <v>0</v>
      </c>
      <c r="D366" s="323">
        <v>0</v>
      </c>
      <c r="E366" s="323">
        <v>0</v>
      </c>
      <c r="G366" s="323">
        <v>0</v>
      </c>
      <c r="H366" s="323">
        <v>11</v>
      </c>
    </row>
    <row r="367" spans="1:8" x14ac:dyDescent="0.25">
      <c r="A367" s="103" t="s">
        <v>927</v>
      </c>
      <c r="B367" s="324">
        <v>50</v>
      </c>
      <c r="C367" s="324">
        <v>0</v>
      </c>
      <c r="D367" s="323">
        <v>0</v>
      </c>
      <c r="E367" s="323">
        <v>0</v>
      </c>
      <c r="G367" s="323">
        <v>0</v>
      </c>
      <c r="H367" s="323">
        <v>402</v>
      </c>
    </row>
    <row r="368" spans="1:8" x14ac:dyDescent="0.25">
      <c r="A368" s="103" t="s">
        <v>908</v>
      </c>
      <c r="B368" s="324">
        <v>0</v>
      </c>
      <c r="C368" s="324">
        <v>0</v>
      </c>
      <c r="D368" s="323">
        <v>0</v>
      </c>
      <c r="E368" s="323">
        <v>0</v>
      </c>
      <c r="G368" s="323">
        <v>0</v>
      </c>
      <c r="H368" s="323">
        <v>425</v>
      </c>
    </row>
    <row r="369" spans="1:8" x14ac:dyDescent="0.25">
      <c r="A369" s="103" t="s">
        <v>936</v>
      </c>
      <c r="B369" s="324">
        <v>0</v>
      </c>
      <c r="C369" s="324">
        <v>0</v>
      </c>
      <c r="D369" s="323">
        <v>0</v>
      </c>
      <c r="E369" s="323">
        <v>0</v>
      </c>
      <c r="G369" s="323">
        <v>0</v>
      </c>
      <c r="H369" s="323">
        <v>0</v>
      </c>
    </row>
    <row r="370" spans="1:8" x14ac:dyDescent="0.25">
      <c r="A370" s="103" t="s">
        <v>1067</v>
      </c>
      <c r="B370" s="324">
        <v>0</v>
      </c>
      <c r="C370" s="324">
        <v>0</v>
      </c>
      <c r="D370" s="323">
        <v>0</v>
      </c>
      <c r="E370" s="323">
        <v>0</v>
      </c>
      <c r="G370" s="323">
        <v>0</v>
      </c>
      <c r="H370" s="323">
        <v>4</v>
      </c>
    </row>
    <row r="371" spans="1:8" x14ac:dyDescent="0.25">
      <c r="A371" s="103" t="s">
        <v>975</v>
      </c>
      <c r="B371" s="324">
        <v>0</v>
      </c>
      <c r="C371" s="324">
        <v>0</v>
      </c>
      <c r="D371" s="323">
        <v>0</v>
      </c>
      <c r="E371" s="323">
        <v>0</v>
      </c>
      <c r="G371" s="323">
        <v>0</v>
      </c>
      <c r="H371" s="323">
        <v>0</v>
      </c>
    </row>
    <row r="372" spans="1:8" x14ac:dyDescent="0.25">
      <c r="A372" s="103" t="s">
        <v>779</v>
      </c>
      <c r="B372" s="324">
        <v>0</v>
      </c>
      <c r="C372" s="324">
        <v>0</v>
      </c>
      <c r="D372" s="323">
        <v>0</v>
      </c>
      <c r="E372" s="323">
        <v>0</v>
      </c>
      <c r="G372" s="323">
        <v>1</v>
      </c>
      <c r="H372" s="323">
        <v>0</v>
      </c>
    </row>
    <row r="373" spans="1:8" x14ac:dyDescent="0.25">
      <c r="A373" s="103" t="s">
        <v>824</v>
      </c>
      <c r="B373" s="324">
        <v>35</v>
      </c>
      <c r="C373" s="324">
        <v>0</v>
      </c>
      <c r="D373" s="323">
        <v>48</v>
      </c>
      <c r="E373" s="323">
        <v>0</v>
      </c>
      <c r="G373" s="323">
        <v>63</v>
      </c>
      <c r="H373" s="323">
        <v>174</v>
      </c>
    </row>
    <row r="374" spans="1:8" x14ac:dyDescent="0.25">
      <c r="A374" s="103" t="s">
        <v>907</v>
      </c>
      <c r="B374" s="324">
        <v>0</v>
      </c>
      <c r="C374" s="324">
        <v>0</v>
      </c>
      <c r="D374" s="323">
        <v>0</v>
      </c>
      <c r="E374" s="323">
        <v>0</v>
      </c>
      <c r="G374" s="323">
        <v>2</v>
      </c>
      <c r="H374" s="323">
        <v>68</v>
      </c>
    </row>
    <row r="375" spans="1:8" x14ac:dyDescent="0.25">
      <c r="A375" s="103" t="s">
        <v>1066</v>
      </c>
      <c r="B375" s="324">
        <v>0</v>
      </c>
      <c r="C375" s="324">
        <v>0</v>
      </c>
      <c r="D375" s="323">
        <v>0</v>
      </c>
      <c r="E375" s="323">
        <v>0</v>
      </c>
      <c r="G375" s="323">
        <v>0</v>
      </c>
      <c r="H375" s="323">
        <v>68</v>
      </c>
    </row>
    <row r="376" spans="1:8" x14ac:dyDescent="0.25">
      <c r="A376" s="103" t="s">
        <v>855</v>
      </c>
      <c r="B376" s="324">
        <v>0</v>
      </c>
      <c r="C376" s="324">
        <v>0</v>
      </c>
      <c r="D376" s="323">
        <v>0</v>
      </c>
      <c r="E376" s="323">
        <v>2</v>
      </c>
      <c r="G376" s="323">
        <v>0</v>
      </c>
      <c r="H376" s="323">
        <v>1126</v>
      </c>
    </row>
    <row r="377" spans="1:8" x14ac:dyDescent="0.25">
      <c r="A377" s="103" t="s">
        <v>1176</v>
      </c>
      <c r="B377" s="324">
        <v>55</v>
      </c>
      <c r="C377" s="324">
        <v>0</v>
      </c>
      <c r="D377" s="323">
        <v>0</v>
      </c>
      <c r="E377" s="323">
        <v>0</v>
      </c>
      <c r="G377" s="323">
        <v>3</v>
      </c>
      <c r="H377" s="323">
        <v>5</v>
      </c>
    </row>
    <row r="378" spans="1:8" x14ac:dyDescent="0.25">
      <c r="A378" s="103" t="s">
        <v>906</v>
      </c>
      <c r="B378" s="324">
        <v>0</v>
      </c>
      <c r="C378" s="324">
        <v>0</v>
      </c>
      <c r="D378" s="323">
        <v>0</v>
      </c>
      <c r="E378" s="323">
        <v>0</v>
      </c>
      <c r="G378" s="323">
        <v>0</v>
      </c>
      <c r="H378" s="323">
        <v>8</v>
      </c>
    </row>
    <row r="379" spans="1:8" x14ac:dyDescent="0.25">
      <c r="A379" s="103" t="s">
        <v>1196</v>
      </c>
      <c r="B379" s="324">
        <v>0</v>
      </c>
      <c r="C379" s="324">
        <v>0</v>
      </c>
      <c r="D379" s="323">
        <v>79</v>
      </c>
      <c r="E379" s="323">
        <v>0</v>
      </c>
      <c r="G379" s="323">
        <v>0</v>
      </c>
      <c r="H379" s="323">
        <v>112</v>
      </c>
    </row>
    <row r="380" spans="1:8" x14ac:dyDescent="0.25">
      <c r="A380" s="103" t="s">
        <v>1145</v>
      </c>
      <c r="B380" s="324">
        <v>0</v>
      </c>
      <c r="C380" s="324">
        <v>0</v>
      </c>
      <c r="D380" s="323">
        <v>0</v>
      </c>
      <c r="E380" s="323">
        <v>0</v>
      </c>
      <c r="G380" s="323">
        <v>0</v>
      </c>
      <c r="H380" s="323">
        <v>0</v>
      </c>
    </row>
    <row r="381" spans="1:8" x14ac:dyDescent="0.25">
      <c r="A381" s="103" t="s">
        <v>1164</v>
      </c>
      <c r="B381" s="324">
        <v>0</v>
      </c>
      <c r="C381" s="324">
        <v>0</v>
      </c>
      <c r="D381" s="323">
        <v>0</v>
      </c>
      <c r="E381" s="323">
        <v>0</v>
      </c>
      <c r="G381" s="323">
        <v>0</v>
      </c>
      <c r="H381" s="323">
        <v>0</v>
      </c>
    </row>
    <row r="382" spans="1:8" x14ac:dyDescent="0.25">
      <c r="A382" s="103" t="s">
        <v>806</v>
      </c>
      <c r="B382" s="324">
        <v>0</v>
      </c>
      <c r="C382" s="324">
        <v>0</v>
      </c>
      <c r="D382" s="323">
        <v>0</v>
      </c>
      <c r="E382" s="323">
        <v>0</v>
      </c>
      <c r="G382" s="323">
        <v>67</v>
      </c>
      <c r="H382" s="323">
        <v>80</v>
      </c>
    </row>
    <row r="383" spans="1:8" x14ac:dyDescent="0.25">
      <c r="A383" s="103" t="s">
        <v>877</v>
      </c>
      <c r="B383" s="324">
        <v>0</v>
      </c>
      <c r="C383" s="324">
        <v>0</v>
      </c>
      <c r="D383" s="323">
        <v>0</v>
      </c>
      <c r="E383" s="323">
        <v>0</v>
      </c>
      <c r="G383" s="323">
        <v>0</v>
      </c>
      <c r="H383" s="323">
        <v>0</v>
      </c>
    </row>
    <row r="384" spans="1:8" x14ac:dyDescent="0.25">
      <c r="A384" s="103" t="s">
        <v>787</v>
      </c>
      <c r="B384" s="324">
        <v>0</v>
      </c>
      <c r="C384" s="324">
        <v>0</v>
      </c>
      <c r="D384" s="323">
        <v>0</v>
      </c>
      <c r="E384" s="323">
        <v>0</v>
      </c>
      <c r="G384" s="323">
        <v>0</v>
      </c>
      <c r="H384" s="323">
        <v>52</v>
      </c>
    </row>
    <row r="385" spans="1:8" x14ac:dyDescent="0.25">
      <c r="A385" s="103" t="s">
        <v>933</v>
      </c>
      <c r="B385" s="324">
        <v>0</v>
      </c>
      <c r="C385" s="324">
        <v>0</v>
      </c>
      <c r="D385" s="323">
        <v>0</v>
      </c>
      <c r="E385" s="323">
        <v>0</v>
      </c>
      <c r="G385" s="323">
        <v>0</v>
      </c>
      <c r="H385" s="323">
        <v>0</v>
      </c>
    </row>
    <row r="386" spans="1:8" x14ac:dyDescent="0.25">
      <c r="A386" s="103" t="s">
        <v>378</v>
      </c>
      <c r="B386" s="324">
        <v>3</v>
      </c>
      <c r="C386" s="324">
        <v>9</v>
      </c>
      <c r="D386" s="323">
        <v>8</v>
      </c>
      <c r="E386" s="323">
        <v>0</v>
      </c>
      <c r="G386" s="323">
        <v>98</v>
      </c>
      <c r="H386" s="323">
        <v>914</v>
      </c>
    </row>
    <row r="387" spans="1:8" x14ac:dyDescent="0.25">
      <c r="A387" s="103" t="s">
        <v>961</v>
      </c>
      <c r="B387" s="324">
        <v>0</v>
      </c>
      <c r="C387" s="324">
        <v>0</v>
      </c>
      <c r="D387" s="323">
        <v>0</v>
      </c>
      <c r="E387" s="323">
        <v>0</v>
      </c>
      <c r="G387" s="323">
        <v>385</v>
      </c>
      <c r="H387" s="323">
        <v>312</v>
      </c>
    </row>
    <row r="388" spans="1:8" x14ac:dyDescent="0.25">
      <c r="A388" s="103" t="s">
        <v>797</v>
      </c>
      <c r="B388" s="324">
        <v>0</v>
      </c>
      <c r="C388" s="324">
        <v>0</v>
      </c>
      <c r="D388" s="323">
        <v>0</v>
      </c>
      <c r="E388" s="323">
        <v>0</v>
      </c>
      <c r="G388" s="323">
        <v>0</v>
      </c>
      <c r="H388" s="323">
        <v>244</v>
      </c>
    </row>
    <row r="389" spans="1:8" x14ac:dyDescent="0.25">
      <c r="A389" s="103" t="s">
        <v>1065</v>
      </c>
      <c r="B389" s="324">
        <v>0</v>
      </c>
      <c r="C389" s="324">
        <v>0</v>
      </c>
      <c r="D389" s="323">
        <v>0</v>
      </c>
      <c r="E389" s="323">
        <v>0</v>
      </c>
      <c r="G389" s="323">
        <v>0</v>
      </c>
      <c r="H389" s="323">
        <v>0</v>
      </c>
    </row>
    <row r="390" spans="1:8" x14ac:dyDescent="0.25">
      <c r="A390" s="103" t="s">
        <v>1064</v>
      </c>
      <c r="B390" s="324">
        <v>0</v>
      </c>
      <c r="C390" s="324">
        <v>0</v>
      </c>
      <c r="D390" s="323">
        <v>0</v>
      </c>
      <c r="E390" s="323">
        <v>0</v>
      </c>
      <c r="G390" s="323">
        <v>0</v>
      </c>
      <c r="H390" s="323">
        <v>0</v>
      </c>
    </row>
    <row r="391" spans="1:8" x14ac:dyDescent="0.25">
      <c r="A391" s="103" t="s">
        <v>1063</v>
      </c>
      <c r="B391" s="324">
        <v>0</v>
      </c>
      <c r="C391" s="324">
        <v>0</v>
      </c>
      <c r="D391" s="323">
        <v>0</v>
      </c>
      <c r="E391" s="323">
        <v>0</v>
      </c>
      <c r="G391" s="323">
        <v>0</v>
      </c>
      <c r="H391" s="323">
        <v>0</v>
      </c>
    </row>
    <row r="392" spans="1:8" x14ac:dyDescent="0.25">
      <c r="A392" s="103" t="s">
        <v>959</v>
      </c>
      <c r="B392" s="324">
        <v>0</v>
      </c>
      <c r="C392" s="324">
        <v>0</v>
      </c>
      <c r="D392" s="323">
        <v>0</v>
      </c>
      <c r="E392" s="323">
        <v>0</v>
      </c>
      <c r="G392" s="323">
        <v>378</v>
      </c>
      <c r="H392" s="323">
        <v>544</v>
      </c>
    </row>
    <row r="393" spans="1:8" x14ac:dyDescent="0.25">
      <c r="A393" s="103" t="s">
        <v>1317</v>
      </c>
      <c r="B393" s="324">
        <v>1</v>
      </c>
      <c r="C393" s="324">
        <v>0</v>
      </c>
      <c r="D393" s="323">
        <v>0</v>
      </c>
      <c r="E393" s="323">
        <v>0</v>
      </c>
      <c r="G393" s="323">
        <v>1</v>
      </c>
      <c r="H393" s="323">
        <v>0</v>
      </c>
    </row>
    <row r="394" spans="1:8" x14ac:dyDescent="0.25">
      <c r="A394" s="103" t="s">
        <v>926</v>
      </c>
      <c r="B394" s="324">
        <v>0</v>
      </c>
      <c r="C394" s="324">
        <v>0</v>
      </c>
      <c r="D394" s="323">
        <v>0</v>
      </c>
      <c r="E394" s="323">
        <v>68</v>
      </c>
      <c r="G394" s="323">
        <v>851</v>
      </c>
      <c r="H394" s="323">
        <v>104</v>
      </c>
    </row>
    <row r="395" spans="1:8" x14ac:dyDescent="0.25">
      <c r="A395" s="103" t="s">
        <v>365</v>
      </c>
      <c r="B395" s="324">
        <v>30</v>
      </c>
      <c r="C395" s="324">
        <v>0</v>
      </c>
      <c r="D395" s="323">
        <v>117</v>
      </c>
      <c r="E395" s="323">
        <v>0</v>
      </c>
      <c r="G395" s="323">
        <v>135</v>
      </c>
      <c r="H395" s="323">
        <v>264</v>
      </c>
    </row>
    <row r="396" spans="1:8" x14ac:dyDescent="0.25">
      <c r="A396" s="103" t="s">
        <v>1011</v>
      </c>
      <c r="B396" s="324">
        <v>0</v>
      </c>
      <c r="C396" s="324">
        <v>0</v>
      </c>
      <c r="D396" s="323">
        <v>0</v>
      </c>
      <c r="E396" s="323">
        <v>0</v>
      </c>
      <c r="G396" s="323">
        <v>0</v>
      </c>
      <c r="H396" s="323">
        <v>53</v>
      </c>
    </row>
    <row r="397" spans="1:8" x14ac:dyDescent="0.25">
      <c r="A397" s="103" t="s">
        <v>1318</v>
      </c>
      <c r="B397" s="324">
        <v>0</v>
      </c>
      <c r="C397" s="324">
        <v>2</v>
      </c>
      <c r="D397" s="323">
        <v>0</v>
      </c>
      <c r="E397" s="323">
        <v>0</v>
      </c>
      <c r="G397" s="323">
        <v>2</v>
      </c>
      <c r="H397" s="323">
        <v>1</v>
      </c>
    </row>
    <row r="398" spans="1:8" x14ac:dyDescent="0.25">
      <c r="A398" s="103" t="s">
        <v>363</v>
      </c>
      <c r="B398" s="324">
        <v>0</v>
      </c>
      <c r="C398" s="324">
        <v>0</v>
      </c>
      <c r="D398" s="323">
        <v>0</v>
      </c>
      <c r="E398" s="323">
        <v>0</v>
      </c>
      <c r="G398" s="323">
        <v>2</v>
      </c>
      <c r="H398" s="323">
        <v>17</v>
      </c>
    </row>
    <row r="399" spans="1:8" x14ac:dyDescent="0.25">
      <c r="A399" s="103" t="s">
        <v>901</v>
      </c>
      <c r="B399" s="324">
        <v>0</v>
      </c>
      <c r="C399" s="324">
        <v>0</v>
      </c>
      <c r="D399" s="323">
        <v>0</v>
      </c>
      <c r="E399" s="323">
        <v>0</v>
      </c>
      <c r="G399" s="323">
        <v>0</v>
      </c>
      <c r="H399" s="323">
        <v>0</v>
      </c>
    </row>
    <row r="400" spans="1:8" x14ac:dyDescent="0.25">
      <c r="A400" s="103" t="s">
        <v>341</v>
      </c>
      <c r="B400" s="324">
        <v>0</v>
      </c>
      <c r="C400" s="324">
        <v>16</v>
      </c>
      <c r="D400" s="323">
        <v>0</v>
      </c>
      <c r="E400" s="323">
        <v>236</v>
      </c>
      <c r="G400" s="323">
        <v>86</v>
      </c>
      <c r="H400" s="323">
        <v>126</v>
      </c>
    </row>
    <row r="401" spans="1:8" x14ac:dyDescent="0.25">
      <c r="A401" s="103" t="s">
        <v>854</v>
      </c>
      <c r="B401" s="324">
        <v>0</v>
      </c>
      <c r="C401" s="324">
        <v>0</v>
      </c>
      <c r="D401" s="323">
        <v>0</v>
      </c>
      <c r="E401" s="323">
        <v>0</v>
      </c>
      <c r="G401" s="323">
        <v>1</v>
      </c>
      <c r="H401" s="323">
        <v>9</v>
      </c>
    </row>
    <row r="402" spans="1:8" x14ac:dyDescent="0.25">
      <c r="A402" s="103" t="s">
        <v>761</v>
      </c>
      <c r="B402" s="324">
        <v>49</v>
      </c>
      <c r="C402" s="324">
        <v>0</v>
      </c>
      <c r="D402" s="323">
        <v>0</v>
      </c>
      <c r="E402" s="323">
        <v>0</v>
      </c>
      <c r="G402" s="323">
        <v>41</v>
      </c>
      <c r="H402" s="323">
        <v>55</v>
      </c>
    </row>
    <row r="403" spans="1:8" x14ac:dyDescent="0.25">
      <c r="A403" s="103" t="s">
        <v>853</v>
      </c>
      <c r="B403" s="324">
        <v>0</v>
      </c>
      <c r="C403" s="324">
        <v>0</v>
      </c>
      <c r="D403" s="323">
        <v>0</v>
      </c>
      <c r="E403" s="323">
        <v>0</v>
      </c>
      <c r="G403" s="323">
        <v>0</v>
      </c>
      <c r="H403" s="323">
        <v>0</v>
      </c>
    </row>
    <row r="404" spans="1:8" x14ac:dyDescent="0.25">
      <c r="A404" s="103" t="s">
        <v>974</v>
      </c>
      <c r="B404" s="324">
        <v>0</v>
      </c>
      <c r="C404" s="324">
        <v>0</v>
      </c>
      <c r="D404" s="323">
        <v>0</v>
      </c>
      <c r="E404" s="323">
        <v>0</v>
      </c>
      <c r="G404" s="323">
        <v>1</v>
      </c>
      <c r="H404" s="323">
        <v>129</v>
      </c>
    </row>
    <row r="405" spans="1:8" x14ac:dyDescent="0.25">
      <c r="A405" s="103" t="s">
        <v>883</v>
      </c>
      <c r="B405" s="324">
        <v>265</v>
      </c>
      <c r="C405" s="324">
        <v>0</v>
      </c>
      <c r="D405" s="323">
        <v>446</v>
      </c>
      <c r="E405" s="323">
        <v>0</v>
      </c>
      <c r="G405" s="323">
        <v>0</v>
      </c>
      <c r="H405" s="323">
        <v>4221</v>
      </c>
    </row>
    <row r="406" spans="1:8" x14ac:dyDescent="0.25">
      <c r="A406" s="103" t="s">
        <v>320</v>
      </c>
      <c r="B406" s="324">
        <v>2</v>
      </c>
      <c r="C406" s="324">
        <v>0</v>
      </c>
      <c r="D406" s="323">
        <v>24</v>
      </c>
      <c r="E406" s="323">
        <v>0</v>
      </c>
      <c r="G406" s="323">
        <v>228</v>
      </c>
      <c r="H406" s="323">
        <v>613</v>
      </c>
    </row>
    <row r="407" spans="1:8" x14ac:dyDescent="0.25">
      <c r="A407" s="103" t="s">
        <v>1062</v>
      </c>
      <c r="B407" s="324">
        <v>0</v>
      </c>
      <c r="C407" s="324">
        <v>0</v>
      </c>
      <c r="D407" s="323">
        <v>0</v>
      </c>
      <c r="E407" s="323">
        <v>0</v>
      </c>
      <c r="G407" s="323">
        <v>0</v>
      </c>
      <c r="H407" s="323">
        <v>7</v>
      </c>
    </row>
    <row r="408" spans="1:8" x14ac:dyDescent="0.25">
      <c r="A408" s="103" t="s">
        <v>1061</v>
      </c>
      <c r="B408" s="324">
        <v>0</v>
      </c>
      <c r="C408" s="324">
        <v>0</v>
      </c>
      <c r="D408" s="323">
        <v>0</v>
      </c>
      <c r="E408" s="323">
        <v>5</v>
      </c>
      <c r="G408" s="323">
        <v>0</v>
      </c>
      <c r="H408" s="323">
        <v>0</v>
      </c>
    </row>
    <row r="409" spans="1:8" x14ac:dyDescent="0.25">
      <c r="A409" s="103" t="s">
        <v>747</v>
      </c>
      <c r="B409" s="324">
        <v>429</v>
      </c>
      <c r="C409" s="324">
        <v>0</v>
      </c>
      <c r="D409" s="323">
        <v>179</v>
      </c>
      <c r="E409" s="323">
        <v>0</v>
      </c>
      <c r="G409" s="323">
        <v>113</v>
      </c>
      <c r="H409" s="323">
        <v>2874</v>
      </c>
    </row>
    <row r="410" spans="1:8" x14ac:dyDescent="0.25">
      <c r="A410" s="103" t="s">
        <v>1060</v>
      </c>
      <c r="B410" s="324">
        <v>0</v>
      </c>
      <c r="C410" s="324">
        <v>1</v>
      </c>
      <c r="D410" s="323">
        <v>0</v>
      </c>
      <c r="E410" s="323">
        <v>0</v>
      </c>
      <c r="G410" s="323">
        <v>54</v>
      </c>
      <c r="H410" s="323">
        <v>63</v>
      </c>
    </row>
    <row r="411" spans="1:8" x14ac:dyDescent="0.25">
      <c r="A411" s="103" t="s">
        <v>935</v>
      </c>
      <c r="B411" s="324">
        <v>0</v>
      </c>
      <c r="C411" s="324">
        <v>0</v>
      </c>
      <c r="D411" s="323">
        <v>0</v>
      </c>
      <c r="E411" s="323">
        <v>0</v>
      </c>
      <c r="G411" s="323">
        <v>0</v>
      </c>
      <c r="H411" s="323">
        <v>0</v>
      </c>
    </row>
    <row r="412" spans="1:8" x14ac:dyDescent="0.25">
      <c r="A412" s="103" t="s">
        <v>875</v>
      </c>
      <c r="B412" s="324">
        <v>0</v>
      </c>
      <c r="C412" s="324">
        <v>0</v>
      </c>
      <c r="D412" s="323">
        <v>0</v>
      </c>
      <c r="E412" s="323">
        <v>0</v>
      </c>
      <c r="G412" s="323">
        <v>0</v>
      </c>
      <c r="H412" s="323">
        <v>0</v>
      </c>
    </row>
    <row r="413" spans="1:8" x14ac:dyDescent="0.25">
      <c r="A413" s="103" t="s">
        <v>873</v>
      </c>
      <c r="B413" s="324">
        <v>0</v>
      </c>
      <c r="C413" s="324">
        <v>10</v>
      </c>
      <c r="D413" s="323">
        <v>10</v>
      </c>
      <c r="E413" s="323">
        <v>46</v>
      </c>
      <c r="G413" s="323">
        <v>90</v>
      </c>
      <c r="H413" s="323">
        <v>183</v>
      </c>
    </row>
    <row r="414" spans="1:8" x14ac:dyDescent="0.25">
      <c r="A414" s="103" t="s">
        <v>833</v>
      </c>
      <c r="B414" s="324">
        <v>70</v>
      </c>
      <c r="C414" s="324">
        <v>0</v>
      </c>
      <c r="D414" s="323">
        <v>0</v>
      </c>
      <c r="E414" s="323">
        <v>0</v>
      </c>
      <c r="G414" s="323">
        <v>0</v>
      </c>
      <c r="H414" s="323">
        <v>1951</v>
      </c>
    </row>
    <row r="415" spans="1:8" x14ac:dyDescent="0.25">
      <c r="A415" s="103" t="s">
        <v>923</v>
      </c>
      <c r="B415" s="324">
        <v>0</v>
      </c>
      <c r="C415" s="324">
        <v>0</v>
      </c>
      <c r="D415" s="323">
        <v>0</v>
      </c>
      <c r="E415" s="323">
        <v>0</v>
      </c>
      <c r="G415" s="323">
        <v>0</v>
      </c>
      <c r="H415" s="323">
        <v>0</v>
      </c>
    </row>
    <row r="416" spans="1:8" x14ac:dyDescent="0.25">
      <c r="A416" s="103" t="s">
        <v>973</v>
      </c>
      <c r="B416" s="326">
        <v>0</v>
      </c>
      <c r="C416" s="324">
        <v>0</v>
      </c>
      <c r="D416" s="323">
        <v>0</v>
      </c>
      <c r="E416" s="323">
        <v>0</v>
      </c>
      <c r="G416" s="323">
        <v>0</v>
      </c>
      <c r="H416" s="323">
        <v>96</v>
      </c>
    </row>
    <row r="417" spans="1:8" x14ac:dyDescent="0.25">
      <c r="A417" s="103" t="s">
        <v>1227</v>
      </c>
      <c r="B417" s="330">
        <v>82</v>
      </c>
      <c r="C417" s="324">
        <v>0</v>
      </c>
      <c r="D417" s="323">
        <v>31</v>
      </c>
      <c r="E417" s="323">
        <v>0</v>
      </c>
      <c r="G417" s="323">
        <v>0</v>
      </c>
      <c r="H417" s="323">
        <v>5</v>
      </c>
    </row>
    <row r="418" spans="1:8" x14ac:dyDescent="0.25">
      <c r="A418" s="103" t="s">
        <v>866</v>
      </c>
      <c r="B418" s="330">
        <v>1</v>
      </c>
      <c r="C418" s="324">
        <v>0</v>
      </c>
      <c r="D418" s="323">
        <v>1</v>
      </c>
      <c r="E418" s="323">
        <v>0</v>
      </c>
      <c r="G418" s="323">
        <v>2</v>
      </c>
      <c r="H418" s="323">
        <v>168</v>
      </c>
    </row>
    <row r="419" spans="1:8" x14ac:dyDescent="0.25">
      <c r="A419" s="103" t="s">
        <v>294</v>
      </c>
      <c r="B419" s="330">
        <v>0</v>
      </c>
      <c r="C419" s="324">
        <v>0</v>
      </c>
      <c r="D419" s="323">
        <v>0</v>
      </c>
      <c r="E419" s="323">
        <v>0</v>
      </c>
      <c r="G419" s="323">
        <v>0</v>
      </c>
      <c r="H419" s="323">
        <v>0</v>
      </c>
    </row>
    <row r="420" spans="1:8" x14ac:dyDescent="0.25">
      <c r="A420" s="103" t="s">
        <v>886</v>
      </c>
      <c r="B420" s="324">
        <v>51</v>
      </c>
      <c r="C420" s="324">
        <v>0</v>
      </c>
      <c r="D420" s="323">
        <v>54</v>
      </c>
      <c r="E420" s="323">
        <v>0</v>
      </c>
      <c r="G420" s="323">
        <v>1</v>
      </c>
      <c r="H420" s="323">
        <v>487</v>
      </c>
    </row>
    <row r="421" spans="1:8" x14ac:dyDescent="0.25">
      <c r="A421" s="103" t="s">
        <v>1059</v>
      </c>
      <c r="B421" s="324">
        <v>0</v>
      </c>
      <c r="C421" s="324">
        <v>0</v>
      </c>
      <c r="D421" s="323">
        <v>0</v>
      </c>
      <c r="E421" s="323">
        <v>0</v>
      </c>
      <c r="G421" s="323">
        <v>0</v>
      </c>
      <c r="H421" s="323">
        <v>9</v>
      </c>
    </row>
    <row r="422" spans="1:8" x14ac:dyDescent="0.25">
      <c r="A422" s="103" t="s">
        <v>851</v>
      </c>
      <c r="B422" s="324">
        <v>0</v>
      </c>
      <c r="C422" s="324">
        <v>0</v>
      </c>
      <c r="D422" s="323">
        <v>23</v>
      </c>
      <c r="E422" s="323">
        <v>0</v>
      </c>
      <c r="G422" s="323">
        <v>88</v>
      </c>
      <c r="H422" s="323">
        <v>480</v>
      </c>
    </row>
    <row r="423" spans="1:8" x14ac:dyDescent="0.25">
      <c r="A423" s="103" t="s">
        <v>275</v>
      </c>
      <c r="B423" s="324">
        <v>0</v>
      </c>
      <c r="C423" s="324">
        <v>0</v>
      </c>
      <c r="D423" s="323">
        <v>0</v>
      </c>
      <c r="E423" s="323">
        <v>1</v>
      </c>
      <c r="G423" s="323">
        <v>6</v>
      </c>
      <c r="H423" s="323">
        <v>53</v>
      </c>
    </row>
    <row r="424" spans="1:8" x14ac:dyDescent="0.25">
      <c r="A424" s="103" t="s">
        <v>1195</v>
      </c>
      <c r="B424" s="324">
        <v>0</v>
      </c>
      <c r="C424" s="324">
        <v>0</v>
      </c>
      <c r="D424" s="323">
        <v>0</v>
      </c>
      <c r="E424" s="323">
        <v>0</v>
      </c>
      <c r="G424" s="323">
        <v>1</v>
      </c>
      <c r="H424" s="323">
        <v>29</v>
      </c>
    </row>
    <row r="425" spans="1:8" x14ac:dyDescent="0.25">
      <c r="A425" s="103" t="s">
        <v>1035</v>
      </c>
      <c r="B425" s="326">
        <v>2</v>
      </c>
      <c r="C425" s="324">
        <v>0</v>
      </c>
      <c r="D425" s="323">
        <v>10</v>
      </c>
      <c r="E425" s="323">
        <v>4</v>
      </c>
      <c r="G425" s="323">
        <v>10</v>
      </c>
      <c r="H425" s="323">
        <v>94</v>
      </c>
    </row>
    <row r="426" spans="1:8" x14ac:dyDescent="0.25">
      <c r="A426" s="103" t="s">
        <v>1194</v>
      </c>
      <c r="B426" s="330">
        <v>0</v>
      </c>
      <c r="C426" s="324">
        <v>0</v>
      </c>
      <c r="D426" s="323">
        <v>0</v>
      </c>
      <c r="E426" s="323">
        <v>0</v>
      </c>
      <c r="G426" s="323">
        <v>2</v>
      </c>
      <c r="H426" s="323">
        <v>386</v>
      </c>
    </row>
    <row r="427" spans="1:8" x14ac:dyDescent="0.25">
      <c r="A427" s="103" t="s">
        <v>1010</v>
      </c>
      <c r="B427" s="330">
        <v>0</v>
      </c>
      <c r="C427" s="324">
        <v>0</v>
      </c>
      <c r="D427" s="323">
        <v>0</v>
      </c>
      <c r="E427" s="323">
        <v>0</v>
      </c>
      <c r="G427" s="323">
        <v>0</v>
      </c>
      <c r="H427" s="323">
        <v>0</v>
      </c>
    </row>
    <row r="428" spans="1:8" x14ac:dyDescent="0.25">
      <c r="A428" s="103" t="s">
        <v>1175</v>
      </c>
      <c r="B428" s="330">
        <v>0</v>
      </c>
      <c r="C428" s="324">
        <v>0</v>
      </c>
      <c r="D428" s="323">
        <v>0</v>
      </c>
      <c r="E428" s="323">
        <v>0</v>
      </c>
      <c r="G428" s="323">
        <v>0</v>
      </c>
      <c r="H428" s="323">
        <v>0</v>
      </c>
    </row>
    <row r="429" spans="1:8" x14ac:dyDescent="0.25">
      <c r="A429" s="103" t="s">
        <v>972</v>
      </c>
      <c r="B429" s="330">
        <v>0</v>
      </c>
      <c r="C429" s="324">
        <v>0</v>
      </c>
      <c r="D429" s="323">
        <v>0</v>
      </c>
      <c r="E429" s="323">
        <v>0</v>
      </c>
      <c r="G429" s="323">
        <v>11</v>
      </c>
      <c r="H429" s="323">
        <v>127</v>
      </c>
    </row>
    <row r="430" spans="1:8" x14ac:dyDescent="0.25">
      <c r="A430" s="103" t="s">
        <v>844</v>
      </c>
      <c r="B430" s="326">
        <v>0</v>
      </c>
      <c r="C430" s="324">
        <v>0</v>
      </c>
      <c r="D430" s="323">
        <v>0</v>
      </c>
      <c r="E430" s="323">
        <v>0</v>
      </c>
      <c r="G430" s="323">
        <v>4</v>
      </c>
      <c r="H430" s="323">
        <v>290</v>
      </c>
    </row>
    <row r="431" spans="1:8" x14ac:dyDescent="0.25">
      <c r="A431" s="103" t="s">
        <v>265</v>
      </c>
      <c r="B431" s="330">
        <v>49</v>
      </c>
      <c r="C431" s="324">
        <v>0</v>
      </c>
      <c r="D431" s="323">
        <v>36</v>
      </c>
      <c r="E431" s="323">
        <v>5</v>
      </c>
      <c r="G431" s="323">
        <v>44</v>
      </c>
      <c r="H431" s="323">
        <v>94</v>
      </c>
    </row>
    <row r="432" spans="1:8" x14ac:dyDescent="0.25">
      <c r="A432" s="103" t="s">
        <v>831</v>
      </c>
      <c r="B432" s="330">
        <v>0</v>
      </c>
      <c r="C432" s="324">
        <v>0</v>
      </c>
      <c r="D432" s="323">
        <v>0</v>
      </c>
      <c r="E432" s="323">
        <v>0</v>
      </c>
      <c r="G432" s="323">
        <v>19</v>
      </c>
      <c r="H432" s="323">
        <v>212</v>
      </c>
    </row>
    <row r="433" spans="1:8" x14ac:dyDescent="0.25">
      <c r="A433" s="103" t="s">
        <v>246</v>
      </c>
      <c r="B433" s="330">
        <v>5</v>
      </c>
      <c r="C433" s="324">
        <v>0</v>
      </c>
      <c r="D433" s="323">
        <v>0</v>
      </c>
      <c r="E433" s="323">
        <v>0</v>
      </c>
      <c r="G433" s="323">
        <v>0</v>
      </c>
      <c r="H433" s="323">
        <v>60</v>
      </c>
    </row>
    <row r="434" spans="1:8" x14ac:dyDescent="0.25">
      <c r="A434" s="103" t="s">
        <v>1058</v>
      </c>
      <c r="B434" s="324">
        <v>0</v>
      </c>
      <c r="C434" s="324">
        <v>0</v>
      </c>
      <c r="D434" s="323">
        <v>73</v>
      </c>
      <c r="E434" s="323">
        <v>0</v>
      </c>
      <c r="G434" s="323">
        <v>11</v>
      </c>
      <c r="H434" s="323">
        <v>306</v>
      </c>
    </row>
    <row r="435" spans="1:8" x14ac:dyDescent="0.25">
      <c r="A435" s="103" t="s">
        <v>827</v>
      </c>
      <c r="B435" s="324">
        <v>5</v>
      </c>
      <c r="C435" s="324">
        <v>0</v>
      </c>
      <c r="D435" s="323">
        <v>7</v>
      </c>
      <c r="E435" s="323">
        <v>0</v>
      </c>
      <c r="G435" s="323">
        <v>39</v>
      </c>
      <c r="H435" s="323">
        <v>94</v>
      </c>
    </row>
    <row r="436" spans="1:8" x14ac:dyDescent="0.25">
      <c r="A436" s="103" t="s">
        <v>240</v>
      </c>
      <c r="B436" s="324">
        <v>1</v>
      </c>
      <c r="C436" s="324">
        <v>0</v>
      </c>
      <c r="D436" s="323">
        <v>2</v>
      </c>
      <c r="E436" s="323">
        <v>0</v>
      </c>
      <c r="G436" s="323">
        <v>84</v>
      </c>
      <c r="H436" s="323">
        <v>33</v>
      </c>
    </row>
    <row r="437" spans="1:8" x14ac:dyDescent="0.25">
      <c r="A437" s="103" t="s">
        <v>1057</v>
      </c>
      <c r="B437" s="324">
        <v>0</v>
      </c>
      <c r="C437" s="324">
        <v>0</v>
      </c>
      <c r="D437" s="323">
        <v>0</v>
      </c>
      <c r="E437" s="323">
        <v>0</v>
      </c>
      <c r="G437" s="323">
        <v>0</v>
      </c>
      <c r="H437" s="323">
        <v>51</v>
      </c>
    </row>
    <row r="438" spans="1:8" x14ac:dyDescent="0.25">
      <c r="A438" s="103" t="s">
        <v>845</v>
      </c>
      <c r="B438" s="324">
        <v>0</v>
      </c>
      <c r="C438" s="324">
        <v>0</v>
      </c>
      <c r="D438" s="323">
        <v>0</v>
      </c>
      <c r="E438" s="323">
        <v>0</v>
      </c>
      <c r="G438" s="323">
        <v>286</v>
      </c>
      <c r="H438" s="323">
        <v>150</v>
      </c>
    </row>
    <row r="439" spans="1:8" x14ac:dyDescent="0.25">
      <c r="A439" s="103" t="s">
        <v>1056</v>
      </c>
      <c r="B439" s="324">
        <v>37</v>
      </c>
      <c r="C439" s="324">
        <v>0</v>
      </c>
      <c r="D439" s="323">
        <v>0</v>
      </c>
      <c r="E439" s="323">
        <v>0</v>
      </c>
      <c r="G439" s="323">
        <v>1</v>
      </c>
      <c r="H439" s="323">
        <v>108</v>
      </c>
    </row>
    <row r="440" spans="1:8" x14ac:dyDescent="0.25">
      <c r="A440" s="103" t="s">
        <v>760</v>
      </c>
      <c r="B440" s="324">
        <v>0</v>
      </c>
      <c r="C440" s="324">
        <v>0</v>
      </c>
      <c r="D440" s="323">
        <v>0</v>
      </c>
      <c r="E440" s="323">
        <v>0</v>
      </c>
      <c r="G440" s="323">
        <v>0</v>
      </c>
      <c r="H440" s="323">
        <v>0</v>
      </c>
    </row>
    <row r="441" spans="1:8" x14ac:dyDescent="0.25">
      <c r="A441" s="103" t="s">
        <v>796</v>
      </c>
      <c r="B441" s="324">
        <v>0</v>
      </c>
      <c r="C441" s="324">
        <v>0</v>
      </c>
      <c r="D441" s="323">
        <v>24</v>
      </c>
      <c r="E441" s="323">
        <v>0</v>
      </c>
      <c r="G441" s="323">
        <v>8</v>
      </c>
      <c r="H441" s="323">
        <v>94</v>
      </c>
    </row>
    <row r="442" spans="1:8" x14ac:dyDescent="0.25">
      <c r="A442" s="103" t="s">
        <v>885</v>
      </c>
      <c r="B442" s="326">
        <v>0</v>
      </c>
      <c r="C442" s="324">
        <v>0</v>
      </c>
      <c r="D442" s="323">
        <v>0</v>
      </c>
      <c r="E442" s="323">
        <v>0</v>
      </c>
      <c r="G442" s="323">
        <v>0</v>
      </c>
      <c r="H442" s="323">
        <v>5</v>
      </c>
    </row>
    <row r="443" spans="1:8" x14ac:dyDescent="0.25">
      <c r="A443" s="103" t="s">
        <v>832</v>
      </c>
      <c r="B443" s="330">
        <v>0</v>
      </c>
      <c r="C443" s="324">
        <v>0</v>
      </c>
      <c r="D443" s="323">
        <v>7</v>
      </c>
      <c r="E443" s="323">
        <v>0</v>
      </c>
      <c r="G443" s="323">
        <v>1</v>
      </c>
      <c r="H443" s="323">
        <v>6</v>
      </c>
    </row>
    <row r="444" spans="1:8" x14ac:dyDescent="0.25">
      <c r="A444" s="103" t="s">
        <v>1034</v>
      </c>
      <c r="B444" s="330">
        <v>0</v>
      </c>
      <c r="C444" s="324">
        <v>2</v>
      </c>
      <c r="D444" s="323">
        <v>0</v>
      </c>
      <c r="E444" s="323">
        <v>3</v>
      </c>
      <c r="G444" s="323">
        <v>0</v>
      </c>
      <c r="H444" s="323">
        <v>0</v>
      </c>
    </row>
    <row r="445" spans="1:8" x14ac:dyDescent="0.25">
      <c r="A445" s="103" t="s">
        <v>828</v>
      </c>
      <c r="B445" s="330">
        <v>0</v>
      </c>
      <c r="C445" s="324">
        <v>0</v>
      </c>
      <c r="D445" s="323">
        <v>0</v>
      </c>
      <c r="E445" s="323">
        <v>0</v>
      </c>
      <c r="G445" s="323">
        <v>0</v>
      </c>
      <c r="H445" s="323">
        <v>5</v>
      </c>
    </row>
    <row r="446" spans="1:8" x14ac:dyDescent="0.25">
      <c r="A446" s="103" t="s">
        <v>971</v>
      </c>
      <c r="B446" s="326">
        <v>0</v>
      </c>
      <c r="C446" s="324">
        <v>0</v>
      </c>
      <c r="D446" s="323">
        <v>0</v>
      </c>
      <c r="E446" s="323">
        <v>0</v>
      </c>
      <c r="G446" s="323">
        <v>0</v>
      </c>
      <c r="H446" s="323">
        <v>0</v>
      </c>
    </row>
    <row r="447" spans="1:8" x14ac:dyDescent="0.25">
      <c r="A447" s="103" t="s">
        <v>1009</v>
      </c>
      <c r="B447" s="330">
        <v>0</v>
      </c>
      <c r="C447" s="324">
        <v>0</v>
      </c>
      <c r="D447" s="323">
        <v>0</v>
      </c>
      <c r="E447" s="323">
        <v>0</v>
      </c>
      <c r="G447" s="323">
        <v>1</v>
      </c>
      <c r="H447" s="323">
        <v>0</v>
      </c>
    </row>
    <row r="448" spans="1:8" x14ac:dyDescent="0.25">
      <c r="A448" s="103" t="s">
        <v>795</v>
      </c>
      <c r="B448" s="330">
        <v>0</v>
      </c>
      <c r="C448" s="324">
        <v>0</v>
      </c>
      <c r="D448" s="323">
        <v>1</v>
      </c>
      <c r="E448" s="323">
        <v>0</v>
      </c>
      <c r="G448" s="323">
        <v>2</v>
      </c>
      <c r="H448" s="323">
        <v>9</v>
      </c>
    </row>
    <row r="449" spans="1:8" x14ac:dyDescent="0.25">
      <c r="A449" s="103" t="s">
        <v>1173</v>
      </c>
      <c r="B449" s="330">
        <v>37</v>
      </c>
      <c r="C449" s="324">
        <v>0</v>
      </c>
      <c r="D449" s="323">
        <v>10</v>
      </c>
      <c r="E449" s="323">
        <v>0</v>
      </c>
      <c r="G449" s="323">
        <v>22</v>
      </c>
      <c r="H449" s="323">
        <v>0</v>
      </c>
    </row>
    <row r="450" spans="1:8" x14ac:dyDescent="0.25">
      <c r="A450" s="103" t="s">
        <v>1144</v>
      </c>
      <c r="B450" s="330">
        <v>0</v>
      </c>
      <c r="C450" s="324">
        <v>0</v>
      </c>
      <c r="D450" s="323">
        <v>0</v>
      </c>
      <c r="E450" s="323">
        <v>0</v>
      </c>
      <c r="G450" s="323">
        <v>0</v>
      </c>
      <c r="H450" s="323">
        <v>0</v>
      </c>
    </row>
    <row r="451" spans="1:8" x14ac:dyDescent="0.25">
      <c r="A451" s="103" t="s">
        <v>233</v>
      </c>
      <c r="B451" s="324">
        <v>0</v>
      </c>
      <c r="C451" s="324">
        <v>0</v>
      </c>
      <c r="D451" s="323">
        <v>0</v>
      </c>
      <c r="E451" s="323">
        <v>0</v>
      </c>
      <c r="G451" s="323">
        <v>0</v>
      </c>
      <c r="H451" s="323">
        <v>0</v>
      </c>
    </row>
    <row r="452" spans="1:8" x14ac:dyDescent="0.25">
      <c r="A452" s="103" t="s">
        <v>822</v>
      </c>
      <c r="B452" s="324">
        <v>7</v>
      </c>
      <c r="C452" s="324">
        <v>0</v>
      </c>
      <c r="D452" s="323">
        <v>13</v>
      </c>
      <c r="E452" s="323">
        <v>0</v>
      </c>
      <c r="G452" s="323">
        <v>0</v>
      </c>
      <c r="H452" s="323">
        <v>0</v>
      </c>
    </row>
    <row r="453" spans="1:8" x14ac:dyDescent="0.25">
      <c r="A453" s="103" t="s">
        <v>228</v>
      </c>
      <c r="B453" s="324">
        <v>0</v>
      </c>
      <c r="C453" s="324">
        <v>0</v>
      </c>
      <c r="D453" s="323">
        <v>0</v>
      </c>
      <c r="E453" s="323">
        <v>0</v>
      </c>
      <c r="G453" s="323">
        <v>0</v>
      </c>
      <c r="H453" s="323">
        <v>0</v>
      </c>
    </row>
    <row r="454" spans="1:8" x14ac:dyDescent="0.25">
      <c r="A454" s="103" t="s">
        <v>1055</v>
      </c>
      <c r="B454" s="324">
        <v>0</v>
      </c>
      <c r="C454" s="324">
        <v>0</v>
      </c>
      <c r="D454" s="323">
        <v>0</v>
      </c>
      <c r="E454" s="323">
        <v>0</v>
      </c>
      <c r="G454" s="323">
        <v>0</v>
      </c>
      <c r="H454" s="323">
        <v>77</v>
      </c>
    </row>
    <row r="455" spans="1:8" x14ac:dyDescent="0.25">
      <c r="A455" s="103" t="s">
        <v>1054</v>
      </c>
      <c r="B455" s="324">
        <v>44</v>
      </c>
      <c r="C455" s="324">
        <v>0</v>
      </c>
      <c r="D455" s="323">
        <v>27</v>
      </c>
      <c r="E455" s="323">
        <v>0</v>
      </c>
      <c r="G455" s="323">
        <v>2</v>
      </c>
      <c r="H455" s="323">
        <v>0</v>
      </c>
    </row>
    <row r="456" spans="1:8" x14ac:dyDescent="0.25">
      <c r="A456" s="103" t="s">
        <v>759</v>
      </c>
      <c r="B456" s="324">
        <v>0</v>
      </c>
      <c r="C456" s="324">
        <v>0</v>
      </c>
      <c r="D456" s="323">
        <v>0</v>
      </c>
      <c r="E456" s="323">
        <v>0</v>
      </c>
      <c r="G456" s="323">
        <v>15</v>
      </c>
      <c r="H456" s="323">
        <v>11</v>
      </c>
    </row>
    <row r="457" spans="1:8" x14ac:dyDescent="0.25">
      <c r="A457" s="103" t="s">
        <v>221</v>
      </c>
      <c r="B457" s="324">
        <v>0</v>
      </c>
      <c r="C457" s="324">
        <v>0</v>
      </c>
      <c r="D457" s="323">
        <v>0</v>
      </c>
      <c r="E457" s="323">
        <v>0</v>
      </c>
      <c r="G457" s="323">
        <v>0</v>
      </c>
      <c r="H457" s="323">
        <v>0</v>
      </c>
    </row>
    <row r="458" spans="1:8" x14ac:dyDescent="0.25">
      <c r="A458" s="103" t="s">
        <v>884</v>
      </c>
      <c r="B458" s="324">
        <v>0</v>
      </c>
      <c r="C458" s="324">
        <v>0</v>
      </c>
      <c r="D458" s="323">
        <v>1</v>
      </c>
      <c r="E458" s="323">
        <v>0</v>
      </c>
      <c r="G458" s="323">
        <v>0</v>
      </c>
      <c r="H458" s="323">
        <v>3</v>
      </c>
    </row>
    <row r="459" spans="1:8" x14ac:dyDescent="0.25">
      <c r="A459" s="103" t="s">
        <v>212</v>
      </c>
      <c r="B459" s="324">
        <v>0</v>
      </c>
      <c r="C459" s="324">
        <v>0</v>
      </c>
      <c r="D459" s="323">
        <v>0</v>
      </c>
      <c r="E459" s="323">
        <v>11</v>
      </c>
      <c r="G459" s="323">
        <v>7</v>
      </c>
      <c r="H459" s="323">
        <v>14</v>
      </c>
    </row>
    <row r="460" spans="1:8" x14ac:dyDescent="0.25">
      <c r="A460" s="103" t="s">
        <v>1007</v>
      </c>
      <c r="B460" s="324">
        <v>0</v>
      </c>
      <c r="C460" s="324">
        <v>0</v>
      </c>
      <c r="D460" s="323">
        <v>0</v>
      </c>
      <c r="E460" s="323">
        <v>0</v>
      </c>
      <c r="G460" s="323">
        <v>0</v>
      </c>
      <c r="H460" s="323">
        <v>3</v>
      </c>
    </row>
    <row r="461" spans="1:8" x14ac:dyDescent="0.25">
      <c r="A461" s="103" t="s">
        <v>843</v>
      </c>
      <c r="B461" s="324">
        <v>0</v>
      </c>
      <c r="C461" s="324">
        <v>0</v>
      </c>
      <c r="D461" s="323">
        <v>0</v>
      </c>
      <c r="E461" s="323">
        <v>0</v>
      </c>
      <c r="G461" s="323">
        <v>0</v>
      </c>
      <c r="H461" s="323">
        <v>35</v>
      </c>
    </row>
    <row r="462" spans="1:8" x14ac:dyDescent="0.25">
      <c r="A462" s="103" t="s">
        <v>794</v>
      </c>
      <c r="B462" s="324">
        <v>0</v>
      </c>
      <c r="C462" s="324">
        <v>0</v>
      </c>
      <c r="D462" s="323">
        <v>0</v>
      </c>
      <c r="E462" s="323">
        <v>0</v>
      </c>
      <c r="G462" s="323">
        <v>0</v>
      </c>
      <c r="H462" s="323">
        <v>0</v>
      </c>
    </row>
    <row r="463" spans="1:8" x14ac:dyDescent="0.25">
      <c r="A463" s="103" t="s">
        <v>199</v>
      </c>
      <c r="B463" s="324">
        <v>24</v>
      </c>
      <c r="C463" s="324">
        <v>0</v>
      </c>
      <c r="D463" s="323">
        <v>46</v>
      </c>
      <c r="E463" s="323">
        <v>0</v>
      </c>
      <c r="G463" s="323">
        <v>44</v>
      </c>
      <c r="H463" s="323">
        <v>79</v>
      </c>
    </row>
    <row r="464" spans="1:8" x14ac:dyDescent="0.25">
      <c r="A464" s="103" t="s">
        <v>768</v>
      </c>
      <c r="B464" s="324">
        <v>0</v>
      </c>
      <c r="C464" s="324">
        <v>0</v>
      </c>
      <c r="D464" s="323">
        <v>0</v>
      </c>
      <c r="E464" s="323">
        <v>1</v>
      </c>
      <c r="G464" s="323">
        <v>2</v>
      </c>
      <c r="H464" s="323">
        <v>0</v>
      </c>
    </row>
    <row r="465" spans="1:8" x14ac:dyDescent="0.25">
      <c r="A465" s="103" t="s">
        <v>1053</v>
      </c>
      <c r="B465" s="324">
        <v>0</v>
      </c>
      <c r="C465" s="324">
        <v>0</v>
      </c>
      <c r="D465" s="323">
        <v>0</v>
      </c>
      <c r="E465" s="323">
        <v>2</v>
      </c>
      <c r="G465" s="323">
        <v>0</v>
      </c>
      <c r="H465" s="323">
        <v>33</v>
      </c>
    </row>
    <row r="466" spans="1:8" x14ac:dyDescent="0.25">
      <c r="A466" s="103" t="s">
        <v>1052</v>
      </c>
      <c r="B466" s="324">
        <v>0</v>
      </c>
      <c r="C466" s="324">
        <v>0</v>
      </c>
      <c r="D466" s="323">
        <v>0</v>
      </c>
      <c r="E466" s="323">
        <v>0</v>
      </c>
      <c r="G466" s="323">
        <v>12</v>
      </c>
      <c r="H466" s="323">
        <v>3</v>
      </c>
    </row>
    <row r="467" spans="1:8" x14ac:dyDescent="0.25">
      <c r="A467" s="103" t="s">
        <v>1187</v>
      </c>
      <c r="B467" s="324">
        <v>0</v>
      </c>
      <c r="C467" s="324">
        <v>0</v>
      </c>
      <c r="D467" s="323">
        <v>0</v>
      </c>
      <c r="E467" s="323">
        <v>0</v>
      </c>
      <c r="G467" s="323">
        <v>0</v>
      </c>
      <c r="H467" s="323">
        <v>0</v>
      </c>
    </row>
    <row r="468" spans="1:8" x14ac:dyDescent="0.25">
      <c r="A468" s="103" t="s">
        <v>1051</v>
      </c>
      <c r="B468" s="324">
        <v>0</v>
      </c>
      <c r="C468" s="324">
        <v>0</v>
      </c>
      <c r="D468" s="323">
        <v>0</v>
      </c>
      <c r="E468" s="323">
        <v>0</v>
      </c>
      <c r="G468" s="323">
        <v>0</v>
      </c>
      <c r="H468" s="323">
        <v>6</v>
      </c>
    </row>
    <row r="469" spans="1:8" x14ac:dyDescent="0.25">
      <c r="A469" s="103" t="s">
        <v>852</v>
      </c>
      <c r="B469" s="324">
        <v>0</v>
      </c>
      <c r="C469" s="324">
        <v>0</v>
      </c>
      <c r="D469" s="323">
        <v>3</v>
      </c>
      <c r="E469" s="323">
        <v>0</v>
      </c>
      <c r="G469" s="323">
        <v>10</v>
      </c>
      <c r="H469" s="323">
        <v>28</v>
      </c>
    </row>
    <row r="470" spans="1:8" x14ac:dyDescent="0.25">
      <c r="A470" s="103" t="s">
        <v>1004</v>
      </c>
      <c r="B470" s="324">
        <v>0</v>
      </c>
      <c r="C470" s="324">
        <v>0</v>
      </c>
      <c r="D470" s="323">
        <v>0</v>
      </c>
      <c r="E470" s="323">
        <v>0</v>
      </c>
      <c r="G470" s="323">
        <v>0</v>
      </c>
      <c r="H470" s="323">
        <v>0</v>
      </c>
    </row>
    <row r="471" spans="1:8" x14ac:dyDescent="0.25">
      <c r="A471" s="103" t="s">
        <v>187</v>
      </c>
      <c r="B471" s="324">
        <v>0</v>
      </c>
      <c r="C471" s="324">
        <v>0</v>
      </c>
      <c r="D471" s="323">
        <v>0</v>
      </c>
      <c r="E471" s="323">
        <v>0</v>
      </c>
      <c r="G471" s="323">
        <v>30</v>
      </c>
      <c r="H471" s="323">
        <v>76</v>
      </c>
    </row>
    <row r="472" spans="1:8" x14ac:dyDescent="0.25">
      <c r="A472" s="103" t="s">
        <v>970</v>
      </c>
      <c r="B472" s="324">
        <v>0</v>
      </c>
      <c r="C472" s="324">
        <v>0</v>
      </c>
      <c r="D472" s="323">
        <v>0</v>
      </c>
      <c r="E472" s="323">
        <v>0</v>
      </c>
      <c r="G472" s="323">
        <v>0</v>
      </c>
      <c r="H472" s="323">
        <v>37</v>
      </c>
    </row>
    <row r="473" spans="1:8" x14ac:dyDescent="0.25">
      <c r="A473" s="103" t="s">
        <v>876</v>
      </c>
      <c r="B473" s="324">
        <v>0</v>
      </c>
      <c r="C473" s="324">
        <v>0</v>
      </c>
      <c r="D473" s="323">
        <v>0</v>
      </c>
      <c r="E473" s="323">
        <v>0</v>
      </c>
      <c r="G473" s="323">
        <v>0</v>
      </c>
      <c r="H473" s="323">
        <v>0</v>
      </c>
    </row>
    <row r="474" spans="1:8" x14ac:dyDescent="0.25">
      <c r="A474" s="103" t="s">
        <v>805</v>
      </c>
      <c r="B474" s="326">
        <v>0</v>
      </c>
      <c r="C474" s="324">
        <v>0</v>
      </c>
      <c r="D474" s="323">
        <v>0</v>
      </c>
      <c r="E474" s="323">
        <v>0</v>
      </c>
      <c r="G474" s="323">
        <v>0</v>
      </c>
      <c r="H474" s="323">
        <v>8</v>
      </c>
    </row>
    <row r="475" spans="1:8" x14ac:dyDescent="0.25">
      <c r="A475" s="103" t="s">
        <v>830</v>
      </c>
      <c r="B475" s="330">
        <v>43</v>
      </c>
      <c r="C475" s="324">
        <v>0</v>
      </c>
      <c r="D475" s="323">
        <v>0</v>
      </c>
      <c r="E475" s="323">
        <v>0</v>
      </c>
      <c r="G475" s="323">
        <v>26</v>
      </c>
      <c r="H475" s="323">
        <v>796</v>
      </c>
    </row>
    <row r="476" spans="1:8" x14ac:dyDescent="0.25">
      <c r="A476" s="103" t="s">
        <v>1130</v>
      </c>
      <c r="B476" s="330">
        <v>0</v>
      </c>
      <c r="C476" s="324">
        <v>0</v>
      </c>
      <c r="D476" s="323">
        <v>0</v>
      </c>
      <c r="E476" s="323">
        <v>0</v>
      </c>
      <c r="G476" s="323">
        <v>0</v>
      </c>
      <c r="H476" s="323">
        <v>0</v>
      </c>
    </row>
    <row r="477" spans="1:8" x14ac:dyDescent="0.25">
      <c r="A477" s="103" t="s">
        <v>182</v>
      </c>
      <c r="B477" s="330">
        <v>0</v>
      </c>
      <c r="C477" s="324">
        <v>0</v>
      </c>
      <c r="D477" s="323">
        <v>0</v>
      </c>
      <c r="E477" s="323">
        <v>0</v>
      </c>
      <c r="G477" s="323">
        <v>7</v>
      </c>
      <c r="H477" s="323">
        <v>19</v>
      </c>
    </row>
    <row r="478" spans="1:8" x14ac:dyDescent="0.25">
      <c r="A478" s="103" t="s">
        <v>1219</v>
      </c>
      <c r="B478" s="326">
        <v>0</v>
      </c>
      <c r="C478" s="324">
        <v>0</v>
      </c>
      <c r="D478" s="323">
        <v>0</v>
      </c>
      <c r="E478" s="323">
        <v>0</v>
      </c>
      <c r="G478" s="323">
        <v>1</v>
      </c>
      <c r="H478" s="323">
        <v>0</v>
      </c>
    </row>
    <row r="479" spans="1:8" x14ac:dyDescent="0.25">
      <c r="A479" s="103" t="s">
        <v>1143</v>
      </c>
      <c r="B479" s="330">
        <v>0</v>
      </c>
      <c r="C479" s="324">
        <v>0</v>
      </c>
      <c r="D479" s="323">
        <v>0</v>
      </c>
      <c r="E479" s="323">
        <v>0</v>
      </c>
      <c r="G479" s="323">
        <v>0</v>
      </c>
      <c r="H479" s="323">
        <v>11</v>
      </c>
    </row>
    <row r="480" spans="1:8" x14ac:dyDescent="0.25">
      <c r="A480" s="103" t="s">
        <v>1142</v>
      </c>
      <c r="B480" s="330">
        <v>0</v>
      </c>
      <c r="C480" s="324">
        <v>0</v>
      </c>
      <c r="D480" s="323">
        <v>0</v>
      </c>
      <c r="E480" s="323">
        <v>0</v>
      </c>
      <c r="G480" s="323">
        <v>0</v>
      </c>
      <c r="H480" s="323">
        <v>0</v>
      </c>
    </row>
    <row r="481" spans="1:8" x14ac:dyDescent="0.25">
      <c r="A481" s="103" t="s">
        <v>778</v>
      </c>
      <c r="B481" s="330">
        <v>0</v>
      </c>
      <c r="C481" s="324">
        <v>0</v>
      </c>
      <c r="D481" s="323">
        <v>0</v>
      </c>
      <c r="E481" s="323">
        <v>0</v>
      </c>
      <c r="G481" s="323">
        <v>0</v>
      </c>
      <c r="H481" s="323">
        <v>0</v>
      </c>
    </row>
    <row r="482" spans="1:8" x14ac:dyDescent="0.25">
      <c r="A482" s="103" t="s">
        <v>175</v>
      </c>
      <c r="B482" s="330">
        <v>0</v>
      </c>
      <c r="C482" s="324">
        <v>0</v>
      </c>
      <c r="D482" s="323">
        <v>0</v>
      </c>
      <c r="E482" s="323">
        <v>0</v>
      </c>
      <c r="G482" s="323">
        <v>0</v>
      </c>
      <c r="H482" s="323">
        <v>0</v>
      </c>
    </row>
    <row r="483" spans="1:8" x14ac:dyDescent="0.25">
      <c r="A483" s="103" t="s">
        <v>934</v>
      </c>
      <c r="B483" s="324">
        <v>0</v>
      </c>
      <c r="C483" s="324">
        <v>0</v>
      </c>
      <c r="D483" s="323">
        <v>0</v>
      </c>
      <c r="E483" s="323">
        <v>0</v>
      </c>
      <c r="G483" s="323">
        <v>0</v>
      </c>
      <c r="H483" s="323">
        <v>223</v>
      </c>
    </row>
    <row r="484" spans="1:8" x14ac:dyDescent="0.25">
      <c r="A484" s="103" t="s">
        <v>1050</v>
      </c>
      <c r="B484" s="324">
        <v>0</v>
      </c>
      <c r="C484" s="324">
        <v>0</v>
      </c>
      <c r="D484" s="323">
        <v>0</v>
      </c>
      <c r="E484" s="323">
        <v>0</v>
      </c>
      <c r="G484" s="323">
        <v>0</v>
      </c>
      <c r="H484" s="323">
        <v>0</v>
      </c>
    </row>
    <row r="485" spans="1:8" x14ac:dyDescent="0.25">
      <c r="A485" s="103" t="s">
        <v>757</v>
      </c>
      <c r="B485" s="324">
        <v>0</v>
      </c>
      <c r="C485" s="324">
        <v>0</v>
      </c>
      <c r="D485" s="323">
        <v>0</v>
      </c>
      <c r="E485" s="323">
        <v>0</v>
      </c>
      <c r="G485" s="323">
        <v>0</v>
      </c>
      <c r="H485" s="323">
        <v>115</v>
      </c>
    </row>
    <row r="486" spans="1:8" x14ac:dyDescent="0.25">
      <c r="A486" s="103" t="s">
        <v>1319</v>
      </c>
      <c r="B486" s="324">
        <v>0</v>
      </c>
      <c r="C486" s="324">
        <v>0</v>
      </c>
      <c r="D486" s="323">
        <v>0</v>
      </c>
      <c r="E486" s="323">
        <v>0</v>
      </c>
      <c r="G486" s="323">
        <v>0</v>
      </c>
      <c r="H486" s="323">
        <v>0</v>
      </c>
    </row>
    <row r="487" spans="1:8" x14ac:dyDescent="0.25">
      <c r="A487" s="103" t="s">
        <v>1049</v>
      </c>
      <c r="B487" s="324">
        <v>0</v>
      </c>
      <c r="C487" s="324">
        <v>0</v>
      </c>
      <c r="D487" s="323">
        <v>0</v>
      </c>
      <c r="E487" s="323">
        <v>0</v>
      </c>
      <c r="G487" s="323">
        <v>0</v>
      </c>
      <c r="H487" s="323">
        <v>21</v>
      </c>
    </row>
    <row r="488" spans="1:8" x14ac:dyDescent="0.25">
      <c r="A488" s="103" t="s">
        <v>874</v>
      </c>
      <c r="B488" s="324">
        <v>0</v>
      </c>
      <c r="C488" s="324">
        <v>0</v>
      </c>
      <c r="D488" s="323">
        <v>0</v>
      </c>
      <c r="E488" s="323">
        <v>0</v>
      </c>
      <c r="G488" s="323">
        <v>0</v>
      </c>
      <c r="H488" s="323">
        <v>0</v>
      </c>
    </row>
    <row r="489" spans="1:8" x14ac:dyDescent="0.25">
      <c r="A489" s="103" t="s">
        <v>1162</v>
      </c>
      <c r="B489" s="324">
        <v>0</v>
      </c>
      <c r="C489" s="324">
        <v>0</v>
      </c>
      <c r="D489" s="323">
        <v>0</v>
      </c>
      <c r="E489" s="323">
        <v>0</v>
      </c>
      <c r="G489" s="323">
        <v>0</v>
      </c>
      <c r="H489" s="323">
        <v>0</v>
      </c>
    </row>
    <row r="490" spans="1:8" x14ac:dyDescent="0.25">
      <c r="A490" s="103" t="s">
        <v>1354</v>
      </c>
      <c r="B490" s="324">
        <v>0</v>
      </c>
      <c r="C490" s="324">
        <v>0</v>
      </c>
      <c r="D490" s="323">
        <v>0</v>
      </c>
      <c r="E490" s="323">
        <v>0</v>
      </c>
      <c r="G490" s="323">
        <v>0</v>
      </c>
      <c r="H490" s="323">
        <v>0</v>
      </c>
    </row>
    <row r="491" spans="1:8" x14ac:dyDescent="0.25">
      <c r="A491" s="103" t="s">
        <v>999</v>
      </c>
      <c r="B491" s="324">
        <v>0</v>
      </c>
      <c r="C491" s="324">
        <v>0</v>
      </c>
      <c r="D491" s="323">
        <v>0</v>
      </c>
      <c r="E491" s="323">
        <v>0</v>
      </c>
      <c r="G491" s="323">
        <v>0</v>
      </c>
      <c r="H491" s="323">
        <v>87</v>
      </c>
    </row>
    <row r="492" spans="1:8" x14ac:dyDescent="0.25">
      <c r="A492" s="103" t="s">
        <v>771</v>
      </c>
      <c r="B492" s="324">
        <v>0</v>
      </c>
      <c r="C492" s="324">
        <v>0</v>
      </c>
      <c r="D492" s="323">
        <v>0</v>
      </c>
      <c r="E492" s="323">
        <v>0</v>
      </c>
      <c r="G492" s="323">
        <v>0</v>
      </c>
      <c r="H492" s="323">
        <v>485</v>
      </c>
    </row>
    <row r="493" spans="1:8" x14ac:dyDescent="0.25">
      <c r="A493" s="103" t="s">
        <v>169</v>
      </c>
      <c r="B493" s="324">
        <v>0</v>
      </c>
      <c r="C493" s="324">
        <v>55</v>
      </c>
      <c r="D493" s="323">
        <v>0</v>
      </c>
      <c r="E493" s="323">
        <v>63</v>
      </c>
      <c r="G493" s="323">
        <v>25</v>
      </c>
      <c r="H493" s="323">
        <v>23</v>
      </c>
    </row>
    <row r="494" spans="1:8" x14ac:dyDescent="0.25">
      <c r="A494" s="103" t="s">
        <v>813</v>
      </c>
      <c r="B494" s="324">
        <v>0</v>
      </c>
      <c r="C494" s="324">
        <v>0</v>
      </c>
      <c r="D494" s="323">
        <v>0</v>
      </c>
      <c r="E494" s="323">
        <v>0</v>
      </c>
      <c r="G494" s="323">
        <v>0</v>
      </c>
      <c r="H494" s="323">
        <v>0</v>
      </c>
    </row>
    <row r="495" spans="1:8" x14ac:dyDescent="0.25">
      <c r="A495" s="103" t="s">
        <v>161</v>
      </c>
      <c r="B495" s="324">
        <v>0</v>
      </c>
      <c r="C495" s="324">
        <v>0</v>
      </c>
      <c r="D495" s="323">
        <v>0</v>
      </c>
      <c r="E495" s="323">
        <v>0</v>
      </c>
      <c r="G495" s="323">
        <v>0</v>
      </c>
      <c r="H495" s="323">
        <v>33</v>
      </c>
    </row>
    <row r="496" spans="1:8" x14ac:dyDescent="0.25">
      <c r="A496" s="103" t="s">
        <v>786</v>
      </c>
      <c r="B496" s="324">
        <v>1</v>
      </c>
      <c r="C496" s="324">
        <v>0</v>
      </c>
      <c r="D496" s="323">
        <v>3</v>
      </c>
      <c r="E496" s="323">
        <v>0</v>
      </c>
      <c r="G496" s="323">
        <v>41</v>
      </c>
      <c r="H496" s="323">
        <v>15</v>
      </c>
    </row>
    <row r="497" spans="1:8" x14ac:dyDescent="0.25">
      <c r="A497" s="103" t="s">
        <v>969</v>
      </c>
      <c r="B497" s="324">
        <v>0</v>
      </c>
      <c r="C497" s="324">
        <v>0</v>
      </c>
      <c r="D497" s="323">
        <v>0</v>
      </c>
      <c r="E497" s="323">
        <v>0</v>
      </c>
      <c r="G497" s="323">
        <v>0</v>
      </c>
      <c r="H497" s="323">
        <v>240</v>
      </c>
    </row>
    <row r="498" spans="1:8" x14ac:dyDescent="0.25">
      <c r="A498" s="103" t="s">
        <v>905</v>
      </c>
      <c r="B498" s="324">
        <v>0</v>
      </c>
      <c r="C498" s="324">
        <v>0</v>
      </c>
      <c r="D498" s="323">
        <v>0</v>
      </c>
      <c r="E498" s="323">
        <v>0</v>
      </c>
      <c r="G498" s="323">
        <v>5</v>
      </c>
      <c r="H498" s="323">
        <v>0</v>
      </c>
    </row>
    <row r="499" spans="1:8" x14ac:dyDescent="0.25">
      <c r="A499" s="103" t="s">
        <v>1030</v>
      </c>
      <c r="B499" s="324">
        <v>31</v>
      </c>
      <c r="C499" s="324">
        <v>0</v>
      </c>
      <c r="D499" s="323">
        <v>10</v>
      </c>
      <c r="E499" s="323">
        <v>0</v>
      </c>
      <c r="G499" s="323">
        <v>0</v>
      </c>
      <c r="H499" s="323">
        <v>5</v>
      </c>
    </row>
    <row r="500" spans="1:8" x14ac:dyDescent="0.25">
      <c r="A500" s="103" t="s">
        <v>1225</v>
      </c>
      <c r="B500" s="324">
        <v>0</v>
      </c>
      <c r="C500" s="324">
        <v>0</v>
      </c>
      <c r="D500" s="323">
        <v>0</v>
      </c>
      <c r="E500" s="323">
        <v>0</v>
      </c>
      <c r="G500" s="323">
        <v>2</v>
      </c>
      <c r="H500" s="323">
        <v>288</v>
      </c>
    </row>
    <row r="501" spans="1:8" x14ac:dyDescent="0.25">
      <c r="A501" s="103" t="s">
        <v>904</v>
      </c>
      <c r="B501" s="324">
        <v>0</v>
      </c>
      <c r="C501" s="324">
        <v>0</v>
      </c>
      <c r="D501" s="323">
        <v>0</v>
      </c>
      <c r="E501" s="323">
        <v>0</v>
      </c>
      <c r="G501" s="323">
        <v>0</v>
      </c>
      <c r="H501" s="323">
        <v>100</v>
      </c>
    </row>
    <row r="502" spans="1:8" x14ac:dyDescent="0.25">
      <c r="A502" s="103" t="s">
        <v>804</v>
      </c>
      <c r="B502" s="324">
        <v>20</v>
      </c>
      <c r="C502" s="324">
        <v>0</v>
      </c>
      <c r="D502" s="323">
        <v>46</v>
      </c>
      <c r="E502" s="323">
        <v>0</v>
      </c>
      <c r="G502" s="323">
        <v>158</v>
      </c>
      <c r="H502" s="323">
        <v>212</v>
      </c>
    </row>
    <row r="503" spans="1:8" x14ac:dyDescent="0.25">
      <c r="A503" s="103" t="s">
        <v>802</v>
      </c>
      <c r="B503" s="324">
        <v>0</v>
      </c>
      <c r="C503" s="324">
        <v>0</v>
      </c>
      <c r="D503" s="323">
        <v>0</v>
      </c>
      <c r="E503" s="323">
        <v>0</v>
      </c>
      <c r="G503" s="323">
        <v>0</v>
      </c>
      <c r="H503" s="323">
        <v>0</v>
      </c>
    </row>
    <row r="504" spans="1:8" x14ac:dyDescent="0.25">
      <c r="A504" s="103" t="s">
        <v>147</v>
      </c>
      <c r="B504" s="324">
        <v>0</v>
      </c>
      <c r="C504" s="324">
        <v>8</v>
      </c>
      <c r="D504" s="323">
        <v>0</v>
      </c>
      <c r="E504" s="323">
        <v>12</v>
      </c>
      <c r="G504" s="323">
        <v>13</v>
      </c>
      <c r="H504" s="323">
        <v>46</v>
      </c>
    </row>
    <row r="505" spans="1:8" x14ac:dyDescent="0.25">
      <c r="A505" s="103" t="s">
        <v>1048</v>
      </c>
      <c r="B505" s="324">
        <v>0</v>
      </c>
      <c r="C505" s="324">
        <v>0</v>
      </c>
      <c r="D505" s="323">
        <v>0</v>
      </c>
      <c r="E505" s="323">
        <v>0</v>
      </c>
      <c r="G505" s="323">
        <v>0</v>
      </c>
      <c r="H505" s="323">
        <v>0</v>
      </c>
    </row>
    <row r="506" spans="1:8" x14ac:dyDescent="0.25">
      <c r="A506" s="103" t="s">
        <v>903</v>
      </c>
      <c r="B506" s="324">
        <v>0</v>
      </c>
      <c r="C506" s="324">
        <v>0</v>
      </c>
      <c r="D506" s="323">
        <v>0</v>
      </c>
      <c r="E506" s="323">
        <v>0</v>
      </c>
      <c r="G506" s="323">
        <v>0</v>
      </c>
      <c r="H506" s="323">
        <v>0</v>
      </c>
    </row>
    <row r="507" spans="1:8" x14ac:dyDescent="0.25">
      <c r="A507" s="103" t="s">
        <v>968</v>
      </c>
      <c r="B507" s="324">
        <v>0</v>
      </c>
      <c r="C507" s="324">
        <v>0</v>
      </c>
      <c r="D507" s="323">
        <v>0</v>
      </c>
      <c r="E507" s="323">
        <v>0</v>
      </c>
      <c r="G507" s="323">
        <v>0</v>
      </c>
      <c r="H507" s="323">
        <v>0</v>
      </c>
    </row>
    <row r="508" spans="1:8" x14ac:dyDescent="0.25">
      <c r="A508" s="103" t="s">
        <v>772</v>
      </c>
      <c r="B508" s="324">
        <v>9</v>
      </c>
      <c r="C508" s="324">
        <v>0</v>
      </c>
      <c r="D508" s="323">
        <v>106</v>
      </c>
      <c r="E508" s="323">
        <v>0</v>
      </c>
      <c r="G508" s="323">
        <v>132</v>
      </c>
      <c r="H508" s="323">
        <v>367</v>
      </c>
    </row>
    <row r="509" spans="1:8" x14ac:dyDescent="0.25">
      <c r="A509" s="103" t="s">
        <v>882</v>
      </c>
      <c r="B509" s="324">
        <v>0</v>
      </c>
      <c r="C509" s="324">
        <v>0</v>
      </c>
      <c r="D509" s="323">
        <v>0</v>
      </c>
      <c r="E509" s="323">
        <v>0</v>
      </c>
      <c r="G509" s="323">
        <v>0</v>
      </c>
      <c r="H509" s="323">
        <v>415</v>
      </c>
    </row>
    <row r="510" spans="1:8" x14ac:dyDescent="0.25">
      <c r="A510" s="103" t="s">
        <v>1047</v>
      </c>
      <c r="B510" s="324">
        <v>0</v>
      </c>
      <c r="C510" s="324">
        <v>0</v>
      </c>
      <c r="D510" s="323">
        <v>0</v>
      </c>
      <c r="E510" s="323">
        <v>0</v>
      </c>
      <c r="G510" s="323">
        <v>0</v>
      </c>
      <c r="H510" s="323">
        <v>0</v>
      </c>
    </row>
    <row r="511" spans="1:8" x14ac:dyDescent="0.25">
      <c r="A511" s="103" t="s">
        <v>1192</v>
      </c>
      <c r="B511" s="324">
        <v>0</v>
      </c>
      <c r="C511" s="324">
        <v>0</v>
      </c>
      <c r="D511" s="323">
        <v>0</v>
      </c>
      <c r="E511" s="323">
        <v>0</v>
      </c>
      <c r="G511" s="323">
        <v>0</v>
      </c>
      <c r="H511" s="323">
        <v>0</v>
      </c>
    </row>
    <row r="512" spans="1:8" x14ac:dyDescent="0.25">
      <c r="A512" s="103" t="s">
        <v>1140</v>
      </c>
      <c r="B512" s="324">
        <v>0</v>
      </c>
      <c r="C512" s="324">
        <v>0</v>
      </c>
      <c r="D512" s="323">
        <v>0</v>
      </c>
      <c r="E512" s="323">
        <v>8</v>
      </c>
      <c r="G512" s="323">
        <v>0</v>
      </c>
      <c r="H512" s="323">
        <v>37</v>
      </c>
    </row>
    <row r="513" spans="1:8" x14ac:dyDescent="0.25">
      <c r="A513" s="103" t="s">
        <v>784</v>
      </c>
      <c r="B513" s="324">
        <v>0</v>
      </c>
      <c r="C513" s="324">
        <v>0</v>
      </c>
      <c r="D513" s="323">
        <v>0</v>
      </c>
      <c r="E513" s="323">
        <v>0</v>
      </c>
      <c r="G513" s="323">
        <v>0</v>
      </c>
      <c r="H513" s="323">
        <v>0</v>
      </c>
    </row>
    <row r="514" spans="1:8" x14ac:dyDescent="0.25">
      <c r="A514" s="103" t="s">
        <v>826</v>
      </c>
      <c r="B514" s="324">
        <v>0</v>
      </c>
      <c r="C514" s="324">
        <v>0</v>
      </c>
      <c r="D514" s="323">
        <v>0</v>
      </c>
      <c r="E514" s="323">
        <v>0</v>
      </c>
      <c r="G514" s="323">
        <v>0</v>
      </c>
      <c r="H514" s="323">
        <v>0</v>
      </c>
    </row>
    <row r="515" spans="1:8" x14ac:dyDescent="0.25">
      <c r="A515" s="103" t="s">
        <v>812</v>
      </c>
      <c r="B515" s="324">
        <v>0</v>
      </c>
      <c r="C515" s="324">
        <v>0</v>
      </c>
      <c r="D515" s="323">
        <v>0</v>
      </c>
      <c r="E515" s="323">
        <v>0</v>
      </c>
      <c r="G515" s="323">
        <v>0</v>
      </c>
      <c r="H515" s="323">
        <v>0</v>
      </c>
    </row>
    <row r="516" spans="1:8" x14ac:dyDescent="0.25">
      <c r="A516" s="103" t="s">
        <v>1046</v>
      </c>
      <c r="B516" s="324">
        <v>0</v>
      </c>
      <c r="C516" s="324">
        <v>0</v>
      </c>
      <c r="D516" s="323">
        <v>0</v>
      </c>
      <c r="E516" s="323">
        <v>0</v>
      </c>
      <c r="G516" s="323">
        <v>0</v>
      </c>
      <c r="H516" s="323">
        <v>140</v>
      </c>
    </row>
    <row r="517" spans="1:8" x14ac:dyDescent="0.25">
      <c r="A517" s="103" t="s">
        <v>1045</v>
      </c>
      <c r="B517" s="324">
        <v>42</v>
      </c>
      <c r="C517" s="324">
        <v>0</v>
      </c>
      <c r="D517" s="323">
        <v>43</v>
      </c>
      <c r="E517" s="323">
        <v>0</v>
      </c>
      <c r="G517" s="323">
        <v>0</v>
      </c>
      <c r="H517" s="323">
        <v>390</v>
      </c>
    </row>
    <row r="518" spans="1:8" x14ac:dyDescent="0.25">
      <c r="A518" s="103" t="s">
        <v>755</v>
      </c>
      <c r="B518" s="324">
        <v>58</v>
      </c>
      <c r="C518" s="324">
        <v>0</v>
      </c>
      <c r="D518" s="323">
        <v>18</v>
      </c>
      <c r="E518" s="323">
        <v>0</v>
      </c>
      <c r="G518" s="323">
        <v>42</v>
      </c>
      <c r="H518" s="323">
        <v>19</v>
      </c>
    </row>
    <row r="519" spans="1:8" x14ac:dyDescent="0.25">
      <c r="A519" s="103" t="s">
        <v>1044</v>
      </c>
      <c r="B519" s="324">
        <v>0</v>
      </c>
      <c r="C519" s="324">
        <v>0</v>
      </c>
      <c r="D519" s="323">
        <v>0</v>
      </c>
      <c r="E519" s="323">
        <v>0</v>
      </c>
      <c r="G519" s="323">
        <v>0</v>
      </c>
      <c r="H519" s="323">
        <v>0</v>
      </c>
    </row>
    <row r="520" spans="1:8" x14ac:dyDescent="0.25">
      <c r="A520" s="103" t="s">
        <v>967</v>
      </c>
      <c r="B520" s="324">
        <v>0</v>
      </c>
      <c r="C520" s="324">
        <v>0</v>
      </c>
      <c r="D520" s="323">
        <v>0</v>
      </c>
      <c r="E520" s="323">
        <v>0</v>
      </c>
      <c r="G520" s="323">
        <v>0</v>
      </c>
      <c r="H520" s="323">
        <v>81</v>
      </c>
    </row>
    <row r="521" spans="1:8" x14ac:dyDescent="0.25">
      <c r="A521" s="103" t="s">
        <v>1155</v>
      </c>
      <c r="B521" s="324">
        <v>0</v>
      </c>
      <c r="C521" s="324">
        <v>0</v>
      </c>
      <c r="D521" s="323">
        <v>0</v>
      </c>
      <c r="E521" s="323">
        <v>0</v>
      </c>
      <c r="G521" s="323">
        <v>0</v>
      </c>
      <c r="H521" s="323">
        <v>0</v>
      </c>
    </row>
    <row r="522" spans="1:8" x14ac:dyDescent="0.25">
      <c r="A522" s="103" t="s">
        <v>749</v>
      </c>
      <c r="B522" s="324">
        <v>0</v>
      </c>
      <c r="C522" s="324">
        <v>0</v>
      </c>
      <c r="D522" s="323">
        <v>0</v>
      </c>
      <c r="E522" s="323">
        <v>0</v>
      </c>
      <c r="G522" s="323">
        <v>0</v>
      </c>
      <c r="H522" s="323">
        <v>0</v>
      </c>
    </row>
    <row r="523" spans="1:8" x14ac:dyDescent="0.25">
      <c r="A523" s="103" t="s">
        <v>1042</v>
      </c>
      <c r="B523" s="324">
        <v>0</v>
      </c>
      <c r="C523" s="324">
        <v>0</v>
      </c>
      <c r="D523" s="323">
        <v>0</v>
      </c>
      <c r="E523" s="323">
        <v>0</v>
      </c>
      <c r="G523" s="323">
        <v>78</v>
      </c>
      <c r="H523" s="323">
        <v>0</v>
      </c>
    </row>
    <row r="524" spans="1:8" x14ac:dyDescent="0.25">
      <c r="A524" s="103" t="s">
        <v>1325</v>
      </c>
      <c r="B524" s="324">
        <v>0</v>
      </c>
      <c r="C524" s="324">
        <v>0</v>
      </c>
      <c r="D524" s="323">
        <v>0</v>
      </c>
      <c r="E524" s="323">
        <v>0</v>
      </c>
      <c r="G524" s="323">
        <v>2</v>
      </c>
      <c r="H524" s="323">
        <v>12</v>
      </c>
    </row>
    <row r="525" spans="1:8" x14ac:dyDescent="0.25">
      <c r="A525" s="103" t="s">
        <v>1211</v>
      </c>
      <c r="B525" s="324">
        <v>0</v>
      </c>
      <c r="C525" s="324">
        <v>0</v>
      </c>
      <c r="D525" s="323">
        <v>0</v>
      </c>
      <c r="E525" s="323">
        <v>0</v>
      </c>
      <c r="G525" s="323">
        <v>0</v>
      </c>
      <c r="H525" s="323">
        <v>0</v>
      </c>
    </row>
    <row r="526" spans="1:8" x14ac:dyDescent="0.25">
      <c r="A526" s="103" t="s">
        <v>1028</v>
      </c>
      <c r="B526" s="324">
        <v>0</v>
      </c>
      <c r="C526" s="324">
        <v>0</v>
      </c>
      <c r="D526" s="323">
        <v>0</v>
      </c>
      <c r="E526" s="323">
        <v>0</v>
      </c>
      <c r="G526" s="323">
        <v>0</v>
      </c>
      <c r="H526" s="323">
        <v>0</v>
      </c>
    </row>
    <row r="527" spans="1:8" x14ac:dyDescent="0.25">
      <c r="A527" s="103" t="s">
        <v>1170</v>
      </c>
      <c r="B527" s="324">
        <v>49</v>
      </c>
      <c r="C527" s="324">
        <v>0</v>
      </c>
      <c r="D527" s="323">
        <v>0</v>
      </c>
      <c r="E527" s="323">
        <v>0</v>
      </c>
      <c r="G527" s="323">
        <v>0</v>
      </c>
      <c r="H527" s="323">
        <v>0</v>
      </c>
    </row>
    <row r="528" spans="1:8" x14ac:dyDescent="0.25">
      <c r="A528" s="103" t="s">
        <v>1334</v>
      </c>
      <c r="B528" s="326">
        <v>0</v>
      </c>
      <c r="C528" s="324">
        <v>0</v>
      </c>
      <c r="D528" s="323">
        <v>0</v>
      </c>
      <c r="E528" s="323">
        <v>0</v>
      </c>
      <c r="G528" s="323">
        <v>0</v>
      </c>
      <c r="H528" s="323">
        <v>55</v>
      </c>
    </row>
    <row r="529" spans="1:8" x14ac:dyDescent="0.25">
      <c r="A529" s="103" t="s">
        <v>754</v>
      </c>
      <c r="B529" s="330">
        <v>0</v>
      </c>
      <c r="C529" s="324">
        <v>0</v>
      </c>
      <c r="D529" s="323">
        <v>0</v>
      </c>
      <c r="E529" s="323">
        <v>0</v>
      </c>
      <c r="G529" s="323">
        <v>0</v>
      </c>
      <c r="H529" s="323">
        <v>32</v>
      </c>
    </row>
    <row r="530" spans="1:8" x14ac:dyDescent="0.25">
      <c r="A530" s="103" t="s">
        <v>770</v>
      </c>
      <c r="B530" s="330">
        <v>0</v>
      </c>
      <c r="C530" s="324">
        <v>0</v>
      </c>
      <c r="D530" s="323">
        <v>0</v>
      </c>
      <c r="E530" s="323">
        <v>0</v>
      </c>
      <c r="G530" s="323">
        <v>6</v>
      </c>
      <c r="H530" s="323">
        <v>0</v>
      </c>
    </row>
    <row r="531" spans="1:8" x14ac:dyDescent="0.25">
      <c r="A531" s="103" t="s">
        <v>752</v>
      </c>
      <c r="B531" s="330">
        <v>0</v>
      </c>
      <c r="C531" s="324">
        <v>0</v>
      </c>
      <c r="D531" s="323">
        <v>1</v>
      </c>
      <c r="E531" s="323">
        <v>0</v>
      </c>
      <c r="G531" s="323">
        <v>37</v>
      </c>
      <c r="H531" s="323">
        <v>114</v>
      </c>
    </row>
    <row r="532" spans="1:8" x14ac:dyDescent="0.25">
      <c r="A532" s="103" t="s">
        <v>1331</v>
      </c>
      <c r="B532" s="330">
        <v>0</v>
      </c>
      <c r="C532" s="324">
        <v>1</v>
      </c>
      <c r="D532" s="323">
        <v>0</v>
      </c>
      <c r="E532" s="323">
        <v>0</v>
      </c>
      <c r="G532" s="323">
        <v>0</v>
      </c>
      <c r="H532" s="323">
        <v>4</v>
      </c>
    </row>
    <row r="533" spans="1:8" x14ac:dyDescent="0.25">
      <c r="A533" s="103" t="s">
        <v>139</v>
      </c>
      <c r="B533" s="330">
        <v>0</v>
      </c>
      <c r="C533" s="324">
        <v>0</v>
      </c>
      <c r="D533" s="323">
        <v>0</v>
      </c>
      <c r="E533" s="323">
        <v>1</v>
      </c>
      <c r="G533" s="323">
        <v>2</v>
      </c>
      <c r="H533" s="323">
        <v>8</v>
      </c>
    </row>
    <row r="534" spans="1:8" x14ac:dyDescent="0.25">
      <c r="A534" s="103" t="s">
        <v>965</v>
      </c>
      <c r="B534" s="324">
        <v>54</v>
      </c>
      <c r="C534" s="324">
        <v>3</v>
      </c>
      <c r="D534" s="323">
        <v>14</v>
      </c>
      <c r="E534" s="323">
        <v>0</v>
      </c>
      <c r="G534" s="323">
        <v>14</v>
      </c>
      <c r="H534" s="323">
        <v>285</v>
      </c>
    </row>
    <row r="535" spans="1:8" x14ac:dyDescent="0.25">
      <c r="A535" s="103" t="s">
        <v>1321</v>
      </c>
      <c r="B535" s="324">
        <v>1</v>
      </c>
      <c r="C535" s="324">
        <v>0</v>
      </c>
      <c r="D535" s="323">
        <v>1</v>
      </c>
      <c r="E535" s="323">
        <v>0</v>
      </c>
      <c r="G535" s="323">
        <v>6</v>
      </c>
      <c r="H535" s="323">
        <v>11</v>
      </c>
    </row>
    <row r="536" spans="1:8" x14ac:dyDescent="0.25">
      <c r="A536" s="103" t="s">
        <v>810</v>
      </c>
      <c r="B536" s="324">
        <v>0</v>
      </c>
      <c r="C536" s="324">
        <v>0</v>
      </c>
      <c r="D536" s="323">
        <v>0</v>
      </c>
      <c r="E536" s="323">
        <v>0</v>
      </c>
      <c r="G536" s="323">
        <v>2</v>
      </c>
      <c r="H536" s="323">
        <v>0</v>
      </c>
    </row>
    <row r="537" spans="1:8" x14ac:dyDescent="0.25">
      <c r="A537" s="103" t="s">
        <v>781</v>
      </c>
      <c r="B537" s="324">
        <v>0</v>
      </c>
      <c r="C537" s="324">
        <v>0</v>
      </c>
      <c r="D537" s="323">
        <v>2</v>
      </c>
      <c r="E537" s="323">
        <v>0</v>
      </c>
      <c r="G537" s="323">
        <v>45</v>
      </c>
      <c r="H537" s="323">
        <v>0</v>
      </c>
    </row>
    <row r="538" spans="1:8" x14ac:dyDescent="0.25">
      <c r="A538" s="103" t="s">
        <v>748</v>
      </c>
      <c r="B538" s="324">
        <v>0</v>
      </c>
      <c r="C538" s="324">
        <v>0</v>
      </c>
      <c r="D538" s="323">
        <v>0</v>
      </c>
      <c r="E538" s="323">
        <v>0</v>
      </c>
      <c r="G538" s="323">
        <v>0</v>
      </c>
      <c r="H538" s="323">
        <v>0</v>
      </c>
    </row>
    <row r="539" spans="1:8" x14ac:dyDescent="0.25">
      <c r="A539" s="103" t="s">
        <v>902</v>
      </c>
      <c r="B539" s="324">
        <v>42</v>
      </c>
      <c r="C539" s="324">
        <v>0</v>
      </c>
      <c r="D539" s="323">
        <v>7</v>
      </c>
      <c r="E539" s="323">
        <v>31</v>
      </c>
      <c r="G539" s="323">
        <v>0</v>
      </c>
      <c r="H539" s="323">
        <v>111</v>
      </c>
    </row>
    <row r="540" spans="1:8" x14ac:dyDescent="0.25">
      <c r="A540" s="103" t="s">
        <v>900</v>
      </c>
      <c r="B540" s="324">
        <v>0</v>
      </c>
      <c r="C540" s="324">
        <v>0</v>
      </c>
      <c r="D540" s="323">
        <v>0</v>
      </c>
      <c r="E540" s="323">
        <v>0</v>
      </c>
      <c r="G540" s="323">
        <v>0</v>
      </c>
      <c r="H540" s="323">
        <v>17</v>
      </c>
    </row>
    <row r="541" spans="1:8" x14ac:dyDescent="0.25">
      <c r="A541" s="103"/>
      <c r="B541" s="324"/>
      <c r="C541" s="324" t="s">
        <v>1539</v>
      </c>
      <c r="D541" t="s">
        <v>1539</v>
      </c>
      <c r="E541" s="323" t="s">
        <v>1539</v>
      </c>
      <c r="G541" s="323" t="s">
        <v>1539</v>
      </c>
      <c r="H541" s="323" t="s">
        <v>1539</v>
      </c>
    </row>
    <row r="542" spans="1:8" x14ac:dyDescent="0.25">
      <c r="A542" s="103"/>
      <c r="B542" s="324"/>
      <c r="C542" s="324" t="s">
        <v>1539</v>
      </c>
      <c r="D542" t="s">
        <v>1539</v>
      </c>
      <c r="E542" s="323" t="s">
        <v>1539</v>
      </c>
      <c r="G542" s="323" t="s">
        <v>1539</v>
      </c>
      <c r="H542" s="323" t="s">
        <v>1539</v>
      </c>
    </row>
    <row r="543" spans="1:8" x14ac:dyDescent="0.25">
      <c r="A543" s="103"/>
      <c r="B543" s="324"/>
      <c r="C543" s="324" t="s">
        <v>1539</v>
      </c>
      <c r="D543" t="s">
        <v>1539</v>
      </c>
      <c r="E543" s="323" t="s">
        <v>1539</v>
      </c>
      <c r="G543" s="323" t="s">
        <v>1539</v>
      </c>
      <c r="H543" s="323" t="s">
        <v>1539</v>
      </c>
    </row>
    <row r="544" spans="1:8" x14ac:dyDescent="0.25">
      <c r="A544" s="103"/>
      <c r="B544" s="324"/>
      <c r="C544" s="324" t="s">
        <v>1539</v>
      </c>
      <c r="D544" t="s">
        <v>1539</v>
      </c>
      <c r="E544" s="323" t="s">
        <v>1539</v>
      </c>
      <c r="G544" s="323" t="s">
        <v>1539</v>
      </c>
      <c r="H544" s="323" t="s">
        <v>1539</v>
      </c>
    </row>
    <row r="545" spans="1:8" x14ac:dyDescent="0.25">
      <c r="A545" s="103"/>
      <c r="B545" s="324"/>
      <c r="C545" s="324" t="s">
        <v>1539</v>
      </c>
      <c r="D545" t="s">
        <v>1539</v>
      </c>
      <c r="E545" s="323" t="s">
        <v>1539</v>
      </c>
      <c r="G545" s="323" t="s">
        <v>1539</v>
      </c>
      <c r="H545" s="323" t="s">
        <v>1539</v>
      </c>
    </row>
    <row r="546" spans="1:8" x14ac:dyDescent="0.25">
      <c r="A546" s="103"/>
      <c r="B546" s="324"/>
      <c r="C546" s="324" t="s">
        <v>1539</v>
      </c>
      <c r="D546" t="s">
        <v>1539</v>
      </c>
      <c r="E546" s="323" t="s">
        <v>1539</v>
      </c>
      <c r="G546" s="323" t="s">
        <v>1539</v>
      </c>
      <c r="H546" s="323" t="s">
        <v>1539</v>
      </c>
    </row>
    <row r="547" spans="1:8" x14ac:dyDescent="0.25">
      <c r="A547" s="103"/>
      <c r="B547" s="324"/>
      <c r="C547" s="324" t="s">
        <v>1539</v>
      </c>
      <c r="D547" t="s">
        <v>1539</v>
      </c>
      <c r="E547" s="323" t="s">
        <v>1539</v>
      </c>
      <c r="G547" s="323" t="s">
        <v>1539</v>
      </c>
      <c r="H547" s="323" t="s">
        <v>1539</v>
      </c>
    </row>
    <row r="548" spans="1:8" x14ac:dyDescent="0.25">
      <c r="A548" s="103"/>
      <c r="B548" s="324"/>
      <c r="C548" s="324" t="s">
        <v>1539</v>
      </c>
      <c r="D548" t="s">
        <v>1539</v>
      </c>
      <c r="E548" s="323" t="s">
        <v>1539</v>
      </c>
      <c r="G548" s="323" t="s">
        <v>1539</v>
      </c>
      <c r="H548" s="323" t="s">
        <v>1539</v>
      </c>
    </row>
    <row r="549" spans="1:8" x14ac:dyDescent="0.25">
      <c r="A549" s="103"/>
      <c r="B549" s="324"/>
      <c r="C549" s="324" t="s">
        <v>1539</v>
      </c>
      <c r="D549" t="s">
        <v>1539</v>
      </c>
      <c r="E549" s="323" t="s">
        <v>1539</v>
      </c>
      <c r="G549" s="323" t="s">
        <v>1539</v>
      </c>
      <c r="H549" s="323" t="s">
        <v>1539</v>
      </c>
    </row>
    <row r="550" spans="1:8" x14ac:dyDescent="0.25">
      <c r="A550" s="103"/>
      <c r="B550" s="324"/>
      <c r="C550" s="324" t="s">
        <v>1539</v>
      </c>
      <c r="D550" t="s">
        <v>1539</v>
      </c>
      <c r="E550" s="323" t="s">
        <v>1539</v>
      </c>
      <c r="G550" s="323" t="s">
        <v>1539</v>
      </c>
      <c r="H550" s="323" t="s">
        <v>1539</v>
      </c>
    </row>
    <row r="551" spans="1:8" x14ac:dyDescent="0.25">
      <c r="A551" s="103"/>
      <c r="B551" s="324"/>
      <c r="C551" s="324" t="s">
        <v>1539</v>
      </c>
      <c r="D551" t="s">
        <v>1539</v>
      </c>
      <c r="E551" s="323" t="s">
        <v>1539</v>
      </c>
      <c r="G551" s="323" t="s">
        <v>1539</v>
      </c>
      <c r="H551" s="323" t="s">
        <v>1539</v>
      </c>
    </row>
    <row r="552" spans="1:8" x14ac:dyDescent="0.25">
      <c r="A552" s="103"/>
      <c r="B552" s="324"/>
      <c r="C552" s="324" t="s">
        <v>1539</v>
      </c>
      <c r="D552" t="s">
        <v>1539</v>
      </c>
      <c r="E552" s="323" t="s">
        <v>1539</v>
      </c>
      <c r="G552" s="323" t="s">
        <v>1539</v>
      </c>
      <c r="H552" s="323" t="s">
        <v>1539</v>
      </c>
    </row>
    <row r="553" spans="1:8" x14ac:dyDescent="0.25">
      <c r="A553" s="103"/>
      <c r="B553" s="324"/>
      <c r="C553" s="324" t="s">
        <v>1539</v>
      </c>
      <c r="D553" t="s">
        <v>1539</v>
      </c>
      <c r="E553" s="323" t="s">
        <v>1539</v>
      </c>
      <c r="G553" s="323" t="s">
        <v>1539</v>
      </c>
      <c r="H553" s="323" t="s">
        <v>1539</v>
      </c>
    </row>
    <row r="554" spans="1:8" x14ac:dyDescent="0.25">
      <c r="A554" s="103"/>
      <c r="B554" s="324"/>
      <c r="C554" s="324" t="s">
        <v>1539</v>
      </c>
      <c r="D554" t="s">
        <v>1539</v>
      </c>
      <c r="E554" s="323" t="s">
        <v>1539</v>
      </c>
      <c r="G554" s="323" t="s">
        <v>1539</v>
      </c>
      <c r="H554" s="323" t="s">
        <v>1539</v>
      </c>
    </row>
    <row r="555" spans="1:8" x14ac:dyDescent="0.25">
      <c r="A555" s="103"/>
      <c r="B555" s="324"/>
      <c r="C555" s="324" t="s">
        <v>1539</v>
      </c>
      <c r="D555" t="s">
        <v>1539</v>
      </c>
      <c r="E555" s="323" t="s">
        <v>1539</v>
      </c>
      <c r="G555" s="323" t="s">
        <v>1539</v>
      </c>
      <c r="H555" s="323" t="s">
        <v>1539</v>
      </c>
    </row>
    <row r="556" spans="1:8" x14ac:dyDescent="0.25">
      <c r="A556" s="103"/>
      <c r="B556" s="324"/>
      <c r="C556" s="324" t="s">
        <v>1539</v>
      </c>
      <c r="D556" t="s">
        <v>1539</v>
      </c>
      <c r="E556" s="323" t="s">
        <v>1539</v>
      </c>
      <c r="G556" s="323" t="s">
        <v>1539</v>
      </c>
      <c r="H556" s="323" t="s">
        <v>1539</v>
      </c>
    </row>
    <row r="557" spans="1:8" x14ac:dyDescent="0.25">
      <c r="A557" s="103"/>
      <c r="B557" s="324"/>
      <c r="C557" s="324" t="s">
        <v>1539</v>
      </c>
      <c r="D557" t="s">
        <v>1539</v>
      </c>
      <c r="E557" s="323" t="s">
        <v>1539</v>
      </c>
      <c r="G557" s="323" t="s">
        <v>1539</v>
      </c>
      <c r="H557" s="323" t="s">
        <v>1539</v>
      </c>
    </row>
    <row r="558" spans="1:8" x14ac:dyDescent="0.25">
      <c r="A558" s="103"/>
      <c r="B558" s="324"/>
      <c r="C558" s="324" t="s">
        <v>1539</v>
      </c>
      <c r="D558" t="s">
        <v>1539</v>
      </c>
      <c r="E558" s="323" t="s">
        <v>1539</v>
      </c>
      <c r="G558" s="323" t="s">
        <v>1539</v>
      </c>
      <c r="H558" s="323" t="s">
        <v>1539</v>
      </c>
    </row>
    <row r="559" spans="1:8" x14ac:dyDescent="0.25">
      <c r="A559" s="103"/>
      <c r="B559" s="326"/>
      <c r="C559" s="324" t="s">
        <v>1539</v>
      </c>
      <c r="D559" t="s">
        <v>1539</v>
      </c>
      <c r="E559" s="323" t="s">
        <v>1539</v>
      </c>
      <c r="G559" s="323" t="s">
        <v>1539</v>
      </c>
      <c r="H559" s="323" t="s">
        <v>1539</v>
      </c>
    </row>
    <row r="560" spans="1:8" x14ac:dyDescent="0.25">
      <c r="A560" s="103"/>
      <c r="C560" s="324" t="s">
        <v>1539</v>
      </c>
      <c r="D560" t="s">
        <v>1539</v>
      </c>
      <c r="E560" s="323" t="s">
        <v>1539</v>
      </c>
      <c r="G560" s="323" t="s">
        <v>1539</v>
      </c>
      <c r="H560" s="323" t="s">
        <v>1539</v>
      </c>
    </row>
    <row r="561" spans="1:8" x14ac:dyDescent="0.25">
      <c r="A561" s="103"/>
      <c r="C561" s="324" t="s">
        <v>1539</v>
      </c>
      <c r="D561" t="s">
        <v>1539</v>
      </c>
      <c r="E561" s="323" t="s">
        <v>1539</v>
      </c>
      <c r="G561" s="323" t="s">
        <v>1539</v>
      </c>
      <c r="H561" s="323" t="s">
        <v>1539</v>
      </c>
    </row>
    <row r="562" spans="1:8" x14ac:dyDescent="0.25">
      <c r="A562" s="103"/>
      <c r="C562" s="324" t="s">
        <v>1539</v>
      </c>
      <c r="D562" t="s">
        <v>1539</v>
      </c>
      <c r="E562" s="323" t="s">
        <v>1539</v>
      </c>
      <c r="G562" s="323" t="s">
        <v>1539</v>
      </c>
      <c r="H562" s="323" t="s">
        <v>1539</v>
      </c>
    </row>
    <row r="563" spans="1:8" x14ac:dyDescent="0.25">
      <c r="A563" s="103"/>
      <c r="C563" s="324" t="s">
        <v>1539</v>
      </c>
      <c r="D563" t="s">
        <v>1539</v>
      </c>
      <c r="E563" s="323" t="s">
        <v>1539</v>
      </c>
      <c r="G563" s="323" t="s">
        <v>1539</v>
      </c>
      <c r="H563" s="323" t="s">
        <v>1539</v>
      </c>
    </row>
    <row r="564" spans="1:8" x14ac:dyDescent="0.25">
      <c r="A564" s="103"/>
      <c r="B564" s="324"/>
      <c r="C564" s="324" t="s">
        <v>1539</v>
      </c>
      <c r="D564" t="s">
        <v>1539</v>
      </c>
      <c r="E564" s="323" t="s">
        <v>1539</v>
      </c>
      <c r="G564" s="323" t="s">
        <v>1539</v>
      </c>
      <c r="H564" s="323" t="s">
        <v>1539</v>
      </c>
    </row>
    <row r="565" spans="1:8" x14ac:dyDescent="0.25">
      <c r="A565" s="103"/>
      <c r="B565" s="324"/>
      <c r="C565" s="324" t="s">
        <v>1539</v>
      </c>
      <c r="D565" t="s">
        <v>1539</v>
      </c>
      <c r="E565" s="323" t="s">
        <v>1539</v>
      </c>
      <c r="G565" s="323" t="s">
        <v>1539</v>
      </c>
      <c r="H565" s="323" t="s">
        <v>1539</v>
      </c>
    </row>
    <row r="566" spans="1:8" x14ac:dyDescent="0.25">
      <c r="A566" s="103"/>
      <c r="B566" s="324"/>
      <c r="C566" s="324" t="s">
        <v>1539</v>
      </c>
      <c r="D566" t="s">
        <v>1539</v>
      </c>
      <c r="E566" s="323" t="s">
        <v>1539</v>
      </c>
      <c r="G566" s="323" t="s">
        <v>1539</v>
      </c>
      <c r="H566" s="323" t="s">
        <v>1539</v>
      </c>
    </row>
    <row r="567" spans="1:8" x14ac:dyDescent="0.25">
      <c r="A567" s="103"/>
      <c r="B567" s="324"/>
      <c r="C567" s="324" t="s">
        <v>1539</v>
      </c>
      <c r="D567" t="s">
        <v>1539</v>
      </c>
      <c r="E567" s="323" t="s">
        <v>1539</v>
      </c>
      <c r="G567" s="323" t="s">
        <v>1539</v>
      </c>
      <c r="H567" s="323" t="s">
        <v>1539</v>
      </c>
    </row>
    <row r="568" spans="1:8" x14ac:dyDescent="0.25">
      <c r="A568" s="103"/>
      <c r="B568" s="324"/>
      <c r="C568" s="324" t="s">
        <v>1539</v>
      </c>
      <c r="D568" t="s">
        <v>1539</v>
      </c>
      <c r="E568" s="323" t="s">
        <v>1539</v>
      </c>
      <c r="G568" s="323" t="s">
        <v>1539</v>
      </c>
      <c r="H568" s="323" t="s">
        <v>1539</v>
      </c>
    </row>
    <row r="569" spans="1:8" x14ac:dyDescent="0.25">
      <c r="A569" s="103"/>
      <c r="B569" s="324"/>
      <c r="C569" s="324" t="s">
        <v>1539</v>
      </c>
      <c r="D569" t="s">
        <v>1539</v>
      </c>
      <c r="E569" s="323" t="s">
        <v>1539</v>
      </c>
      <c r="G569" s="323" t="s">
        <v>1539</v>
      </c>
      <c r="H569" s="323" t="s">
        <v>1539</v>
      </c>
    </row>
    <row r="570" spans="1:8" x14ac:dyDescent="0.25">
      <c r="A570" s="103"/>
      <c r="B570" s="324"/>
      <c r="C570" s="324" t="s">
        <v>1539</v>
      </c>
      <c r="D570" t="s">
        <v>1539</v>
      </c>
      <c r="E570" s="323" t="s">
        <v>1539</v>
      </c>
      <c r="G570" s="323" t="s">
        <v>1539</v>
      </c>
      <c r="H570" s="323" t="s">
        <v>1539</v>
      </c>
    </row>
    <row r="571" spans="1:8" x14ac:dyDescent="0.25">
      <c r="A571" s="103"/>
      <c r="B571" s="324"/>
      <c r="C571" s="324" t="s">
        <v>1539</v>
      </c>
      <c r="D571" t="s">
        <v>1539</v>
      </c>
      <c r="E571" s="323" t="s">
        <v>1539</v>
      </c>
      <c r="G571" s="323" t="s">
        <v>1539</v>
      </c>
      <c r="H571" s="323" t="s">
        <v>1539</v>
      </c>
    </row>
    <row r="572" spans="1:8" x14ac:dyDescent="0.25">
      <c r="A572" s="103"/>
      <c r="B572" s="324"/>
      <c r="C572" s="324" t="s">
        <v>1539</v>
      </c>
      <c r="D572" t="s">
        <v>1539</v>
      </c>
      <c r="E572" s="323" t="s">
        <v>1539</v>
      </c>
      <c r="G572" s="323" t="s">
        <v>1539</v>
      </c>
      <c r="H572" s="323" t="s">
        <v>1539</v>
      </c>
    </row>
    <row r="573" spans="1:8" x14ac:dyDescent="0.25">
      <c r="A573" s="103"/>
      <c r="B573" s="324"/>
      <c r="C573" s="324" t="s">
        <v>1539</v>
      </c>
      <c r="D573" t="s">
        <v>1539</v>
      </c>
      <c r="E573" s="323" t="s">
        <v>1539</v>
      </c>
      <c r="G573" s="323" t="s">
        <v>1539</v>
      </c>
      <c r="H573" s="323" t="s">
        <v>1539</v>
      </c>
    </row>
    <row r="574" spans="1:8" x14ac:dyDescent="0.25">
      <c r="A574" s="103"/>
      <c r="B574" s="324"/>
      <c r="C574" s="324" t="s">
        <v>1539</v>
      </c>
      <c r="D574" t="s">
        <v>1539</v>
      </c>
      <c r="E574" s="323" t="s">
        <v>1539</v>
      </c>
      <c r="G574" s="323" t="s">
        <v>1539</v>
      </c>
      <c r="H574" s="323" t="s">
        <v>1539</v>
      </c>
    </row>
    <row r="575" spans="1:8" x14ac:dyDescent="0.25">
      <c r="A575" s="103"/>
      <c r="B575" s="324"/>
      <c r="C575" s="324" t="s">
        <v>1539</v>
      </c>
      <c r="D575" t="s">
        <v>1539</v>
      </c>
      <c r="E575" s="323" t="s">
        <v>1539</v>
      </c>
      <c r="G575" s="323" t="s">
        <v>1539</v>
      </c>
      <c r="H575" s="323" t="s">
        <v>1539</v>
      </c>
    </row>
    <row r="576" spans="1:8" x14ac:dyDescent="0.25">
      <c r="A576" s="103"/>
      <c r="B576" s="324"/>
      <c r="C576" s="324" t="s">
        <v>1539</v>
      </c>
      <c r="D576" t="s">
        <v>1539</v>
      </c>
      <c r="E576" s="323" t="s">
        <v>1539</v>
      </c>
      <c r="G576" s="323" t="s">
        <v>1539</v>
      </c>
      <c r="H576" s="323" t="s">
        <v>1539</v>
      </c>
    </row>
    <row r="577" spans="1:8" x14ac:dyDescent="0.25">
      <c r="A577" s="103"/>
      <c r="B577" s="326"/>
      <c r="C577" s="324" t="s">
        <v>1539</v>
      </c>
      <c r="D577" t="s">
        <v>1539</v>
      </c>
      <c r="E577" s="323" t="s">
        <v>1539</v>
      </c>
      <c r="G577" s="323" t="s">
        <v>1539</v>
      </c>
      <c r="H577" s="323" t="s">
        <v>1539</v>
      </c>
    </row>
    <row r="578" spans="1:8" x14ac:dyDescent="0.25">
      <c r="A578" s="103"/>
      <c r="C578" s="324" t="s">
        <v>1539</v>
      </c>
      <c r="D578" t="s">
        <v>1539</v>
      </c>
      <c r="E578" s="323" t="s">
        <v>1539</v>
      </c>
      <c r="G578" s="323" t="s">
        <v>1539</v>
      </c>
      <c r="H578" s="323" t="s">
        <v>1539</v>
      </c>
    </row>
    <row r="579" spans="1:8" x14ac:dyDescent="0.25">
      <c r="A579" s="103"/>
      <c r="C579" s="324" t="s">
        <v>1539</v>
      </c>
      <c r="D579" t="s">
        <v>1539</v>
      </c>
      <c r="E579" s="323" t="s">
        <v>1539</v>
      </c>
      <c r="G579" s="323" t="s">
        <v>1539</v>
      </c>
      <c r="H579" s="323" t="s">
        <v>1539</v>
      </c>
    </row>
    <row r="580" spans="1:8" x14ac:dyDescent="0.25">
      <c r="A580" s="103"/>
      <c r="C580" s="324" t="s">
        <v>1539</v>
      </c>
      <c r="D580" t="s">
        <v>1539</v>
      </c>
      <c r="E580" s="323" t="s">
        <v>1539</v>
      </c>
      <c r="G580" s="323" t="s">
        <v>1539</v>
      </c>
      <c r="H580" s="323" t="s">
        <v>1539</v>
      </c>
    </row>
    <row r="581" spans="1:8" x14ac:dyDescent="0.25">
      <c r="A581" s="103"/>
      <c r="C581" s="324" t="s">
        <v>1539</v>
      </c>
      <c r="D581" t="s">
        <v>1539</v>
      </c>
      <c r="E581" s="323" t="s">
        <v>1539</v>
      </c>
      <c r="G581" s="323" t="s">
        <v>1539</v>
      </c>
      <c r="H581" s="323" t="s">
        <v>1539</v>
      </c>
    </row>
    <row r="582" spans="1:8" x14ac:dyDescent="0.25">
      <c r="A582" s="103"/>
      <c r="B582" s="324"/>
      <c r="C582" s="324" t="s">
        <v>1539</v>
      </c>
      <c r="D582" t="s">
        <v>1539</v>
      </c>
      <c r="E582" s="323" t="s">
        <v>1539</v>
      </c>
      <c r="G582" s="323" t="s">
        <v>1539</v>
      </c>
      <c r="H582" s="323" t="s">
        <v>1539</v>
      </c>
    </row>
    <row r="583" spans="1:8" x14ac:dyDescent="0.25">
      <c r="A583" s="103"/>
      <c r="B583" s="324"/>
      <c r="C583" s="324" t="s">
        <v>1539</v>
      </c>
      <c r="D583" t="s">
        <v>1539</v>
      </c>
      <c r="E583" s="323" t="s">
        <v>1539</v>
      </c>
      <c r="G583" s="323" t="s">
        <v>1539</v>
      </c>
      <c r="H583" s="323" t="s">
        <v>1539</v>
      </c>
    </row>
    <row r="584" spans="1:8" x14ac:dyDescent="0.25">
      <c r="A584" s="103"/>
      <c r="B584" s="324"/>
      <c r="C584" s="324" t="s">
        <v>1539</v>
      </c>
      <c r="D584" t="s">
        <v>1539</v>
      </c>
      <c r="E584" s="323" t="s">
        <v>1539</v>
      </c>
      <c r="G584" s="323" t="s">
        <v>1539</v>
      </c>
      <c r="H584" s="323" t="s">
        <v>1539</v>
      </c>
    </row>
    <row r="585" spans="1:8" x14ac:dyDescent="0.25">
      <c r="A585" s="103"/>
      <c r="B585" s="324"/>
      <c r="C585" s="324" t="s">
        <v>1539</v>
      </c>
      <c r="D585" t="s">
        <v>1539</v>
      </c>
      <c r="E585" s="323" t="s">
        <v>1539</v>
      </c>
      <c r="G585" s="323" t="s">
        <v>1539</v>
      </c>
      <c r="H585" s="323" t="s">
        <v>1539</v>
      </c>
    </row>
    <row r="586" spans="1:8" x14ac:dyDescent="0.25">
      <c r="A586" s="103"/>
      <c r="B586" s="324"/>
      <c r="C586" s="324" t="s">
        <v>1539</v>
      </c>
      <c r="D586" t="s">
        <v>1539</v>
      </c>
      <c r="E586" s="323" t="s">
        <v>1539</v>
      </c>
      <c r="G586" s="323" t="s">
        <v>1539</v>
      </c>
      <c r="H586" s="323" t="s">
        <v>1539</v>
      </c>
    </row>
    <row r="587" spans="1:8" x14ac:dyDescent="0.25">
      <c r="A587" s="103"/>
      <c r="B587" s="324"/>
      <c r="C587" s="324" t="s">
        <v>1539</v>
      </c>
      <c r="D587" t="s">
        <v>1539</v>
      </c>
      <c r="E587" s="323" t="s">
        <v>1539</v>
      </c>
      <c r="G587" s="323" t="s">
        <v>1539</v>
      </c>
      <c r="H587" s="323" t="s">
        <v>1539</v>
      </c>
    </row>
    <row r="588" spans="1:8" x14ac:dyDescent="0.25">
      <c r="A588" s="103"/>
      <c r="B588" s="324"/>
      <c r="C588" s="324" t="s">
        <v>1539</v>
      </c>
      <c r="D588" t="s">
        <v>1539</v>
      </c>
      <c r="E588" s="323" t="s">
        <v>1539</v>
      </c>
      <c r="G588" s="323" t="s">
        <v>1539</v>
      </c>
      <c r="H588" s="323" t="s">
        <v>1539</v>
      </c>
    </row>
    <row r="589" spans="1:8" x14ac:dyDescent="0.25">
      <c r="A589" s="103"/>
      <c r="B589" s="324"/>
      <c r="C589" s="324" t="s">
        <v>1539</v>
      </c>
      <c r="D589" t="s">
        <v>1539</v>
      </c>
      <c r="E589" s="323" t="s">
        <v>1539</v>
      </c>
      <c r="G589" s="323" t="s">
        <v>1539</v>
      </c>
      <c r="H589" s="323" t="s">
        <v>1539</v>
      </c>
    </row>
    <row r="590" spans="1:8" x14ac:dyDescent="0.25">
      <c r="A590" s="103"/>
      <c r="B590" s="324"/>
      <c r="C590" s="324" t="s">
        <v>1539</v>
      </c>
      <c r="D590" t="s">
        <v>1539</v>
      </c>
      <c r="E590" s="323" t="s">
        <v>1539</v>
      </c>
      <c r="G590" s="323" t="s">
        <v>1539</v>
      </c>
      <c r="H590" s="323" t="s">
        <v>1539</v>
      </c>
    </row>
    <row r="591" spans="1:8" x14ac:dyDescent="0.25">
      <c r="A591" s="103"/>
      <c r="B591" s="324"/>
      <c r="C591" s="324" t="s">
        <v>1539</v>
      </c>
      <c r="D591" t="s">
        <v>1539</v>
      </c>
      <c r="E591" s="323" t="s">
        <v>1539</v>
      </c>
      <c r="G591" s="323" t="s">
        <v>1539</v>
      </c>
      <c r="H591" s="323" t="s">
        <v>1539</v>
      </c>
    </row>
    <row r="592" spans="1:8" x14ac:dyDescent="0.25">
      <c r="A592" s="103"/>
      <c r="B592" s="324"/>
      <c r="C592" s="324" t="s">
        <v>1539</v>
      </c>
      <c r="D592" t="s">
        <v>1539</v>
      </c>
      <c r="E592" s="323" t="s">
        <v>1539</v>
      </c>
      <c r="G592" s="323" t="s">
        <v>1539</v>
      </c>
      <c r="H592" s="323" t="s">
        <v>1539</v>
      </c>
    </row>
    <row r="593" spans="1:8" x14ac:dyDescent="0.25">
      <c r="A593" s="103"/>
      <c r="B593" s="324"/>
      <c r="C593" s="324" t="s">
        <v>1539</v>
      </c>
      <c r="D593" t="s">
        <v>1539</v>
      </c>
      <c r="E593" s="323" t="s">
        <v>1539</v>
      </c>
      <c r="G593" s="323" t="s">
        <v>1539</v>
      </c>
      <c r="H593" s="323" t="s">
        <v>1539</v>
      </c>
    </row>
    <row r="594" spans="1:8" x14ac:dyDescent="0.25">
      <c r="A594" s="103"/>
      <c r="B594" s="324"/>
      <c r="C594" s="324" t="s">
        <v>1539</v>
      </c>
      <c r="D594" t="s">
        <v>1539</v>
      </c>
      <c r="E594" s="323" t="s">
        <v>1539</v>
      </c>
      <c r="G594" s="323" t="s">
        <v>1539</v>
      </c>
      <c r="H594" s="323" t="s">
        <v>1539</v>
      </c>
    </row>
    <row r="595" spans="1:8" x14ac:dyDescent="0.25">
      <c r="A595" s="103"/>
      <c r="B595" s="324"/>
      <c r="C595" s="324" t="s">
        <v>1539</v>
      </c>
      <c r="D595" t="s">
        <v>1539</v>
      </c>
      <c r="E595" s="323" t="s">
        <v>1539</v>
      </c>
      <c r="G595" s="323" t="s">
        <v>1539</v>
      </c>
      <c r="H595" s="323" t="s">
        <v>1539</v>
      </c>
    </row>
    <row r="596" spans="1:8" x14ac:dyDescent="0.25">
      <c r="A596" s="103"/>
      <c r="B596" s="324"/>
      <c r="C596" s="324" t="s">
        <v>1539</v>
      </c>
      <c r="D596" t="s">
        <v>1539</v>
      </c>
      <c r="E596" s="323" t="s">
        <v>1539</v>
      </c>
      <c r="G596" s="323" t="s">
        <v>1539</v>
      </c>
      <c r="H596" s="323" t="s">
        <v>1539</v>
      </c>
    </row>
    <row r="597" spans="1:8" x14ac:dyDescent="0.25">
      <c r="A597" s="103"/>
      <c r="B597" s="324"/>
      <c r="C597" s="324" t="s">
        <v>1539</v>
      </c>
      <c r="D597" t="s">
        <v>1539</v>
      </c>
      <c r="E597" s="323" t="s">
        <v>1539</v>
      </c>
      <c r="G597" s="323" t="s">
        <v>1539</v>
      </c>
      <c r="H597" s="323" t="s">
        <v>1539</v>
      </c>
    </row>
    <row r="598" spans="1:8" x14ac:dyDescent="0.25">
      <c r="A598" s="103"/>
      <c r="B598" s="324"/>
      <c r="C598" s="324" t="s">
        <v>1539</v>
      </c>
      <c r="D598" t="s">
        <v>1539</v>
      </c>
      <c r="E598" s="323" t="s">
        <v>1539</v>
      </c>
      <c r="G598" s="323" t="s">
        <v>1539</v>
      </c>
      <c r="H598" s="323" t="s">
        <v>1539</v>
      </c>
    </row>
    <row r="599" spans="1:8" x14ac:dyDescent="0.25">
      <c r="A599" s="103"/>
      <c r="B599" s="324"/>
      <c r="C599" s="324" t="s">
        <v>1539</v>
      </c>
      <c r="D599" t="s">
        <v>1539</v>
      </c>
      <c r="E599" s="323" t="s">
        <v>1539</v>
      </c>
      <c r="G599" s="323" t="s">
        <v>1539</v>
      </c>
      <c r="H599" s="323" t="s">
        <v>1539</v>
      </c>
    </row>
    <row r="600" spans="1:8" x14ac:dyDescent="0.25">
      <c r="A600" s="103"/>
      <c r="B600" s="324"/>
      <c r="C600" s="324" t="s">
        <v>1539</v>
      </c>
      <c r="D600" t="s">
        <v>1539</v>
      </c>
      <c r="E600" s="323" t="s">
        <v>1539</v>
      </c>
      <c r="G600" s="323" t="s">
        <v>1539</v>
      </c>
      <c r="H600" s="323" t="s">
        <v>1539</v>
      </c>
    </row>
    <row r="601" spans="1:8" x14ac:dyDescent="0.25">
      <c r="A601" s="103"/>
      <c r="B601" s="324"/>
      <c r="C601" s="324" t="s">
        <v>1539</v>
      </c>
      <c r="D601" t="s">
        <v>1539</v>
      </c>
      <c r="E601" s="323" t="s">
        <v>1539</v>
      </c>
      <c r="G601" s="323" t="s">
        <v>1539</v>
      </c>
      <c r="H601" s="323" t="s">
        <v>1539</v>
      </c>
    </row>
    <row r="602" spans="1:8" x14ac:dyDescent="0.25">
      <c r="A602" s="103"/>
      <c r="B602" s="324"/>
      <c r="C602" s="324" t="s">
        <v>1539</v>
      </c>
      <c r="D602" t="s">
        <v>1539</v>
      </c>
      <c r="E602" s="323" t="s">
        <v>1539</v>
      </c>
      <c r="G602" s="323" t="s">
        <v>1539</v>
      </c>
      <c r="H602" s="323" t="s">
        <v>1539</v>
      </c>
    </row>
    <row r="603" spans="1:8" x14ac:dyDescent="0.25">
      <c r="A603" s="103"/>
      <c r="B603" s="324"/>
      <c r="C603" s="324" t="s">
        <v>1539</v>
      </c>
      <c r="D603" t="s">
        <v>1539</v>
      </c>
      <c r="E603" s="323" t="s">
        <v>1539</v>
      </c>
      <c r="G603" s="323" t="s">
        <v>1539</v>
      </c>
      <c r="H603" s="323" t="s">
        <v>1539</v>
      </c>
    </row>
    <row r="604" spans="1:8" x14ac:dyDescent="0.25">
      <c r="A604" s="103"/>
      <c r="B604" s="324"/>
      <c r="C604" s="324" t="s">
        <v>1539</v>
      </c>
      <c r="D604" t="s">
        <v>1539</v>
      </c>
      <c r="E604" s="323" t="s">
        <v>1539</v>
      </c>
      <c r="G604" s="323" t="s">
        <v>1539</v>
      </c>
      <c r="H604" s="323" t="s">
        <v>1539</v>
      </c>
    </row>
    <row r="605" spans="1:8" x14ac:dyDescent="0.25">
      <c r="A605" s="103"/>
      <c r="B605" s="324"/>
      <c r="C605" s="324" t="s">
        <v>1539</v>
      </c>
      <c r="D605" t="s">
        <v>1539</v>
      </c>
      <c r="E605" s="323" t="s">
        <v>1539</v>
      </c>
      <c r="G605" s="323" t="s">
        <v>1539</v>
      </c>
      <c r="H605" s="323" t="s">
        <v>1539</v>
      </c>
    </row>
    <row r="606" spans="1:8" x14ac:dyDescent="0.25">
      <c r="A606" s="103"/>
      <c r="B606" s="324"/>
      <c r="C606" s="324" t="s">
        <v>1539</v>
      </c>
      <c r="D606" t="s">
        <v>1539</v>
      </c>
      <c r="E606" s="323" t="s">
        <v>1539</v>
      </c>
      <c r="G606" s="323" t="s">
        <v>1539</v>
      </c>
      <c r="H606" s="323" t="s">
        <v>1539</v>
      </c>
    </row>
    <row r="607" spans="1:8" x14ac:dyDescent="0.25">
      <c r="A607" s="103"/>
      <c r="B607" s="324"/>
      <c r="C607" s="324" t="s">
        <v>1539</v>
      </c>
      <c r="D607" t="s">
        <v>1539</v>
      </c>
      <c r="E607" s="323" t="s">
        <v>1539</v>
      </c>
      <c r="G607" s="323" t="s">
        <v>1539</v>
      </c>
      <c r="H607" s="323" t="s">
        <v>1539</v>
      </c>
    </row>
    <row r="608" spans="1:8" x14ac:dyDescent="0.25">
      <c r="A608" s="103"/>
      <c r="B608" s="324"/>
      <c r="C608" s="324" t="s">
        <v>1539</v>
      </c>
      <c r="D608" t="s">
        <v>1539</v>
      </c>
      <c r="E608" s="323" t="s">
        <v>1539</v>
      </c>
      <c r="G608" s="323" t="s">
        <v>1539</v>
      </c>
      <c r="H608" s="323" t="s">
        <v>1539</v>
      </c>
    </row>
    <row r="609" spans="1:8" x14ac:dyDescent="0.25">
      <c r="A609" s="103"/>
      <c r="B609" s="324"/>
      <c r="C609" s="324" t="s">
        <v>1539</v>
      </c>
      <c r="D609" t="s">
        <v>1539</v>
      </c>
      <c r="E609" s="323" t="s">
        <v>1539</v>
      </c>
      <c r="G609" s="323" t="s">
        <v>1539</v>
      </c>
      <c r="H609" s="323" t="s">
        <v>1539</v>
      </c>
    </row>
    <row r="610" spans="1:8" x14ac:dyDescent="0.25">
      <c r="A610" s="103"/>
      <c r="B610" s="324"/>
      <c r="C610" s="324" t="s">
        <v>1539</v>
      </c>
      <c r="D610" t="s">
        <v>1539</v>
      </c>
      <c r="E610" s="323" t="s">
        <v>1539</v>
      </c>
      <c r="G610" s="323" t="s">
        <v>1539</v>
      </c>
      <c r="H610" s="323" t="s">
        <v>1539</v>
      </c>
    </row>
    <row r="611" spans="1:8" x14ac:dyDescent="0.25">
      <c r="A611" s="103"/>
      <c r="B611" s="324"/>
      <c r="C611" s="324" t="s">
        <v>1539</v>
      </c>
      <c r="D611" t="s">
        <v>1539</v>
      </c>
      <c r="E611" s="323" t="s">
        <v>1539</v>
      </c>
      <c r="G611" s="323" t="s">
        <v>1539</v>
      </c>
      <c r="H611" s="323" t="s">
        <v>1539</v>
      </c>
    </row>
    <row r="612" spans="1:8" x14ac:dyDescent="0.25">
      <c r="A612" s="103"/>
      <c r="B612" s="324"/>
      <c r="C612" s="324" t="s">
        <v>1539</v>
      </c>
      <c r="D612" t="s">
        <v>1539</v>
      </c>
      <c r="E612" s="323" t="s">
        <v>1539</v>
      </c>
      <c r="G612" s="323" t="s">
        <v>1539</v>
      </c>
      <c r="H612" s="323" t="s">
        <v>1539</v>
      </c>
    </row>
    <row r="613" spans="1:8" x14ac:dyDescent="0.25">
      <c r="A613" s="103"/>
      <c r="B613" s="324"/>
      <c r="C613" s="324" t="s">
        <v>1539</v>
      </c>
      <c r="D613" t="s">
        <v>1539</v>
      </c>
      <c r="E613" s="323" t="s">
        <v>1539</v>
      </c>
      <c r="G613" s="323" t="s">
        <v>1539</v>
      </c>
      <c r="H613" s="323" t="s">
        <v>1539</v>
      </c>
    </row>
    <row r="614" spans="1:8" x14ac:dyDescent="0.25">
      <c r="A614" s="103"/>
      <c r="B614" s="324"/>
      <c r="C614" s="324" t="s">
        <v>1539</v>
      </c>
      <c r="D614" t="s">
        <v>1539</v>
      </c>
      <c r="E614" s="323" t="s">
        <v>1539</v>
      </c>
      <c r="G614" s="323" t="s">
        <v>1539</v>
      </c>
      <c r="H614" s="323" t="s">
        <v>1539</v>
      </c>
    </row>
    <row r="615" spans="1:8" x14ac:dyDescent="0.25">
      <c r="A615" s="103"/>
      <c r="B615" s="326"/>
      <c r="C615" s="324" t="s">
        <v>1539</v>
      </c>
      <c r="D615" t="s">
        <v>1539</v>
      </c>
      <c r="E615" s="323" t="s">
        <v>1539</v>
      </c>
      <c r="G615" s="323" t="s">
        <v>1539</v>
      </c>
      <c r="H615" s="323" t="s">
        <v>1539</v>
      </c>
    </row>
    <row r="616" spans="1:8" x14ac:dyDescent="0.25">
      <c r="A616" s="103"/>
      <c r="C616" s="324" t="s">
        <v>1539</v>
      </c>
      <c r="D616" t="s">
        <v>1539</v>
      </c>
      <c r="E616" s="323" t="s">
        <v>1539</v>
      </c>
      <c r="G616" s="323" t="s">
        <v>1539</v>
      </c>
      <c r="H616" s="323" t="s">
        <v>1539</v>
      </c>
    </row>
    <row r="617" spans="1:8" x14ac:dyDescent="0.25">
      <c r="A617" s="103"/>
      <c r="C617" s="324" t="s">
        <v>1539</v>
      </c>
      <c r="D617" t="s">
        <v>1539</v>
      </c>
      <c r="E617" s="323" t="s">
        <v>1539</v>
      </c>
      <c r="G617" s="323" t="s">
        <v>1539</v>
      </c>
      <c r="H617" s="323" t="s">
        <v>1539</v>
      </c>
    </row>
    <row r="618" spans="1:8" x14ac:dyDescent="0.25">
      <c r="A618" s="103"/>
      <c r="C618" s="324" t="s">
        <v>1539</v>
      </c>
      <c r="D618" t="s">
        <v>1539</v>
      </c>
      <c r="E618" s="323" t="s">
        <v>1539</v>
      </c>
      <c r="G618" s="323" t="s">
        <v>1539</v>
      </c>
      <c r="H618" s="323" t="s">
        <v>1539</v>
      </c>
    </row>
    <row r="619" spans="1:8" x14ac:dyDescent="0.25">
      <c r="A619" s="103"/>
      <c r="B619" s="324"/>
      <c r="C619" s="324" t="s">
        <v>1539</v>
      </c>
      <c r="D619" t="s">
        <v>1539</v>
      </c>
      <c r="E619" s="323" t="s">
        <v>1539</v>
      </c>
      <c r="G619" s="323" t="s">
        <v>1539</v>
      </c>
      <c r="H619" s="323" t="s">
        <v>1539</v>
      </c>
    </row>
    <row r="620" spans="1:8" x14ac:dyDescent="0.25">
      <c r="A620" s="103"/>
      <c r="B620" s="324"/>
      <c r="C620" s="324" t="s">
        <v>1539</v>
      </c>
      <c r="D620" t="s">
        <v>1539</v>
      </c>
      <c r="E620" s="323" t="s">
        <v>1539</v>
      </c>
      <c r="G620" s="323" t="s">
        <v>1539</v>
      </c>
      <c r="H620" s="323" t="s">
        <v>1539</v>
      </c>
    </row>
    <row r="621" spans="1:8" x14ac:dyDescent="0.25">
      <c r="A621" s="103"/>
      <c r="B621" s="324"/>
      <c r="C621" s="324" t="s">
        <v>1539</v>
      </c>
      <c r="D621" t="s">
        <v>1539</v>
      </c>
      <c r="E621" s="323" t="s">
        <v>1539</v>
      </c>
      <c r="G621" s="323" t="s">
        <v>1539</v>
      </c>
      <c r="H621" s="323" t="s">
        <v>1539</v>
      </c>
    </row>
    <row r="622" spans="1:8" x14ac:dyDescent="0.25">
      <c r="A622" s="103"/>
      <c r="B622" s="324"/>
      <c r="C622" s="324" t="s">
        <v>1539</v>
      </c>
      <c r="D622" t="s">
        <v>1539</v>
      </c>
      <c r="E622" s="323" t="s">
        <v>1539</v>
      </c>
      <c r="G622" s="323" t="s">
        <v>1539</v>
      </c>
      <c r="H622" s="323" t="s">
        <v>1539</v>
      </c>
    </row>
    <row r="623" spans="1:8" x14ac:dyDescent="0.25">
      <c r="A623" s="103"/>
      <c r="B623" s="324"/>
      <c r="C623" s="324" t="s">
        <v>1539</v>
      </c>
      <c r="D623" t="s">
        <v>1539</v>
      </c>
      <c r="E623" s="323" t="s">
        <v>1539</v>
      </c>
      <c r="G623" s="323" t="s">
        <v>1539</v>
      </c>
      <c r="H623" s="323" t="s">
        <v>1539</v>
      </c>
    </row>
    <row r="624" spans="1:8" x14ac:dyDescent="0.25">
      <c r="A624" s="103"/>
      <c r="B624" s="324"/>
      <c r="C624" s="324" t="s">
        <v>1539</v>
      </c>
      <c r="D624" t="s">
        <v>1539</v>
      </c>
      <c r="E624" s="323" t="s">
        <v>1539</v>
      </c>
      <c r="G624" s="323" t="s">
        <v>1539</v>
      </c>
      <c r="H624" s="323" t="s">
        <v>1539</v>
      </c>
    </row>
    <row r="625" spans="1:8" x14ac:dyDescent="0.25">
      <c r="A625" s="103"/>
      <c r="B625" s="324"/>
      <c r="C625" s="324" t="s">
        <v>1539</v>
      </c>
      <c r="D625" t="s">
        <v>1539</v>
      </c>
      <c r="E625" s="323" t="s">
        <v>1539</v>
      </c>
      <c r="G625" s="323" t="s">
        <v>1539</v>
      </c>
      <c r="H625" s="323" t="s">
        <v>1539</v>
      </c>
    </row>
    <row r="626" spans="1:8" x14ac:dyDescent="0.25">
      <c r="A626" s="103"/>
      <c r="B626" s="324"/>
      <c r="C626" s="324" t="s">
        <v>1539</v>
      </c>
      <c r="D626" t="s">
        <v>1539</v>
      </c>
      <c r="E626" s="323" t="s">
        <v>1539</v>
      </c>
      <c r="G626" s="323" t="s">
        <v>1539</v>
      </c>
      <c r="H626" s="323" t="s">
        <v>1539</v>
      </c>
    </row>
    <row r="627" spans="1:8" x14ac:dyDescent="0.25">
      <c r="A627" s="103"/>
      <c r="B627" s="324"/>
      <c r="C627" s="324" t="s">
        <v>1539</v>
      </c>
      <c r="D627" t="s">
        <v>1539</v>
      </c>
      <c r="E627" s="323" t="s">
        <v>1539</v>
      </c>
      <c r="G627" s="323" t="s">
        <v>1539</v>
      </c>
      <c r="H627" s="323" t="s">
        <v>1539</v>
      </c>
    </row>
    <row r="628" spans="1:8" x14ac:dyDescent="0.25">
      <c r="A628" s="103"/>
      <c r="B628" s="324"/>
      <c r="C628" s="324" t="s">
        <v>1539</v>
      </c>
      <c r="D628" t="s">
        <v>1539</v>
      </c>
      <c r="E628" s="323" t="s">
        <v>1539</v>
      </c>
      <c r="G628" s="323" t="s">
        <v>1539</v>
      </c>
      <c r="H628" s="323" t="s">
        <v>1539</v>
      </c>
    </row>
    <row r="629" spans="1:8" x14ac:dyDescent="0.25">
      <c r="A629" s="103"/>
      <c r="B629" s="324"/>
      <c r="C629" s="324" t="s">
        <v>1539</v>
      </c>
      <c r="D629" t="s">
        <v>1539</v>
      </c>
      <c r="E629" s="323" t="s">
        <v>1539</v>
      </c>
      <c r="G629" s="323" t="s">
        <v>1539</v>
      </c>
      <c r="H629" s="323" t="s">
        <v>1539</v>
      </c>
    </row>
    <row r="630" spans="1:8" x14ac:dyDescent="0.25">
      <c r="A630" s="103"/>
      <c r="B630" s="324"/>
      <c r="C630" s="324" t="s">
        <v>1539</v>
      </c>
      <c r="D630" t="s">
        <v>1539</v>
      </c>
      <c r="E630" s="323" t="s">
        <v>1539</v>
      </c>
      <c r="G630" s="323" t="s">
        <v>1539</v>
      </c>
      <c r="H630" s="323" t="s">
        <v>1539</v>
      </c>
    </row>
    <row r="631" spans="1:8" x14ac:dyDescent="0.25">
      <c r="A631" s="103"/>
      <c r="B631" s="324"/>
      <c r="C631" s="324" t="s">
        <v>1539</v>
      </c>
      <c r="D631" t="s">
        <v>1539</v>
      </c>
      <c r="E631" s="323" t="s">
        <v>1539</v>
      </c>
      <c r="G631" s="323" t="s">
        <v>1539</v>
      </c>
      <c r="H631" s="323" t="s">
        <v>1539</v>
      </c>
    </row>
    <row r="632" spans="1:8" x14ac:dyDescent="0.25">
      <c r="A632" s="103"/>
      <c r="B632" s="324"/>
      <c r="C632" s="324" t="s">
        <v>1539</v>
      </c>
      <c r="D632" t="s">
        <v>1539</v>
      </c>
      <c r="E632" s="323" t="s">
        <v>1539</v>
      </c>
      <c r="G632" s="323" t="s">
        <v>1539</v>
      </c>
      <c r="H632" s="323" t="s">
        <v>1539</v>
      </c>
    </row>
    <row r="633" spans="1:8" x14ac:dyDescent="0.25">
      <c r="A633" s="103"/>
      <c r="B633" s="326"/>
      <c r="C633" s="324" t="s">
        <v>1539</v>
      </c>
      <c r="D633" t="s">
        <v>1539</v>
      </c>
      <c r="E633" s="323" t="s">
        <v>1539</v>
      </c>
      <c r="G633" s="323" t="s">
        <v>1539</v>
      </c>
      <c r="H633" s="323" t="s">
        <v>1539</v>
      </c>
    </row>
    <row r="634" spans="1:8" x14ac:dyDescent="0.25">
      <c r="A634" s="103"/>
      <c r="C634" s="324" t="s">
        <v>1539</v>
      </c>
      <c r="D634" t="s">
        <v>1539</v>
      </c>
      <c r="E634" s="323" t="s">
        <v>1539</v>
      </c>
      <c r="G634" s="323" t="s">
        <v>1539</v>
      </c>
      <c r="H634" s="323" t="s">
        <v>1539</v>
      </c>
    </row>
    <row r="635" spans="1:8" x14ac:dyDescent="0.25">
      <c r="A635" s="103"/>
      <c r="C635" s="324" t="s">
        <v>1539</v>
      </c>
      <c r="D635" t="s">
        <v>1539</v>
      </c>
      <c r="E635" s="323" t="s">
        <v>1539</v>
      </c>
      <c r="G635" s="323" t="s">
        <v>1539</v>
      </c>
      <c r="H635" s="323" t="s">
        <v>1539</v>
      </c>
    </row>
    <row r="636" spans="1:8" x14ac:dyDescent="0.25">
      <c r="A636" s="103"/>
      <c r="C636" s="324" t="s">
        <v>1539</v>
      </c>
      <c r="D636" t="s">
        <v>1539</v>
      </c>
      <c r="E636" s="323" t="s">
        <v>1539</v>
      </c>
      <c r="G636" s="323" t="s">
        <v>1539</v>
      </c>
      <c r="H636" s="323" t="s">
        <v>1539</v>
      </c>
    </row>
    <row r="637" spans="1:8" x14ac:dyDescent="0.25">
      <c r="A637" s="103"/>
      <c r="B637" s="324"/>
      <c r="C637" s="324" t="s">
        <v>1539</v>
      </c>
      <c r="D637" t="s">
        <v>1539</v>
      </c>
      <c r="E637" s="323" t="s">
        <v>1539</v>
      </c>
      <c r="G637" s="323" t="s">
        <v>1539</v>
      </c>
      <c r="H637" s="323" t="s">
        <v>1539</v>
      </c>
    </row>
    <row r="638" spans="1:8" x14ac:dyDescent="0.25">
      <c r="A638" s="103"/>
      <c r="B638" s="324"/>
      <c r="C638" s="324" t="s">
        <v>1539</v>
      </c>
      <c r="D638" t="s">
        <v>1539</v>
      </c>
      <c r="E638" s="323" t="s">
        <v>1539</v>
      </c>
      <c r="G638" s="323" t="s">
        <v>1539</v>
      </c>
      <c r="H638" s="323" t="s">
        <v>1539</v>
      </c>
    </row>
    <row r="639" spans="1:8" x14ac:dyDescent="0.25">
      <c r="A639" s="103"/>
      <c r="B639" s="324"/>
      <c r="C639" s="324" t="s">
        <v>1539</v>
      </c>
      <c r="D639" t="s">
        <v>1539</v>
      </c>
      <c r="E639" s="323" t="s">
        <v>1539</v>
      </c>
      <c r="G639" s="323" t="s">
        <v>1539</v>
      </c>
      <c r="H639" s="323" t="s">
        <v>1539</v>
      </c>
    </row>
    <row r="640" spans="1:8" x14ac:dyDescent="0.25">
      <c r="A640" s="103"/>
      <c r="B640" s="324"/>
      <c r="C640" s="324" t="s">
        <v>1539</v>
      </c>
      <c r="D640" t="s">
        <v>1539</v>
      </c>
      <c r="E640" s="323" t="s">
        <v>1539</v>
      </c>
      <c r="G640" s="323" t="s">
        <v>1539</v>
      </c>
      <c r="H640" s="323" t="s">
        <v>1539</v>
      </c>
    </row>
    <row r="641" spans="1:8" x14ac:dyDescent="0.25">
      <c r="A641" s="103"/>
      <c r="B641" s="324"/>
      <c r="C641" s="324" t="s">
        <v>1539</v>
      </c>
      <c r="D641" t="s">
        <v>1539</v>
      </c>
      <c r="E641" s="323" t="s">
        <v>1539</v>
      </c>
      <c r="G641" s="323" t="s">
        <v>1539</v>
      </c>
      <c r="H641" s="323" t="s">
        <v>1539</v>
      </c>
    </row>
    <row r="642" spans="1:8" x14ac:dyDescent="0.25">
      <c r="A642" s="103"/>
      <c r="B642" s="324"/>
      <c r="C642" s="324" t="s">
        <v>1539</v>
      </c>
      <c r="D642" t="s">
        <v>1539</v>
      </c>
      <c r="E642" s="323" t="s">
        <v>1539</v>
      </c>
      <c r="G642" s="323" t="s">
        <v>1539</v>
      </c>
      <c r="H642" s="323" t="s">
        <v>1539</v>
      </c>
    </row>
    <row r="643" spans="1:8" x14ac:dyDescent="0.25">
      <c r="A643" s="103"/>
      <c r="B643" s="324"/>
      <c r="C643" s="324" t="s">
        <v>1539</v>
      </c>
      <c r="D643" t="s">
        <v>1539</v>
      </c>
      <c r="E643" s="323" t="s">
        <v>1539</v>
      </c>
      <c r="G643" s="323" t="s">
        <v>1539</v>
      </c>
      <c r="H643" s="323" t="s">
        <v>1539</v>
      </c>
    </row>
    <row r="644" spans="1:8" x14ac:dyDescent="0.25">
      <c r="A644" s="103"/>
      <c r="B644" s="324"/>
      <c r="C644" s="324" t="s">
        <v>1539</v>
      </c>
      <c r="D644" t="s">
        <v>1539</v>
      </c>
      <c r="E644" s="323" t="s">
        <v>1539</v>
      </c>
      <c r="G644" s="323" t="s">
        <v>1539</v>
      </c>
      <c r="H644" s="323" t="s">
        <v>1539</v>
      </c>
    </row>
    <row r="645" spans="1:8" x14ac:dyDescent="0.25">
      <c r="A645" s="103"/>
      <c r="B645" s="324"/>
      <c r="C645" s="324" t="s">
        <v>1539</v>
      </c>
      <c r="D645" t="s">
        <v>1539</v>
      </c>
      <c r="E645" s="323" t="s">
        <v>1539</v>
      </c>
      <c r="G645" s="323" t="s">
        <v>1539</v>
      </c>
      <c r="H645" s="323" t="s">
        <v>1539</v>
      </c>
    </row>
    <row r="646" spans="1:8" x14ac:dyDescent="0.25">
      <c r="A646" s="103"/>
      <c r="B646" s="324"/>
      <c r="C646" s="324" t="s">
        <v>1539</v>
      </c>
      <c r="D646" t="s">
        <v>1539</v>
      </c>
      <c r="E646" s="323" t="s">
        <v>1539</v>
      </c>
      <c r="G646" s="323" t="s">
        <v>1539</v>
      </c>
      <c r="H646" s="323" t="s">
        <v>1539</v>
      </c>
    </row>
    <row r="647" spans="1:8" x14ac:dyDescent="0.25">
      <c r="A647" s="103"/>
      <c r="B647" s="324"/>
      <c r="C647" s="324" t="s">
        <v>1539</v>
      </c>
      <c r="D647" t="s">
        <v>1539</v>
      </c>
      <c r="E647" s="323" t="s">
        <v>1539</v>
      </c>
      <c r="G647" s="323" t="s">
        <v>1539</v>
      </c>
      <c r="H647" s="323" t="s">
        <v>1539</v>
      </c>
    </row>
    <row r="648" spans="1:8" x14ac:dyDescent="0.25">
      <c r="A648" s="103"/>
      <c r="B648" s="324"/>
      <c r="C648" s="324" t="s">
        <v>1539</v>
      </c>
      <c r="D648" t="s">
        <v>1539</v>
      </c>
      <c r="E648" s="323" t="s">
        <v>1539</v>
      </c>
      <c r="G648" s="323" t="s">
        <v>1539</v>
      </c>
      <c r="H648" s="323" t="s">
        <v>1539</v>
      </c>
    </row>
    <row r="649" spans="1:8" x14ac:dyDescent="0.25">
      <c r="A649" s="103"/>
      <c r="B649" s="324"/>
      <c r="C649" s="324" t="s">
        <v>1539</v>
      </c>
      <c r="D649" t="s">
        <v>1539</v>
      </c>
      <c r="E649" s="323" t="s">
        <v>1539</v>
      </c>
      <c r="G649" s="323" t="s">
        <v>1539</v>
      </c>
      <c r="H649" s="323" t="s">
        <v>1539</v>
      </c>
    </row>
    <row r="650" spans="1:8" x14ac:dyDescent="0.25">
      <c r="A650" s="103"/>
      <c r="B650" s="324"/>
      <c r="C650" s="324" t="s">
        <v>1539</v>
      </c>
      <c r="D650" t="s">
        <v>1539</v>
      </c>
      <c r="E650" s="323" t="s">
        <v>1539</v>
      </c>
      <c r="G650" s="323" t="s">
        <v>1539</v>
      </c>
      <c r="H650" s="323" t="s">
        <v>1539</v>
      </c>
    </row>
    <row r="651" spans="1:8" x14ac:dyDescent="0.25">
      <c r="A651" s="103"/>
      <c r="B651" s="324"/>
      <c r="C651" s="324" t="s">
        <v>1539</v>
      </c>
      <c r="D651" t="s">
        <v>1539</v>
      </c>
      <c r="E651" s="323" t="s">
        <v>1539</v>
      </c>
      <c r="G651" s="323" t="s">
        <v>1539</v>
      </c>
      <c r="H651" s="323" t="s">
        <v>1539</v>
      </c>
    </row>
    <row r="652" spans="1:8" x14ac:dyDescent="0.25">
      <c r="A652" s="103"/>
      <c r="B652" s="324"/>
      <c r="C652" s="324" t="s">
        <v>1539</v>
      </c>
      <c r="D652" t="s">
        <v>1539</v>
      </c>
      <c r="E652" s="323" t="s">
        <v>1539</v>
      </c>
      <c r="G652" s="323" t="s">
        <v>1539</v>
      </c>
      <c r="H652" s="323" t="s">
        <v>1539</v>
      </c>
    </row>
    <row r="653" spans="1:8" x14ac:dyDescent="0.25">
      <c r="A653" s="103"/>
      <c r="B653" s="324"/>
      <c r="C653" s="324" t="s">
        <v>1539</v>
      </c>
      <c r="D653" t="s">
        <v>1539</v>
      </c>
      <c r="E653" s="323" t="s">
        <v>1539</v>
      </c>
      <c r="G653" s="323" t="s">
        <v>1539</v>
      </c>
      <c r="H653" s="323" t="s">
        <v>1539</v>
      </c>
    </row>
    <row r="654" spans="1:8" x14ac:dyDescent="0.25">
      <c r="A654" s="103"/>
      <c r="B654" s="324"/>
      <c r="C654" s="324" t="s">
        <v>1539</v>
      </c>
      <c r="D654" t="s">
        <v>1539</v>
      </c>
      <c r="E654" s="323" t="s">
        <v>1539</v>
      </c>
      <c r="G654" s="323" t="s">
        <v>1539</v>
      </c>
      <c r="H654" s="323" t="s">
        <v>1539</v>
      </c>
    </row>
    <row r="655" spans="1:8" x14ac:dyDescent="0.25">
      <c r="A655" s="103"/>
      <c r="B655" s="324"/>
      <c r="C655" s="324" t="s">
        <v>1539</v>
      </c>
      <c r="D655" t="s">
        <v>1539</v>
      </c>
      <c r="E655" s="323" t="s">
        <v>1539</v>
      </c>
      <c r="G655" s="323" t="s">
        <v>1539</v>
      </c>
      <c r="H655" s="323" t="s">
        <v>1539</v>
      </c>
    </row>
    <row r="656" spans="1:8" x14ac:dyDescent="0.25">
      <c r="A656" s="103"/>
      <c r="B656" s="324"/>
      <c r="C656" s="324" t="s">
        <v>1539</v>
      </c>
      <c r="D656" t="s">
        <v>1539</v>
      </c>
      <c r="E656" s="323" t="s">
        <v>1539</v>
      </c>
      <c r="G656" s="323" t="s">
        <v>1539</v>
      </c>
      <c r="H656" s="323" t="s">
        <v>1539</v>
      </c>
    </row>
    <row r="657" spans="1:8" x14ac:dyDescent="0.25">
      <c r="A657" s="103"/>
      <c r="B657" s="324"/>
      <c r="C657" s="324" t="s">
        <v>1539</v>
      </c>
      <c r="D657" t="s">
        <v>1539</v>
      </c>
      <c r="E657" s="323" t="s">
        <v>1539</v>
      </c>
      <c r="G657" s="323" t="s">
        <v>1539</v>
      </c>
      <c r="H657" s="323" t="s">
        <v>1539</v>
      </c>
    </row>
    <row r="658" spans="1:8" x14ac:dyDescent="0.25">
      <c r="A658" s="103"/>
      <c r="B658" s="324"/>
      <c r="C658" s="324" t="s">
        <v>1539</v>
      </c>
      <c r="D658" t="s">
        <v>1539</v>
      </c>
      <c r="E658" s="323" t="s">
        <v>1539</v>
      </c>
      <c r="G658" s="323" t="s">
        <v>1539</v>
      </c>
      <c r="H658" s="323" t="s">
        <v>1539</v>
      </c>
    </row>
    <row r="659" spans="1:8" x14ac:dyDescent="0.25">
      <c r="A659" s="103"/>
      <c r="B659" s="324"/>
      <c r="C659" s="324" t="s">
        <v>1539</v>
      </c>
      <c r="D659" t="s">
        <v>1539</v>
      </c>
      <c r="E659" s="323" t="s">
        <v>1539</v>
      </c>
      <c r="G659" s="323" t="s">
        <v>1539</v>
      </c>
      <c r="H659" s="323" t="s">
        <v>1539</v>
      </c>
    </row>
    <row r="660" spans="1:8" x14ac:dyDescent="0.25">
      <c r="A660" s="103"/>
      <c r="B660" s="324"/>
      <c r="C660" s="324" t="s">
        <v>1539</v>
      </c>
      <c r="D660" t="s">
        <v>1539</v>
      </c>
      <c r="E660" s="323" t="s">
        <v>1539</v>
      </c>
      <c r="G660" s="323" t="s">
        <v>1539</v>
      </c>
      <c r="H660" s="323" t="s">
        <v>1539</v>
      </c>
    </row>
    <row r="661" spans="1:8" x14ac:dyDescent="0.25">
      <c r="A661" s="103"/>
      <c r="B661" s="324"/>
      <c r="C661" s="324" t="s">
        <v>1539</v>
      </c>
      <c r="D661" t="s">
        <v>1539</v>
      </c>
      <c r="E661" s="323" t="s">
        <v>1539</v>
      </c>
      <c r="G661" s="323" t="s">
        <v>1539</v>
      </c>
      <c r="H661" s="323" t="s">
        <v>1539</v>
      </c>
    </row>
    <row r="662" spans="1:8" x14ac:dyDescent="0.25">
      <c r="A662" s="103"/>
      <c r="B662" s="324"/>
      <c r="C662" s="324" t="s">
        <v>1539</v>
      </c>
      <c r="D662" t="s">
        <v>1539</v>
      </c>
      <c r="E662" s="323" t="s">
        <v>1539</v>
      </c>
      <c r="G662" s="323" t="s">
        <v>1539</v>
      </c>
      <c r="H662" s="323" t="s">
        <v>1539</v>
      </c>
    </row>
    <row r="663" spans="1:8" x14ac:dyDescent="0.25">
      <c r="A663" s="103"/>
      <c r="B663" s="324"/>
      <c r="C663" s="324" t="s">
        <v>1539</v>
      </c>
      <c r="D663" t="s">
        <v>1539</v>
      </c>
      <c r="E663" s="323" t="s">
        <v>1539</v>
      </c>
      <c r="G663" s="323" t="s">
        <v>1539</v>
      </c>
      <c r="H663" s="323" t="s">
        <v>1539</v>
      </c>
    </row>
    <row r="664" spans="1:8" x14ac:dyDescent="0.25">
      <c r="A664" s="103"/>
      <c r="B664" s="324"/>
      <c r="C664" s="324" t="s">
        <v>1539</v>
      </c>
      <c r="D664" t="s">
        <v>1539</v>
      </c>
      <c r="E664" s="323" t="s">
        <v>1539</v>
      </c>
      <c r="G664" s="323" t="s">
        <v>1539</v>
      </c>
      <c r="H664" s="323" t="s">
        <v>1539</v>
      </c>
    </row>
    <row r="665" spans="1:8" x14ac:dyDescent="0.25">
      <c r="A665" s="103"/>
      <c r="B665" s="324"/>
      <c r="C665" s="324" t="s">
        <v>1539</v>
      </c>
      <c r="D665" t="s">
        <v>1539</v>
      </c>
      <c r="E665" s="323" t="s">
        <v>1539</v>
      </c>
      <c r="G665" s="323" t="s">
        <v>1539</v>
      </c>
      <c r="H665" s="323" t="s">
        <v>1539</v>
      </c>
    </row>
    <row r="666" spans="1:8" x14ac:dyDescent="0.25">
      <c r="A666" s="103"/>
      <c r="B666" s="326"/>
      <c r="C666" s="324" t="s">
        <v>1539</v>
      </c>
      <c r="D666" t="s">
        <v>1539</v>
      </c>
      <c r="E666" s="323" t="s">
        <v>1539</v>
      </c>
      <c r="G666" s="323" t="s">
        <v>1539</v>
      </c>
      <c r="H666" s="323" t="s">
        <v>1539</v>
      </c>
    </row>
    <row r="667" spans="1:8" x14ac:dyDescent="0.25">
      <c r="A667" s="103"/>
      <c r="C667" s="324" t="s">
        <v>1539</v>
      </c>
      <c r="D667" t="s">
        <v>1539</v>
      </c>
      <c r="E667" s="323" t="s">
        <v>1539</v>
      </c>
      <c r="G667" s="323" t="s">
        <v>1539</v>
      </c>
      <c r="H667" s="323" t="s">
        <v>1539</v>
      </c>
    </row>
    <row r="668" spans="1:8" x14ac:dyDescent="0.25">
      <c r="A668" s="103"/>
      <c r="C668" s="324" t="s">
        <v>1539</v>
      </c>
      <c r="D668" t="s">
        <v>1539</v>
      </c>
      <c r="E668" s="323" t="s">
        <v>1539</v>
      </c>
      <c r="G668" s="323" t="s">
        <v>1539</v>
      </c>
      <c r="H668" s="323" t="s">
        <v>1539</v>
      </c>
    </row>
    <row r="669" spans="1:8" x14ac:dyDescent="0.25">
      <c r="A669" s="103"/>
      <c r="C669" s="324" t="s">
        <v>1539</v>
      </c>
      <c r="D669" t="s">
        <v>1539</v>
      </c>
      <c r="E669" s="323" t="s">
        <v>1539</v>
      </c>
      <c r="G669" s="323" t="s">
        <v>1539</v>
      </c>
      <c r="H669" s="323" t="s">
        <v>1539</v>
      </c>
    </row>
    <row r="670" spans="1:8" x14ac:dyDescent="0.25">
      <c r="A670" s="103"/>
      <c r="C670" s="324" t="s">
        <v>1539</v>
      </c>
      <c r="D670" t="s">
        <v>1539</v>
      </c>
      <c r="E670" s="323" t="s">
        <v>1539</v>
      </c>
      <c r="G670" s="323" t="s">
        <v>1539</v>
      </c>
      <c r="H670" s="323" t="s">
        <v>1539</v>
      </c>
    </row>
    <row r="671" spans="1:8" x14ac:dyDescent="0.25">
      <c r="A671" s="103"/>
      <c r="B671" s="326"/>
      <c r="C671" s="324" t="s">
        <v>1539</v>
      </c>
      <c r="D671" t="s">
        <v>1539</v>
      </c>
      <c r="E671" s="323" t="s">
        <v>1539</v>
      </c>
      <c r="G671" s="323" t="s">
        <v>1539</v>
      </c>
      <c r="H671" s="323" t="s">
        <v>1539</v>
      </c>
    </row>
    <row r="672" spans="1:8" x14ac:dyDescent="0.25">
      <c r="A672" s="103"/>
      <c r="C672" s="324" t="s">
        <v>1539</v>
      </c>
      <c r="D672" t="s">
        <v>1539</v>
      </c>
      <c r="E672" s="323" t="s">
        <v>1539</v>
      </c>
      <c r="G672" s="323" t="s">
        <v>1539</v>
      </c>
      <c r="H672" s="323" t="s">
        <v>1539</v>
      </c>
    </row>
    <row r="673" spans="1:8" x14ac:dyDescent="0.25">
      <c r="A673" s="103"/>
      <c r="C673" s="324" t="s">
        <v>1539</v>
      </c>
      <c r="D673" t="s">
        <v>1539</v>
      </c>
      <c r="E673" s="323" t="s">
        <v>1539</v>
      </c>
      <c r="G673" s="323" t="s">
        <v>1539</v>
      </c>
      <c r="H673" s="323" t="s">
        <v>1539</v>
      </c>
    </row>
    <row r="674" spans="1:8" x14ac:dyDescent="0.25">
      <c r="A674" s="103"/>
      <c r="C674" s="324" t="s">
        <v>1539</v>
      </c>
      <c r="D674" t="s">
        <v>1539</v>
      </c>
      <c r="E674" s="323" t="s">
        <v>1539</v>
      </c>
      <c r="G674" s="323" t="s">
        <v>1539</v>
      </c>
      <c r="H674" s="323" t="s">
        <v>1539</v>
      </c>
    </row>
    <row r="675" spans="1:8" x14ac:dyDescent="0.25">
      <c r="A675" s="103"/>
      <c r="C675" s="324" t="s">
        <v>1539</v>
      </c>
      <c r="D675" t="s">
        <v>1539</v>
      </c>
      <c r="E675" s="323" t="s">
        <v>1539</v>
      </c>
      <c r="G675" s="323" t="s">
        <v>1539</v>
      </c>
      <c r="H675" s="323" t="s">
        <v>1539</v>
      </c>
    </row>
    <row r="676" spans="1:8" x14ac:dyDescent="0.25">
      <c r="A676" s="103"/>
      <c r="C676" s="324" t="s">
        <v>1539</v>
      </c>
      <c r="D676" t="s">
        <v>1539</v>
      </c>
      <c r="E676" s="323" t="s">
        <v>1539</v>
      </c>
      <c r="G676" s="323" t="s">
        <v>1539</v>
      </c>
      <c r="H676" s="323" t="s">
        <v>1539</v>
      </c>
    </row>
    <row r="677" spans="1:8" x14ac:dyDescent="0.25">
      <c r="A677" s="103"/>
      <c r="C677" s="324" t="s">
        <v>1539</v>
      </c>
      <c r="D677" t="s">
        <v>1539</v>
      </c>
      <c r="E677" s="323" t="s">
        <v>1539</v>
      </c>
      <c r="G677" s="323" t="s">
        <v>1539</v>
      </c>
      <c r="H677" s="323" t="s">
        <v>1539</v>
      </c>
    </row>
    <row r="678" spans="1:8" x14ac:dyDescent="0.25">
      <c r="A678" s="103"/>
      <c r="B678" s="324"/>
      <c r="C678" s="324" t="s">
        <v>1539</v>
      </c>
      <c r="D678" t="s">
        <v>1539</v>
      </c>
      <c r="E678" s="323" t="s">
        <v>1539</v>
      </c>
      <c r="G678" s="323" t="s">
        <v>1539</v>
      </c>
      <c r="H678" s="323" t="s">
        <v>1539</v>
      </c>
    </row>
    <row r="679" spans="1:8" x14ac:dyDescent="0.25">
      <c r="A679" s="103"/>
      <c r="B679" s="324"/>
      <c r="C679" s="324" t="s">
        <v>1539</v>
      </c>
      <c r="D679" t="s">
        <v>1539</v>
      </c>
      <c r="E679" s="323" t="s">
        <v>1539</v>
      </c>
      <c r="G679" s="323" t="s">
        <v>1539</v>
      </c>
      <c r="H679" s="323" t="s">
        <v>1539</v>
      </c>
    </row>
    <row r="680" spans="1:8" x14ac:dyDescent="0.25">
      <c r="A680" s="103"/>
      <c r="B680" s="324"/>
      <c r="C680" s="324" t="s">
        <v>1539</v>
      </c>
      <c r="D680" t="s">
        <v>1539</v>
      </c>
      <c r="E680" s="323" t="s">
        <v>1539</v>
      </c>
      <c r="G680" s="323" t="s">
        <v>1539</v>
      </c>
      <c r="H680" s="323" t="s">
        <v>1539</v>
      </c>
    </row>
    <row r="681" spans="1:8" x14ac:dyDescent="0.25">
      <c r="A681" s="103"/>
      <c r="B681" s="324"/>
      <c r="C681" s="324" t="s">
        <v>1539</v>
      </c>
      <c r="D681" t="s">
        <v>1539</v>
      </c>
      <c r="E681" s="323" t="s">
        <v>1539</v>
      </c>
      <c r="G681" s="323" t="s">
        <v>1539</v>
      </c>
      <c r="H681" s="323" t="s">
        <v>1539</v>
      </c>
    </row>
    <row r="682" spans="1:8" x14ac:dyDescent="0.25">
      <c r="A682" s="103"/>
      <c r="B682" s="324"/>
      <c r="C682" s="324" t="s">
        <v>1539</v>
      </c>
      <c r="D682" t="s">
        <v>1539</v>
      </c>
      <c r="E682" s="323" t="s">
        <v>1539</v>
      </c>
      <c r="G682" s="323" t="s">
        <v>1539</v>
      </c>
      <c r="H682" s="323" t="s">
        <v>1539</v>
      </c>
    </row>
    <row r="683" spans="1:8" x14ac:dyDescent="0.25">
      <c r="A683" s="103"/>
      <c r="B683" s="324"/>
      <c r="C683" s="324" t="s">
        <v>1539</v>
      </c>
      <c r="D683" t="s">
        <v>1539</v>
      </c>
      <c r="E683" s="323" t="s">
        <v>1539</v>
      </c>
      <c r="G683" s="323" t="s">
        <v>1539</v>
      </c>
      <c r="H683" s="323" t="s">
        <v>1539</v>
      </c>
    </row>
    <row r="684" spans="1:8" x14ac:dyDescent="0.25">
      <c r="A684" s="103"/>
      <c r="B684" s="324"/>
      <c r="C684" s="324" t="s">
        <v>1539</v>
      </c>
      <c r="D684" t="s">
        <v>1539</v>
      </c>
      <c r="E684" s="323" t="s">
        <v>1539</v>
      </c>
      <c r="G684" s="323" t="s">
        <v>1539</v>
      </c>
      <c r="H684" s="323" t="s">
        <v>1539</v>
      </c>
    </row>
    <row r="685" spans="1:8" x14ac:dyDescent="0.25">
      <c r="A685" s="103"/>
      <c r="B685" s="324"/>
      <c r="C685" s="324" t="s">
        <v>1539</v>
      </c>
      <c r="D685" t="s">
        <v>1539</v>
      </c>
      <c r="E685" s="323" t="s">
        <v>1539</v>
      </c>
      <c r="G685" s="323" t="s">
        <v>1539</v>
      </c>
      <c r="H685" s="323" t="s">
        <v>1539</v>
      </c>
    </row>
    <row r="686" spans="1:8" x14ac:dyDescent="0.25">
      <c r="A686" s="103"/>
      <c r="B686" s="324"/>
      <c r="C686" s="324" t="s">
        <v>1539</v>
      </c>
      <c r="D686" t="s">
        <v>1539</v>
      </c>
      <c r="E686" s="323" t="s">
        <v>1539</v>
      </c>
      <c r="G686" s="323" t="s">
        <v>1539</v>
      </c>
      <c r="H686" s="323" t="s">
        <v>1539</v>
      </c>
    </row>
    <row r="687" spans="1:8" x14ac:dyDescent="0.25">
      <c r="A687" s="103"/>
      <c r="B687" s="324"/>
      <c r="C687" s="324" t="s">
        <v>1539</v>
      </c>
      <c r="D687" t="s">
        <v>1539</v>
      </c>
      <c r="E687" s="323" t="s">
        <v>1539</v>
      </c>
      <c r="G687" s="323" t="s">
        <v>1539</v>
      </c>
      <c r="H687" s="323" t="s">
        <v>1539</v>
      </c>
    </row>
    <row r="688" spans="1:8" x14ac:dyDescent="0.25">
      <c r="A688" s="103"/>
      <c r="B688" s="324"/>
      <c r="C688" s="324" t="s">
        <v>1539</v>
      </c>
      <c r="D688" t="s">
        <v>1539</v>
      </c>
      <c r="E688" s="323" t="s">
        <v>1539</v>
      </c>
      <c r="G688" s="323" t="s">
        <v>1539</v>
      </c>
      <c r="H688" s="323" t="s">
        <v>1539</v>
      </c>
    </row>
    <row r="689" spans="1:8" x14ac:dyDescent="0.25">
      <c r="A689" s="103"/>
      <c r="B689" s="324"/>
      <c r="C689" s="324" t="s">
        <v>1539</v>
      </c>
      <c r="D689" t="s">
        <v>1539</v>
      </c>
      <c r="E689" s="323" t="s">
        <v>1539</v>
      </c>
      <c r="G689" s="323" t="s">
        <v>1539</v>
      </c>
      <c r="H689" s="323" t="s">
        <v>1539</v>
      </c>
    </row>
    <row r="690" spans="1:8" x14ac:dyDescent="0.25">
      <c r="A690" s="103"/>
      <c r="B690" s="324"/>
      <c r="C690" s="324" t="s">
        <v>1539</v>
      </c>
      <c r="D690" t="s">
        <v>1539</v>
      </c>
      <c r="E690" s="323" t="s">
        <v>1539</v>
      </c>
      <c r="G690" s="323" t="s">
        <v>1539</v>
      </c>
      <c r="H690" s="323" t="s">
        <v>1539</v>
      </c>
    </row>
    <row r="691" spans="1:8" x14ac:dyDescent="0.25">
      <c r="A691" s="103"/>
      <c r="B691" s="324"/>
      <c r="C691" s="324" t="s">
        <v>1539</v>
      </c>
      <c r="D691" t="s">
        <v>1539</v>
      </c>
      <c r="E691" s="323" t="s">
        <v>1539</v>
      </c>
      <c r="G691" s="323" t="s">
        <v>1539</v>
      </c>
      <c r="H691" s="323" t="s">
        <v>1539</v>
      </c>
    </row>
    <row r="692" spans="1:8" x14ac:dyDescent="0.25">
      <c r="A692" s="103"/>
      <c r="B692" s="324"/>
      <c r="C692" s="324" t="s">
        <v>1539</v>
      </c>
      <c r="D692" t="s">
        <v>1539</v>
      </c>
      <c r="E692" s="323" t="s">
        <v>1539</v>
      </c>
      <c r="G692" s="323" t="s">
        <v>1539</v>
      </c>
      <c r="H692" s="323" t="s">
        <v>1539</v>
      </c>
    </row>
    <row r="693" spans="1:8" x14ac:dyDescent="0.25">
      <c r="A693" s="103"/>
      <c r="B693" s="324"/>
      <c r="C693" s="324" t="s">
        <v>1539</v>
      </c>
      <c r="D693" t="s">
        <v>1539</v>
      </c>
      <c r="E693" s="323" t="s">
        <v>1539</v>
      </c>
      <c r="G693" s="323" t="s">
        <v>1539</v>
      </c>
      <c r="H693" s="323" t="s">
        <v>1539</v>
      </c>
    </row>
    <row r="694" spans="1:8" x14ac:dyDescent="0.25">
      <c r="A694" s="103"/>
      <c r="B694" s="326"/>
      <c r="C694" s="324" t="s">
        <v>1539</v>
      </c>
      <c r="D694" t="s">
        <v>1539</v>
      </c>
      <c r="E694" s="323" t="s">
        <v>1539</v>
      </c>
      <c r="G694" s="323" t="s">
        <v>1539</v>
      </c>
      <c r="H694" s="323" t="s">
        <v>1539</v>
      </c>
    </row>
    <row r="695" spans="1:8" x14ac:dyDescent="0.25">
      <c r="A695" s="103"/>
      <c r="C695" s="324" t="s">
        <v>1539</v>
      </c>
      <c r="D695" t="s">
        <v>1539</v>
      </c>
      <c r="E695" s="323" t="s">
        <v>1539</v>
      </c>
      <c r="G695" s="323" t="s">
        <v>1539</v>
      </c>
      <c r="H695" s="323" t="s">
        <v>1539</v>
      </c>
    </row>
    <row r="696" spans="1:8" x14ac:dyDescent="0.25">
      <c r="A696" s="103"/>
      <c r="C696" s="324" t="s">
        <v>1539</v>
      </c>
      <c r="D696" t="s">
        <v>1539</v>
      </c>
      <c r="E696" s="323" t="s">
        <v>1539</v>
      </c>
      <c r="G696" s="323" t="s">
        <v>1539</v>
      </c>
      <c r="H696" s="323" t="s">
        <v>1539</v>
      </c>
    </row>
    <row r="697" spans="1:8" x14ac:dyDescent="0.25">
      <c r="A697" s="103"/>
      <c r="C697" s="324" t="s">
        <v>1539</v>
      </c>
      <c r="D697" t="s">
        <v>1539</v>
      </c>
      <c r="E697" s="323" t="s">
        <v>1539</v>
      </c>
      <c r="G697" s="323" t="s">
        <v>1539</v>
      </c>
      <c r="H697" s="323" t="s">
        <v>1539</v>
      </c>
    </row>
    <row r="698" spans="1:8" x14ac:dyDescent="0.25">
      <c r="A698" s="103"/>
      <c r="B698" s="324"/>
      <c r="C698" s="324" t="s">
        <v>1539</v>
      </c>
      <c r="D698" t="s">
        <v>1539</v>
      </c>
      <c r="E698" s="323" t="s">
        <v>1539</v>
      </c>
      <c r="G698" s="323" t="s">
        <v>1539</v>
      </c>
      <c r="H698" s="323" t="s">
        <v>1539</v>
      </c>
    </row>
    <row r="699" spans="1:8" x14ac:dyDescent="0.25">
      <c r="A699" s="103"/>
      <c r="B699" s="324"/>
      <c r="C699" s="324" t="s">
        <v>1539</v>
      </c>
      <c r="D699" t="s">
        <v>1539</v>
      </c>
      <c r="E699" s="323" t="s">
        <v>1539</v>
      </c>
      <c r="G699" s="323" t="s">
        <v>1539</v>
      </c>
      <c r="H699" s="323" t="s">
        <v>1539</v>
      </c>
    </row>
    <row r="700" spans="1:8" x14ac:dyDescent="0.25">
      <c r="A700" s="103"/>
      <c r="B700" s="324"/>
      <c r="C700" s="324" t="s">
        <v>1539</v>
      </c>
      <c r="D700" t="s">
        <v>1539</v>
      </c>
      <c r="E700" s="323" t="s">
        <v>1539</v>
      </c>
      <c r="G700" s="323" t="s">
        <v>1539</v>
      </c>
      <c r="H700" s="323" t="s">
        <v>1539</v>
      </c>
    </row>
    <row r="701" spans="1:8" x14ac:dyDescent="0.25">
      <c r="A701" s="103"/>
      <c r="B701" s="324"/>
      <c r="C701" s="324" t="s">
        <v>1539</v>
      </c>
      <c r="D701" t="s">
        <v>1539</v>
      </c>
      <c r="E701" s="323" t="s">
        <v>1539</v>
      </c>
      <c r="G701" s="323" t="s">
        <v>1539</v>
      </c>
      <c r="H701" s="323" t="s">
        <v>1539</v>
      </c>
    </row>
    <row r="702" spans="1:8" x14ac:dyDescent="0.25">
      <c r="A702" s="103"/>
      <c r="B702" s="324"/>
      <c r="C702" s="324" t="s">
        <v>1539</v>
      </c>
      <c r="D702" t="s">
        <v>1539</v>
      </c>
      <c r="E702" s="323" t="s">
        <v>1539</v>
      </c>
      <c r="G702" s="323" t="s">
        <v>1539</v>
      </c>
      <c r="H702" s="323" t="s">
        <v>1539</v>
      </c>
    </row>
    <row r="703" spans="1:8" x14ac:dyDescent="0.25">
      <c r="A703" s="103"/>
      <c r="B703" s="324"/>
      <c r="C703" s="324" t="s">
        <v>1539</v>
      </c>
      <c r="D703" t="s">
        <v>1539</v>
      </c>
      <c r="E703" s="323" t="s">
        <v>1539</v>
      </c>
      <c r="G703" s="323" t="s">
        <v>1539</v>
      </c>
      <c r="H703" s="323" t="s">
        <v>1539</v>
      </c>
    </row>
    <row r="704" spans="1:8" x14ac:dyDescent="0.25">
      <c r="A704" s="103"/>
      <c r="B704" s="324"/>
      <c r="C704" s="324" t="s">
        <v>1539</v>
      </c>
      <c r="D704" t="s">
        <v>1539</v>
      </c>
      <c r="E704" s="323" t="s">
        <v>1539</v>
      </c>
      <c r="G704" s="323" t="s">
        <v>1539</v>
      </c>
      <c r="H704" s="323" t="s">
        <v>1539</v>
      </c>
    </row>
    <row r="705" spans="1:8" x14ac:dyDescent="0.25">
      <c r="A705" s="103"/>
      <c r="B705" s="324"/>
      <c r="C705" s="324" t="s">
        <v>1539</v>
      </c>
      <c r="D705" t="s">
        <v>1539</v>
      </c>
      <c r="E705" s="323" t="s">
        <v>1539</v>
      </c>
      <c r="G705" s="323" t="s">
        <v>1539</v>
      </c>
      <c r="H705" s="323" t="s">
        <v>1539</v>
      </c>
    </row>
    <row r="706" spans="1:8" x14ac:dyDescent="0.25">
      <c r="A706" s="103"/>
      <c r="B706" s="324"/>
      <c r="C706" s="324" t="s">
        <v>1539</v>
      </c>
      <c r="D706" t="s">
        <v>1539</v>
      </c>
      <c r="E706" s="323" t="s">
        <v>1539</v>
      </c>
      <c r="G706" s="323" t="s">
        <v>1539</v>
      </c>
      <c r="H706" s="323" t="s">
        <v>1539</v>
      </c>
    </row>
    <row r="707" spans="1:8" x14ac:dyDescent="0.25">
      <c r="A707" s="103"/>
      <c r="B707" s="324"/>
      <c r="C707" s="324" t="s">
        <v>1539</v>
      </c>
      <c r="D707" t="s">
        <v>1539</v>
      </c>
      <c r="E707" s="323" t="s">
        <v>1539</v>
      </c>
      <c r="G707" s="323" t="s">
        <v>1539</v>
      </c>
      <c r="H707" s="323" t="s">
        <v>1539</v>
      </c>
    </row>
    <row r="708" spans="1:8" x14ac:dyDescent="0.25">
      <c r="A708" s="103"/>
      <c r="B708" s="324"/>
      <c r="C708" s="324" t="s">
        <v>1539</v>
      </c>
      <c r="D708" t="s">
        <v>1539</v>
      </c>
      <c r="E708" s="323" t="s">
        <v>1539</v>
      </c>
      <c r="G708" s="323" t="s">
        <v>1539</v>
      </c>
      <c r="H708" s="323" t="s">
        <v>1539</v>
      </c>
    </row>
    <row r="709" spans="1:8" x14ac:dyDescent="0.25">
      <c r="A709" s="103"/>
      <c r="B709" s="324"/>
      <c r="C709" s="324" t="s">
        <v>1539</v>
      </c>
      <c r="D709" t="s">
        <v>1539</v>
      </c>
      <c r="E709" s="323" t="s">
        <v>1539</v>
      </c>
      <c r="G709" s="323" t="s">
        <v>1539</v>
      </c>
      <c r="H709" s="323" t="s">
        <v>1539</v>
      </c>
    </row>
    <row r="710" spans="1:8" x14ac:dyDescent="0.25">
      <c r="A710" s="103"/>
      <c r="B710" s="324"/>
      <c r="C710" s="324" t="s">
        <v>1539</v>
      </c>
      <c r="D710" t="s">
        <v>1539</v>
      </c>
      <c r="E710" s="323" t="s">
        <v>1539</v>
      </c>
      <c r="G710" s="323" t="s">
        <v>1539</v>
      </c>
      <c r="H710" s="323" t="s">
        <v>1539</v>
      </c>
    </row>
    <row r="711" spans="1:8" x14ac:dyDescent="0.25">
      <c r="A711" s="103"/>
      <c r="B711" s="324"/>
      <c r="C711" s="324" t="s">
        <v>1539</v>
      </c>
      <c r="D711" t="s">
        <v>1539</v>
      </c>
      <c r="E711" s="323" t="s">
        <v>1539</v>
      </c>
      <c r="G711" s="323" t="s">
        <v>1539</v>
      </c>
      <c r="H711" s="323" t="s">
        <v>1539</v>
      </c>
    </row>
    <row r="712" spans="1:8" x14ac:dyDescent="0.25">
      <c r="A712" s="103"/>
      <c r="B712" s="326"/>
      <c r="C712" s="324" t="s">
        <v>1539</v>
      </c>
      <c r="D712" t="s">
        <v>1539</v>
      </c>
      <c r="E712" s="323" t="s">
        <v>1539</v>
      </c>
      <c r="G712" s="323" t="s">
        <v>1539</v>
      </c>
      <c r="H712" s="323" t="s">
        <v>1539</v>
      </c>
    </row>
    <row r="713" spans="1:8" x14ac:dyDescent="0.25">
      <c r="A713" s="103"/>
      <c r="C713" s="324" t="s">
        <v>1539</v>
      </c>
      <c r="D713" t="s">
        <v>1539</v>
      </c>
      <c r="E713" s="323" t="s">
        <v>1539</v>
      </c>
      <c r="G713" s="323" t="s">
        <v>1539</v>
      </c>
      <c r="H713" s="323" t="s">
        <v>1539</v>
      </c>
    </row>
    <row r="714" spans="1:8" x14ac:dyDescent="0.25">
      <c r="A714" s="103"/>
      <c r="C714" s="324" t="s">
        <v>1539</v>
      </c>
      <c r="D714" t="s">
        <v>1539</v>
      </c>
      <c r="E714" s="323" t="s">
        <v>1539</v>
      </c>
      <c r="G714" s="323" t="s">
        <v>1539</v>
      </c>
      <c r="H714" s="323" t="s">
        <v>1539</v>
      </c>
    </row>
    <row r="715" spans="1:8" x14ac:dyDescent="0.25">
      <c r="A715" s="103"/>
      <c r="C715" s="324" t="s">
        <v>1539</v>
      </c>
      <c r="D715" t="s">
        <v>1539</v>
      </c>
      <c r="E715" s="323" t="s">
        <v>1539</v>
      </c>
      <c r="G715" s="323" t="s">
        <v>1539</v>
      </c>
      <c r="H715" s="323" t="s">
        <v>1539</v>
      </c>
    </row>
    <row r="716" spans="1:8" x14ac:dyDescent="0.25">
      <c r="A716" s="103"/>
      <c r="B716" s="324"/>
      <c r="C716" s="324" t="s">
        <v>1539</v>
      </c>
      <c r="D716" t="s">
        <v>1539</v>
      </c>
      <c r="E716" s="323" t="s">
        <v>1539</v>
      </c>
      <c r="G716" s="323" t="s">
        <v>1539</v>
      </c>
      <c r="H716" s="323" t="s">
        <v>1539</v>
      </c>
    </row>
    <row r="717" spans="1:8" x14ac:dyDescent="0.25">
      <c r="A717" s="103"/>
      <c r="B717" s="324"/>
      <c r="C717" s="324" t="s">
        <v>1539</v>
      </c>
      <c r="D717" t="s">
        <v>1539</v>
      </c>
      <c r="E717" s="323" t="s">
        <v>1539</v>
      </c>
      <c r="G717" s="323" t="s">
        <v>1539</v>
      </c>
      <c r="H717" s="323" t="s">
        <v>1539</v>
      </c>
    </row>
    <row r="718" spans="1:8" x14ac:dyDescent="0.25">
      <c r="A718" s="103"/>
      <c r="B718" s="324"/>
      <c r="C718" s="324" t="s">
        <v>1539</v>
      </c>
      <c r="D718" t="s">
        <v>1539</v>
      </c>
      <c r="E718" s="323" t="s">
        <v>1539</v>
      </c>
      <c r="G718" s="323" t="s">
        <v>1539</v>
      </c>
      <c r="H718" s="323" t="s">
        <v>1539</v>
      </c>
    </row>
    <row r="719" spans="1:8" x14ac:dyDescent="0.25">
      <c r="A719" s="103"/>
      <c r="B719" s="324"/>
      <c r="C719" s="324" t="s">
        <v>1539</v>
      </c>
      <c r="D719" t="s">
        <v>1539</v>
      </c>
      <c r="E719" s="323" t="s">
        <v>1539</v>
      </c>
      <c r="G719" s="323" t="s">
        <v>1539</v>
      </c>
      <c r="H719" s="323" t="s">
        <v>1539</v>
      </c>
    </row>
    <row r="720" spans="1:8" x14ac:dyDescent="0.25">
      <c r="A720" s="103"/>
      <c r="B720" s="324"/>
      <c r="C720" s="324" t="s">
        <v>1539</v>
      </c>
      <c r="D720" t="s">
        <v>1539</v>
      </c>
      <c r="E720" s="323" t="s">
        <v>1539</v>
      </c>
      <c r="G720" s="323" t="s">
        <v>1539</v>
      </c>
      <c r="H720" s="323" t="s">
        <v>1539</v>
      </c>
    </row>
    <row r="721" spans="1:8" x14ac:dyDescent="0.25">
      <c r="A721" s="103"/>
      <c r="B721" s="324"/>
      <c r="C721" s="324" t="s">
        <v>1539</v>
      </c>
      <c r="D721" t="s">
        <v>1539</v>
      </c>
      <c r="E721" s="323" t="s">
        <v>1539</v>
      </c>
      <c r="G721" s="323" t="s">
        <v>1539</v>
      </c>
      <c r="H721" s="323" t="s">
        <v>1539</v>
      </c>
    </row>
    <row r="722" spans="1:8" x14ac:dyDescent="0.25">
      <c r="A722" s="103"/>
      <c r="B722" s="324"/>
      <c r="C722" s="324" t="s">
        <v>1539</v>
      </c>
      <c r="D722" t="s">
        <v>1539</v>
      </c>
      <c r="E722" s="323" t="s">
        <v>1539</v>
      </c>
      <c r="G722" s="323" t="s">
        <v>1539</v>
      </c>
      <c r="H722" s="323" t="s">
        <v>1539</v>
      </c>
    </row>
    <row r="723" spans="1:8" x14ac:dyDescent="0.25">
      <c r="A723" s="103"/>
      <c r="B723" s="324"/>
      <c r="C723" s="324" t="s">
        <v>1539</v>
      </c>
      <c r="D723" t="s">
        <v>1539</v>
      </c>
      <c r="E723" s="323" t="s">
        <v>1539</v>
      </c>
      <c r="G723" s="323" t="s">
        <v>1539</v>
      </c>
      <c r="H723" s="323" t="s">
        <v>1539</v>
      </c>
    </row>
    <row r="724" spans="1:8" x14ac:dyDescent="0.25">
      <c r="A724" s="103"/>
      <c r="B724" s="324"/>
      <c r="C724" s="324" t="s">
        <v>1539</v>
      </c>
      <c r="D724" t="s">
        <v>1539</v>
      </c>
      <c r="E724" s="323" t="s">
        <v>1539</v>
      </c>
      <c r="G724" s="323" t="s">
        <v>1539</v>
      </c>
      <c r="H724" s="323" t="s">
        <v>1539</v>
      </c>
    </row>
    <row r="725" spans="1:8" x14ac:dyDescent="0.25">
      <c r="A725" s="103"/>
      <c r="B725" s="324"/>
      <c r="C725" s="324" t="s">
        <v>1539</v>
      </c>
      <c r="D725" t="s">
        <v>1539</v>
      </c>
      <c r="E725" s="323" t="s">
        <v>1539</v>
      </c>
      <c r="G725" s="323" t="s">
        <v>1539</v>
      </c>
      <c r="H725" s="323" t="s">
        <v>1539</v>
      </c>
    </row>
    <row r="726" spans="1:8" x14ac:dyDescent="0.25">
      <c r="A726" s="103"/>
      <c r="B726" s="324"/>
      <c r="C726" s="324" t="s">
        <v>1539</v>
      </c>
      <c r="D726" t="s">
        <v>1539</v>
      </c>
      <c r="E726" s="323" t="s">
        <v>1539</v>
      </c>
      <c r="G726" s="323" t="s">
        <v>1539</v>
      </c>
      <c r="H726" s="323" t="s">
        <v>1539</v>
      </c>
    </row>
    <row r="727" spans="1:8" x14ac:dyDescent="0.25">
      <c r="A727" s="103"/>
      <c r="B727" s="324"/>
      <c r="C727" s="324" t="s">
        <v>1539</v>
      </c>
      <c r="D727" t="s">
        <v>1539</v>
      </c>
      <c r="E727" s="323" t="s">
        <v>1539</v>
      </c>
      <c r="G727" s="323" t="s">
        <v>1539</v>
      </c>
      <c r="H727" s="323" t="s">
        <v>1539</v>
      </c>
    </row>
    <row r="728" spans="1:8" x14ac:dyDescent="0.25">
      <c r="A728" s="103"/>
      <c r="B728" s="324"/>
      <c r="C728" s="324" t="s">
        <v>1539</v>
      </c>
      <c r="D728" t="s">
        <v>1539</v>
      </c>
      <c r="E728" s="323" t="s">
        <v>1539</v>
      </c>
      <c r="G728" s="323" t="s">
        <v>1539</v>
      </c>
      <c r="H728" s="323" t="s">
        <v>1539</v>
      </c>
    </row>
    <row r="729" spans="1:8" x14ac:dyDescent="0.25">
      <c r="A729" s="103"/>
      <c r="B729" s="324"/>
      <c r="C729" s="324" t="s">
        <v>1539</v>
      </c>
      <c r="D729" t="s">
        <v>1539</v>
      </c>
      <c r="E729" s="323" t="s">
        <v>1539</v>
      </c>
      <c r="G729" s="323" t="s">
        <v>1539</v>
      </c>
      <c r="H729" s="323" t="s">
        <v>1539</v>
      </c>
    </row>
    <row r="730" spans="1:8" x14ac:dyDescent="0.25">
      <c r="A730" s="103"/>
      <c r="B730" s="324"/>
      <c r="C730" s="324" t="s">
        <v>1539</v>
      </c>
      <c r="D730" t="s">
        <v>1539</v>
      </c>
      <c r="E730" s="323" t="s">
        <v>1539</v>
      </c>
      <c r="G730" s="323" t="s">
        <v>1539</v>
      </c>
      <c r="H730" s="323" t="s">
        <v>1539</v>
      </c>
    </row>
    <row r="731" spans="1:8" x14ac:dyDescent="0.25">
      <c r="A731" s="103"/>
      <c r="B731" s="324"/>
      <c r="C731" s="324" t="s">
        <v>1539</v>
      </c>
      <c r="D731" t="s">
        <v>1539</v>
      </c>
      <c r="E731" s="323" t="s">
        <v>1539</v>
      </c>
      <c r="G731" s="323" t="s">
        <v>1539</v>
      </c>
      <c r="H731" s="323" t="s">
        <v>1539</v>
      </c>
    </row>
    <row r="732" spans="1:8" x14ac:dyDescent="0.25">
      <c r="A732" s="103"/>
      <c r="B732" s="324"/>
      <c r="C732" s="324" t="s">
        <v>1539</v>
      </c>
      <c r="D732" t="s">
        <v>1539</v>
      </c>
      <c r="E732" s="323" t="s">
        <v>1539</v>
      </c>
      <c r="G732" s="323" t="s">
        <v>1539</v>
      </c>
      <c r="H732" s="323" t="s">
        <v>1539</v>
      </c>
    </row>
    <row r="733" spans="1:8" x14ac:dyDescent="0.25">
      <c r="A733" s="103"/>
      <c r="B733" s="324"/>
      <c r="C733" s="324" t="s">
        <v>1539</v>
      </c>
      <c r="D733" t="s">
        <v>1539</v>
      </c>
      <c r="E733" s="323" t="s">
        <v>1539</v>
      </c>
      <c r="G733" s="323" t="s">
        <v>1539</v>
      </c>
      <c r="H733" s="323" t="s">
        <v>1539</v>
      </c>
    </row>
    <row r="734" spans="1:8" x14ac:dyDescent="0.25">
      <c r="A734" s="103"/>
      <c r="B734" s="324"/>
      <c r="C734" s="324" t="s">
        <v>1539</v>
      </c>
      <c r="D734" t="s">
        <v>1539</v>
      </c>
      <c r="E734" s="323" t="s">
        <v>1539</v>
      </c>
      <c r="G734" s="323" t="s">
        <v>1539</v>
      </c>
      <c r="H734" s="323" t="s">
        <v>1539</v>
      </c>
    </row>
    <row r="735" spans="1:8" x14ac:dyDescent="0.25">
      <c r="A735" s="103"/>
      <c r="B735" s="324"/>
      <c r="C735" s="324" t="s">
        <v>1539</v>
      </c>
      <c r="D735" t="s">
        <v>1539</v>
      </c>
      <c r="E735" s="323" t="s">
        <v>1539</v>
      </c>
      <c r="G735" s="323" t="s">
        <v>1539</v>
      </c>
      <c r="H735" s="323" t="s">
        <v>1539</v>
      </c>
    </row>
    <row r="736" spans="1:8" x14ac:dyDescent="0.25">
      <c r="A736" s="103"/>
      <c r="B736" s="324"/>
      <c r="C736" s="324" t="s">
        <v>1539</v>
      </c>
      <c r="D736" t="s">
        <v>1539</v>
      </c>
      <c r="E736" s="323" t="s">
        <v>1539</v>
      </c>
      <c r="G736" s="323" t="s">
        <v>1539</v>
      </c>
      <c r="H736" s="323" t="s">
        <v>1539</v>
      </c>
    </row>
    <row r="737" spans="1:8" x14ac:dyDescent="0.25">
      <c r="A737" s="103"/>
      <c r="B737" s="324"/>
      <c r="C737" s="324" t="s">
        <v>1539</v>
      </c>
      <c r="D737" t="s">
        <v>1539</v>
      </c>
      <c r="E737" s="323" t="s">
        <v>1539</v>
      </c>
      <c r="G737" s="323" t="s">
        <v>1539</v>
      </c>
      <c r="H737" s="323" t="s">
        <v>1539</v>
      </c>
    </row>
    <row r="738" spans="1:8" x14ac:dyDescent="0.25">
      <c r="A738" s="103"/>
      <c r="B738" s="324"/>
      <c r="C738" s="324" t="s">
        <v>1539</v>
      </c>
      <c r="D738" t="s">
        <v>1539</v>
      </c>
      <c r="E738" s="323" t="s">
        <v>1539</v>
      </c>
      <c r="G738" s="323" t="s">
        <v>1539</v>
      </c>
      <c r="H738" s="323" t="s">
        <v>1539</v>
      </c>
    </row>
    <row r="739" spans="1:8" x14ac:dyDescent="0.25">
      <c r="A739" s="103"/>
      <c r="B739" s="324"/>
      <c r="C739" s="324" t="s">
        <v>1539</v>
      </c>
      <c r="D739" t="s">
        <v>1539</v>
      </c>
      <c r="E739" s="323" t="s">
        <v>1539</v>
      </c>
      <c r="G739" s="323" t="s">
        <v>1539</v>
      </c>
      <c r="H739" s="323" t="s">
        <v>1539</v>
      </c>
    </row>
    <row r="740" spans="1:8" x14ac:dyDescent="0.25">
      <c r="A740" s="103"/>
      <c r="B740" s="324"/>
      <c r="C740" s="324" t="s">
        <v>1539</v>
      </c>
      <c r="D740" t="s">
        <v>1539</v>
      </c>
      <c r="E740" s="323" t="s">
        <v>1539</v>
      </c>
      <c r="G740" s="323" t="s">
        <v>1539</v>
      </c>
      <c r="H740" s="323" t="s">
        <v>1539</v>
      </c>
    </row>
    <row r="741" spans="1:8" x14ac:dyDescent="0.25">
      <c r="A741" s="103"/>
      <c r="B741" s="324"/>
      <c r="C741" s="324" t="s">
        <v>1539</v>
      </c>
      <c r="D741" t="s">
        <v>1539</v>
      </c>
      <c r="E741" s="323" t="s">
        <v>1539</v>
      </c>
      <c r="G741" s="323" t="s">
        <v>1539</v>
      </c>
      <c r="H741" s="323" t="s">
        <v>1539</v>
      </c>
    </row>
    <row r="742" spans="1:8" x14ac:dyDescent="0.25">
      <c r="A742" s="103"/>
      <c r="B742" s="324"/>
      <c r="C742" s="324" t="s">
        <v>1539</v>
      </c>
      <c r="D742" t="s">
        <v>1539</v>
      </c>
      <c r="E742" s="323" t="s">
        <v>1539</v>
      </c>
      <c r="G742" s="323" t="s">
        <v>1539</v>
      </c>
      <c r="H742" s="323" t="s">
        <v>1539</v>
      </c>
    </row>
    <row r="743" spans="1:8" x14ac:dyDescent="0.25">
      <c r="A743" s="103"/>
      <c r="B743" s="324"/>
      <c r="C743" s="324" t="s">
        <v>1539</v>
      </c>
      <c r="D743" t="s">
        <v>1539</v>
      </c>
      <c r="E743" s="323" t="s">
        <v>1539</v>
      </c>
      <c r="G743" s="323" t="s">
        <v>1539</v>
      </c>
      <c r="H743" s="323" t="s">
        <v>1539</v>
      </c>
    </row>
    <row r="744" spans="1:8" x14ac:dyDescent="0.25">
      <c r="A744" s="103"/>
      <c r="B744" s="324"/>
      <c r="C744" s="324" t="s">
        <v>1539</v>
      </c>
      <c r="D744" t="s">
        <v>1539</v>
      </c>
      <c r="E744" s="323" t="s">
        <v>1539</v>
      </c>
      <c r="G744" s="323" t="s">
        <v>1539</v>
      </c>
      <c r="H744" s="323" t="s">
        <v>1539</v>
      </c>
    </row>
    <row r="745" spans="1:8" x14ac:dyDescent="0.25">
      <c r="A745" s="103"/>
      <c r="B745" s="324"/>
      <c r="C745" s="324" t="s">
        <v>1539</v>
      </c>
      <c r="D745" t="s">
        <v>1539</v>
      </c>
      <c r="E745" s="323" t="s">
        <v>1539</v>
      </c>
      <c r="G745" s="323" t="s">
        <v>1539</v>
      </c>
      <c r="H745" s="323" t="s">
        <v>1539</v>
      </c>
    </row>
    <row r="746" spans="1:8" x14ac:dyDescent="0.25">
      <c r="A746" s="103"/>
      <c r="B746" s="324"/>
      <c r="C746" s="324" t="s">
        <v>1539</v>
      </c>
      <c r="D746" t="s">
        <v>1539</v>
      </c>
      <c r="E746" s="323" t="s">
        <v>1539</v>
      </c>
      <c r="G746" s="323" t="s">
        <v>1539</v>
      </c>
      <c r="H746" s="323" t="s">
        <v>1539</v>
      </c>
    </row>
    <row r="747" spans="1:8" x14ac:dyDescent="0.25">
      <c r="A747" s="103"/>
      <c r="B747" s="324"/>
      <c r="C747" s="324" t="s">
        <v>1539</v>
      </c>
      <c r="D747" t="s">
        <v>1539</v>
      </c>
      <c r="E747" s="323" t="s">
        <v>1539</v>
      </c>
      <c r="G747" s="323" t="s">
        <v>1539</v>
      </c>
      <c r="H747" s="323" t="s">
        <v>1539</v>
      </c>
    </row>
    <row r="748" spans="1:8" x14ac:dyDescent="0.25">
      <c r="A748" s="103"/>
      <c r="B748" s="324"/>
      <c r="C748" s="324" t="s">
        <v>1539</v>
      </c>
      <c r="D748" t="s">
        <v>1539</v>
      </c>
      <c r="E748" s="323" t="s">
        <v>1539</v>
      </c>
      <c r="G748" s="323" t="s">
        <v>1539</v>
      </c>
      <c r="H748" s="323" t="s">
        <v>1539</v>
      </c>
    </row>
    <row r="749" spans="1:8" x14ac:dyDescent="0.25">
      <c r="A749" s="103"/>
      <c r="B749" s="324"/>
      <c r="C749" s="324" t="s">
        <v>1539</v>
      </c>
      <c r="D749" t="s">
        <v>1539</v>
      </c>
      <c r="E749" s="323" t="s">
        <v>1539</v>
      </c>
      <c r="G749" s="323" t="s">
        <v>1539</v>
      </c>
      <c r="H749" s="323" t="s">
        <v>1539</v>
      </c>
    </row>
    <row r="750" spans="1:8" x14ac:dyDescent="0.25">
      <c r="A750" s="103"/>
      <c r="B750" s="324"/>
      <c r="C750" s="324" t="s">
        <v>1539</v>
      </c>
      <c r="D750" t="s">
        <v>1539</v>
      </c>
      <c r="E750" s="323" t="s">
        <v>1539</v>
      </c>
      <c r="G750" s="323" t="s">
        <v>1539</v>
      </c>
      <c r="H750" s="323" t="s">
        <v>1539</v>
      </c>
    </row>
    <row r="751" spans="1:8" x14ac:dyDescent="0.25">
      <c r="A751" s="103"/>
      <c r="B751" s="324"/>
      <c r="C751" s="324" t="s">
        <v>1539</v>
      </c>
      <c r="D751" t="s">
        <v>1539</v>
      </c>
      <c r="E751" s="323" t="s">
        <v>1539</v>
      </c>
      <c r="G751" s="323" t="s">
        <v>1539</v>
      </c>
      <c r="H751" s="323" t="s">
        <v>1539</v>
      </c>
    </row>
    <row r="752" spans="1:8" x14ac:dyDescent="0.25">
      <c r="A752" s="103"/>
      <c r="B752" s="324"/>
      <c r="C752" s="324" t="s">
        <v>1539</v>
      </c>
      <c r="D752" t="s">
        <v>1539</v>
      </c>
      <c r="E752" s="323" t="s">
        <v>1539</v>
      </c>
      <c r="G752" s="323" t="s">
        <v>1539</v>
      </c>
      <c r="H752" s="323" t="s">
        <v>1539</v>
      </c>
    </row>
    <row r="753" spans="1:8" x14ac:dyDescent="0.25">
      <c r="A753" s="103"/>
      <c r="B753" s="324"/>
      <c r="C753" s="324" t="s">
        <v>1539</v>
      </c>
      <c r="D753" t="s">
        <v>1539</v>
      </c>
      <c r="E753" s="323" t="s">
        <v>1539</v>
      </c>
      <c r="G753" s="323" t="s">
        <v>1539</v>
      </c>
      <c r="H753" s="323" t="s">
        <v>1539</v>
      </c>
    </row>
    <row r="754" spans="1:8" x14ac:dyDescent="0.25">
      <c r="A754" s="103"/>
      <c r="B754" s="324"/>
      <c r="C754" s="324" t="s">
        <v>1539</v>
      </c>
      <c r="D754" t="s">
        <v>1539</v>
      </c>
      <c r="E754" s="323" t="s">
        <v>1539</v>
      </c>
      <c r="G754" s="323" t="s">
        <v>1539</v>
      </c>
      <c r="H754" s="323" t="s">
        <v>1539</v>
      </c>
    </row>
    <row r="755" spans="1:8" x14ac:dyDescent="0.25">
      <c r="A755" s="103"/>
      <c r="B755" s="324"/>
      <c r="C755" s="324" t="s">
        <v>1539</v>
      </c>
      <c r="D755" t="s">
        <v>1539</v>
      </c>
      <c r="E755" s="323" t="s">
        <v>1539</v>
      </c>
      <c r="G755" s="323" t="s">
        <v>1539</v>
      </c>
      <c r="H755" s="323" t="s">
        <v>1539</v>
      </c>
    </row>
    <row r="756" spans="1:8" x14ac:dyDescent="0.25">
      <c r="A756" s="103"/>
      <c r="B756" s="324"/>
      <c r="C756" s="324" t="s">
        <v>1539</v>
      </c>
      <c r="D756" t="s">
        <v>1539</v>
      </c>
      <c r="E756" s="323" t="s">
        <v>1539</v>
      </c>
      <c r="G756" s="323" t="s">
        <v>1539</v>
      </c>
      <c r="H756" s="323" t="s">
        <v>1539</v>
      </c>
    </row>
    <row r="757" spans="1:8" x14ac:dyDescent="0.25">
      <c r="A757" s="103"/>
      <c r="B757" s="324"/>
      <c r="C757" s="324" t="s">
        <v>1539</v>
      </c>
      <c r="D757" t="s">
        <v>1539</v>
      </c>
      <c r="E757" s="323" t="s">
        <v>1539</v>
      </c>
      <c r="G757" s="323" t="s">
        <v>1539</v>
      </c>
      <c r="H757" s="323" t="s">
        <v>1539</v>
      </c>
    </row>
    <row r="758" spans="1:8" x14ac:dyDescent="0.25">
      <c r="A758" s="103"/>
      <c r="B758" s="324"/>
      <c r="C758" s="324" t="s">
        <v>1539</v>
      </c>
      <c r="D758" t="s">
        <v>1539</v>
      </c>
      <c r="E758" s="323" t="s">
        <v>1539</v>
      </c>
      <c r="G758" s="323" t="s">
        <v>1539</v>
      </c>
      <c r="H758" s="323" t="s">
        <v>1539</v>
      </c>
    </row>
    <row r="759" spans="1:8" x14ac:dyDescent="0.25">
      <c r="A759" s="103"/>
      <c r="B759" s="324"/>
      <c r="C759" s="324" t="s">
        <v>1539</v>
      </c>
      <c r="D759" t="s">
        <v>1539</v>
      </c>
      <c r="E759" s="323" t="s">
        <v>1539</v>
      </c>
      <c r="G759" s="323" t="s">
        <v>1539</v>
      </c>
      <c r="H759" s="323" t="s">
        <v>1539</v>
      </c>
    </row>
    <row r="760" spans="1:8" x14ac:dyDescent="0.25">
      <c r="A760" s="103"/>
      <c r="B760" s="324"/>
      <c r="C760" s="324" t="s">
        <v>1539</v>
      </c>
      <c r="D760" t="s">
        <v>1539</v>
      </c>
      <c r="E760" s="323" t="s">
        <v>1539</v>
      </c>
      <c r="G760" s="323" t="s">
        <v>1539</v>
      </c>
      <c r="H760" s="323" t="s">
        <v>1539</v>
      </c>
    </row>
    <row r="761" spans="1:8" x14ac:dyDescent="0.25">
      <c r="A761" s="103"/>
      <c r="B761" s="324"/>
      <c r="C761" s="324" t="s">
        <v>1539</v>
      </c>
      <c r="D761" t="s">
        <v>1539</v>
      </c>
      <c r="E761" s="323" t="s">
        <v>1539</v>
      </c>
      <c r="G761" s="323" t="s">
        <v>1539</v>
      </c>
      <c r="H761" s="323" t="s">
        <v>1539</v>
      </c>
    </row>
    <row r="762" spans="1:8" x14ac:dyDescent="0.25">
      <c r="A762" s="103"/>
      <c r="B762" s="324"/>
      <c r="C762" s="324" t="s">
        <v>1539</v>
      </c>
      <c r="D762" t="s">
        <v>1539</v>
      </c>
      <c r="E762" s="323" t="s">
        <v>1539</v>
      </c>
      <c r="G762" s="323" t="s">
        <v>1539</v>
      </c>
      <c r="H762" s="323" t="s">
        <v>1539</v>
      </c>
    </row>
    <row r="763" spans="1:8" x14ac:dyDescent="0.25">
      <c r="A763" s="103"/>
      <c r="B763" s="324"/>
      <c r="C763" s="324" t="s">
        <v>1539</v>
      </c>
      <c r="D763" t="s">
        <v>1539</v>
      </c>
      <c r="E763" s="323" t="s">
        <v>1539</v>
      </c>
      <c r="G763" s="323" t="s">
        <v>1539</v>
      </c>
      <c r="H763" s="323" t="s">
        <v>1539</v>
      </c>
    </row>
    <row r="764" spans="1:8" x14ac:dyDescent="0.25">
      <c r="A764" s="103"/>
      <c r="B764" s="324"/>
      <c r="C764" s="324" t="s">
        <v>1539</v>
      </c>
      <c r="D764" t="s">
        <v>1539</v>
      </c>
      <c r="E764" s="323" t="s">
        <v>1539</v>
      </c>
      <c r="G764" s="323" t="s">
        <v>1539</v>
      </c>
      <c r="H764" s="323" t="s">
        <v>1539</v>
      </c>
    </row>
    <row r="765" spans="1:8" x14ac:dyDescent="0.25">
      <c r="A765" s="103"/>
      <c r="B765" s="324"/>
      <c r="C765" s="324" t="s">
        <v>1539</v>
      </c>
      <c r="D765" t="s">
        <v>1539</v>
      </c>
      <c r="E765" s="323" t="s">
        <v>1539</v>
      </c>
      <c r="G765" s="323" t="s">
        <v>1539</v>
      </c>
      <c r="H765" s="323" t="s">
        <v>1539</v>
      </c>
    </row>
    <row r="766" spans="1:8" x14ac:dyDescent="0.25">
      <c r="A766" s="103"/>
      <c r="B766" s="324"/>
      <c r="C766" s="324" t="s">
        <v>1539</v>
      </c>
      <c r="D766" t="s">
        <v>1539</v>
      </c>
      <c r="E766" s="323" t="s">
        <v>1539</v>
      </c>
      <c r="G766" s="323" t="s">
        <v>1539</v>
      </c>
      <c r="H766" s="323" t="s">
        <v>1539</v>
      </c>
    </row>
    <row r="767" spans="1:8" x14ac:dyDescent="0.25">
      <c r="A767" s="103"/>
      <c r="B767" s="324"/>
      <c r="C767" s="324" t="s">
        <v>1539</v>
      </c>
      <c r="D767" t="s">
        <v>1539</v>
      </c>
      <c r="E767" s="323" t="s">
        <v>1539</v>
      </c>
      <c r="G767" s="323" t="s">
        <v>1539</v>
      </c>
      <c r="H767" s="323" t="s">
        <v>1539</v>
      </c>
    </row>
    <row r="768" spans="1:8" x14ac:dyDescent="0.25">
      <c r="A768" s="103"/>
      <c r="B768" s="324"/>
      <c r="C768" s="324" t="s">
        <v>1539</v>
      </c>
      <c r="D768" t="s">
        <v>1539</v>
      </c>
      <c r="E768" s="323" t="s">
        <v>1539</v>
      </c>
      <c r="G768" s="323" t="s">
        <v>1539</v>
      </c>
      <c r="H768" s="323" t="s">
        <v>1539</v>
      </c>
    </row>
    <row r="769" spans="1:8" x14ac:dyDescent="0.25">
      <c r="A769" s="103"/>
      <c r="B769" s="324"/>
      <c r="C769" s="324" t="s">
        <v>1539</v>
      </c>
      <c r="D769" t="s">
        <v>1539</v>
      </c>
      <c r="E769" s="323" t="s">
        <v>1539</v>
      </c>
      <c r="G769" s="323" t="s">
        <v>1539</v>
      </c>
      <c r="H769" s="323" t="s">
        <v>1539</v>
      </c>
    </row>
    <row r="770" spans="1:8" x14ac:dyDescent="0.25">
      <c r="A770" s="103"/>
      <c r="B770" s="324"/>
      <c r="C770" s="324" t="s">
        <v>1539</v>
      </c>
      <c r="D770" t="s">
        <v>1539</v>
      </c>
      <c r="E770" s="323" t="s">
        <v>1539</v>
      </c>
      <c r="G770" s="323" t="s">
        <v>1539</v>
      </c>
      <c r="H770" s="323" t="s">
        <v>1539</v>
      </c>
    </row>
    <row r="771" spans="1:8" x14ac:dyDescent="0.25">
      <c r="A771" s="103"/>
      <c r="B771" s="324"/>
      <c r="C771" s="324" t="s">
        <v>1539</v>
      </c>
      <c r="D771" t="s">
        <v>1539</v>
      </c>
      <c r="E771" s="323" t="s">
        <v>1539</v>
      </c>
      <c r="G771" s="323" t="s">
        <v>1539</v>
      </c>
      <c r="H771" s="323" t="s">
        <v>1539</v>
      </c>
    </row>
    <row r="772" spans="1:8" x14ac:dyDescent="0.25">
      <c r="A772" s="103"/>
      <c r="B772" s="326"/>
      <c r="C772" s="324" t="s">
        <v>1539</v>
      </c>
      <c r="D772" t="s">
        <v>1539</v>
      </c>
      <c r="E772" s="323" t="s">
        <v>1539</v>
      </c>
      <c r="G772" s="323" t="s">
        <v>1539</v>
      </c>
      <c r="H772" s="323" t="s">
        <v>1539</v>
      </c>
    </row>
    <row r="773" spans="1:8" x14ac:dyDescent="0.25">
      <c r="A773" s="103"/>
      <c r="C773" s="324" t="s">
        <v>1539</v>
      </c>
      <c r="D773" t="s">
        <v>1539</v>
      </c>
      <c r="E773" s="323" t="s">
        <v>1539</v>
      </c>
      <c r="G773" s="323" t="s">
        <v>1539</v>
      </c>
      <c r="H773" s="323" t="s">
        <v>1539</v>
      </c>
    </row>
    <row r="774" spans="1:8" x14ac:dyDescent="0.25">
      <c r="A774" s="103"/>
      <c r="C774" s="324" t="s">
        <v>1539</v>
      </c>
      <c r="D774" t="s">
        <v>1539</v>
      </c>
      <c r="E774" s="323" t="s">
        <v>1539</v>
      </c>
      <c r="G774" s="323" t="s">
        <v>1539</v>
      </c>
      <c r="H774" s="323" t="s">
        <v>1539</v>
      </c>
    </row>
    <row r="775" spans="1:8" x14ac:dyDescent="0.25">
      <c r="A775" s="103"/>
      <c r="C775" s="324" t="s">
        <v>1539</v>
      </c>
      <c r="D775" t="s">
        <v>1539</v>
      </c>
      <c r="E775" s="323" t="s">
        <v>1539</v>
      </c>
      <c r="G775" s="323" t="s">
        <v>1539</v>
      </c>
      <c r="H775" s="323" t="s">
        <v>1539</v>
      </c>
    </row>
    <row r="776" spans="1:8" x14ac:dyDescent="0.25">
      <c r="A776" s="103"/>
      <c r="C776" s="324" t="s">
        <v>1539</v>
      </c>
      <c r="D776" t="s">
        <v>1539</v>
      </c>
      <c r="E776" s="323" t="s">
        <v>1539</v>
      </c>
      <c r="G776" s="323" t="s">
        <v>1539</v>
      </c>
      <c r="H776" s="323" t="s">
        <v>1539</v>
      </c>
    </row>
    <row r="777" spans="1:8" x14ac:dyDescent="0.25">
      <c r="A777" s="103"/>
      <c r="B777" s="324"/>
      <c r="C777" s="324" t="s">
        <v>1539</v>
      </c>
      <c r="D777" t="s">
        <v>1539</v>
      </c>
      <c r="E777" s="323" t="s">
        <v>1539</v>
      </c>
      <c r="G777" s="323" t="s">
        <v>1539</v>
      </c>
      <c r="H777" s="323" t="s">
        <v>1539</v>
      </c>
    </row>
    <row r="778" spans="1:8" x14ac:dyDescent="0.25">
      <c r="A778" s="103"/>
      <c r="B778" s="324"/>
      <c r="C778" s="324" t="s">
        <v>1539</v>
      </c>
      <c r="D778" t="s">
        <v>1539</v>
      </c>
      <c r="E778" s="323" t="s">
        <v>1539</v>
      </c>
      <c r="G778" s="323" t="s">
        <v>1539</v>
      </c>
      <c r="H778" s="323" t="s">
        <v>1539</v>
      </c>
    </row>
    <row r="779" spans="1:8" x14ac:dyDescent="0.25">
      <c r="A779" s="103"/>
      <c r="B779" s="324"/>
      <c r="C779" s="324" t="s">
        <v>1539</v>
      </c>
      <c r="D779" t="s">
        <v>1539</v>
      </c>
      <c r="E779" s="323" t="s">
        <v>1539</v>
      </c>
      <c r="G779" s="323" t="s">
        <v>1539</v>
      </c>
      <c r="H779" s="323" t="s">
        <v>1539</v>
      </c>
    </row>
    <row r="780" spans="1:8" x14ac:dyDescent="0.25">
      <c r="A780" s="103"/>
      <c r="B780" s="324"/>
      <c r="C780" s="324" t="s">
        <v>1539</v>
      </c>
      <c r="D780" t="s">
        <v>1539</v>
      </c>
      <c r="E780" s="323" t="s">
        <v>1539</v>
      </c>
      <c r="G780" s="323" t="s">
        <v>1539</v>
      </c>
      <c r="H780" s="323" t="s">
        <v>1539</v>
      </c>
    </row>
    <row r="781" spans="1:8" x14ac:dyDescent="0.25">
      <c r="A781" s="103"/>
      <c r="B781" s="324"/>
      <c r="C781" s="324" t="s">
        <v>1539</v>
      </c>
      <c r="D781" t="s">
        <v>1539</v>
      </c>
      <c r="E781" s="323" t="s">
        <v>1539</v>
      </c>
      <c r="G781" s="323" t="s">
        <v>1539</v>
      </c>
      <c r="H781" s="323" t="s">
        <v>1539</v>
      </c>
    </row>
    <row r="782" spans="1:8" x14ac:dyDescent="0.25">
      <c r="A782" s="103"/>
      <c r="B782" s="324"/>
      <c r="C782" s="324" t="s">
        <v>1539</v>
      </c>
      <c r="D782" t="s">
        <v>1539</v>
      </c>
      <c r="E782" s="323" t="s">
        <v>1539</v>
      </c>
      <c r="G782" s="323" t="s">
        <v>1539</v>
      </c>
      <c r="H782" s="323" t="s">
        <v>1539</v>
      </c>
    </row>
    <row r="783" spans="1:8" x14ac:dyDescent="0.25">
      <c r="A783" s="103"/>
      <c r="B783" s="324"/>
      <c r="C783" s="324" t="s">
        <v>1539</v>
      </c>
      <c r="D783" t="s">
        <v>1539</v>
      </c>
      <c r="E783" s="323" t="s">
        <v>1539</v>
      </c>
      <c r="G783" s="323" t="s">
        <v>1539</v>
      </c>
      <c r="H783" s="323" t="s">
        <v>1539</v>
      </c>
    </row>
    <row r="784" spans="1:8" x14ac:dyDescent="0.25">
      <c r="A784" s="103"/>
      <c r="B784" s="324"/>
      <c r="C784" s="324" t="s">
        <v>1539</v>
      </c>
      <c r="D784" t="s">
        <v>1539</v>
      </c>
      <c r="E784" s="323" t="s">
        <v>1539</v>
      </c>
      <c r="G784" s="323" t="s">
        <v>1539</v>
      </c>
      <c r="H784" s="323" t="s">
        <v>1539</v>
      </c>
    </row>
    <row r="785" spans="1:8" x14ac:dyDescent="0.25">
      <c r="A785" s="103"/>
      <c r="B785" s="326"/>
      <c r="C785" s="324" t="s">
        <v>1539</v>
      </c>
      <c r="D785" t="s">
        <v>1539</v>
      </c>
      <c r="E785" s="323" t="s">
        <v>1539</v>
      </c>
      <c r="G785" s="323" t="s">
        <v>1539</v>
      </c>
      <c r="H785" s="323" t="s">
        <v>1539</v>
      </c>
    </row>
    <row r="786" spans="1:8" x14ac:dyDescent="0.25">
      <c r="A786" s="103"/>
      <c r="C786" s="324" t="s">
        <v>1539</v>
      </c>
      <c r="D786" t="s">
        <v>1539</v>
      </c>
      <c r="E786" s="323" t="s">
        <v>1539</v>
      </c>
      <c r="G786" s="323" t="s">
        <v>1539</v>
      </c>
      <c r="H786" s="323" t="s">
        <v>1539</v>
      </c>
    </row>
    <row r="787" spans="1:8" x14ac:dyDescent="0.25">
      <c r="A787" s="103"/>
      <c r="C787" s="324" t="s">
        <v>1539</v>
      </c>
      <c r="D787" t="s">
        <v>1539</v>
      </c>
      <c r="E787" s="323" t="s">
        <v>1539</v>
      </c>
      <c r="G787" s="323" t="s">
        <v>1539</v>
      </c>
      <c r="H787" s="323" t="s">
        <v>1539</v>
      </c>
    </row>
    <row r="788" spans="1:8" x14ac:dyDescent="0.25">
      <c r="A788" s="103"/>
      <c r="C788" s="324" t="s">
        <v>1539</v>
      </c>
      <c r="D788" t="s">
        <v>1539</v>
      </c>
      <c r="E788" s="323" t="s">
        <v>1539</v>
      </c>
      <c r="G788" s="323" t="s">
        <v>1539</v>
      </c>
      <c r="H788" s="323" t="s">
        <v>1539</v>
      </c>
    </row>
    <row r="789" spans="1:8" x14ac:dyDescent="0.25">
      <c r="A789" s="103"/>
      <c r="B789" s="324"/>
      <c r="C789" s="324" t="s">
        <v>1539</v>
      </c>
      <c r="D789" t="s">
        <v>1539</v>
      </c>
      <c r="E789" s="323" t="s">
        <v>1539</v>
      </c>
      <c r="G789" s="323" t="s">
        <v>1539</v>
      </c>
      <c r="H789" s="323" t="s">
        <v>1539</v>
      </c>
    </row>
    <row r="790" spans="1:8" x14ac:dyDescent="0.25">
      <c r="A790" s="103"/>
      <c r="B790" s="324"/>
      <c r="C790" s="324" t="s">
        <v>1539</v>
      </c>
      <c r="D790" t="s">
        <v>1539</v>
      </c>
      <c r="E790" s="323" t="s">
        <v>1539</v>
      </c>
      <c r="G790" s="323" t="s">
        <v>1539</v>
      </c>
      <c r="H790" s="323" t="s">
        <v>1539</v>
      </c>
    </row>
    <row r="791" spans="1:8" x14ac:dyDescent="0.25">
      <c r="A791" s="103"/>
      <c r="B791" s="324"/>
      <c r="C791" s="324" t="s">
        <v>1539</v>
      </c>
      <c r="D791" t="s">
        <v>1539</v>
      </c>
      <c r="E791" s="323" t="s">
        <v>1539</v>
      </c>
      <c r="G791" s="323" t="s">
        <v>1539</v>
      </c>
      <c r="H791" s="323" t="s">
        <v>1539</v>
      </c>
    </row>
    <row r="792" spans="1:8" x14ac:dyDescent="0.25">
      <c r="A792" s="103"/>
      <c r="B792" s="324"/>
      <c r="C792" s="324" t="s">
        <v>1539</v>
      </c>
      <c r="D792" t="s">
        <v>1539</v>
      </c>
      <c r="E792" s="323" t="s">
        <v>1539</v>
      </c>
      <c r="G792" s="323" t="s">
        <v>1539</v>
      </c>
      <c r="H792" s="323" t="s">
        <v>1539</v>
      </c>
    </row>
    <row r="793" spans="1:8" x14ac:dyDescent="0.25">
      <c r="A793" s="103"/>
      <c r="B793" s="324"/>
      <c r="C793" s="324" t="s">
        <v>1539</v>
      </c>
      <c r="D793" t="s">
        <v>1539</v>
      </c>
      <c r="E793" s="323" t="s">
        <v>1539</v>
      </c>
      <c r="G793" s="323" t="s">
        <v>1539</v>
      </c>
      <c r="H793" s="323" t="s">
        <v>1539</v>
      </c>
    </row>
    <row r="794" spans="1:8" x14ac:dyDescent="0.25">
      <c r="A794" s="103"/>
      <c r="B794" s="324"/>
      <c r="C794" s="324" t="s">
        <v>1539</v>
      </c>
      <c r="D794" t="s">
        <v>1539</v>
      </c>
      <c r="E794" s="323" t="s">
        <v>1539</v>
      </c>
      <c r="G794" s="323" t="s">
        <v>1539</v>
      </c>
      <c r="H794" s="323" t="s">
        <v>1539</v>
      </c>
    </row>
    <row r="795" spans="1:8" x14ac:dyDescent="0.25">
      <c r="A795" s="103"/>
      <c r="B795" s="324"/>
      <c r="C795" s="324" t="s">
        <v>1539</v>
      </c>
      <c r="D795" t="s">
        <v>1539</v>
      </c>
      <c r="E795" s="323" t="s">
        <v>1539</v>
      </c>
      <c r="G795" s="323" t="s">
        <v>1539</v>
      </c>
      <c r="H795" s="323" t="s">
        <v>1539</v>
      </c>
    </row>
    <row r="796" spans="1:8" x14ac:dyDescent="0.25">
      <c r="A796" s="103"/>
      <c r="B796" s="324"/>
      <c r="C796" s="324" t="s">
        <v>1539</v>
      </c>
      <c r="D796" t="s">
        <v>1539</v>
      </c>
      <c r="E796" s="323" t="s">
        <v>1539</v>
      </c>
      <c r="G796" s="323" t="s">
        <v>1539</v>
      </c>
      <c r="H796" s="323" t="s">
        <v>1539</v>
      </c>
    </row>
    <row r="797" spans="1:8" x14ac:dyDescent="0.25">
      <c r="A797" s="103"/>
      <c r="B797" s="326"/>
      <c r="C797" s="324" t="s">
        <v>1539</v>
      </c>
      <c r="D797" t="s">
        <v>1539</v>
      </c>
      <c r="E797" s="323" t="s">
        <v>1539</v>
      </c>
      <c r="G797" s="323" t="s">
        <v>1539</v>
      </c>
      <c r="H797" s="323" t="s">
        <v>1539</v>
      </c>
    </row>
    <row r="798" spans="1:8" x14ac:dyDescent="0.25">
      <c r="A798" s="103"/>
      <c r="C798" s="324" t="s">
        <v>1539</v>
      </c>
      <c r="D798" t="s">
        <v>1539</v>
      </c>
      <c r="E798" s="323" t="s">
        <v>1539</v>
      </c>
      <c r="G798" s="323" t="s">
        <v>1539</v>
      </c>
      <c r="H798" s="323" t="s">
        <v>1539</v>
      </c>
    </row>
    <row r="799" spans="1:8" x14ac:dyDescent="0.25">
      <c r="A799" s="103"/>
      <c r="C799" s="324" t="s">
        <v>1539</v>
      </c>
      <c r="D799" t="s">
        <v>1539</v>
      </c>
      <c r="E799" s="323" t="s">
        <v>1539</v>
      </c>
      <c r="G799" s="323" t="s">
        <v>1539</v>
      </c>
      <c r="H799" s="323" t="s">
        <v>1539</v>
      </c>
    </row>
    <row r="800" spans="1:8" x14ac:dyDescent="0.25">
      <c r="A800" s="103"/>
      <c r="C800" s="324" t="s">
        <v>1539</v>
      </c>
      <c r="D800" t="s">
        <v>1539</v>
      </c>
      <c r="E800" s="323" t="s">
        <v>1539</v>
      </c>
      <c r="G800" s="323" t="s">
        <v>1539</v>
      </c>
      <c r="H800" s="323" t="s">
        <v>1539</v>
      </c>
    </row>
    <row r="801" spans="1:8" x14ac:dyDescent="0.25">
      <c r="A801" s="103"/>
      <c r="B801" s="326"/>
      <c r="C801" s="324" t="s">
        <v>1539</v>
      </c>
      <c r="D801" t="s">
        <v>1539</v>
      </c>
      <c r="E801" s="323" t="s">
        <v>1539</v>
      </c>
      <c r="G801" s="323" t="s">
        <v>1539</v>
      </c>
      <c r="H801" s="323" t="s">
        <v>1539</v>
      </c>
    </row>
    <row r="802" spans="1:8" x14ac:dyDescent="0.25">
      <c r="A802" s="103"/>
      <c r="C802" s="324" t="s">
        <v>1539</v>
      </c>
      <c r="D802" t="s">
        <v>1539</v>
      </c>
      <c r="E802" s="323" t="s">
        <v>1539</v>
      </c>
      <c r="G802" s="323" t="s">
        <v>1539</v>
      </c>
      <c r="H802" s="323" t="s">
        <v>1539</v>
      </c>
    </row>
    <row r="803" spans="1:8" x14ac:dyDescent="0.25">
      <c r="A803" s="103"/>
      <c r="C803" s="324" t="s">
        <v>1539</v>
      </c>
      <c r="D803" t="s">
        <v>1539</v>
      </c>
      <c r="E803" s="323" t="s">
        <v>1539</v>
      </c>
      <c r="G803" s="323" t="s">
        <v>1539</v>
      </c>
      <c r="H803" s="323" t="s">
        <v>1539</v>
      </c>
    </row>
    <row r="804" spans="1:8" x14ac:dyDescent="0.25">
      <c r="A804" s="103"/>
      <c r="C804" s="324" t="s">
        <v>1539</v>
      </c>
      <c r="D804" t="s">
        <v>1539</v>
      </c>
      <c r="E804" s="323" t="s">
        <v>1539</v>
      </c>
      <c r="G804" s="323" t="s">
        <v>1539</v>
      </c>
      <c r="H804" s="323" t="s">
        <v>1539</v>
      </c>
    </row>
    <row r="805" spans="1:8" x14ac:dyDescent="0.25">
      <c r="A805" s="103"/>
      <c r="B805" s="324"/>
      <c r="C805" s="324" t="s">
        <v>1539</v>
      </c>
      <c r="D805" t="s">
        <v>1539</v>
      </c>
      <c r="E805" s="323" t="s">
        <v>1539</v>
      </c>
      <c r="G805" s="323" t="s">
        <v>1539</v>
      </c>
      <c r="H805" s="323" t="s">
        <v>1539</v>
      </c>
    </row>
    <row r="806" spans="1:8" x14ac:dyDescent="0.25">
      <c r="A806" s="103"/>
      <c r="B806" s="324"/>
      <c r="C806" s="324" t="s">
        <v>1539</v>
      </c>
      <c r="D806" t="s">
        <v>1539</v>
      </c>
      <c r="E806" s="323" t="s">
        <v>1539</v>
      </c>
      <c r="G806" s="323" t="s">
        <v>1539</v>
      </c>
      <c r="H806" s="323" t="s">
        <v>1539</v>
      </c>
    </row>
    <row r="807" spans="1:8" x14ac:dyDescent="0.25">
      <c r="A807" s="103"/>
      <c r="B807" s="324"/>
      <c r="C807" s="324" t="s">
        <v>1539</v>
      </c>
      <c r="D807" t="s">
        <v>1539</v>
      </c>
      <c r="E807" s="323" t="s">
        <v>1539</v>
      </c>
      <c r="G807" s="323" t="s">
        <v>1539</v>
      </c>
      <c r="H807" s="323" t="s">
        <v>1539</v>
      </c>
    </row>
    <row r="808" spans="1:8" x14ac:dyDescent="0.25">
      <c r="A808" s="103"/>
      <c r="B808" s="324"/>
      <c r="C808" s="324" t="s">
        <v>1539</v>
      </c>
      <c r="D808" t="s">
        <v>1539</v>
      </c>
      <c r="E808" s="323" t="s">
        <v>1539</v>
      </c>
      <c r="G808" s="323" t="s">
        <v>1539</v>
      </c>
      <c r="H808" s="323" t="s">
        <v>1539</v>
      </c>
    </row>
    <row r="809" spans="1:8" x14ac:dyDescent="0.25">
      <c r="A809" s="103"/>
      <c r="B809" s="326"/>
      <c r="C809" s="324" t="s">
        <v>1539</v>
      </c>
      <c r="D809" t="s">
        <v>1539</v>
      </c>
      <c r="E809" s="323" t="s">
        <v>1539</v>
      </c>
      <c r="G809" s="323" t="s">
        <v>1539</v>
      </c>
      <c r="H809" s="323" t="s">
        <v>1539</v>
      </c>
    </row>
    <row r="810" spans="1:8" x14ac:dyDescent="0.25">
      <c r="A810" s="103"/>
      <c r="C810" s="324" t="s">
        <v>1539</v>
      </c>
      <c r="D810" t="s">
        <v>1539</v>
      </c>
      <c r="E810" s="323" t="s">
        <v>1539</v>
      </c>
      <c r="G810" s="323" t="s">
        <v>1539</v>
      </c>
      <c r="H810" s="323" t="s">
        <v>1539</v>
      </c>
    </row>
    <row r="811" spans="1:8" x14ac:dyDescent="0.25">
      <c r="A811" s="103"/>
      <c r="C811" s="324" t="s">
        <v>1539</v>
      </c>
      <c r="D811" t="s">
        <v>1539</v>
      </c>
      <c r="E811" s="323" t="s">
        <v>1539</v>
      </c>
      <c r="G811" s="323" t="s">
        <v>1539</v>
      </c>
      <c r="H811" s="323" t="s">
        <v>1539</v>
      </c>
    </row>
    <row r="812" spans="1:8" x14ac:dyDescent="0.25">
      <c r="A812" s="103"/>
      <c r="C812" s="324" t="s">
        <v>1539</v>
      </c>
      <c r="D812" t="s">
        <v>1539</v>
      </c>
      <c r="E812" s="323" t="s">
        <v>1539</v>
      </c>
      <c r="G812" s="323" t="s">
        <v>1539</v>
      </c>
      <c r="H812" s="323" t="s">
        <v>1539</v>
      </c>
    </row>
    <row r="813" spans="1:8" x14ac:dyDescent="0.25">
      <c r="A813" s="103"/>
      <c r="C813" s="324" t="s">
        <v>1539</v>
      </c>
      <c r="D813" t="s">
        <v>1539</v>
      </c>
      <c r="E813" s="323" t="s">
        <v>1539</v>
      </c>
      <c r="G813" s="323" t="s">
        <v>1539</v>
      </c>
      <c r="H813" s="323" t="s">
        <v>1539</v>
      </c>
    </row>
    <row r="814" spans="1:8" x14ac:dyDescent="0.25">
      <c r="A814" s="103"/>
      <c r="B814" s="326"/>
      <c r="C814" s="324" t="s">
        <v>1539</v>
      </c>
      <c r="D814" t="s">
        <v>1539</v>
      </c>
      <c r="E814" s="323" t="s">
        <v>1539</v>
      </c>
      <c r="G814" s="323" t="s">
        <v>1539</v>
      </c>
      <c r="H814" s="323" t="s">
        <v>1539</v>
      </c>
    </row>
    <row r="815" spans="1:8" x14ac:dyDescent="0.25">
      <c r="A815" s="103"/>
      <c r="C815" s="324" t="s">
        <v>1539</v>
      </c>
      <c r="D815" t="s">
        <v>1539</v>
      </c>
      <c r="E815" s="323" t="s">
        <v>1539</v>
      </c>
      <c r="G815" s="323" t="s">
        <v>1539</v>
      </c>
      <c r="H815" s="323" t="s">
        <v>1539</v>
      </c>
    </row>
    <row r="816" spans="1:8" x14ac:dyDescent="0.25">
      <c r="A816" s="103"/>
      <c r="C816" s="324" t="s">
        <v>1539</v>
      </c>
      <c r="D816" t="s">
        <v>1539</v>
      </c>
      <c r="E816" s="323" t="s">
        <v>1539</v>
      </c>
      <c r="G816" s="323" t="s">
        <v>1539</v>
      </c>
      <c r="H816" s="323" t="s">
        <v>1539</v>
      </c>
    </row>
    <row r="817" spans="1:8" x14ac:dyDescent="0.25">
      <c r="A817" s="103"/>
      <c r="C817" s="324" t="s">
        <v>1539</v>
      </c>
      <c r="D817" t="s">
        <v>1539</v>
      </c>
      <c r="E817" s="323" t="s">
        <v>1539</v>
      </c>
      <c r="G817" s="323" t="s">
        <v>1539</v>
      </c>
      <c r="H817" s="323" t="s">
        <v>1539</v>
      </c>
    </row>
    <row r="818" spans="1:8" x14ac:dyDescent="0.25">
      <c r="A818" s="103"/>
      <c r="C818" s="324" t="s">
        <v>1539</v>
      </c>
      <c r="D818" t="s">
        <v>1539</v>
      </c>
      <c r="E818" s="323" t="s">
        <v>1539</v>
      </c>
      <c r="G818" s="323" t="s">
        <v>1539</v>
      </c>
      <c r="H818" s="323" t="s">
        <v>1539</v>
      </c>
    </row>
    <row r="819" spans="1:8" x14ac:dyDescent="0.25">
      <c r="A819" s="103"/>
      <c r="B819" s="324"/>
      <c r="C819" s="324" t="s">
        <v>1539</v>
      </c>
      <c r="D819" t="s">
        <v>1539</v>
      </c>
      <c r="E819" s="323" t="s">
        <v>1539</v>
      </c>
      <c r="G819" s="323" t="s">
        <v>1539</v>
      </c>
      <c r="H819" s="323" t="s">
        <v>1539</v>
      </c>
    </row>
    <row r="820" spans="1:8" x14ac:dyDescent="0.25">
      <c r="A820" s="103"/>
      <c r="B820" s="324"/>
      <c r="C820" s="324" t="s">
        <v>1539</v>
      </c>
      <c r="D820" t="s">
        <v>1539</v>
      </c>
      <c r="E820" s="323" t="s">
        <v>1539</v>
      </c>
      <c r="G820" s="323" t="s">
        <v>1539</v>
      </c>
      <c r="H820" s="323" t="s">
        <v>1539</v>
      </c>
    </row>
    <row r="821" spans="1:8" x14ac:dyDescent="0.25">
      <c r="A821" s="103"/>
      <c r="B821" s="324"/>
      <c r="C821" s="324" t="s">
        <v>1539</v>
      </c>
      <c r="D821" t="s">
        <v>1539</v>
      </c>
      <c r="E821" s="323" t="s">
        <v>1539</v>
      </c>
      <c r="G821" s="323" t="s">
        <v>1539</v>
      </c>
      <c r="H821" s="323" t="s">
        <v>1539</v>
      </c>
    </row>
    <row r="822" spans="1:8" x14ac:dyDescent="0.25">
      <c r="A822" s="103"/>
      <c r="B822" s="324"/>
      <c r="C822" s="324" t="s">
        <v>1539</v>
      </c>
      <c r="D822" t="s">
        <v>1539</v>
      </c>
      <c r="E822" s="323" t="s">
        <v>1539</v>
      </c>
      <c r="G822" s="323" t="s">
        <v>1539</v>
      </c>
      <c r="H822" s="323" t="s">
        <v>1539</v>
      </c>
    </row>
    <row r="823" spans="1:8" x14ac:dyDescent="0.25">
      <c r="A823" s="103"/>
      <c r="B823" s="324"/>
      <c r="C823" s="324" t="s">
        <v>1539</v>
      </c>
      <c r="D823" t="s">
        <v>1539</v>
      </c>
      <c r="E823" s="323" t="s">
        <v>1539</v>
      </c>
      <c r="G823" s="323" t="s">
        <v>1539</v>
      </c>
      <c r="H823" s="323" t="s">
        <v>1539</v>
      </c>
    </row>
    <row r="824" spans="1:8" x14ac:dyDescent="0.25">
      <c r="A824" s="103"/>
      <c r="B824" s="324"/>
      <c r="C824" s="324" t="s">
        <v>1539</v>
      </c>
      <c r="D824" t="s">
        <v>1539</v>
      </c>
      <c r="E824" s="323" t="s">
        <v>1539</v>
      </c>
      <c r="G824" s="323" t="s">
        <v>1539</v>
      </c>
      <c r="H824" s="323" t="s">
        <v>1539</v>
      </c>
    </row>
    <row r="825" spans="1:8" x14ac:dyDescent="0.25">
      <c r="A825" s="103"/>
      <c r="B825" s="324"/>
      <c r="C825" s="324" t="s">
        <v>1539</v>
      </c>
      <c r="D825" t="s">
        <v>1539</v>
      </c>
      <c r="E825" s="323" t="s">
        <v>1539</v>
      </c>
      <c r="G825" s="323" t="s">
        <v>1539</v>
      </c>
      <c r="H825" s="323" t="s">
        <v>1539</v>
      </c>
    </row>
    <row r="826" spans="1:8" x14ac:dyDescent="0.25">
      <c r="A826" s="103"/>
      <c r="B826" s="324"/>
      <c r="C826" s="324" t="s">
        <v>1539</v>
      </c>
      <c r="D826" t="s">
        <v>1539</v>
      </c>
      <c r="E826" s="323" t="s">
        <v>1539</v>
      </c>
      <c r="G826" s="323" t="s">
        <v>1539</v>
      </c>
      <c r="H826" s="323" t="s">
        <v>1539</v>
      </c>
    </row>
    <row r="827" spans="1:8" x14ac:dyDescent="0.25">
      <c r="A827" s="103"/>
      <c r="B827" s="324"/>
      <c r="C827" s="324" t="s">
        <v>1539</v>
      </c>
      <c r="D827" t="s">
        <v>1539</v>
      </c>
      <c r="E827" s="323" t="s">
        <v>1539</v>
      </c>
      <c r="G827" s="323" t="s">
        <v>1539</v>
      </c>
      <c r="H827" s="323" t="s">
        <v>1539</v>
      </c>
    </row>
    <row r="828" spans="1:8" x14ac:dyDescent="0.25">
      <c r="A828" s="103"/>
      <c r="B828" s="324"/>
      <c r="C828" s="324" t="s">
        <v>1539</v>
      </c>
      <c r="D828" t="s">
        <v>1539</v>
      </c>
      <c r="E828" s="323" t="s">
        <v>1539</v>
      </c>
      <c r="G828" s="323" t="s">
        <v>1539</v>
      </c>
      <c r="H828" s="323" t="s">
        <v>1539</v>
      </c>
    </row>
    <row r="829" spans="1:8" x14ac:dyDescent="0.25">
      <c r="A829" s="103"/>
      <c r="B829" s="324"/>
      <c r="C829" s="324" t="s">
        <v>1539</v>
      </c>
      <c r="D829" t="s">
        <v>1539</v>
      </c>
      <c r="E829" s="323" t="s">
        <v>1539</v>
      </c>
      <c r="G829" s="323" t="s">
        <v>1539</v>
      </c>
      <c r="H829" s="323" t="s">
        <v>1539</v>
      </c>
    </row>
    <row r="830" spans="1:8" x14ac:dyDescent="0.25">
      <c r="A830" s="103"/>
      <c r="B830" s="324"/>
      <c r="C830" s="324" t="s">
        <v>1539</v>
      </c>
      <c r="D830" t="s">
        <v>1539</v>
      </c>
      <c r="E830" s="323" t="s">
        <v>1539</v>
      </c>
      <c r="G830" s="323" t="s">
        <v>1539</v>
      </c>
      <c r="H830" s="323" t="s">
        <v>1539</v>
      </c>
    </row>
    <row r="831" spans="1:8" x14ac:dyDescent="0.25">
      <c r="A831" s="103"/>
      <c r="B831" s="324"/>
      <c r="C831" s="324" t="s">
        <v>1539</v>
      </c>
      <c r="D831" t="s">
        <v>1539</v>
      </c>
      <c r="E831" s="323" t="s">
        <v>1539</v>
      </c>
      <c r="G831" s="323" t="s">
        <v>1539</v>
      </c>
      <c r="H831" s="323" t="s">
        <v>1539</v>
      </c>
    </row>
    <row r="832" spans="1:8" x14ac:dyDescent="0.25">
      <c r="A832" s="103"/>
      <c r="B832" s="324"/>
      <c r="C832" s="324" t="s">
        <v>1539</v>
      </c>
      <c r="D832" t="s">
        <v>1539</v>
      </c>
      <c r="E832" s="323" t="s">
        <v>1539</v>
      </c>
      <c r="G832" s="323" t="s">
        <v>1539</v>
      </c>
      <c r="H832" s="323" t="s">
        <v>1539</v>
      </c>
    </row>
    <row r="833" spans="1:8" x14ac:dyDescent="0.25">
      <c r="A833" s="103"/>
      <c r="B833" s="324"/>
      <c r="C833" s="324" t="s">
        <v>1539</v>
      </c>
      <c r="D833" t="s">
        <v>1539</v>
      </c>
      <c r="E833" s="323" t="s">
        <v>1539</v>
      </c>
      <c r="G833" s="323" t="s">
        <v>1539</v>
      </c>
      <c r="H833" s="323" t="s">
        <v>1539</v>
      </c>
    </row>
    <row r="834" spans="1:8" x14ac:dyDescent="0.25">
      <c r="A834" s="103"/>
      <c r="B834" s="324"/>
      <c r="C834" s="324" t="s">
        <v>1539</v>
      </c>
      <c r="D834" t="s">
        <v>1539</v>
      </c>
      <c r="E834" s="323" t="s">
        <v>1539</v>
      </c>
      <c r="G834" s="323" t="s">
        <v>1539</v>
      </c>
      <c r="H834" s="323" t="s">
        <v>1539</v>
      </c>
    </row>
    <row r="835" spans="1:8" x14ac:dyDescent="0.25">
      <c r="A835" s="103"/>
      <c r="B835" s="324"/>
      <c r="C835" s="324" t="s">
        <v>1539</v>
      </c>
      <c r="D835" t="s">
        <v>1539</v>
      </c>
      <c r="E835" s="323" t="s">
        <v>1539</v>
      </c>
      <c r="G835" s="323" t="s">
        <v>1539</v>
      </c>
      <c r="H835" s="323" t="s">
        <v>1539</v>
      </c>
    </row>
    <row r="836" spans="1:8" x14ac:dyDescent="0.25">
      <c r="A836" s="103"/>
      <c r="B836" s="324"/>
      <c r="C836" s="324" t="s">
        <v>1539</v>
      </c>
      <c r="D836" t="s">
        <v>1539</v>
      </c>
      <c r="E836" s="323" t="s">
        <v>1539</v>
      </c>
      <c r="G836" s="323" t="s">
        <v>1539</v>
      </c>
      <c r="H836" s="323" t="s">
        <v>1539</v>
      </c>
    </row>
    <row r="837" spans="1:8" x14ac:dyDescent="0.25">
      <c r="A837" s="103"/>
      <c r="B837" s="324"/>
      <c r="C837" s="324" t="s">
        <v>1539</v>
      </c>
      <c r="D837" t="s">
        <v>1539</v>
      </c>
      <c r="E837" s="323" t="s">
        <v>1539</v>
      </c>
      <c r="G837" s="323" t="s">
        <v>1539</v>
      </c>
      <c r="H837" s="323" t="s">
        <v>1539</v>
      </c>
    </row>
    <row r="838" spans="1:8" x14ac:dyDescent="0.25">
      <c r="A838" s="103"/>
      <c r="B838" s="324"/>
      <c r="C838" s="324" t="s">
        <v>1539</v>
      </c>
      <c r="D838" t="s">
        <v>1539</v>
      </c>
      <c r="E838" s="323" t="s">
        <v>1539</v>
      </c>
      <c r="G838" s="323" t="s">
        <v>1539</v>
      </c>
      <c r="H838" s="323" t="s">
        <v>1539</v>
      </c>
    </row>
    <row r="839" spans="1:8" x14ac:dyDescent="0.25">
      <c r="A839" s="103"/>
      <c r="B839" s="324"/>
      <c r="C839" s="324" t="s">
        <v>1539</v>
      </c>
      <c r="D839" t="s">
        <v>1539</v>
      </c>
      <c r="E839" s="323" t="s">
        <v>1539</v>
      </c>
      <c r="G839" s="323" t="s">
        <v>1539</v>
      </c>
      <c r="H839" s="323" t="s">
        <v>1539</v>
      </c>
    </row>
    <row r="840" spans="1:8" x14ac:dyDescent="0.25">
      <c r="A840" s="103"/>
      <c r="B840" s="324"/>
      <c r="C840" s="324" t="s">
        <v>1539</v>
      </c>
      <c r="D840" t="s">
        <v>1539</v>
      </c>
      <c r="E840" s="323" t="s">
        <v>1539</v>
      </c>
      <c r="G840" s="323" t="s">
        <v>1539</v>
      </c>
      <c r="H840" s="323" t="s">
        <v>1539</v>
      </c>
    </row>
    <row r="841" spans="1:8" x14ac:dyDescent="0.25">
      <c r="A841" s="103"/>
      <c r="B841" s="326"/>
      <c r="C841" s="324" t="s">
        <v>1539</v>
      </c>
      <c r="D841" t="s">
        <v>1539</v>
      </c>
      <c r="E841" s="323" t="s">
        <v>1539</v>
      </c>
      <c r="G841" s="323" t="s">
        <v>1539</v>
      </c>
      <c r="H841" s="323" t="s">
        <v>1539</v>
      </c>
    </row>
    <row r="842" spans="1:8" x14ac:dyDescent="0.25">
      <c r="A842" s="103"/>
      <c r="C842" s="324" t="s">
        <v>1539</v>
      </c>
      <c r="D842" t="s">
        <v>1539</v>
      </c>
      <c r="E842" s="323" t="s">
        <v>1539</v>
      </c>
      <c r="G842" s="323" t="s">
        <v>1539</v>
      </c>
      <c r="H842" s="323" t="s">
        <v>1539</v>
      </c>
    </row>
    <row r="843" spans="1:8" x14ac:dyDescent="0.25">
      <c r="A843" s="103"/>
      <c r="C843" s="324" t="s">
        <v>1539</v>
      </c>
      <c r="D843" t="s">
        <v>1539</v>
      </c>
      <c r="E843" s="323" t="s">
        <v>1539</v>
      </c>
      <c r="G843" s="323" t="s">
        <v>1539</v>
      </c>
      <c r="H843" s="323" t="s">
        <v>1539</v>
      </c>
    </row>
    <row r="844" spans="1:8" x14ac:dyDescent="0.25">
      <c r="A844" s="103"/>
      <c r="C844" s="324" t="s">
        <v>1539</v>
      </c>
      <c r="D844" t="s">
        <v>1539</v>
      </c>
      <c r="E844" s="323" t="s">
        <v>1539</v>
      </c>
      <c r="G844" s="323" t="s">
        <v>1539</v>
      </c>
      <c r="H844" s="323" t="s">
        <v>1539</v>
      </c>
    </row>
    <row r="845" spans="1:8" x14ac:dyDescent="0.25">
      <c r="A845" s="103"/>
      <c r="C845" s="324" t="s">
        <v>1539</v>
      </c>
      <c r="D845" t="s">
        <v>1539</v>
      </c>
      <c r="E845" s="323" t="s">
        <v>1539</v>
      </c>
      <c r="G845" s="323" t="s">
        <v>1539</v>
      </c>
      <c r="H845" s="323" t="s">
        <v>1539</v>
      </c>
    </row>
    <row r="846" spans="1:8" x14ac:dyDescent="0.25">
      <c r="A846" s="103"/>
      <c r="B846" s="324"/>
      <c r="C846" s="324" t="s">
        <v>1539</v>
      </c>
      <c r="D846" t="s">
        <v>1539</v>
      </c>
      <c r="E846" s="323" t="s">
        <v>1539</v>
      </c>
      <c r="G846" s="323" t="s">
        <v>1539</v>
      </c>
      <c r="H846" s="323" t="s">
        <v>1539</v>
      </c>
    </row>
    <row r="847" spans="1:8" x14ac:dyDescent="0.25">
      <c r="A847" s="103"/>
      <c r="B847" s="324"/>
      <c r="C847" s="324" t="s">
        <v>1539</v>
      </c>
      <c r="D847" t="s">
        <v>1539</v>
      </c>
      <c r="E847" s="323" t="s">
        <v>1539</v>
      </c>
      <c r="G847" s="323" t="s">
        <v>1539</v>
      </c>
      <c r="H847" s="323" t="s">
        <v>1539</v>
      </c>
    </row>
    <row r="848" spans="1:8" x14ac:dyDescent="0.25">
      <c r="A848" s="103"/>
      <c r="B848" s="324"/>
      <c r="C848" s="324" t="s">
        <v>1539</v>
      </c>
      <c r="D848" t="s">
        <v>1539</v>
      </c>
      <c r="E848" s="323" t="s">
        <v>1539</v>
      </c>
      <c r="G848" s="323" t="s">
        <v>1539</v>
      </c>
      <c r="H848" s="323" t="s">
        <v>1539</v>
      </c>
    </row>
    <row r="849" spans="1:8" x14ac:dyDescent="0.25">
      <c r="A849" s="103"/>
      <c r="B849" s="324"/>
      <c r="C849" s="324" t="s">
        <v>1539</v>
      </c>
      <c r="D849" t="s">
        <v>1539</v>
      </c>
      <c r="E849" s="323" t="s">
        <v>1539</v>
      </c>
      <c r="G849" s="323" t="s">
        <v>1539</v>
      </c>
      <c r="H849" s="323" t="s">
        <v>1539</v>
      </c>
    </row>
    <row r="850" spans="1:8" x14ac:dyDescent="0.25">
      <c r="A850" s="103"/>
      <c r="B850" s="324"/>
      <c r="C850" s="324" t="s">
        <v>1539</v>
      </c>
      <c r="D850" t="s">
        <v>1539</v>
      </c>
      <c r="E850" s="323" t="s">
        <v>1539</v>
      </c>
      <c r="G850" s="323" t="s">
        <v>1539</v>
      </c>
      <c r="H850" s="323" t="s">
        <v>1539</v>
      </c>
    </row>
    <row r="851" spans="1:8" x14ac:dyDescent="0.25">
      <c r="A851" s="103"/>
      <c r="B851" s="326"/>
      <c r="C851" s="324" t="s">
        <v>1539</v>
      </c>
      <c r="D851" t="s">
        <v>1539</v>
      </c>
      <c r="E851" s="323" t="s">
        <v>1539</v>
      </c>
      <c r="G851" s="323" t="s">
        <v>1539</v>
      </c>
      <c r="H851" s="323" t="s">
        <v>1539</v>
      </c>
    </row>
    <row r="852" spans="1:8" x14ac:dyDescent="0.25">
      <c r="A852" s="103"/>
      <c r="C852" s="324" t="s">
        <v>1539</v>
      </c>
      <c r="D852" t="s">
        <v>1539</v>
      </c>
      <c r="E852" s="323" t="s">
        <v>1539</v>
      </c>
      <c r="G852" s="323" t="s">
        <v>1539</v>
      </c>
      <c r="H852" s="323" t="s">
        <v>1539</v>
      </c>
    </row>
    <row r="853" spans="1:8" x14ac:dyDescent="0.25">
      <c r="A853" s="103"/>
      <c r="C853" s="324" t="s">
        <v>1539</v>
      </c>
      <c r="D853" t="s">
        <v>1539</v>
      </c>
      <c r="E853" s="323" t="s">
        <v>1539</v>
      </c>
      <c r="G853" s="323" t="s">
        <v>1539</v>
      </c>
      <c r="H853" s="323" t="s">
        <v>1539</v>
      </c>
    </row>
    <row r="854" spans="1:8" x14ac:dyDescent="0.25">
      <c r="A854" s="103"/>
      <c r="C854" s="324" t="s">
        <v>1539</v>
      </c>
      <c r="D854" t="s">
        <v>1539</v>
      </c>
      <c r="E854" s="323" t="s">
        <v>1539</v>
      </c>
      <c r="G854" s="323" t="s">
        <v>1539</v>
      </c>
      <c r="H854" s="323" t="s">
        <v>1539</v>
      </c>
    </row>
    <row r="855" spans="1:8" x14ac:dyDescent="0.25">
      <c r="A855" s="103"/>
      <c r="C855" s="324" t="s">
        <v>1539</v>
      </c>
      <c r="D855" t="s">
        <v>1539</v>
      </c>
      <c r="E855" s="323" t="s">
        <v>1539</v>
      </c>
      <c r="G855" s="323" t="s">
        <v>1539</v>
      </c>
      <c r="H855" s="323" t="s">
        <v>1539</v>
      </c>
    </row>
    <row r="856" spans="1:8" x14ac:dyDescent="0.25">
      <c r="A856" s="103"/>
      <c r="B856" s="324"/>
      <c r="C856" s="324" t="s">
        <v>1539</v>
      </c>
      <c r="D856" t="s">
        <v>1539</v>
      </c>
      <c r="E856" s="323" t="s">
        <v>1539</v>
      </c>
      <c r="G856" s="323" t="s">
        <v>1539</v>
      </c>
      <c r="H856" s="323" t="s">
        <v>1539</v>
      </c>
    </row>
    <row r="857" spans="1:8" x14ac:dyDescent="0.25">
      <c r="A857" s="103"/>
      <c r="B857" s="324"/>
      <c r="C857" s="324" t="s">
        <v>1539</v>
      </c>
      <c r="D857" t="s">
        <v>1539</v>
      </c>
      <c r="E857" s="323" t="s">
        <v>1539</v>
      </c>
      <c r="G857" s="323" t="s">
        <v>1539</v>
      </c>
      <c r="H857" s="323" t="s">
        <v>1539</v>
      </c>
    </row>
    <row r="858" spans="1:8" x14ac:dyDescent="0.25">
      <c r="A858" s="103"/>
      <c r="B858" s="324"/>
      <c r="C858" s="324" t="s">
        <v>1539</v>
      </c>
      <c r="D858" t="s">
        <v>1539</v>
      </c>
      <c r="E858" s="323" t="s">
        <v>1539</v>
      </c>
      <c r="G858" s="323" t="s">
        <v>1539</v>
      </c>
      <c r="H858" s="323" t="s">
        <v>1539</v>
      </c>
    </row>
    <row r="859" spans="1:8" x14ac:dyDescent="0.25">
      <c r="A859" s="103"/>
      <c r="B859" s="324"/>
      <c r="C859" s="324" t="s">
        <v>1539</v>
      </c>
      <c r="D859" t="s">
        <v>1539</v>
      </c>
      <c r="E859" s="323" t="s">
        <v>1539</v>
      </c>
      <c r="G859" s="323" t="s">
        <v>1539</v>
      </c>
      <c r="H859" s="323" t="s">
        <v>1539</v>
      </c>
    </row>
    <row r="860" spans="1:8" x14ac:dyDescent="0.25">
      <c r="A860" s="103"/>
      <c r="B860" s="324"/>
      <c r="C860" s="324" t="s">
        <v>1539</v>
      </c>
      <c r="D860" t="s">
        <v>1539</v>
      </c>
      <c r="E860" s="323" t="s">
        <v>1539</v>
      </c>
      <c r="G860" s="323" t="s">
        <v>1539</v>
      </c>
      <c r="H860" s="323" t="s">
        <v>1539</v>
      </c>
    </row>
    <row r="861" spans="1:8" x14ac:dyDescent="0.25">
      <c r="A861" s="103"/>
      <c r="B861" s="324"/>
      <c r="C861" s="324" t="s">
        <v>1539</v>
      </c>
      <c r="D861" t="s">
        <v>1539</v>
      </c>
      <c r="E861" s="323" t="s">
        <v>1539</v>
      </c>
      <c r="G861" s="323" t="s">
        <v>1539</v>
      </c>
      <c r="H861" s="323" t="s">
        <v>1539</v>
      </c>
    </row>
    <row r="862" spans="1:8" x14ac:dyDescent="0.25">
      <c r="A862" s="103"/>
      <c r="B862" s="324"/>
      <c r="C862" s="324" t="s">
        <v>1539</v>
      </c>
      <c r="D862" t="s">
        <v>1539</v>
      </c>
      <c r="E862" s="323" t="s">
        <v>1539</v>
      </c>
      <c r="G862" s="323" t="s">
        <v>1539</v>
      </c>
      <c r="H862" s="323" t="s">
        <v>1539</v>
      </c>
    </row>
    <row r="863" spans="1:8" x14ac:dyDescent="0.25">
      <c r="A863" s="103"/>
      <c r="B863" s="324"/>
      <c r="C863" s="324" t="s">
        <v>1539</v>
      </c>
      <c r="D863" t="s">
        <v>1539</v>
      </c>
      <c r="E863" s="323" t="s">
        <v>1539</v>
      </c>
      <c r="G863" s="323" t="s">
        <v>1539</v>
      </c>
      <c r="H863" s="323" t="s">
        <v>1539</v>
      </c>
    </row>
    <row r="864" spans="1:8" x14ac:dyDescent="0.25">
      <c r="A864" s="103"/>
      <c r="B864" s="324"/>
      <c r="C864" s="324" t="s">
        <v>1539</v>
      </c>
      <c r="D864" t="s">
        <v>1539</v>
      </c>
      <c r="E864" s="323" t="s">
        <v>1539</v>
      </c>
      <c r="G864" s="323" t="s">
        <v>1539</v>
      </c>
      <c r="H864" s="323" t="s">
        <v>1539</v>
      </c>
    </row>
    <row r="865" spans="1:8" x14ac:dyDescent="0.25">
      <c r="A865" s="103"/>
      <c r="B865" s="324"/>
      <c r="C865" s="324" t="s">
        <v>1539</v>
      </c>
      <c r="D865" t="s">
        <v>1539</v>
      </c>
      <c r="E865" s="323" t="s">
        <v>1539</v>
      </c>
      <c r="G865" s="323" t="s">
        <v>1539</v>
      </c>
      <c r="H865" s="323" t="s">
        <v>1539</v>
      </c>
    </row>
    <row r="866" spans="1:8" x14ac:dyDescent="0.25">
      <c r="A866" s="103"/>
      <c r="B866" s="324"/>
      <c r="C866" s="324" t="s">
        <v>1539</v>
      </c>
      <c r="D866" t="s">
        <v>1539</v>
      </c>
      <c r="E866" s="323" t="s">
        <v>1539</v>
      </c>
      <c r="G866" s="323" t="s">
        <v>1539</v>
      </c>
      <c r="H866" s="323" t="s">
        <v>1539</v>
      </c>
    </row>
    <row r="867" spans="1:8" x14ac:dyDescent="0.25">
      <c r="A867" s="103"/>
      <c r="B867" s="324"/>
      <c r="C867" s="324" t="s">
        <v>1539</v>
      </c>
      <c r="D867" t="s">
        <v>1539</v>
      </c>
      <c r="E867" s="323" t="s">
        <v>1539</v>
      </c>
      <c r="G867" s="323" t="s">
        <v>1539</v>
      </c>
      <c r="H867" s="323" t="s">
        <v>1539</v>
      </c>
    </row>
    <row r="868" spans="1:8" x14ac:dyDescent="0.25">
      <c r="A868" s="103"/>
      <c r="B868" s="324"/>
      <c r="C868" s="324" t="s">
        <v>1539</v>
      </c>
      <c r="D868" t="s">
        <v>1539</v>
      </c>
      <c r="E868" s="323" t="s">
        <v>1539</v>
      </c>
      <c r="G868" s="323" t="s">
        <v>1539</v>
      </c>
      <c r="H868" s="323" t="s">
        <v>1539</v>
      </c>
    </row>
    <row r="869" spans="1:8" x14ac:dyDescent="0.25">
      <c r="A869" s="103"/>
      <c r="B869" s="324"/>
      <c r="C869" s="324" t="s">
        <v>1539</v>
      </c>
      <c r="D869" t="s">
        <v>1539</v>
      </c>
      <c r="E869" s="323" t="s">
        <v>1539</v>
      </c>
      <c r="G869" s="323" t="s">
        <v>1539</v>
      </c>
      <c r="H869" s="323" t="s">
        <v>1539</v>
      </c>
    </row>
    <row r="870" spans="1:8" x14ac:dyDescent="0.25">
      <c r="A870" s="103"/>
      <c r="B870" s="324"/>
      <c r="C870" s="324" t="s">
        <v>1539</v>
      </c>
      <c r="D870" t="s">
        <v>1539</v>
      </c>
      <c r="E870" s="323" t="s">
        <v>1539</v>
      </c>
      <c r="G870" s="323" t="s">
        <v>1539</v>
      </c>
      <c r="H870" s="323" t="s">
        <v>1539</v>
      </c>
    </row>
    <row r="871" spans="1:8" x14ac:dyDescent="0.25">
      <c r="A871" s="103"/>
      <c r="B871" s="324"/>
      <c r="C871" s="324" t="s">
        <v>1539</v>
      </c>
      <c r="D871" t="s">
        <v>1539</v>
      </c>
      <c r="E871" s="323" t="s">
        <v>1539</v>
      </c>
      <c r="G871" s="323" t="s">
        <v>1539</v>
      </c>
      <c r="H871" s="323" t="s">
        <v>1539</v>
      </c>
    </row>
    <row r="872" spans="1:8" x14ac:dyDescent="0.25">
      <c r="A872" s="103"/>
      <c r="B872" s="324"/>
      <c r="C872" s="324" t="s">
        <v>1539</v>
      </c>
      <c r="D872" t="s">
        <v>1539</v>
      </c>
      <c r="E872" s="323" t="s">
        <v>1539</v>
      </c>
      <c r="G872" s="323" t="s">
        <v>1539</v>
      </c>
      <c r="H872" s="323" t="s">
        <v>1539</v>
      </c>
    </row>
    <row r="873" spans="1:8" x14ac:dyDescent="0.25">
      <c r="A873" s="103"/>
      <c r="B873" s="324"/>
      <c r="C873" s="324" t="s">
        <v>1539</v>
      </c>
      <c r="D873" t="s">
        <v>1539</v>
      </c>
      <c r="E873" s="323" t="s">
        <v>1539</v>
      </c>
      <c r="G873" s="323" t="s">
        <v>1539</v>
      </c>
      <c r="H873" s="323" t="s">
        <v>1539</v>
      </c>
    </row>
    <row r="874" spans="1:8" x14ac:dyDescent="0.25">
      <c r="A874" s="103"/>
      <c r="B874" s="324"/>
      <c r="C874" s="324" t="s">
        <v>1539</v>
      </c>
      <c r="D874" t="s">
        <v>1539</v>
      </c>
      <c r="E874" s="323" t="s">
        <v>1539</v>
      </c>
      <c r="G874" s="323" t="s">
        <v>1539</v>
      </c>
      <c r="H874" s="323" t="s">
        <v>1539</v>
      </c>
    </row>
    <row r="875" spans="1:8" x14ac:dyDescent="0.25">
      <c r="A875" s="103"/>
      <c r="B875" s="324"/>
      <c r="C875" s="324" t="s">
        <v>1539</v>
      </c>
      <c r="D875" t="s">
        <v>1539</v>
      </c>
      <c r="E875" s="323" t="s">
        <v>1539</v>
      </c>
      <c r="G875" s="323" t="s">
        <v>1539</v>
      </c>
      <c r="H875" s="323" t="s">
        <v>1539</v>
      </c>
    </row>
    <row r="876" spans="1:8" x14ac:dyDescent="0.25">
      <c r="A876" s="103"/>
      <c r="B876" s="324"/>
      <c r="C876" s="324" t="s">
        <v>1539</v>
      </c>
      <c r="D876" t="s">
        <v>1539</v>
      </c>
      <c r="E876" s="323" t="s">
        <v>1539</v>
      </c>
      <c r="G876" s="323" t="s">
        <v>1539</v>
      </c>
      <c r="H876" s="323" t="s">
        <v>1539</v>
      </c>
    </row>
    <row r="877" spans="1:8" x14ac:dyDescent="0.25">
      <c r="A877" s="103"/>
      <c r="B877" s="324"/>
      <c r="C877" s="324" t="s">
        <v>1539</v>
      </c>
      <c r="D877" t="s">
        <v>1539</v>
      </c>
      <c r="E877" s="323" t="s">
        <v>1539</v>
      </c>
      <c r="G877" s="323" t="s">
        <v>1539</v>
      </c>
      <c r="H877" s="323" t="s">
        <v>1539</v>
      </c>
    </row>
    <row r="878" spans="1:8" x14ac:dyDescent="0.25">
      <c r="A878" s="103"/>
      <c r="B878" s="324"/>
      <c r="C878" s="324" t="s">
        <v>1539</v>
      </c>
      <c r="D878" t="s">
        <v>1539</v>
      </c>
      <c r="E878" s="323" t="s">
        <v>1539</v>
      </c>
      <c r="G878" s="323" t="s">
        <v>1539</v>
      </c>
      <c r="H878" s="323" t="s">
        <v>1539</v>
      </c>
    </row>
    <row r="879" spans="1:8" x14ac:dyDescent="0.25">
      <c r="A879" s="103"/>
      <c r="B879" s="324"/>
      <c r="C879" s="324" t="s">
        <v>1539</v>
      </c>
      <c r="D879" t="s">
        <v>1539</v>
      </c>
      <c r="E879" s="323" t="s">
        <v>1539</v>
      </c>
      <c r="G879" s="323" t="s">
        <v>1539</v>
      </c>
      <c r="H879" s="323" t="s">
        <v>1539</v>
      </c>
    </row>
    <row r="880" spans="1:8" x14ac:dyDescent="0.25">
      <c r="A880" s="103"/>
      <c r="B880" s="324"/>
      <c r="C880" s="324" t="s">
        <v>1539</v>
      </c>
      <c r="D880" t="s">
        <v>1539</v>
      </c>
      <c r="E880" s="323" t="s">
        <v>1539</v>
      </c>
      <c r="G880" s="323" t="s">
        <v>1539</v>
      </c>
      <c r="H880" s="323" t="s">
        <v>1539</v>
      </c>
    </row>
    <row r="881" spans="1:8" x14ac:dyDescent="0.25">
      <c r="A881" s="103"/>
      <c r="B881" s="324"/>
      <c r="C881" s="324" t="s">
        <v>1539</v>
      </c>
      <c r="D881" t="s">
        <v>1539</v>
      </c>
      <c r="E881" s="323" t="s">
        <v>1539</v>
      </c>
      <c r="G881" s="323" t="s">
        <v>1539</v>
      </c>
      <c r="H881" s="323" t="s">
        <v>1539</v>
      </c>
    </row>
    <row r="882" spans="1:8" x14ac:dyDescent="0.25">
      <c r="A882" s="103"/>
      <c r="B882" s="326"/>
      <c r="C882" s="324" t="s">
        <v>1539</v>
      </c>
      <c r="D882" t="s">
        <v>1539</v>
      </c>
      <c r="E882" s="323" t="s">
        <v>1539</v>
      </c>
      <c r="G882" s="323" t="s">
        <v>1539</v>
      </c>
      <c r="H882" s="323" t="s">
        <v>1539</v>
      </c>
    </row>
    <row r="883" spans="1:8" x14ac:dyDescent="0.25">
      <c r="A883" s="103"/>
      <c r="C883" s="324" t="s">
        <v>1539</v>
      </c>
      <c r="D883" t="s">
        <v>1539</v>
      </c>
      <c r="E883" s="323" t="s">
        <v>1539</v>
      </c>
      <c r="G883" s="323" t="s">
        <v>1539</v>
      </c>
      <c r="H883" s="323" t="s">
        <v>1539</v>
      </c>
    </row>
    <row r="884" spans="1:8" x14ac:dyDescent="0.25">
      <c r="A884" s="103"/>
      <c r="C884" s="324" t="s">
        <v>1539</v>
      </c>
      <c r="D884" t="s">
        <v>1539</v>
      </c>
      <c r="E884" s="323" t="s">
        <v>1539</v>
      </c>
      <c r="G884" s="323" t="s">
        <v>1539</v>
      </c>
      <c r="H884" s="323" t="s">
        <v>1539</v>
      </c>
    </row>
    <row r="885" spans="1:8" x14ac:dyDescent="0.25">
      <c r="A885" s="103"/>
      <c r="C885" s="324" t="s">
        <v>1539</v>
      </c>
      <c r="D885" t="s">
        <v>1539</v>
      </c>
      <c r="E885" s="323" t="s">
        <v>1539</v>
      </c>
      <c r="G885" s="323" t="s">
        <v>1539</v>
      </c>
      <c r="H885" s="323" t="s">
        <v>1539</v>
      </c>
    </row>
    <row r="886" spans="1:8" x14ac:dyDescent="0.25">
      <c r="A886" s="103"/>
      <c r="C886" s="324" t="s">
        <v>1539</v>
      </c>
      <c r="D886" t="s">
        <v>1539</v>
      </c>
      <c r="E886" s="323" t="s">
        <v>1539</v>
      </c>
      <c r="G886" s="323" t="s">
        <v>1539</v>
      </c>
      <c r="H886" s="323" t="s">
        <v>1539</v>
      </c>
    </row>
    <row r="887" spans="1:8" x14ac:dyDescent="0.25">
      <c r="A887" s="103"/>
      <c r="B887" s="326"/>
      <c r="C887" s="324" t="s">
        <v>1539</v>
      </c>
      <c r="D887" t="s">
        <v>1539</v>
      </c>
      <c r="E887" s="323" t="s">
        <v>1539</v>
      </c>
      <c r="G887" s="323" t="s">
        <v>1539</v>
      </c>
      <c r="H887" s="323" t="s">
        <v>1539</v>
      </c>
    </row>
    <row r="888" spans="1:8" x14ac:dyDescent="0.25">
      <c r="A888" s="103"/>
      <c r="C888" s="324" t="s">
        <v>1539</v>
      </c>
      <c r="D888" t="s">
        <v>1539</v>
      </c>
      <c r="E888" s="323" t="s">
        <v>1539</v>
      </c>
      <c r="G888" s="323" t="s">
        <v>1539</v>
      </c>
      <c r="H888" s="323" t="s">
        <v>1539</v>
      </c>
    </row>
    <row r="889" spans="1:8" x14ac:dyDescent="0.25">
      <c r="A889" s="103"/>
      <c r="C889" s="324" t="s">
        <v>1539</v>
      </c>
      <c r="D889" t="s">
        <v>1539</v>
      </c>
      <c r="E889" s="323" t="s">
        <v>1539</v>
      </c>
      <c r="G889" s="323" t="s">
        <v>1539</v>
      </c>
      <c r="H889" s="323" t="s">
        <v>1539</v>
      </c>
    </row>
    <row r="890" spans="1:8" x14ac:dyDescent="0.25">
      <c r="A890" s="103"/>
      <c r="C890" s="324" t="s">
        <v>1539</v>
      </c>
      <c r="D890" t="s">
        <v>1539</v>
      </c>
      <c r="E890" s="323" t="s">
        <v>1539</v>
      </c>
      <c r="G890" s="323" t="s">
        <v>1539</v>
      </c>
      <c r="H890" s="323" t="s">
        <v>1539</v>
      </c>
    </row>
    <row r="891" spans="1:8" x14ac:dyDescent="0.25">
      <c r="A891" s="103"/>
      <c r="C891" s="324" t="s">
        <v>1539</v>
      </c>
      <c r="D891" t="s">
        <v>1539</v>
      </c>
      <c r="E891" s="323" t="s">
        <v>1539</v>
      </c>
      <c r="G891" s="323" t="s">
        <v>1539</v>
      </c>
      <c r="H891" s="323" t="s">
        <v>1539</v>
      </c>
    </row>
    <row r="892" spans="1:8" x14ac:dyDescent="0.25">
      <c r="A892" s="103"/>
      <c r="C892" s="324" t="s">
        <v>1539</v>
      </c>
      <c r="D892" t="s">
        <v>1539</v>
      </c>
      <c r="E892" s="323" t="s">
        <v>1539</v>
      </c>
      <c r="G892" s="323" t="s">
        <v>1539</v>
      </c>
      <c r="H892" s="323" t="s">
        <v>1539</v>
      </c>
    </row>
    <row r="893" spans="1:8" x14ac:dyDescent="0.25">
      <c r="A893" s="103"/>
      <c r="B893" s="324"/>
      <c r="C893" s="324" t="s">
        <v>1539</v>
      </c>
      <c r="D893" t="s">
        <v>1539</v>
      </c>
      <c r="E893" s="323" t="s">
        <v>1539</v>
      </c>
      <c r="G893" s="323" t="s">
        <v>1539</v>
      </c>
      <c r="H893" s="323" t="s">
        <v>1539</v>
      </c>
    </row>
    <row r="894" spans="1:8" x14ac:dyDescent="0.25">
      <c r="A894" s="103"/>
      <c r="B894" s="324"/>
      <c r="C894" s="324" t="s">
        <v>1539</v>
      </c>
      <c r="D894" t="s">
        <v>1539</v>
      </c>
      <c r="E894" s="323" t="s">
        <v>1539</v>
      </c>
      <c r="G894" s="323" t="s">
        <v>1539</v>
      </c>
      <c r="H894" s="323" t="s">
        <v>1539</v>
      </c>
    </row>
    <row r="895" spans="1:8" x14ac:dyDescent="0.25">
      <c r="A895" s="103"/>
      <c r="B895" s="324"/>
      <c r="C895" s="324" t="s">
        <v>1539</v>
      </c>
      <c r="D895" t="s">
        <v>1539</v>
      </c>
      <c r="E895" s="323" t="s">
        <v>1539</v>
      </c>
      <c r="G895" s="323" t="s">
        <v>1539</v>
      </c>
      <c r="H895" s="323" t="s">
        <v>1539</v>
      </c>
    </row>
    <row r="896" spans="1:8" x14ac:dyDescent="0.25">
      <c r="A896" s="103"/>
      <c r="B896" s="324"/>
      <c r="C896" s="324" t="s">
        <v>1539</v>
      </c>
      <c r="D896" t="s">
        <v>1539</v>
      </c>
      <c r="E896" s="323" t="s">
        <v>1539</v>
      </c>
      <c r="G896" s="323" t="s">
        <v>1539</v>
      </c>
      <c r="H896" s="323" t="s">
        <v>1539</v>
      </c>
    </row>
    <row r="897" spans="1:8" x14ac:dyDescent="0.25">
      <c r="A897" s="103"/>
      <c r="B897" s="324"/>
      <c r="C897" s="324" t="s">
        <v>1539</v>
      </c>
      <c r="D897" t="s">
        <v>1539</v>
      </c>
      <c r="E897" s="323" t="s">
        <v>1539</v>
      </c>
      <c r="G897" s="323" t="s">
        <v>1539</v>
      </c>
      <c r="H897" s="323" t="s">
        <v>1539</v>
      </c>
    </row>
    <row r="898" spans="1:8" x14ac:dyDescent="0.25">
      <c r="A898" s="103"/>
      <c r="B898" s="324"/>
      <c r="C898" s="324" t="s">
        <v>1539</v>
      </c>
      <c r="D898" t="s">
        <v>1539</v>
      </c>
      <c r="E898" s="323" t="s">
        <v>1539</v>
      </c>
      <c r="G898" s="323" t="s">
        <v>1539</v>
      </c>
      <c r="H898" s="323" t="s">
        <v>1539</v>
      </c>
    </row>
    <row r="899" spans="1:8" x14ac:dyDescent="0.25">
      <c r="A899" s="103"/>
      <c r="B899" s="324"/>
      <c r="C899" s="324" t="s">
        <v>1539</v>
      </c>
      <c r="D899" t="s">
        <v>1539</v>
      </c>
      <c r="E899" s="323" t="s">
        <v>1539</v>
      </c>
      <c r="G899" s="323" t="s">
        <v>1539</v>
      </c>
      <c r="H899" s="323" t="s">
        <v>1539</v>
      </c>
    </row>
    <row r="900" spans="1:8" x14ac:dyDescent="0.25">
      <c r="A900" s="103"/>
      <c r="B900" s="324"/>
      <c r="C900" s="324" t="s">
        <v>1539</v>
      </c>
      <c r="D900" t="s">
        <v>1539</v>
      </c>
      <c r="E900" s="323" t="s">
        <v>1539</v>
      </c>
      <c r="G900" s="323" t="s">
        <v>1539</v>
      </c>
      <c r="H900" s="323" t="s">
        <v>1539</v>
      </c>
    </row>
    <row r="901" spans="1:8" x14ac:dyDescent="0.25">
      <c r="A901" s="103"/>
      <c r="B901" s="324"/>
      <c r="C901" s="324" t="s">
        <v>1539</v>
      </c>
      <c r="D901" t="s">
        <v>1539</v>
      </c>
      <c r="E901" s="323" t="s">
        <v>1539</v>
      </c>
      <c r="G901" s="323" t="s">
        <v>1539</v>
      </c>
      <c r="H901" s="323" t="s">
        <v>1539</v>
      </c>
    </row>
    <row r="902" spans="1:8" x14ac:dyDescent="0.25">
      <c r="A902" s="103"/>
      <c r="B902" s="324"/>
      <c r="C902" s="324" t="s">
        <v>1539</v>
      </c>
      <c r="D902" t="s">
        <v>1539</v>
      </c>
      <c r="E902" s="323" t="s">
        <v>1539</v>
      </c>
      <c r="G902" s="323" t="s">
        <v>1539</v>
      </c>
      <c r="H902" s="323" t="s">
        <v>1539</v>
      </c>
    </row>
    <row r="903" spans="1:8" x14ac:dyDescent="0.25">
      <c r="A903" s="103"/>
      <c r="B903" s="324"/>
      <c r="C903" s="324" t="s">
        <v>1539</v>
      </c>
      <c r="D903" t="s">
        <v>1539</v>
      </c>
      <c r="E903" s="323" t="s">
        <v>1539</v>
      </c>
      <c r="G903" s="323" t="s">
        <v>1539</v>
      </c>
      <c r="H903" s="323" t="s">
        <v>1539</v>
      </c>
    </row>
    <row r="904" spans="1:8" x14ac:dyDescent="0.25">
      <c r="A904" s="103"/>
      <c r="B904" s="324"/>
      <c r="C904" s="324" t="s">
        <v>1539</v>
      </c>
      <c r="D904" t="s">
        <v>1539</v>
      </c>
      <c r="E904" s="323" t="s">
        <v>1539</v>
      </c>
      <c r="G904" s="323" t="s">
        <v>1539</v>
      </c>
      <c r="H904" s="323" t="s">
        <v>1539</v>
      </c>
    </row>
    <row r="905" spans="1:8" x14ac:dyDescent="0.25">
      <c r="A905" s="103"/>
      <c r="B905" s="324"/>
      <c r="C905" s="324" t="s">
        <v>1539</v>
      </c>
      <c r="D905" t="s">
        <v>1539</v>
      </c>
      <c r="E905" s="323" t="s">
        <v>1539</v>
      </c>
      <c r="G905" s="323" t="s">
        <v>1539</v>
      </c>
      <c r="H905" s="323" t="s">
        <v>1539</v>
      </c>
    </row>
    <row r="906" spans="1:8" x14ac:dyDescent="0.25">
      <c r="A906" s="103"/>
      <c r="B906" s="324"/>
      <c r="C906" s="324" t="s">
        <v>1539</v>
      </c>
      <c r="D906" t="s">
        <v>1539</v>
      </c>
      <c r="E906" s="323" t="s">
        <v>1539</v>
      </c>
      <c r="G906" s="323" t="s">
        <v>1539</v>
      </c>
      <c r="H906" s="323" t="s">
        <v>1539</v>
      </c>
    </row>
    <row r="907" spans="1:8" x14ac:dyDescent="0.25">
      <c r="A907" s="103"/>
      <c r="B907" s="324"/>
      <c r="C907" s="324" t="s">
        <v>1539</v>
      </c>
      <c r="D907" t="s">
        <v>1539</v>
      </c>
      <c r="E907" s="323" t="s">
        <v>1539</v>
      </c>
      <c r="G907" s="323" t="s">
        <v>1539</v>
      </c>
      <c r="H907" s="323" t="s">
        <v>1539</v>
      </c>
    </row>
    <row r="908" spans="1:8" x14ac:dyDescent="0.25">
      <c r="A908" s="103"/>
      <c r="B908" s="324"/>
      <c r="C908" s="324" t="s">
        <v>1539</v>
      </c>
      <c r="D908" t="s">
        <v>1539</v>
      </c>
      <c r="E908" s="323" t="s">
        <v>1539</v>
      </c>
      <c r="G908" s="323" t="s">
        <v>1539</v>
      </c>
      <c r="H908" s="323" t="s">
        <v>1539</v>
      </c>
    </row>
    <row r="909" spans="1:8" x14ac:dyDescent="0.25">
      <c r="A909" s="103"/>
      <c r="B909" s="324"/>
      <c r="C909" s="324" t="s">
        <v>1539</v>
      </c>
      <c r="D909" t="s">
        <v>1539</v>
      </c>
      <c r="E909" s="323" t="s">
        <v>1539</v>
      </c>
      <c r="G909" s="323" t="s">
        <v>1539</v>
      </c>
      <c r="H909" s="323" t="s">
        <v>1539</v>
      </c>
    </row>
    <row r="910" spans="1:8" x14ac:dyDescent="0.25">
      <c r="A910" s="103"/>
      <c r="B910" s="324"/>
      <c r="C910" s="324" t="s">
        <v>1539</v>
      </c>
      <c r="D910" t="s">
        <v>1539</v>
      </c>
      <c r="E910" s="323" t="s">
        <v>1539</v>
      </c>
      <c r="G910" s="323" t="s">
        <v>1539</v>
      </c>
      <c r="H910" s="323" t="s">
        <v>1539</v>
      </c>
    </row>
    <row r="911" spans="1:8" x14ac:dyDescent="0.25">
      <c r="A911" s="103"/>
      <c r="B911" s="324"/>
      <c r="C911" s="324" t="s">
        <v>1539</v>
      </c>
      <c r="D911" t="s">
        <v>1539</v>
      </c>
      <c r="E911" s="323" t="s">
        <v>1539</v>
      </c>
      <c r="G911" s="323" t="s">
        <v>1539</v>
      </c>
      <c r="H911" s="323" t="s">
        <v>1539</v>
      </c>
    </row>
    <row r="912" spans="1:8" x14ac:dyDescent="0.25">
      <c r="A912" s="103"/>
      <c r="B912" s="324"/>
      <c r="C912" s="324" t="s">
        <v>1539</v>
      </c>
      <c r="D912" t="s">
        <v>1539</v>
      </c>
      <c r="E912" s="323" t="s">
        <v>1539</v>
      </c>
      <c r="G912" s="323" t="s">
        <v>1539</v>
      </c>
      <c r="H912" s="323" t="s">
        <v>1539</v>
      </c>
    </row>
    <row r="913" spans="1:8" x14ac:dyDescent="0.25">
      <c r="A913" s="103"/>
      <c r="B913" s="324"/>
      <c r="C913" s="324" t="s">
        <v>1539</v>
      </c>
      <c r="D913" t="s">
        <v>1539</v>
      </c>
      <c r="E913" s="323" t="s">
        <v>1539</v>
      </c>
      <c r="G913" s="323" t="s">
        <v>1539</v>
      </c>
      <c r="H913" s="323" t="s">
        <v>1539</v>
      </c>
    </row>
    <row r="914" spans="1:8" x14ac:dyDescent="0.25">
      <c r="A914" s="103"/>
      <c r="B914" s="324"/>
      <c r="C914" s="324" t="s">
        <v>1539</v>
      </c>
      <c r="D914" t="s">
        <v>1539</v>
      </c>
      <c r="E914" s="323" t="s">
        <v>1539</v>
      </c>
      <c r="G914" s="323" t="s">
        <v>1539</v>
      </c>
      <c r="H914" s="323" t="s">
        <v>1539</v>
      </c>
    </row>
    <row r="915" spans="1:8" x14ac:dyDescent="0.25">
      <c r="A915" s="103"/>
      <c r="B915" s="324"/>
      <c r="C915" s="324" t="s">
        <v>1539</v>
      </c>
      <c r="D915" t="s">
        <v>1539</v>
      </c>
      <c r="E915" s="323" t="s">
        <v>1539</v>
      </c>
      <c r="G915" s="323" t="s">
        <v>1539</v>
      </c>
      <c r="H915" s="323" t="s">
        <v>1539</v>
      </c>
    </row>
    <row r="916" spans="1:8" x14ac:dyDescent="0.25">
      <c r="A916" s="103"/>
      <c r="B916" s="324"/>
      <c r="C916" s="324" t="s">
        <v>1539</v>
      </c>
      <c r="D916" t="s">
        <v>1539</v>
      </c>
      <c r="E916" s="323" t="s">
        <v>1539</v>
      </c>
      <c r="G916" s="323" t="s">
        <v>1539</v>
      </c>
      <c r="H916" s="323" t="s">
        <v>1539</v>
      </c>
    </row>
    <row r="917" spans="1:8" x14ac:dyDescent="0.25">
      <c r="A917" s="103"/>
      <c r="B917" s="324"/>
      <c r="C917" s="324" t="s">
        <v>1539</v>
      </c>
      <c r="D917" t="s">
        <v>1539</v>
      </c>
      <c r="E917" s="323" t="s">
        <v>1539</v>
      </c>
      <c r="G917" s="323" t="s">
        <v>1539</v>
      </c>
      <c r="H917" s="323" t="s">
        <v>1539</v>
      </c>
    </row>
    <row r="918" spans="1:8" x14ac:dyDescent="0.25">
      <c r="A918" s="103"/>
      <c r="B918" s="324"/>
      <c r="C918" s="324" t="s">
        <v>1539</v>
      </c>
      <c r="D918" t="s">
        <v>1539</v>
      </c>
      <c r="E918" s="323" t="s">
        <v>1539</v>
      </c>
      <c r="G918" s="323" t="s">
        <v>1539</v>
      </c>
      <c r="H918" s="323" t="s">
        <v>1539</v>
      </c>
    </row>
    <row r="919" spans="1:8" x14ac:dyDescent="0.25">
      <c r="A919" s="103"/>
      <c r="B919" s="324"/>
      <c r="C919" s="324" t="s">
        <v>1539</v>
      </c>
      <c r="D919" t="s">
        <v>1539</v>
      </c>
      <c r="E919" s="323" t="s">
        <v>1539</v>
      </c>
      <c r="G919" s="323" t="s">
        <v>1539</v>
      </c>
      <c r="H919" s="323" t="s">
        <v>1539</v>
      </c>
    </row>
    <row r="920" spans="1:8" x14ac:dyDescent="0.25">
      <c r="A920" s="103"/>
      <c r="B920" s="324"/>
      <c r="C920" s="324" t="s">
        <v>1539</v>
      </c>
      <c r="D920" t="s">
        <v>1539</v>
      </c>
      <c r="E920" s="323" t="s">
        <v>1539</v>
      </c>
      <c r="G920" s="323" t="s">
        <v>1539</v>
      </c>
      <c r="H920" s="323" t="s">
        <v>1539</v>
      </c>
    </row>
    <row r="921" spans="1:8" x14ac:dyDescent="0.25">
      <c r="A921" s="103"/>
      <c r="B921" s="324"/>
      <c r="C921" s="324" t="s">
        <v>1539</v>
      </c>
      <c r="D921" t="s">
        <v>1539</v>
      </c>
      <c r="E921" s="323" t="s">
        <v>1539</v>
      </c>
      <c r="G921" s="323" t="s">
        <v>1539</v>
      </c>
      <c r="H921" s="323" t="s">
        <v>1539</v>
      </c>
    </row>
    <row r="922" spans="1:8" x14ac:dyDescent="0.25">
      <c r="A922" s="103"/>
      <c r="B922" s="326"/>
      <c r="C922" s="324" t="s">
        <v>1539</v>
      </c>
      <c r="D922" t="s">
        <v>1539</v>
      </c>
      <c r="E922" s="323" t="s">
        <v>1539</v>
      </c>
      <c r="G922" s="323" t="s">
        <v>1539</v>
      </c>
      <c r="H922" s="323" t="s">
        <v>1539</v>
      </c>
    </row>
    <row r="923" spans="1:8" x14ac:dyDescent="0.25">
      <c r="A923" s="103"/>
      <c r="C923" s="324" t="s">
        <v>1539</v>
      </c>
      <c r="D923" t="s">
        <v>1539</v>
      </c>
      <c r="E923" s="323" t="s">
        <v>1539</v>
      </c>
      <c r="G923" s="323" t="s">
        <v>1539</v>
      </c>
      <c r="H923" s="323" t="s">
        <v>1539</v>
      </c>
    </row>
    <row r="924" spans="1:8" x14ac:dyDescent="0.25">
      <c r="A924" s="103"/>
      <c r="C924" s="324" t="s">
        <v>1539</v>
      </c>
      <c r="D924" t="s">
        <v>1539</v>
      </c>
      <c r="E924" s="323" t="s">
        <v>1539</v>
      </c>
      <c r="G924" s="323" t="s">
        <v>1539</v>
      </c>
      <c r="H924" s="323" t="s">
        <v>1539</v>
      </c>
    </row>
    <row r="925" spans="1:8" x14ac:dyDescent="0.25">
      <c r="A925" s="103"/>
      <c r="C925" s="324" t="s">
        <v>1539</v>
      </c>
      <c r="D925" t="s">
        <v>1539</v>
      </c>
      <c r="E925" s="323" t="s">
        <v>1539</v>
      </c>
      <c r="G925" s="323" t="s">
        <v>1539</v>
      </c>
      <c r="H925" s="323" t="s">
        <v>1539</v>
      </c>
    </row>
    <row r="926" spans="1:8" x14ac:dyDescent="0.25">
      <c r="A926" s="103"/>
      <c r="C926" s="324" t="s">
        <v>1539</v>
      </c>
      <c r="D926" t="s">
        <v>1539</v>
      </c>
      <c r="E926" s="323" t="s">
        <v>1539</v>
      </c>
      <c r="G926" s="323" t="s">
        <v>1539</v>
      </c>
      <c r="H926" s="323" t="s">
        <v>1539</v>
      </c>
    </row>
    <row r="927" spans="1:8" x14ac:dyDescent="0.25">
      <c r="A927" s="103"/>
      <c r="B927" s="324"/>
      <c r="C927" s="324" t="s">
        <v>1539</v>
      </c>
      <c r="D927" t="s">
        <v>1539</v>
      </c>
      <c r="E927" s="323" t="s">
        <v>1539</v>
      </c>
      <c r="G927" s="323" t="s">
        <v>1539</v>
      </c>
      <c r="H927" s="323" t="s">
        <v>1539</v>
      </c>
    </row>
    <row r="928" spans="1:8" x14ac:dyDescent="0.25">
      <c r="A928" s="103"/>
      <c r="B928" s="324"/>
      <c r="C928" s="324" t="s">
        <v>1539</v>
      </c>
      <c r="D928" t="s">
        <v>1539</v>
      </c>
      <c r="E928" s="323" t="s">
        <v>1539</v>
      </c>
      <c r="G928" s="323" t="s">
        <v>1539</v>
      </c>
      <c r="H928" s="323" t="s">
        <v>1539</v>
      </c>
    </row>
    <row r="929" spans="1:8" x14ac:dyDescent="0.25">
      <c r="A929" s="103"/>
      <c r="B929" s="324"/>
      <c r="C929" s="324" t="s">
        <v>1539</v>
      </c>
      <c r="D929" t="s">
        <v>1539</v>
      </c>
      <c r="E929" s="323" t="s">
        <v>1539</v>
      </c>
      <c r="G929" s="323" t="s">
        <v>1539</v>
      </c>
      <c r="H929" s="323" t="s">
        <v>1539</v>
      </c>
    </row>
    <row r="930" spans="1:8" x14ac:dyDescent="0.25">
      <c r="A930" s="103"/>
      <c r="B930" s="324"/>
      <c r="C930" s="324" t="s">
        <v>1539</v>
      </c>
      <c r="D930" t="s">
        <v>1539</v>
      </c>
      <c r="E930" s="323" t="s">
        <v>1539</v>
      </c>
      <c r="G930" s="323" t="s">
        <v>1539</v>
      </c>
      <c r="H930" s="323" t="s">
        <v>1539</v>
      </c>
    </row>
    <row r="931" spans="1:8" x14ac:dyDescent="0.25">
      <c r="A931" s="103"/>
      <c r="B931" s="324"/>
      <c r="C931" s="324" t="s">
        <v>1539</v>
      </c>
      <c r="D931" t="s">
        <v>1539</v>
      </c>
      <c r="E931" s="323" t="s">
        <v>1539</v>
      </c>
      <c r="G931" s="323" t="s">
        <v>1539</v>
      </c>
      <c r="H931" s="323" t="s">
        <v>1539</v>
      </c>
    </row>
    <row r="932" spans="1:8" x14ac:dyDescent="0.25">
      <c r="A932" s="103"/>
      <c r="B932" s="324"/>
      <c r="C932" s="324" t="s">
        <v>1539</v>
      </c>
      <c r="D932" t="s">
        <v>1539</v>
      </c>
      <c r="E932" s="323" t="s">
        <v>1539</v>
      </c>
      <c r="G932" s="323" t="s">
        <v>1539</v>
      </c>
      <c r="H932" s="323" t="s">
        <v>1539</v>
      </c>
    </row>
    <row r="933" spans="1:8" x14ac:dyDescent="0.25">
      <c r="A933" s="103"/>
      <c r="B933" s="324"/>
      <c r="C933" s="324" t="s">
        <v>1539</v>
      </c>
      <c r="D933" t="s">
        <v>1539</v>
      </c>
      <c r="E933" s="323" t="s">
        <v>1539</v>
      </c>
      <c r="G933" s="323" t="s">
        <v>1539</v>
      </c>
      <c r="H933" s="323" t="s">
        <v>1539</v>
      </c>
    </row>
    <row r="934" spans="1:8" x14ac:dyDescent="0.25">
      <c r="A934" s="103"/>
      <c r="B934" s="324"/>
      <c r="C934" s="324" t="s">
        <v>1539</v>
      </c>
      <c r="D934" t="s">
        <v>1539</v>
      </c>
      <c r="E934" s="323" t="s">
        <v>1539</v>
      </c>
      <c r="G934" s="323" t="s">
        <v>1539</v>
      </c>
      <c r="H934" s="323" t="s">
        <v>1539</v>
      </c>
    </row>
    <row r="935" spans="1:8" x14ac:dyDescent="0.25">
      <c r="A935" s="103"/>
      <c r="B935" s="326"/>
      <c r="C935" s="324" t="s">
        <v>1539</v>
      </c>
      <c r="D935" t="s">
        <v>1539</v>
      </c>
      <c r="E935" s="323" t="s">
        <v>1539</v>
      </c>
      <c r="G935" s="323" t="s">
        <v>1539</v>
      </c>
      <c r="H935" s="323" t="s">
        <v>1539</v>
      </c>
    </row>
    <row r="936" spans="1:8" x14ac:dyDescent="0.25">
      <c r="A936" s="103"/>
      <c r="C936" s="324" t="s">
        <v>1539</v>
      </c>
      <c r="D936" t="s">
        <v>1539</v>
      </c>
      <c r="E936" s="323" t="s">
        <v>1539</v>
      </c>
      <c r="G936" s="323" t="s">
        <v>1539</v>
      </c>
      <c r="H936" s="323" t="s">
        <v>1539</v>
      </c>
    </row>
    <row r="937" spans="1:8" x14ac:dyDescent="0.25">
      <c r="A937" s="103"/>
      <c r="C937" s="324" t="s">
        <v>1539</v>
      </c>
      <c r="D937" t="s">
        <v>1539</v>
      </c>
      <c r="E937" s="323" t="s">
        <v>1539</v>
      </c>
      <c r="G937" s="323" t="s">
        <v>1539</v>
      </c>
      <c r="H937" s="323" t="s">
        <v>1539</v>
      </c>
    </row>
    <row r="938" spans="1:8" x14ac:dyDescent="0.25">
      <c r="A938" s="103"/>
      <c r="C938" s="324" t="s">
        <v>1539</v>
      </c>
      <c r="D938" t="s">
        <v>1539</v>
      </c>
      <c r="E938" s="323" t="s">
        <v>1539</v>
      </c>
      <c r="G938" s="323" t="s">
        <v>1539</v>
      </c>
      <c r="H938" s="323" t="s">
        <v>1539</v>
      </c>
    </row>
    <row r="939" spans="1:8" x14ac:dyDescent="0.25">
      <c r="A939" s="103"/>
      <c r="C939" s="324" t="s">
        <v>1539</v>
      </c>
      <c r="D939" t="s">
        <v>1539</v>
      </c>
      <c r="E939" s="323" t="s">
        <v>1539</v>
      </c>
      <c r="G939" s="323" t="s">
        <v>1539</v>
      </c>
      <c r="H939" s="323" t="s">
        <v>1539</v>
      </c>
    </row>
    <row r="940" spans="1:8" x14ac:dyDescent="0.25">
      <c r="A940" s="103"/>
      <c r="B940" s="324"/>
      <c r="C940" s="324" t="s">
        <v>1539</v>
      </c>
      <c r="D940" t="s">
        <v>1539</v>
      </c>
      <c r="E940" s="323" t="s">
        <v>1539</v>
      </c>
      <c r="G940" s="323" t="s">
        <v>1539</v>
      </c>
      <c r="H940" s="323" t="s">
        <v>1539</v>
      </c>
    </row>
    <row r="941" spans="1:8" x14ac:dyDescent="0.25">
      <c r="A941" s="103"/>
      <c r="B941" s="324"/>
      <c r="C941" s="324" t="s">
        <v>1539</v>
      </c>
      <c r="D941" t="s">
        <v>1539</v>
      </c>
      <c r="E941" s="323" t="s">
        <v>1539</v>
      </c>
      <c r="G941" s="323" t="s">
        <v>1539</v>
      </c>
      <c r="H941" s="323" t="s">
        <v>1539</v>
      </c>
    </row>
    <row r="942" spans="1:8" x14ac:dyDescent="0.25">
      <c r="A942" s="103"/>
      <c r="B942" s="324"/>
      <c r="C942" s="324" t="s">
        <v>1539</v>
      </c>
      <c r="D942" t="s">
        <v>1539</v>
      </c>
      <c r="E942" s="323" t="s">
        <v>1539</v>
      </c>
      <c r="G942" s="323" t="s">
        <v>1539</v>
      </c>
      <c r="H942" s="323" t="s">
        <v>1539</v>
      </c>
    </row>
    <row r="943" spans="1:8" x14ac:dyDescent="0.25">
      <c r="A943" s="103"/>
      <c r="B943" s="324"/>
      <c r="C943" s="324" t="s">
        <v>1539</v>
      </c>
      <c r="D943" t="s">
        <v>1539</v>
      </c>
      <c r="E943" s="323" t="s">
        <v>1539</v>
      </c>
      <c r="G943" s="323" t="s">
        <v>1539</v>
      </c>
      <c r="H943" s="323" t="s">
        <v>1539</v>
      </c>
    </row>
    <row r="944" spans="1:8" x14ac:dyDescent="0.25">
      <c r="A944" s="103"/>
      <c r="B944" s="324"/>
      <c r="C944" s="324" t="s">
        <v>1539</v>
      </c>
      <c r="D944" t="s">
        <v>1539</v>
      </c>
      <c r="E944" s="323" t="s">
        <v>1539</v>
      </c>
      <c r="G944" s="323" t="s">
        <v>1539</v>
      </c>
      <c r="H944" s="323" t="s">
        <v>1539</v>
      </c>
    </row>
    <row r="945" spans="1:8" x14ac:dyDescent="0.25">
      <c r="A945" s="103"/>
      <c r="B945" s="324"/>
      <c r="C945" s="324" t="s">
        <v>1539</v>
      </c>
      <c r="D945" t="s">
        <v>1539</v>
      </c>
      <c r="E945" s="323" t="s">
        <v>1539</v>
      </c>
      <c r="G945" s="323" t="s">
        <v>1539</v>
      </c>
      <c r="H945" s="323" t="s">
        <v>1539</v>
      </c>
    </row>
    <row r="946" spans="1:8" x14ac:dyDescent="0.25">
      <c r="A946" s="103"/>
      <c r="B946" s="324"/>
      <c r="C946" s="324" t="s">
        <v>1539</v>
      </c>
      <c r="D946" t="s">
        <v>1539</v>
      </c>
      <c r="E946" s="323" t="s">
        <v>1539</v>
      </c>
      <c r="G946" s="323" t="s">
        <v>1539</v>
      </c>
      <c r="H946" s="323" t="s">
        <v>1539</v>
      </c>
    </row>
    <row r="947" spans="1:8" x14ac:dyDescent="0.25">
      <c r="A947" s="103"/>
      <c r="B947" s="324"/>
      <c r="C947" s="324" t="s">
        <v>1539</v>
      </c>
      <c r="D947" t="s">
        <v>1539</v>
      </c>
      <c r="E947" s="323" t="s">
        <v>1539</v>
      </c>
      <c r="G947" s="323" t="s">
        <v>1539</v>
      </c>
      <c r="H947" s="323" t="s">
        <v>1539</v>
      </c>
    </row>
    <row r="948" spans="1:8" x14ac:dyDescent="0.25">
      <c r="A948" s="103"/>
      <c r="B948" s="324"/>
      <c r="C948" s="324" t="s">
        <v>1539</v>
      </c>
      <c r="D948" t="s">
        <v>1539</v>
      </c>
      <c r="E948" s="323" t="s">
        <v>1539</v>
      </c>
      <c r="G948" s="323" t="s">
        <v>1539</v>
      </c>
      <c r="H948" s="323" t="s">
        <v>1539</v>
      </c>
    </row>
    <row r="949" spans="1:8" x14ac:dyDescent="0.25">
      <c r="A949" s="103"/>
      <c r="B949" s="324"/>
      <c r="C949" s="324" t="s">
        <v>1539</v>
      </c>
      <c r="D949" t="s">
        <v>1539</v>
      </c>
      <c r="E949" s="323" t="s">
        <v>1539</v>
      </c>
      <c r="G949" s="323" t="s">
        <v>1539</v>
      </c>
      <c r="H949" s="323" t="s">
        <v>1539</v>
      </c>
    </row>
    <row r="950" spans="1:8" x14ac:dyDescent="0.25">
      <c r="A950" s="103"/>
      <c r="B950" s="326"/>
      <c r="C950" s="324" t="s">
        <v>1539</v>
      </c>
      <c r="D950" t="s">
        <v>1539</v>
      </c>
      <c r="E950" s="323" t="s">
        <v>1539</v>
      </c>
      <c r="G950" s="323" t="s">
        <v>1539</v>
      </c>
      <c r="H950" s="323" t="s">
        <v>1539</v>
      </c>
    </row>
    <row r="951" spans="1:8" x14ac:dyDescent="0.25">
      <c r="A951" s="103"/>
      <c r="C951" s="324" t="s">
        <v>1539</v>
      </c>
      <c r="D951" t="s">
        <v>1539</v>
      </c>
      <c r="E951" s="323" t="s">
        <v>1539</v>
      </c>
      <c r="G951" s="323" t="s">
        <v>1539</v>
      </c>
      <c r="H951" s="323" t="s">
        <v>1539</v>
      </c>
    </row>
    <row r="952" spans="1:8" x14ac:dyDescent="0.25">
      <c r="A952" s="103"/>
      <c r="C952" s="324" t="s">
        <v>1539</v>
      </c>
      <c r="D952" t="s">
        <v>1539</v>
      </c>
      <c r="E952" s="323" t="s">
        <v>1539</v>
      </c>
      <c r="G952" s="323" t="s">
        <v>1539</v>
      </c>
      <c r="H952" s="323" t="s">
        <v>1539</v>
      </c>
    </row>
    <row r="953" spans="1:8" x14ac:dyDescent="0.25">
      <c r="A953" s="103"/>
      <c r="C953" s="324" t="s">
        <v>1539</v>
      </c>
      <c r="D953" t="s">
        <v>1539</v>
      </c>
      <c r="E953" s="323" t="s">
        <v>1539</v>
      </c>
      <c r="G953" s="323" t="s">
        <v>1539</v>
      </c>
      <c r="H953" s="323" t="s">
        <v>1539</v>
      </c>
    </row>
    <row r="954" spans="1:8" x14ac:dyDescent="0.25">
      <c r="A954" s="103"/>
      <c r="B954" s="324"/>
      <c r="C954" s="324" t="s">
        <v>1539</v>
      </c>
      <c r="D954" t="s">
        <v>1539</v>
      </c>
      <c r="E954" s="323" t="s">
        <v>1539</v>
      </c>
      <c r="G954" s="323" t="s">
        <v>1539</v>
      </c>
      <c r="H954" s="323" t="s">
        <v>1539</v>
      </c>
    </row>
    <row r="955" spans="1:8" x14ac:dyDescent="0.25">
      <c r="A955" s="103"/>
      <c r="B955" s="324"/>
      <c r="C955" s="324" t="s">
        <v>1539</v>
      </c>
      <c r="D955" t="s">
        <v>1539</v>
      </c>
      <c r="E955" s="323" t="s">
        <v>1539</v>
      </c>
      <c r="G955" s="323" t="s">
        <v>1539</v>
      </c>
      <c r="H955" s="323" t="s">
        <v>1539</v>
      </c>
    </row>
    <row r="956" spans="1:8" x14ac:dyDescent="0.25">
      <c r="A956" s="103"/>
      <c r="B956" s="324"/>
      <c r="C956" s="324" t="s">
        <v>1539</v>
      </c>
      <c r="D956" t="s">
        <v>1539</v>
      </c>
      <c r="E956" s="323" t="s">
        <v>1539</v>
      </c>
      <c r="G956" s="323" t="s">
        <v>1539</v>
      </c>
      <c r="H956" s="323" t="s">
        <v>1539</v>
      </c>
    </row>
    <row r="957" spans="1:8" x14ac:dyDescent="0.25">
      <c r="A957" s="103"/>
      <c r="B957" s="324"/>
      <c r="C957" s="324" t="s">
        <v>1539</v>
      </c>
      <c r="D957" t="s">
        <v>1539</v>
      </c>
      <c r="E957" s="323" t="s">
        <v>1539</v>
      </c>
      <c r="G957" s="323" t="s">
        <v>1539</v>
      </c>
      <c r="H957" s="323" t="s">
        <v>1539</v>
      </c>
    </row>
    <row r="958" spans="1:8" x14ac:dyDescent="0.25">
      <c r="A958" s="103"/>
      <c r="B958" s="324"/>
      <c r="C958" s="324" t="s">
        <v>1539</v>
      </c>
      <c r="D958" t="s">
        <v>1539</v>
      </c>
      <c r="E958" s="323" t="s">
        <v>1539</v>
      </c>
      <c r="G958" s="323" t="s">
        <v>1539</v>
      </c>
      <c r="H958" s="323" t="s">
        <v>1539</v>
      </c>
    </row>
    <row r="959" spans="1:8" x14ac:dyDescent="0.25">
      <c r="A959" s="103"/>
      <c r="B959" s="326"/>
      <c r="C959" s="324" t="s">
        <v>1539</v>
      </c>
      <c r="D959" t="s">
        <v>1539</v>
      </c>
      <c r="E959" s="323" t="s">
        <v>1539</v>
      </c>
      <c r="G959" s="323" t="s">
        <v>1539</v>
      </c>
      <c r="H959" s="323" t="s">
        <v>1539</v>
      </c>
    </row>
    <row r="960" spans="1:8" x14ac:dyDescent="0.25">
      <c r="A960" s="103"/>
      <c r="C960" s="324" t="s">
        <v>1539</v>
      </c>
      <c r="D960" t="s">
        <v>1539</v>
      </c>
      <c r="E960" s="323" t="s">
        <v>1539</v>
      </c>
      <c r="G960" s="323" t="s">
        <v>1539</v>
      </c>
      <c r="H960" s="323" t="s">
        <v>1539</v>
      </c>
    </row>
    <row r="961" spans="1:8" x14ac:dyDescent="0.25">
      <c r="A961" s="103"/>
      <c r="C961" s="324" t="s">
        <v>1539</v>
      </c>
      <c r="D961" t="s">
        <v>1539</v>
      </c>
      <c r="E961" s="323" t="s">
        <v>1539</v>
      </c>
      <c r="G961" s="323" t="s">
        <v>1539</v>
      </c>
      <c r="H961" s="323" t="s">
        <v>1539</v>
      </c>
    </row>
    <row r="962" spans="1:8" x14ac:dyDescent="0.25">
      <c r="A962" s="103"/>
      <c r="C962" s="324" t="s">
        <v>1539</v>
      </c>
      <c r="D962" t="s">
        <v>1539</v>
      </c>
      <c r="E962" s="323" t="s">
        <v>1539</v>
      </c>
      <c r="G962" s="323" t="s">
        <v>1539</v>
      </c>
      <c r="H962" s="323" t="s">
        <v>1539</v>
      </c>
    </row>
    <row r="963" spans="1:8" x14ac:dyDescent="0.25">
      <c r="A963" s="103"/>
      <c r="C963" s="324" t="s">
        <v>1539</v>
      </c>
      <c r="D963" t="s">
        <v>1539</v>
      </c>
      <c r="E963" s="323" t="s">
        <v>1539</v>
      </c>
      <c r="G963" s="323" t="s">
        <v>1539</v>
      </c>
      <c r="H963" s="323" t="s">
        <v>1539</v>
      </c>
    </row>
    <row r="964" spans="1:8" x14ac:dyDescent="0.25">
      <c r="A964" s="103"/>
      <c r="C964" s="324" t="s">
        <v>1539</v>
      </c>
      <c r="D964" t="s">
        <v>1539</v>
      </c>
      <c r="E964" s="323" t="s">
        <v>1539</v>
      </c>
      <c r="G964" s="323" t="s">
        <v>1539</v>
      </c>
      <c r="H964" s="323" t="s">
        <v>1539</v>
      </c>
    </row>
    <row r="965" spans="1:8" x14ac:dyDescent="0.25">
      <c r="A965" s="103"/>
      <c r="B965" s="324"/>
      <c r="C965" s="324" t="s">
        <v>1539</v>
      </c>
      <c r="D965" t="s">
        <v>1539</v>
      </c>
      <c r="E965" s="323" t="s">
        <v>1539</v>
      </c>
      <c r="G965" s="323" t="s">
        <v>1539</v>
      </c>
      <c r="H965" s="323" t="s">
        <v>1539</v>
      </c>
    </row>
    <row r="966" spans="1:8" x14ac:dyDescent="0.25">
      <c r="A966" s="103"/>
      <c r="B966" s="324"/>
      <c r="C966" s="324" t="s">
        <v>1539</v>
      </c>
      <c r="D966" t="s">
        <v>1539</v>
      </c>
      <c r="E966" s="323" t="s">
        <v>1539</v>
      </c>
      <c r="G966" s="323" t="s">
        <v>1539</v>
      </c>
      <c r="H966" s="323" t="s">
        <v>1539</v>
      </c>
    </row>
    <row r="967" spans="1:8" x14ac:dyDescent="0.25">
      <c r="A967" s="103"/>
      <c r="B967" s="324"/>
      <c r="C967" s="324" t="s">
        <v>1539</v>
      </c>
      <c r="D967" t="s">
        <v>1539</v>
      </c>
      <c r="E967" s="323" t="s">
        <v>1539</v>
      </c>
      <c r="G967" s="323" t="s">
        <v>1539</v>
      </c>
      <c r="H967" s="323" t="s">
        <v>1539</v>
      </c>
    </row>
    <row r="968" spans="1:8" x14ac:dyDescent="0.25">
      <c r="A968" s="103"/>
      <c r="B968" s="324"/>
      <c r="C968" s="324" t="s">
        <v>1539</v>
      </c>
      <c r="D968" t="s">
        <v>1539</v>
      </c>
      <c r="E968" s="323" t="s">
        <v>1539</v>
      </c>
      <c r="G968" s="323" t="s">
        <v>1539</v>
      </c>
      <c r="H968" s="323" t="s">
        <v>1539</v>
      </c>
    </row>
    <row r="969" spans="1:8" x14ac:dyDescent="0.25">
      <c r="A969" s="103"/>
      <c r="B969" s="324"/>
      <c r="C969" s="324" t="s">
        <v>1539</v>
      </c>
      <c r="D969" t="s">
        <v>1539</v>
      </c>
      <c r="E969" s="323" t="s">
        <v>1539</v>
      </c>
      <c r="G969" s="323" t="s">
        <v>1539</v>
      </c>
      <c r="H969" s="323" t="s">
        <v>1539</v>
      </c>
    </row>
    <row r="970" spans="1:8" x14ac:dyDescent="0.25">
      <c r="A970" s="103"/>
      <c r="B970" s="324"/>
      <c r="C970" s="324" t="s">
        <v>1539</v>
      </c>
      <c r="D970" t="s">
        <v>1539</v>
      </c>
      <c r="E970" s="323" t="s">
        <v>1539</v>
      </c>
      <c r="G970" s="323" t="s">
        <v>1539</v>
      </c>
      <c r="H970" s="323" t="s">
        <v>1539</v>
      </c>
    </row>
    <row r="971" spans="1:8" x14ac:dyDescent="0.25">
      <c r="A971" s="103"/>
      <c r="B971" s="324"/>
      <c r="C971" s="324" t="s">
        <v>1539</v>
      </c>
      <c r="D971" t="s">
        <v>1539</v>
      </c>
      <c r="E971" s="323" t="s">
        <v>1539</v>
      </c>
      <c r="G971" s="323" t="s">
        <v>1539</v>
      </c>
      <c r="H971" s="323" t="s">
        <v>1539</v>
      </c>
    </row>
    <row r="972" spans="1:8" x14ac:dyDescent="0.25">
      <c r="A972" s="103"/>
      <c r="B972" s="324"/>
      <c r="C972" s="324" t="s">
        <v>1539</v>
      </c>
      <c r="D972" t="s">
        <v>1539</v>
      </c>
      <c r="E972" s="323" t="s">
        <v>1539</v>
      </c>
      <c r="G972" s="323" t="s">
        <v>1539</v>
      </c>
      <c r="H972" s="323" t="s">
        <v>1539</v>
      </c>
    </row>
    <row r="973" spans="1:8" x14ac:dyDescent="0.25">
      <c r="A973" s="103"/>
      <c r="B973" s="324"/>
      <c r="C973" s="324" t="s">
        <v>1539</v>
      </c>
      <c r="D973" t="s">
        <v>1539</v>
      </c>
      <c r="E973" s="323" t="s">
        <v>1539</v>
      </c>
      <c r="G973" s="323" t="s">
        <v>1539</v>
      </c>
      <c r="H973" s="323" t="s">
        <v>1539</v>
      </c>
    </row>
    <row r="974" spans="1:8" x14ac:dyDescent="0.25">
      <c r="A974" s="103"/>
      <c r="B974" s="324"/>
      <c r="C974" s="324" t="s">
        <v>1539</v>
      </c>
      <c r="D974" t="s">
        <v>1539</v>
      </c>
      <c r="E974" s="323" t="s">
        <v>1539</v>
      </c>
      <c r="G974" s="323" t="s">
        <v>1539</v>
      </c>
      <c r="H974" s="323" t="s">
        <v>1539</v>
      </c>
    </row>
    <row r="975" spans="1:8" x14ac:dyDescent="0.25">
      <c r="A975" s="103"/>
      <c r="B975" s="324"/>
      <c r="C975" s="324" t="s">
        <v>1539</v>
      </c>
      <c r="D975" t="s">
        <v>1539</v>
      </c>
      <c r="E975" s="323" t="s">
        <v>1539</v>
      </c>
      <c r="G975" s="323" t="s">
        <v>1539</v>
      </c>
      <c r="H975" s="323" t="s">
        <v>1539</v>
      </c>
    </row>
    <row r="976" spans="1:8" x14ac:dyDescent="0.25">
      <c r="A976" s="103"/>
      <c r="B976" s="324"/>
      <c r="C976" s="324" t="s">
        <v>1539</v>
      </c>
      <c r="D976" t="s">
        <v>1539</v>
      </c>
      <c r="E976" s="323" t="s">
        <v>1539</v>
      </c>
      <c r="G976" s="323" t="s">
        <v>1539</v>
      </c>
      <c r="H976" s="323" t="s">
        <v>1539</v>
      </c>
    </row>
    <row r="977" spans="1:8" x14ac:dyDescent="0.25">
      <c r="A977" s="103"/>
      <c r="B977" s="324"/>
      <c r="C977" s="324" t="s">
        <v>1539</v>
      </c>
      <c r="D977" t="s">
        <v>1539</v>
      </c>
      <c r="E977" s="323" t="s">
        <v>1539</v>
      </c>
      <c r="G977" s="323" t="s">
        <v>1539</v>
      </c>
      <c r="H977" s="323" t="s">
        <v>1539</v>
      </c>
    </row>
    <row r="978" spans="1:8" x14ac:dyDescent="0.25">
      <c r="A978" s="103"/>
      <c r="B978" s="324"/>
      <c r="C978" s="324" t="s">
        <v>1539</v>
      </c>
      <c r="D978" t="s">
        <v>1539</v>
      </c>
      <c r="E978" s="323" t="s">
        <v>1539</v>
      </c>
      <c r="G978" s="323" t="s">
        <v>1539</v>
      </c>
      <c r="H978" s="323" t="s">
        <v>1539</v>
      </c>
    </row>
    <row r="979" spans="1:8" x14ac:dyDescent="0.25">
      <c r="A979" s="103"/>
      <c r="B979" s="324"/>
      <c r="C979" s="324" t="s">
        <v>1539</v>
      </c>
      <c r="D979" t="s">
        <v>1539</v>
      </c>
      <c r="E979" s="323" t="s">
        <v>1539</v>
      </c>
      <c r="G979" s="323" t="s">
        <v>1539</v>
      </c>
      <c r="H979" s="323" t="s">
        <v>1539</v>
      </c>
    </row>
    <row r="980" spans="1:8" x14ac:dyDescent="0.25">
      <c r="A980" s="103"/>
      <c r="B980" s="324"/>
      <c r="C980" s="324" t="s">
        <v>1539</v>
      </c>
      <c r="D980" t="s">
        <v>1539</v>
      </c>
      <c r="E980" s="323" t="s">
        <v>1539</v>
      </c>
      <c r="G980" s="323" t="s">
        <v>1539</v>
      </c>
      <c r="H980" s="323" t="s">
        <v>1539</v>
      </c>
    </row>
    <row r="981" spans="1:8" x14ac:dyDescent="0.25">
      <c r="A981" s="103"/>
      <c r="B981" s="324"/>
      <c r="C981" s="324" t="s">
        <v>1539</v>
      </c>
      <c r="D981" t="s">
        <v>1539</v>
      </c>
      <c r="E981" s="323" t="s">
        <v>1539</v>
      </c>
      <c r="G981" s="323" t="s">
        <v>1539</v>
      </c>
      <c r="H981" s="323" t="s">
        <v>1539</v>
      </c>
    </row>
    <row r="982" spans="1:8" x14ac:dyDescent="0.25">
      <c r="A982" s="103"/>
      <c r="B982" s="326"/>
      <c r="C982" s="324" t="s">
        <v>1539</v>
      </c>
      <c r="D982" t="s">
        <v>1539</v>
      </c>
      <c r="E982" s="323" t="s">
        <v>1539</v>
      </c>
      <c r="G982" s="323" t="s">
        <v>1539</v>
      </c>
      <c r="H982" s="323" t="s">
        <v>1539</v>
      </c>
    </row>
    <row r="983" spans="1:8" x14ac:dyDescent="0.25">
      <c r="A983" s="103"/>
      <c r="C983" s="324" t="s">
        <v>1539</v>
      </c>
      <c r="D983" t="s">
        <v>1539</v>
      </c>
      <c r="E983" s="323" t="s">
        <v>1539</v>
      </c>
      <c r="G983" s="323" t="s">
        <v>1539</v>
      </c>
      <c r="H983" s="323" t="s">
        <v>1539</v>
      </c>
    </row>
    <row r="984" spans="1:8" x14ac:dyDescent="0.25">
      <c r="A984" s="103"/>
      <c r="C984" s="324" t="s">
        <v>1539</v>
      </c>
      <c r="D984" t="s">
        <v>1539</v>
      </c>
      <c r="E984" s="323" t="s">
        <v>1539</v>
      </c>
      <c r="G984" s="323" t="s">
        <v>1539</v>
      </c>
      <c r="H984" s="323" t="s">
        <v>1539</v>
      </c>
    </row>
    <row r="985" spans="1:8" x14ac:dyDescent="0.25">
      <c r="A985" s="103"/>
      <c r="C985" s="324" t="s">
        <v>1539</v>
      </c>
      <c r="D985" t="s">
        <v>1539</v>
      </c>
      <c r="E985" s="323" t="s">
        <v>1539</v>
      </c>
      <c r="G985" s="323" t="s">
        <v>1539</v>
      </c>
      <c r="H985" s="323" t="s">
        <v>1539</v>
      </c>
    </row>
    <row r="986" spans="1:8" x14ac:dyDescent="0.25">
      <c r="A986" s="103"/>
      <c r="C986" s="324" t="s">
        <v>1539</v>
      </c>
      <c r="D986" t="s">
        <v>1539</v>
      </c>
      <c r="E986" s="323" t="s">
        <v>1539</v>
      </c>
      <c r="G986" s="323" t="s">
        <v>1539</v>
      </c>
      <c r="H986" s="323" t="s">
        <v>1539</v>
      </c>
    </row>
    <row r="987" spans="1:8" x14ac:dyDescent="0.25">
      <c r="A987" s="103"/>
      <c r="B987" s="324"/>
      <c r="C987" s="324" t="s">
        <v>1539</v>
      </c>
      <c r="D987" t="s">
        <v>1539</v>
      </c>
      <c r="E987" s="323" t="s">
        <v>1539</v>
      </c>
      <c r="G987" s="323" t="s">
        <v>1539</v>
      </c>
      <c r="H987" s="323" t="s">
        <v>1539</v>
      </c>
    </row>
    <row r="988" spans="1:8" x14ac:dyDescent="0.25">
      <c r="A988" s="103"/>
      <c r="B988" s="324"/>
      <c r="C988" s="324" t="s">
        <v>1539</v>
      </c>
      <c r="D988" t="s">
        <v>1539</v>
      </c>
      <c r="E988" s="323" t="s">
        <v>1539</v>
      </c>
      <c r="G988" s="323" t="s">
        <v>1539</v>
      </c>
      <c r="H988" s="323" t="s">
        <v>1539</v>
      </c>
    </row>
    <row r="989" spans="1:8" x14ac:dyDescent="0.25">
      <c r="A989" s="103"/>
      <c r="B989" s="324"/>
      <c r="C989" s="324" t="s">
        <v>1539</v>
      </c>
      <c r="D989" t="s">
        <v>1539</v>
      </c>
      <c r="E989" s="323" t="s">
        <v>1539</v>
      </c>
      <c r="G989" s="323" t="s">
        <v>1539</v>
      </c>
      <c r="H989" s="323" t="s">
        <v>1539</v>
      </c>
    </row>
    <row r="990" spans="1:8" x14ac:dyDescent="0.25">
      <c r="A990" s="103"/>
      <c r="B990" s="324"/>
      <c r="C990" s="324" t="s">
        <v>1539</v>
      </c>
      <c r="D990" t="s">
        <v>1539</v>
      </c>
      <c r="E990" s="323" t="s">
        <v>1539</v>
      </c>
      <c r="G990" s="323" t="s">
        <v>1539</v>
      </c>
      <c r="H990" s="323" t="s">
        <v>1539</v>
      </c>
    </row>
    <row r="991" spans="1:8" x14ac:dyDescent="0.25">
      <c r="A991" s="103"/>
      <c r="B991" s="324"/>
      <c r="C991" s="324" t="s">
        <v>1539</v>
      </c>
      <c r="D991" t="s">
        <v>1539</v>
      </c>
      <c r="E991" s="323" t="s">
        <v>1539</v>
      </c>
      <c r="G991" s="323" t="s">
        <v>1539</v>
      </c>
      <c r="H991" s="323" t="s">
        <v>1539</v>
      </c>
    </row>
    <row r="992" spans="1:8" x14ac:dyDescent="0.25">
      <c r="A992" s="103"/>
      <c r="B992" s="324"/>
      <c r="C992" s="324" t="s">
        <v>1539</v>
      </c>
      <c r="D992" t="s">
        <v>1539</v>
      </c>
      <c r="E992" s="323" t="s">
        <v>1539</v>
      </c>
      <c r="G992" s="323" t="s">
        <v>1539</v>
      </c>
      <c r="H992" s="323" t="s">
        <v>1539</v>
      </c>
    </row>
    <row r="993" spans="1:8" x14ac:dyDescent="0.25">
      <c r="A993" s="103"/>
      <c r="B993" s="324"/>
      <c r="C993" s="324" t="s">
        <v>1539</v>
      </c>
      <c r="D993" t="s">
        <v>1539</v>
      </c>
      <c r="E993" s="323" t="s">
        <v>1539</v>
      </c>
      <c r="G993" s="323" t="s">
        <v>1539</v>
      </c>
      <c r="H993" s="323" t="s">
        <v>1539</v>
      </c>
    </row>
    <row r="994" spans="1:8" x14ac:dyDescent="0.25">
      <c r="A994" s="103"/>
      <c r="B994" s="324"/>
      <c r="C994" s="324" t="s">
        <v>1539</v>
      </c>
      <c r="D994" t="s">
        <v>1539</v>
      </c>
      <c r="E994" s="323" t="s">
        <v>1539</v>
      </c>
      <c r="G994" s="323" t="s">
        <v>1539</v>
      </c>
      <c r="H994" s="323" t="s">
        <v>1539</v>
      </c>
    </row>
    <row r="995" spans="1:8" x14ac:dyDescent="0.25">
      <c r="A995" s="103"/>
      <c r="B995" s="324"/>
      <c r="C995" s="324" t="s">
        <v>1539</v>
      </c>
      <c r="D995" t="s">
        <v>1539</v>
      </c>
      <c r="E995" s="323" t="s">
        <v>1539</v>
      </c>
      <c r="G995" s="323" t="s">
        <v>1539</v>
      </c>
      <c r="H995" s="323" t="s">
        <v>1539</v>
      </c>
    </row>
    <row r="996" spans="1:8" x14ac:dyDescent="0.25">
      <c r="A996" s="103"/>
      <c r="B996" s="324"/>
      <c r="C996" s="324" t="s">
        <v>1539</v>
      </c>
      <c r="D996" t="s">
        <v>1539</v>
      </c>
      <c r="E996" s="323" t="s">
        <v>1539</v>
      </c>
      <c r="G996" s="323" t="s">
        <v>1539</v>
      </c>
      <c r="H996" s="323" t="s">
        <v>1539</v>
      </c>
    </row>
    <row r="997" spans="1:8" x14ac:dyDescent="0.25">
      <c r="A997" s="103"/>
      <c r="B997" s="326"/>
      <c r="C997" s="324" t="s">
        <v>1539</v>
      </c>
      <c r="D997" t="s">
        <v>1539</v>
      </c>
      <c r="E997" s="323" t="s">
        <v>1539</v>
      </c>
      <c r="G997" s="323" t="s">
        <v>1539</v>
      </c>
      <c r="H997" s="323" t="s">
        <v>1539</v>
      </c>
    </row>
    <row r="998" spans="1:8" x14ac:dyDescent="0.25">
      <c r="A998" s="103"/>
      <c r="C998" s="324" t="s">
        <v>1539</v>
      </c>
      <c r="D998" t="s">
        <v>1539</v>
      </c>
      <c r="E998" s="323" t="s">
        <v>1539</v>
      </c>
      <c r="G998" s="323" t="s">
        <v>1539</v>
      </c>
      <c r="H998" s="323" t="s">
        <v>1539</v>
      </c>
    </row>
    <row r="999" spans="1:8" x14ac:dyDescent="0.25">
      <c r="A999" s="103"/>
      <c r="C999" s="324" t="s">
        <v>1539</v>
      </c>
      <c r="D999" t="s">
        <v>1539</v>
      </c>
      <c r="E999" s="323" t="s">
        <v>1539</v>
      </c>
      <c r="G999" s="323" t="s">
        <v>1539</v>
      </c>
      <c r="H999" s="323" t="s">
        <v>1539</v>
      </c>
    </row>
    <row r="1000" spans="1:8" x14ac:dyDescent="0.25">
      <c r="A1000" s="103"/>
      <c r="C1000" s="324" t="s">
        <v>1539</v>
      </c>
      <c r="D1000" t="s">
        <v>1539</v>
      </c>
      <c r="E1000" s="323" t="s">
        <v>1539</v>
      </c>
      <c r="G1000" s="323" t="s">
        <v>1539</v>
      </c>
      <c r="H1000" s="323" t="s">
        <v>1539</v>
      </c>
    </row>
    <row r="1001" spans="1:8" x14ac:dyDescent="0.25">
      <c r="A1001" s="103"/>
      <c r="B1001" s="324"/>
      <c r="C1001" s="324" t="s">
        <v>1539</v>
      </c>
      <c r="D1001" t="s">
        <v>1539</v>
      </c>
      <c r="E1001" s="323" t="s">
        <v>1539</v>
      </c>
      <c r="G1001" s="323" t="s">
        <v>1539</v>
      </c>
      <c r="H1001" s="323" t="s">
        <v>1539</v>
      </c>
    </row>
    <row r="1002" spans="1:8" x14ac:dyDescent="0.25">
      <c r="A1002" s="103"/>
      <c r="B1002" s="324"/>
      <c r="C1002" s="324" t="s">
        <v>1539</v>
      </c>
      <c r="D1002" t="s">
        <v>1539</v>
      </c>
      <c r="E1002" s="323" t="s">
        <v>1539</v>
      </c>
      <c r="G1002" s="323" t="s">
        <v>1539</v>
      </c>
      <c r="H1002" s="323" t="s">
        <v>1539</v>
      </c>
    </row>
    <row r="1003" spans="1:8" x14ac:dyDescent="0.25">
      <c r="A1003" s="103"/>
      <c r="B1003" s="324"/>
      <c r="C1003" s="324" t="s">
        <v>1539</v>
      </c>
      <c r="D1003" t="s">
        <v>1539</v>
      </c>
      <c r="E1003" s="323" t="s">
        <v>1539</v>
      </c>
      <c r="G1003" s="323" t="s">
        <v>1539</v>
      </c>
      <c r="H1003" s="323" t="s">
        <v>1539</v>
      </c>
    </row>
    <row r="1004" spans="1:8" x14ac:dyDescent="0.25">
      <c r="A1004" s="103"/>
      <c r="B1004" s="324"/>
      <c r="C1004" s="324" t="s">
        <v>1539</v>
      </c>
      <c r="D1004" t="s">
        <v>1539</v>
      </c>
      <c r="E1004" s="323" t="s">
        <v>1539</v>
      </c>
      <c r="G1004" s="323" t="s">
        <v>1539</v>
      </c>
      <c r="H1004" s="323" t="s">
        <v>1539</v>
      </c>
    </row>
    <row r="1005" spans="1:8" x14ac:dyDescent="0.25">
      <c r="A1005" s="103"/>
      <c r="B1005" s="324"/>
      <c r="C1005" s="324" t="s">
        <v>1539</v>
      </c>
      <c r="D1005" t="s">
        <v>1539</v>
      </c>
      <c r="E1005" s="323" t="s">
        <v>1539</v>
      </c>
      <c r="G1005" s="323" t="s">
        <v>1539</v>
      </c>
      <c r="H1005" s="323" t="s">
        <v>1539</v>
      </c>
    </row>
    <row r="1006" spans="1:8" x14ac:dyDescent="0.25">
      <c r="A1006" s="103"/>
      <c r="B1006" s="324"/>
      <c r="C1006" s="324" t="s">
        <v>1539</v>
      </c>
      <c r="D1006" t="s">
        <v>1539</v>
      </c>
      <c r="E1006" s="323" t="s">
        <v>1539</v>
      </c>
      <c r="G1006" s="323" t="s">
        <v>1539</v>
      </c>
      <c r="H1006" s="323" t="s">
        <v>1539</v>
      </c>
    </row>
    <row r="1007" spans="1:8" x14ac:dyDescent="0.25">
      <c r="A1007" s="103"/>
      <c r="B1007" s="324"/>
      <c r="C1007" s="324" t="s">
        <v>1539</v>
      </c>
      <c r="D1007" t="s">
        <v>1539</v>
      </c>
      <c r="E1007" s="323" t="s">
        <v>1539</v>
      </c>
      <c r="G1007" s="323" t="s">
        <v>1539</v>
      </c>
      <c r="H1007" s="323" t="s">
        <v>1539</v>
      </c>
    </row>
    <row r="1008" spans="1:8" x14ac:dyDescent="0.25">
      <c r="A1008" s="103"/>
      <c r="B1008" s="324"/>
      <c r="C1008" s="324" t="s">
        <v>1539</v>
      </c>
      <c r="D1008" t="s">
        <v>1539</v>
      </c>
      <c r="E1008" s="323" t="s">
        <v>1539</v>
      </c>
      <c r="G1008" s="323" t="s">
        <v>1539</v>
      </c>
      <c r="H1008" s="323" t="s">
        <v>1539</v>
      </c>
    </row>
    <row r="1009" spans="1:8" x14ac:dyDescent="0.25">
      <c r="A1009" s="103"/>
      <c r="B1009" s="324"/>
      <c r="C1009" s="324" t="s">
        <v>1539</v>
      </c>
      <c r="D1009" t="s">
        <v>1539</v>
      </c>
      <c r="E1009" s="323" t="s">
        <v>1539</v>
      </c>
      <c r="G1009" s="323" t="s">
        <v>1539</v>
      </c>
      <c r="H1009" s="323" t="s">
        <v>1539</v>
      </c>
    </row>
    <row r="1010" spans="1:8" x14ac:dyDescent="0.25">
      <c r="A1010" s="103"/>
      <c r="B1010" s="324"/>
      <c r="C1010" s="324" t="s">
        <v>1539</v>
      </c>
      <c r="D1010" t="s">
        <v>1539</v>
      </c>
      <c r="E1010" s="323" t="s">
        <v>1539</v>
      </c>
      <c r="G1010" s="323" t="s">
        <v>1539</v>
      </c>
      <c r="H1010" s="323" t="s">
        <v>1539</v>
      </c>
    </row>
    <row r="1011" spans="1:8" x14ac:dyDescent="0.25">
      <c r="A1011" s="103"/>
      <c r="B1011" s="324"/>
      <c r="C1011" s="324" t="s">
        <v>1539</v>
      </c>
      <c r="D1011" t="s">
        <v>1539</v>
      </c>
      <c r="E1011" s="323" t="s">
        <v>1539</v>
      </c>
      <c r="G1011" s="323" t="s">
        <v>1539</v>
      </c>
      <c r="H1011" s="323" t="s">
        <v>1539</v>
      </c>
    </row>
    <row r="1012" spans="1:8" x14ac:dyDescent="0.25">
      <c r="A1012" s="103"/>
      <c r="B1012" s="324"/>
      <c r="C1012" s="324" t="s">
        <v>1539</v>
      </c>
      <c r="D1012" t="s">
        <v>1539</v>
      </c>
      <c r="E1012" s="323" t="s">
        <v>1539</v>
      </c>
      <c r="G1012" s="323" t="s">
        <v>1539</v>
      </c>
      <c r="H1012" s="323" t="s">
        <v>1539</v>
      </c>
    </row>
    <row r="1013" spans="1:8" x14ac:dyDescent="0.25">
      <c r="A1013" s="103"/>
      <c r="B1013" s="324"/>
      <c r="C1013" s="324" t="s">
        <v>1539</v>
      </c>
      <c r="D1013" t="s">
        <v>1539</v>
      </c>
      <c r="E1013" s="323" t="s">
        <v>1539</v>
      </c>
      <c r="G1013" s="323" t="s">
        <v>1539</v>
      </c>
      <c r="H1013" s="323" t="s">
        <v>1539</v>
      </c>
    </row>
    <row r="1014" spans="1:8" x14ac:dyDescent="0.25">
      <c r="A1014" s="103"/>
      <c r="B1014" s="324"/>
      <c r="C1014" s="324" t="s">
        <v>1539</v>
      </c>
      <c r="D1014" t="s">
        <v>1539</v>
      </c>
      <c r="E1014" s="323" t="s">
        <v>1539</v>
      </c>
      <c r="G1014" s="323" t="s">
        <v>1539</v>
      </c>
      <c r="H1014" s="323" t="s">
        <v>1539</v>
      </c>
    </row>
    <row r="1015" spans="1:8" x14ac:dyDescent="0.25">
      <c r="A1015" s="103"/>
      <c r="B1015" s="324"/>
      <c r="C1015" s="324" t="s">
        <v>1539</v>
      </c>
      <c r="D1015" t="s">
        <v>1539</v>
      </c>
      <c r="E1015" s="323" t="s">
        <v>1539</v>
      </c>
      <c r="G1015" s="323" t="s">
        <v>1539</v>
      </c>
      <c r="H1015" s="323" t="s">
        <v>1539</v>
      </c>
    </row>
    <row r="1016" spans="1:8" x14ac:dyDescent="0.25">
      <c r="A1016" s="103"/>
      <c r="B1016" s="324"/>
      <c r="C1016" s="324" t="s">
        <v>1539</v>
      </c>
      <c r="D1016" t="s">
        <v>1539</v>
      </c>
      <c r="E1016" s="323" t="s">
        <v>1539</v>
      </c>
      <c r="G1016" s="323" t="s">
        <v>1539</v>
      </c>
      <c r="H1016" s="323" t="s">
        <v>1539</v>
      </c>
    </row>
    <row r="1017" spans="1:8" x14ac:dyDescent="0.25">
      <c r="A1017" s="103"/>
      <c r="B1017" s="326"/>
      <c r="C1017" s="324" t="s">
        <v>1539</v>
      </c>
      <c r="D1017" t="s">
        <v>1539</v>
      </c>
      <c r="E1017" s="323" t="s">
        <v>1539</v>
      </c>
      <c r="G1017" s="323" t="s">
        <v>1539</v>
      </c>
      <c r="H1017" s="323" t="s">
        <v>1539</v>
      </c>
    </row>
    <row r="1018" spans="1:8" x14ac:dyDescent="0.25">
      <c r="A1018" s="103"/>
      <c r="C1018" s="324" t="s">
        <v>1539</v>
      </c>
      <c r="D1018" t="s">
        <v>1539</v>
      </c>
      <c r="E1018" s="323" t="s">
        <v>1539</v>
      </c>
      <c r="G1018" s="323" t="s">
        <v>1539</v>
      </c>
      <c r="H1018" s="323" t="s">
        <v>1539</v>
      </c>
    </row>
    <row r="1019" spans="1:8" x14ac:dyDescent="0.25">
      <c r="A1019" s="103"/>
      <c r="C1019" s="324" t="s">
        <v>1539</v>
      </c>
      <c r="D1019" t="s">
        <v>1539</v>
      </c>
      <c r="E1019" s="323" t="s">
        <v>1539</v>
      </c>
      <c r="G1019" s="323" t="s">
        <v>1539</v>
      </c>
      <c r="H1019" s="323" t="s">
        <v>1539</v>
      </c>
    </row>
    <row r="1020" spans="1:8" x14ac:dyDescent="0.25">
      <c r="A1020" s="103"/>
      <c r="C1020" s="324" t="s">
        <v>1539</v>
      </c>
      <c r="D1020" t="s">
        <v>1539</v>
      </c>
      <c r="E1020" s="323" t="s">
        <v>1539</v>
      </c>
      <c r="G1020" s="323" t="s">
        <v>1539</v>
      </c>
      <c r="H1020" s="323" t="s">
        <v>1539</v>
      </c>
    </row>
    <row r="1021" spans="1:8" x14ac:dyDescent="0.25">
      <c r="A1021" s="103"/>
      <c r="C1021" s="324" t="s">
        <v>1539</v>
      </c>
      <c r="D1021" t="s">
        <v>1539</v>
      </c>
      <c r="E1021" s="323" t="s">
        <v>1539</v>
      </c>
      <c r="G1021" s="323" t="s">
        <v>1539</v>
      </c>
      <c r="H1021" s="323" t="s">
        <v>1539</v>
      </c>
    </row>
    <row r="1022" spans="1:8" x14ac:dyDescent="0.25">
      <c r="A1022" s="103"/>
      <c r="B1022" s="324"/>
      <c r="C1022" s="324" t="s">
        <v>1539</v>
      </c>
      <c r="D1022" t="s">
        <v>1539</v>
      </c>
      <c r="E1022" s="323" t="s">
        <v>1539</v>
      </c>
      <c r="G1022" s="323" t="s">
        <v>1539</v>
      </c>
      <c r="H1022" s="323" t="s">
        <v>1539</v>
      </c>
    </row>
    <row r="1023" spans="1:8" x14ac:dyDescent="0.25">
      <c r="A1023" s="103"/>
      <c r="B1023" s="324"/>
      <c r="C1023" s="324" t="s">
        <v>1539</v>
      </c>
      <c r="D1023" t="s">
        <v>1539</v>
      </c>
      <c r="E1023" s="323" t="s">
        <v>1539</v>
      </c>
      <c r="G1023" s="323" t="s">
        <v>1539</v>
      </c>
      <c r="H1023" s="323" t="s">
        <v>1539</v>
      </c>
    </row>
    <row r="1024" spans="1:8" x14ac:dyDescent="0.25">
      <c r="A1024" s="103"/>
      <c r="B1024" s="324"/>
      <c r="C1024" s="324" t="s">
        <v>1539</v>
      </c>
      <c r="D1024" t="s">
        <v>1539</v>
      </c>
      <c r="E1024" s="323" t="s">
        <v>1539</v>
      </c>
      <c r="G1024" s="323" t="s">
        <v>1539</v>
      </c>
      <c r="H1024" s="323" t="s">
        <v>1539</v>
      </c>
    </row>
    <row r="1025" spans="1:8" x14ac:dyDescent="0.25">
      <c r="A1025" s="103"/>
      <c r="B1025" s="324"/>
      <c r="C1025" s="324" t="s">
        <v>1539</v>
      </c>
      <c r="D1025" t="s">
        <v>1539</v>
      </c>
      <c r="E1025" s="323" t="s">
        <v>1539</v>
      </c>
      <c r="G1025" s="323" t="s">
        <v>1539</v>
      </c>
      <c r="H1025" s="323" t="s">
        <v>1539</v>
      </c>
    </row>
    <row r="1026" spans="1:8" x14ac:dyDescent="0.25">
      <c r="A1026" s="103"/>
      <c r="B1026" s="324"/>
      <c r="C1026" s="324" t="s">
        <v>1539</v>
      </c>
      <c r="D1026" t="s">
        <v>1539</v>
      </c>
      <c r="E1026" s="323" t="s">
        <v>1539</v>
      </c>
      <c r="G1026" s="323" t="s">
        <v>1539</v>
      </c>
      <c r="H1026" s="323" t="s">
        <v>1539</v>
      </c>
    </row>
    <row r="1027" spans="1:8" x14ac:dyDescent="0.25">
      <c r="A1027" s="103"/>
      <c r="B1027" s="324"/>
      <c r="C1027" s="324" t="s">
        <v>1539</v>
      </c>
      <c r="D1027" t="s">
        <v>1539</v>
      </c>
      <c r="E1027" s="323" t="s">
        <v>1539</v>
      </c>
      <c r="G1027" s="323" t="s">
        <v>1539</v>
      </c>
      <c r="H1027" s="323" t="s">
        <v>1539</v>
      </c>
    </row>
    <row r="1028" spans="1:8" x14ac:dyDescent="0.25">
      <c r="A1028" s="103"/>
      <c r="B1028" s="324"/>
      <c r="C1028" s="324" t="s">
        <v>1539</v>
      </c>
      <c r="D1028" t="s">
        <v>1539</v>
      </c>
      <c r="E1028" s="323" t="s">
        <v>1539</v>
      </c>
      <c r="G1028" s="323" t="s">
        <v>1539</v>
      </c>
      <c r="H1028" s="323" t="s">
        <v>1539</v>
      </c>
    </row>
    <row r="1029" spans="1:8" x14ac:dyDescent="0.25">
      <c r="A1029" s="103"/>
      <c r="B1029" s="324"/>
      <c r="C1029" s="324" t="s">
        <v>1539</v>
      </c>
      <c r="D1029" t="s">
        <v>1539</v>
      </c>
      <c r="E1029" s="323" t="s">
        <v>1539</v>
      </c>
      <c r="G1029" s="323" t="s">
        <v>1539</v>
      </c>
      <c r="H1029" s="323" t="s">
        <v>1539</v>
      </c>
    </row>
    <row r="1030" spans="1:8" x14ac:dyDescent="0.25">
      <c r="A1030" s="103"/>
      <c r="B1030" s="324"/>
      <c r="C1030" s="324" t="s">
        <v>1539</v>
      </c>
      <c r="D1030" t="s">
        <v>1539</v>
      </c>
      <c r="E1030" s="323" t="s">
        <v>1539</v>
      </c>
      <c r="G1030" s="323" t="s">
        <v>1539</v>
      </c>
      <c r="H1030" s="323" t="s">
        <v>1539</v>
      </c>
    </row>
    <row r="1031" spans="1:8" x14ac:dyDescent="0.25">
      <c r="A1031" s="103"/>
      <c r="B1031" s="324"/>
      <c r="C1031" s="324" t="s">
        <v>1539</v>
      </c>
      <c r="D1031" t="s">
        <v>1539</v>
      </c>
      <c r="E1031" s="323" t="s">
        <v>1539</v>
      </c>
      <c r="G1031" s="323" t="s">
        <v>1539</v>
      </c>
      <c r="H1031" s="323" t="s">
        <v>1539</v>
      </c>
    </row>
    <row r="1032" spans="1:8" x14ac:dyDescent="0.25">
      <c r="A1032" s="103"/>
      <c r="B1032" s="324"/>
      <c r="C1032" s="324" t="s">
        <v>1539</v>
      </c>
      <c r="D1032" t="s">
        <v>1539</v>
      </c>
      <c r="E1032" s="323" t="s">
        <v>1539</v>
      </c>
      <c r="G1032" s="323" t="s">
        <v>1539</v>
      </c>
      <c r="H1032" s="323" t="s">
        <v>1539</v>
      </c>
    </row>
    <row r="1033" spans="1:8" x14ac:dyDescent="0.25">
      <c r="A1033" s="103"/>
      <c r="B1033" s="324"/>
      <c r="C1033" s="324" t="s">
        <v>1539</v>
      </c>
      <c r="D1033" t="s">
        <v>1539</v>
      </c>
      <c r="E1033" s="323" t="s">
        <v>1539</v>
      </c>
      <c r="G1033" s="323" t="s">
        <v>1539</v>
      </c>
      <c r="H1033" s="323" t="s">
        <v>1539</v>
      </c>
    </row>
    <row r="1034" spans="1:8" x14ac:dyDescent="0.25">
      <c r="A1034" s="103"/>
      <c r="B1034" s="324"/>
      <c r="C1034" s="324" t="s">
        <v>1539</v>
      </c>
      <c r="D1034" t="s">
        <v>1539</v>
      </c>
      <c r="E1034" s="323" t="s">
        <v>1539</v>
      </c>
      <c r="G1034" s="323" t="s">
        <v>1539</v>
      </c>
      <c r="H1034" s="323" t="s">
        <v>1539</v>
      </c>
    </row>
    <row r="1035" spans="1:8" x14ac:dyDescent="0.25">
      <c r="A1035" s="103"/>
      <c r="B1035" s="324"/>
      <c r="C1035" s="324" t="s">
        <v>1539</v>
      </c>
      <c r="D1035" t="s">
        <v>1539</v>
      </c>
      <c r="E1035" s="323" t="s">
        <v>1539</v>
      </c>
      <c r="G1035" s="323" t="s">
        <v>1539</v>
      </c>
      <c r="H1035" s="323" t="s">
        <v>1539</v>
      </c>
    </row>
    <row r="1036" spans="1:8" x14ac:dyDescent="0.25">
      <c r="A1036" s="103"/>
      <c r="B1036" s="324"/>
      <c r="C1036" s="324" t="s">
        <v>1539</v>
      </c>
      <c r="D1036" t="s">
        <v>1539</v>
      </c>
      <c r="E1036" s="323" t="s">
        <v>1539</v>
      </c>
      <c r="G1036" s="323" t="s">
        <v>1539</v>
      </c>
      <c r="H1036" s="323" t="s">
        <v>1539</v>
      </c>
    </row>
    <row r="1037" spans="1:8" x14ac:dyDescent="0.25">
      <c r="A1037" s="103"/>
      <c r="B1037" s="324"/>
      <c r="C1037" s="324" t="s">
        <v>1539</v>
      </c>
      <c r="D1037" t="s">
        <v>1539</v>
      </c>
      <c r="E1037" s="323" t="s">
        <v>1539</v>
      </c>
      <c r="G1037" s="323" t="s">
        <v>1539</v>
      </c>
      <c r="H1037" s="323" t="s">
        <v>1539</v>
      </c>
    </row>
    <row r="1038" spans="1:8" x14ac:dyDescent="0.25">
      <c r="A1038" s="103"/>
      <c r="B1038" s="324"/>
      <c r="C1038" s="324" t="s">
        <v>1539</v>
      </c>
      <c r="D1038" t="s">
        <v>1539</v>
      </c>
      <c r="E1038" s="323" t="s">
        <v>1539</v>
      </c>
      <c r="G1038" s="323" t="s">
        <v>1539</v>
      </c>
      <c r="H1038" s="323" t="s">
        <v>1539</v>
      </c>
    </row>
    <row r="1039" spans="1:8" x14ac:dyDescent="0.25">
      <c r="A1039" s="103"/>
      <c r="B1039" s="324"/>
      <c r="C1039" s="324" t="s">
        <v>1539</v>
      </c>
      <c r="D1039" t="s">
        <v>1539</v>
      </c>
      <c r="E1039" s="323" t="s">
        <v>1539</v>
      </c>
      <c r="G1039" s="323" t="s">
        <v>1539</v>
      </c>
      <c r="H1039" s="323" t="s">
        <v>1539</v>
      </c>
    </row>
    <row r="1040" spans="1:8" x14ac:dyDescent="0.25">
      <c r="A1040" s="103"/>
      <c r="B1040" s="324"/>
      <c r="C1040" s="324" t="s">
        <v>1539</v>
      </c>
      <c r="D1040" t="s">
        <v>1539</v>
      </c>
      <c r="E1040" s="323" t="s">
        <v>1539</v>
      </c>
      <c r="G1040" s="323" t="s">
        <v>1539</v>
      </c>
      <c r="H1040" s="323" t="s">
        <v>1539</v>
      </c>
    </row>
    <row r="1041" spans="1:8" x14ac:dyDescent="0.25">
      <c r="A1041" s="103"/>
      <c r="B1041" s="324"/>
      <c r="C1041" s="324" t="s">
        <v>1539</v>
      </c>
      <c r="D1041" t="s">
        <v>1539</v>
      </c>
      <c r="E1041" s="323" t="s">
        <v>1539</v>
      </c>
      <c r="G1041" s="323" t="s">
        <v>1539</v>
      </c>
      <c r="H1041" s="323" t="s">
        <v>1539</v>
      </c>
    </row>
    <row r="1042" spans="1:8" x14ac:dyDescent="0.25">
      <c r="A1042" s="103"/>
      <c r="B1042" s="324"/>
      <c r="C1042" s="324" t="s">
        <v>1539</v>
      </c>
      <c r="D1042" t="s">
        <v>1539</v>
      </c>
      <c r="E1042" s="323" t="s">
        <v>1539</v>
      </c>
      <c r="G1042" s="323" t="s">
        <v>1539</v>
      </c>
      <c r="H1042" s="323" t="s">
        <v>1539</v>
      </c>
    </row>
    <row r="1043" spans="1:8" x14ac:dyDescent="0.25">
      <c r="A1043" s="103"/>
      <c r="B1043" s="324"/>
      <c r="C1043" s="324" t="s">
        <v>1539</v>
      </c>
      <c r="D1043" t="s">
        <v>1539</v>
      </c>
      <c r="E1043" s="323" t="s">
        <v>1539</v>
      </c>
      <c r="G1043" s="323" t="s">
        <v>1539</v>
      </c>
      <c r="H1043" s="323" t="s">
        <v>1539</v>
      </c>
    </row>
    <row r="1044" spans="1:8" x14ac:dyDescent="0.25">
      <c r="A1044" s="103"/>
      <c r="B1044" s="324"/>
      <c r="C1044" s="324" t="s">
        <v>1539</v>
      </c>
      <c r="D1044" t="s">
        <v>1539</v>
      </c>
      <c r="E1044" s="323" t="s">
        <v>1539</v>
      </c>
      <c r="G1044" s="323" t="s">
        <v>1539</v>
      </c>
      <c r="H1044" s="323" t="s">
        <v>1539</v>
      </c>
    </row>
    <row r="1045" spans="1:8" x14ac:dyDescent="0.25">
      <c r="A1045" s="103"/>
      <c r="B1045" s="324"/>
      <c r="C1045" s="324" t="s">
        <v>1539</v>
      </c>
      <c r="D1045" t="s">
        <v>1539</v>
      </c>
      <c r="E1045" s="323" t="s">
        <v>1539</v>
      </c>
      <c r="G1045" s="323" t="s">
        <v>1539</v>
      </c>
      <c r="H1045" s="323" t="s">
        <v>1539</v>
      </c>
    </row>
    <row r="1046" spans="1:8" x14ac:dyDescent="0.25">
      <c r="A1046" s="103"/>
      <c r="B1046" s="324"/>
      <c r="C1046" s="324" t="s">
        <v>1539</v>
      </c>
      <c r="D1046" t="s">
        <v>1539</v>
      </c>
      <c r="E1046" s="323" t="s">
        <v>1539</v>
      </c>
      <c r="G1046" s="323" t="s">
        <v>1539</v>
      </c>
      <c r="H1046" s="323" t="s">
        <v>1539</v>
      </c>
    </row>
    <row r="1047" spans="1:8" x14ac:dyDescent="0.25">
      <c r="A1047" s="103"/>
      <c r="B1047" s="324"/>
      <c r="C1047" s="324" t="s">
        <v>1539</v>
      </c>
      <c r="D1047" t="s">
        <v>1539</v>
      </c>
      <c r="E1047" s="323" t="s">
        <v>1539</v>
      </c>
      <c r="G1047" s="323" t="s">
        <v>1539</v>
      </c>
      <c r="H1047" s="323" t="s">
        <v>1539</v>
      </c>
    </row>
    <row r="1048" spans="1:8" x14ac:dyDescent="0.25">
      <c r="A1048" s="103"/>
      <c r="B1048" s="324"/>
      <c r="C1048" s="324" t="s">
        <v>1539</v>
      </c>
      <c r="D1048" t="s">
        <v>1539</v>
      </c>
      <c r="E1048" s="323" t="s">
        <v>1539</v>
      </c>
      <c r="G1048" s="323" t="s">
        <v>1539</v>
      </c>
      <c r="H1048" s="323" t="s">
        <v>1539</v>
      </c>
    </row>
    <row r="1049" spans="1:8" x14ac:dyDescent="0.25">
      <c r="A1049" s="103"/>
      <c r="B1049" s="324"/>
      <c r="C1049" s="324" t="s">
        <v>1539</v>
      </c>
      <c r="D1049" t="s">
        <v>1539</v>
      </c>
      <c r="E1049" s="323" t="s">
        <v>1539</v>
      </c>
      <c r="G1049" s="323" t="s">
        <v>1539</v>
      </c>
      <c r="H1049" s="323" t="s">
        <v>1539</v>
      </c>
    </row>
    <row r="1050" spans="1:8" x14ac:dyDescent="0.25">
      <c r="A1050" s="103"/>
      <c r="B1050" s="324"/>
      <c r="C1050" s="324" t="s">
        <v>1539</v>
      </c>
      <c r="D1050" t="s">
        <v>1539</v>
      </c>
      <c r="E1050" s="323" t="s">
        <v>1539</v>
      </c>
      <c r="G1050" s="323" t="s">
        <v>1539</v>
      </c>
      <c r="H1050" s="323" t="s">
        <v>1539</v>
      </c>
    </row>
    <row r="1051" spans="1:8" x14ac:dyDescent="0.25">
      <c r="A1051" s="103"/>
      <c r="B1051" s="324"/>
      <c r="C1051" s="324" t="s">
        <v>1539</v>
      </c>
      <c r="D1051" t="s">
        <v>1539</v>
      </c>
      <c r="E1051" s="323" t="s">
        <v>1539</v>
      </c>
      <c r="G1051" s="323" t="s">
        <v>1539</v>
      </c>
      <c r="H1051" s="323" t="s">
        <v>1539</v>
      </c>
    </row>
    <row r="1052" spans="1:8" x14ac:dyDescent="0.25">
      <c r="A1052" s="103"/>
      <c r="B1052" s="324"/>
      <c r="C1052" s="324" t="s">
        <v>1539</v>
      </c>
      <c r="D1052" t="s">
        <v>1539</v>
      </c>
      <c r="E1052" s="323" t="s">
        <v>1539</v>
      </c>
      <c r="G1052" s="323" t="s">
        <v>1539</v>
      </c>
      <c r="H1052" s="323" t="s">
        <v>1539</v>
      </c>
    </row>
    <row r="1053" spans="1:8" x14ac:dyDescent="0.25">
      <c r="A1053" s="103"/>
      <c r="B1053" s="324"/>
      <c r="C1053" s="324" t="s">
        <v>1539</v>
      </c>
      <c r="D1053" t="s">
        <v>1539</v>
      </c>
      <c r="E1053" s="323" t="s">
        <v>1539</v>
      </c>
      <c r="G1053" s="323" t="s">
        <v>1539</v>
      </c>
      <c r="H1053" s="323" t="s">
        <v>1539</v>
      </c>
    </row>
    <row r="1054" spans="1:8" x14ac:dyDescent="0.25">
      <c r="A1054" s="103"/>
      <c r="B1054" s="324"/>
      <c r="C1054" s="324" t="s">
        <v>1539</v>
      </c>
      <c r="D1054" t="s">
        <v>1539</v>
      </c>
      <c r="E1054" s="323" t="s">
        <v>1539</v>
      </c>
      <c r="G1054" s="323" t="s">
        <v>1539</v>
      </c>
      <c r="H1054" s="323" t="s">
        <v>1539</v>
      </c>
    </row>
    <row r="1055" spans="1:8" x14ac:dyDescent="0.25">
      <c r="A1055" s="103"/>
      <c r="B1055" s="326"/>
      <c r="C1055" s="324" t="s">
        <v>1539</v>
      </c>
      <c r="D1055" t="s">
        <v>1539</v>
      </c>
      <c r="E1055" s="323" t="s">
        <v>1539</v>
      </c>
      <c r="G1055" s="323" t="s">
        <v>1539</v>
      </c>
      <c r="H1055" s="323" t="s">
        <v>1539</v>
      </c>
    </row>
    <row r="1056" spans="1:8" x14ac:dyDescent="0.25">
      <c r="A1056" s="103"/>
      <c r="C1056" s="324" t="s">
        <v>1539</v>
      </c>
      <c r="D1056" t="s">
        <v>1539</v>
      </c>
      <c r="E1056" s="323" t="s">
        <v>1539</v>
      </c>
      <c r="G1056" s="323" t="s">
        <v>1539</v>
      </c>
      <c r="H1056" s="323" t="s">
        <v>1539</v>
      </c>
    </row>
    <row r="1057" spans="1:8" x14ac:dyDescent="0.25">
      <c r="A1057" s="103"/>
      <c r="C1057" s="324" t="s">
        <v>1539</v>
      </c>
      <c r="D1057" t="s">
        <v>1539</v>
      </c>
      <c r="E1057" s="323" t="s">
        <v>1539</v>
      </c>
      <c r="G1057" s="323" t="s">
        <v>1539</v>
      </c>
      <c r="H1057" s="323" t="s">
        <v>1539</v>
      </c>
    </row>
    <row r="1058" spans="1:8" x14ac:dyDescent="0.25">
      <c r="A1058" s="103"/>
      <c r="C1058" s="324" t="s">
        <v>1539</v>
      </c>
      <c r="D1058" t="s">
        <v>1539</v>
      </c>
      <c r="E1058" s="323" t="s">
        <v>1539</v>
      </c>
      <c r="G1058" s="323" t="s">
        <v>1539</v>
      </c>
      <c r="H1058" s="323" t="s">
        <v>1539</v>
      </c>
    </row>
    <row r="1059" spans="1:8" x14ac:dyDescent="0.25">
      <c r="A1059" s="103"/>
      <c r="C1059" s="324" t="s">
        <v>1539</v>
      </c>
      <c r="D1059" t="s">
        <v>1539</v>
      </c>
      <c r="E1059" s="323" t="s">
        <v>1539</v>
      </c>
      <c r="G1059" s="323" t="s">
        <v>1539</v>
      </c>
      <c r="H1059" s="323" t="s">
        <v>1539</v>
      </c>
    </row>
    <row r="1060" spans="1:8" x14ac:dyDescent="0.25">
      <c r="A1060" s="103"/>
      <c r="B1060" s="324"/>
      <c r="C1060" s="324" t="s">
        <v>1539</v>
      </c>
      <c r="D1060" t="s">
        <v>1539</v>
      </c>
      <c r="E1060" s="323" t="s">
        <v>1539</v>
      </c>
      <c r="G1060" s="323" t="s">
        <v>1539</v>
      </c>
      <c r="H1060" s="323" t="s">
        <v>1539</v>
      </c>
    </row>
    <row r="1061" spans="1:8" x14ac:dyDescent="0.25">
      <c r="A1061" s="103"/>
      <c r="B1061" s="324"/>
      <c r="C1061" s="324" t="s">
        <v>1539</v>
      </c>
      <c r="D1061" t="s">
        <v>1539</v>
      </c>
      <c r="E1061" s="323" t="s">
        <v>1539</v>
      </c>
      <c r="G1061" s="323" t="s">
        <v>1539</v>
      </c>
      <c r="H1061" s="323" t="s">
        <v>1539</v>
      </c>
    </row>
    <row r="1062" spans="1:8" x14ac:dyDescent="0.25">
      <c r="A1062" s="103"/>
      <c r="B1062" s="324"/>
      <c r="C1062" s="324" t="s">
        <v>1539</v>
      </c>
      <c r="D1062" t="s">
        <v>1539</v>
      </c>
      <c r="E1062" s="323" t="s">
        <v>1539</v>
      </c>
      <c r="G1062" s="323" t="s">
        <v>1539</v>
      </c>
      <c r="H1062" s="323" t="s">
        <v>1539</v>
      </c>
    </row>
    <row r="1063" spans="1:8" x14ac:dyDescent="0.25">
      <c r="A1063" s="103"/>
      <c r="B1063" s="324"/>
      <c r="C1063" s="324" t="s">
        <v>1539</v>
      </c>
      <c r="D1063" t="s">
        <v>1539</v>
      </c>
      <c r="E1063" s="323" t="s">
        <v>1539</v>
      </c>
      <c r="G1063" s="323" t="s">
        <v>1539</v>
      </c>
      <c r="H1063" s="323" t="s">
        <v>1539</v>
      </c>
    </row>
    <row r="1064" spans="1:8" x14ac:dyDescent="0.25">
      <c r="A1064" s="103"/>
      <c r="B1064" s="324"/>
      <c r="C1064" s="324" t="s">
        <v>1539</v>
      </c>
      <c r="D1064" t="s">
        <v>1539</v>
      </c>
      <c r="E1064" s="323" t="s">
        <v>1539</v>
      </c>
      <c r="G1064" s="323" t="s">
        <v>1539</v>
      </c>
      <c r="H1064" s="323" t="s">
        <v>1539</v>
      </c>
    </row>
    <row r="1065" spans="1:8" x14ac:dyDescent="0.25">
      <c r="A1065" s="103"/>
      <c r="B1065" s="324"/>
      <c r="C1065" s="324" t="s">
        <v>1539</v>
      </c>
      <c r="D1065" t="s">
        <v>1539</v>
      </c>
      <c r="E1065" s="323" t="s">
        <v>1539</v>
      </c>
      <c r="G1065" s="323" t="s">
        <v>1539</v>
      </c>
      <c r="H1065" s="323" t="s">
        <v>1539</v>
      </c>
    </row>
    <row r="1066" spans="1:8" x14ac:dyDescent="0.25">
      <c r="A1066" s="103"/>
      <c r="B1066" s="324"/>
      <c r="C1066" s="324" t="s">
        <v>1539</v>
      </c>
      <c r="D1066" t="s">
        <v>1539</v>
      </c>
      <c r="E1066" s="323" t="s">
        <v>1539</v>
      </c>
      <c r="G1066" s="323" t="s">
        <v>1539</v>
      </c>
      <c r="H1066" s="323" t="s">
        <v>1539</v>
      </c>
    </row>
    <row r="1067" spans="1:8" x14ac:dyDescent="0.25">
      <c r="A1067" s="103"/>
      <c r="B1067" s="324"/>
      <c r="C1067" s="324" t="s">
        <v>1539</v>
      </c>
      <c r="D1067" t="s">
        <v>1539</v>
      </c>
      <c r="E1067" s="323" t="s">
        <v>1539</v>
      </c>
      <c r="G1067" s="323" t="s">
        <v>1539</v>
      </c>
      <c r="H1067" s="323" t="s">
        <v>1539</v>
      </c>
    </row>
    <row r="1068" spans="1:8" x14ac:dyDescent="0.25">
      <c r="A1068" s="103"/>
      <c r="B1068" s="324"/>
      <c r="C1068" s="324" t="s">
        <v>1539</v>
      </c>
      <c r="D1068" t="s">
        <v>1539</v>
      </c>
      <c r="E1068" s="323" t="s">
        <v>1539</v>
      </c>
      <c r="G1068" s="323" t="s">
        <v>1539</v>
      </c>
      <c r="H1068" s="323" t="s">
        <v>1539</v>
      </c>
    </row>
    <row r="1069" spans="1:8" x14ac:dyDescent="0.25">
      <c r="A1069" s="103"/>
      <c r="B1069" s="324"/>
      <c r="C1069" s="324" t="s">
        <v>1539</v>
      </c>
      <c r="D1069" t="s">
        <v>1539</v>
      </c>
      <c r="E1069" s="323" t="s">
        <v>1539</v>
      </c>
      <c r="G1069" s="323" t="s">
        <v>1539</v>
      </c>
      <c r="H1069" s="323" t="s">
        <v>1539</v>
      </c>
    </row>
    <row r="1070" spans="1:8" x14ac:dyDescent="0.25">
      <c r="A1070" s="103"/>
      <c r="B1070" s="324"/>
      <c r="C1070" s="324" t="s">
        <v>1539</v>
      </c>
      <c r="D1070" t="s">
        <v>1539</v>
      </c>
      <c r="E1070" s="323" t="s">
        <v>1539</v>
      </c>
      <c r="G1070" s="323" t="s">
        <v>1539</v>
      </c>
      <c r="H1070" s="323" t="s">
        <v>1539</v>
      </c>
    </row>
    <row r="1071" spans="1:8" x14ac:dyDescent="0.25">
      <c r="A1071" s="103"/>
      <c r="B1071" s="324"/>
      <c r="C1071" s="324" t="s">
        <v>1539</v>
      </c>
      <c r="D1071" t="s">
        <v>1539</v>
      </c>
      <c r="E1071" s="323" t="s">
        <v>1539</v>
      </c>
      <c r="G1071" s="323" t="s">
        <v>1539</v>
      </c>
      <c r="H1071" s="323" t="s">
        <v>1539</v>
      </c>
    </row>
    <row r="1072" spans="1:8" x14ac:dyDescent="0.25">
      <c r="A1072" s="103"/>
      <c r="B1072" s="324"/>
      <c r="C1072" s="324" t="s">
        <v>1539</v>
      </c>
      <c r="D1072" t="s">
        <v>1539</v>
      </c>
      <c r="E1072" s="323" t="s">
        <v>1539</v>
      </c>
      <c r="G1072" s="323" t="s">
        <v>1539</v>
      </c>
      <c r="H1072" s="323" t="s">
        <v>1539</v>
      </c>
    </row>
    <row r="1073" spans="1:8" x14ac:dyDescent="0.25">
      <c r="A1073" s="103"/>
      <c r="B1073" s="324"/>
      <c r="C1073" s="324" t="s">
        <v>1539</v>
      </c>
      <c r="D1073" t="s">
        <v>1539</v>
      </c>
      <c r="E1073" s="323" t="s">
        <v>1539</v>
      </c>
      <c r="G1073" s="323" t="s">
        <v>1539</v>
      </c>
      <c r="H1073" s="323" t="s">
        <v>1539</v>
      </c>
    </row>
    <row r="1074" spans="1:8" x14ac:dyDescent="0.25">
      <c r="A1074" s="103"/>
      <c r="B1074" s="324"/>
      <c r="C1074" s="324" t="s">
        <v>1539</v>
      </c>
      <c r="D1074" t="s">
        <v>1539</v>
      </c>
      <c r="E1074" s="323" t="s">
        <v>1539</v>
      </c>
      <c r="G1074" s="323" t="s">
        <v>1539</v>
      </c>
      <c r="H1074" s="323" t="s">
        <v>1539</v>
      </c>
    </row>
    <row r="1075" spans="1:8" x14ac:dyDescent="0.25">
      <c r="A1075" s="103"/>
      <c r="B1075" s="324"/>
      <c r="C1075" s="324" t="s">
        <v>1539</v>
      </c>
      <c r="D1075" t="s">
        <v>1539</v>
      </c>
      <c r="E1075" s="323" t="s">
        <v>1539</v>
      </c>
      <c r="G1075" s="323" t="s">
        <v>1539</v>
      </c>
      <c r="H1075" s="323" t="s">
        <v>1539</v>
      </c>
    </row>
    <row r="1076" spans="1:8" x14ac:dyDescent="0.25">
      <c r="A1076" s="103"/>
      <c r="B1076" s="324"/>
      <c r="C1076" s="324" t="s">
        <v>1539</v>
      </c>
      <c r="D1076" t="s">
        <v>1539</v>
      </c>
      <c r="E1076" s="323" t="s">
        <v>1539</v>
      </c>
      <c r="G1076" s="323" t="s">
        <v>1539</v>
      </c>
      <c r="H1076" s="323" t="s">
        <v>1539</v>
      </c>
    </row>
    <row r="1077" spans="1:8" x14ac:dyDescent="0.25">
      <c r="A1077" s="103"/>
      <c r="B1077" s="324"/>
      <c r="C1077" s="324" t="s">
        <v>1539</v>
      </c>
      <c r="D1077" t="s">
        <v>1539</v>
      </c>
      <c r="E1077" s="323" t="s">
        <v>1539</v>
      </c>
      <c r="G1077" s="323" t="s">
        <v>1539</v>
      </c>
      <c r="H1077" s="323" t="s">
        <v>1539</v>
      </c>
    </row>
    <row r="1078" spans="1:8" x14ac:dyDescent="0.25">
      <c r="A1078" s="103"/>
      <c r="B1078" s="324"/>
      <c r="C1078" s="324" t="s">
        <v>1539</v>
      </c>
      <c r="D1078" t="s">
        <v>1539</v>
      </c>
      <c r="E1078" s="323" t="s">
        <v>1539</v>
      </c>
      <c r="G1078" s="323" t="s">
        <v>1539</v>
      </c>
      <c r="H1078" s="323" t="s">
        <v>1539</v>
      </c>
    </row>
    <row r="1079" spans="1:8" x14ac:dyDescent="0.25">
      <c r="A1079" s="103"/>
      <c r="B1079" s="326"/>
      <c r="C1079" s="324" t="s">
        <v>1539</v>
      </c>
      <c r="D1079" t="s">
        <v>1539</v>
      </c>
      <c r="E1079" s="323" t="s">
        <v>1539</v>
      </c>
      <c r="G1079" s="323" t="s">
        <v>1539</v>
      </c>
      <c r="H1079" s="323" t="s">
        <v>1539</v>
      </c>
    </row>
    <row r="1080" spans="1:8" x14ac:dyDescent="0.25">
      <c r="A1080" s="103"/>
      <c r="C1080" s="324" t="s">
        <v>1539</v>
      </c>
      <c r="D1080" t="s">
        <v>1539</v>
      </c>
      <c r="E1080" s="323" t="s">
        <v>1539</v>
      </c>
      <c r="G1080" s="323" t="s">
        <v>1539</v>
      </c>
      <c r="H1080" s="323" t="s">
        <v>1539</v>
      </c>
    </row>
    <row r="1081" spans="1:8" x14ac:dyDescent="0.25">
      <c r="A1081" s="103"/>
      <c r="C1081" s="324" t="s">
        <v>1539</v>
      </c>
      <c r="D1081" t="s">
        <v>1539</v>
      </c>
      <c r="E1081" s="323" t="s">
        <v>1539</v>
      </c>
      <c r="G1081" s="323" t="s">
        <v>1539</v>
      </c>
      <c r="H1081" s="323" t="s">
        <v>1539</v>
      </c>
    </row>
    <row r="1082" spans="1:8" x14ac:dyDescent="0.25">
      <c r="A1082" s="103"/>
      <c r="C1082" s="324" t="s">
        <v>1539</v>
      </c>
      <c r="D1082" t="s">
        <v>1539</v>
      </c>
      <c r="E1082" s="323" t="s">
        <v>1539</v>
      </c>
      <c r="G1082" s="323" t="s">
        <v>1539</v>
      </c>
      <c r="H1082" s="323" t="s">
        <v>1539</v>
      </c>
    </row>
    <row r="1083" spans="1:8" x14ac:dyDescent="0.25">
      <c r="A1083" s="103"/>
      <c r="B1083" s="324"/>
      <c r="C1083" s="324" t="s">
        <v>1539</v>
      </c>
      <c r="D1083" t="s">
        <v>1539</v>
      </c>
      <c r="E1083" s="323" t="s">
        <v>1539</v>
      </c>
      <c r="G1083" s="323" t="s">
        <v>1539</v>
      </c>
      <c r="H1083" s="323" t="s">
        <v>1539</v>
      </c>
    </row>
    <row r="1084" spans="1:8" x14ac:dyDescent="0.25">
      <c r="A1084" s="103"/>
      <c r="B1084" s="324"/>
      <c r="C1084" s="324" t="s">
        <v>1539</v>
      </c>
      <c r="D1084" t="s">
        <v>1539</v>
      </c>
      <c r="E1084" s="323" t="s">
        <v>1539</v>
      </c>
      <c r="G1084" s="323" t="s">
        <v>1539</v>
      </c>
      <c r="H1084" s="323" t="s">
        <v>1539</v>
      </c>
    </row>
    <row r="1085" spans="1:8" x14ac:dyDescent="0.25">
      <c r="A1085" s="103"/>
      <c r="B1085" s="324"/>
      <c r="C1085" s="324" t="s">
        <v>1539</v>
      </c>
      <c r="D1085" t="s">
        <v>1539</v>
      </c>
      <c r="E1085" s="323" t="s">
        <v>1539</v>
      </c>
      <c r="G1085" s="323" t="s">
        <v>1539</v>
      </c>
      <c r="H1085" s="323" t="s">
        <v>1539</v>
      </c>
    </row>
    <row r="1086" spans="1:8" x14ac:dyDescent="0.25">
      <c r="A1086" s="103"/>
      <c r="B1086" s="324"/>
      <c r="C1086" s="324" t="s">
        <v>1539</v>
      </c>
      <c r="D1086" t="s">
        <v>1539</v>
      </c>
      <c r="E1086" s="323" t="s">
        <v>1539</v>
      </c>
      <c r="G1086" s="323" t="s">
        <v>1539</v>
      </c>
      <c r="H1086" s="323" t="s">
        <v>1539</v>
      </c>
    </row>
    <row r="1087" spans="1:8" x14ac:dyDescent="0.25">
      <c r="A1087" s="103"/>
      <c r="B1087" s="326"/>
      <c r="C1087" s="324" t="s">
        <v>1539</v>
      </c>
      <c r="D1087" t="s">
        <v>1539</v>
      </c>
      <c r="E1087" s="323" t="s">
        <v>1539</v>
      </c>
      <c r="G1087" s="323" t="s">
        <v>1539</v>
      </c>
      <c r="H1087" s="323" t="s">
        <v>1539</v>
      </c>
    </row>
    <row r="1088" spans="1:8" x14ac:dyDescent="0.25">
      <c r="A1088" s="103"/>
      <c r="C1088" s="324" t="s">
        <v>1539</v>
      </c>
      <c r="D1088" t="s">
        <v>1539</v>
      </c>
      <c r="E1088" s="323" t="s">
        <v>1539</v>
      </c>
      <c r="G1088" s="323" t="s">
        <v>1539</v>
      </c>
      <c r="H1088" s="323" t="s">
        <v>1539</v>
      </c>
    </row>
    <row r="1089" spans="1:8" x14ac:dyDescent="0.25">
      <c r="A1089" s="103"/>
      <c r="C1089" s="324" t="s">
        <v>1539</v>
      </c>
      <c r="D1089" t="s">
        <v>1539</v>
      </c>
      <c r="E1089" s="323" t="s">
        <v>1539</v>
      </c>
      <c r="G1089" s="323" t="s">
        <v>1539</v>
      </c>
      <c r="H1089" s="323" t="s">
        <v>1539</v>
      </c>
    </row>
    <row r="1090" spans="1:8" x14ac:dyDescent="0.25">
      <c r="A1090" s="103"/>
      <c r="C1090" s="324" t="s">
        <v>1539</v>
      </c>
      <c r="D1090" t="s">
        <v>1539</v>
      </c>
      <c r="E1090" s="323" t="s">
        <v>1539</v>
      </c>
      <c r="G1090" s="323" t="s">
        <v>1539</v>
      </c>
      <c r="H1090" s="323" t="s">
        <v>1539</v>
      </c>
    </row>
    <row r="1091" spans="1:8" x14ac:dyDescent="0.25">
      <c r="A1091" s="103"/>
      <c r="C1091" s="324" t="s">
        <v>1539</v>
      </c>
      <c r="D1091" t="s">
        <v>1539</v>
      </c>
      <c r="E1091" s="323" t="s">
        <v>1539</v>
      </c>
      <c r="G1091" s="323" t="s">
        <v>1539</v>
      </c>
      <c r="H1091" s="323" t="s">
        <v>1539</v>
      </c>
    </row>
    <row r="1092" spans="1:8" x14ac:dyDescent="0.25">
      <c r="A1092" s="103"/>
      <c r="C1092" s="324" t="s">
        <v>1539</v>
      </c>
      <c r="D1092" t="s">
        <v>1539</v>
      </c>
      <c r="E1092" s="323" t="s">
        <v>1539</v>
      </c>
      <c r="G1092" s="323" t="s">
        <v>1539</v>
      </c>
      <c r="H1092" s="323" t="s">
        <v>1539</v>
      </c>
    </row>
    <row r="1093" spans="1:8" x14ac:dyDescent="0.25">
      <c r="A1093" s="103"/>
      <c r="B1093" s="324"/>
      <c r="C1093" s="324" t="s">
        <v>1539</v>
      </c>
      <c r="D1093" t="s">
        <v>1539</v>
      </c>
      <c r="E1093" s="323" t="s">
        <v>1539</v>
      </c>
      <c r="G1093" s="323" t="s">
        <v>1539</v>
      </c>
      <c r="H1093" s="323" t="s">
        <v>1539</v>
      </c>
    </row>
    <row r="1094" spans="1:8" x14ac:dyDescent="0.25">
      <c r="A1094" s="103"/>
      <c r="B1094" s="324"/>
      <c r="C1094" s="324" t="s">
        <v>1539</v>
      </c>
      <c r="D1094" t="s">
        <v>1539</v>
      </c>
      <c r="E1094" s="323" t="s">
        <v>1539</v>
      </c>
      <c r="G1094" s="323" t="s">
        <v>1539</v>
      </c>
      <c r="H1094" s="323" t="s">
        <v>1539</v>
      </c>
    </row>
    <row r="1095" spans="1:8" x14ac:dyDescent="0.25">
      <c r="A1095" s="103"/>
      <c r="B1095" s="324"/>
      <c r="C1095" s="324" t="s">
        <v>1539</v>
      </c>
      <c r="D1095" t="s">
        <v>1539</v>
      </c>
      <c r="E1095" s="323" t="s">
        <v>1539</v>
      </c>
      <c r="G1095" s="323" t="s">
        <v>1539</v>
      </c>
      <c r="H1095" s="323" t="s">
        <v>1539</v>
      </c>
    </row>
    <row r="1096" spans="1:8" x14ac:dyDescent="0.25">
      <c r="A1096" s="103"/>
      <c r="B1096" s="324"/>
      <c r="C1096" s="324" t="s">
        <v>1539</v>
      </c>
      <c r="D1096" t="s">
        <v>1539</v>
      </c>
      <c r="E1096" s="323" t="s">
        <v>1539</v>
      </c>
      <c r="G1096" s="323" t="s">
        <v>1539</v>
      </c>
      <c r="H1096" s="323" t="s">
        <v>1539</v>
      </c>
    </row>
    <row r="1097" spans="1:8" x14ac:dyDescent="0.25">
      <c r="A1097" s="103"/>
      <c r="B1097" s="324"/>
      <c r="C1097" s="324" t="s">
        <v>1539</v>
      </c>
      <c r="D1097" t="s">
        <v>1539</v>
      </c>
      <c r="E1097" s="323" t="s">
        <v>1539</v>
      </c>
      <c r="G1097" s="323" t="s">
        <v>1539</v>
      </c>
      <c r="H1097" s="323" t="s">
        <v>1539</v>
      </c>
    </row>
    <row r="1098" spans="1:8" x14ac:dyDescent="0.25">
      <c r="A1098" s="103"/>
      <c r="B1098" s="324"/>
      <c r="C1098" s="324" t="s">
        <v>1539</v>
      </c>
      <c r="D1098" t="s">
        <v>1539</v>
      </c>
      <c r="E1098" s="323" t="s">
        <v>1539</v>
      </c>
      <c r="G1098" s="323" t="s">
        <v>1539</v>
      </c>
      <c r="H1098" s="323" t="s">
        <v>1539</v>
      </c>
    </row>
    <row r="1099" spans="1:8" x14ac:dyDescent="0.25">
      <c r="A1099" s="103"/>
      <c r="B1099" s="324"/>
      <c r="C1099" s="324" t="s">
        <v>1539</v>
      </c>
      <c r="D1099" t="s">
        <v>1539</v>
      </c>
      <c r="E1099" s="323" t="s">
        <v>1539</v>
      </c>
      <c r="G1099" s="323" t="s">
        <v>1539</v>
      </c>
      <c r="H1099" s="323" t="s">
        <v>1539</v>
      </c>
    </row>
    <row r="1100" spans="1:8" x14ac:dyDescent="0.25">
      <c r="A1100" s="103"/>
      <c r="B1100" s="324"/>
      <c r="C1100" s="324" t="s">
        <v>1539</v>
      </c>
      <c r="D1100" t="s">
        <v>1539</v>
      </c>
      <c r="E1100" s="323" t="s">
        <v>1539</v>
      </c>
      <c r="G1100" s="323" t="s">
        <v>1539</v>
      </c>
      <c r="H1100" s="323" t="s">
        <v>1539</v>
      </c>
    </row>
    <row r="1101" spans="1:8" x14ac:dyDescent="0.25">
      <c r="A1101" s="103"/>
      <c r="B1101" s="324"/>
      <c r="C1101" s="324" t="s">
        <v>1539</v>
      </c>
      <c r="D1101" t="s">
        <v>1539</v>
      </c>
      <c r="E1101" s="323" t="s">
        <v>1539</v>
      </c>
      <c r="G1101" s="323" t="s">
        <v>1539</v>
      </c>
      <c r="H1101" s="323" t="s">
        <v>1539</v>
      </c>
    </row>
    <row r="1102" spans="1:8" x14ac:dyDescent="0.25">
      <c r="A1102" s="103"/>
      <c r="B1102" s="324"/>
      <c r="C1102" s="324" t="s">
        <v>1539</v>
      </c>
      <c r="D1102" t="s">
        <v>1539</v>
      </c>
      <c r="E1102" s="323" t="s">
        <v>1539</v>
      </c>
      <c r="G1102" s="323" t="s">
        <v>1539</v>
      </c>
      <c r="H1102" s="323" t="s">
        <v>1539</v>
      </c>
    </row>
    <row r="1103" spans="1:8" x14ac:dyDescent="0.25">
      <c r="A1103" s="103"/>
      <c r="B1103" s="324"/>
      <c r="C1103" s="324" t="s">
        <v>1539</v>
      </c>
      <c r="D1103" t="s">
        <v>1539</v>
      </c>
      <c r="E1103" s="323" t="s">
        <v>1539</v>
      </c>
      <c r="G1103" s="323" t="s">
        <v>1539</v>
      </c>
      <c r="H1103" s="323" t="s">
        <v>1539</v>
      </c>
    </row>
    <row r="1104" spans="1:8" x14ac:dyDescent="0.25">
      <c r="A1104" s="103"/>
      <c r="B1104" s="324"/>
      <c r="C1104" s="324" t="s">
        <v>1539</v>
      </c>
      <c r="D1104" t="s">
        <v>1539</v>
      </c>
      <c r="E1104" s="323" t="s">
        <v>1539</v>
      </c>
      <c r="G1104" s="323" t="s">
        <v>1539</v>
      </c>
      <c r="H1104" s="323" t="s">
        <v>1539</v>
      </c>
    </row>
    <row r="1105" spans="1:8" x14ac:dyDescent="0.25">
      <c r="A1105" s="103"/>
      <c r="B1105" s="326"/>
      <c r="C1105" s="324" t="s">
        <v>1539</v>
      </c>
      <c r="D1105" t="s">
        <v>1539</v>
      </c>
      <c r="E1105" s="323" t="s">
        <v>1539</v>
      </c>
      <c r="G1105" s="323" t="s">
        <v>1539</v>
      </c>
      <c r="H1105" s="323" t="s">
        <v>1539</v>
      </c>
    </row>
    <row r="1106" spans="1:8" x14ac:dyDescent="0.25">
      <c r="A1106" s="103"/>
      <c r="C1106" s="324" t="s">
        <v>1539</v>
      </c>
      <c r="D1106" t="s">
        <v>1539</v>
      </c>
      <c r="E1106" s="323" t="s">
        <v>1539</v>
      </c>
      <c r="G1106" s="323" t="s">
        <v>1539</v>
      </c>
      <c r="H1106" s="323" t="s">
        <v>1539</v>
      </c>
    </row>
    <row r="1107" spans="1:8" x14ac:dyDescent="0.25">
      <c r="A1107" s="103"/>
      <c r="C1107" s="324" t="s">
        <v>1539</v>
      </c>
      <c r="D1107" t="s">
        <v>1539</v>
      </c>
      <c r="E1107" s="323" t="s">
        <v>1539</v>
      </c>
      <c r="G1107" s="323" t="s">
        <v>1539</v>
      </c>
      <c r="H1107" s="323" t="s">
        <v>1539</v>
      </c>
    </row>
    <row r="1108" spans="1:8" x14ac:dyDescent="0.25">
      <c r="A1108" s="103"/>
      <c r="C1108" s="324" t="s">
        <v>1539</v>
      </c>
      <c r="D1108" t="s">
        <v>1539</v>
      </c>
      <c r="E1108" s="323" t="s">
        <v>1539</v>
      </c>
      <c r="G1108" s="323" t="s">
        <v>1539</v>
      </c>
      <c r="H1108" s="323" t="s">
        <v>1539</v>
      </c>
    </row>
    <row r="1109" spans="1:8" x14ac:dyDescent="0.25">
      <c r="A1109" s="103"/>
      <c r="B1109" s="324"/>
      <c r="C1109" s="324" t="s">
        <v>1539</v>
      </c>
      <c r="D1109" t="s">
        <v>1539</v>
      </c>
      <c r="E1109" s="323" t="s">
        <v>1539</v>
      </c>
      <c r="G1109" s="323" t="s">
        <v>1539</v>
      </c>
      <c r="H1109" s="323" t="s">
        <v>1539</v>
      </c>
    </row>
    <row r="1110" spans="1:8" x14ac:dyDescent="0.25">
      <c r="A1110" s="103"/>
      <c r="B1110" s="324"/>
      <c r="C1110" s="324" t="s">
        <v>1539</v>
      </c>
      <c r="D1110" t="s">
        <v>1539</v>
      </c>
      <c r="E1110" s="323" t="s">
        <v>1539</v>
      </c>
      <c r="G1110" s="323" t="s">
        <v>1539</v>
      </c>
      <c r="H1110" s="323" t="s">
        <v>1539</v>
      </c>
    </row>
    <row r="1111" spans="1:8" x14ac:dyDescent="0.25">
      <c r="A1111" s="103"/>
      <c r="B1111" s="324"/>
      <c r="C1111" s="324" t="s">
        <v>1539</v>
      </c>
      <c r="D1111" t="s">
        <v>1539</v>
      </c>
      <c r="E1111" s="323" t="s">
        <v>1539</v>
      </c>
      <c r="G1111" s="323" t="s">
        <v>1539</v>
      </c>
      <c r="H1111" s="323" t="s">
        <v>1539</v>
      </c>
    </row>
    <row r="1112" spans="1:8" x14ac:dyDescent="0.25">
      <c r="A1112" s="103"/>
      <c r="B1112" s="324"/>
      <c r="C1112" s="324" t="s">
        <v>1539</v>
      </c>
      <c r="D1112" t="s">
        <v>1539</v>
      </c>
      <c r="E1112" s="323" t="s">
        <v>1539</v>
      </c>
      <c r="G1112" s="323" t="s">
        <v>1539</v>
      </c>
      <c r="H1112" s="323" t="s">
        <v>1539</v>
      </c>
    </row>
    <row r="1113" spans="1:8" x14ac:dyDescent="0.25">
      <c r="A1113" s="103"/>
      <c r="B1113" s="324"/>
      <c r="C1113" s="324" t="s">
        <v>1539</v>
      </c>
      <c r="D1113" t="s">
        <v>1539</v>
      </c>
      <c r="E1113" s="323" t="s">
        <v>1539</v>
      </c>
      <c r="G1113" s="323" t="s">
        <v>1539</v>
      </c>
      <c r="H1113" s="323" t="s">
        <v>1539</v>
      </c>
    </row>
    <row r="1114" spans="1:8" x14ac:dyDescent="0.25">
      <c r="A1114" s="103"/>
      <c r="B1114" s="324"/>
      <c r="C1114" s="324" t="s">
        <v>1539</v>
      </c>
      <c r="D1114" t="s">
        <v>1539</v>
      </c>
      <c r="E1114" s="323" t="s">
        <v>1539</v>
      </c>
      <c r="G1114" s="323" t="s">
        <v>1539</v>
      </c>
      <c r="H1114" s="323" t="s">
        <v>1539</v>
      </c>
    </row>
    <row r="1115" spans="1:8" x14ac:dyDescent="0.25">
      <c r="A1115" s="103"/>
      <c r="B1115" s="324"/>
      <c r="C1115" s="324" t="s">
        <v>1539</v>
      </c>
      <c r="D1115" t="s">
        <v>1539</v>
      </c>
      <c r="E1115" s="323" t="s">
        <v>1539</v>
      </c>
      <c r="G1115" s="323" t="s">
        <v>1539</v>
      </c>
      <c r="H1115" s="323" t="s">
        <v>1539</v>
      </c>
    </row>
    <row r="1116" spans="1:8" x14ac:dyDescent="0.25">
      <c r="A1116" s="103"/>
      <c r="B1116" s="324"/>
      <c r="C1116" s="324" t="s">
        <v>1539</v>
      </c>
      <c r="D1116" t="s">
        <v>1539</v>
      </c>
      <c r="E1116" s="323" t="s">
        <v>1539</v>
      </c>
      <c r="G1116" s="323" t="s">
        <v>1539</v>
      </c>
      <c r="H1116" s="323" t="s">
        <v>1539</v>
      </c>
    </row>
    <row r="1117" spans="1:8" x14ac:dyDescent="0.25">
      <c r="A1117" s="103"/>
      <c r="B1117" s="324"/>
      <c r="C1117" s="324" t="s">
        <v>1539</v>
      </c>
      <c r="D1117" t="s">
        <v>1539</v>
      </c>
      <c r="E1117" s="323" t="s">
        <v>1539</v>
      </c>
      <c r="G1117" s="323" t="s">
        <v>1539</v>
      </c>
      <c r="H1117" s="323" t="s">
        <v>1539</v>
      </c>
    </row>
    <row r="1118" spans="1:8" x14ac:dyDescent="0.25">
      <c r="A1118" s="103"/>
      <c r="B1118" s="324"/>
      <c r="C1118" s="324" t="s">
        <v>1539</v>
      </c>
      <c r="D1118" t="s">
        <v>1539</v>
      </c>
      <c r="E1118" s="323" t="s">
        <v>1539</v>
      </c>
      <c r="G1118" s="323" t="s">
        <v>1539</v>
      </c>
      <c r="H1118" s="323" t="s">
        <v>1539</v>
      </c>
    </row>
    <row r="1119" spans="1:8" x14ac:dyDescent="0.25">
      <c r="A1119" s="103"/>
      <c r="B1119" s="324"/>
      <c r="C1119" s="324" t="s">
        <v>1539</v>
      </c>
      <c r="D1119" t="s">
        <v>1539</v>
      </c>
      <c r="E1119" s="323" t="s">
        <v>1539</v>
      </c>
      <c r="G1119" s="323" t="s">
        <v>1539</v>
      </c>
      <c r="H1119" s="323" t="s">
        <v>1539</v>
      </c>
    </row>
    <row r="1120" spans="1:8" x14ac:dyDescent="0.25">
      <c r="A1120" s="103"/>
      <c r="B1120" s="324"/>
      <c r="C1120" s="324" t="s">
        <v>1539</v>
      </c>
      <c r="D1120" t="s">
        <v>1539</v>
      </c>
      <c r="E1120" s="323" t="s">
        <v>1539</v>
      </c>
      <c r="G1120" s="323" t="s">
        <v>1539</v>
      </c>
      <c r="H1120" s="323" t="s">
        <v>1539</v>
      </c>
    </row>
    <row r="1121" spans="1:8" x14ac:dyDescent="0.25">
      <c r="A1121" s="103"/>
      <c r="B1121" s="324"/>
      <c r="C1121" s="324" t="s">
        <v>1539</v>
      </c>
      <c r="D1121" t="s">
        <v>1539</v>
      </c>
      <c r="E1121" s="323" t="s">
        <v>1539</v>
      </c>
      <c r="G1121" s="323" t="s">
        <v>1539</v>
      </c>
      <c r="H1121" s="323" t="s">
        <v>1539</v>
      </c>
    </row>
    <row r="1122" spans="1:8" x14ac:dyDescent="0.25">
      <c r="A1122" s="103"/>
      <c r="B1122" s="324"/>
      <c r="C1122" s="324" t="s">
        <v>1539</v>
      </c>
      <c r="D1122" t="s">
        <v>1539</v>
      </c>
      <c r="E1122" s="323" t="s">
        <v>1539</v>
      </c>
      <c r="G1122" s="323" t="s">
        <v>1539</v>
      </c>
      <c r="H1122" s="323" t="s">
        <v>1539</v>
      </c>
    </row>
    <row r="1123" spans="1:8" x14ac:dyDescent="0.25">
      <c r="A1123" s="103"/>
      <c r="B1123" s="324"/>
      <c r="C1123" s="324" t="s">
        <v>1539</v>
      </c>
      <c r="D1123" t="s">
        <v>1539</v>
      </c>
      <c r="E1123" s="323" t="s">
        <v>1539</v>
      </c>
      <c r="G1123" s="323" t="s">
        <v>1539</v>
      </c>
      <c r="H1123" s="323" t="s">
        <v>1539</v>
      </c>
    </row>
    <row r="1124" spans="1:8" x14ac:dyDescent="0.25">
      <c r="A1124" s="103"/>
      <c r="B1124" s="324"/>
      <c r="C1124" s="324" t="s">
        <v>1539</v>
      </c>
      <c r="D1124" t="s">
        <v>1539</v>
      </c>
      <c r="E1124" s="323" t="s">
        <v>1539</v>
      </c>
      <c r="G1124" s="323" t="s">
        <v>1539</v>
      </c>
      <c r="H1124" s="323" t="s">
        <v>1539</v>
      </c>
    </row>
    <row r="1125" spans="1:8" x14ac:dyDescent="0.25">
      <c r="A1125" s="103"/>
      <c r="B1125" s="324"/>
      <c r="C1125" s="324" t="s">
        <v>1539</v>
      </c>
      <c r="D1125" t="s">
        <v>1539</v>
      </c>
      <c r="E1125" s="323" t="s">
        <v>1539</v>
      </c>
      <c r="G1125" s="323" t="s">
        <v>1539</v>
      </c>
      <c r="H1125" s="323" t="s">
        <v>1539</v>
      </c>
    </row>
    <row r="1126" spans="1:8" x14ac:dyDescent="0.25">
      <c r="A1126" s="103"/>
      <c r="B1126" s="324"/>
      <c r="C1126" s="324" t="s">
        <v>1539</v>
      </c>
      <c r="D1126" t="s">
        <v>1539</v>
      </c>
      <c r="E1126" s="323" t="s">
        <v>1539</v>
      </c>
      <c r="G1126" s="323" t="s">
        <v>1539</v>
      </c>
      <c r="H1126" s="323" t="s">
        <v>1539</v>
      </c>
    </row>
    <row r="1127" spans="1:8" x14ac:dyDescent="0.25">
      <c r="A1127" s="103"/>
      <c r="B1127" s="324"/>
      <c r="C1127" s="324" t="s">
        <v>1539</v>
      </c>
      <c r="D1127" t="s">
        <v>1539</v>
      </c>
      <c r="E1127" s="323" t="s">
        <v>1539</v>
      </c>
      <c r="G1127" s="323" t="s">
        <v>1539</v>
      </c>
      <c r="H1127" s="323" t="s">
        <v>1539</v>
      </c>
    </row>
    <row r="1128" spans="1:8" x14ac:dyDescent="0.25">
      <c r="A1128" s="103"/>
      <c r="B1128" s="324"/>
      <c r="C1128" s="324" t="s">
        <v>1539</v>
      </c>
      <c r="D1128" t="s">
        <v>1539</v>
      </c>
      <c r="E1128" s="323" t="s">
        <v>1539</v>
      </c>
      <c r="G1128" s="323" t="s">
        <v>1539</v>
      </c>
      <c r="H1128" s="323" t="s">
        <v>1539</v>
      </c>
    </row>
    <row r="1129" spans="1:8" x14ac:dyDescent="0.25">
      <c r="A1129" s="103"/>
      <c r="B1129" s="324"/>
      <c r="C1129" s="324" t="s">
        <v>1539</v>
      </c>
      <c r="D1129" t="s">
        <v>1539</v>
      </c>
      <c r="E1129" s="323" t="s">
        <v>1539</v>
      </c>
      <c r="G1129" s="323" t="s">
        <v>1539</v>
      </c>
      <c r="H1129" s="323" t="s">
        <v>1539</v>
      </c>
    </row>
    <row r="1130" spans="1:8" x14ac:dyDescent="0.25">
      <c r="A1130" s="103"/>
      <c r="B1130" s="324"/>
      <c r="C1130" s="324" t="s">
        <v>1539</v>
      </c>
      <c r="D1130" t="s">
        <v>1539</v>
      </c>
      <c r="E1130" s="323" t="s">
        <v>1539</v>
      </c>
      <c r="G1130" s="323" t="s">
        <v>1539</v>
      </c>
      <c r="H1130" s="323" t="s">
        <v>1539</v>
      </c>
    </row>
    <row r="1131" spans="1:8" x14ac:dyDescent="0.25">
      <c r="A1131" s="103"/>
      <c r="B1131" s="324"/>
      <c r="C1131" s="324" t="s">
        <v>1539</v>
      </c>
      <c r="D1131" t="s">
        <v>1539</v>
      </c>
      <c r="E1131" s="323" t="s">
        <v>1539</v>
      </c>
      <c r="G1131" s="323" t="s">
        <v>1539</v>
      </c>
      <c r="H1131" s="323" t="s">
        <v>1539</v>
      </c>
    </row>
    <row r="1132" spans="1:8" x14ac:dyDescent="0.25">
      <c r="A1132" s="103"/>
      <c r="B1132" s="324"/>
      <c r="C1132" s="324" t="s">
        <v>1539</v>
      </c>
      <c r="D1132" t="s">
        <v>1539</v>
      </c>
      <c r="E1132" s="323" t="s">
        <v>1539</v>
      </c>
      <c r="G1132" s="323" t="s">
        <v>1539</v>
      </c>
      <c r="H1132" s="323" t="s">
        <v>1539</v>
      </c>
    </row>
    <row r="1133" spans="1:8" x14ac:dyDescent="0.25">
      <c r="A1133" s="103"/>
      <c r="B1133" s="324"/>
      <c r="C1133" s="324" t="s">
        <v>1539</v>
      </c>
      <c r="D1133" t="s">
        <v>1539</v>
      </c>
      <c r="E1133" s="323" t="s">
        <v>1539</v>
      </c>
      <c r="G1133" s="323" t="s">
        <v>1539</v>
      </c>
      <c r="H1133" s="323" t="s">
        <v>1539</v>
      </c>
    </row>
    <row r="1134" spans="1:8" x14ac:dyDescent="0.25">
      <c r="A1134" s="103"/>
      <c r="B1134" s="324"/>
      <c r="C1134" s="324" t="s">
        <v>1539</v>
      </c>
      <c r="D1134" t="s">
        <v>1539</v>
      </c>
      <c r="E1134" s="323" t="s">
        <v>1539</v>
      </c>
      <c r="G1134" s="323" t="s">
        <v>1539</v>
      </c>
      <c r="H1134" s="323" t="s">
        <v>1539</v>
      </c>
    </row>
    <row r="1135" spans="1:8" x14ac:dyDescent="0.25">
      <c r="A1135" s="103"/>
      <c r="B1135" s="324"/>
      <c r="C1135" s="324" t="s">
        <v>1539</v>
      </c>
      <c r="D1135" t="s">
        <v>1539</v>
      </c>
      <c r="E1135" s="323" t="s">
        <v>1539</v>
      </c>
      <c r="G1135" s="323" t="s">
        <v>1539</v>
      </c>
      <c r="H1135" s="323" t="s">
        <v>1539</v>
      </c>
    </row>
    <row r="1136" spans="1:8" x14ac:dyDescent="0.25">
      <c r="A1136" s="103"/>
      <c r="B1136" s="326"/>
      <c r="C1136" s="324" t="s">
        <v>1539</v>
      </c>
      <c r="D1136" t="s">
        <v>1539</v>
      </c>
      <c r="E1136" s="323" t="s">
        <v>1539</v>
      </c>
      <c r="G1136" s="323" t="s">
        <v>1539</v>
      </c>
      <c r="H1136" s="323" t="s">
        <v>1539</v>
      </c>
    </row>
    <row r="1137" spans="1:8" x14ac:dyDescent="0.25">
      <c r="A1137" s="103"/>
      <c r="C1137" s="324" t="s">
        <v>1539</v>
      </c>
      <c r="D1137" t="s">
        <v>1539</v>
      </c>
      <c r="E1137" s="323" t="s">
        <v>1539</v>
      </c>
      <c r="G1137" s="323" t="s">
        <v>1539</v>
      </c>
      <c r="H1137" s="323" t="s">
        <v>1539</v>
      </c>
    </row>
    <row r="1138" spans="1:8" x14ac:dyDescent="0.25">
      <c r="A1138" s="103"/>
      <c r="C1138" s="324" t="s">
        <v>1539</v>
      </c>
      <c r="D1138" t="s">
        <v>1539</v>
      </c>
      <c r="E1138" s="323" t="s">
        <v>1539</v>
      </c>
      <c r="G1138" s="323" t="s">
        <v>1539</v>
      </c>
      <c r="H1138" s="323" t="s">
        <v>1539</v>
      </c>
    </row>
    <row r="1139" spans="1:8" x14ac:dyDescent="0.25">
      <c r="A1139" s="103"/>
      <c r="C1139" s="324" t="s">
        <v>1539</v>
      </c>
      <c r="D1139" t="s">
        <v>1539</v>
      </c>
      <c r="E1139" s="323" t="s">
        <v>1539</v>
      </c>
      <c r="G1139" s="323" t="s">
        <v>1539</v>
      </c>
      <c r="H1139" s="323" t="s">
        <v>1539</v>
      </c>
    </row>
    <row r="1140" spans="1:8" x14ac:dyDescent="0.25">
      <c r="A1140" s="103"/>
      <c r="C1140" s="324" t="s">
        <v>1539</v>
      </c>
      <c r="D1140" t="s">
        <v>1539</v>
      </c>
      <c r="E1140" s="323" t="s">
        <v>1539</v>
      </c>
      <c r="G1140" s="323" t="s">
        <v>1539</v>
      </c>
      <c r="H1140" s="323" t="s">
        <v>1539</v>
      </c>
    </row>
    <row r="1141" spans="1:8" x14ac:dyDescent="0.25">
      <c r="A1141" s="103"/>
      <c r="B1141" s="324"/>
      <c r="C1141" s="324" t="s">
        <v>1539</v>
      </c>
      <c r="D1141" t="s">
        <v>1539</v>
      </c>
      <c r="E1141" s="323" t="s">
        <v>1539</v>
      </c>
      <c r="G1141" s="323" t="s">
        <v>1539</v>
      </c>
      <c r="H1141" s="323" t="s">
        <v>1539</v>
      </c>
    </row>
    <row r="1142" spans="1:8" x14ac:dyDescent="0.25">
      <c r="A1142" s="103"/>
      <c r="B1142" s="324"/>
      <c r="C1142" s="324" t="s">
        <v>1539</v>
      </c>
      <c r="D1142" t="s">
        <v>1539</v>
      </c>
      <c r="E1142" s="323" t="s">
        <v>1539</v>
      </c>
      <c r="G1142" s="323" t="s">
        <v>1539</v>
      </c>
      <c r="H1142" s="323" t="s">
        <v>1539</v>
      </c>
    </row>
    <row r="1143" spans="1:8" x14ac:dyDescent="0.25">
      <c r="A1143" s="103"/>
      <c r="B1143" s="324"/>
      <c r="C1143" s="324" t="s">
        <v>1539</v>
      </c>
      <c r="D1143" t="s">
        <v>1539</v>
      </c>
      <c r="E1143" s="323" t="s">
        <v>1539</v>
      </c>
      <c r="G1143" s="323" t="s">
        <v>1539</v>
      </c>
      <c r="H1143" s="323" t="s">
        <v>1539</v>
      </c>
    </row>
    <row r="1144" spans="1:8" x14ac:dyDescent="0.25">
      <c r="A1144" s="103"/>
      <c r="B1144" s="324"/>
      <c r="C1144" s="324" t="s">
        <v>1539</v>
      </c>
      <c r="D1144" t="s">
        <v>1539</v>
      </c>
      <c r="E1144" s="323" t="s">
        <v>1539</v>
      </c>
      <c r="G1144" s="323" t="s">
        <v>1539</v>
      </c>
      <c r="H1144" s="323" t="s">
        <v>1539</v>
      </c>
    </row>
    <row r="1145" spans="1:8" x14ac:dyDescent="0.25">
      <c r="A1145" s="103"/>
      <c r="B1145" s="324"/>
      <c r="C1145" s="324" t="s">
        <v>1539</v>
      </c>
      <c r="D1145" t="s">
        <v>1539</v>
      </c>
      <c r="E1145" s="323" t="s">
        <v>1539</v>
      </c>
      <c r="G1145" s="323" t="s">
        <v>1539</v>
      </c>
      <c r="H1145" s="323" t="s">
        <v>1539</v>
      </c>
    </row>
    <row r="1146" spans="1:8" x14ac:dyDescent="0.25">
      <c r="A1146" s="103"/>
      <c r="B1146" s="324"/>
      <c r="C1146" s="324" t="s">
        <v>1539</v>
      </c>
      <c r="D1146" t="s">
        <v>1539</v>
      </c>
      <c r="E1146" s="323" t="s">
        <v>1539</v>
      </c>
      <c r="G1146" s="323" t="s">
        <v>1539</v>
      </c>
      <c r="H1146" s="323" t="s">
        <v>1539</v>
      </c>
    </row>
    <row r="1147" spans="1:8" x14ac:dyDescent="0.25">
      <c r="A1147" s="103"/>
      <c r="B1147" s="324"/>
      <c r="C1147" s="324" t="s">
        <v>1539</v>
      </c>
      <c r="D1147" t="s">
        <v>1539</v>
      </c>
      <c r="E1147" s="323" t="s">
        <v>1539</v>
      </c>
      <c r="G1147" s="323" t="s">
        <v>1539</v>
      </c>
      <c r="H1147" s="323" t="s">
        <v>1539</v>
      </c>
    </row>
    <row r="1148" spans="1:8" x14ac:dyDescent="0.25">
      <c r="A1148" s="103"/>
      <c r="B1148" s="324"/>
      <c r="C1148" s="324" t="s">
        <v>1539</v>
      </c>
      <c r="D1148" t="s">
        <v>1539</v>
      </c>
      <c r="E1148" s="323" t="s">
        <v>1539</v>
      </c>
      <c r="G1148" s="323" t="s">
        <v>1539</v>
      </c>
      <c r="H1148" s="323" t="s">
        <v>1539</v>
      </c>
    </row>
    <row r="1149" spans="1:8" x14ac:dyDescent="0.25">
      <c r="A1149" s="103"/>
      <c r="B1149" s="324"/>
      <c r="C1149" s="324" t="s">
        <v>1539</v>
      </c>
      <c r="D1149" t="s">
        <v>1539</v>
      </c>
      <c r="E1149" s="323" t="s">
        <v>1539</v>
      </c>
      <c r="G1149" s="323" t="s">
        <v>1539</v>
      </c>
      <c r="H1149" s="323" t="s">
        <v>1539</v>
      </c>
    </row>
    <row r="1150" spans="1:8" x14ac:dyDescent="0.25">
      <c r="A1150" s="103"/>
      <c r="B1150" s="324"/>
      <c r="C1150" s="324" t="s">
        <v>1539</v>
      </c>
      <c r="D1150" t="s">
        <v>1539</v>
      </c>
      <c r="E1150" s="323" t="s">
        <v>1539</v>
      </c>
      <c r="G1150" s="323" t="s">
        <v>1539</v>
      </c>
      <c r="H1150" s="323" t="s">
        <v>1539</v>
      </c>
    </row>
    <row r="1151" spans="1:8" x14ac:dyDescent="0.25">
      <c r="A1151" s="103"/>
      <c r="B1151" s="324"/>
      <c r="C1151" s="324" t="s">
        <v>1539</v>
      </c>
      <c r="D1151" t="s">
        <v>1539</v>
      </c>
      <c r="E1151" s="323" t="s">
        <v>1539</v>
      </c>
      <c r="G1151" s="323" t="s">
        <v>1539</v>
      </c>
      <c r="H1151" s="323" t="s">
        <v>1539</v>
      </c>
    </row>
    <row r="1152" spans="1:8" x14ac:dyDescent="0.25">
      <c r="A1152" s="103"/>
      <c r="B1152" s="324"/>
      <c r="C1152" s="324" t="s">
        <v>1539</v>
      </c>
      <c r="D1152" t="s">
        <v>1539</v>
      </c>
      <c r="E1152" s="323" t="s">
        <v>1539</v>
      </c>
      <c r="G1152" s="323" t="s">
        <v>1539</v>
      </c>
      <c r="H1152" s="323" t="s">
        <v>1539</v>
      </c>
    </row>
    <row r="1153" spans="1:8" x14ac:dyDescent="0.25">
      <c r="A1153" s="103"/>
      <c r="B1153" s="324"/>
      <c r="C1153" s="324" t="s">
        <v>1539</v>
      </c>
      <c r="D1153" t="s">
        <v>1539</v>
      </c>
      <c r="E1153" s="323" t="s">
        <v>1539</v>
      </c>
      <c r="G1153" s="323" t="s">
        <v>1539</v>
      </c>
      <c r="H1153" s="323" t="s">
        <v>1539</v>
      </c>
    </row>
    <row r="1154" spans="1:8" x14ac:dyDescent="0.25">
      <c r="A1154" s="103"/>
      <c r="B1154" s="324"/>
      <c r="C1154" s="324" t="s">
        <v>1539</v>
      </c>
      <c r="D1154" t="s">
        <v>1539</v>
      </c>
      <c r="E1154" s="323" t="s">
        <v>1539</v>
      </c>
      <c r="G1154" s="323" t="s">
        <v>1539</v>
      </c>
      <c r="H1154" s="323" t="s">
        <v>1539</v>
      </c>
    </row>
    <row r="1155" spans="1:8" x14ac:dyDescent="0.25">
      <c r="A1155" s="103"/>
      <c r="B1155" s="324"/>
      <c r="C1155" s="324" t="s">
        <v>1539</v>
      </c>
      <c r="D1155" t="s">
        <v>1539</v>
      </c>
      <c r="E1155" s="323" t="s">
        <v>1539</v>
      </c>
      <c r="G1155" s="323" t="s">
        <v>1539</v>
      </c>
      <c r="H1155" s="323" t="s">
        <v>1539</v>
      </c>
    </row>
    <row r="1156" spans="1:8" x14ac:dyDescent="0.25">
      <c r="A1156" s="103"/>
      <c r="B1156" s="324"/>
      <c r="C1156" s="324" t="s">
        <v>1539</v>
      </c>
      <c r="D1156" t="s">
        <v>1539</v>
      </c>
      <c r="E1156" s="323" t="s">
        <v>1539</v>
      </c>
      <c r="G1156" s="323" t="s">
        <v>1539</v>
      </c>
      <c r="H1156" s="323" t="s">
        <v>1539</v>
      </c>
    </row>
    <row r="1157" spans="1:8" x14ac:dyDescent="0.25">
      <c r="A1157" s="103"/>
      <c r="B1157" s="324"/>
      <c r="C1157" s="324" t="s">
        <v>1539</v>
      </c>
      <c r="D1157" t="s">
        <v>1539</v>
      </c>
      <c r="E1157" s="323" t="s">
        <v>1539</v>
      </c>
      <c r="G1157" s="323" t="s">
        <v>1539</v>
      </c>
      <c r="H1157" s="323" t="s">
        <v>1539</v>
      </c>
    </row>
    <row r="1158" spans="1:8" x14ac:dyDescent="0.25">
      <c r="A1158" s="103"/>
      <c r="B1158" s="324"/>
      <c r="C1158" s="324" t="s">
        <v>1539</v>
      </c>
      <c r="D1158" t="s">
        <v>1539</v>
      </c>
      <c r="E1158" s="323" t="s">
        <v>1539</v>
      </c>
      <c r="G1158" s="323" t="s">
        <v>1539</v>
      </c>
      <c r="H1158" s="323" t="s">
        <v>1539</v>
      </c>
    </row>
    <row r="1159" spans="1:8" x14ac:dyDescent="0.25">
      <c r="A1159" s="103"/>
      <c r="B1159" s="324"/>
      <c r="C1159" s="324" t="s">
        <v>1539</v>
      </c>
      <c r="D1159" t="s">
        <v>1539</v>
      </c>
      <c r="E1159" s="323" t="s">
        <v>1539</v>
      </c>
      <c r="G1159" s="323" t="s">
        <v>1539</v>
      </c>
      <c r="H1159" s="323" t="s">
        <v>1539</v>
      </c>
    </row>
    <row r="1160" spans="1:8" x14ac:dyDescent="0.25">
      <c r="A1160" s="103"/>
      <c r="B1160" s="324"/>
      <c r="C1160" s="324" t="s">
        <v>1539</v>
      </c>
      <c r="D1160" t="s">
        <v>1539</v>
      </c>
      <c r="E1160" s="323" t="s">
        <v>1539</v>
      </c>
      <c r="G1160" s="323" t="s">
        <v>1539</v>
      </c>
      <c r="H1160" s="323" t="s">
        <v>1539</v>
      </c>
    </row>
    <row r="1161" spans="1:8" x14ac:dyDescent="0.25">
      <c r="A1161" s="103"/>
      <c r="B1161" s="324"/>
      <c r="C1161" s="324" t="s">
        <v>1539</v>
      </c>
      <c r="D1161" t="s">
        <v>1539</v>
      </c>
      <c r="E1161" s="323" t="s">
        <v>1539</v>
      </c>
      <c r="G1161" s="323" t="s">
        <v>1539</v>
      </c>
      <c r="H1161" s="323" t="s">
        <v>1539</v>
      </c>
    </row>
    <row r="1162" spans="1:8" x14ac:dyDescent="0.25">
      <c r="A1162" s="103"/>
      <c r="B1162" s="324"/>
      <c r="C1162" s="324" t="s">
        <v>1539</v>
      </c>
      <c r="D1162" t="s">
        <v>1539</v>
      </c>
      <c r="E1162" s="323" t="s">
        <v>1539</v>
      </c>
      <c r="G1162" s="323" t="s">
        <v>1539</v>
      </c>
      <c r="H1162" s="323" t="s">
        <v>1539</v>
      </c>
    </row>
    <row r="1163" spans="1:8" x14ac:dyDescent="0.25">
      <c r="A1163" s="103"/>
      <c r="B1163" s="324"/>
      <c r="C1163" s="324" t="s">
        <v>1539</v>
      </c>
      <c r="D1163" t="s">
        <v>1539</v>
      </c>
      <c r="E1163" s="323" t="s">
        <v>1539</v>
      </c>
      <c r="G1163" s="323" t="s">
        <v>1539</v>
      </c>
      <c r="H1163" s="323" t="s">
        <v>1539</v>
      </c>
    </row>
    <row r="1164" spans="1:8" x14ac:dyDescent="0.25">
      <c r="A1164" s="103"/>
      <c r="B1164" s="324"/>
      <c r="C1164" s="324" t="s">
        <v>1539</v>
      </c>
      <c r="D1164" t="s">
        <v>1539</v>
      </c>
      <c r="E1164" s="323" t="s">
        <v>1539</v>
      </c>
      <c r="G1164" s="323" t="s">
        <v>1539</v>
      </c>
      <c r="H1164" s="323" t="s">
        <v>1539</v>
      </c>
    </row>
    <row r="1165" spans="1:8" x14ac:dyDescent="0.25">
      <c r="A1165" s="103"/>
      <c r="B1165" s="324"/>
      <c r="C1165" s="324" t="s">
        <v>1539</v>
      </c>
      <c r="D1165" t="s">
        <v>1539</v>
      </c>
      <c r="E1165" s="323" t="s">
        <v>1539</v>
      </c>
      <c r="G1165" s="323" t="s">
        <v>1539</v>
      </c>
      <c r="H1165" s="323" t="s">
        <v>1539</v>
      </c>
    </row>
    <row r="1166" spans="1:8" x14ac:dyDescent="0.25">
      <c r="A1166" s="103"/>
      <c r="B1166" s="324"/>
      <c r="C1166" s="324" t="s">
        <v>1539</v>
      </c>
      <c r="D1166" t="s">
        <v>1539</v>
      </c>
      <c r="E1166" s="323" t="s">
        <v>1539</v>
      </c>
      <c r="G1166" s="323" t="s">
        <v>1539</v>
      </c>
      <c r="H1166" s="323" t="s">
        <v>1539</v>
      </c>
    </row>
    <row r="1167" spans="1:8" x14ac:dyDescent="0.25">
      <c r="A1167" s="103"/>
      <c r="B1167" s="324"/>
      <c r="C1167" s="324" t="s">
        <v>1539</v>
      </c>
      <c r="D1167" t="s">
        <v>1539</v>
      </c>
      <c r="E1167" s="323" t="s">
        <v>1539</v>
      </c>
      <c r="G1167" s="323" t="s">
        <v>1539</v>
      </c>
      <c r="H1167" s="323" t="s">
        <v>1539</v>
      </c>
    </row>
    <row r="1168" spans="1:8" x14ac:dyDescent="0.25">
      <c r="A1168" s="103"/>
      <c r="B1168" s="324"/>
      <c r="C1168" s="324" t="s">
        <v>1539</v>
      </c>
      <c r="D1168" t="s">
        <v>1539</v>
      </c>
      <c r="E1168" s="323" t="s">
        <v>1539</v>
      </c>
      <c r="G1168" s="323" t="s">
        <v>1539</v>
      </c>
      <c r="H1168" s="323" t="s">
        <v>1539</v>
      </c>
    </row>
    <row r="1169" spans="1:8" x14ac:dyDescent="0.25">
      <c r="A1169" s="103"/>
      <c r="B1169" s="324"/>
      <c r="C1169" s="324" t="s">
        <v>1539</v>
      </c>
      <c r="D1169" t="s">
        <v>1539</v>
      </c>
      <c r="E1169" s="323" t="s">
        <v>1539</v>
      </c>
      <c r="G1169" s="323" t="s">
        <v>1539</v>
      </c>
      <c r="H1169" s="323" t="s">
        <v>1539</v>
      </c>
    </row>
    <row r="1170" spans="1:8" x14ac:dyDescent="0.25">
      <c r="A1170" s="103"/>
      <c r="B1170" s="324"/>
      <c r="C1170" s="324" t="s">
        <v>1539</v>
      </c>
      <c r="D1170" t="s">
        <v>1539</v>
      </c>
      <c r="E1170" s="323" t="s">
        <v>1539</v>
      </c>
      <c r="G1170" s="323" t="s">
        <v>1539</v>
      </c>
      <c r="H1170" s="323" t="s">
        <v>1539</v>
      </c>
    </row>
    <row r="1171" spans="1:8" x14ac:dyDescent="0.25">
      <c r="A1171" s="103"/>
      <c r="B1171" s="324"/>
      <c r="C1171" s="324" t="s">
        <v>1539</v>
      </c>
      <c r="D1171" t="s">
        <v>1539</v>
      </c>
      <c r="E1171" s="323" t="s">
        <v>1539</v>
      </c>
      <c r="G1171" s="323" t="s">
        <v>1539</v>
      </c>
      <c r="H1171" s="323" t="s">
        <v>1539</v>
      </c>
    </row>
    <row r="1172" spans="1:8" x14ac:dyDescent="0.25">
      <c r="A1172" s="103"/>
      <c r="B1172" s="324"/>
      <c r="C1172" s="324" t="s">
        <v>1539</v>
      </c>
      <c r="D1172" t="s">
        <v>1539</v>
      </c>
      <c r="E1172" s="323" t="s">
        <v>1539</v>
      </c>
      <c r="G1172" s="323" t="s">
        <v>1539</v>
      </c>
      <c r="H1172" s="323" t="s">
        <v>1539</v>
      </c>
    </row>
    <row r="1173" spans="1:8" x14ac:dyDescent="0.25">
      <c r="A1173" s="103"/>
      <c r="B1173" s="324"/>
      <c r="C1173" s="324" t="s">
        <v>1539</v>
      </c>
      <c r="D1173" t="s">
        <v>1539</v>
      </c>
      <c r="E1173" s="323" t="s">
        <v>1539</v>
      </c>
      <c r="G1173" s="323" t="s">
        <v>1539</v>
      </c>
      <c r="H1173" s="323" t="s">
        <v>1539</v>
      </c>
    </row>
    <row r="1174" spans="1:8" x14ac:dyDescent="0.25">
      <c r="A1174" s="103"/>
      <c r="B1174" s="324"/>
      <c r="C1174" s="324" t="s">
        <v>1539</v>
      </c>
      <c r="D1174" t="s">
        <v>1539</v>
      </c>
      <c r="E1174" s="323" t="s">
        <v>1539</v>
      </c>
      <c r="G1174" s="323" t="s">
        <v>1539</v>
      </c>
      <c r="H1174" s="323" t="s">
        <v>1539</v>
      </c>
    </row>
    <row r="1175" spans="1:8" x14ac:dyDescent="0.25">
      <c r="A1175" s="103"/>
      <c r="B1175" s="324"/>
      <c r="C1175" s="324" t="s">
        <v>1539</v>
      </c>
      <c r="D1175" t="s">
        <v>1539</v>
      </c>
      <c r="E1175" s="323" t="s">
        <v>1539</v>
      </c>
      <c r="G1175" s="323" t="s">
        <v>1539</v>
      </c>
      <c r="H1175" s="323" t="s">
        <v>1539</v>
      </c>
    </row>
    <row r="1176" spans="1:8" x14ac:dyDescent="0.25">
      <c r="A1176" s="103"/>
      <c r="B1176" s="324"/>
      <c r="C1176" s="324" t="s">
        <v>1539</v>
      </c>
      <c r="D1176" t="s">
        <v>1539</v>
      </c>
      <c r="E1176" s="323" t="s">
        <v>1539</v>
      </c>
      <c r="G1176" s="323" t="s">
        <v>1539</v>
      </c>
      <c r="H1176" s="323" t="s">
        <v>1539</v>
      </c>
    </row>
    <row r="1177" spans="1:8" x14ac:dyDescent="0.25">
      <c r="A1177" s="103"/>
      <c r="B1177" s="324"/>
      <c r="C1177" s="324" t="s">
        <v>1539</v>
      </c>
      <c r="D1177" t="s">
        <v>1539</v>
      </c>
      <c r="E1177" s="323" t="s">
        <v>1539</v>
      </c>
      <c r="G1177" s="323" t="s">
        <v>1539</v>
      </c>
      <c r="H1177" s="323" t="s">
        <v>1539</v>
      </c>
    </row>
    <row r="1178" spans="1:8" x14ac:dyDescent="0.25">
      <c r="A1178" s="103"/>
      <c r="B1178" s="324"/>
      <c r="C1178" s="324" t="s">
        <v>1539</v>
      </c>
      <c r="D1178" t="s">
        <v>1539</v>
      </c>
      <c r="E1178" s="323" t="s">
        <v>1539</v>
      </c>
      <c r="G1178" s="323" t="s">
        <v>1539</v>
      </c>
      <c r="H1178" s="323" t="s">
        <v>1539</v>
      </c>
    </row>
    <row r="1179" spans="1:8" x14ac:dyDescent="0.25">
      <c r="A1179" s="103"/>
      <c r="B1179" s="324"/>
      <c r="C1179" s="324" t="s">
        <v>1539</v>
      </c>
      <c r="D1179" t="s">
        <v>1539</v>
      </c>
      <c r="E1179" s="323" t="s">
        <v>1539</v>
      </c>
      <c r="G1179" s="323" t="s">
        <v>1539</v>
      </c>
      <c r="H1179" s="323" t="s">
        <v>1539</v>
      </c>
    </row>
    <row r="1180" spans="1:8" x14ac:dyDescent="0.25">
      <c r="A1180" s="103"/>
      <c r="B1180" s="324"/>
      <c r="C1180" s="324" t="s">
        <v>1539</v>
      </c>
      <c r="D1180" t="s">
        <v>1539</v>
      </c>
      <c r="E1180" s="323" t="s">
        <v>1539</v>
      </c>
      <c r="G1180" s="323" t="s">
        <v>1539</v>
      </c>
      <c r="H1180" s="323" t="s">
        <v>1539</v>
      </c>
    </row>
    <row r="1181" spans="1:8" x14ac:dyDescent="0.25">
      <c r="A1181" s="103"/>
      <c r="B1181" s="324"/>
      <c r="C1181" s="324" t="s">
        <v>1539</v>
      </c>
      <c r="D1181" t="s">
        <v>1539</v>
      </c>
      <c r="E1181" s="323" t="s">
        <v>1539</v>
      </c>
      <c r="G1181" s="323" t="s">
        <v>1539</v>
      </c>
      <c r="H1181" s="323" t="s">
        <v>1539</v>
      </c>
    </row>
    <row r="1182" spans="1:8" x14ac:dyDescent="0.25">
      <c r="A1182" s="103"/>
      <c r="B1182" s="324"/>
      <c r="C1182" s="324" t="s">
        <v>1539</v>
      </c>
      <c r="D1182" t="s">
        <v>1539</v>
      </c>
      <c r="E1182" s="323" t="s">
        <v>1539</v>
      </c>
      <c r="G1182" s="323" t="s">
        <v>1539</v>
      </c>
      <c r="H1182" s="323" t="s">
        <v>1539</v>
      </c>
    </row>
    <row r="1183" spans="1:8" x14ac:dyDescent="0.25">
      <c r="A1183" s="103"/>
      <c r="B1183" s="324"/>
      <c r="C1183" s="324" t="s">
        <v>1539</v>
      </c>
      <c r="D1183" t="s">
        <v>1539</v>
      </c>
      <c r="E1183" s="323" t="s">
        <v>1539</v>
      </c>
      <c r="G1183" s="323" t="s">
        <v>1539</v>
      </c>
      <c r="H1183" s="323" t="s">
        <v>1539</v>
      </c>
    </row>
    <row r="1184" spans="1:8" x14ac:dyDescent="0.25">
      <c r="A1184" s="103"/>
      <c r="B1184" s="324"/>
      <c r="C1184" s="324" t="s">
        <v>1539</v>
      </c>
      <c r="D1184" t="s">
        <v>1539</v>
      </c>
      <c r="E1184" s="323" t="s">
        <v>1539</v>
      </c>
      <c r="G1184" s="323" t="s">
        <v>1539</v>
      </c>
      <c r="H1184" s="323" t="s">
        <v>1539</v>
      </c>
    </row>
    <row r="1185" spans="1:8" x14ac:dyDescent="0.25">
      <c r="A1185" s="103"/>
      <c r="B1185" s="324"/>
      <c r="C1185" s="324" t="s">
        <v>1539</v>
      </c>
      <c r="D1185" t="s">
        <v>1539</v>
      </c>
      <c r="E1185" s="323" t="s">
        <v>1539</v>
      </c>
      <c r="G1185" s="323" t="s">
        <v>1539</v>
      </c>
      <c r="H1185" s="323" t="s">
        <v>1539</v>
      </c>
    </row>
    <row r="1186" spans="1:8" x14ac:dyDescent="0.25">
      <c r="A1186" s="103"/>
      <c r="B1186" s="324"/>
      <c r="C1186" s="324" t="s">
        <v>1539</v>
      </c>
      <c r="D1186" t="s">
        <v>1539</v>
      </c>
      <c r="E1186" s="323" t="s">
        <v>1539</v>
      </c>
      <c r="G1186" s="323" t="s">
        <v>1539</v>
      </c>
      <c r="H1186" s="323" t="s">
        <v>1539</v>
      </c>
    </row>
    <row r="1187" spans="1:8" x14ac:dyDescent="0.25">
      <c r="A1187" s="103"/>
      <c r="B1187" s="324"/>
      <c r="C1187" s="324" t="s">
        <v>1539</v>
      </c>
      <c r="D1187" t="s">
        <v>1539</v>
      </c>
      <c r="E1187" s="323" t="s">
        <v>1539</v>
      </c>
      <c r="G1187" s="323" t="s">
        <v>1539</v>
      </c>
      <c r="H1187" s="323" t="s">
        <v>1539</v>
      </c>
    </row>
    <row r="1188" spans="1:8" x14ac:dyDescent="0.25">
      <c r="A1188" s="103"/>
      <c r="B1188" s="324"/>
      <c r="C1188" s="324" t="s">
        <v>1539</v>
      </c>
      <c r="D1188" t="s">
        <v>1539</v>
      </c>
      <c r="E1188" s="323" t="s">
        <v>1539</v>
      </c>
      <c r="G1188" s="323" t="s">
        <v>1539</v>
      </c>
      <c r="H1188" s="323" t="s">
        <v>1539</v>
      </c>
    </row>
    <row r="1189" spans="1:8" x14ac:dyDescent="0.25">
      <c r="A1189" s="103"/>
      <c r="B1189" s="324"/>
      <c r="C1189" s="324" t="s">
        <v>1539</v>
      </c>
      <c r="D1189" t="s">
        <v>1539</v>
      </c>
      <c r="E1189" s="323" t="s">
        <v>1539</v>
      </c>
      <c r="G1189" s="323" t="s">
        <v>1539</v>
      </c>
      <c r="H1189" s="323" t="s">
        <v>1539</v>
      </c>
    </row>
    <row r="1190" spans="1:8" x14ac:dyDescent="0.25">
      <c r="A1190" s="103"/>
      <c r="B1190" s="326"/>
      <c r="C1190" s="324" t="s">
        <v>1539</v>
      </c>
      <c r="D1190" t="s">
        <v>1539</v>
      </c>
      <c r="E1190" s="323" t="s">
        <v>1539</v>
      </c>
      <c r="G1190" s="323" t="s">
        <v>1539</v>
      </c>
      <c r="H1190" s="323" t="s">
        <v>1539</v>
      </c>
    </row>
    <row r="1191" spans="1:8" x14ac:dyDescent="0.25">
      <c r="A1191" s="103"/>
      <c r="C1191" s="324" t="s">
        <v>1539</v>
      </c>
      <c r="D1191" t="s">
        <v>1539</v>
      </c>
      <c r="E1191" s="323" t="s">
        <v>1539</v>
      </c>
      <c r="G1191" s="323" t="s">
        <v>1539</v>
      </c>
      <c r="H1191" s="323" t="s">
        <v>1539</v>
      </c>
    </row>
    <row r="1192" spans="1:8" x14ac:dyDescent="0.25">
      <c r="A1192" s="103"/>
      <c r="C1192" s="324" t="s">
        <v>1539</v>
      </c>
      <c r="D1192" t="s">
        <v>1539</v>
      </c>
      <c r="E1192" s="323" t="s">
        <v>1539</v>
      </c>
      <c r="G1192" s="323" t="s">
        <v>1539</v>
      </c>
      <c r="H1192" s="323" t="s">
        <v>1539</v>
      </c>
    </row>
    <row r="1193" spans="1:8" x14ac:dyDescent="0.25">
      <c r="A1193" s="103"/>
      <c r="C1193" s="324" t="s">
        <v>1539</v>
      </c>
      <c r="D1193" t="s">
        <v>1539</v>
      </c>
      <c r="E1193" s="323" t="s">
        <v>1539</v>
      </c>
      <c r="G1193" s="323" t="s">
        <v>1539</v>
      </c>
      <c r="H1193" s="323" t="s">
        <v>1539</v>
      </c>
    </row>
    <row r="1194" spans="1:8" x14ac:dyDescent="0.25">
      <c r="A1194" s="103"/>
      <c r="C1194" s="324" t="s">
        <v>1539</v>
      </c>
      <c r="D1194" t="s">
        <v>1539</v>
      </c>
      <c r="E1194" s="323" t="s">
        <v>1539</v>
      </c>
      <c r="G1194" s="323" t="s">
        <v>1539</v>
      </c>
      <c r="H1194" s="323" t="s">
        <v>1539</v>
      </c>
    </row>
    <row r="1195" spans="1:8" x14ac:dyDescent="0.25">
      <c r="A1195" s="103"/>
      <c r="B1195" s="326"/>
      <c r="C1195" s="324" t="s">
        <v>1539</v>
      </c>
      <c r="D1195" t="s">
        <v>1539</v>
      </c>
      <c r="E1195" s="323" t="s">
        <v>1539</v>
      </c>
      <c r="G1195" s="323" t="s">
        <v>1539</v>
      </c>
      <c r="H1195" s="323" t="s">
        <v>1539</v>
      </c>
    </row>
    <row r="1196" spans="1:8" x14ac:dyDescent="0.25">
      <c r="A1196" s="103"/>
      <c r="C1196" s="324" t="s">
        <v>1539</v>
      </c>
      <c r="D1196" t="s">
        <v>1539</v>
      </c>
      <c r="E1196" s="323" t="s">
        <v>1539</v>
      </c>
      <c r="G1196" s="323" t="s">
        <v>1539</v>
      </c>
      <c r="H1196" s="323" t="s">
        <v>1539</v>
      </c>
    </row>
    <row r="1197" spans="1:8" x14ac:dyDescent="0.25">
      <c r="A1197" s="103"/>
      <c r="C1197" s="324" t="s">
        <v>1539</v>
      </c>
      <c r="D1197" t="s">
        <v>1539</v>
      </c>
      <c r="E1197" s="323" t="s">
        <v>1539</v>
      </c>
      <c r="G1197" s="323" t="s">
        <v>1539</v>
      </c>
      <c r="H1197" s="323" t="s">
        <v>1539</v>
      </c>
    </row>
    <row r="1198" spans="1:8" x14ac:dyDescent="0.25">
      <c r="A1198" s="103"/>
      <c r="C1198" s="324" t="s">
        <v>1539</v>
      </c>
      <c r="D1198" t="s">
        <v>1539</v>
      </c>
      <c r="E1198" s="323" t="s">
        <v>1539</v>
      </c>
      <c r="G1198" s="323" t="s">
        <v>1539</v>
      </c>
      <c r="H1198" s="323" t="s">
        <v>1539</v>
      </c>
    </row>
    <row r="1199" spans="1:8" x14ac:dyDescent="0.25">
      <c r="A1199" s="103"/>
      <c r="B1199" s="324"/>
      <c r="C1199" s="324" t="s">
        <v>1539</v>
      </c>
      <c r="D1199" t="s">
        <v>1539</v>
      </c>
      <c r="E1199" s="323" t="s">
        <v>1539</v>
      </c>
      <c r="G1199" s="323" t="s">
        <v>1539</v>
      </c>
      <c r="H1199" s="323" t="s">
        <v>1539</v>
      </c>
    </row>
    <row r="1200" spans="1:8" x14ac:dyDescent="0.25">
      <c r="A1200" s="103"/>
      <c r="B1200" s="324"/>
      <c r="C1200" s="324" t="s">
        <v>1539</v>
      </c>
      <c r="D1200" t="s">
        <v>1539</v>
      </c>
      <c r="E1200" s="323" t="s">
        <v>1539</v>
      </c>
      <c r="G1200" s="323" t="s">
        <v>1539</v>
      </c>
      <c r="H1200" s="323" t="s">
        <v>1539</v>
      </c>
    </row>
    <row r="1201" spans="1:8" x14ac:dyDescent="0.25">
      <c r="A1201" s="103"/>
      <c r="B1201" s="324"/>
      <c r="C1201" s="324" t="s">
        <v>1539</v>
      </c>
      <c r="D1201" t="s">
        <v>1539</v>
      </c>
      <c r="E1201" s="323" t="s">
        <v>1539</v>
      </c>
      <c r="G1201" s="323" t="s">
        <v>1539</v>
      </c>
      <c r="H1201" s="323" t="s">
        <v>1539</v>
      </c>
    </row>
    <row r="1202" spans="1:8" x14ac:dyDescent="0.25">
      <c r="A1202" s="103"/>
      <c r="B1202" s="324"/>
      <c r="C1202" s="324" t="s">
        <v>1539</v>
      </c>
      <c r="D1202" t="s">
        <v>1539</v>
      </c>
      <c r="E1202" s="323" t="s">
        <v>1539</v>
      </c>
      <c r="G1202" s="323" t="s">
        <v>1539</v>
      </c>
      <c r="H1202" s="323" t="s">
        <v>1539</v>
      </c>
    </row>
    <row r="1203" spans="1:8" x14ac:dyDescent="0.25">
      <c r="A1203" s="103"/>
      <c r="B1203" s="324"/>
      <c r="C1203" s="324" t="s">
        <v>1539</v>
      </c>
      <c r="D1203" t="s">
        <v>1539</v>
      </c>
      <c r="E1203" s="323" t="s">
        <v>1539</v>
      </c>
      <c r="G1203" s="323" t="s">
        <v>1539</v>
      </c>
      <c r="H1203" s="323" t="s">
        <v>1539</v>
      </c>
    </row>
    <row r="1204" spans="1:8" x14ac:dyDescent="0.25">
      <c r="A1204" s="103"/>
      <c r="B1204" s="324"/>
      <c r="C1204" s="324" t="s">
        <v>1539</v>
      </c>
      <c r="D1204" t="s">
        <v>1539</v>
      </c>
      <c r="E1204" s="323" t="s">
        <v>1539</v>
      </c>
      <c r="G1204" s="323" t="s">
        <v>1539</v>
      </c>
      <c r="H1204" s="323" t="s">
        <v>1539</v>
      </c>
    </row>
    <row r="1205" spans="1:8" x14ac:dyDescent="0.25">
      <c r="A1205" s="103"/>
      <c r="B1205" s="324"/>
      <c r="C1205" s="324" t="s">
        <v>1539</v>
      </c>
      <c r="D1205" t="s">
        <v>1539</v>
      </c>
      <c r="E1205" s="323" t="s">
        <v>1539</v>
      </c>
      <c r="G1205" s="323" t="s">
        <v>1539</v>
      </c>
      <c r="H1205" s="323" t="s">
        <v>1539</v>
      </c>
    </row>
    <row r="1206" spans="1:8" x14ac:dyDescent="0.25">
      <c r="A1206" s="103"/>
      <c r="B1206" s="324"/>
      <c r="C1206" s="324" t="s">
        <v>1539</v>
      </c>
      <c r="D1206" t="s">
        <v>1539</v>
      </c>
      <c r="E1206" s="323" t="s">
        <v>1539</v>
      </c>
      <c r="G1206" s="323" t="s">
        <v>1539</v>
      </c>
      <c r="H1206" s="323" t="s">
        <v>1539</v>
      </c>
    </row>
    <row r="1207" spans="1:8" x14ac:dyDescent="0.25">
      <c r="A1207" s="103"/>
      <c r="B1207" s="324"/>
      <c r="C1207" s="324" t="s">
        <v>1539</v>
      </c>
      <c r="D1207" t="s">
        <v>1539</v>
      </c>
      <c r="E1207" s="323" t="s">
        <v>1539</v>
      </c>
      <c r="G1207" s="323" t="s">
        <v>1539</v>
      </c>
      <c r="H1207" s="323" t="s">
        <v>1539</v>
      </c>
    </row>
    <row r="1208" spans="1:8" x14ac:dyDescent="0.25">
      <c r="A1208" s="103"/>
      <c r="B1208" s="324"/>
      <c r="C1208" s="324" t="s">
        <v>1539</v>
      </c>
      <c r="D1208" t="s">
        <v>1539</v>
      </c>
      <c r="E1208" s="323" t="s">
        <v>1539</v>
      </c>
      <c r="G1208" s="323" t="s">
        <v>1539</v>
      </c>
      <c r="H1208" s="323" t="s">
        <v>1539</v>
      </c>
    </row>
    <row r="1209" spans="1:8" x14ac:dyDescent="0.25">
      <c r="A1209" s="103"/>
      <c r="B1209" s="324"/>
      <c r="C1209" s="324" t="s">
        <v>1539</v>
      </c>
      <c r="D1209" t="s">
        <v>1539</v>
      </c>
      <c r="E1209" s="323" t="s">
        <v>1539</v>
      </c>
      <c r="G1209" s="323" t="s">
        <v>1539</v>
      </c>
      <c r="H1209" s="323" t="s">
        <v>1539</v>
      </c>
    </row>
    <row r="1210" spans="1:8" x14ac:dyDescent="0.25">
      <c r="A1210" s="103"/>
      <c r="B1210" s="324"/>
      <c r="C1210" s="324" t="s">
        <v>1539</v>
      </c>
      <c r="D1210" t="s">
        <v>1539</v>
      </c>
      <c r="E1210" s="323" t="s">
        <v>1539</v>
      </c>
      <c r="G1210" s="323" t="s">
        <v>1539</v>
      </c>
      <c r="H1210" s="323" t="s">
        <v>1539</v>
      </c>
    </row>
    <row r="1211" spans="1:8" x14ac:dyDescent="0.25">
      <c r="A1211" s="103"/>
      <c r="B1211" s="324"/>
      <c r="C1211" s="324" t="s">
        <v>1539</v>
      </c>
      <c r="D1211" t="s">
        <v>1539</v>
      </c>
      <c r="E1211" s="323" t="s">
        <v>1539</v>
      </c>
      <c r="G1211" s="323" t="s">
        <v>1539</v>
      </c>
      <c r="H1211" s="323" t="s">
        <v>1539</v>
      </c>
    </row>
    <row r="1212" spans="1:8" x14ac:dyDescent="0.25">
      <c r="A1212" s="103"/>
      <c r="B1212" s="324"/>
      <c r="C1212" s="324" t="s">
        <v>1539</v>
      </c>
      <c r="D1212" t="s">
        <v>1539</v>
      </c>
      <c r="E1212" s="323" t="s">
        <v>1539</v>
      </c>
      <c r="G1212" s="323" t="s">
        <v>1539</v>
      </c>
      <c r="H1212" s="323" t="s">
        <v>1539</v>
      </c>
    </row>
    <row r="1213" spans="1:8" x14ac:dyDescent="0.25">
      <c r="A1213" s="103"/>
      <c r="B1213" s="324"/>
      <c r="C1213" s="324" t="s">
        <v>1539</v>
      </c>
      <c r="D1213" t="s">
        <v>1539</v>
      </c>
      <c r="E1213" s="323" t="s">
        <v>1539</v>
      </c>
      <c r="G1213" s="323" t="s">
        <v>1539</v>
      </c>
      <c r="H1213" s="323" t="s">
        <v>1539</v>
      </c>
    </row>
    <row r="1214" spans="1:8" x14ac:dyDescent="0.25">
      <c r="A1214" s="103"/>
      <c r="B1214" s="324"/>
      <c r="C1214" s="324" t="s">
        <v>1539</v>
      </c>
      <c r="D1214" t="s">
        <v>1539</v>
      </c>
      <c r="E1214" s="323" t="s">
        <v>1539</v>
      </c>
      <c r="G1214" s="323" t="s">
        <v>1539</v>
      </c>
      <c r="H1214" s="323" t="s">
        <v>1539</v>
      </c>
    </row>
    <row r="1215" spans="1:8" x14ac:dyDescent="0.25">
      <c r="A1215" s="103"/>
      <c r="B1215" s="324"/>
      <c r="C1215" s="324" t="s">
        <v>1539</v>
      </c>
      <c r="D1215" t="s">
        <v>1539</v>
      </c>
      <c r="E1215" s="323" t="s">
        <v>1539</v>
      </c>
      <c r="G1215" s="323" t="s">
        <v>1539</v>
      </c>
      <c r="H1215" s="323" t="s">
        <v>1539</v>
      </c>
    </row>
    <row r="1216" spans="1:8" x14ac:dyDescent="0.25">
      <c r="A1216" s="103"/>
      <c r="B1216" s="324"/>
      <c r="C1216" s="324" t="s">
        <v>1539</v>
      </c>
      <c r="D1216" t="s">
        <v>1539</v>
      </c>
      <c r="E1216" s="323" t="s">
        <v>1539</v>
      </c>
      <c r="G1216" s="323" t="s">
        <v>1539</v>
      </c>
      <c r="H1216" s="323" t="s">
        <v>1539</v>
      </c>
    </row>
    <row r="1217" spans="1:8" x14ac:dyDescent="0.25">
      <c r="A1217" s="103"/>
      <c r="B1217" s="326"/>
      <c r="C1217" s="324" t="s">
        <v>1539</v>
      </c>
      <c r="D1217" t="s">
        <v>1539</v>
      </c>
      <c r="E1217" s="323" t="s">
        <v>1539</v>
      </c>
      <c r="G1217" s="323" t="s">
        <v>1539</v>
      </c>
      <c r="H1217" s="323" t="s">
        <v>1539</v>
      </c>
    </row>
    <row r="1218" spans="1:8" x14ac:dyDescent="0.25">
      <c r="A1218" s="103"/>
      <c r="C1218" s="324" t="s">
        <v>1539</v>
      </c>
      <c r="D1218" t="s">
        <v>1539</v>
      </c>
      <c r="E1218" s="323" t="s">
        <v>1539</v>
      </c>
      <c r="G1218" s="323" t="s">
        <v>1539</v>
      </c>
      <c r="H1218" s="323" t="s">
        <v>1539</v>
      </c>
    </row>
    <row r="1219" spans="1:8" x14ac:dyDescent="0.25">
      <c r="A1219" s="103"/>
      <c r="C1219" s="324" t="s">
        <v>1539</v>
      </c>
      <c r="D1219" t="s">
        <v>1539</v>
      </c>
      <c r="E1219" s="323" t="s">
        <v>1539</v>
      </c>
      <c r="G1219" s="323" t="s">
        <v>1539</v>
      </c>
      <c r="H1219" s="323" t="s">
        <v>1539</v>
      </c>
    </row>
    <row r="1220" spans="1:8" x14ac:dyDescent="0.25">
      <c r="A1220" s="103"/>
      <c r="C1220" s="324" t="s">
        <v>1539</v>
      </c>
      <c r="D1220" t="s">
        <v>1539</v>
      </c>
      <c r="E1220" s="323" t="s">
        <v>1539</v>
      </c>
      <c r="G1220" s="323" t="s">
        <v>1539</v>
      </c>
      <c r="H1220" s="323" t="s">
        <v>1539</v>
      </c>
    </row>
    <row r="1221" spans="1:8" x14ac:dyDescent="0.25">
      <c r="A1221" s="103"/>
      <c r="B1221" s="326"/>
      <c r="C1221" s="324" t="s">
        <v>1539</v>
      </c>
      <c r="D1221" t="s">
        <v>1539</v>
      </c>
      <c r="E1221" s="323" t="s">
        <v>1539</v>
      </c>
      <c r="G1221" s="323" t="s">
        <v>1539</v>
      </c>
      <c r="H1221" s="323" t="s">
        <v>1539</v>
      </c>
    </row>
    <row r="1222" spans="1:8" x14ac:dyDescent="0.25">
      <c r="A1222" s="103"/>
      <c r="C1222" s="324" t="s">
        <v>1539</v>
      </c>
      <c r="D1222" t="s">
        <v>1539</v>
      </c>
      <c r="E1222" s="323" t="s">
        <v>1539</v>
      </c>
      <c r="G1222" s="323" t="s">
        <v>1539</v>
      </c>
      <c r="H1222" s="323" t="s">
        <v>1539</v>
      </c>
    </row>
    <row r="1223" spans="1:8" x14ac:dyDescent="0.25">
      <c r="A1223" s="103"/>
      <c r="C1223" s="324" t="s">
        <v>1539</v>
      </c>
      <c r="D1223" t="s">
        <v>1539</v>
      </c>
      <c r="E1223" s="323" t="s">
        <v>1539</v>
      </c>
      <c r="G1223" s="323" t="s">
        <v>1539</v>
      </c>
      <c r="H1223" s="323" t="s">
        <v>1539</v>
      </c>
    </row>
    <row r="1224" spans="1:8" x14ac:dyDescent="0.25">
      <c r="A1224" s="103"/>
      <c r="C1224" s="324" t="s">
        <v>1539</v>
      </c>
      <c r="D1224" t="s">
        <v>1539</v>
      </c>
      <c r="E1224" s="323" t="s">
        <v>1539</v>
      </c>
      <c r="G1224" s="323" t="s">
        <v>1539</v>
      </c>
      <c r="H1224" s="323" t="s">
        <v>1539</v>
      </c>
    </row>
    <row r="1225" spans="1:8" x14ac:dyDescent="0.25">
      <c r="A1225" s="103"/>
      <c r="C1225" s="324" t="s">
        <v>1539</v>
      </c>
      <c r="D1225" t="s">
        <v>1539</v>
      </c>
      <c r="E1225" s="323" t="s">
        <v>1539</v>
      </c>
      <c r="G1225" s="323" t="s">
        <v>1539</v>
      </c>
      <c r="H1225" s="323" t="s">
        <v>1539</v>
      </c>
    </row>
    <row r="1226" spans="1:8" x14ac:dyDescent="0.25">
      <c r="A1226" s="103"/>
      <c r="B1226" s="326"/>
      <c r="C1226" s="324" t="s">
        <v>1539</v>
      </c>
      <c r="D1226" t="s">
        <v>1539</v>
      </c>
      <c r="E1226" s="323" t="s">
        <v>1539</v>
      </c>
      <c r="G1226" s="323" t="s">
        <v>1539</v>
      </c>
      <c r="H1226" s="323" t="s">
        <v>1539</v>
      </c>
    </row>
    <row r="1227" spans="1:8" x14ac:dyDescent="0.25">
      <c r="A1227" s="103"/>
      <c r="C1227" s="324" t="s">
        <v>1539</v>
      </c>
      <c r="D1227" t="s">
        <v>1539</v>
      </c>
      <c r="E1227" s="323" t="s">
        <v>1539</v>
      </c>
      <c r="G1227" s="323" t="s">
        <v>1539</v>
      </c>
      <c r="H1227" s="323" t="s">
        <v>1539</v>
      </c>
    </row>
    <row r="1228" spans="1:8" x14ac:dyDescent="0.25">
      <c r="A1228" s="103"/>
      <c r="C1228" s="324" t="s">
        <v>1539</v>
      </c>
      <c r="D1228" t="s">
        <v>1539</v>
      </c>
      <c r="E1228" s="323" t="s">
        <v>1539</v>
      </c>
      <c r="G1228" s="323" t="s">
        <v>1539</v>
      </c>
      <c r="H1228" s="323" t="s">
        <v>1539</v>
      </c>
    </row>
    <row r="1229" spans="1:8" x14ac:dyDescent="0.25">
      <c r="A1229" s="103"/>
      <c r="C1229" s="324" t="s">
        <v>1539</v>
      </c>
      <c r="D1229" t="s">
        <v>1539</v>
      </c>
      <c r="E1229" s="323" t="s">
        <v>1539</v>
      </c>
      <c r="G1229" s="323" t="s">
        <v>1539</v>
      </c>
      <c r="H1229" s="323" t="s">
        <v>1539</v>
      </c>
    </row>
    <row r="1230" spans="1:8" x14ac:dyDescent="0.25">
      <c r="A1230" s="103"/>
      <c r="B1230" s="324"/>
      <c r="C1230" s="324" t="s">
        <v>1539</v>
      </c>
      <c r="D1230" t="s">
        <v>1539</v>
      </c>
      <c r="E1230" s="323" t="s">
        <v>1539</v>
      </c>
      <c r="G1230" s="323" t="s">
        <v>1539</v>
      </c>
      <c r="H1230" s="323" t="s">
        <v>1539</v>
      </c>
    </row>
    <row r="1231" spans="1:8" x14ac:dyDescent="0.25">
      <c r="A1231" s="103"/>
      <c r="B1231" s="324"/>
      <c r="C1231" s="324" t="s">
        <v>1539</v>
      </c>
      <c r="D1231" t="s">
        <v>1539</v>
      </c>
      <c r="E1231" s="323" t="s">
        <v>1539</v>
      </c>
      <c r="G1231" s="323" t="s">
        <v>1539</v>
      </c>
      <c r="H1231" s="323" t="s">
        <v>1539</v>
      </c>
    </row>
    <row r="1232" spans="1:8" x14ac:dyDescent="0.25">
      <c r="A1232" s="103"/>
      <c r="B1232" s="324"/>
      <c r="C1232" s="324" t="s">
        <v>1539</v>
      </c>
      <c r="D1232" t="s">
        <v>1539</v>
      </c>
      <c r="E1232" s="323" t="s">
        <v>1539</v>
      </c>
      <c r="G1232" s="323" t="s">
        <v>1539</v>
      </c>
      <c r="H1232" s="323" t="s">
        <v>1539</v>
      </c>
    </row>
    <row r="1233" spans="1:8" x14ac:dyDescent="0.25">
      <c r="A1233" s="103"/>
      <c r="B1233" s="324"/>
      <c r="C1233" s="324" t="s">
        <v>1539</v>
      </c>
      <c r="D1233" t="s">
        <v>1539</v>
      </c>
      <c r="E1233" s="323" t="s">
        <v>1539</v>
      </c>
      <c r="G1233" s="323" t="s">
        <v>1539</v>
      </c>
      <c r="H1233" s="323" t="s">
        <v>1539</v>
      </c>
    </row>
    <row r="1234" spans="1:8" x14ac:dyDescent="0.25">
      <c r="A1234" s="103"/>
      <c r="B1234" s="324"/>
      <c r="C1234" s="324" t="s">
        <v>1539</v>
      </c>
      <c r="D1234" t="s">
        <v>1539</v>
      </c>
      <c r="E1234" s="323" t="s">
        <v>1539</v>
      </c>
      <c r="G1234" s="323" t="s">
        <v>1539</v>
      </c>
      <c r="H1234" s="323" t="s">
        <v>1539</v>
      </c>
    </row>
    <row r="1235" spans="1:8" x14ac:dyDescent="0.25">
      <c r="A1235" s="103"/>
      <c r="B1235" s="324"/>
      <c r="C1235" s="324" t="s">
        <v>1539</v>
      </c>
      <c r="D1235" t="s">
        <v>1539</v>
      </c>
      <c r="E1235" s="323" t="s">
        <v>1539</v>
      </c>
      <c r="G1235" s="323" t="s">
        <v>1539</v>
      </c>
      <c r="H1235" s="323" t="s">
        <v>1539</v>
      </c>
    </row>
    <row r="1236" spans="1:8" x14ac:dyDescent="0.25">
      <c r="A1236" s="103"/>
      <c r="B1236" s="324"/>
      <c r="C1236" s="324" t="s">
        <v>1539</v>
      </c>
      <c r="D1236" t="s">
        <v>1539</v>
      </c>
      <c r="E1236" s="323" t="s">
        <v>1539</v>
      </c>
      <c r="G1236" s="323" t="s">
        <v>1539</v>
      </c>
      <c r="H1236" s="323" t="s">
        <v>1539</v>
      </c>
    </row>
    <row r="1237" spans="1:8" x14ac:dyDescent="0.25">
      <c r="A1237" s="103"/>
      <c r="B1237" s="324"/>
      <c r="C1237" s="324" t="s">
        <v>1539</v>
      </c>
      <c r="D1237" t="s">
        <v>1539</v>
      </c>
      <c r="E1237" s="323" t="s">
        <v>1539</v>
      </c>
      <c r="G1237" s="323" t="s">
        <v>1539</v>
      </c>
      <c r="H1237" s="323" t="s">
        <v>1539</v>
      </c>
    </row>
    <row r="1238" spans="1:8" x14ac:dyDescent="0.25">
      <c r="A1238" s="103"/>
      <c r="B1238" s="324"/>
      <c r="C1238" s="324" t="s">
        <v>1539</v>
      </c>
      <c r="D1238" t="s">
        <v>1539</v>
      </c>
      <c r="E1238" s="323" t="s">
        <v>1539</v>
      </c>
      <c r="G1238" s="323" t="s">
        <v>1539</v>
      </c>
      <c r="H1238" s="323" t="s">
        <v>1539</v>
      </c>
    </row>
    <row r="1239" spans="1:8" x14ac:dyDescent="0.25">
      <c r="A1239" s="103"/>
      <c r="B1239" s="324"/>
      <c r="C1239" s="324" t="s">
        <v>1539</v>
      </c>
      <c r="D1239" t="s">
        <v>1539</v>
      </c>
      <c r="E1239" s="323" t="s">
        <v>1539</v>
      </c>
      <c r="G1239" s="323" t="s">
        <v>1539</v>
      </c>
      <c r="H1239" s="323" t="s">
        <v>1539</v>
      </c>
    </row>
    <row r="1240" spans="1:8" x14ac:dyDescent="0.25">
      <c r="A1240" s="103"/>
      <c r="B1240" s="324"/>
      <c r="C1240" s="324" t="s">
        <v>1539</v>
      </c>
      <c r="D1240" t="s">
        <v>1539</v>
      </c>
      <c r="E1240" s="323" t="s">
        <v>1539</v>
      </c>
      <c r="G1240" s="323" t="s">
        <v>1539</v>
      </c>
      <c r="H1240" s="323" t="s">
        <v>1539</v>
      </c>
    </row>
    <row r="1241" spans="1:8" x14ac:dyDescent="0.25">
      <c r="A1241" s="103"/>
      <c r="B1241" s="324"/>
      <c r="C1241" s="324" t="s">
        <v>1539</v>
      </c>
      <c r="D1241" t="s">
        <v>1539</v>
      </c>
      <c r="E1241" s="323" t="s">
        <v>1539</v>
      </c>
      <c r="G1241" s="323" t="s">
        <v>1539</v>
      </c>
      <c r="H1241" s="323" t="s">
        <v>1539</v>
      </c>
    </row>
    <row r="1242" spans="1:8" x14ac:dyDescent="0.25">
      <c r="A1242" s="103"/>
      <c r="B1242" s="324"/>
      <c r="C1242" s="324" t="s">
        <v>1539</v>
      </c>
      <c r="D1242" t="s">
        <v>1539</v>
      </c>
      <c r="E1242" s="323" t="s">
        <v>1539</v>
      </c>
      <c r="G1242" s="323" t="s">
        <v>1539</v>
      </c>
      <c r="H1242" s="323" t="s">
        <v>1539</v>
      </c>
    </row>
    <row r="1243" spans="1:8" x14ac:dyDescent="0.25">
      <c r="A1243" s="103"/>
      <c r="B1243" s="324"/>
      <c r="C1243" s="324" t="s">
        <v>1539</v>
      </c>
      <c r="D1243" t="s">
        <v>1539</v>
      </c>
      <c r="E1243" s="323" t="s">
        <v>1539</v>
      </c>
      <c r="G1243" s="323" t="s">
        <v>1539</v>
      </c>
      <c r="H1243" s="323" t="s">
        <v>1539</v>
      </c>
    </row>
    <row r="1244" spans="1:8" x14ac:dyDescent="0.25">
      <c r="A1244" s="103"/>
      <c r="B1244" s="324"/>
      <c r="C1244" s="324" t="s">
        <v>1539</v>
      </c>
      <c r="D1244" t="s">
        <v>1539</v>
      </c>
      <c r="E1244" s="323" t="s">
        <v>1539</v>
      </c>
      <c r="G1244" s="323" t="s">
        <v>1539</v>
      </c>
      <c r="H1244" s="323" t="s">
        <v>1539</v>
      </c>
    </row>
    <row r="1245" spans="1:8" x14ac:dyDescent="0.25">
      <c r="A1245" s="103"/>
      <c r="B1245" s="324"/>
      <c r="C1245" s="324" t="s">
        <v>1539</v>
      </c>
      <c r="D1245" t="s">
        <v>1539</v>
      </c>
      <c r="E1245" s="323" t="s">
        <v>1539</v>
      </c>
      <c r="G1245" s="323" t="s">
        <v>1539</v>
      </c>
      <c r="H1245" s="323" t="s">
        <v>1539</v>
      </c>
    </row>
    <row r="1246" spans="1:8" x14ac:dyDescent="0.25">
      <c r="A1246" s="103"/>
      <c r="B1246" s="324"/>
      <c r="C1246" s="324" t="s">
        <v>1539</v>
      </c>
      <c r="D1246" t="s">
        <v>1539</v>
      </c>
      <c r="E1246" s="323" t="s">
        <v>1539</v>
      </c>
      <c r="G1246" s="323" t="s">
        <v>1539</v>
      </c>
      <c r="H1246" s="323" t="s">
        <v>1539</v>
      </c>
    </row>
    <row r="1247" spans="1:8" x14ac:dyDescent="0.25">
      <c r="A1247" s="103"/>
      <c r="B1247" s="326"/>
      <c r="C1247" s="324" t="s">
        <v>1539</v>
      </c>
      <c r="D1247" t="s">
        <v>1539</v>
      </c>
      <c r="E1247" s="323" t="s">
        <v>1539</v>
      </c>
      <c r="G1247" s="323" t="s">
        <v>1539</v>
      </c>
      <c r="H1247" s="323" t="s">
        <v>1539</v>
      </c>
    </row>
    <row r="1248" spans="1:8" x14ac:dyDescent="0.25">
      <c r="A1248" s="103"/>
      <c r="C1248" s="324" t="s">
        <v>1539</v>
      </c>
      <c r="D1248" t="s">
        <v>1539</v>
      </c>
      <c r="E1248" s="323" t="s">
        <v>1539</v>
      </c>
      <c r="G1248" s="323" t="s">
        <v>1539</v>
      </c>
      <c r="H1248" s="323" t="s">
        <v>1539</v>
      </c>
    </row>
    <row r="1249" spans="1:8" x14ac:dyDescent="0.25">
      <c r="A1249" s="103"/>
      <c r="C1249" s="324" t="s">
        <v>1539</v>
      </c>
      <c r="D1249" t="s">
        <v>1539</v>
      </c>
      <c r="E1249" s="323" t="s">
        <v>1539</v>
      </c>
      <c r="G1249" s="323" t="s">
        <v>1539</v>
      </c>
      <c r="H1249" s="323" t="s">
        <v>1539</v>
      </c>
    </row>
    <row r="1250" spans="1:8" x14ac:dyDescent="0.25">
      <c r="A1250" s="103"/>
      <c r="C1250" s="324" t="s">
        <v>1539</v>
      </c>
      <c r="D1250" t="s">
        <v>1539</v>
      </c>
      <c r="E1250" s="323" t="s">
        <v>1539</v>
      </c>
      <c r="G1250" s="323" t="s">
        <v>1539</v>
      </c>
      <c r="H1250" s="323" t="s">
        <v>1539</v>
      </c>
    </row>
    <row r="1251" spans="1:8" x14ac:dyDescent="0.25">
      <c r="A1251" s="103"/>
      <c r="C1251" s="324" t="s">
        <v>1539</v>
      </c>
      <c r="D1251" t="s">
        <v>1539</v>
      </c>
      <c r="E1251" s="323" t="s">
        <v>1539</v>
      </c>
      <c r="G1251" s="323" t="s">
        <v>1539</v>
      </c>
      <c r="H1251" s="323" t="s">
        <v>1539</v>
      </c>
    </row>
    <row r="1252" spans="1:8" x14ac:dyDescent="0.25">
      <c r="A1252" s="103"/>
      <c r="B1252" s="326"/>
      <c r="C1252" s="324" t="s">
        <v>1539</v>
      </c>
      <c r="D1252" t="s">
        <v>1539</v>
      </c>
      <c r="E1252" s="323" t="s">
        <v>1539</v>
      </c>
      <c r="G1252" s="323" t="s">
        <v>1539</v>
      </c>
      <c r="H1252" s="323" t="s">
        <v>1539</v>
      </c>
    </row>
    <row r="1253" spans="1:8" x14ac:dyDescent="0.25">
      <c r="A1253" s="103"/>
      <c r="C1253" s="324" t="s">
        <v>1539</v>
      </c>
      <c r="D1253" t="s">
        <v>1539</v>
      </c>
      <c r="E1253" s="323" t="s">
        <v>1539</v>
      </c>
      <c r="G1253" s="323" t="s">
        <v>1539</v>
      </c>
      <c r="H1253" s="323" t="s">
        <v>1539</v>
      </c>
    </row>
    <row r="1254" spans="1:8" x14ac:dyDescent="0.25">
      <c r="A1254" s="103"/>
      <c r="C1254" s="324" t="s">
        <v>1539</v>
      </c>
      <c r="D1254" t="s">
        <v>1539</v>
      </c>
      <c r="E1254" s="323" t="s">
        <v>1539</v>
      </c>
      <c r="G1254" s="323" t="s">
        <v>1539</v>
      </c>
      <c r="H1254" s="323" t="s">
        <v>1539</v>
      </c>
    </row>
    <row r="1255" spans="1:8" x14ac:dyDescent="0.25">
      <c r="A1255" s="103"/>
      <c r="C1255" s="324" t="s">
        <v>1539</v>
      </c>
      <c r="D1255" t="s">
        <v>1539</v>
      </c>
      <c r="E1255" s="323" t="s">
        <v>1539</v>
      </c>
      <c r="G1255" s="323" t="s">
        <v>1539</v>
      </c>
      <c r="H1255" s="323" t="s">
        <v>1539</v>
      </c>
    </row>
    <row r="1256" spans="1:8" x14ac:dyDescent="0.25">
      <c r="A1256" s="103"/>
      <c r="C1256" s="324" t="s">
        <v>1539</v>
      </c>
      <c r="D1256" t="s">
        <v>1539</v>
      </c>
      <c r="E1256" s="323" t="s">
        <v>1539</v>
      </c>
      <c r="G1256" s="323" t="s">
        <v>1539</v>
      </c>
      <c r="H1256" s="323" t="s">
        <v>1539</v>
      </c>
    </row>
    <row r="1257" spans="1:8" x14ac:dyDescent="0.25">
      <c r="A1257" s="103"/>
      <c r="C1257" s="324" t="s">
        <v>1539</v>
      </c>
      <c r="D1257" t="s">
        <v>1539</v>
      </c>
      <c r="E1257" s="323" t="s">
        <v>1539</v>
      </c>
      <c r="G1257" s="323" t="s">
        <v>1539</v>
      </c>
      <c r="H1257" s="323" t="s">
        <v>1539</v>
      </c>
    </row>
    <row r="1258" spans="1:8" x14ac:dyDescent="0.25">
      <c r="A1258" s="103"/>
      <c r="B1258" s="324"/>
      <c r="C1258" s="324" t="s">
        <v>1539</v>
      </c>
      <c r="D1258" t="s">
        <v>1539</v>
      </c>
      <c r="E1258" s="323" t="s">
        <v>1539</v>
      </c>
      <c r="G1258" s="323" t="s">
        <v>1539</v>
      </c>
      <c r="H1258" s="323" t="s">
        <v>1539</v>
      </c>
    </row>
    <row r="1259" spans="1:8" x14ac:dyDescent="0.25">
      <c r="A1259" s="103"/>
      <c r="B1259" s="324"/>
      <c r="C1259" s="324" t="s">
        <v>1539</v>
      </c>
      <c r="D1259" t="s">
        <v>1539</v>
      </c>
      <c r="E1259" s="323" t="s">
        <v>1539</v>
      </c>
      <c r="G1259" s="323" t="s">
        <v>1539</v>
      </c>
      <c r="H1259" s="323" t="s">
        <v>1539</v>
      </c>
    </row>
    <row r="1260" spans="1:8" x14ac:dyDescent="0.25">
      <c r="A1260" s="103"/>
      <c r="B1260" s="324"/>
      <c r="C1260" s="324" t="s">
        <v>1539</v>
      </c>
      <c r="D1260" t="s">
        <v>1539</v>
      </c>
      <c r="E1260" s="323" t="s">
        <v>1539</v>
      </c>
      <c r="G1260" s="323" t="s">
        <v>1539</v>
      </c>
      <c r="H1260" s="323" t="s">
        <v>1539</v>
      </c>
    </row>
    <row r="1261" spans="1:8" x14ac:dyDescent="0.25">
      <c r="A1261" s="103"/>
      <c r="B1261" s="324"/>
      <c r="C1261" s="324" t="s">
        <v>1539</v>
      </c>
      <c r="D1261" t="s">
        <v>1539</v>
      </c>
      <c r="E1261" s="323" t="s">
        <v>1539</v>
      </c>
      <c r="G1261" s="323" t="s">
        <v>1539</v>
      </c>
      <c r="H1261" s="323" t="s">
        <v>1539</v>
      </c>
    </row>
    <row r="1262" spans="1:8" x14ac:dyDescent="0.25">
      <c r="A1262" s="103"/>
      <c r="B1262" s="324"/>
      <c r="C1262" s="324" t="s">
        <v>1539</v>
      </c>
      <c r="D1262" t="s">
        <v>1539</v>
      </c>
      <c r="E1262" s="323" t="s">
        <v>1539</v>
      </c>
      <c r="G1262" s="323" t="s">
        <v>1539</v>
      </c>
      <c r="H1262" s="323" t="s">
        <v>1539</v>
      </c>
    </row>
    <row r="1263" spans="1:8" x14ac:dyDescent="0.25">
      <c r="A1263" s="103"/>
      <c r="B1263" s="324"/>
      <c r="C1263" s="324" t="s">
        <v>1539</v>
      </c>
      <c r="D1263" t="s">
        <v>1539</v>
      </c>
      <c r="E1263" s="323" t="s">
        <v>1539</v>
      </c>
      <c r="G1263" s="323" t="s">
        <v>1539</v>
      </c>
      <c r="H1263" s="323" t="s">
        <v>1539</v>
      </c>
    </row>
    <row r="1264" spans="1:8" x14ac:dyDescent="0.25">
      <c r="A1264" s="103"/>
      <c r="B1264" s="324"/>
      <c r="C1264" s="324" t="s">
        <v>1539</v>
      </c>
      <c r="D1264" t="s">
        <v>1539</v>
      </c>
      <c r="E1264" s="323" t="s">
        <v>1539</v>
      </c>
      <c r="G1264" s="323" t="s">
        <v>1539</v>
      </c>
      <c r="H1264" s="323" t="s">
        <v>1539</v>
      </c>
    </row>
    <row r="1265" spans="1:8" x14ac:dyDescent="0.25">
      <c r="A1265" s="103"/>
      <c r="B1265" s="324"/>
      <c r="C1265" s="324" t="s">
        <v>1539</v>
      </c>
      <c r="D1265" t="s">
        <v>1539</v>
      </c>
      <c r="E1265" s="323" t="s">
        <v>1539</v>
      </c>
      <c r="G1265" s="323" t="s">
        <v>1539</v>
      </c>
      <c r="H1265" s="323" t="s">
        <v>1539</v>
      </c>
    </row>
    <row r="1266" spans="1:8" x14ac:dyDescent="0.25">
      <c r="A1266" s="103"/>
      <c r="B1266" s="326"/>
      <c r="C1266" s="324" t="s">
        <v>1539</v>
      </c>
      <c r="D1266" t="s">
        <v>1539</v>
      </c>
      <c r="E1266" s="323" t="s">
        <v>1539</v>
      </c>
      <c r="G1266" s="323" t="s">
        <v>1539</v>
      </c>
      <c r="H1266" s="323" t="s">
        <v>1539</v>
      </c>
    </row>
    <row r="1267" spans="1:8" x14ac:dyDescent="0.25">
      <c r="A1267" s="103"/>
      <c r="C1267" s="324" t="s">
        <v>1539</v>
      </c>
      <c r="D1267" t="s">
        <v>1539</v>
      </c>
      <c r="E1267" s="323" t="s">
        <v>1539</v>
      </c>
      <c r="G1267" s="323" t="s">
        <v>1539</v>
      </c>
      <c r="H1267" s="323" t="s">
        <v>1539</v>
      </c>
    </row>
    <row r="1268" spans="1:8" x14ac:dyDescent="0.25">
      <c r="A1268" s="103"/>
      <c r="C1268" s="324" t="s">
        <v>1539</v>
      </c>
      <c r="D1268" t="s">
        <v>1539</v>
      </c>
      <c r="E1268" s="323" t="s">
        <v>1539</v>
      </c>
      <c r="G1268" s="323" t="s">
        <v>1539</v>
      </c>
      <c r="H1268" s="323" t="s">
        <v>1539</v>
      </c>
    </row>
    <row r="1269" spans="1:8" x14ac:dyDescent="0.25">
      <c r="A1269" s="103"/>
      <c r="C1269" s="324" t="s">
        <v>1539</v>
      </c>
      <c r="D1269" t="s">
        <v>1539</v>
      </c>
      <c r="E1269" s="323" t="s">
        <v>1539</v>
      </c>
      <c r="G1269" s="323" t="s">
        <v>1539</v>
      </c>
      <c r="H1269" s="323" t="s">
        <v>1539</v>
      </c>
    </row>
    <row r="1270" spans="1:8" x14ac:dyDescent="0.25">
      <c r="A1270" s="103"/>
      <c r="C1270" s="324" t="s">
        <v>1539</v>
      </c>
      <c r="D1270" t="s">
        <v>1539</v>
      </c>
      <c r="E1270" s="323" t="s">
        <v>1539</v>
      </c>
      <c r="G1270" s="323" t="s">
        <v>1539</v>
      </c>
      <c r="H1270" s="323" t="s">
        <v>1539</v>
      </c>
    </row>
    <row r="1271" spans="1:8" x14ac:dyDescent="0.25">
      <c r="A1271" s="103"/>
      <c r="B1271" s="324"/>
      <c r="C1271" s="324" t="s">
        <v>1539</v>
      </c>
      <c r="D1271" t="s">
        <v>1539</v>
      </c>
      <c r="E1271" s="323" t="s">
        <v>1539</v>
      </c>
      <c r="G1271" s="323" t="s">
        <v>1539</v>
      </c>
      <c r="H1271" s="323" t="s">
        <v>1539</v>
      </c>
    </row>
    <row r="1272" spans="1:8" x14ac:dyDescent="0.25">
      <c r="A1272" s="103"/>
      <c r="B1272" s="324"/>
      <c r="C1272" s="324" t="s">
        <v>1539</v>
      </c>
      <c r="D1272" t="s">
        <v>1539</v>
      </c>
      <c r="E1272" s="323" t="s">
        <v>1539</v>
      </c>
      <c r="G1272" s="323" t="s">
        <v>1539</v>
      </c>
      <c r="H1272" s="323" t="s">
        <v>1539</v>
      </c>
    </row>
    <row r="1273" spans="1:8" x14ac:dyDescent="0.25">
      <c r="A1273" s="103"/>
      <c r="B1273" s="324"/>
      <c r="C1273" s="324" t="s">
        <v>1539</v>
      </c>
      <c r="D1273" t="s">
        <v>1539</v>
      </c>
      <c r="E1273" s="323" t="s">
        <v>1539</v>
      </c>
      <c r="G1273" s="323" t="s">
        <v>1539</v>
      </c>
      <c r="H1273" s="323" t="s">
        <v>1539</v>
      </c>
    </row>
    <row r="1274" spans="1:8" x14ac:dyDescent="0.25">
      <c r="A1274" s="103"/>
      <c r="B1274" s="324"/>
      <c r="C1274" s="324" t="s">
        <v>1539</v>
      </c>
      <c r="D1274" t="s">
        <v>1539</v>
      </c>
      <c r="E1274" s="323" t="s">
        <v>1539</v>
      </c>
      <c r="G1274" s="323" t="s">
        <v>1539</v>
      </c>
      <c r="H1274" s="323" t="s">
        <v>1539</v>
      </c>
    </row>
    <row r="1275" spans="1:8" x14ac:dyDescent="0.25">
      <c r="A1275" s="103"/>
      <c r="B1275" s="324"/>
      <c r="C1275" s="324" t="s">
        <v>1539</v>
      </c>
      <c r="D1275" t="s">
        <v>1539</v>
      </c>
      <c r="E1275" s="323" t="s">
        <v>1539</v>
      </c>
      <c r="G1275" s="323" t="s">
        <v>1539</v>
      </c>
      <c r="H1275" s="323" t="s">
        <v>1539</v>
      </c>
    </row>
    <row r="1276" spans="1:8" x14ac:dyDescent="0.25">
      <c r="A1276" s="103"/>
      <c r="B1276" s="324"/>
      <c r="C1276" s="324" t="s">
        <v>1539</v>
      </c>
      <c r="D1276" t="s">
        <v>1539</v>
      </c>
      <c r="E1276" s="323" t="s">
        <v>1539</v>
      </c>
      <c r="G1276" s="323" t="s">
        <v>1539</v>
      </c>
      <c r="H1276" s="323" t="s">
        <v>1539</v>
      </c>
    </row>
    <row r="1277" spans="1:8" x14ac:dyDescent="0.25">
      <c r="A1277" s="103"/>
      <c r="B1277" s="324"/>
      <c r="C1277" s="324" t="s">
        <v>1539</v>
      </c>
      <c r="D1277" t="s">
        <v>1539</v>
      </c>
      <c r="E1277" s="323" t="s">
        <v>1539</v>
      </c>
      <c r="G1277" s="323" t="s">
        <v>1539</v>
      </c>
      <c r="H1277" s="323" t="s">
        <v>1539</v>
      </c>
    </row>
    <row r="1278" spans="1:8" x14ac:dyDescent="0.25">
      <c r="A1278" s="103"/>
      <c r="B1278" s="324"/>
      <c r="C1278" s="324" t="s">
        <v>1539</v>
      </c>
      <c r="D1278" t="s">
        <v>1539</v>
      </c>
      <c r="E1278" s="323" t="s">
        <v>1539</v>
      </c>
      <c r="G1278" s="323" t="s">
        <v>1539</v>
      </c>
      <c r="H1278" s="323" t="s">
        <v>1539</v>
      </c>
    </row>
    <row r="1279" spans="1:8" x14ac:dyDescent="0.25">
      <c r="A1279" s="103"/>
      <c r="B1279" s="324"/>
      <c r="C1279" s="324" t="s">
        <v>1539</v>
      </c>
      <c r="D1279" t="s">
        <v>1539</v>
      </c>
      <c r="E1279" s="323" t="s">
        <v>1539</v>
      </c>
      <c r="G1279" s="323" t="s">
        <v>1539</v>
      </c>
      <c r="H1279" s="323" t="s">
        <v>1539</v>
      </c>
    </row>
    <row r="1280" spans="1:8" x14ac:dyDescent="0.25">
      <c r="A1280" s="103"/>
      <c r="B1280" s="324"/>
      <c r="C1280" s="324" t="s">
        <v>1539</v>
      </c>
      <c r="D1280" t="s">
        <v>1539</v>
      </c>
      <c r="E1280" s="323" t="s">
        <v>1539</v>
      </c>
      <c r="G1280" s="323" t="s">
        <v>1539</v>
      </c>
      <c r="H1280" s="323" t="s">
        <v>1539</v>
      </c>
    </row>
    <row r="1281" spans="1:8" x14ac:dyDescent="0.25">
      <c r="A1281" s="103"/>
      <c r="B1281" s="324"/>
      <c r="C1281" s="324" t="s">
        <v>1539</v>
      </c>
      <c r="D1281" t="s">
        <v>1539</v>
      </c>
      <c r="E1281" s="323" t="s">
        <v>1539</v>
      </c>
      <c r="G1281" s="323" t="s">
        <v>1539</v>
      </c>
      <c r="H1281" s="323" t="s">
        <v>1539</v>
      </c>
    </row>
    <row r="1282" spans="1:8" x14ac:dyDescent="0.25">
      <c r="A1282" s="103"/>
      <c r="B1282" s="324"/>
      <c r="C1282" s="324" t="s">
        <v>1539</v>
      </c>
      <c r="D1282" t="s">
        <v>1539</v>
      </c>
      <c r="E1282" s="323" t="s">
        <v>1539</v>
      </c>
      <c r="G1282" s="323" t="s">
        <v>1539</v>
      </c>
      <c r="H1282" s="323" t="s">
        <v>1539</v>
      </c>
    </row>
    <row r="1283" spans="1:8" x14ac:dyDescent="0.25">
      <c r="A1283" s="103"/>
      <c r="B1283" s="324"/>
      <c r="C1283" s="324" t="s">
        <v>1539</v>
      </c>
      <c r="D1283" t="s">
        <v>1539</v>
      </c>
      <c r="E1283" s="323" t="s">
        <v>1539</v>
      </c>
      <c r="G1283" s="323" t="s">
        <v>1539</v>
      </c>
      <c r="H1283" s="323" t="s">
        <v>1539</v>
      </c>
    </row>
    <row r="1284" spans="1:8" x14ac:dyDescent="0.25">
      <c r="A1284" s="103"/>
      <c r="B1284" s="324"/>
      <c r="C1284" s="324" t="s">
        <v>1539</v>
      </c>
      <c r="D1284" t="s">
        <v>1539</v>
      </c>
      <c r="E1284" s="323" t="s">
        <v>1539</v>
      </c>
      <c r="G1284" s="323" t="s">
        <v>1539</v>
      </c>
      <c r="H1284" s="323" t="s">
        <v>1539</v>
      </c>
    </row>
    <row r="1285" spans="1:8" x14ac:dyDescent="0.25">
      <c r="A1285" s="103"/>
      <c r="B1285" s="324"/>
      <c r="C1285" s="324" t="s">
        <v>1539</v>
      </c>
      <c r="D1285" t="s">
        <v>1539</v>
      </c>
      <c r="E1285" s="323" t="s">
        <v>1539</v>
      </c>
      <c r="G1285" s="323" t="s">
        <v>1539</v>
      </c>
      <c r="H1285" s="323" t="s">
        <v>1539</v>
      </c>
    </row>
    <row r="1286" spans="1:8" x14ac:dyDescent="0.25">
      <c r="A1286" s="103"/>
      <c r="B1286" s="324"/>
      <c r="C1286" s="324" t="s">
        <v>1539</v>
      </c>
      <c r="D1286" t="s">
        <v>1539</v>
      </c>
      <c r="E1286" s="323" t="s">
        <v>1539</v>
      </c>
      <c r="G1286" s="323" t="s">
        <v>1539</v>
      </c>
      <c r="H1286" s="323" t="s">
        <v>1539</v>
      </c>
    </row>
    <row r="1287" spans="1:8" x14ac:dyDescent="0.25">
      <c r="A1287" s="103"/>
      <c r="B1287" s="324"/>
      <c r="C1287" s="324" t="s">
        <v>1539</v>
      </c>
      <c r="D1287" t="s">
        <v>1539</v>
      </c>
      <c r="E1287" s="323" t="s">
        <v>1539</v>
      </c>
      <c r="G1287" s="323" t="s">
        <v>1539</v>
      </c>
      <c r="H1287" s="323" t="s">
        <v>1539</v>
      </c>
    </row>
    <row r="1288" spans="1:8" x14ac:dyDescent="0.25">
      <c r="A1288" s="103"/>
      <c r="B1288" s="324"/>
      <c r="C1288" s="324" t="s">
        <v>1539</v>
      </c>
      <c r="D1288" t="s">
        <v>1539</v>
      </c>
      <c r="E1288" s="323" t="s">
        <v>1539</v>
      </c>
      <c r="G1288" s="323" t="s">
        <v>1539</v>
      </c>
      <c r="H1288" s="323" t="s">
        <v>1539</v>
      </c>
    </row>
    <row r="1289" spans="1:8" x14ac:dyDescent="0.25">
      <c r="A1289" s="103"/>
      <c r="B1289" s="324"/>
      <c r="C1289" s="324" t="s">
        <v>1539</v>
      </c>
      <c r="D1289" t="s">
        <v>1539</v>
      </c>
      <c r="E1289" s="323" t="s">
        <v>1539</v>
      </c>
      <c r="G1289" s="323" t="s">
        <v>1539</v>
      </c>
      <c r="H1289" s="323" t="s">
        <v>1539</v>
      </c>
    </row>
    <row r="1290" spans="1:8" x14ac:dyDescent="0.25">
      <c r="A1290" s="103"/>
      <c r="B1290" s="324"/>
      <c r="C1290" s="324" t="s">
        <v>1539</v>
      </c>
      <c r="D1290" t="s">
        <v>1539</v>
      </c>
      <c r="E1290" s="323" t="s">
        <v>1539</v>
      </c>
      <c r="G1290" s="323" t="s">
        <v>1539</v>
      </c>
      <c r="H1290" s="323" t="s">
        <v>1539</v>
      </c>
    </row>
    <row r="1291" spans="1:8" x14ac:dyDescent="0.25">
      <c r="A1291" s="103"/>
      <c r="B1291" s="324"/>
      <c r="C1291" s="324" t="s">
        <v>1539</v>
      </c>
      <c r="D1291" t="s">
        <v>1539</v>
      </c>
      <c r="E1291" s="323" t="s">
        <v>1539</v>
      </c>
      <c r="G1291" s="323" t="s">
        <v>1539</v>
      </c>
      <c r="H1291" s="323" t="s">
        <v>1539</v>
      </c>
    </row>
    <row r="1292" spans="1:8" x14ac:dyDescent="0.25">
      <c r="A1292" s="103"/>
      <c r="B1292" s="324"/>
      <c r="C1292" s="324" t="s">
        <v>1539</v>
      </c>
      <c r="D1292" t="s">
        <v>1539</v>
      </c>
      <c r="E1292" s="323" t="s">
        <v>1539</v>
      </c>
      <c r="G1292" s="323" t="s">
        <v>1539</v>
      </c>
      <c r="H1292" s="323" t="s">
        <v>1539</v>
      </c>
    </row>
    <row r="1293" spans="1:8" x14ac:dyDescent="0.25">
      <c r="A1293" s="103"/>
      <c r="B1293" s="324"/>
      <c r="C1293" s="324" t="s">
        <v>1539</v>
      </c>
      <c r="D1293" t="s">
        <v>1539</v>
      </c>
      <c r="E1293" s="323" t="s">
        <v>1539</v>
      </c>
      <c r="G1293" s="323" t="s">
        <v>1539</v>
      </c>
      <c r="H1293" s="323" t="s">
        <v>1539</v>
      </c>
    </row>
    <row r="1294" spans="1:8" x14ac:dyDescent="0.25">
      <c r="A1294" s="103"/>
      <c r="B1294" s="324"/>
      <c r="C1294" s="324" t="s">
        <v>1539</v>
      </c>
      <c r="D1294" t="s">
        <v>1539</v>
      </c>
      <c r="E1294" s="323" t="s">
        <v>1539</v>
      </c>
      <c r="G1294" s="323" t="s">
        <v>1539</v>
      </c>
      <c r="H1294" s="323" t="s">
        <v>1539</v>
      </c>
    </row>
    <row r="1295" spans="1:8" x14ac:dyDescent="0.25">
      <c r="A1295" s="103"/>
      <c r="B1295" s="324"/>
      <c r="C1295" s="324" t="s">
        <v>1539</v>
      </c>
      <c r="D1295" t="s">
        <v>1539</v>
      </c>
      <c r="E1295" s="323" t="s">
        <v>1539</v>
      </c>
      <c r="G1295" s="323" t="s">
        <v>1539</v>
      </c>
      <c r="H1295" s="323" t="s">
        <v>1539</v>
      </c>
    </row>
    <row r="1296" spans="1:8" x14ac:dyDescent="0.25">
      <c r="A1296" s="103"/>
      <c r="B1296" s="324"/>
      <c r="C1296" s="324" t="s">
        <v>1539</v>
      </c>
      <c r="D1296" t="s">
        <v>1539</v>
      </c>
      <c r="E1296" s="323" t="s">
        <v>1539</v>
      </c>
      <c r="G1296" s="323" t="s">
        <v>1539</v>
      </c>
      <c r="H1296" s="323" t="s">
        <v>1539</v>
      </c>
    </row>
    <row r="1297" spans="1:8" x14ac:dyDescent="0.25">
      <c r="A1297" s="103"/>
      <c r="B1297" s="324"/>
      <c r="C1297" s="324" t="s">
        <v>1539</v>
      </c>
      <c r="D1297" t="s">
        <v>1539</v>
      </c>
      <c r="E1297" s="323" t="s">
        <v>1539</v>
      </c>
      <c r="G1297" s="323" t="s">
        <v>1539</v>
      </c>
      <c r="H1297" s="323" t="s">
        <v>1539</v>
      </c>
    </row>
    <row r="1298" spans="1:8" x14ac:dyDescent="0.25">
      <c r="A1298" s="103"/>
      <c r="B1298" s="324"/>
      <c r="C1298" s="324" t="s">
        <v>1539</v>
      </c>
      <c r="D1298" t="s">
        <v>1539</v>
      </c>
      <c r="E1298" s="323" t="s">
        <v>1539</v>
      </c>
      <c r="G1298" s="323" t="s">
        <v>1539</v>
      </c>
      <c r="H1298" s="323" t="s">
        <v>1539</v>
      </c>
    </row>
    <row r="1299" spans="1:8" x14ac:dyDescent="0.25">
      <c r="A1299" s="103"/>
      <c r="B1299" s="324"/>
      <c r="C1299" s="324" t="s">
        <v>1539</v>
      </c>
      <c r="D1299" t="s">
        <v>1539</v>
      </c>
      <c r="E1299" s="323" t="s">
        <v>1539</v>
      </c>
      <c r="G1299" s="323" t="s">
        <v>1539</v>
      </c>
      <c r="H1299" s="323" t="s">
        <v>1539</v>
      </c>
    </row>
    <row r="1300" spans="1:8" x14ac:dyDescent="0.25">
      <c r="A1300" s="103"/>
      <c r="B1300" s="324"/>
      <c r="C1300" s="324" t="s">
        <v>1539</v>
      </c>
      <c r="D1300" t="s">
        <v>1539</v>
      </c>
      <c r="E1300" s="323" t="s">
        <v>1539</v>
      </c>
      <c r="G1300" s="323" t="s">
        <v>1539</v>
      </c>
      <c r="H1300" s="323" t="s">
        <v>1539</v>
      </c>
    </row>
    <row r="1301" spans="1:8" x14ac:dyDescent="0.25">
      <c r="A1301" s="103"/>
      <c r="B1301" s="324"/>
      <c r="C1301" s="324" t="s">
        <v>1539</v>
      </c>
      <c r="D1301" t="s">
        <v>1539</v>
      </c>
      <c r="E1301" s="323" t="s">
        <v>1539</v>
      </c>
      <c r="G1301" s="323" t="s">
        <v>1539</v>
      </c>
      <c r="H1301" s="323" t="s">
        <v>1539</v>
      </c>
    </row>
    <row r="1302" spans="1:8" x14ac:dyDescent="0.25">
      <c r="A1302" s="103"/>
      <c r="B1302" s="324"/>
      <c r="C1302" s="324" t="s">
        <v>1539</v>
      </c>
      <c r="D1302" t="s">
        <v>1539</v>
      </c>
      <c r="E1302" s="323" t="s">
        <v>1539</v>
      </c>
      <c r="G1302" s="323" t="s">
        <v>1539</v>
      </c>
      <c r="H1302" s="323" t="s">
        <v>1539</v>
      </c>
    </row>
    <row r="1303" spans="1:8" x14ac:dyDescent="0.25">
      <c r="A1303" s="103"/>
      <c r="B1303" s="324"/>
      <c r="C1303" s="324" t="s">
        <v>1539</v>
      </c>
      <c r="D1303" t="s">
        <v>1539</v>
      </c>
      <c r="E1303" s="323" t="s">
        <v>1539</v>
      </c>
      <c r="G1303" s="323" t="s">
        <v>1539</v>
      </c>
      <c r="H1303" s="323" t="s">
        <v>1539</v>
      </c>
    </row>
    <row r="1304" spans="1:8" x14ac:dyDescent="0.25">
      <c r="A1304" s="103"/>
      <c r="B1304" s="324"/>
      <c r="C1304" s="324" t="s">
        <v>1539</v>
      </c>
      <c r="D1304" t="s">
        <v>1539</v>
      </c>
      <c r="E1304" s="323" t="s">
        <v>1539</v>
      </c>
      <c r="G1304" s="323" t="s">
        <v>1539</v>
      </c>
      <c r="H1304" s="323" t="s">
        <v>1539</v>
      </c>
    </row>
    <row r="1305" spans="1:8" x14ac:dyDescent="0.25">
      <c r="A1305" s="103"/>
      <c r="B1305" s="324"/>
      <c r="C1305" s="324" t="s">
        <v>1539</v>
      </c>
      <c r="D1305" t="s">
        <v>1539</v>
      </c>
      <c r="E1305" s="323" t="s">
        <v>1539</v>
      </c>
      <c r="G1305" s="323" t="s">
        <v>1539</v>
      </c>
      <c r="H1305" s="323" t="s">
        <v>1539</v>
      </c>
    </row>
    <row r="1306" spans="1:8" x14ac:dyDescent="0.25">
      <c r="A1306" s="103"/>
      <c r="B1306" s="324"/>
      <c r="C1306" s="324" t="s">
        <v>1539</v>
      </c>
      <c r="D1306" t="s">
        <v>1539</v>
      </c>
      <c r="E1306" s="323" t="s">
        <v>1539</v>
      </c>
      <c r="G1306" s="323" t="s">
        <v>1539</v>
      </c>
      <c r="H1306" s="323" t="s">
        <v>1539</v>
      </c>
    </row>
    <row r="1307" spans="1:8" x14ac:dyDescent="0.25">
      <c r="A1307" s="103"/>
      <c r="B1307" s="324"/>
      <c r="C1307" s="324" t="s">
        <v>1539</v>
      </c>
      <c r="D1307" t="s">
        <v>1539</v>
      </c>
      <c r="E1307" s="323" t="s">
        <v>1539</v>
      </c>
      <c r="G1307" s="323" t="s">
        <v>1539</v>
      </c>
      <c r="H1307" s="323" t="s">
        <v>1539</v>
      </c>
    </row>
    <row r="1308" spans="1:8" x14ac:dyDescent="0.25">
      <c r="A1308" s="103"/>
      <c r="B1308" s="326"/>
      <c r="C1308" s="324" t="s">
        <v>1539</v>
      </c>
      <c r="D1308" t="s">
        <v>1539</v>
      </c>
      <c r="E1308" s="323" t="s">
        <v>1539</v>
      </c>
      <c r="G1308" s="323" t="s">
        <v>1539</v>
      </c>
      <c r="H1308" s="323" t="s">
        <v>1539</v>
      </c>
    </row>
    <row r="1309" spans="1:8" x14ac:dyDescent="0.25">
      <c r="A1309" s="103"/>
      <c r="C1309" s="324" t="s">
        <v>1539</v>
      </c>
      <c r="D1309" t="s">
        <v>1539</v>
      </c>
      <c r="E1309" s="323" t="s">
        <v>1539</v>
      </c>
      <c r="G1309" s="323" t="s">
        <v>1539</v>
      </c>
      <c r="H1309" s="323" t="s">
        <v>1539</v>
      </c>
    </row>
    <row r="1310" spans="1:8" x14ac:dyDescent="0.25">
      <c r="A1310" s="103"/>
      <c r="C1310" s="324" t="s">
        <v>1539</v>
      </c>
      <c r="D1310" t="s">
        <v>1539</v>
      </c>
      <c r="E1310" s="323" t="s">
        <v>1539</v>
      </c>
      <c r="G1310" s="323" t="s">
        <v>1539</v>
      </c>
      <c r="H1310" s="323" t="s">
        <v>1539</v>
      </c>
    </row>
    <row r="1311" spans="1:8" x14ac:dyDescent="0.25">
      <c r="A1311" s="103"/>
      <c r="C1311" s="324" t="s">
        <v>1539</v>
      </c>
      <c r="D1311" t="s">
        <v>1539</v>
      </c>
      <c r="E1311" s="323" t="s">
        <v>1539</v>
      </c>
      <c r="G1311" s="323" t="s">
        <v>1539</v>
      </c>
      <c r="H1311" s="323" t="s">
        <v>1539</v>
      </c>
    </row>
    <row r="1312" spans="1:8" x14ac:dyDescent="0.25">
      <c r="A1312" s="103"/>
      <c r="B1312" s="324"/>
      <c r="C1312" s="324" t="s">
        <v>1539</v>
      </c>
      <c r="D1312" t="s">
        <v>1539</v>
      </c>
      <c r="E1312" s="323" t="s">
        <v>1539</v>
      </c>
      <c r="G1312" s="323" t="s">
        <v>1539</v>
      </c>
      <c r="H1312" s="323" t="s">
        <v>1539</v>
      </c>
    </row>
    <row r="1313" spans="1:8" x14ac:dyDescent="0.25">
      <c r="A1313" s="103"/>
      <c r="B1313" s="324"/>
      <c r="C1313" s="324" t="s">
        <v>1539</v>
      </c>
      <c r="D1313" t="s">
        <v>1539</v>
      </c>
      <c r="E1313" s="323" t="s">
        <v>1539</v>
      </c>
      <c r="G1313" s="323" t="s">
        <v>1539</v>
      </c>
      <c r="H1313" s="323" t="s">
        <v>1539</v>
      </c>
    </row>
    <row r="1314" spans="1:8" x14ac:dyDescent="0.25">
      <c r="A1314" s="103"/>
      <c r="B1314" s="324"/>
      <c r="C1314" s="324" t="s">
        <v>1539</v>
      </c>
      <c r="D1314" t="s">
        <v>1539</v>
      </c>
      <c r="E1314" s="323" t="s">
        <v>1539</v>
      </c>
      <c r="G1314" s="323" t="s">
        <v>1539</v>
      </c>
      <c r="H1314" s="323" t="s">
        <v>1539</v>
      </c>
    </row>
    <row r="1315" spans="1:8" x14ac:dyDescent="0.25">
      <c r="A1315" s="103"/>
      <c r="B1315" s="324"/>
      <c r="C1315" s="324" t="s">
        <v>1539</v>
      </c>
      <c r="D1315" t="s">
        <v>1539</v>
      </c>
      <c r="E1315" s="323" t="s">
        <v>1539</v>
      </c>
      <c r="G1315" s="323" t="s">
        <v>1539</v>
      </c>
      <c r="H1315" s="323" t="s">
        <v>1539</v>
      </c>
    </row>
    <row r="1316" spans="1:8" x14ac:dyDescent="0.25">
      <c r="A1316" s="103"/>
      <c r="B1316" s="324"/>
      <c r="C1316" s="324" t="s">
        <v>1539</v>
      </c>
      <c r="D1316" t="s">
        <v>1539</v>
      </c>
      <c r="E1316" s="323" t="s">
        <v>1539</v>
      </c>
      <c r="G1316" s="323" t="s">
        <v>1539</v>
      </c>
      <c r="H1316" s="323" t="s">
        <v>1539</v>
      </c>
    </row>
    <row r="1317" spans="1:8" x14ac:dyDescent="0.25">
      <c r="A1317" s="103"/>
      <c r="B1317" s="324"/>
      <c r="C1317" s="324" t="s">
        <v>1539</v>
      </c>
      <c r="D1317" t="s">
        <v>1539</v>
      </c>
      <c r="E1317" s="323" t="s">
        <v>1539</v>
      </c>
      <c r="G1317" s="323" t="s">
        <v>1539</v>
      </c>
      <c r="H1317" s="323" t="s">
        <v>1539</v>
      </c>
    </row>
    <row r="1318" spans="1:8" x14ac:dyDescent="0.25">
      <c r="A1318" s="103"/>
      <c r="B1318" s="324"/>
      <c r="C1318" s="324" t="s">
        <v>1539</v>
      </c>
      <c r="D1318" t="s">
        <v>1539</v>
      </c>
      <c r="E1318" s="323" t="s">
        <v>1539</v>
      </c>
      <c r="G1318" s="323" t="s">
        <v>1539</v>
      </c>
      <c r="H1318" s="323" t="s">
        <v>1539</v>
      </c>
    </row>
    <row r="1319" spans="1:8" x14ac:dyDescent="0.25">
      <c r="A1319" s="103"/>
      <c r="B1319" s="324"/>
      <c r="C1319" s="324" t="s">
        <v>1539</v>
      </c>
      <c r="D1319" t="s">
        <v>1539</v>
      </c>
      <c r="E1319" s="323" t="s">
        <v>1539</v>
      </c>
      <c r="G1319" s="323" t="s">
        <v>1539</v>
      </c>
      <c r="H1319" s="323" t="s">
        <v>1539</v>
      </c>
    </row>
    <row r="1320" spans="1:8" x14ac:dyDescent="0.25">
      <c r="A1320" s="103"/>
      <c r="B1320" s="324"/>
      <c r="C1320" s="324" t="s">
        <v>1539</v>
      </c>
      <c r="D1320" t="s">
        <v>1539</v>
      </c>
      <c r="E1320" s="323" t="s">
        <v>1539</v>
      </c>
      <c r="G1320" s="323" t="s">
        <v>1539</v>
      </c>
      <c r="H1320" s="323" t="s">
        <v>1539</v>
      </c>
    </row>
    <row r="1321" spans="1:8" x14ac:dyDescent="0.25">
      <c r="A1321" s="103"/>
      <c r="B1321" s="324"/>
      <c r="C1321" s="324" t="s">
        <v>1539</v>
      </c>
      <c r="D1321" t="s">
        <v>1539</v>
      </c>
      <c r="E1321" s="323" t="s">
        <v>1539</v>
      </c>
      <c r="G1321" s="323" t="s">
        <v>1539</v>
      </c>
      <c r="H1321" s="323" t="s">
        <v>1539</v>
      </c>
    </row>
    <row r="1322" spans="1:8" x14ac:dyDescent="0.25">
      <c r="A1322" s="103"/>
      <c r="B1322" s="324"/>
      <c r="C1322" s="324" t="s">
        <v>1539</v>
      </c>
      <c r="D1322" t="s">
        <v>1539</v>
      </c>
      <c r="E1322" s="323" t="s">
        <v>1539</v>
      </c>
      <c r="G1322" s="323" t="s">
        <v>1539</v>
      </c>
      <c r="H1322" s="323" t="s">
        <v>1539</v>
      </c>
    </row>
    <row r="1323" spans="1:8" x14ac:dyDescent="0.25">
      <c r="A1323" s="103"/>
      <c r="B1323" s="324"/>
      <c r="C1323" s="324" t="s">
        <v>1539</v>
      </c>
      <c r="D1323" t="s">
        <v>1539</v>
      </c>
      <c r="E1323" s="323" t="s">
        <v>1539</v>
      </c>
      <c r="G1323" s="323" t="s">
        <v>1539</v>
      </c>
      <c r="H1323" s="323" t="s">
        <v>1539</v>
      </c>
    </row>
    <row r="1324" spans="1:8" x14ac:dyDescent="0.25">
      <c r="A1324" s="103"/>
      <c r="B1324" s="324"/>
      <c r="C1324" s="324" t="s">
        <v>1539</v>
      </c>
      <c r="D1324" t="s">
        <v>1539</v>
      </c>
      <c r="E1324" s="323" t="s">
        <v>1539</v>
      </c>
      <c r="G1324" s="323" t="s">
        <v>1539</v>
      </c>
      <c r="H1324" s="323" t="s">
        <v>1539</v>
      </c>
    </row>
    <row r="1325" spans="1:8" x14ac:dyDescent="0.25">
      <c r="A1325" s="103"/>
      <c r="B1325" s="324"/>
      <c r="C1325" s="324" t="s">
        <v>1539</v>
      </c>
      <c r="D1325" t="s">
        <v>1539</v>
      </c>
      <c r="E1325" s="323" t="s">
        <v>1539</v>
      </c>
      <c r="G1325" s="323" t="s">
        <v>1539</v>
      </c>
      <c r="H1325" s="323" t="s">
        <v>1539</v>
      </c>
    </row>
    <row r="1326" spans="1:8" x14ac:dyDescent="0.25">
      <c r="A1326" s="103"/>
      <c r="B1326" s="326"/>
      <c r="C1326" s="324" t="s">
        <v>1539</v>
      </c>
      <c r="D1326" t="s">
        <v>1539</v>
      </c>
      <c r="E1326" s="323" t="s">
        <v>1539</v>
      </c>
      <c r="G1326" s="323" t="s">
        <v>1539</v>
      </c>
      <c r="H1326" s="323" t="s">
        <v>1539</v>
      </c>
    </row>
    <row r="1327" spans="1:8" x14ac:dyDescent="0.25">
      <c r="A1327" s="103"/>
      <c r="C1327" s="324" t="s">
        <v>1539</v>
      </c>
      <c r="D1327" t="s">
        <v>1539</v>
      </c>
      <c r="E1327" s="323" t="s">
        <v>1539</v>
      </c>
      <c r="G1327" s="323" t="s">
        <v>1539</v>
      </c>
      <c r="H1327" s="323" t="s">
        <v>1539</v>
      </c>
    </row>
    <row r="1328" spans="1:8" x14ac:dyDescent="0.25">
      <c r="A1328" s="103"/>
      <c r="C1328" s="324" t="s">
        <v>1539</v>
      </c>
      <c r="D1328" t="s">
        <v>1539</v>
      </c>
      <c r="E1328" s="323" t="s">
        <v>1539</v>
      </c>
      <c r="G1328" s="323" t="s">
        <v>1539</v>
      </c>
      <c r="H1328" s="323" t="s">
        <v>1539</v>
      </c>
    </row>
    <row r="1329" spans="1:8" x14ac:dyDescent="0.25">
      <c r="A1329" s="103"/>
      <c r="C1329" s="324" t="s">
        <v>1539</v>
      </c>
      <c r="D1329" t="s">
        <v>1539</v>
      </c>
      <c r="E1329" s="323" t="s">
        <v>1539</v>
      </c>
      <c r="G1329" s="323" t="s">
        <v>1539</v>
      </c>
      <c r="H1329" s="323" t="s">
        <v>1539</v>
      </c>
    </row>
    <row r="1330" spans="1:8" x14ac:dyDescent="0.25">
      <c r="A1330" s="103"/>
      <c r="B1330" s="324"/>
      <c r="C1330" s="324" t="s">
        <v>1539</v>
      </c>
      <c r="D1330" t="s">
        <v>1539</v>
      </c>
      <c r="E1330" s="323" t="s">
        <v>1539</v>
      </c>
      <c r="G1330" s="323" t="s">
        <v>1539</v>
      </c>
      <c r="H1330" s="323" t="s">
        <v>1539</v>
      </c>
    </row>
    <row r="1331" spans="1:8" x14ac:dyDescent="0.25">
      <c r="A1331" s="103"/>
      <c r="B1331" s="324"/>
      <c r="C1331" s="324" t="s">
        <v>1539</v>
      </c>
      <c r="D1331" t="s">
        <v>1539</v>
      </c>
      <c r="E1331" s="323" t="s">
        <v>1539</v>
      </c>
      <c r="G1331" s="323" t="s">
        <v>1539</v>
      </c>
      <c r="H1331" s="323" t="s">
        <v>1539</v>
      </c>
    </row>
    <row r="1332" spans="1:8" x14ac:dyDescent="0.25">
      <c r="A1332" s="103"/>
      <c r="B1332" s="324"/>
      <c r="C1332" s="324" t="s">
        <v>1539</v>
      </c>
      <c r="D1332" t="s">
        <v>1539</v>
      </c>
      <c r="E1332" s="323" t="s">
        <v>1539</v>
      </c>
      <c r="G1332" s="323" t="s">
        <v>1539</v>
      </c>
      <c r="H1332" s="323" t="s">
        <v>1539</v>
      </c>
    </row>
    <row r="1333" spans="1:8" x14ac:dyDescent="0.25">
      <c r="A1333" s="103"/>
      <c r="B1333" s="324"/>
      <c r="C1333" s="324" t="s">
        <v>1539</v>
      </c>
      <c r="D1333" t="s">
        <v>1539</v>
      </c>
      <c r="E1333" s="323" t="s">
        <v>1539</v>
      </c>
      <c r="G1333" s="323" t="s">
        <v>1539</v>
      </c>
      <c r="H1333" s="323" t="s">
        <v>1539</v>
      </c>
    </row>
    <row r="1334" spans="1:8" x14ac:dyDescent="0.25">
      <c r="A1334" s="103"/>
      <c r="B1334" s="324"/>
      <c r="C1334" s="324" t="s">
        <v>1539</v>
      </c>
      <c r="D1334" t="s">
        <v>1539</v>
      </c>
      <c r="E1334" s="323" t="s">
        <v>1539</v>
      </c>
      <c r="G1334" s="323" t="s">
        <v>1539</v>
      </c>
      <c r="H1334" s="323" t="s">
        <v>1539</v>
      </c>
    </row>
    <row r="1335" spans="1:8" x14ac:dyDescent="0.25">
      <c r="A1335" s="103"/>
      <c r="B1335" s="326"/>
      <c r="C1335" s="324" t="s">
        <v>1539</v>
      </c>
      <c r="D1335" t="s">
        <v>1539</v>
      </c>
      <c r="E1335" s="323" t="s">
        <v>1539</v>
      </c>
      <c r="G1335" s="323" t="s">
        <v>1539</v>
      </c>
      <c r="H1335" s="323" t="s">
        <v>1539</v>
      </c>
    </row>
    <row r="1336" spans="1:8" x14ac:dyDescent="0.25">
      <c r="A1336" s="103"/>
      <c r="C1336" s="324" t="s">
        <v>1539</v>
      </c>
      <c r="D1336" t="s">
        <v>1539</v>
      </c>
      <c r="E1336" s="323" t="s">
        <v>1539</v>
      </c>
      <c r="G1336" s="323" t="s">
        <v>1539</v>
      </c>
      <c r="H1336" s="323" t="s">
        <v>1539</v>
      </c>
    </row>
    <row r="1337" spans="1:8" x14ac:dyDescent="0.25">
      <c r="A1337" s="103"/>
      <c r="C1337" s="324" t="s">
        <v>1539</v>
      </c>
      <c r="D1337" t="s">
        <v>1539</v>
      </c>
      <c r="E1337" s="323" t="s">
        <v>1539</v>
      </c>
      <c r="G1337" s="323" t="s">
        <v>1539</v>
      </c>
      <c r="H1337" s="323" t="s">
        <v>1539</v>
      </c>
    </row>
    <row r="1338" spans="1:8" x14ac:dyDescent="0.25">
      <c r="A1338" s="103"/>
      <c r="C1338" s="324" t="s">
        <v>1539</v>
      </c>
      <c r="D1338" t="s">
        <v>1539</v>
      </c>
      <c r="E1338" s="323" t="s">
        <v>1539</v>
      </c>
      <c r="G1338" s="323" t="s">
        <v>1539</v>
      </c>
      <c r="H1338" s="323" t="s">
        <v>1539</v>
      </c>
    </row>
    <row r="1339" spans="1:8" x14ac:dyDescent="0.25">
      <c r="A1339" s="103"/>
      <c r="C1339" s="324" t="s">
        <v>1539</v>
      </c>
      <c r="D1339" t="s">
        <v>1539</v>
      </c>
      <c r="E1339" s="323" t="s">
        <v>1539</v>
      </c>
      <c r="G1339" s="323" t="s">
        <v>1539</v>
      </c>
      <c r="H1339" s="323" t="s">
        <v>1539</v>
      </c>
    </row>
    <row r="1340" spans="1:8" x14ac:dyDescent="0.25">
      <c r="A1340" s="103"/>
      <c r="C1340" s="324" t="s">
        <v>1539</v>
      </c>
      <c r="D1340" t="s">
        <v>1539</v>
      </c>
      <c r="E1340" s="323" t="s">
        <v>1539</v>
      </c>
      <c r="G1340" s="323" t="s">
        <v>1539</v>
      </c>
      <c r="H1340" s="323" t="s">
        <v>1539</v>
      </c>
    </row>
    <row r="1341" spans="1:8" x14ac:dyDescent="0.25">
      <c r="A1341" s="103"/>
      <c r="B1341" s="324"/>
      <c r="C1341" s="324" t="s">
        <v>1539</v>
      </c>
      <c r="D1341" t="s">
        <v>1539</v>
      </c>
      <c r="E1341" s="323" t="s">
        <v>1539</v>
      </c>
      <c r="G1341" s="323" t="s">
        <v>1539</v>
      </c>
      <c r="H1341" s="323" t="s">
        <v>1539</v>
      </c>
    </row>
    <row r="1342" spans="1:8" x14ac:dyDescent="0.25">
      <c r="A1342" s="103"/>
      <c r="B1342" s="324"/>
      <c r="C1342" s="324" t="s">
        <v>1539</v>
      </c>
      <c r="D1342" t="s">
        <v>1539</v>
      </c>
      <c r="E1342" s="323" t="s">
        <v>1539</v>
      </c>
      <c r="G1342" s="323" t="s">
        <v>1539</v>
      </c>
      <c r="H1342" s="323" t="s">
        <v>1539</v>
      </c>
    </row>
    <row r="1343" spans="1:8" x14ac:dyDescent="0.25">
      <c r="A1343" s="103"/>
      <c r="B1343" s="324"/>
      <c r="C1343" s="324" t="s">
        <v>1539</v>
      </c>
      <c r="D1343" t="s">
        <v>1539</v>
      </c>
      <c r="E1343" s="323" t="s">
        <v>1539</v>
      </c>
      <c r="G1343" s="323" t="s">
        <v>1539</v>
      </c>
      <c r="H1343" s="323" t="s">
        <v>1539</v>
      </c>
    </row>
    <row r="1344" spans="1:8" x14ac:dyDescent="0.25">
      <c r="A1344" s="103"/>
      <c r="B1344" s="324"/>
      <c r="C1344" s="324" t="s">
        <v>1539</v>
      </c>
      <c r="D1344" t="s">
        <v>1539</v>
      </c>
      <c r="E1344" s="323" t="s">
        <v>1539</v>
      </c>
      <c r="G1344" s="323" t="s">
        <v>1539</v>
      </c>
      <c r="H1344" s="323" t="s">
        <v>1539</v>
      </c>
    </row>
    <row r="1345" spans="1:8" x14ac:dyDescent="0.25">
      <c r="A1345" s="103"/>
      <c r="B1345" s="324"/>
      <c r="C1345" s="324" t="s">
        <v>1539</v>
      </c>
      <c r="D1345" t="s">
        <v>1539</v>
      </c>
      <c r="E1345" s="323" t="s">
        <v>1539</v>
      </c>
      <c r="G1345" s="323" t="s">
        <v>1539</v>
      </c>
      <c r="H1345" s="323" t="s">
        <v>1539</v>
      </c>
    </row>
    <row r="1346" spans="1:8" x14ac:dyDescent="0.25">
      <c r="A1346" s="103"/>
      <c r="B1346" s="324"/>
      <c r="C1346" s="324" t="s">
        <v>1539</v>
      </c>
      <c r="D1346" t="s">
        <v>1539</v>
      </c>
      <c r="E1346" s="323" t="s">
        <v>1539</v>
      </c>
      <c r="G1346" s="323" t="s">
        <v>1539</v>
      </c>
      <c r="H1346" s="323" t="s">
        <v>1539</v>
      </c>
    </row>
    <row r="1347" spans="1:8" x14ac:dyDescent="0.25">
      <c r="A1347" s="103"/>
      <c r="B1347" s="324"/>
      <c r="C1347" s="324" t="s">
        <v>1539</v>
      </c>
      <c r="D1347" t="s">
        <v>1539</v>
      </c>
      <c r="E1347" s="323" t="s">
        <v>1539</v>
      </c>
      <c r="G1347" s="323" t="s">
        <v>1539</v>
      </c>
      <c r="H1347" s="323" t="s">
        <v>1539</v>
      </c>
    </row>
    <row r="1348" spans="1:8" x14ac:dyDescent="0.25">
      <c r="A1348" s="103"/>
      <c r="B1348" s="324"/>
      <c r="C1348" s="324" t="s">
        <v>1539</v>
      </c>
      <c r="D1348" t="s">
        <v>1539</v>
      </c>
      <c r="E1348" s="323" t="s">
        <v>1539</v>
      </c>
      <c r="G1348" s="323" t="s">
        <v>1539</v>
      </c>
      <c r="H1348" s="323" t="s">
        <v>1539</v>
      </c>
    </row>
    <row r="1349" spans="1:8" x14ac:dyDescent="0.25">
      <c r="A1349" s="103"/>
      <c r="B1349" s="324"/>
      <c r="C1349" s="324" t="s">
        <v>1539</v>
      </c>
      <c r="D1349" t="s">
        <v>1539</v>
      </c>
      <c r="E1349" s="323" t="s">
        <v>1539</v>
      </c>
      <c r="G1349" s="323" t="s">
        <v>1539</v>
      </c>
      <c r="H1349" s="323" t="s">
        <v>1539</v>
      </c>
    </row>
    <row r="1350" spans="1:8" x14ac:dyDescent="0.25">
      <c r="A1350" s="103"/>
      <c r="B1350" s="324"/>
      <c r="C1350" s="324" t="s">
        <v>1539</v>
      </c>
      <c r="D1350" t="s">
        <v>1539</v>
      </c>
      <c r="E1350" s="323" t="s">
        <v>1539</v>
      </c>
      <c r="G1350" s="323" t="s">
        <v>1539</v>
      </c>
      <c r="H1350" s="323" t="s">
        <v>1539</v>
      </c>
    </row>
    <row r="1351" spans="1:8" x14ac:dyDescent="0.25">
      <c r="A1351" s="103"/>
      <c r="B1351" s="324"/>
      <c r="C1351" s="324" t="s">
        <v>1539</v>
      </c>
      <c r="D1351" t="s">
        <v>1539</v>
      </c>
      <c r="E1351" s="323" t="s">
        <v>1539</v>
      </c>
      <c r="G1351" s="323" t="s">
        <v>1539</v>
      </c>
      <c r="H1351" s="323" t="s">
        <v>1539</v>
      </c>
    </row>
    <row r="1352" spans="1:8" x14ac:dyDescent="0.25">
      <c r="A1352" s="103"/>
      <c r="B1352" s="324"/>
      <c r="C1352" s="324" t="s">
        <v>1539</v>
      </c>
      <c r="D1352" t="s">
        <v>1539</v>
      </c>
      <c r="E1352" s="323" t="s">
        <v>1539</v>
      </c>
      <c r="G1352" s="323" t="s">
        <v>1539</v>
      </c>
      <c r="H1352" s="323" t="s">
        <v>1539</v>
      </c>
    </row>
    <row r="1353" spans="1:8" x14ac:dyDescent="0.25">
      <c r="A1353" s="103"/>
      <c r="B1353" s="324"/>
      <c r="C1353" s="324" t="s">
        <v>1539</v>
      </c>
      <c r="D1353" t="s">
        <v>1539</v>
      </c>
      <c r="E1353" s="323" t="s">
        <v>1539</v>
      </c>
      <c r="G1353" s="323" t="s">
        <v>1539</v>
      </c>
      <c r="H1353" s="323" t="s">
        <v>1539</v>
      </c>
    </row>
    <row r="1354" spans="1:8" x14ac:dyDescent="0.25">
      <c r="A1354" s="103"/>
      <c r="B1354" s="324"/>
      <c r="C1354" s="324" t="s">
        <v>1539</v>
      </c>
      <c r="D1354" t="s">
        <v>1539</v>
      </c>
      <c r="E1354" s="323" t="s">
        <v>1539</v>
      </c>
      <c r="G1354" s="323" t="s">
        <v>1539</v>
      </c>
      <c r="H1354" s="323" t="s">
        <v>1539</v>
      </c>
    </row>
    <row r="1355" spans="1:8" x14ac:dyDescent="0.25">
      <c r="A1355" s="103"/>
      <c r="B1355" s="324"/>
      <c r="C1355" s="324" t="s">
        <v>1539</v>
      </c>
      <c r="D1355" t="s">
        <v>1539</v>
      </c>
      <c r="E1355" s="323" t="s">
        <v>1539</v>
      </c>
      <c r="G1355" s="323" t="s">
        <v>1539</v>
      </c>
      <c r="H1355" s="323" t="s">
        <v>1539</v>
      </c>
    </row>
    <row r="1356" spans="1:8" x14ac:dyDescent="0.25">
      <c r="A1356" s="103"/>
      <c r="B1356" s="324"/>
      <c r="C1356" s="324" t="s">
        <v>1539</v>
      </c>
      <c r="D1356" t="s">
        <v>1539</v>
      </c>
      <c r="E1356" s="323" t="s">
        <v>1539</v>
      </c>
      <c r="G1356" s="323" t="s">
        <v>1539</v>
      </c>
      <c r="H1356" s="323" t="s">
        <v>1539</v>
      </c>
    </row>
    <row r="1357" spans="1:8" x14ac:dyDescent="0.25">
      <c r="A1357" s="103"/>
      <c r="B1357" s="324"/>
      <c r="C1357" s="324" t="s">
        <v>1539</v>
      </c>
      <c r="D1357" t="s">
        <v>1539</v>
      </c>
      <c r="E1357" s="323" t="s">
        <v>1539</v>
      </c>
      <c r="G1357" s="323" t="s">
        <v>1539</v>
      </c>
      <c r="H1357" s="323" t="s">
        <v>1539</v>
      </c>
    </row>
    <row r="1358" spans="1:8" x14ac:dyDescent="0.25">
      <c r="A1358" s="103"/>
      <c r="B1358" s="324"/>
      <c r="C1358" s="324" t="s">
        <v>1539</v>
      </c>
      <c r="D1358" t="s">
        <v>1539</v>
      </c>
      <c r="E1358" s="323" t="s">
        <v>1539</v>
      </c>
      <c r="G1358" s="323" t="s">
        <v>1539</v>
      </c>
      <c r="H1358" s="323" t="s">
        <v>1539</v>
      </c>
    </row>
    <row r="1359" spans="1:8" x14ac:dyDescent="0.25">
      <c r="A1359" s="103"/>
      <c r="B1359" s="324"/>
      <c r="C1359" s="324" t="s">
        <v>1539</v>
      </c>
      <c r="D1359" t="s">
        <v>1539</v>
      </c>
      <c r="E1359" s="323" t="s">
        <v>1539</v>
      </c>
      <c r="G1359" s="323" t="s">
        <v>1539</v>
      </c>
      <c r="H1359" s="323" t="s">
        <v>1539</v>
      </c>
    </row>
    <row r="1360" spans="1:8" x14ac:dyDescent="0.25">
      <c r="A1360" s="103"/>
      <c r="B1360" s="324"/>
      <c r="C1360" s="324" t="s">
        <v>1539</v>
      </c>
      <c r="D1360" t="s">
        <v>1539</v>
      </c>
      <c r="E1360" s="323" t="s">
        <v>1539</v>
      </c>
      <c r="G1360" s="323" t="s">
        <v>1539</v>
      </c>
      <c r="H1360" s="323" t="s">
        <v>1539</v>
      </c>
    </row>
    <row r="1361" spans="1:8" x14ac:dyDescent="0.25">
      <c r="A1361" s="103"/>
      <c r="B1361" s="324"/>
      <c r="C1361" s="324" t="s">
        <v>1539</v>
      </c>
      <c r="D1361" t="s">
        <v>1539</v>
      </c>
      <c r="E1361" s="323" t="s">
        <v>1539</v>
      </c>
      <c r="G1361" s="323" t="s">
        <v>1539</v>
      </c>
      <c r="H1361" s="323" t="s">
        <v>1539</v>
      </c>
    </row>
    <row r="1362" spans="1:8" x14ac:dyDescent="0.25">
      <c r="A1362" s="103"/>
      <c r="B1362" s="324"/>
      <c r="C1362" s="324" t="s">
        <v>1539</v>
      </c>
      <c r="D1362" t="s">
        <v>1539</v>
      </c>
      <c r="E1362" s="323" t="s">
        <v>1539</v>
      </c>
      <c r="G1362" s="323" t="s">
        <v>1539</v>
      </c>
      <c r="H1362" s="323" t="s">
        <v>1539</v>
      </c>
    </row>
    <row r="1363" spans="1:8" x14ac:dyDescent="0.25">
      <c r="A1363" s="103"/>
      <c r="B1363" s="324"/>
      <c r="C1363" s="324" t="s">
        <v>1539</v>
      </c>
      <c r="D1363" t="s">
        <v>1539</v>
      </c>
      <c r="E1363" s="323" t="s">
        <v>1539</v>
      </c>
      <c r="G1363" s="323" t="s">
        <v>1539</v>
      </c>
      <c r="H1363" s="323" t="s">
        <v>1539</v>
      </c>
    </row>
    <row r="1364" spans="1:8" x14ac:dyDescent="0.25">
      <c r="A1364" s="103"/>
      <c r="B1364" s="324"/>
      <c r="C1364" s="324" t="s">
        <v>1539</v>
      </c>
      <c r="D1364" t="s">
        <v>1539</v>
      </c>
      <c r="E1364" s="323" t="s">
        <v>1539</v>
      </c>
      <c r="G1364" s="323" t="s">
        <v>1539</v>
      </c>
      <c r="H1364" s="323" t="s">
        <v>1539</v>
      </c>
    </row>
    <row r="1365" spans="1:8" x14ac:dyDescent="0.25">
      <c r="A1365" s="103"/>
      <c r="B1365" s="324"/>
      <c r="C1365" s="324" t="s">
        <v>1539</v>
      </c>
      <c r="D1365" t="s">
        <v>1539</v>
      </c>
      <c r="E1365" s="323" t="s">
        <v>1539</v>
      </c>
      <c r="G1365" s="323" t="s">
        <v>1539</v>
      </c>
      <c r="H1365" s="323" t="s">
        <v>1539</v>
      </c>
    </row>
    <row r="1366" spans="1:8" x14ac:dyDescent="0.25">
      <c r="A1366" s="103"/>
      <c r="B1366" s="324"/>
      <c r="C1366" s="324" t="s">
        <v>1539</v>
      </c>
      <c r="D1366" t="s">
        <v>1539</v>
      </c>
      <c r="E1366" s="323" t="s">
        <v>1539</v>
      </c>
      <c r="G1366" s="323" t="s">
        <v>1539</v>
      </c>
      <c r="H1366" s="323" t="s">
        <v>1539</v>
      </c>
    </row>
    <row r="1367" spans="1:8" x14ac:dyDescent="0.25">
      <c r="A1367" s="103"/>
      <c r="B1367" s="324"/>
      <c r="C1367" s="324" t="s">
        <v>1539</v>
      </c>
      <c r="D1367" t="s">
        <v>1539</v>
      </c>
      <c r="E1367" s="323" t="s">
        <v>1539</v>
      </c>
      <c r="G1367" s="323" t="s">
        <v>1539</v>
      </c>
      <c r="H1367" s="323" t="s">
        <v>1539</v>
      </c>
    </row>
    <row r="1368" spans="1:8" x14ac:dyDescent="0.25">
      <c r="A1368" s="103"/>
      <c r="B1368" s="324"/>
      <c r="C1368" s="324" t="s">
        <v>1539</v>
      </c>
      <c r="D1368" t="s">
        <v>1539</v>
      </c>
      <c r="E1368" s="323" t="s">
        <v>1539</v>
      </c>
      <c r="G1368" s="323" t="s">
        <v>1539</v>
      </c>
      <c r="H1368" s="323" t="s">
        <v>1539</v>
      </c>
    </row>
    <row r="1369" spans="1:8" x14ac:dyDescent="0.25">
      <c r="A1369" s="103"/>
      <c r="B1369" s="324"/>
      <c r="C1369" s="324" t="s">
        <v>1539</v>
      </c>
      <c r="D1369" t="s">
        <v>1539</v>
      </c>
      <c r="E1369" s="323" t="s">
        <v>1539</v>
      </c>
      <c r="G1369" s="323" t="s">
        <v>1539</v>
      </c>
      <c r="H1369" s="323" t="s">
        <v>1539</v>
      </c>
    </row>
    <row r="1370" spans="1:8" x14ac:dyDescent="0.25">
      <c r="A1370" s="103"/>
      <c r="B1370" s="326"/>
      <c r="C1370" s="324" t="s">
        <v>1539</v>
      </c>
      <c r="D1370" t="s">
        <v>1539</v>
      </c>
      <c r="E1370" s="323" t="s">
        <v>1539</v>
      </c>
      <c r="G1370" s="323" t="s">
        <v>1539</v>
      </c>
      <c r="H1370" s="323" t="s">
        <v>1539</v>
      </c>
    </row>
    <row r="1371" spans="1:8" x14ac:dyDescent="0.25">
      <c r="A1371" s="103"/>
      <c r="C1371" s="324" t="s">
        <v>1539</v>
      </c>
      <c r="D1371" t="s">
        <v>1539</v>
      </c>
      <c r="E1371" s="323" t="s">
        <v>1539</v>
      </c>
      <c r="G1371" s="323" t="s">
        <v>1539</v>
      </c>
      <c r="H1371" s="323" t="s">
        <v>1539</v>
      </c>
    </row>
    <row r="1372" spans="1:8" x14ac:dyDescent="0.25">
      <c r="A1372" s="103"/>
      <c r="C1372" s="324" t="s">
        <v>1539</v>
      </c>
      <c r="D1372" t="s">
        <v>1539</v>
      </c>
      <c r="E1372" s="323" t="s">
        <v>1539</v>
      </c>
      <c r="G1372" s="323" t="s">
        <v>1539</v>
      </c>
      <c r="H1372" s="323" t="s">
        <v>1539</v>
      </c>
    </row>
    <row r="1373" spans="1:8" x14ac:dyDescent="0.25">
      <c r="A1373" s="103"/>
      <c r="C1373" s="324" t="s">
        <v>1539</v>
      </c>
      <c r="D1373" t="s">
        <v>1539</v>
      </c>
      <c r="E1373" s="323" t="s">
        <v>1539</v>
      </c>
      <c r="G1373" s="323" t="s">
        <v>1539</v>
      </c>
      <c r="H1373" s="323" t="s">
        <v>1539</v>
      </c>
    </row>
    <row r="1374" spans="1:8" x14ac:dyDescent="0.25">
      <c r="A1374" s="103"/>
      <c r="B1374" s="324"/>
      <c r="C1374" s="324" t="s">
        <v>1539</v>
      </c>
      <c r="D1374" t="s">
        <v>1539</v>
      </c>
      <c r="E1374" s="323" t="s">
        <v>1539</v>
      </c>
      <c r="G1374" s="323" t="s">
        <v>1539</v>
      </c>
      <c r="H1374" s="323" t="s">
        <v>1539</v>
      </c>
    </row>
    <row r="1375" spans="1:8" x14ac:dyDescent="0.25">
      <c r="A1375" s="103"/>
      <c r="B1375" s="324"/>
      <c r="C1375" s="324" t="s">
        <v>1539</v>
      </c>
      <c r="D1375" t="s">
        <v>1539</v>
      </c>
      <c r="E1375" s="323" t="s">
        <v>1539</v>
      </c>
      <c r="G1375" s="323" t="s">
        <v>1539</v>
      </c>
      <c r="H1375" s="323" t="s">
        <v>1539</v>
      </c>
    </row>
    <row r="1376" spans="1:8" x14ac:dyDescent="0.25">
      <c r="A1376" s="103"/>
      <c r="B1376" s="324"/>
      <c r="C1376" s="324" t="s">
        <v>1539</v>
      </c>
      <c r="D1376" t="s">
        <v>1539</v>
      </c>
      <c r="E1376" s="323" t="s">
        <v>1539</v>
      </c>
      <c r="G1376" s="323" t="s">
        <v>1539</v>
      </c>
      <c r="H1376" s="323" t="s">
        <v>1539</v>
      </c>
    </row>
    <row r="1377" spans="1:8" x14ac:dyDescent="0.25">
      <c r="A1377" s="103"/>
      <c r="B1377" s="324"/>
      <c r="C1377" s="324" t="s">
        <v>1539</v>
      </c>
      <c r="D1377" t="s">
        <v>1539</v>
      </c>
      <c r="E1377" s="323" t="s">
        <v>1539</v>
      </c>
      <c r="G1377" s="323" t="s">
        <v>1539</v>
      </c>
      <c r="H1377" s="323" t="s">
        <v>1539</v>
      </c>
    </row>
    <row r="1378" spans="1:8" x14ac:dyDescent="0.25">
      <c r="A1378" s="103"/>
      <c r="B1378" s="324"/>
      <c r="C1378" s="324" t="s">
        <v>1539</v>
      </c>
      <c r="D1378" t="s">
        <v>1539</v>
      </c>
      <c r="E1378" s="323" t="s">
        <v>1539</v>
      </c>
      <c r="G1378" s="323" t="s">
        <v>1539</v>
      </c>
      <c r="H1378" s="323" t="s">
        <v>1539</v>
      </c>
    </row>
    <row r="1379" spans="1:8" x14ac:dyDescent="0.25">
      <c r="A1379" s="103"/>
      <c r="B1379" s="324"/>
      <c r="C1379" s="324" t="s">
        <v>1539</v>
      </c>
      <c r="D1379" t="s">
        <v>1539</v>
      </c>
      <c r="E1379" s="323" t="s">
        <v>1539</v>
      </c>
      <c r="G1379" s="323" t="s">
        <v>1539</v>
      </c>
      <c r="H1379" s="323" t="s">
        <v>1539</v>
      </c>
    </row>
    <row r="1380" spans="1:8" x14ac:dyDescent="0.25">
      <c r="A1380" s="103"/>
      <c r="B1380" s="324"/>
      <c r="C1380" s="324" t="s">
        <v>1539</v>
      </c>
      <c r="D1380" t="s">
        <v>1539</v>
      </c>
      <c r="E1380" s="323" t="s">
        <v>1539</v>
      </c>
      <c r="G1380" s="323" t="s">
        <v>1539</v>
      </c>
      <c r="H1380" s="323" t="s">
        <v>1539</v>
      </c>
    </row>
    <row r="1381" spans="1:8" x14ac:dyDescent="0.25">
      <c r="A1381" s="103"/>
      <c r="B1381" s="324"/>
      <c r="C1381" s="324" t="s">
        <v>1539</v>
      </c>
      <c r="D1381" t="s">
        <v>1539</v>
      </c>
      <c r="E1381" s="323" t="s">
        <v>1539</v>
      </c>
      <c r="G1381" s="323" t="s">
        <v>1539</v>
      </c>
      <c r="H1381" s="323" t="s">
        <v>1539</v>
      </c>
    </row>
    <row r="1382" spans="1:8" x14ac:dyDescent="0.25">
      <c r="A1382" s="103"/>
      <c r="B1382" s="324"/>
      <c r="C1382" s="324" t="s">
        <v>1539</v>
      </c>
      <c r="D1382" t="s">
        <v>1539</v>
      </c>
      <c r="E1382" s="323" t="s">
        <v>1539</v>
      </c>
      <c r="G1382" s="323" t="s">
        <v>1539</v>
      </c>
      <c r="H1382" s="323" t="s">
        <v>1539</v>
      </c>
    </row>
    <row r="1383" spans="1:8" x14ac:dyDescent="0.25">
      <c r="A1383" s="103"/>
      <c r="B1383" s="324"/>
      <c r="C1383" s="324" t="s">
        <v>1539</v>
      </c>
      <c r="D1383" t="s">
        <v>1539</v>
      </c>
      <c r="E1383" s="323" t="s">
        <v>1539</v>
      </c>
      <c r="G1383" s="323" t="s">
        <v>1539</v>
      </c>
      <c r="H1383" s="323" t="s">
        <v>1539</v>
      </c>
    </row>
    <row r="1384" spans="1:8" x14ac:dyDescent="0.25">
      <c r="A1384" s="103"/>
      <c r="B1384" s="324"/>
      <c r="C1384" s="324" t="s">
        <v>1539</v>
      </c>
      <c r="D1384" t="s">
        <v>1539</v>
      </c>
      <c r="E1384" s="323" t="s">
        <v>1539</v>
      </c>
      <c r="G1384" s="323" t="s">
        <v>1539</v>
      </c>
      <c r="H1384" s="323" t="s">
        <v>1539</v>
      </c>
    </row>
    <row r="1385" spans="1:8" x14ac:dyDescent="0.25">
      <c r="A1385" s="103"/>
      <c r="B1385" s="324"/>
      <c r="C1385" s="324" t="s">
        <v>1539</v>
      </c>
      <c r="D1385" t="s">
        <v>1539</v>
      </c>
      <c r="E1385" s="323" t="s">
        <v>1539</v>
      </c>
      <c r="G1385" s="323" t="s">
        <v>1539</v>
      </c>
      <c r="H1385" s="323" t="s">
        <v>1539</v>
      </c>
    </row>
    <row r="1386" spans="1:8" x14ac:dyDescent="0.25">
      <c r="A1386" s="103"/>
      <c r="B1386" s="324"/>
      <c r="C1386" s="324" t="s">
        <v>1539</v>
      </c>
      <c r="D1386" t="s">
        <v>1539</v>
      </c>
      <c r="E1386" s="323" t="s">
        <v>1539</v>
      </c>
      <c r="G1386" s="323" t="s">
        <v>1539</v>
      </c>
      <c r="H1386" s="323" t="s">
        <v>1539</v>
      </c>
    </row>
    <row r="1387" spans="1:8" x14ac:dyDescent="0.25">
      <c r="A1387" s="103"/>
      <c r="B1387" s="324"/>
      <c r="C1387" s="324" t="s">
        <v>1539</v>
      </c>
      <c r="D1387" t="s">
        <v>1539</v>
      </c>
      <c r="E1387" s="323" t="s">
        <v>1539</v>
      </c>
      <c r="G1387" s="323" t="s">
        <v>1539</v>
      </c>
      <c r="H1387" s="323" t="s">
        <v>1539</v>
      </c>
    </row>
    <row r="1388" spans="1:8" x14ac:dyDescent="0.25">
      <c r="A1388" s="103"/>
      <c r="B1388" s="324"/>
      <c r="C1388" s="324" t="s">
        <v>1539</v>
      </c>
      <c r="D1388" t="s">
        <v>1539</v>
      </c>
      <c r="E1388" s="323" t="s">
        <v>1539</v>
      </c>
      <c r="G1388" s="323" t="s">
        <v>1539</v>
      </c>
      <c r="H1388" s="323" t="s">
        <v>1539</v>
      </c>
    </row>
    <row r="1389" spans="1:8" x14ac:dyDescent="0.25">
      <c r="A1389" s="103"/>
      <c r="B1389" s="324"/>
      <c r="C1389" s="324" t="s">
        <v>1539</v>
      </c>
      <c r="D1389" t="s">
        <v>1539</v>
      </c>
      <c r="E1389" s="323" t="s">
        <v>1539</v>
      </c>
      <c r="G1389" s="323" t="s">
        <v>1539</v>
      </c>
      <c r="H1389" s="323" t="s">
        <v>1539</v>
      </c>
    </row>
    <row r="1390" spans="1:8" x14ac:dyDescent="0.25">
      <c r="A1390" s="103"/>
      <c r="B1390" s="324"/>
      <c r="C1390" s="324" t="s">
        <v>1539</v>
      </c>
      <c r="D1390" t="s">
        <v>1539</v>
      </c>
      <c r="E1390" s="323" t="s">
        <v>1539</v>
      </c>
      <c r="G1390" s="323" t="s">
        <v>1539</v>
      </c>
      <c r="H1390" s="323" t="s">
        <v>1539</v>
      </c>
    </row>
    <row r="1391" spans="1:8" x14ac:dyDescent="0.25">
      <c r="A1391" s="103"/>
      <c r="B1391" s="324"/>
      <c r="C1391" s="324" t="s">
        <v>1539</v>
      </c>
      <c r="D1391" t="s">
        <v>1539</v>
      </c>
      <c r="E1391" s="323" t="s">
        <v>1539</v>
      </c>
      <c r="G1391" s="323" t="s">
        <v>1539</v>
      </c>
      <c r="H1391" s="323" t="s">
        <v>1539</v>
      </c>
    </row>
    <row r="1392" spans="1:8" x14ac:dyDescent="0.25">
      <c r="A1392" s="103"/>
      <c r="B1392" s="324"/>
      <c r="C1392" s="324" t="s">
        <v>1539</v>
      </c>
      <c r="D1392" t="s">
        <v>1539</v>
      </c>
      <c r="E1392" s="323" t="s">
        <v>1539</v>
      </c>
      <c r="G1392" s="323" t="s">
        <v>1539</v>
      </c>
      <c r="H1392" s="323" t="s">
        <v>1539</v>
      </c>
    </row>
    <row r="1393" spans="1:8" x14ac:dyDescent="0.25">
      <c r="A1393" s="103"/>
      <c r="B1393" s="324"/>
      <c r="C1393" s="324" t="s">
        <v>1539</v>
      </c>
      <c r="D1393" t="s">
        <v>1539</v>
      </c>
      <c r="E1393" s="323" t="s">
        <v>1539</v>
      </c>
      <c r="G1393" s="323" t="s">
        <v>1539</v>
      </c>
      <c r="H1393" s="323" t="s">
        <v>1539</v>
      </c>
    </row>
    <row r="1394" spans="1:8" x14ac:dyDescent="0.25">
      <c r="A1394" s="103"/>
      <c r="B1394" s="324"/>
      <c r="C1394" s="324" t="s">
        <v>1539</v>
      </c>
      <c r="D1394" t="s">
        <v>1539</v>
      </c>
      <c r="E1394" s="323" t="s">
        <v>1539</v>
      </c>
      <c r="G1394" s="323" t="s">
        <v>1539</v>
      </c>
      <c r="H1394" s="323" t="s">
        <v>1539</v>
      </c>
    </row>
    <row r="1395" spans="1:8" x14ac:dyDescent="0.25">
      <c r="A1395" s="103"/>
      <c r="B1395" s="324"/>
      <c r="C1395" s="324" t="s">
        <v>1539</v>
      </c>
      <c r="D1395" t="s">
        <v>1539</v>
      </c>
      <c r="E1395" s="323" t="s">
        <v>1539</v>
      </c>
      <c r="G1395" s="323" t="s">
        <v>1539</v>
      </c>
      <c r="H1395" s="323" t="s">
        <v>1539</v>
      </c>
    </row>
    <row r="1396" spans="1:8" x14ac:dyDescent="0.25">
      <c r="A1396" s="103"/>
      <c r="B1396" s="324"/>
      <c r="C1396" s="324" t="s">
        <v>1539</v>
      </c>
      <c r="D1396" t="s">
        <v>1539</v>
      </c>
      <c r="E1396" s="323" t="s">
        <v>1539</v>
      </c>
      <c r="G1396" s="323" t="s">
        <v>1539</v>
      </c>
      <c r="H1396" s="323" t="s">
        <v>1539</v>
      </c>
    </row>
    <row r="1397" spans="1:8" x14ac:dyDescent="0.25">
      <c r="A1397" s="103"/>
      <c r="B1397" s="324"/>
      <c r="C1397" s="324" t="s">
        <v>1539</v>
      </c>
      <c r="D1397" t="s">
        <v>1539</v>
      </c>
      <c r="E1397" s="323" t="s">
        <v>1539</v>
      </c>
      <c r="G1397" s="323" t="s">
        <v>1539</v>
      </c>
      <c r="H1397" s="323" t="s">
        <v>1539</v>
      </c>
    </row>
    <row r="1398" spans="1:8" x14ac:dyDescent="0.25">
      <c r="A1398" s="103"/>
      <c r="B1398" s="324"/>
      <c r="C1398" s="324" t="s">
        <v>1539</v>
      </c>
      <c r="D1398" t="s">
        <v>1539</v>
      </c>
      <c r="E1398" s="323" t="s">
        <v>1539</v>
      </c>
      <c r="G1398" s="323" t="s">
        <v>1539</v>
      </c>
      <c r="H1398" s="323" t="s">
        <v>1539</v>
      </c>
    </row>
    <row r="1399" spans="1:8" x14ac:dyDescent="0.25">
      <c r="A1399" s="103"/>
      <c r="B1399" s="324"/>
      <c r="C1399" s="324" t="s">
        <v>1539</v>
      </c>
      <c r="D1399" t="s">
        <v>1539</v>
      </c>
      <c r="E1399" s="323" t="s">
        <v>1539</v>
      </c>
      <c r="G1399" s="323" t="s">
        <v>1539</v>
      </c>
      <c r="H1399" s="323" t="s">
        <v>1539</v>
      </c>
    </row>
    <row r="1400" spans="1:8" x14ac:dyDescent="0.25">
      <c r="A1400" s="103"/>
      <c r="B1400" s="324"/>
      <c r="C1400" s="324" t="s">
        <v>1539</v>
      </c>
      <c r="D1400" t="s">
        <v>1539</v>
      </c>
      <c r="E1400" s="323" t="s">
        <v>1539</v>
      </c>
      <c r="G1400" s="323" t="s">
        <v>1539</v>
      </c>
      <c r="H1400" s="323" t="s">
        <v>1539</v>
      </c>
    </row>
    <row r="1401" spans="1:8" x14ac:dyDescent="0.25">
      <c r="A1401" s="103"/>
      <c r="B1401" s="324"/>
      <c r="C1401" s="324" t="s">
        <v>1539</v>
      </c>
      <c r="D1401" t="s">
        <v>1539</v>
      </c>
      <c r="E1401" s="323" t="s">
        <v>1539</v>
      </c>
      <c r="G1401" s="323" t="s">
        <v>1539</v>
      </c>
      <c r="H1401" s="323" t="s">
        <v>1539</v>
      </c>
    </row>
    <row r="1402" spans="1:8" x14ac:dyDescent="0.25">
      <c r="A1402" s="103"/>
      <c r="B1402" s="324"/>
      <c r="C1402" s="324" t="s">
        <v>1539</v>
      </c>
      <c r="D1402" t="s">
        <v>1539</v>
      </c>
      <c r="E1402" s="323" t="s">
        <v>1539</v>
      </c>
      <c r="G1402" s="323" t="s">
        <v>1539</v>
      </c>
      <c r="H1402" s="323" t="s">
        <v>1539</v>
      </c>
    </row>
    <row r="1403" spans="1:8" x14ac:dyDescent="0.25">
      <c r="A1403" s="103"/>
      <c r="B1403" s="324"/>
      <c r="C1403" s="324" t="s">
        <v>1539</v>
      </c>
      <c r="D1403" t="s">
        <v>1539</v>
      </c>
      <c r="E1403" s="323" t="s">
        <v>1539</v>
      </c>
      <c r="G1403" s="323" t="s">
        <v>1539</v>
      </c>
      <c r="H1403" s="323" t="s">
        <v>1539</v>
      </c>
    </row>
    <row r="1404" spans="1:8" x14ac:dyDescent="0.25">
      <c r="A1404" s="103"/>
      <c r="B1404" s="324"/>
      <c r="C1404" s="324" t="s">
        <v>1539</v>
      </c>
      <c r="D1404" t="s">
        <v>1539</v>
      </c>
      <c r="E1404" s="323" t="s">
        <v>1539</v>
      </c>
      <c r="G1404" s="323" t="s">
        <v>1539</v>
      </c>
      <c r="H1404" s="323" t="s">
        <v>1539</v>
      </c>
    </row>
    <row r="1405" spans="1:8" x14ac:dyDescent="0.25">
      <c r="A1405" s="103"/>
      <c r="B1405" s="326"/>
      <c r="C1405" s="324" t="s">
        <v>1539</v>
      </c>
      <c r="D1405" t="s">
        <v>1539</v>
      </c>
      <c r="E1405" s="323" t="s">
        <v>1539</v>
      </c>
      <c r="G1405" s="323" t="s">
        <v>1539</v>
      </c>
      <c r="H1405" s="323" t="s">
        <v>1539</v>
      </c>
    </row>
    <row r="1406" spans="1:8" x14ac:dyDescent="0.25">
      <c r="A1406" s="103"/>
      <c r="C1406" s="324" t="s">
        <v>1539</v>
      </c>
      <c r="D1406" t="s">
        <v>1539</v>
      </c>
      <c r="E1406" s="323" t="s">
        <v>1539</v>
      </c>
      <c r="G1406" s="323" t="s">
        <v>1539</v>
      </c>
      <c r="H1406" s="323" t="s">
        <v>1539</v>
      </c>
    </row>
    <row r="1407" spans="1:8" x14ac:dyDescent="0.25">
      <c r="A1407" s="103"/>
      <c r="C1407" s="324" t="s">
        <v>1539</v>
      </c>
      <c r="D1407" t="s">
        <v>1539</v>
      </c>
      <c r="E1407" s="323" t="s">
        <v>1539</v>
      </c>
      <c r="G1407" s="323" t="s">
        <v>1539</v>
      </c>
      <c r="H1407" s="323" t="s">
        <v>1539</v>
      </c>
    </row>
    <row r="1408" spans="1:8" x14ac:dyDescent="0.25">
      <c r="A1408" s="103"/>
      <c r="C1408" s="324" t="s">
        <v>1539</v>
      </c>
      <c r="D1408" t="s">
        <v>1539</v>
      </c>
      <c r="E1408" s="323" t="s">
        <v>1539</v>
      </c>
      <c r="G1408" s="323" t="s">
        <v>1539</v>
      </c>
      <c r="H1408" s="323" t="s">
        <v>1539</v>
      </c>
    </row>
    <row r="1409" spans="1:8" x14ac:dyDescent="0.25">
      <c r="A1409" s="103"/>
      <c r="B1409" s="324"/>
      <c r="C1409" s="324" t="s">
        <v>1539</v>
      </c>
      <c r="D1409" t="s">
        <v>1539</v>
      </c>
      <c r="E1409" s="323" t="s">
        <v>1539</v>
      </c>
      <c r="G1409" s="323" t="s">
        <v>1539</v>
      </c>
      <c r="H1409" s="323" t="s">
        <v>1539</v>
      </c>
    </row>
    <row r="1410" spans="1:8" x14ac:dyDescent="0.25">
      <c r="A1410" s="103"/>
      <c r="B1410" s="324"/>
      <c r="C1410" s="324" t="s">
        <v>1539</v>
      </c>
      <c r="D1410" t="s">
        <v>1539</v>
      </c>
      <c r="E1410" s="323" t="s">
        <v>1539</v>
      </c>
      <c r="G1410" s="323" t="s">
        <v>1539</v>
      </c>
      <c r="H1410" s="323" t="s">
        <v>1539</v>
      </c>
    </row>
    <row r="1411" spans="1:8" x14ac:dyDescent="0.25">
      <c r="A1411" s="103"/>
      <c r="B1411" s="324"/>
      <c r="C1411" s="324" t="s">
        <v>1539</v>
      </c>
      <c r="D1411" t="s">
        <v>1539</v>
      </c>
      <c r="E1411" s="323" t="s">
        <v>1539</v>
      </c>
      <c r="G1411" s="323" t="s">
        <v>1539</v>
      </c>
      <c r="H1411" s="323" t="s">
        <v>1539</v>
      </c>
    </row>
    <row r="1412" spans="1:8" x14ac:dyDescent="0.25">
      <c r="A1412" s="103"/>
      <c r="B1412" s="324"/>
      <c r="C1412" s="324" t="s">
        <v>1539</v>
      </c>
      <c r="D1412" t="s">
        <v>1539</v>
      </c>
      <c r="E1412" s="323" t="s">
        <v>1539</v>
      </c>
      <c r="G1412" s="323" t="s">
        <v>1539</v>
      </c>
      <c r="H1412" s="323" t="s">
        <v>1539</v>
      </c>
    </row>
    <row r="1413" spans="1:8" x14ac:dyDescent="0.25">
      <c r="A1413" s="103"/>
      <c r="B1413" s="324"/>
      <c r="C1413" s="324" t="s">
        <v>1539</v>
      </c>
      <c r="D1413" t="s">
        <v>1539</v>
      </c>
      <c r="E1413" s="323" t="s">
        <v>1539</v>
      </c>
      <c r="G1413" s="323" t="s">
        <v>1539</v>
      </c>
      <c r="H1413" s="323" t="s">
        <v>1539</v>
      </c>
    </row>
    <row r="1414" spans="1:8" x14ac:dyDescent="0.25">
      <c r="A1414" s="103"/>
      <c r="B1414" s="324"/>
      <c r="C1414" s="324" t="s">
        <v>1539</v>
      </c>
      <c r="D1414" t="s">
        <v>1539</v>
      </c>
      <c r="E1414" s="323" t="s">
        <v>1539</v>
      </c>
      <c r="G1414" s="323" t="s">
        <v>1539</v>
      </c>
      <c r="H1414" s="323" t="s">
        <v>1539</v>
      </c>
    </row>
    <row r="1415" spans="1:8" x14ac:dyDescent="0.25">
      <c r="A1415" s="103"/>
      <c r="B1415" s="324"/>
      <c r="C1415" s="324" t="s">
        <v>1539</v>
      </c>
      <c r="D1415" t="s">
        <v>1539</v>
      </c>
      <c r="E1415" s="323" t="s">
        <v>1539</v>
      </c>
      <c r="G1415" s="323" t="s">
        <v>1539</v>
      </c>
      <c r="H1415" s="323" t="s">
        <v>1539</v>
      </c>
    </row>
    <row r="1416" spans="1:8" x14ac:dyDescent="0.25">
      <c r="A1416" s="103"/>
      <c r="B1416" s="324"/>
      <c r="C1416" s="324" t="s">
        <v>1539</v>
      </c>
      <c r="D1416" t="s">
        <v>1539</v>
      </c>
      <c r="E1416" s="323" t="s">
        <v>1539</v>
      </c>
      <c r="G1416" s="323" t="s">
        <v>1539</v>
      </c>
      <c r="H1416" s="323" t="s">
        <v>1539</v>
      </c>
    </row>
    <row r="1417" spans="1:8" x14ac:dyDescent="0.25">
      <c r="A1417" s="103"/>
      <c r="B1417" s="326"/>
      <c r="C1417" s="324" t="s">
        <v>1539</v>
      </c>
      <c r="D1417" t="s">
        <v>1539</v>
      </c>
      <c r="E1417" s="323" t="s">
        <v>1539</v>
      </c>
      <c r="G1417" s="323" t="s">
        <v>1539</v>
      </c>
      <c r="H1417" s="323" t="s">
        <v>1539</v>
      </c>
    </row>
    <row r="1418" spans="1:8" x14ac:dyDescent="0.25">
      <c r="A1418" s="103"/>
      <c r="C1418" s="324" t="s">
        <v>1539</v>
      </c>
      <c r="D1418" t="s">
        <v>1539</v>
      </c>
      <c r="E1418" s="323" t="s">
        <v>1539</v>
      </c>
      <c r="G1418" s="323" t="s">
        <v>1539</v>
      </c>
      <c r="H1418" s="323" t="s">
        <v>1539</v>
      </c>
    </row>
    <row r="1419" spans="1:8" x14ac:dyDescent="0.25">
      <c r="A1419" s="103"/>
      <c r="C1419" s="324" t="s">
        <v>1539</v>
      </c>
      <c r="D1419" t="s">
        <v>1539</v>
      </c>
      <c r="E1419" s="323" t="s">
        <v>1539</v>
      </c>
      <c r="G1419" s="323" t="s">
        <v>1539</v>
      </c>
      <c r="H1419" s="323" t="s">
        <v>1539</v>
      </c>
    </row>
    <row r="1420" spans="1:8" x14ac:dyDescent="0.25">
      <c r="A1420" s="103"/>
      <c r="C1420" s="324" t="s">
        <v>1539</v>
      </c>
      <c r="D1420" t="s">
        <v>1539</v>
      </c>
      <c r="E1420" s="323" t="s">
        <v>1539</v>
      </c>
      <c r="G1420" s="323" t="s">
        <v>1539</v>
      </c>
      <c r="H1420" s="323" t="s">
        <v>1539</v>
      </c>
    </row>
    <row r="1421" spans="1:8" x14ac:dyDescent="0.25">
      <c r="A1421" s="103"/>
      <c r="C1421" s="324" t="s">
        <v>1539</v>
      </c>
      <c r="D1421" t="s">
        <v>1539</v>
      </c>
      <c r="E1421" s="323" t="s">
        <v>1539</v>
      </c>
      <c r="G1421" s="323" t="s">
        <v>1539</v>
      </c>
      <c r="H1421" s="323" t="s">
        <v>1539</v>
      </c>
    </row>
    <row r="1422" spans="1:8" x14ac:dyDescent="0.25">
      <c r="A1422" s="103"/>
      <c r="B1422" s="324"/>
      <c r="C1422" s="324" t="s">
        <v>1539</v>
      </c>
      <c r="D1422" t="s">
        <v>1539</v>
      </c>
      <c r="E1422" s="323" t="s">
        <v>1539</v>
      </c>
      <c r="G1422" s="323" t="s">
        <v>1539</v>
      </c>
      <c r="H1422" s="323" t="s">
        <v>1539</v>
      </c>
    </row>
    <row r="1423" spans="1:8" x14ac:dyDescent="0.25">
      <c r="A1423" s="103"/>
      <c r="B1423" s="324"/>
      <c r="C1423" s="324" t="s">
        <v>1539</v>
      </c>
      <c r="D1423" t="s">
        <v>1539</v>
      </c>
      <c r="E1423" s="323" t="s">
        <v>1539</v>
      </c>
      <c r="G1423" s="323" t="s">
        <v>1539</v>
      </c>
      <c r="H1423" s="323" t="s">
        <v>1539</v>
      </c>
    </row>
    <row r="1424" spans="1:8" x14ac:dyDescent="0.25">
      <c r="A1424" s="103"/>
      <c r="B1424" s="324"/>
      <c r="C1424" s="324" t="s">
        <v>1539</v>
      </c>
      <c r="D1424" t="s">
        <v>1539</v>
      </c>
      <c r="E1424" s="323" t="s">
        <v>1539</v>
      </c>
      <c r="G1424" s="323" t="s">
        <v>1539</v>
      </c>
      <c r="H1424" s="323" t="s">
        <v>1539</v>
      </c>
    </row>
    <row r="1425" spans="1:8" x14ac:dyDescent="0.25">
      <c r="A1425" s="103"/>
      <c r="B1425" s="324"/>
      <c r="C1425" s="324" t="s">
        <v>1539</v>
      </c>
      <c r="D1425" t="s">
        <v>1539</v>
      </c>
      <c r="E1425" s="323" t="s">
        <v>1539</v>
      </c>
      <c r="G1425" s="323" t="s">
        <v>1539</v>
      </c>
      <c r="H1425" s="323" t="s">
        <v>1539</v>
      </c>
    </row>
    <row r="1426" spans="1:8" x14ac:dyDescent="0.25">
      <c r="A1426" s="103"/>
      <c r="B1426" s="324"/>
      <c r="C1426" s="324" t="s">
        <v>1539</v>
      </c>
      <c r="D1426" t="s">
        <v>1539</v>
      </c>
      <c r="E1426" s="323" t="s">
        <v>1539</v>
      </c>
      <c r="G1426" s="323" t="s">
        <v>1539</v>
      </c>
      <c r="H1426" s="323" t="s">
        <v>1539</v>
      </c>
    </row>
    <row r="1427" spans="1:8" x14ac:dyDescent="0.25">
      <c r="A1427" s="103"/>
      <c r="B1427" s="324"/>
      <c r="C1427" s="324" t="s">
        <v>1539</v>
      </c>
      <c r="D1427" t="s">
        <v>1539</v>
      </c>
      <c r="E1427" s="323" t="s">
        <v>1539</v>
      </c>
      <c r="G1427" s="323" t="s">
        <v>1539</v>
      </c>
      <c r="H1427" s="323" t="s">
        <v>1539</v>
      </c>
    </row>
    <row r="1428" spans="1:8" x14ac:dyDescent="0.25">
      <c r="A1428" s="103"/>
      <c r="B1428" s="324"/>
      <c r="C1428" s="324" t="s">
        <v>1539</v>
      </c>
      <c r="D1428" t="s">
        <v>1539</v>
      </c>
      <c r="E1428" s="323" t="s">
        <v>1539</v>
      </c>
      <c r="G1428" s="323" t="s">
        <v>1539</v>
      </c>
      <c r="H1428" s="323" t="s">
        <v>1539</v>
      </c>
    </row>
    <row r="1429" spans="1:8" x14ac:dyDescent="0.25">
      <c r="A1429" s="103"/>
      <c r="B1429" s="324"/>
      <c r="C1429" s="324" t="s">
        <v>1539</v>
      </c>
      <c r="D1429" t="s">
        <v>1539</v>
      </c>
      <c r="E1429" s="323" t="s">
        <v>1539</v>
      </c>
      <c r="G1429" s="323" t="s">
        <v>1539</v>
      </c>
      <c r="H1429" s="323" t="s">
        <v>1539</v>
      </c>
    </row>
    <row r="1430" spans="1:8" x14ac:dyDescent="0.25">
      <c r="A1430" s="103"/>
      <c r="B1430" s="324"/>
      <c r="C1430" s="324" t="s">
        <v>1539</v>
      </c>
      <c r="D1430" t="s">
        <v>1539</v>
      </c>
      <c r="E1430" s="323" t="s">
        <v>1539</v>
      </c>
      <c r="G1430" s="323" t="s">
        <v>1539</v>
      </c>
      <c r="H1430" s="323" t="s">
        <v>1539</v>
      </c>
    </row>
    <row r="1431" spans="1:8" x14ac:dyDescent="0.25">
      <c r="A1431" s="103"/>
      <c r="B1431" s="324"/>
      <c r="C1431" s="324" t="s">
        <v>1539</v>
      </c>
      <c r="D1431" t="s">
        <v>1539</v>
      </c>
      <c r="E1431" s="323" t="s">
        <v>1539</v>
      </c>
      <c r="G1431" s="323" t="s">
        <v>1539</v>
      </c>
      <c r="H1431" s="323" t="s">
        <v>1539</v>
      </c>
    </row>
    <row r="1432" spans="1:8" x14ac:dyDescent="0.25">
      <c r="A1432" s="103"/>
      <c r="B1432" s="324"/>
      <c r="C1432" s="324" t="s">
        <v>1539</v>
      </c>
      <c r="D1432" t="s">
        <v>1539</v>
      </c>
      <c r="E1432" s="323" t="s">
        <v>1539</v>
      </c>
      <c r="G1432" s="323" t="s">
        <v>1539</v>
      </c>
      <c r="H1432" s="323" t="s">
        <v>1539</v>
      </c>
    </row>
    <row r="1433" spans="1:8" x14ac:dyDescent="0.25">
      <c r="A1433" s="103"/>
      <c r="B1433" s="324"/>
      <c r="C1433" s="324" t="s">
        <v>1539</v>
      </c>
      <c r="D1433" t="s">
        <v>1539</v>
      </c>
      <c r="E1433" s="323" t="s">
        <v>1539</v>
      </c>
      <c r="G1433" s="323" t="s">
        <v>1539</v>
      </c>
      <c r="H1433" s="323" t="s">
        <v>1539</v>
      </c>
    </row>
    <row r="1434" spans="1:8" x14ac:dyDescent="0.25">
      <c r="A1434" s="103"/>
      <c r="B1434" s="324"/>
      <c r="C1434" s="324" t="s">
        <v>1539</v>
      </c>
      <c r="D1434" t="s">
        <v>1539</v>
      </c>
      <c r="E1434" s="323" t="s">
        <v>1539</v>
      </c>
      <c r="G1434" s="323" t="s">
        <v>1539</v>
      </c>
      <c r="H1434" s="323" t="s">
        <v>1539</v>
      </c>
    </row>
    <row r="1435" spans="1:8" x14ac:dyDescent="0.25">
      <c r="A1435" s="103"/>
      <c r="B1435" s="324"/>
      <c r="C1435" s="324" t="s">
        <v>1539</v>
      </c>
      <c r="D1435" t="s">
        <v>1539</v>
      </c>
      <c r="E1435" s="323" t="s">
        <v>1539</v>
      </c>
      <c r="G1435" s="323" t="s">
        <v>1539</v>
      </c>
      <c r="H1435" s="323" t="s">
        <v>1539</v>
      </c>
    </row>
    <row r="1436" spans="1:8" x14ac:dyDescent="0.25">
      <c r="A1436" s="103"/>
      <c r="B1436" s="324"/>
      <c r="C1436" s="324" t="s">
        <v>1539</v>
      </c>
      <c r="D1436" t="s">
        <v>1539</v>
      </c>
      <c r="E1436" s="323" t="s">
        <v>1539</v>
      </c>
      <c r="G1436" s="323" t="s">
        <v>1539</v>
      </c>
      <c r="H1436" s="323" t="s">
        <v>1539</v>
      </c>
    </row>
    <row r="1437" spans="1:8" x14ac:dyDescent="0.25">
      <c r="A1437" s="103"/>
      <c r="B1437" s="324"/>
      <c r="C1437" s="324" t="s">
        <v>1539</v>
      </c>
      <c r="D1437" t="s">
        <v>1539</v>
      </c>
      <c r="E1437" s="323" t="s">
        <v>1539</v>
      </c>
      <c r="G1437" s="323" t="s">
        <v>1539</v>
      </c>
      <c r="H1437" s="323" t="s">
        <v>1539</v>
      </c>
    </row>
    <row r="1438" spans="1:8" x14ac:dyDescent="0.25">
      <c r="A1438" s="103"/>
      <c r="B1438" s="324"/>
      <c r="C1438" s="324" t="s">
        <v>1539</v>
      </c>
      <c r="D1438" t="s">
        <v>1539</v>
      </c>
      <c r="E1438" s="323" t="s">
        <v>1539</v>
      </c>
      <c r="G1438" s="323" t="s">
        <v>1539</v>
      </c>
      <c r="H1438" s="323" t="s">
        <v>1539</v>
      </c>
    </row>
    <row r="1439" spans="1:8" x14ac:dyDescent="0.25">
      <c r="A1439" s="103"/>
      <c r="B1439" s="324"/>
      <c r="C1439" s="324" t="s">
        <v>1539</v>
      </c>
      <c r="D1439" t="s">
        <v>1539</v>
      </c>
      <c r="E1439" s="323" t="s">
        <v>1539</v>
      </c>
      <c r="G1439" s="323" t="s">
        <v>1539</v>
      </c>
      <c r="H1439" s="323" t="s">
        <v>1539</v>
      </c>
    </row>
    <row r="1440" spans="1:8" x14ac:dyDescent="0.25">
      <c r="A1440" s="103"/>
      <c r="B1440" s="324"/>
      <c r="C1440" s="324" t="s">
        <v>1539</v>
      </c>
      <c r="D1440" t="s">
        <v>1539</v>
      </c>
      <c r="E1440" s="323" t="s">
        <v>1539</v>
      </c>
      <c r="G1440" s="323" t="s">
        <v>1539</v>
      </c>
      <c r="H1440" s="323" t="s">
        <v>1539</v>
      </c>
    </row>
    <row r="1441" spans="1:8" x14ac:dyDescent="0.25">
      <c r="A1441" s="103"/>
      <c r="B1441" s="324"/>
      <c r="C1441" s="324" t="s">
        <v>1539</v>
      </c>
      <c r="D1441" t="s">
        <v>1539</v>
      </c>
      <c r="E1441" s="323" t="s">
        <v>1539</v>
      </c>
      <c r="G1441" s="323" t="s">
        <v>1539</v>
      </c>
      <c r="H1441" s="323" t="s">
        <v>1539</v>
      </c>
    </row>
    <row r="1442" spans="1:8" x14ac:dyDescent="0.25">
      <c r="A1442" s="103"/>
      <c r="B1442" s="324"/>
      <c r="C1442" s="324" t="s">
        <v>1539</v>
      </c>
      <c r="D1442" t="s">
        <v>1539</v>
      </c>
      <c r="E1442" s="323" t="s">
        <v>1539</v>
      </c>
      <c r="G1442" s="323" t="s">
        <v>1539</v>
      </c>
      <c r="H1442" s="323" t="s">
        <v>1539</v>
      </c>
    </row>
    <row r="1443" spans="1:8" x14ac:dyDescent="0.25">
      <c r="A1443" s="103"/>
      <c r="B1443" s="324"/>
      <c r="C1443" s="324" t="s">
        <v>1539</v>
      </c>
      <c r="D1443" t="s">
        <v>1539</v>
      </c>
      <c r="E1443" s="323" t="s">
        <v>1539</v>
      </c>
      <c r="G1443" s="323" t="s">
        <v>1539</v>
      </c>
      <c r="H1443" s="323" t="s">
        <v>1539</v>
      </c>
    </row>
    <row r="1444" spans="1:8" x14ac:dyDescent="0.25">
      <c r="A1444" s="103"/>
      <c r="B1444" s="324"/>
      <c r="C1444" s="324" t="s">
        <v>1539</v>
      </c>
      <c r="D1444" t="s">
        <v>1539</v>
      </c>
      <c r="E1444" s="323" t="s">
        <v>1539</v>
      </c>
      <c r="G1444" s="323" t="s">
        <v>1539</v>
      </c>
      <c r="H1444" s="323" t="s">
        <v>1539</v>
      </c>
    </row>
    <row r="1445" spans="1:8" x14ac:dyDescent="0.25">
      <c r="A1445" s="103"/>
      <c r="B1445" s="324"/>
      <c r="C1445" s="324" t="s">
        <v>1539</v>
      </c>
      <c r="D1445" t="s">
        <v>1539</v>
      </c>
      <c r="E1445" s="323" t="s">
        <v>1539</v>
      </c>
      <c r="G1445" s="323" t="s">
        <v>1539</v>
      </c>
      <c r="H1445" s="323" t="s">
        <v>1539</v>
      </c>
    </row>
    <row r="1446" spans="1:8" x14ac:dyDescent="0.25">
      <c r="A1446" s="103"/>
      <c r="B1446" s="324"/>
      <c r="C1446" s="324" t="s">
        <v>1539</v>
      </c>
      <c r="D1446" t="s">
        <v>1539</v>
      </c>
      <c r="E1446" s="323" t="s">
        <v>1539</v>
      </c>
      <c r="G1446" s="323" t="s">
        <v>1539</v>
      </c>
      <c r="H1446" s="323" t="s">
        <v>1539</v>
      </c>
    </row>
    <row r="1447" spans="1:8" x14ac:dyDescent="0.25">
      <c r="A1447" s="103"/>
      <c r="B1447" s="324"/>
      <c r="C1447" s="324" t="s">
        <v>1539</v>
      </c>
      <c r="D1447" t="s">
        <v>1539</v>
      </c>
      <c r="E1447" s="323" t="s">
        <v>1539</v>
      </c>
      <c r="G1447" s="323" t="s">
        <v>1539</v>
      </c>
      <c r="H1447" s="323" t="s">
        <v>1539</v>
      </c>
    </row>
    <row r="1448" spans="1:8" x14ac:dyDescent="0.25">
      <c r="A1448" s="103"/>
      <c r="B1448" s="324"/>
      <c r="C1448" s="324" t="s">
        <v>1539</v>
      </c>
      <c r="D1448" t="s">
        <v>1539</v>
      </c>
      <c r="E1448" s="323" t="s">
        <v>1539</v>
      </c>
      <c r="G1448" s="323" t="s">
        <v>1539</v>
      </c>
      <c r="H1448" s="323" t="s">
        <v>1539</v>
      </c>
    </row>
    <row r="1449" spans="1:8" x14ac:dyDescent="0.25">
      <c r="A1449" s="103"/>
      <c r="B1449" s="324"/>
      <c r="C1449" s="324" t="s">
        <v>1539</v>
      </c>
      <c r="D1449" t="s">
        <v>1539</v>
      </c>
      <c r="E1449" s="323" t="s">
        <v>1539</v>
      </c>
      <c r="G1449" s="323" t="s">
        <v>1539</v>
      </c>
      <c r="H1449" s="323" t="s">
        <v>1539</v>
      </c>
    </row>
    <row r="1450" spans="1:8" x14ac:dyDescent="0.25">
      <c r="A1450" s="103"/>
      <c r="B1450" s="324"/>
      <c r="C1450" s="324" t="s">
        <v>1539</v>
      </c>
      <c r="D1450" t="s">
        <v>1539</v>
      </c>
      <c r="E1450" s="323" t="s">
        <v>1539</v>
      </c>
      <c r="G1450" s="323" t="s">
        <v>1539</v>
      </c>
      <c r="H1450" s="323" t="s">
        <v>1539</v>
      </c>
    </row>
    <row r="1451" spans="1:8" x14ac:dyDescent="0.25">
      <c r="A1451" s="103"/>
      <c r="B1451" s="324"/>
      <c r="C1451" s="324" t="s">
        <v>1539</v>
      </c>
      <c r="D1451" t="s">
        <v>1539</v>
      </c>
      <c r="E1451" s="323" t="s">
        <v>1539</v>
      </c>
      <c r="G1451" s="323" t="s">
        <v>1539</v>
      </c>
      <c r="H1451" s="323" t="s">
        <v>1539</v>
      </c>
    </row>
    <row r="1452" spans="1:8" x14ac:dyDescent="0.25">
      <c r="A1452" s="103"/>
      <c r="B1452" s="324"/>
      <c r="C1452" s="324" t="s">
        <v>1539</v>
      </c>
      <c r="D1452" t="s">
        <v>1539</v>
      </c>
      <c r="E1452" s="323" t="s">
        <v>1539</v>
      </c>
      <c r="G1452" s="323" t="s">
        <v>1539</v>
      </c>
      <c r="H1452" s="323" t="s">
        <v>1539</v>
      </c>
    </row>
    <row r="1453" spans="1:8" x14ac:dyDescent="0.25">
      <c r="A1453" s="103"/>
      <c r="B1453" s="324"/>
      <c r="C1453" s="324" t="s">
        <v>1539</v>
      </c>
      <c r="D1453" t="s">
        <v>1539</v>
      </c>
      <c r="E1453" s="323" t="s">
        <v>1539</v>
      </c>
      <c r="G1453" s="323" t="s">
        <v>1539</v>
      </c>
      <c r="H1453" s="323" t="s">
        <v>1539</v>
      </c>
    </row>
    <row r="1454" spans="1:8" x14ac:dyDescent="0.25">
      <c r="A1454" s="103"/>
      <c r="B1454" s="324"/>
      <c r="C1454" s="324" t="s">
        <v>1539</v>
      </c>
      <c r="D1454" t="s">
        <v>1539</v>
      </c>
      <c r="E1454" s="323" t="s">
        <v>1539</v>
      </c>
      <c r="G1454" s="323" t="s">
        <v>1539</v>
      </c>
      <c r="H1454" s="323" t="s">
        <v>1539</v>
      </c>
    </row>
    <row r="1455" spans="1:8" x14ac:dyDescent="0.25">
      <c r="A1455" s="103"/>
      <c r="B1455" s="327"/>
      <c r="C1455" s="324" t="s">
        <v>1539</v>
      </c>
      <c r="D1455" t="s">
        <v>1539</v>
      </c>
      <c r="E1455" s="323" t="s">
        <v>1539</v>
      </c>
      <c r="G1455" s="323" t="s">
        <v>1539</v>
      </c>
      <c r="H1455" s="323" t="s">
        <v>1539</v>
      </c>
    </row>
    <row r="1456" spans="1:8" x14ac:dyDescent="0.25">
      <c r="A1456" s="103"/>
      <c r="B1456" s="324"/>
      <c r="C1456" s="324" t="s">
        <v>1539</v>
      </c>
      <c r="D1456" t="s">
        <v>1539</v>
      </c>
      <c r="E1456" s="323" t="s">
        <v>1539</v>
      </c>
      <c r="G1456" s="323" t="s">
        <v>1539</v>
      </c>
      <c r="H1456" s="323" t="s">
        <v>1539</v>
      </c>
    </row>
    <row r="1457" spans="1:8" x14ac:dyDescent="0.25">
      <c r="A1457" s="103"/>
      <c r="B1457" s="324"/>
      <c r="C1457" s="324" t="s">
        <v>1539</v>
      </c>
      <c r="D1457" t="s">
        <v>1539</v>
      </c>
      <c r="E1457" s="323" t="s">
        <v>1539</v>
      </c>
      <c r="G1457" s="323" t="s">
        <v>1539</v>
      </c>
      <c r="H1457" s="323" t="s">
        <v>1539</v>
      </c>
    </row>
    <row r="1458" spans="1:8" x14ac:dyDescent="0.25">
      <c r="A1458" s="103"/>
      <c r="B1458" s="324"/>
      <c r="C1458" s="324" t="s">
        <v>1539</v>
      </c>
      <c r="D1458" t="s">
        <v>1539</v>
      </c>
      <c r="E1458" s="323" t="s">
        <v>1539</v>
      </c>
      <c r="G1458" s="323" t="s">
        <v>1539</v>
      </c>
      <c r="H1458" s="323" t="s">
        <v>1539</v>
      </c>
    </row>
    <row r="1459" spans="1:8" x14ac:dyDescent="0.25">
      <c r="A1459" s="103"/>
      <c r="B1459" s="324"/>
      <c r="C1459" s="324" t="s">
        <v>1539</v>
      </c>
      <c r="D1459" t="s">
        <v>1539</v>
      </c>
      <c r="E1459" s="323" t="s">
        <v>1539</v>
      </c>
      <c r="G1459" s="323" t="s">
        <v>1539</v>
      </c>
      <c r="H1459" s="323" t="s">
        <v>1539</v>
      </c>
    </row>
    <row r="1460" spans="1:8" x14ac:dyDescent="0.25">
      <c r="A1460" s="103"/>
      <c r="B1460" s="324"/>
      <c r="C1460" s="324" t="s">
        <v>1539</v>
      </c>
      <c r="D1460" t="s">
        <v>1539</v>
      </c>
      <c r="E1460" s="323" t="s">
        <v>1539</v>
      </c>
      <c r="G1460" s="323" t="s">
        <v>1539</v>
      </c>
      <c r="H1460" s="323" t="s">
        <v>1539</v>
      </c>
    </row>
    <row r="1461" spans="1:8" x14ac:dyDescent="0.25">
      <c r="A1461" s="103"/>
      <c r="B1461" s="324"/>
      <c r="C1461" s="324" t="s">
        <v>1539</v>
      </c>
      <c r="D1461" t="s">
        <v>1539</v>
      </c>
      <c r="E1461" s="323" t="s">
        <v>1539</v>
      </c>
      <c r="G1461" s="323" t="s">
        <v>1539</v>
      </c>
      <c r="H1461" s="323" t="s">
        <v>1539</v>
      </c>
    </row>
    <row r="1462" spans="1:8" x14ac:dyDescent="0.25">
      <c r="A1462" s="103"/>
      <c r="B1462" s="324"/>
      <c r="C1462" s="324" t="s">
        <v>1539</v>
      </c>
      <c r="D1462" t="s">
        <v>1539</v>
      </c>
      <c r="E1462" s="323" t="s">
        <v>1539</v>
      </c>
      <c r="G1462" s="323" t="s">
        <v>1539</v>
      </c>
      <c r="H1462" s="323" t="s">
        <v>1539</v>
      </c>
    </row>
    <row r="1463" spans="1:8" x14ac:dyDescent="0.25">
      <c r="A1463" s="103"/>
      <c r="B1463" s="324"/>
      <c r="C1463" s="324" t="s">
        <v>1539</v>
      </c>
      <c r="D1463" t="s">
        <v>1539</v>
      </c>
      <c r="E1463" s="323" t="s">
        <v>1539</v>
      </c>
      <c r="G1463" s="323" t="s">
        <v>1539</v>
      </c>
      <c r="H1463" s="323" t="s">
        <v>1539</v>
      </c>
    </row>
    <row r="1464" spans="1:8" x14ac:dyDescent="0.25">
      <c r="A1464" s="103"/>
      <c r="B1464" s="324"/>
      <c r="C1464" s="324" t="s">
        <v>1539</v>
      </c>
      <c r="D1464" t="s">
        <v>1539</v>
      </c>
      <c r="E1464" s="323" t="s">
        <v>1539</v>
      </c>
      <c r="G1464" s="323" t="s">
        <v>1539</v>
      </c>
      <c r="H1464" s="323" t="s">
        <v>1539</v>
      </c>
    </row>
    <row r="1465" spans="1:8" x14ac:dyDescent="0.25">
      <c r="A1465" s="103"/>
      <c r="B1465" s="324"/>
      <c r="C1465" s="324" t="s">
        <v>1539</v>
      </c>
      <c r="D1465" t="s">
        <v>1539</v>
      </c>
      <c r="E1465" s="323" t="s">
        <v>1539</v>
      </c>
      <c r="G1465" s="323" t="s">
        <v>1539</v>
      </c>
      <c r="H1465" s="323" t="s">
        <v>1539</v>
      </c>
    </row>
    <row r="1466" spans="1:8" x14ac:dyDescent="0.25">
      <c r="A1466" s="103"/>
      <c r="B1466" s="324"/>
      <c r="C1466" s="324" t="s">
        <v>1539</v>
      </c>
      <c r="D1466" t="s">
        <v>1539</v>
      </c>
      <c r="E1466" s="323" t="s">
        <v>1539</v>
      </c>
      <c r="G1466" s="323" t="s">
        <v>1539</v>
      </c>
      <c r="H1466" s="323" t="s">
        <v>1539</v>
      </c>
    </row>
    <row r="1467" spans="1:8" x14ac:dyDescent="0.25">
      <c r="A1467" s="103"/>
      <c r="B1467" s="324"/>
      <c r="C1467" s="324" t="s">
        <v>1539</v>
      </c>
      <c r="D1467" t="s">
        <v>1539</v>
      </c>
      <c r="E1467" s="323" t="s">
        <v>1539</v>
      </c>
      <c r="G1467" s="323" t="s">
        <v>1539</v>
      </c>
      <c r="H1467" s="323" t="s">
        <v>1539</v>
      </c>
    </row>
    <row r="1468" spans="1:8" x14ac:dyDescent="0.25">
      <c r="A1468" s="103"/>
      <c r="B1468" s="324"/>
      <c r="C1468" s="324" t="s">
        <v>1539</v>
      </c>
      <c r="D1468" t="s">
        <v>1539</v>
      </c>
      <c r="E1468" s="323" t="s">
        <v>1539</v>
      </c>
      <c r="G1468" s="323" t="s">
        <v>1539</v>
      </c>
      <c r="H1468" s="323" t="s">
        <v>1539</v>
      </c>
    </row>
    <row r="1469" spans="1:8" x14ac:dyDescent="0.25">
      <c r="A1469" s="103"/>
      <c r="B1469" s="324"/>
      <c r="C1469" s="324" t="s">
        <v>1539</v>
      </c>
      <c r="D1469" t="s">
        <v>1539</v>
      </c>
      <c r="E1469" s="323" t="s">
        <v>1539</v>
      </c>
      <c r="G1469" s="323" t="s">
        <v>1539</v>
      </c>
      <c r="H1469" s="323" t="s">
        <v>1539</v>
      </c>
    </row>
    <row r="1470" spans="1:8" x14ac:dyDescent="0.25">
      <c r="A1470" s="103"/>
      <c r="B1470" s="324"/>
      <c r="C1470" s="324" t="s">
        <v>1539</v>
      </c>
      <c r="D1470" t="s">
        <v>1539</v>
      </c>
      <c r="E1470" s="323" t="s">
        <v>1539</v>
      </c>
      <c r="G1470" s="323" t="s">
        <v>1539</v>
      </c>
      <c r="H1470" s="323" t="s">
        <v>1539</v>
      </c>
    </row>
    <row r="1471" spans="1:8" x14ac:dyDescent="0.25">
      <c r="A1471" s="103"/>
      <c r="B1471" s="324"/>
      <c r="C1471" s="324" t="s">
        <v>1539</v>
      </c>
      <c r="D1471" t="s">
        <v>1539</v>
      </c>
      <c r="E1471" s="323" t="s">
        <v>1539</v>
      </c>
      <c r="G1471" s="323" t="s">
        <v>1539</v>
      </c>
      <c r="H1471" s="323" t="s">
        <v>1539</v>
      </c>
    </row>
    <row r="1472" spans="1:8" x14ac:dyDescent="0.25">
      <c r="A1472" s="103"/>
      <c r="B1472" s="324"/>
      <c r="C1472" s="324" t="s">
        <v>1539</v>
      </c>
      <c r="D1472" t="s">
        <v>1539</v>
      </c>
      <c r="E1472" s="323" t="s">
        <v>1539</v>
      </c>
      <c r="G1472" s="323" t="s">
        <v>1539</v>
      </c>
      <c r="H1472" s="323" t="s">
        <v>1539</v>
      </c>
    </row>
    <row r="1473" spans="1:8" x14ac:dyDescent="0.25">
      <c r="A1473" s="103"/>
      <c r="B1473" s="324"/>
      <c r="C1473" s="324" t="s">
        <v>1539</v>
      </c>
      <c r="D1473" t="s">
        <v>1539</v>
      </c>
      <c r="E1473" s="323" t="s">
        <v>1539</v>
      </c>
      <c r="G1473" s="323" t="s">
        <v>1539</v>
      </c>
      <c r="H1473" s="323" t="s">
        <v>1539</v>
      </c>
    </row>
    <row r="1474" spans="1:8" x14ac:dyDescent="0.25">
      <c r="A1474" s="103"/>
      <c r="B1474" s="324"/>
      <c r="C1474" s="324" t="s">
        <v>1539</v>
      </c>
      <c r="D1474" t="s">
        <v>1539</v>
      </c>
      <c r="E1474" s="323" t="s">
        <v>1539</v>
      </c>
      <c r="G1474" s="323" t="s">
        <v>1539</v>
      </c>
      <c r="H1474" s="323" t="s">
        <v>1539</v>
      </c>
    </row>
    <row r="1475" spans="1:8" x14ac:dyDescent="0.25">
      <c r="A1475" s="103"/>
      <c r="B1475" s="324"/>
      <c r="C1475" s="324" t="s">
        <v>1539</v>
      </c>
      <c r="D1475" t="s">
        <v>1539</v>
      </c>
      <c r="E1475" s="323" t="s">
        <v>1539</v>
      </c>
      <c r="G1475" s="323" t="s">
        <v>1539</v>
      </c>
      <c r="H1475" s="323" t="s">
        <v>1539</v>
      </c>
    </row>
    <row r="1476" spans="1:8" x14ac:dyDescent="0.25">
      <c r="A1476" s="103"/>
      <c r="B1476" s="324"/>
      <c r="C1476" s="324" t="s">
        <v>1539</v>
      </c>
      <c r="D1476" t="s">
        <v>1539</v>
      </c>
      <c r="E1476" s="323" t="s">
        <v>1539</v>
      </c>
      <c r="G1476" s="323" t="s">
        <v>1539</v>
      </c>
      <c r="H1476" s="323" t="s">
        <v>1539</v>
      </c>
    </row>
    <row r="1477" spans="1:8" x14ac:dyDescent="0.25">
      <c r="A1477" s="103"/>
      <c r="B1477" s="324"/>
      <c r="C1477" s="324" t="s">
        <v>1539</v>
      </c>
      <c r="D1477" t="s">
        <v>1539</v>
      </c>
      <c r="E1477" s="323" t="s">
        <v>1539</v>
      </c>
      <c r="G1477" s="323" t="s">
        <v>1539</v>
      </c>
      <c r="H1477" s="323" t="s">
        <v>1539</v>
      </c>
    </row>
    <row r="1478" spans="1:8" x14ac:dyDescent="0.25">
      <c r="A1478" s="103"/>
      <c r="B1478" s="326"/>
      <c r="C1478" s="324" t="s">
        <v>1539</v>
      </c>
      <c r="D1478" t="s">
        <v>1539</v>
      </c>
      <c r="E1478" s="323" t="s">
        <v>1539</v>
      </c>
      <c r="G1478" s="323" t="s">
        <v>1539</v>
      </c>
      <c r="H1478" s="323" t="s">
        <v>1539</v>
      </c>
    </row>
    <row r="1479" spans="1:8" x14ac:dyDescent="0.25">
      <c r="A1479" s="103"/>
      <c r="C1479" s="324" t="s">
        <v>1539</v>
      </c>
      <c r="D1479" t="s">
        <v>1539</v>
      </c>
      <c r="E1479" s="323" t="s">
        <v>1539</v>
      </c>
      <c r="G1479" s="323" t="s">
        <v>1539</v>
      </c>
      <c r="H1479" s="323" t="s">
        <v>1539</v>
      </c>
    </row>
    <row r="1480" spans="1:8" x14ac:dyDescent="0.25">
      <c r="A1480" s="103"/>
      <c r="C1480" s="324" t="s">
        <v>1539</v>
      </c>
      <c r="D1480" t="s">
        <v>1539</v>
      </c>
      <c r="E1480" s="323" t="s">
        <v>1539</v>
      </c>
      <c r="G1480" s="323" t="s">
        <v>1539</v>
      </c>
      <c r="H1480" s="323" t="s">
        <v>1539</v>
      </c>
    </row>
    <row r="1481" spans="1:8" x14ac:dyDescent="0.25">
      <c r="A1481" s="103"/>
      <c r="C1481" s="324" t="s">
        <v>1539</v>
      </c>
      <c r="D1481" t="s">
        <v>1539</v>
      </c>
      <c r="E1481" s="323" t="s">
        <v>1539</v>
      </c>
      <c r="G1481" s="323" t="s">
        <v>1539</v>
      </c>
      <c r="H1481" s="323" t="s">
        <v>1539</v>
      </c>
    </row>
    <row r="1482" spans="1:8" x14ac:dyDescent="0.25">
      <c r="A1482" s="103"/>
      <c r="B1482" s="324"/>
      <c r="C1482" s="324" t="s">
        <v>1539</v>
      </c>
      <c r="D1482" t="s">
        <v>1539</v>
      </c>
      <c r="E1482" s="323" t="s">
        <v>1539</v>
      </c>
      <c r="G1482" s="323" t="s">
        <v>1539</v>
      </c>
      <c r="H1482" s="323" t="s">
        <v>1539</v>
      </c>
    </row>
    <row r="1483" spans="1:8" x14ac:dyDescent="0.25">
      <c r="A1483" s="103"/>
      <c r="B1483" s="324"/>
      <c r="C1483" s="324" t="s">
        <v>1539</v>
      </c>
      <c r="D1483" t="s">
        <v>1539</v>
      </c>
      <c r="E1483" s="323" t="s">
        <v>1539</v>
      </c>
      <c r="G1483" s="323" t="s">
        <v>1539</v>
      </c>
      <c r="H1483" s="323" t="s">
        <v>1539</v>
      </c>
    </row>
    <row r="1484" spans="1:8" x14ac:dyDescent="0.25">
      <c r="A1484" s="103"/>
      <c r="B1484" s="324"/>
      <c r="C1484" s="324" t="s">
        <v>1539</v>
      </c>
      <c r="D1484" t="s">
        <v>1539</v>
      </c>
      <c r="E1484" s="323" t="s">
        <v>1539</v>
      </c>
      <c r="G1484" s="323" t="s">
        <v>1539</v>
      </c>
      <c r="H1484" s="323" t="s">
        <v>1539</v>
      </c>
    </row>
    <row r="1485" spans="1:8" x14ac:dyDescent="0.25">
      <c r="A1485" s="103"/>
      <c r="B1485" s="324"/>
      <c r="C1485" s="324" t="s">
        <v>1539</v>
      </c>
      <c r="D1485" t="s">
        <v>1539</v>
      </c>
      <c r="E1485" s="323" t="s">
        <v>1539</v>
      </c>
      <c r="G1485" s="323" t="s">
        <v>1539</v>
      </c>
      <c r="H1485" s="323" t="s">
        <v>1539</v>
      </c>
    </row>
    <row r="1486" spans="1:8" x14ac:dyDescent="0.25">
      <c r="A1486" s="103"/>
      <c r="B1486" s="324"/>
      <c r="C1486" s="324" t="s">
        <v>1539</v>
      </c>
      <c r="D1486" t="s">
        <v>1539</v>
      </c>
      <c r="E1486" s="323" t="s">
        <v>1539</v>
      </c>
      <c r="G1486" s="323" t="s">
        <v>1539</v>
      </c>
      <c r="H1486" s="323" t="s">
        <v>1539</v>
      </c>
    </row>
    <row r="1487" spans="1:8" x14ac:dyDescent="0.25">
      <c r="A1487" s="103"/>
      <c r="B1487" s="324"/>
      <c r="C1487" s="324" t="s">
        <v>1539</v>
      </c>
      <c r="D1487" t="s">
        <v>1539</v>
      </c>
      <c r="E1487" s="323" t="s">
        <v>1539</v>
      </c>
      <c r="G1487" s="323" t="s">
        <v>1539</v>
      </c>
      <c r="H1487" s="323" t="s">
        <v>1539</v>
      </c>
    </row>
    <row r="1488" spans="1:8" x14ac:dyDescent="0.25">
      <c r="A1488" s="103"/>
      <c r="B1488" s="324"/>
      <c r="C1488" s="324" t="s">
        <v>1539</v>
      </c>
      <c r="D1488" t="s">
        <v>1539</v>
      </c>
      <c r="E1488" s="323" t="s">
        <v>1539</v>
      </c>
      <c r="G1488" s="323" t="s">
        <v>1539</v>
      </c>
      <c r="H1488" s="323" t="s">
        <v>1539</v>
      </c>
    </row>
    <row r="1489" spans="1:8" x14ac:dyDescent="0.25">
      <c r="A1489" s="103"/>
      <c r="B1489" s="324"/>
      <c r="C1489" s="324" t="s">
        <v>1539</v>
      </c>
      <c r="D1489" t="s">
        <v>1539</v>
      </c>
      <c r="E1489" s="323" t="s">
        <v>1539</v>
      </c>
      <c r="G1489" s="323" t="s">
        <v>1539</v>
      </c>
      <c r="H1489" s="323" t="s">
        <v>1539</v>
      </c>
    </row>
    <row r="1490" spans="1:8" x14ac:dyDescent="0.25">
      <c r="A1490" s="103"/>
      <c r="B1490" s="324"/>
      <c r="C1490" s="324" t="s">
        <v>1539</v>
      </c>
      <c r="D1490" t="s">
        <v>1539</v>
      </c>
      <c r="E1490" s="323" t="s">
        <v>1539</v>
      </c>
      <c r="G1490" s="323" t="s">
        <v>1539</v>
      </c>
      <c r="H1490" s="323" t="s">
        <v>1539</v>
      </c>
    </row>
    <row r="1491" spans="1:8" x14ac:dyDescent="0.25">
      <c r="A1491" s="103"/>
      <c r="B1491" s="324"/>
      <c r="C1491" s="324" t="s">
        <v>1539</v>
      </c>
      <c r="D1491" t="s">
        <v>1539</v>
      </c>
      <c r="E1491" s="323" t="s">
        <v>1539</v>
      </c>
      <c r="G1491" s="323" t="s">
        <v>1539</v>
      </c>
      <c r="H1491" s="323" t="s">
        <v>1539</v>
      </c>
    </row>
    <row r="1492" spans="1:8" x14ac:dyDescent="0.25">
      <c r="A1492" s="103"/>
      <c r="B1492" s="324"/>
      <c r="C1492" s="324" t="s">
        <v>1539</v>
      </c>
      <c r="D1492" t="s">
        <v>1539</v>
      </c>
      <c r="E1492" s="323" t="s">
        <v>1539</v>
      </c>
      <c r="G1492" s="323" t="s">
        <v>1539</v>
      </c>
      <c r="H1492" s="323" t="s">
        <v>1539</v>
      </c>
    </row>
    <row r="1493" spans="1:8" x14ac:dyDescent="0.25">
      <c r="A1493" s="103"/>
      <c r="B1493" s="324"/>
      <c r="C1493" s="324" t="s">
        <v>1539</v>
      </c>
      <c r="D1493" t="s">
        <v>1539</v>
      </c>
      <c r="E1493" s="323" t="s">
        <v>1539</v>
      </c>
      <c r="G1493" s="323" t="s">
        <v>1539</v>
      </c>
      <c r="H1493" s="323" t="s">
        <v>1539</v>
      </c>
    </row>
    <row r="1494" spans="1:8" x14ac:dyDescent="0.25">
      <c r="A1494" s="103"/>
      <c r="B1494" s="324"/>
      <c r="C1494" s="324" t="s">
        <v>1539</v>
      </c>
      <c r="D1494" t="s">
        <v>1539</v>
      </c>
      <c r="E1494" s="323" t="s">
        <v>1539</v>
      </c>
      <c r="G1494" s="323" t="s">
        <v>1539</v>
      </c>
      <c r="H1494" s="323" t="s">
        <v>1539</v>
      </c>
    </row>
    <row r="1495" spans="1:8" x14ac:dyDescent="0.25">
      <c r="A1495" s="103"/>
      <c r="B1495" s="324"/>
      <c r="C1495" s="324" t="s">
        <v>1539</v>
      </c>
      <c r="D1495" t="s">
        <v>1539</v>
      </c>
      <c r="E1495" s="323" t="s">
        <v>1539</v>
      </c>
      <c r="G1495" s="323" t="s">
        <v>1539</v>
      </c>
      <c r="H1495" s="323" t="s">
        <v>1539</v>
      </c>
    </row>
    <row r="1496" spans="1:8" x14ac:dyDescent="0.25">
      <c r="A1496" s="103"/>
      <c r="B1496" s="324"/>
      <c r="C1496" s="324" t="s">
        <v>1539</v>
      </c>
      <c r="D1496" t="s">
        <v>1539</v>
      </c>
      <c r="E1496" s="323" t="s">
        <v>1539</v>
      </c>
      <c r="G1496" s="323" t="s">
        <v>1539</v>
      </c>
      <c r="H1496" s="323" t="s">
        <v>1539</v>
      </c>
    </row>
    <row r="1497" spans="1:8" x14ac:dyDescent="0.25">
      <c r="A1497" s="103"/>
      <c r="B1497" s="324"/>
      <c r="C1497" s="324" t="s">
        <v>1539</v>
      </c>
      <c r="D1497" t="s">
        <v>1539</v>
      </c>
      <c r="E1497" s="323" t="s">
        <v>1539</v>
      </c>
      <c r="G1497" s="323" t="s">
        <v>1539</v>
      </c>
      <c r="H1497" s="323" t="s">
        <v>1539</v>
      </c>
    </row>
    <row r="1498" spans="1:8" x14ac:dyDescent="0.25">
      <c r="A1498" s="103"/>
      <c r="B1498" s="324"/>
      <c r="C1498" s="324" t="s">
        <v>1539</v>
      </c>
      <c r="D1498" t="s">
        <v>1539</v>
      </c>
      <c r="E1498" s="323" t="s">
        <v>1539</v>
      </c>
      <c r="G1498" s="323" t="s">
        <v>1539</v>
      </c>
      <c r="H1498" s="323" t="s">
        <v>1539</v>
      </c>
    </row>
    <row r="1499" spans="1:8" x14ac:dyDescent="0.25">
      <c r="A1499" s="103"/>
      <c r="B1499" s="324"/>
      <c r="C1499" s="324" t="s">
        <v>1539</v>
      </c>
      <c r="D1499" t="s">
        <v>1539</v>
      </c>
      <c r="E1499" s="323" t="s">
        <v>1539</v>
      </c>
      <c r="G1499" s="323" t="s">
        <v>1539</v>
      </c>
      <c r="H1499" s="323" t="s">
        <v>1539</v>
      </c>
    </row>
    <row r="1500" spans="1:8" x14ac:dyDescent="0.25">
      <c r="A1500" s="103"/>
      <c r="B1500" s="324"/>
      <c r="C1500" s="324" t="s">
        <v>1539</v>
      </c>
      <c r="D1500" t="s">
        <v>1539</v>
      </c>
      <c r="E1500" s="323" t="s">
        <v>1539</v>
      </c>
      <c r="G1500" s="323" t="s">
        <v>1539</v>
      </c>
      <c r="H1500" s="323" t="s">
        <v>1539</v>
      </c>
    </row>
    <row r="1501" spans="1:8" x14ac:dyDescent="0.25">
      <c r="A1501" s="103"/>
      <c r="B1501" s="324"/>
      <c r="C1501" s="324" t="s">
        <v>1539</v>
      </c>
      <c r="D1501" t="s">
        <v>1539</v>
      </c>
      <c r="E1501" s="323" t="s">
        <v>1539</v>
      </c>
      <c r="G1501" s="323" t="s">
        <v>1539</v>
      </c>
      <c r="H1501" s="323" t="s">
        <v>1539</v>
      </c>
    </row>
    <row r="1502" spans="1:8" x14ac:dyDescent="0.25">
      <c r="A1502" s="103"/>
      <c r="B1502" s="324"/>
      <c r="C1502" s="324" t="s">
        <v>1539</v>
      </c>
      <c r="D1502" t="s">
        <v>1539</v>
      </c>
      <c r="E1502" s="323" t="s">
        <v>1539</v>
      </c>
      <c r="G1502" s="323" t="s">
        <v>1539</v>
      </c>
      <c r="H1502" s="323" t="s">
        <v>1539</v>
      </c>
    </row>
    <row r="1503" spans="1:8" x14ac:dyDescent="0.25">
      <c r="A1503" s="103"/>
      <c r="B1503" s="324"/>
      <c r="C1503" s="324" t="s">
        <v>1539</v>
      </c>
      <c r="D1503" t="s">
        <v>1539</v>
      </c>
      <c r="E1503" s="323" t="s">
        <v>1539</v>
      </c>
      <c r="G1503" s="323" t="s">
        <v>1539</v>
      </c>
      <c r="H1503" s="323" t="s">
        <v>1539</v>
      </c>
    </row>
    <row r="1504" spans="1:8" x14ac:dyDescent="0.25">
      <c r="A1504" s="103"/>
      <c r="B1504" s="324"/>
      <c r="C1504" s="324" t="s">
        <v>1539</v>
      </c>
      <c r="D1504" t="s">
        <v>1539</v>
      </c>
      <c r="E1504" s="323" t="s">
        <v>1539</v>
      </c>
      <c r="G1504" s="323" t="s">
        <v>1539</v>
      </c>
      <c r="H1504" s="323" t="s">
        <v>1539</v>
      </c>
    </row>
    <row r="1505" spans="1:8" x14ac:dyDescent="0.25">
      <c r="A1505" s="103"/>
      <c r="B1505" s="324"/>
      <c r="C1505" s="324" t="s">
        <v>1539</v>
      </c>
      <c r="D1505" t="s">
        <v>1539</v>
      </c>
      <c r="E1505" s="323" t="s">
        <v>1539</v>
      </c>
      <c r="G1505" s="323" t="s">
        <v>1539</v>
      </c>
      <c r="H1505" s="323" t="s">
        <v>1539</v>
      </c>
    </row>
    <row r="1506" spans="1:8" x14ac:dyDescent="0.25">
      <c r="A1506" s="103"/>
      <c r="B1506" s="324"/>
      <c r="C1506" s="324" t="s">
        <v>1539</v>
      </c>
      <c r="D1506" t="s">
        <v>1539</v>
      </c>
      <c r="E1506" s="323" t="s">
        <v>1539</v>
      </c>
      <c r="G1506" s="323" t="s">
        <v>1539</v>
      </c>
      <c r="H1506" s="323" t="s">
        <v>1539</v>
      </c>
    </row>
    <row r="1507" spans="1:8" x14ac:dyDescent="0.25">
      <c r="A1507" s="103"/>
      <c r="B1507" s="324"/>
      <c r="C1507" s="324" t="s">
        <v>1539</v>
      </c>
      <c r="D1507" t="s">
        <v>1539</v>
      </c>
      <c r="E1507" s="323" t="s">
        <v>1539</v>
      </c>
      <c r="G1507" s="323" t="s">
        <v>1539</v>
      </c>
      <c r="H1507" s="323" t="s">
        <v>1539</v>
      </c>
    </row>
    <row r="1508" spans="1:8" x14ac:dyDescent="0.25">
      <c r="A1508" s="103"/>
      <c r="B1508" s="324"/>
      <c r="C1508" s="324" t="s">
        <v>1539</v>
      </c>
      <c r="D1508" t="s">
        <v>1539</v>
      </c>
      <c r="E1508" s="323" t="s">
        <v>1539</v>
      </c>
      <c r="G1508" s="323" t="s">
        <v>1539</v>
      </c>
      <c r="H1508" s="323" t="s">
        <v>1539</v>
      </c>
    </row>
    <row r="1509" spans="1:8" x14ac:dyDescent="0.25">
      <c r="A1509" s="103"/>
      <c r="B1509" s="324"/>
      <c r="C1509" s="324" t="s">
        <v>1539</v>
      </c>
      <c r="D1509" t="s">
        <v>1539</v>
      </c>
      <c r="E1509" s="323" t="s">
        <v>1539</v>
      </c>
      <c r="G1509" s="323" t="s">
        <v>1539</v>
      </c>
      <c r="H1509" s="323" t="s">
        <v>1539</v>
      </c>
    </row>
    <row r="1510" spans="1:8" x14ac:dyDescent="0.25">
      <c r="A1510" s="103"/>
      <c r="B1510" s="324"/>
      <c r="C1510" s="324" t="s">
        <v>1539</v>
      </c>
      <c r="D1510" t="s">
        <v>1539</v>
      </c>
      <c r="E1510" s="323" t="s">
        <v>1539</v>
      </c>
      <c r="G1510" s="323" t="s">
        <v>1539</v>
      </c>
      <c r="H1510" s="323" t="s">
        <v>1539</v>
      </c>
    </row>
    <row r="1511" spans="1:8" x14ac:dyDescent="0.25">
      <c r="A1511" s="103"/>
      <c r="B1511" s="324"/>
      <c r="C1511" s="324" t="s">
        <v>1539</v>
      </c>
      <c r="D1511" t="s">
        <v>1539</v>
      </c>
      <c r="E1511" s="323" t="s">
        <v>1539</v>
      </c>
      <c r="G1511" s="323" t="s">
        <v>1539</v>
      </c>
      <c r="H1511" s="323" t="s">
        <v>1539</v>
      </c>
    </row>
    <row r="1512" spans="1:8" x14ac:dyDescent="0.25">
      <c r="A1512" s="103"/>
      <c r="B1512" s="324"/>
      <c r="C1512" s="324" t="s">
        <v>1539</v>
      </c>
      <c r="D1512" t="s">
        <v>1539</v>
      </c>
      <c r="E1512" s="323" t="s">
        <v>1539</v>
      </c>
      <c r="G1512" s="323" t="s">
        <v>1539</v>
      </c>
      <c r="H1512" s="323" t="s">
        <v>1539</v>
      </c>
    </row>
    <row r="1513" spans="1:8" x14ac:dyDescent="0.25">
      <c r="A1513" s="103"/>
      <c r="B1513" s="324"/>
      <c r="C1513" s="324" t="s">
        <v>1539</v>
      </c>
      <c r="D1513" t="s">
        <v>1539</v>
      </c>
      <c r="E1513" s="323" t="s">
        <v>1539</v>
      </c>
      <c r="G1513" s="323" t="s">
        <v>1539</v>
      </c>
      <c r="H1513" s="323" t="s">
        <v>1539</v>
      </c>
    </row>
    <row r="1514" spans="1:8" x14ac:dyDescent="0.25">
      <c r="A1514" s="103"/>
      <c r="B1514" s="324"/>
      <c r="C1514" s="324" t="s">
        <v>1539</v>
      </c>
      <c r="D1514" t="s">
        <v>1539</v>
      </c>
      <c r="E1514" s="323" t="s">
        <v>1539</v>
      </c>
      <c r="G1514" s="323" t="s">
        <v>1539</v>
      </c>
      <c r="H1514" s="323" t="s">
        <v>1539</v>
      </c>
    </row>
    <row r="1515" spans="1:8" x14ac:dyDescent="0.25">
      <c r="A1515" s="103"/>
      <c r="B1515" s="324"/>
      <c r="C1515" s="324" t="s">
        <v>1539</v>
      </c>
      <c r="D1515" t="s">
        <v>1539</v>
      </c>
      <c r="E1515" s="323" t="s">
        <v>1539</v>
      </c>
      <c r="G1515" s="323" t="s">
        <v>1539</v>
      </c>
      <c r="H1515" s="323" t="s">
        <v>1539</v>
      </c>
    </row>
    <row r="1516" spans="1:8" x14ac:dyDescent="0.25">
      <c r="A1516" s="103"/>
      <c r="B1516" s="324"/>
      <c r="C1516" s="324" t="s">
        <v>1539</v>
      </c>
      <c r="D1516" t="s">
        <v>1539</v>
      </c>
      <c r="E1516" s="323" t="s">
        <v>1539</v>
      </c>
      <c r="G1516" s="323" t="s">
        <v>1539</v>
      </c>
      <c r="H1516" s="323" t="s">
        <v>1539</v>
      </c>
    </row>
    <row r="1517" spans="1:8" x14ac:dyDescent="0.25">
      <c r="A1517" s="103"/>
      <c r="B1517" s="324"/>
      <c r="C1517" s="324" t="s">
        <v>1539</v>
      </c>
      <c r="D1517" t="s">
        <v>1539</v>
      </c>
      <c r="E1517" s="323" t="s">
        <v>1539</v>
      </c>
      <c r="G1517" s="323" t="s">
        <v>1539</v>
      </c>
      <c r="H1517" s="323" t="s">
        <v>1539</v>
      </c>
    </row>
    <row r="1518" spans="1:8" x14ac:dyDescent="0.25">
      <c r="A1518" s="103"/>
      <c r="B1518" s="324"/>
      <c r="C1518" s="324" t="s">
        <v>1539</v>
      </c>
      <c r="D1518" t="s">
        <v>1539</v>
      </c>
      <c r="E1518" s="323" t="s">
        <v>1539</v>
      </c>
      <c r="G1518" s="323" t="s">
        <v>1539</v>
      </c>
      <c r="H1518" s="323" t="s">
        <v>1539</v>
      </c>
    </row>
    <row r="1519" spans="1:8" x14ac:dyDescent="0.25">
      <c r="A1519" s="103"/>
      <c r="B1519" s="324"/>
      <c r="C1519" s="324" t="s">
        <v>1539</v>
      </c>
      <c r="D1519" t="s">
        <v>1539</v>
      </c>
      <c r="E1519" s="323" t="s">
        <v>1539</v>
      </c>
      <c r="G1519" s="323" t="s">
        <v>1539</v>
      </c>
      <c r="H1519" s="323" t="s">
        <v>1539</v>
      </c>
    </row>
    <row r="1520" spans="1:8" x14ac:dyDescent="0.25">
      <c r="A1520" s="103"/>
      <c r="B1520" s="324"/>
      <c r="C1520" s="324" t="s">
        <v>1539</v>
      </c>
      <c r="D1520" t="s">
        <v>1539</v>
      </c>
      <c r="E1520" s="323" t="s">
        <v>1539</v>
      </c>
      <c r="G1520" s="323" t="s">
        <v>1539</v>
      </c>
      <c r="H1520" s="323" t="s">
        <v>1539</v>
      </c>
    </row>
    <row r="1521" spans="1:8" x14ac:dyDescent="0.25">
      <c r="A1521" s="103"/>
      <c r="B1521" s="324"/>
      <c r="C1521" s="324" t="s">
        <v>1539</v>
      </c>
      <c r="D1521" t="s">
        <v>1539</v>
      </c>
      <c r="E1521" s="323" t="s">
        <v>1539</v>
      </c>
      <c r="G1521" s="323" t="s">
        <v>1539</v>
      </c>
      <c r="H1521" s="323" t="s">
        <v>1539</v>
      </c>
    </row>
    <row r="1522" spans="1:8" x14ac:dyDescent="0.25">
      <c r="A1522" s="103"/>
      <c r="B1522" s="324"/>
      <c r="C1522" s="324" t="s">
        <v>1539</v>
      </c>
      <c r="D1522" t="s">
        <v>1539</v>
      </c>
      <c r="E1522" s="323" t="s">
        <v>1539</v>
      </c>
      <c r="G1522" s="323" t="s">
        <v>1539</v>
      </c>
      <c r="H1522" s="323" t="s">
        <v>1539</v>
      </c>
    </row>
    <row r="1523" spans="1:8" x14ac:dyDescent="0.25">
      <c r="A1523" s="103"/>
      <c r="B1523" s="324"/>
      <c r="C1523" s="324" t="s">
        <v>1539</v>
      </c>
      <c r="D1523" t="s">
        <v>1539</v>
      </c>
      <c r="E1523" s="323" t="s">
        <v>1539</v>
      </c>
      <c r="G1523" s="323" t="s">
        <v>1539</v>
      </c>
      <c r="H1523" s="323" t="s">
        <v>1539</v>
      </c>
    </row>
    <row r="1524" spans="1:8" x14ac:dyDescent="0.25">
      <c r="A1524" s="103"/>
      <c r="B1524" s="324"/>
      <c r="C1524" s="324" t="s">
        <v>1539</v>
      </c>
      <c r="D1524" t="s">
        <v>1539</v>
      </c>
      <c r="E1524" s="323" t="s">
        <v>1539</v>
      </c>
      <c r="G1524" s="323" t="s">
        <v>1539</v>
      </c>
      <c r="H1524" s="323" t="s">
        <v>1539</v>
      </c>
    </row>
    <row r="1525" spans="1:8" x14ac:dyDescent="0.25">
      <c r="A1525" s="103"/>
      <c r="B1525" s="324"/>
      <c r="C1525" s="324" t="s">
        <v>1539</v>
      </c>
      <c r="D1525" t="s">
        <v>1539</v>
      </c>
      <c r="E1525" s="323" t="s">
        <v>1539</v>
      </c>
      <c r="G1525" s="323" t="s">
        <v>1539</v>
      </c>
      <c r="H1525" s="323" t="s">
        <v>1539</v>
      </c>
    </row>
    <row r="1526" spans="1:8" x14ac:dyDescent="0.25">
      <c r="A1526" s="103"/>
      <c r="B1526" s="324"/>
      <c r="C1526" s="324" t="s">
        <v>1539</v>
      </c>
      <c r="D1526" t="s">
        <v>1539</v>
      </c>
      <c r="E1526" s="323" t="s">
        <v>1539</v>
      </c>
      <c r="G1526" s="323" t="s">
        <v>1539</v>
      </c>
      <c r="H1526" s="323" t="s">
        <v>1539</v>
      </c>
    </row>
    <row r="1527" spans="1:8" x14ac:dyDescent="0.25">
      <c r="A1527" s="103"/>
      <c r="B1527" s="326"/>
      <c r="C1527" s="324" t="s">
        <v>1539</v>
      </c>
      <c r="D1527" t="s">
        <v>1539</v>
      </c>
      <c r="E1527" s="323" t="s">
        <v>1539</v>
      </c>
      <c r="G1527" s="323" t="s">
        <v>1539</v>
      </c>
      <c r="H1527" s="323" t="s">
        <v>1539</v>
      </c>
    </row>
    <row r="1528" spans="1:8" x14ac:dyDescent="0.25">
      <c r="A1528" s="103"/>
      <c r="C1528" s="324" t="s">
        <v>1539</v>
      </c>
      <c r="D1528" t="s">
        <v>1539</v>
      </c>
      <c r="E1528" s="323" t="s">
        <v>1539</v>
      </c>
      <c r="G1528" s="323" t="s">
        <v>1539</v>
      </c>
      <c r="H1528" s="323" t="s">
        <v>1539</v>
      </c>
    </row>
    <row r="1529" spans="1:8" x14ac:dyDescent="0.25">
      <c r="A1529" s="103"/>
      <c r="C1529" s="324" t="s">
        <v>1539</v>
      </c>
      <c r="D1529" t="s">
        <v>1539</v>
      </c>
      <c r="E1529" s="323" t="s">
        <v>1539</v>
      </c>
      <c r="G1529" s="323" t="s">
        <v>1539</v>
      </c>
      <c r="H1529" s="323" t="s">
        <v>1539</v>
      </c>
    </row>
    <row r="1530" spans="1:8" x14ac:dyDescent="0.25">
      <c r="A1530" s="103"/>
      <c r="C1530" s="324" t="s">
        <v>1539</v>
      </c>
      <c r="D1530" t="s">
        <v>1539</v>
      </c>
      <c r="E1530" s="323" t="s">
        <v>1539</v>
      </c>
      <c r="G1530" s="323" t="s">
        <v>1539</v>
      </c>
      <c r="H1530" s="323" t="s">
        <v>1539</v>
      </c>
    </row>
    <row r="1531" spans="1:8" x14ac:dyDescent="0.25">
      <c r="A1531" s="103"/>
      <c r="B1531" s="324"/>
      <c r="C1531" s="324" t="s">
        <v>1539</v>
      </c>
      <c r="D1531" t="s">
        <v>1539</v>
      </c>
      <c r="E1531" s="323" t="s">
        <v>1539</v>
      </c>
      <c r="G1531" s="323" t="s">
        <v>1539</v>
      </c>
      <c r="H1531" s="323" t="s">
        <v>1539</v>
      </c>
    </row>
    <row r="1532" spans="1:8" x14ac:dyDescent="0.25">
      <c r="A1532" s="103"/>
      <c r="B1532" s="324"/>
      <c r="C1532" s="324" t="s">
        <v>1539</v>
      </c>
      <c r="D1532" t="s">
        <v>1539</v>
      </c>
      <c r="E1532" s="323" t="s">
        <v>1539</v>
      </c>
      <c r="G1532" s="323" t="s">
        <v>1539</v>
      </c>
      <c r="H1532" s="323" t="s">
        <v>1539</v>
      </c>
    </row>
    <row r="1533" spans="1:8" x14ac:dyDescent="0.25">
      <c r="A1533" s="103"/>
      <c r="B1533" s="324"/>
      <c r="C1533" s="324" t="s">
        <v>1539</v>
      </c>
      <c r="D1533" t="s">
        <v>1539</v>
      </c>
      <c r="E1533" s="323" t="s">
        <v>1539</v>
      </c>
      <c r="G1533" s="323" t="s">
        <v>1539</v>
      </c>
      <c r="H1533" s="323" t="s">
        <v>1539</v>
      </c>
    </row>
    <row r="1534" spans="1:8" x14ac:dyDescent="0.25">
      <c r="A1534" s="103"/>
      <c r="B1534" s="324"/>
      <c r="C1534" s="324" t="s">
        <v>1539</v>
      </c>
      <c r="D1534" t="s">
        <v>1539</v>
      </c>
      <c r="E1534" s="323" t="s">
        <v>1539</v>
      </c>
      <c r="G1534" s="323" t="s">
        <v>1539</v>
      </c>
      <c r="H1534" s="323" t="s">
        <v>1539</v>
      </c>
    </row>
    <row r="1535" spans="1:8" x14ac:dyDescent="0.25">
      <c r="A1535" s="103"/>
      <c r="B1535" s="324"/>
      <c r="C1535" s="324" t="s">
        <v>1539</v>
      </c>
      <c r="D1535" t="s">
        <v>1539</v>
      </c>
      <c r="E1535" s="323" t="s">
        <v>1539</v>
      </c>
      <c r="G1535" s="323" t="s">
        <v>1539</v>
      </c>
      <c r="H1535" s="323" t="s">
        <v>1539</v>
      </c>
    </row>
    <row r="1536" spans="1:8" x14ac:dyDescent="0.25">
      <c r="A1536" s="103"/>
      <c r="B1536" s="324"/>
      <c r="C1536" s="324" t="s">
        <v>1539</v>
      </c>
      <c r="D1536" t="s">
        <v>1539</v>
      </c>
      <c r="E1536" s="323" t="s">
        <v>1539</v>
      </c>
      <c r="G1536" s="323" t="s">
        <v>1539</v>
      </c>
      <c r="H1536" s="323" t="s">
        <v>1539</v>
      </c>
    </row>
    <row r="1537" spans="1:8" x14ac:dyDescent="0.25">
      <c r="A1537" s="103"/>
      <c r="B1537" s="324"/>
      <c r="C1537" s="324" t="s">
        <v>1539</v>
      </c>
      <c r="D1537" t="s">
        <v>1539</v>
      </c>
      <c r="E1537" s="323" t="s">
        <v>1539</v>
      </c>
      <c r="G1537" s="323" t="s">
        <v>1539</v>
      </c>
      <c r="H1537" s="323" t="s">
        <v>1539</v>
      </c>
    </row>
    <row r="1538" spans="1:8" x14ac:dyDescent="0.25">
      <c r="A1538" s="103"/>
      <c r="B1538" s="324"/>
      <c r="C1538" s="324" t="s">
        <v>1539</v>
      </c>
      <c r="D1538" t="s">
        <v>1539</v>
      </c>
      <c r="E1538" s="323" t="s">
        <v>1539</v>
      </c>
      <c r="G1538" s="323" t="s">
        <v>1539</v>
      </c>
      <c r="H1538" s="323" t="s">
        <v>1539</v>
      </c>
    </row>
    <row r="1539" spans="1:8" x14ac:dyDescent="0.25">
      <c r="A1539" s="103"/>
      <c r="B1539" s="324"/>
      <c r="C1539" s="324" t="s">
        <v>1539</v>
      </c>
      <c r="D1539" t="s">
        <v>1539</v>
      </c>
      <c r="E1539" s="323" t="s">
        <v>1539</v>
      </c>
      <c r="G1539" s="323" t="s">
        <v>1539</v>
      </c>
      <c r="H1539" s="323" t="s">
        <v>1539</v>
      </c>
    </row>
    <row r="1540" spans="1:8" x14ac:dyDescent="0.25">
      <c r="A1540" s="103"/>
      <c r="B1540" s="324"/>
      <c r="C1540" s="324" t="s">
        <v>1539</v>
      </c>
      <c r="D1540" t="s">
        <v>1539</v>
      </c>
      <c r="E1540" s="323" t="s">
        <v>1539</v>
      </c>
      <c r="G1540" s="323" t="s">
        <v>1539</v>
      </c>
      <c r="H1540" s="323" t="s">
        <v>1539</v>
      </c>
    </row>
    <row r="1541" spans="1:8" x14ac:dyDescent="0.25">
      <c r="A1541" s="103"/>
      <c r="B1541" s="324"/>
      <c r="C1541" s="324" t="s">
        <v>1539</v>
      </c>
      <c r="D1541" t="s">
        <v>1539</v>
      </c>
      <c r="E1541" s="323" t="s">
        <v>1539</v>
      </c>
      <c r="G1541" s="323" t="s">
        <v>1539</v>
      </c>
      <c r="H1541" s="323" t="s">
        <v>1539</v>
      </c>
    </row>
    <row r="1542" spans="1:8" x14ac:dyDescent="0.25">
      <c r="A1542" s="103"/>
      <c r="B1542" s="324"/>
      <c r="C1542" s="324" t="s">
        <v>1539</v>
      </c>
      <c r="D1542" t="s">
        <v>1539</v>
      </c>
      <c r="E1542" s="323" t="s">
        <v>1539</v>
      </c>
      <c r="G1542" s="323" t="s">
        <v>1539</v>
      </c>
      <c r="H1542" s="323" t="s">
        <v>1539</v>
      </c>
    </row>
    <row r="1543" spans="1:8" x14ac:dyDescent="0.25">
      <c r="A1543" s="103"/>
      <c r="B1543" s="324"/>
      <c r="C1543" s="324" t="s">
        <v>1539</v>
      </c>
      <c r="D1543" t="s">
        <v>1539</v>
      </c>
      <c r="E1543" s="323" t="s">
        <v>1539</v>
      </c>
      <c r="G1543" s="323" t="s">
        <v>1539</v>
      </c>
      <c r="H1543" s="323" t="s">
        <v>1539</v>
      </c>
    </row>
    <row r="1544" spans="1:8" x14ac:dyDescent="0.25">
      <c r="A1544" s="103"/>
      <c r="B1544" s="324"/>
      <c r="C1544" s="324" t="s">
        <v>1539</v>
      </c>
      <c r="D1544" t="s">
        <v>1539</v>
      </c>
      <c r="E1544" s="323" t="s">
        <v>1539</v>
      </c>
      <c r="G1544" s="323" t="s">
        <v>1539</v>
      </c>
      <c r="H1544" s="323" t="s">
        <v>1539</v>
      </c>
    </row>
    <row r="1545" spans="1:8" x14ac:dyDescent="0.25">
      <c r="A1545" s="103"/>
      <c r="B1545" s="324"/>
      <c r="C1545" s="324" t="s">
        <v>1539</v>
      </c>
      <c r="D1545" t="s">
        <v>1539</v>
      </c>
      <c r="E1545" s="323" t="s">
        <v>1539</v>
      </c>
      <c r="G1545" s="323" t="s">
        <v>1539</v>
      </c>
      <c r="H1545" s="323" t="s">
        <v>1539</v>
      </c>
    </row>
    <row r="1546" spans="1:8" x14ac:dyDescent="0.25">
      <c r="A1546" s="103"/>
      <c r="B1546" s="324"/>
      <c r="C1546" s="324" t="s">
        <v>1539</v>
      </c>
      <c r="D1546" t="s">
        <v>1539</v>
      </c>
      <c r="E1546" s="323" t="s">
        <v>1539</v>
      </c>
      <c r="G1546" s="323" t="s">
        <v>1539</v>
      </c>
      <c r="H1546" s="323" t="s">
        <v>1539</v>
      </c>
    </row>
    <row r="1547" spans="1:8" x14ac:dyDescent="0.25">
      <c r="A1547" s="103"/>
      <c r="B1547" s="324"/>
      <c r="C1547" s="324" t="s">
        <v>1539</v>
      </c>
      <c r="D1547" t="s">
        <v>1539</v>
      </c>
      <c r="E1547" s="323" t="s">
        <v>1539</v>
      </c>
      <c r="G1547" s="323" t="s">
        <v>1539</v>
      </c>
      <c r="H1547" s="323" t="s">
        <v>1539</v>
      </c>
    </row>
    <row r="1548" spans="1:8" x14ac:dyDescent="0.25">
      <c r="A1548" s="103"/>
      <c r="B1548" s="324"/>
      <c r="C1548" s="324" t="s">
        <v>1539</v>
      </c>
      <c r="D1548" t="s">
        <v>1539</v>
      </c>
      <c r="E1548" s="323" t="s">
        <v>1539</v>
      </c>
      <c r="G1548" s="323" t="s">
        <v>1539</v>
      </c>
      <c r="H1548" s="323" t="s">
        <v>1539</v>
      </c>
    </row>
    <row r="1549" spans="1:8" x14ac:dyDescent="0.25">
      <c r="A1549" s="103"/>
      <c r="B1549" s="324"/>
      <c r="C1549" s="324" t="s">
        <v>1539</v>
      </c>
      <c r="D1549" t="s">
        <v>1539</v>
      </c>
      <c r="E1549" s="323" t="s">
        <v>1539</v>
      </c>
      <c r="G1549" s="323" t="s">
        <v>1539</v>
      </c>
      <c r="H1549" s="323" t="s">
        <v>1539</v>
      </c>
    </row>
    <row r="1550" spans="1:8" x14ac:dyDescent="0.25">
      <c r="A1550" s="103"/>
      <c r="B1550" s="324"/>
      <c r="C1550" s="324" t="s">
        <v>1539</v>
      </c>
      <c r="D1550" t="s">
        <v>1539</v>
      </c>
      <c r="E1550" s="323" t="s">
        <v>1539</v>
      </c>
      <c r="G1550" s="323" t="s">
        <v>1539</v>
      </c>
      <c r="H1550" s="323" t="s">
        <v>1539</v>
      </c>
    </row>
    <row r="1551" spans="1:8" x14ac:dyDescent="0.25">
      <c r="A1551" s="103"/>
      <c r="B1551" s="324"/>
      <c r="C1551" s="324" t="s">
        <v>1539</v>
      </c>
      <c r="D1551" t="s">
        <v>1539</v>
      </c>
      <c r="E1551" s="323" t="s">
        <v>1539</v>
      </c>
      <c r="G1551" s="323" t="s">
        <v>1539</v>
      </c>
      <c r="H1551" s="323" t="s">
        <v>1539</v>
      </c>
    </row>
    <row r="1552" spans="1:8" x14ac:dyDescent="0.25">
      <c r="A1552" s="103"/>
      <c r="B1552" s="324"/>
      <c r="C1552" s="324" t="s">
        <v>1539</v>
      </c>
      <c r="D1552" t="s">
        <v>1539</v>
      </c>
      <c r="E1552" s="323" t="s">
        <v>1539</v>
      </c>
      <c r="G1552" s="323" t="s">
        <v>1539</v>
      </c>
      <c r="H1552" s="323" t="s">
        <v>1539</v>
      </c>
    </row>
    <row r="1553" spans="1:8" x14ac:dyDescent="0.25">
      <c r="A1553" s="103"/>
      <c r="B1553" s="324"/>
      <c r="C1553" s="324" t="s">
        <v>1539</v>
      </c>
      <c r="D1553" t="s">
        <v>1539</v>
      </c>
      <c r="E1553" s="323" t="s">
        <v>1539</v>
      </c>
      <c r="G1553" s="323" t="s">
        <v>1539</v>
      </c>
      <c r="H1553" s="323" t="s">
        <v>1539</v>
      </c>
    </row>
    <row r="1554" spans="1:8" x14ac:dyDescent="0.25">
      <c r="A1554" s="103"/>
      <c r="B1554" s="326"/>
      <c r="C1554" s="324" t="s">
        <v>1539</v>
      </c>
      <c r="D1554" t="s">
        <v>1539</v>
      </c>
      <c r="E1554" s="323" t="s">
        <v>1539</v>
      </c>
      <c r="G1554" s="323" t="s">
        <v>1539</v>
      </c>
      <c r="H1554" s="323" t="s">
        <v>1539</v>
      </c>
    </row>
    <row r="1555" spans="1:8" x14ac:dyDescent="0.25">
      <c r="A1555" s="103"/>
      <c r="C1555" s="324" t="s">
        <v>1539</v>
      </c>
      <c r="D1555" t="s">
        <v>1539</v>
      </c>
      <c r="E1555" s="323" t="s">
        <v>1539</v>
      </c>
      <c r="G1555" s="323" t="s">
        <v>1539</v>
      </c>
      <c r="H1555" s="323" t="s">
        <v>1539</v>
      </c>
    </row>
    <row r="1556" spans="1:8" x14ac:dyDescent="0.25">
      <c r="A1556" s="103"/>
      <c r="C1556" s="324" t="s">
        <v>1539</v>
      </c>
      <c r="D1556" t="s">
        <v>1539</v>
      </c>
      <c r="E1556" s="323" t="s">
        <v>1539</v>
      </c>
      <c r="G1556" s="323" t="s">
        <v>1539</v>
      </c>
      <c r="H1556" s="323" t="s">
        <v>1539</v>
      </c>
    </row>
    <row r="1557" spans="1:8" x14ac:dyDescent="0.25">
      <c r="A1557" s="103"/>
      <c r="C1557" s="324" t="s">
        <v>1539</v>
      </c>
      <c r="D1557" t="s">
        <v>1539</v>
      </c>
      <c r="E1557" s="323" t="s">
        <v>1539</v>
      </c>
      <c r="G1557" s="323" t="s">
        <v>1539</v>
      </c>
      <c r="H1557" s="323" t="s">
        <v>1539</v>
      </c>
    </row>
    <row r="1558" spans="1:8" x14ac:dyDescent="0.25">
      <c r="A1558" s="103"/>
      <c r="C1558" s="324" t="s">
        <v>1539</v>
      </c>
      <c r="D1558" t="s">
        <v>1539</v>
      </c>
      <c r="E1558" s="323" t="s">
        <v>1539</v>
      </c>
      <c r="G1558" s="323" t="s">
        <v>1539</v>
      </c>
      <c r="H1558" s="323" t="s">
        <v>1539</v>
      </c>
    </row>
    <row r="1559" spans="1:8" x14ac:dyDescent="0.25">
      <c r="A1559" s="103"/>
      <c r="B1559" s="324"/>
      <c r="C1559" s="324" t="s">
        <v>1539</v>
      </c>
      <c r="D1559" t="s">
        <v>1539</v>
      </c>
      <c r="E1559" s="323" t="s">
        <v>1539</v>
      </c>
      <c r="G1559" s="323" t="s">
        <v>1539</v>
      </c>
      <c r="H1559" s="323" t="s">
        <v>1539</v>
      </c>
    </row>
    <row r="1560" spans="1:8" x14ac:dyDescent="0.25">
      <c r="A1560" s="103"/>
      <c r="B1560" s="324"/>
      <c r="C1560" s="324" t="s">
        <v>1539</v>
      </c>
      <c r="D1560" t="s">
        <v>1539</v>
      </c>
      <c r="E1560" s="323" t="s">
        <v>1539</v>
      </c>
      <c r="G1560" s="323" t="s">
        <v>1539</v>
      </c>
      <c r="H1560" s="323" t="s">
        <v>1539</v>
      </c>
    </row>
    <row r="1561" spans="1:8" x14ac:dyDescent="0.25">
      <c r="A1561" s="103"/>
      <c r="B1561" s="324"/>
      <c r="C1561" s="324" t="s">
        <v>1539</v>
      </c>
      <c r="D1561" t="s">
        <v>1539</v>
      </c>
      <c r="E1561" s="323" t="s">
        <v>1539</v>
      </c>
      <c r="G1561" s="323" t="s">
        <v>1539</v>
      </c>
      <c r="H1561" s="323" t="s">
        <v>1539</v>
      </c>
    </row>
    <row r="1562" spans="1:8" x14ac:dyDescent="0.25">
      <c r="A1562" s="103"/>
      <c r="B1562" s="324"/>
      <c r="C1562" s="324" t="s">
        <v>1539</v>
      </c>
      <c r="D1562" t="s">
        <v>1539</v>
      </c>
      <c r="E1562" s="323" t="s">
        <v>1539</v>
      </c>
      <c r="G1562" s="323" t="s">
        <v>1539</v>
      </c>
      <c r="H1562" s="323" t="s">
        <v>1539</v>
      </c>
    </row>
    <row r="1563" spans="1:8" x14ac:dyDescent="0.25">
      <c r="A1563" s="103"/>
      <c r="B1563" s="324"/>
      <c r="C1563" s="324" t="s">
        <v>1539</v>
      </c>
      <c r="D1563" t="s">
        <v>1539</v>
      </c>
      <c r="E1563" s="323" t="s">
        <v>1539</v>
      </c>
      <c r="G1563" s="323" t="s">
        <v>1539</v>
      </c>
      <c r="H1563" s="323" t="s">
        <v>1539</v>
      </c>
    </row>
    <row r="1564" spans="1:8" x14ac:dyDescent="0.25">
      <c r="A1564" s="103"/>
      <c r="B1564" s="324"/>
      <c r="C1564" s="324" t="s">
        <v>1539</v>
      </c>
      <c r="D1564" t="s">
        <v>1539</v>
      </c>
      <c r="E1564" s="323" t="s">
        <v>1539</v>
      </c>
      <c r="G1564" s="323" t="s">
        <v>1539</v>
      </c>
      <c r="H1564" s="323" t="s">
        <v>1539</v>
      </c>
    </row>
    <row r="1565" spans="1:8" x14ac:dyDescent="0.25">
      <c r="A1565" s="103"/>
      <c r="B1565" s="324"/>
      <c r="C1565" s="324" t="s">
        <v>1539</v>
      </c>
      <c r="D1565" t="s">
        <v>1539</v>
      </c>
      <c r="E1565" s="323" t="s">
        <v>1539</v>
      </c>
      <c r="G1565" s="323" t="s">
        <v>1539</v>
      </c>
      <c r="H1565" s="323" t="s">
        <v>1539</v>
      </c>
    </row>
    <row r="1566" spans="1:8" x14ac:dyDescent="0.25">
      <c r="A1566" s="103"/>
      <c r="B1566" s="324"/>
      <c r="C1566" s="324" t="s">
        <v>1539</v>
      </c>
      <c r="D1566" t="s">
        <v>1539</v>
      </c>
      <c r="E1566" s="323" t="s">
        <v>1539</v>
      </c>
      <c r="G1566" s="323" t="s">
        <v>1539</v>
      </c>
      <c r="H1566" s="323" t="s">
        <v>1539</v>
      </c>
    </row>
    <row r="1567" spans="1:8" x14ac:dyDescent="0.25">
      <c r="A1567" s="103"/>
      <c r="B1567" s="324"/>
      <c r="C1567" s="324" t="s">
        <v>1539</v>
      </c>
      <c r="D1567" t="s">
        <v>1539</v>
      </c>
      <c r="E1567" s="323" t="s">
        <v>1539</v>
      </c>
      <c r="G1567" s="323" t="s">
        <v>1539</v>
      </c>
      <c r="H1567" s="323" t="s">
        <v>1539</v>
      </c>
    </row>
    <row r="1568" spans="1:8" x14ac:dyDescent="0.25">
      <c r="A1568" s="103"/>
      <c r="B1568" s="326"/>
      <c r="C1568" s="324" t="s">
        <v>1539</v>
      </c>
      <c r="D1568" t="s">
        <v>1539</v>
      </c>
      <c r="E1568" s="323" t="s">
        <v>1539</v>
      </c>
      <c r="G1568" s="323" t="s">
        <v>1539</v>
      </c>
      <c r="H1568" s="323" t="s">
        <v>1539</v>
      </c>
    </row>
    <row r="1569" spans="1:8" x14ac:dyDescent="0.25">
      <c r="A1569" s="103"/>
      <c r="C1569" s="324" t="s">
        <v>1539</v>
      </c>
      <c r="D1569" t="s">
        <v>1539</v>
      </c>
      <c r="E1569" s="323" t="s">
        <v>1539</v>
      </c>
      <c r="G1569" s="323" t="s">
        <v>1539</v>
      </c>
      <c r="H1569" s="323" t="s">
        <v>1539</v>
      </c>
    </row>
    <row r="1570" spans="1:8" x14ac:dyDescent="0.25">
      <c r="A1570" s="103"/>
      <c r="C1570" s="324" t="s">
        <v>1539</v>
      </c>
      <c r="D1570" t="s">
        <v>1539</v>
      </c>
      <c r="E1570" s="323" t="s">
        <v>1539</v>
      </c>
      <c r="G1570" s="323" t="s">
        <v>1539</v>
      </c>
      <c r="H1570" s="323" t="s">
        <v>1539</v>
      </c>
    </row>
    <row r="1571" spans="1:8" x14ac:dyDescent="0.25">
      <c r="A1571" s="103"/>
      <c r="C1571" s="324" t="s">
        <v>1539</v>
      </c>
      <c r="D1571" t="s">
        <v>1539</v>
      </c>
      <c r="E1571" s="323" t="s">
        <v>1539</v>
      </c>
      <c r="G1571" s="323" t="s">
        <v>1539</v>
      </c>
      <c r="H1571" s="323" t="s">
        <v>1539</v>
      </c>
    </row>
    <row r="1572" spans="1:8" x14ac:dyDescent="0.25">
      <c r="A1572" s="103"/>
      <c r="B1572" s="324"/>
      <c r="C1572" s="324" t="s">
        <v>1539</v>
      </c>
      <c r="D1572" t="s">
        <v>1539</v>
      </c>
      <c r="E1572" s="323" t="s">
        <v>1539</v>
      </c>
      <c r="G1572" s="323" t="s">
        <v>1539</v>
      </c>
      <c r="H1572" s="323" t="s">
        <v>1539</v>
      </c>
    </row>
    <row r="1573" spans="1:8" x14ac:dyDescent="0.25">
      <c r="A1573" s="103"/>
      <c r="B1573" s="324"/>
      <c r="C1573" s="324" t="s">
        <v>1539</v>
      </c>
      <c r="D1573" t="s">
        <v>1539</v>
      </c>
      <c r="E1573" s="323" t="s">
        <v>1539</v>
      </c>
      <c r="G1573" s="323" t="s">
        <v>1539</v>
      </c>
      <c r="H1573" s="323" t="s">
        <v>1539</v>
      </c>
    </row>
    <row r="1574" spans="1:8" x14ac:dyDescent="0.25">
      <c r="A1574" s="103"/>
      <c r="B1574" s="324"/>
      <c r="C1574" s="324" t="s">
        <v>1539</v>
      </c>
      <c r="D1574" t="s">
        <v>1539</v>
      </c>
      <c r="E1574" s="323" t="s">
        <v>1539</v>
      </c>
      <c r="G1574" s="323" t="s">
        <v>1539</v>
      </c>
      <c r="H1574" s="323" t="s">
        <v>1539</v>
      </c>
    </row>
    <row r="1575" spans="1:8" x14ac:dyDescent="0.25">
      <c r="A1575" s="103"/>
      <c r="B1575" s="324"/>
      <c r="C1575" s="324" t="s">
        <v>1539</v>
      </c>
      <c r="D1575" t="s">
        <v>1539</v>
      </c>
      <c r="E1575" s="323" t="s">
        <v>1539</v>
      </c>
      <c r="G1575" s="323" t="s">
        <v>1539</v>
      </c>
      <c r="H1575" s="323" t="s">
        <v>1539</v>
      </c>
    </row>
    <row r="1576" spans="1:8" x14ac:dyDescent="0.25">
      <c r="A1576" s="103"/>
      <c r="B1576" s="324"/>
      <c r="C1576" s="324" t="s">
        <v>1539</v>
      </c>
      <c r="D1576" t="s">
        <v>1539</v>
      </c>
      <c r="E1576" s="323" t="s">
        <v>1539</v>
      </c>
      <c r="G1576" s="323" t="s">
        <v>1539</v>
      </c>
      <c r="H1576" s="323" t="s">
        <v>1539</v>
      </c>
    </row>
    <row r="1577" spans="1:8" x14ac:dyDescent="0.25">
      <c r="A1577" s="103"/>
      <c r="B1577" s="324"/>
      <c r="C1577" s="324" t="s">
        <v>1539</v>
      </c>
      <c r="D1577" t="s">
        <v>1539</v>
      </c>
      <c r="E1577" s="323" t="s">
        <v>1539</v>
      </c>
      <c r="G1577" s="323" t="s">
        <v>1539</v>
      </c>
      <c r="H1577" s="323" t="s">
        <v>1539</v>
      </c>
    </row>
    <row r="1578" spans="1:8" x14ac:dyDescent="0.25">
      <c r="A1578" s="103"/>
      <c r="B1578" s="324"/>
      <c r="C1578" s="324" t="s">
        <v>1539</v>
      </c>
      <c r="D1578" t="s">
        <v>1539</v>
      </c>
      <c r="E1578" s="323" t="s">
        <v>1539</v>
      </c>
      <c r="G1578" s="323" t="s">
        <v>1539</v>
      </c>
      <c r="H1578" s="323" t="s">
        <v>1539</v>
      </c>
    </row>
    <row r="1579" spans="1:8" x14ac:dyDescent="0.25">
      <c r="A1579" s="103"/>
      <c r="B1579" s="324"/>
      <c r="C1579" s="324" t="s">
        <v>1539</v>
      </c>
      <c r="D1579" t="s">
        <v>1539</v>
      </c>
      <c r="E1579" s="323" t="s">
        <v>1539</v>
      </c>
      <c r="G1579" s="323" t="s">
        <v>1539</v>
      </c>
      <c r="H1579" s="323" t="s">
        <v>1539</v>
      </c>
    </row>
    <row r="1580" spans="1:8" x14ac:dyDescent="0.25">
      <c r="A1580" s="103"/>
      <c r="B1580" s="326"/>
      <c r="C1580" s="324" t="s">
        <v>1539</v>
      </c>
      <c r="D1580" t="s">
        <v>1539</v>
      </c>
      <c r="E1580" s="323" t="s">
        <v>1539</v>
      </c>
      <c r="G1580" s="323" t="s">
        <v>1539</v>
      </c>
      <c r="H1580" s="323" t="s">
        <v>1539</v>
      </c>
    </row>
    <row r="1581" spans="1:8" x14ac:dyDescent="0.25">
      <c r="A1581" s="103"/>
      <c r="C1581" s="324" t="s">
        <v>1539</v>
      </c>
      <c r="D1581" t="s">
        <v>1539</v>
      </c>
      <c r="E1581" s="323" t="s">
        <v>1539</v>
      </c>
      <c r="G1581" s="323" t="s">
        <v>1539</v>
      </c>
      <c r="H1581" s="323" t="s">
        <v>1539</v>
      </c>
    </row>
    <row r="1582" spans="1:8" x14ac:dyDescent="0.25">
      <c r="A1582" s="103"/>
      <c r="C1582" s="324" t="s">
        <v>1539</v>
      </c>
      <c r="D1582" t="s">
        <v>1539</v>
      </c>
      <c r="E1582" s="323" t="s">
        <v>1539</v>
      </c>
      <c r="G1582" s="323" t="s">
        <v>1539</v>
      </c>
      <c r="H1582" s="323" t="s">
        <v>1539</v>
      </c>
    </row>
    <row r="1583" spans="1:8" x14ac:dyDescent="0.25">
      <c r="A1583" s="103"/>
      <c r="C1583" s="324" t="s">
        <v>1539</v>
      </c>
      <c r="D1583" t="s">
        <v>1539</v>
      </c>
      <c r="E1583" s="323" t="s">
        <v>1539</v>
      </c>
      <c r="G1583" s="323" t="s">
        <v>1539</v>
      </c>
      <c r="H1583" s="323" t="s">
        <v>1539</v>
      </c>
    </row>
    <row r="1584" spans="1:8" x14ac:dyDescent="0.25">
      <c r="A1584" s="103"/>
      <c r="B1584" s="324"/>
      <c r="C1584" s="324" t="s">
        <v>1539</v>
      </c>
      <c r="D1584" t="s">
        <v>1539</v>
      </c>
      <c r="E1584" s="323" t="s">
        <v>1539</v>
      </c>
      <c r="G1584" s="323" t="s">
        <v>1539</v>
      </c>
      <c r="H1584" s="323" t="s">
        <v>1539</v>
      </c>
    </row>
    <row r="1585" spans="1:8" x14ac:dyDescent="0.25">
      <c r="A1585" s="103"/>
      <c r="B1585" s="324"/>
      <c r="C1585" s="324" t="s">
        <v>1539</v>
      </c>
      <c r="D1585" t="s">
        <v>1539</v>
      </c>
      <c r="E1585" s="323" t="s">
        <v>1539</v>
      </c>
      <c r="G1585" s="323" t="s">
        <v>1539</v>
      </c>
      <c r="H1585" s="323" t="s">
        <v>1539</v>
      </c>
    </row>
    <row r="1586" spans="1:8" x14ac:dyDescent="0.25">
      <c r="A1586" s="103"/>
      <c r="B1586" s="324"/>
      <c r="C1586" s="324" t="s">
        <v>1539</v>
      </c>
      <c r="D1586" t="s">
        <v>1539</v>
      </c>
      <c r="E1586" s="323" t="s">
        <v>1539</v>
      </c>
      <c r="G1586" s="323" t="s">
        <v>1539</v>
      </c>
      <c r="H1586" s="323" t="s">
        <v>1539</v>
      </c>
    </row>
    <row r="1587" spans="1:8" x14ac:dyDescent="0.25">
      <c r="A1587" s="103"/>
      <c r="B1587" s="324"/>
      <c r="C1587" s="324" t="s">
        <v>1539</v>
      </c>
      <c r="D1587" t="s">
        <v>1539</v>
      </c>
      <c r="E1587" s="323" t="s">
        <v>1539</v>
      </c>
      <c r="G1587" s="323" t="s">
        <v>1539</v>
      </c>
      <c r="H1587" s="323" t="s">
        <v>1539</v>
      </c>
    </row>
    <row r="1588" spans="1:8" x14ac:dyDescent="0.25">
      <c r="A1588" s="103"/>
      <c r="B1588" s="324"/>
      <c r="C1588" s="324" t="s">
        <v>1539</v>
      </c>
      <c r="D1588" t="s">
        <v>1539</v>
      </c>
      <c r="E1588" s="323" t="s">
        <v>1539</v>
      </c>
      <c r="G1588" s="323" t="s">
        <v>1539</v>
      </c>
      <c r="H1588" s="323" t="s">
        <v>1539</v>
      </c>
    </row>
    <row r="1589" spans="1:8" x14ac:dyDescent="0.25">
      <c r="A1589" s="103"/>
      <c r="B1589" s="324"/>
      <c r="C1589" s="324" t="s">
        <v>1539</v>
      </c>
      <c r="D1589" t="s">
        <v>1539</v>
      </c>
      <c r="E1589" s="323" t="s">
        <v>1539</v>
      </c>
      <c r="G1589" s="323" t="s">
        <v>1539</v>
      </c>
      <c r="H1589" s="323" t="s">
        <v>1539</v>
      </c>
    </row>
    <row r="1590" spans="1:8" x14ac:dyDescent="0.25">
      <c r="A1590" s="103"/>
      <c r="B1590" s="324"/>
      <c r="C1590" s="324" t="s">
        <v>1539</v>
      </c>
      <c r="D1590" t="s">
        <v>1539</v>
      </c>
      <c r="E1590" s="323" t="s">
        <v>1539</v>
      </c>
      <c r="G1590" s="323" t="s">
        <v>1539</v>
      </c>
      <c r="H1590" s="323" t="s">
        <v>1539</v>
      </c>
    </row>
    <row r="1591" spans="1:8" x14ac:dyDescent="0.25">
      <c r="A1591" s="103"/>
      <c r="B1591" s="324"/>
      <c r="C1591" s="324" t="s">
        <v>1539</v>
      </c>
      <c r="D1591" t="s">
        <v>1539</v>
      </c>
      <c r="E1591" s="323" t="s">
        <v>1539</v>
      </c>
      <c r="G1591" s="323" t="s">
        <v>1539</v>
      </c>
      <c r="H1591" s="323" t="s">
        <v>1539</v>
      </c>
    </row>
    <row r="1592" spans="1:8" x14ac:dyDescent="0.25">
      <c r="A1592" s="103"/>
      <c r="B1592" s="324"/>
      <c r="C1592" s="324" t="s">
        <v>1539</v>
      </c>
      <c r="D1592" t="s">
        <v>1539</v>
      </c>
      <c r="E1592" s="323" t="s">
        <v>1539</v>
      </c>
      <c r="G1592" s="323" t="s">
        <v>1539</v>
      </c>
      <c r="H1592" s="323" t="s">
        <v>1539</v>
      </c>
    </row>
    <row r="1593" spans="1:8" x14ac:dyDescent="0.25">
      <c r="A1593" s="103"/>
      <c r="B1593" s="324"/>
      <c r="C1593" s="324" t="s">
        <v>1539</v>
      </c>
      <c r="D1593" t="s">
        <v>1539</v>
      </c>
      <c r="E1593" s="323" t="s">
        <v>1539</v>
      </c>
      <c r="G1593" s="323" t="s">
        <v>1539</v>
      </c>
      <c r="H1593" s="323" t="s">
        <v>1539</v>
      </c>
    </row>
    <row r="1594" spans="1:8" x14ac:dyDescent="0.25">
      <c r="A1594" s="103"/>
      <c r="B1594" s="324"/>
      <c r="C1594" s="324" t="s">
        <v>1539</v>
      </c>
      <c r="D1594" t="s">
        <v>1539</v>
      </c>
      <c r="E1594" s="323" t="s">
        <v>1539</v>
      </c>
      <c r="G1594" s="323" t="s">
        <v>1539</v>
      </c>
      <c r="H1594" s="323" t="s">
        <v>1539</v>
      </c>
    </row>
    <row r="1595" spans="1:8" x14ac:dyDescent="0.25">
      <c r="A1595" s="103"/>
      <c r="B1595" s="324"/>
      <c r="C1595" s="324" t="s">
        <v>1539</v>
      </c>
      <c r="D1595" t="s">
        <v>1539</v>
      </c>
      <c r="E1595" s="323" t="s">
        <v>1539</v>
      </c>
      <c r="G1595" s="323" t="s">
        <v>1539</v>
      </c>
      <c r="H1595" s="323" t="s">
        <v>1539</v>
      </c>
    </row>
    <row r="1596" spans="1:8" x14ac:dyDescent="0.25">
      <c r="A1596" s="103"/>
      <c r="B1596" s="324"/>
      <c r="C1596" s="324" t="s">
        <v>1539</v>
      </c>
      <c r="D1596" t="s">
        <v>1539</v>
      </c>
      <c r="E1596" s="323" t="s">
        <v>1539</v>
      </c>
      <c r="G1596" s="323" t="s">
        <v>1539</v>
      </c>
      <c r="H1596" s="323" t="s">
        <v>1539</v>
      </c>
    </row>
    <row r="1597" spans="1:8" x14ac:dyDescent="0.25">
      <c r="A1597" s="103"/>
      <c r="B1597" s="324"/>
      <c r="C1597" s="324" t="s">
        <v>1539</v>
      </c>
      <c r="D1597" t="s">
        <v>1539</v>
      </c>
      <c r="E1597" s="323" t="s">
        <v>1539</v>
      </c>
      <c r="G1597" s="323" t="s">
        <v>1539</v>
      </c>
      <c r="H1597" s="323" t="s">
        <v>1539</v>
      </c>
    </row>
    <row r="1598" spans="1:8" x14ac:dyDescent="0.25">
      <c r="A1598" s="103"/>
      <c r="B1598" s="324"/>
      <c r="C1598" s="324" t="s">
        <v>1539</v>
      </c>
      <c r="D1598" t="s">
        <v>1539</v>
      </c>
      <c r="E1598" s="323" t="s">
        <v>1539</v>
      </c>
      <c r="G1598" s="323" t="s">
        <v>1539</v>
      </c>
      <c r="H1598" s="323" t="s">
        <v>1539</v>
      </c>
    </row>
    <row r="1599" spans="1:8" x14ac:dyDescent="0.25">
      <c r="A1599" s="103"/>
      <c r="B1599" s="324"/>
      <c r="C1599" s="324" t="s">
        <v>1539</v>
      </c>
      <c r="D1599" t="s">
        <v>1539</v>
      </c>
      <c r="E1599" s="323" t="s">
        <v>1539</v>
      </c>
      <c r="G1599" s="323" t="s">
        <v>1539</v>
      </c>
      <c r="H1599" s="323" t="s">
        <v>1539</v>
      </c>
    </row>
    <row r="1600" spans="1:8" x14ac:dyDescent="0.25">
      <c r="A1600" s="103"/>
      <c r="B1600" s="324"/>
      <c r="C1600" s="324" t="s">
        <v>1539</v>
      </c>
      <c r="D1600" t="s">
        <v>1539</v>
      </c>
      <c r="E1600" s="323" t="s">
        <v>1539</v>
      </c>
      <c r="G1600" s="323" t="s">
        <v>1539</v>
      </c>
      <c r="H1600" s="323" t="s">
        <v>1539</v>
      </c>
    </row>
    <row r="1601" spans="1:8" x14ac:dyDescent="0.25">
      <c r="A1601" s="103"/>
      <c r="B1601" s="324"/>
      <c r="C1601" s="324" t="s">
        <v>1539</v>
      </c>
      <c r="D1601" t="s">
        <v>1539</v>
      </c>
      <c r="E1601" s="323" t="s">
        <v>1539</v>
      </c>
      <c r="G1601" s="323" t="s">
        <v>1539</v>
      </c>
      <c r="H1601" s="323" t="s">
        <v>1539</v>
      </c>
    </row>
    <row r="1602" spans="1:8" x14ac:dyDescent="0.25">
      <c r="A1602" s="103"/>
      <c r="B1602" s="324"/>
      <c r="C1602" s="324" t="s">
        <v>1539</v>
      </c>
      <c r="D1602" t="s">
        <v>1539</v>
      </c>
      <c r="E1602" s="323" t="s">
        <v>1539</v>
      </c>
      <c r="G1602" s="323" t="s">
        <v>1539</v>
      </c>
      <c r="H1602" s="323" t="s">
        <v>1539</v>
      </c>
    </row>
    <row r="1603" spans="1:8" x14ac:dyDescent="0.25">
      <c r="A1603" s="103"/>
      <c r="B1603" s="324"/>
      <c r="C1603" s="324" t="s">
        <v>1539</v>
      </c>
      <c r="D1603" t="s">
        <v>1539</v>
      </c>
      <c r="E1603" s="323" t="s">
        <v>1539</v>
      </c>
      <c r="G1603" s="323" t="s">
        <v>1539</v>
      </c>
      <c r="H1603" s="323" t="s">
        <v>1539</v>
      </c>
    </row>
    <row r="1604" spans="1:8" x14ac:dyDescent="0.25">
      <c r="A1604" s="103"/>
      <c r="B1604" s="324"/>
      <c r="C1604" s="324" t="s">
        <v>1539</v>
      </c>
      <c r="D1604" t="s">
        <v>1539</v>
      </c>
      <c r="E1604" s="323" t="s">
        <v>1539</v>
      </c>
      <c r="G1604" s="323" t="s">
        <v>1539</v>
      </c>
      <c r="H1604" s="323" t="s">
        <v>1539</v>
      </c>
    </row>
    <row r="1605" spans="1:8" x14ac:dyDescent="0.25">
      <c r="A1605" s="103"/>
      <c r="B1605" s="324"/>
      <c r="C1605" s="324" t="s">
        <v>1539</v>
      </c>
      <c r="D1605" t="s">
        <v>1539</v>
      </c>
      <c r="E1605" s="323" t="s">
        <v>1539</v>
      </c>
      <c r="G1605" s="323" t="s">
        <v>1539</v>
      </c>
      <c r="H1605" s="323" t="s">
        <v>1539</v>
      </c>
    </row>
    <row r="1606" spans="1:8" x14ac:dyDescent="0.25">
      <c r="A1606" s="103"/>
      <c r="B1606" s="324"/>
      <c r="C1606" s="324" t="s">
        <v>1539</v>
      </c>
      <c r="D1606" t="s">
        <v>1539</v>
      </c>
      <c r="E1606" s="323" t="s">
        <v>1539</v>
      </c>
      <c r="G1606" s="323" t="s">
        <v>1539</v>
      </c>
      <c r="H1606" s="323" t="s">
        <v>1539</v>
      </c>
    </row>
    <row r="1607" spans="1:8" x14ac:dyDescent="0.25">
      <c r="A1607" s="103"/>
      <c r="B1607" s="324"/>
      <c r="C1607" s="324" t="s">
        <v>1539</v>
      </c>
      <c r="D1607" t="s">
        <v>1539</v>
      </c>
      <c r="E1607" s="323" t="s">
        <v>1539</v>
      </c>
      <c r="G1607" s="323" t="s">
        <v>1539</v>
      </c>
      <c r="H1607" s="323" t="s">
        <v>1539</v>
      </c>
    </row>
    <row r="1608" spans="1:8" x14ac:dyDescent="0.25">
      <c r="A1608" s="103"/>
      <c r="B1608" s="324"/>
      <c r="C1608" s="324" t="s">
        <v>1539</v>
      </c>
      <c r="D1608" t="s">
        <v>1539</v>
      </c>
      <c r="E1608" s="323" t="s">
        <v>1539</v>
      </c>
      <c r="G1608" s="323" t="s">
        <v>1539</v>
      </c>
      <c r="H1608" s="323" t="s">
        <v>1539</v>
      </c>
    </row>
    <row r="1609" spans="1:8" x14ac:dyDescent="0.25">
      <c r="A1609" s="103"/>
      <c r="B1609" s="324"/>
      <c r="C1609" s="324" t="s">
        <v>1539</v>
      </c>
      <c r="D1609" t="s">
        <v>1539</v>
      </c>
      <c r="E1609" s="323" t="s">
        <v>1539</v>
      </c>
      <c r="G1609" s="323" t="s">
        <v>1539</v>
      </c>
      <c r="H1609" s="323" t="s">
        <v>1539</v>
      </c>
    </row>
    <row r="1610" spans="1:8" x14ac:dyDescent="0.25">
      <c r="A1610" s="103"/>
      <c r="B1610" s="324"/>
      <c r="C1610" s="324" t="s">
        <v>1539</v>
      </c>
      <c r="D1610" t="s">
        <v>1539</v>
      </c>
      <c r="E1610" s="323" t="s">
        <v>1539</v>
      </c>
      <c r="G1610" s="323" t="s">
        <v>1539</v>
      </c>
      <c r="H1610" s="323" t="s">
        <v>1539</v>
      </c>
    </row>
    <row r="1611" spans="1:8" x14ac:dyDescent="0.25">
      <c r="A1611" s="103"/>
      <c r="B1611" s="324"/>
      <c r="C1611" s="324" t="s">
        <v>1539</v>
      </c>
      <c r="D1611" t="s">
        <v>1539</v>
      </c>
      <c r="E1611" s="323" t="s">
        <v>1539</v>
      </c>
      <c r="G1611" s="323" t="s">
        <v>1539</v>
      </c>
      <c r="H1611" s="323" t="s">
        <v>1539</v>
      </c>
    </row>
    <row r="1612" spans="1:8" x14ac:dyDescent="0.25">
      <c r="A1612" s="103"/>
      <c r="B1612" s="324"/>
      <c r="C1612" s="324" t="s">
        <v>1539</v>
      </c>
      <c r="D1612" t="s">
        <v>1539</v>
      </c>
      <c r="E1612" s="323" t="s">
        <v>1539</v>
      </c>
      <c r="G1612" s="323" t="s">
        <v>1539</v>
      </c>
      <c r="H1612" s="323" t="s">
        <v>1539</v>
      </c>
    </row>
    <row r="1613" spans="1:8" x14ac:dyDescent="0.25">
      <c r="A1613" s="103"/>
      <c r="B1613" s="324"/>
      <c r="C1613" s="324" t="s">
        <v>1539</v>
      </c>
      <c r="D1613" t="s">
        <v>1539</v>
      </c>
      <c r="E1613" s="323" t="s">
        <v>1539</v>
      </c>
      <c r="G1613" s="323" t="s">
        <v>1539</v>
      </c>
      <c r="H1613" s="323" t="s">
        <v>1539</v>
      </c>
    </row>
    <row r="1614" spans="1:8" x14ac:dyDescent="0.25">
      <c r="A1614" s="103"/>
      <c r="B1614" s="324"/>
      <c r="C1614" s="324" t="s">
        <v>1539</v>
      </c>
      <c r="D1614" t="s">
        <v>1539</v>
      </c>
      <c r="E1614" s="323" t="s">
        <v>1539</v>
      </c>
      <c r="G1614" s="323" t="s">
        <v>1539</v>
      </c>
      <c r="H1614" s="323" t="s">
        <v>1539</v>
      </c>
    </row>
    <row r="1615" spans="1:8" x14ac:dyDescent="0.25">
      <c r="A1615" s="103"/>
      <c r="B1615" s="324"/>
      <c r="C1615" s="324" t="s">
        <v>1539</v>
      </c>
      <c r="D1615" t="s">
        <v>1539</v>
      </c>
      <c r="E1615" s="323" t="s">
        <v>1539</v>
      </c>
      <c r="G1615" s="323" t="s">
        <v>1539</v>
      </c>
      <c r="H1615" s="323" t="s">
        <v>1539</v>
      </c>
    </row>
    <row r="1616" spans="1:8" x14ac:dyDescent="0.25">
      <c r="A1616" s="103"/>
      <c r="B1616" s="324"/>
      <c r="C1616" s="324" t="s">
        <v>1539</v>
      </c>
      <c r="D1616" t="s">
        <v>1539</v>
      </c>
      <c r="E1616" s="323" t="s">
        <v>1539</v>
      </c>
      <c r="G1616" s="323" t="s">
        <v>1539</v>
      </c>
      <c r="H1616" s="323" t="s">
        <v>1539</v>
      </c>
    </row>
    <row r="1617" spans="1:8" x14ac:dyDescent="0.25">
      <c r="A1617" s="103"/>
      <c r="B1617" s="324"/>
      <c r="C1617" s="324" t="s">
        <v>1539</v>
      </c>
      <c r="D1617" t="s">
        <v>1539</v>
      </c>
      <c r="E1617" s="323" t="s">
        <v>1539</v>
      </c>
      <c r="G1617" s="323" t="s">
        <v>1539</v>
      </c>
      <c r="H1617" s="323" t="s">
        <v>1539</v>
      </c>
    </row>
    <row r="1618" spans="1:8" x14ac:dyDescent="0.25">
      <c r="A1618" s="103"/>
      <c r="B1618" s="324"/>
      <c r="C1618" s="324" t="s">
        <v>1539</v>
      </c>
      <c r="D1618" t="s">
        <v>1539</v>
      </c>
      <c r="E1618" s="323" t="s">
        <v>1539</v>
      </c>
      <c r="G1618" s="323" t="s">
        <v>1539</v>
      </c>
      <c r="H1618" s="323" t="s">
        <v>1539</v>
      </c>
    </row>
    <row r="1619" spans="1:8" x14ac:dyDescent="0.25">
      <c r="A1619" s="103"/>
      <c r="B1619" s="324"/>
      <c r="C1619" s="324" t="s">
        <v>1539</v>
      </c>
      <c r="D1619" t="s">
        <v>1539</v>
      </c>
      <c r="E1619" s="323" t="s">
        <v>1539</v>
      </c>
      <c r="G1619" s="323" t="s">
        <v>1539</v>
      </c>
      <c r="H1619" s="323" t="s">
        <v>1539</v>
      </c>
    </row>
    <row r="1620" spans="1:8" x14ac:dyDescent="0.25">
      <c r="A1620" s="103"/>
      <c r="B1620" s="324"/>
      <c r="C1620" s="324" t="s">
        <v>1539</v>
      </c>
      <c r="D1620" t="s">
        <v>1539</v>
      </c>
      <c r="E1620" s="323" t="s">
        <v>1539</v>
      </c>
      <c r="G1620" s="323" t="s">
        <v>1539</v>
      </c>
      <c r="H1620" s="323" t="s">
        <v>1539</v>
      </c>
    </row>
    <row r="1621" spans="1:8" x14ac:dyDescent="0.25">
      <c r="A1621" s="103"/>
      <c r="B1621" s="324"/>
      <c r="C1621" s="324" t="s">
        <v>1539</v>
      </c>
      <c r="D1621" t="s">
        <v>1539</v>
      </c>
      <c r="E1621" s="323" t="s">
        <v>1539</v>
      </c>
      <c r="G1621" s="323" t="s">
        <v>1539</v>
      </c>
      <c r="H1621" s="323" t="s">
        <v>1539</v>
      </c>
    </row>
    <row r="1622" spans="1:8" x14ac:dyDescent="0.25">
      <c r="A1622" s="103"/>
      <c r="B1622" s="324"/>
      <c r="C1622" s="324" t="s">
        <v>1539</v>
      </c>
      <c r="D1622" t="s">
        <v>1539</v>
      </c>
      <c r="E1622" s="323" t="s">
        <v>1539</v>
      </c>
      <c r="G1622" s="323" t="s">
        <v>1539</v>
      </c>
      <c r="H1622" s="323" t="s">
        <v>1539</v>
      </c>
    </row>
    <row r="1623" spans="1:8" x14ac:dyDescent="0.25">
      <c r="A1623" s="103"/>
      <c r="B1623" s="324"/>
      <c r="C1623" s="324" t="s">
        <v>1539</v>
      </c>
      <c r="D1623" t="s">
        <v>1539</v>
      </c>
      <c r="E1623" s="323" t="s">
        <v>1539</v>
      </c>
      <c r="G1623" s="323" t="s">
        <v>1539</v>
      </c>
      <c r="H1623" s="323" t="s">
        <v>1539</v>
      </c>
    </row>
    <row r="1624" spans="1:8" x14ac:dyDescent="0.25">
      <c r="A1624" s="103"/>
      <c r="B1624" s="326"/>
      <c r="C1624" s="324" t="s">
        <v>1539</v>
      </c>
      <c r="D1624" t="s">
        <v>1539</v>
      </c>
      <c r="E1624" s="323" t="s">
        <v>1539</v>
      </c>
      <c r="G1624" s="323" t="s">
        <v>1539</v>
      </c>
      <c r="H1624" s="323" t="s">
        <v>1539</v>
      </c>
    </row>
    <row r="1625" spans="1:8" x14ac:dyDescent="0.25">
      <c r="A1625" s="103"/>
      <c r="C1625" s="324" t="s">
        <v>1539</v>
      </c>
      <c r="D1625" t="s">
        <v>1539</v>
      </c>
      <c r="E1625" s="323" t="s">
        <v>1539</v>
      </c>
      <c r="G1625" s="323" t="s">
        <v>1539</v>
      </c>
      <c r="H1625" s="323" t="s">
        <v>1539</v>
      </c>
    </row>
    <row r="1626" spans="1:8" x14ac:dyDescent="0.25">
      <c r="A1626" s="103"/>
      <c r="C1626" s="324" t="s">
        <v>1539</v>
      </c>
      <c r="D1626" t="s">
        <v>1539</v>
      </c>
      <c r="E1626" s="323" t="s">
        <v>1539</v>
      </c>
      <c r="G1626" s="323" t="s">
        <v>1539</v>
      </c>
      <c r="H1626" s="323" t="s">
        <v>1539</v>
      </c>
    </row>
    <row r="1627" spans="1:8" x14ac:dyDescent="0.25">
      <c r="A1627" s="103"/>
      <c r="C1627" s="324" t="s">
        <v>1539</v>
      </c>
      <c r="D1627" t="s">
        <v>1539</v>
      </c>
      <c r="E1627" s="323" t="s">
        <v>1539</v>
      </c>
      <c r="G1627" s="323" t="s">
        <v>1539</v>
      </c>
      <c r="H1627" s="323" t="s">
        <v>1539</v>
      </c>
    </row>
    <row r="1628" spans="1:8" x14ac:dyDescent="0.25">
      <c r="A1628" s="103"/>
      <c r="C1628" s="324" t="s">
        <v>1539</v>
      </c>
      <c r="D1628" t="s">
        <v>1539</v>
      </c>
      <c r="E1628" s="323" t="s">
        <v>1539</v>
      </c>
      <c r="G1628" s="323" t="s">
        <v>1539</v>
      </c>
      <c r="H1628" s="323" t="s">
        <v>1539</v>
      </c>
    </row>
    <row r="1629" spans="1:8" x14ac:dyDescent="0.25">
      <c r="A1629" s="103"/>
      <c r="B1629" s="324"/>
      <c r="C1629" s="324" t="s">
        <v>1539</v>
      </c>
      <c r="D1629" t="s">
        <v>1539</v>
      </c>
      <c r="E1629" s="323" t="s">
        <v>1539</v>
      </c>
      <c r="G1629" s="323" t="s">
        <v>1539</v>
      </c>
      <c r="H1629" s="323" t="s">
        <v>1539</v>
      </c>
    </row>
    <row r="1630" spans="1:8" x14ac:dyDescent="0.25">
      <c r="A1630" s="103"/>
      <c r="B1630" s="324"/>
      <c r="C1630" s="324" t="s">
        <v>1539</v>
      </c>
      <c r="D1630" t="s">
        <v>1539</v>
      </c>
      <c r="E1630" s="323" t="s">
        <v>1539</v>
      </c>
      <c r="G1630" s="323" t="s">
        <v>1539</v>
      </c>
      <c r="H1630" s="323" t="s">
        <v>1539</v>
      </c>
    </row>
    <row r="1631" spans="1:8" x14ac:dyDescent="0.25">
      <c r="A1631" s="103"/>
      <c r="B1631" s="324"/>
      <c r="C1631" s="324" t="s">
        <v>1539</v>
      </c>
      <c r="D1631" t="s">
        <v>1539</v>
      </c>
      <c r="E1631" s="323" t="s">
        <v>1539</v>
      </c>
      <c r="G1631" s="323" t="s">
        <v>1539</v>
      </c>
      <c r="H1631" s="323" t="s">
        <v>1539</v>
      </c>
    </row>
    <row r="1632" spans="1:8" x14ac:dyDescent="0.25">
      <c r="A1632" s="103"/>
      <c r="B1632" s="324"/>
      <c r="C1632" s="324" t="s">
        <v>1539</v>
      </c>
      <c r="D1632" t="s">
        <v>1539</v>
      </c>
      <c r="E1632" s="323" t="s">
        <v>1539</v>
      </c>
      <c r="G1632" s="323" t="s">
        <v>1539</v>
      </c>
      <c r="H1632" s="323" t="s">
        <v>1539</v>
      </c>
    </row>
    <row r="1633" spans="1:8" x14ac:dyDescent="0.25">
      <c r="A1633" s="103"/>
      <c r="B1633" s="324"/>
      <c r="C1633" s="324" t="s">
        <v>1539</v>
      </c>
      <c r="D1633" t="s">
        <v>1539</v>
      </c>
      <c r="E1633" s="323" t="s">
        <v>1539</v>
      </c>
      <c r="G1633" s="323" t="s">
        <v>1539</v>
      </c>
      <c r="H1633" s="323" t="s">
        <v>1539</v>
      </c>
    </row>
    <row r="1634" spans="1:8" x14ac:dyDescent="0.25">
      <c r="A1634" s="103"/>
      <c r="B1634" s="324"/>
      <c r="C1634" s="324" t="s">
        <v>1539</v>
      </c>
      <c r="D1634" t="s">
        <v>1539</v>
      </c>
      <c r="E1634" s="323" t="s">
        <v>1539</v>
      </c>
      <c r="G1634" s="323" t="s">
        <v>1539</v>
      </c>
      <c r="H1634" s="323" t="s">
        <v>1539</v>
      </c>
    </row>
    <row r="1635" spans="1:8" x14ac:dyDescent="0.25">
      <c r="A1635" s="103"/>
      <c r="B1635" s="324"/>
      <c r="C1635" s="324" t="s">
        <v>1539</v>
      </c>
      <c r="D1635" t="s">
        <v>1539</v>
      </c>
      <c r="E1635" s="323" t="s">
        <v>1539</v>
      </c>
      <c r="G1635" s="323" t="s">
        <v>1539</v>
      </c>
      <c r="H1635" s="323" t="s">
        <v>1539</v>
      </c>
    </row>
    <row r="1636" spans="1:8" x14ac:dyDescent="0.25">
      <c r="A1636" s="103"/>
      <c r="B1636" s="324"/>
      <c r="C1636" s="324" t="s">
        <v>1539</v>
      </c>
      <c r="D1636" t="s">
        <v>1539</v>
      </c>
      <c r="E1636" s="323" t="s">
        <v>1539</v>
      </c>
      <c r="G1636" s="323" t="s">
        <v>1539</v>
      </c>
      <c r="H1636" s="323" t="s">
        <v>1539</v>
      </c>
    </row>
    <row r="1637" spans="1:8" x14ac:dyDescent="0.25">
      <c r="A1637" s="103"/>
      <c r="B1637" s="326"/>
      <c r="C1637" s="324" t="s">
        <v>1539</v>
      </c>
      <c r="D1637" t="s">
        <v>1539</v>
      </c>
      <c r="E1637" s="323" t="s">
        <v>1539</v>
      </c>
      <c r="G1637" s="323" t="s">
        <v>1539</v>
      </c>
      <c r="H1637" s="323" t="s">
        <v>1539</v>
      </c>
    </row>
    <row r="1638" spans="1:8" x14ac:dyDescent="0.25">
      <c r="A1638" s="103"/>
      <c r="C1638" s="324" t="s">
        <v>1539</v>
      </c>
      <c r="D1638" t="s">
        <v>1539</v>
      </c>
      <c r="E1638" s="323" t="s">
        <v>1539</v>
      </c>
      <c r="G1638" s="323" t="s">
        <v>1539</v>
      </c>
      <c r="H1638" s="323" t="s">
        <v>1539</v>
      </c>
    </row>
    <row r="1639" spans="1:8" x14ac:dyDescent="0.25">
      <c r="A1639" s="103"/>
      <c r="C1639" s="324" t="s">
        <v>1539</v>
      </c>
      <c r="D1639" t="s">
        <v>1539</v>
      </c>
      <c r="E1639" s="323" t="s">
        <v>1539</v>
      </c>
      <c r="G1639" s="323" t="s">
        <v>1539</v>
      </c>
      <c r="H1639" s="323" t="s">
        <v>1539</v>
      </c>
    </row>
    <row r="1640" spans="1:8" x14ac:dyDescent="0.25">
      <c r="A1640" s="103"/>
      <c r="C1640" s="324" t="s">
        <v>1539</v>
      </c>
      <c r="D1640" t="s">
        <v>1539</v>
      </c>
      <c r="E1640" s="323" t="s">
        <v>1539</v>
      </c>
      <c r="G1640" s="323" t="s">
        <v>1539</v>
      </c>
      <c r="H1640" s="323" t="s">
        <v>1539</v>
      </c>
    </row>
    <row r="1641" spans="1:8" x14ac:dyDescent="0.25">
      <c r="A1641" s="103"/>
      <c r="C1641" s="324" t="s">
        <v>1539</v>
      </c>
      <c r="D1641" t="s">
        <v>1539</v>
      </c>
      <c r="E1641" s="323" t="s">
        <v>1539</v>
      </c>
      <c r="G1641" s="323" t="s">
        <v>1539</v>
      </c>
      <c r="H1641" s="323" t="s">
        <v>1539</v>
      </c>
    </row>
    <row r="1642" spans="1:8" x14ac:dyDescent="0.25">
      <c r="A1642" s="103"/>
      <c r="B1642" s="324"/>
      <c r="C1642" s="324" t="s">
        <v>1539</v>
      </c>
      <c r="D1642" t="s">
        <v>1539</v>
      </c>
      <c r="E1642" s="323" t="s">
        <v>1539</v>
      </c>
      <c r="G1642" s="323" t="s">
        <v>1539</v>
      </c>
      <c r="H1642" s="323" t="s">
        <v>1539</v>
      </c>
    </row>
    <row r="1643" spans="1:8" x14ac:dyDescent="0.25">
      <c r="A1643" s="103"/>
      <c r="B1643" s="324"/>
      <c r="C1643" s="324" t="s">
        <v>1539</v>
      </c>
      <c r="D1643" t="s">
        <v>1539</v>
      </c>
      <c r="E1643" s="323" t="s">
        <v>1539</v>
      </c>
      <c r="G1643" s="323" t="s">
        <v>1539</v>
      </c>
      <c r="H1643" s="323" t="s">
        <v>1539</v>
      </c>
    </row>
    <row r="1644" spans="1:8" x14ac:dyDescent="0.25">
      <c r="A1644" s="103"/>
      <c r="B1644" s="324"/>
      <c r="C1644" s="324" t="s">
        <v>1539</v>
      </c>
      <c r="D1644" t="s">
        <v>1539</v>
      </c>
      <c r="E1644" s="323" t="s">
        <v>1539</v>
      </c>
      <c r="G1644" s="323" t="s">
        <v>1539</v>
      </c>
      <c r="H1644" s="323" t="s">
        <v>1539</v>
      </c>
    </row>
    <row r="1645" spans="1:8" x14ac:dyDescent="0.25">
      <c r="A1645" s="103"/>
      <c r="B1645" s="324"/>
      <c r="C1645" s="324" t="s">
        <v>1539</v>
      </c>
      <c r="D1645" t="s">
        <v>1539</v>
      </c>
      <c r="E1645" s="323" t="s">
        <v>1539</v>
      </c>
      <c r="G1645" s="323" t="s">
        <v>1539</v>
      </c>
      <c r="H1645" s="323" t="s">
        <v>1539</v>
      </c>
    </row>
    <row r="1646" spans="1:8" x14ac:dyDescent="0.25">
      <c r="A1646" s="103"/>
      <c r="B1646" s="324"/>
      <c r="C1646" s="324" t="s">
        <v>1539</v>
      </c>
      <c r="D1646" t="s">
        <v>1539</v>
      </c>
      <c r="E1646" s="323" t="s">
        <v>1539</v>
      </c>
      <c r="G1646" s="323" t="s">
        <v>1539</v>
      </c>
      <c r="H1646" s="323" t="s">
        <v>1539</v>
      </c>
    </row>
    <row r="1647" spans="1:8" x14ac:dyDescent="0.25">
      <c r="A1647" s="103"/>
      <c r="B1647" s="324"/>
      <c r="C1647" s="324" t="s">
        <v>1539</v>
      </c>
      <c r="D1647" t="s">
        <v>1539</v>
      </c>
      <c r="E1647" s="323" t="s">
        <v>1539</v>
      </c>
      <c r="G1647" s="323" t="s">
        <v>1539</v>
      </c>
      <c r="H1647" s="323" t="s">
        <v>1539</v>
      </c>
    </row>
    <row r="1648" spans="1:8" x14ac:dyDescent="0.25">
      <c r="A1648" s="103"/>
      <c r="B1648" s="324"/>
      <c r="C1648" s="324" t="s">
        <v>1539</v>
      </c>
      <c r="D1648" t="s">
        <v>1539</v>
      </c>
      <c r="E1648" s="323" t="s">
        <v>1539</v>
      </c>
      <c r="G1648" s="323" t="s">
        <v>1539</v>
      </c>
      <c r="H1648" s="323" t="s">
        <v>1539</v>
      </c>
    </row>
    <row r="1649" spans="1:8" x14ac:dyDescent="0.25">
      <c r="A1649" s="103"/>
      <c r="B1649" s="324"/>
      <c r="C1649" s="324" t="s">
        <v>1539</v>
      </c>
      <c r="D1649" t="s">
        <v>1539</v>
      </c>
      <c r="E1649" s="323" t="s">
        <v>1539</v>
      </c>
      <c r="G1649" s="323" t="s">
        <v>1539</v>
      </c>
      <c r="H1649" s="323" t="s">
        <v>1539</v>
      </c>
    </row>
    <row r="1650" spans="1:8" x14ac:dyDescent="0.25">
      <c r="A1650" s="103"/>
      <c r="B1650" s="324"/>
      <c r="C1650" s="324" t="s">
        <v>1539</v>
      </c>
      <c r="D1650" t="s">
        <v>1539</v>
      </c>
      <c r="E1650" s="323" t="s">
        <v>1539</v>
      </c>
      <c r="G1650" s="323" t="s">
        <v>1539</v>
      </c>
      <c r="H1650" s="323" t="s">
        <v>1539</v>
      </c>
    </row>
    <row r="1651" spans="1:8" x14ac:dyDescent="0.25">
      <c r="A1651" s="103"/>
      <c r="B1651" s="324"/>
      <c r="C1651" s="324" t="s">
        <v>1539</v>
      </c>
      <c r="D1651" t="s">
        <v>1539</v>
      </c>
      <c r="E1651" s="323" t="s">
        <v>1539</v>
      </c>
      <c r="G1651" s="323" t="s">
        <v>1539</v>
      </c>
      <c r="H1651" s="323" t="s">
        <v>1539</v>
      </c>
    </row>
    <row r="1652" spans="1:8" x14ac:dyDescent="0.25">
      <c r="A1652" s="103"/>
      <c r="B1652" s="324"/>
      <c r="C1652" s="324" t="s">
        <v>1539</v>
      </c>
      <c r="D1652" t="s">
        <v>1539</v>
      </c>
      <c r="E1652" s="323" t="s">
        <v>1539</v>
      </c>
      <c r="G1652" s="323" t="s">
        <v>1539</v>
      </c>
      <c r="H1652" s="323" t="s">
        <v>1539</v>
      </c>
    </row>
    <row r="1653" spans="1:8" x14ac:dyDescent="0.25">
      <c r="A1653" s="103"/>
      <c r="B1653" s="324"/>
      <c r="C1653" s="324" t="s">
        <v>1539</v>
      </c>
      <c r="D1653" t="s">
        <v>1539</v>
      </c>
      <c r="E1653" s="323" t="s">
        <v>1539</v>
      </c>
      <c r="G1653" s="323" t="s">
        <v>1539</v>
      </c>
      <c r="H1653" s="323" t="s">
        <v>1539</v>
      </c>
    </row>
    <row r="1654" spans="1:8" x14ac:dyDescent="0.25">
      <c r="A1654" s="103"/>
      <c r="B1654" s="324"/>
      <c r="C1654" s="324" t="s">
        <v>1539</v>
      </c>
      <c r="D1654" t="s">
        <v>1539</v>
      </c>
      <c r="E1654" s="323" t="s">
        <v>1539</v>
      </c>
      <c r="G1654" s="323" t="s">
        <v>1539</v>
      </c>
      <c r="H1654" s="323" t="s">
        <v>1539</v>
      </c>
    </row>
    <row r="1655" spans="1:8" x14ac:dyDescent="0.25">
      <c r="A1655" s="103"/>
      <c r="B1655" s="324"/>
      <c r="C1655" s="324" t="s">
        <v>1539</v>
      </c>
      <c r="D1655" t="s">
        <v>1539</v>
      </c>
      <c r="E1655" s="323" t="s">
        <v>1539</v>
      </c>
      <c r="G1655" s="323" t="s">
        <v>1539</v>
      </c>
      <c r="H1655" s="323" t="s">
        <v>1539</v>
      </c>
    </row>
    <row r="1656" spans="1:8" x14ac:dyDescent="0.25">
      <c r="A1656" s="103"/>
      <c r="B1656" s="324"/>
      <c r="C1656" s="324" t="s">
        <v>1539</v>
      </c>
      <c r="D1656" t="s">
        <v>1539</v>
      </c>
      <c r="E1656" s="323" t="s">
        <v>1539</v>
      </c>
      <c r="G1656" s="323" t="s">
        <v>1539</v>
      </c>
      <c r="H1656" s="323" t="s">
        <v>1539</v>
      </c>
    </row>
    <row r="1657" spans="1:8" x14ac:dyDescent="0.25">
      <c r="A1657" s="103"/>
      <c r="B1657" s="324"/>
      <c r="C1657" s="324" t="s">
        <v>1539</v>
      </c>
      <c r="D1657" t="s">
        <v>1539</v>
      </c>
      <c r="E1657" s="323" t="s">
        <v>1539</v>
      </c>
      <c r="G1657" s="323" t="s">
        <v>1539</v>
      </c>
      <c r="H1657" s="323" t="s">
        <v>1539</v>
      </c>
    </row>
    <row r="1658" spans="1:8" x14ac:dyDescent="0.25">
      <c r="A1658" s="103"/>
      <c r="B1658" s="324"/>
      <c r="C1658" s="324" t="s">
        <v>1539</v>
      </c>
      <c r="D1658" t="s">
        <v>1539</v>
      </c>
      <c r="E1658" s="323" t="s">
        <v>1539</v>
      </c>
      <c r="G1658" s="323" t="s">
        <v>1539</v>
      </c>
      <c r="H1658" s="323" t="s">
        <v>1539</v>
      </c>
    </row>
    <row r="1659" spans="1:8" x14ac:dyDescent="0.25">
      <c r="A1659" s="103"/>
      <c r="B1659" s="324"/>
      <c r="C1659" s="324" t="s">
        <v>1539</v>
      </c>
      <c r="D1659" t="s">
        <v>1539</v>
      </c>
      <c r="E1659" s="323" t="s">
        <v>1539</v>
      </c>
      <c r="G1659" s="323" t="s">
        <v>1539</v>
      </c>
      <c r="H1659" s="323" t="s">
        <v>1539</v>
      </c>
    </row>
    <row r="1660" spans="1:8" x14ac:dyDescent="0.25">
      <c r="A1660" s="103"/>
      <c r="B1660" s="324"/>
      <c r="C1660" s="324" t="s">
        <v>1539</v>
      </c>
      <c r="D1660" t="s">
        <v>1539</v>
      </c>
      <c r="E1660" s="323" t="s">
        <v>1539</v>
      </c>
      <c r="G1660" s="323" t="s">
        <v>1539</v>
      </c>
      <c r="H1660" s="323" t="s">
        <v>1539</v>
      </c>
    </row>
    <row r="1661" spans="1:8" x14ac:dyDescent="0.25">
      <c r="A1661" s="103"/>
      <c r="B1661" s="324"/>
      <c r="C1661" s="324" t="s">
        <v>1539</v>
      </c>
      <c r="D1661" t="s">
        <v>1539</v>
      </c>
      <c r="E1661" s="323" t="s">
        <v>1539</v>
      </c>
      <c r="G1661" s="323" t="s">
        <v>1539</v>
      </c>
      <c r="H1661" s="323" t="s">
        <v>1539</v>
      </c>
    </row>
    <row r="1662" spans="1:8" x14ac:dyDescent="0.25">
      <c r="A1662" s="103"/>
      <c r="B1662" s="324"/>
      <c r="C1662" s="324" t="s">
        <v>1539</v>
      </c>
      <c r="D1662" t="s">
        <v>1539</v>
      </c>
      <c r="E1662" s="323" t="s">
        <v>1539</v>
      </c>
      <c r="G1662" s="323" t="s">
        <v>1539</v>
      </c>
      <c r="H1662" s="323" t="s">
        <v>1539</v>
      </c>
    </row>
    <row r="1663" spans="1:8" x14ac:dyDescent="0.25">
      <c r="A1663" s="103"/>
      <c r="B1663" s="324"/>
      <c r="C1663" s="324" t="s">
        <v>1539</v>
      </c>
      <c r="D1663" t="s">
        <v>1539</v>
      </c>
      <c r="E1663" s="323" t="s">
        <v>1539</v>
      </c>
      <c r="G1663" s="323" t="s">
        <v>1539</v>
      </c>
      <c r="H1663" s="323" t="s">
        <v>1539</v>
      </c>
    </row>
    <row r="1664" spans="1:8" x14ac:dyDescent="0.25">
      <c r="A1664" s="103"/>
      <c r="B1664" s="324"/>
      <c r="C1664" s="324" t="s">
        <v>1539</v>
      </c>
      <c r="D1664" t="s">
        <v>1539</v>
      </c>
      <c r="E1664" s="323" t="s">
        <v>1539</v>
      </c>
      <c r="G1664" s="323" t="s">
        <v>1539</v>
      </c>
      <c r="H1664" s="323" t="s">
        <v>1539</v>
      </c>
    </row>
    <row r="1665" spans="1:8" x14ac:dyDescent="0.25">
      <c r="A1665" s="103"/>
      <c r="B1665" s="324"/>
      <c r="C1665" s="324" t="s">
        <v>1539</v>
      </c>
      <c r="D1665" t="s">
        <v>1539</v>
      </c>
      <c r="E1665" s="323" t="s">
        <v>1539</v>
      </c>
      <c r="G1665" s="323" t="s">
        <v>1539</v>
      </c>
      <c r="H1665" s="323" t="s">
        <v>1539</v>
      </c>
    </row>
    <row r="1666" spans="1:8" x14ac:dyDescent="0.25">
      <c r="A1666" s="103"/>
      <c r="B1666" s="324"/>
      <c r="C1666" s="324" t="s">
        <v>1539</v>
      </c>
      <c r="D1666" t="s">
        <v>1539</v>
      </c>
      <c r="E1666" s="323" t="s">
        <v>1539</v>
      </c>
      <c r="G1666" s="323" t="s">
        <v>1539</v>
      </c>
      <c r="H1666" s="323" t="s">
        <v>1539</v>
      </c>
    </row>
    <row r="1667" spans="1:8" x14ac:dyDescent="0.25">
      <c r="A1667" s="103"/>
      <c r="B1667" s="324"/>
      <c r="C1667" s="324" t="s">
        <v>1539</v>
      </c>
      <c r="D1667" t="s">
        <v>1539</v>
      </c>
      <c r="E1667" s="323" t="s">
        <v>1539</v>
      </c>
      <c r="G1667" s="323" t="s">
        <v>1539</v>
      </c>
      <c r="H1667" s="323" t="s">
        <v>1539</v>
      </c>
    </row>
    <row r="1668" spans="1:8" x14ac:dyDescent="0.25">
      <c r="A1668" s="103"/>
      <c r="B1668" s="324"/>
      <c r="C1668" s="324" t="s">
        <v>1539</v>
      </c>
      <c r="D1668" t="s">
        <v>1539</v>
      </c>
      <c r="E1668" s="323" t="s">
        <v>1539</v>
      </c>
      <c r="G1668" s="323" t="s">
        <v>1539</v>
      </c>
      <c r="H1668" s="323" t="s">
        <v>1539</v>
      </c>
    </row>
    <row r="1669" spans="1:8" x14ac:dyDescent="0.25">
      <c r="A1669" s="103"/>
      <c r="B1669" s="324"/>
      <c r="C1669" s="324" t="s">
        <v>1539</v>
      </c>
      <c r="D1669" t="s">
        <v>1539</v>
      </c>
      <c r="E1669" s="323" t="s">
        <v>1539</v>
      </c>
      <c r="G1669" s="323" t="s">
        <v>1539</v>
      </c>
      <c r="H1669" s="323" t="s">
        <v>1539</v>
      </c>
    </row>
    <row r="1670" spans="1:8" x14ac:dyDescent="0.25">
      <c r="A1670" s="103"/>
      <c r="B1670" s="324"/>
      <c r="C1670" s="324" t="s">
        <v>1539</v>
      </c>
      <c r="D1670" t="s">
        <v>1539</v>
      </c>
      <c r="E1670" s="323" t="s">
        <v>1539</v>
      </c>
      <c r="G1670" s="323" t="s">
        <v>1539</v>
      </c>
      <c r="H1670" s="323" t="s">
        <v>1539</v>
      </c>
    </row>
    <row r="1671" spans="1:8" x14ac:dyDescent="0.25">
      <c r="A1671" s="103"/>
      <c r="B1671" s="324"/>
      <c r="C1671" s="324" t="s">
        <v>1539</v>
      </c>
      <c r="D1671" t="s">
        <v>1539</v>
      </c>
      <c r="E1671" s="323" t="s">
        <v>1539</v>
      </c>
      <c r="G1671" s="323" t="s">
        <v>1539</v>
      </c>
      <c r="H1671" s="323" t="s">
        <v>1539</v>
      </c>
    </row>
    <row r="1672" spans="1:8" x14ac:dyDescent="0.25">
      <c r="A1672" s="103"/>
      <c r="B1672" s="324"/>
      <c r="C1672" s="324" t="s">
        <v>1539</v>
      </c>
      <c r="D1672" t="s">
        <v>1539</v>
      </c>
      <c r="E1672" s="323" t="s">
        <v>1539</v>
      </c>
      <c r="G1672" s="323" t="s">
        <v>1539</v>
      </c>
      <c r="H1672" s="323" t="s">
        <v>1539</v>
      </c>
    </row>
    <row r="1673" spans="1:8" x14ac:dyDescent="0.25">
      <c r="A1673" s="103"/>
      <c r="B1673" s="324"/>
      <c r="C1673" s="324" t="s">
        <v>1539</v>
      </c>
      <c r="D1673" t="s">
        <v>1539</v>
      </c>
      <c r="E1673" s="323" t="s">
        <v>1539</v>
      </c>
      <c r="G1673" s="323" t="s">
        <v>1539</v>
      </c>
      <c r="H1673" s="323" t="s">
        <v>1539</v>
      </c>
    </row>
    <row r="1674" spans="1:8" x14ac:dyDescent="0.25">
      <c r="A1674" s="103"/>
      <c r="B1674" s="324"/>
      <c r="C1674" s="324" t="s">
        <v>1539</v>
      </c>
      <c r="D1674" t="s">
        <v>1539</v>
      </c>
      <c r="E1674" s="323" t="s">
        <v>1539</v>
      </c>
      <c r="G1674" s="323" t="s">
        <v>1539</v>
      </c>
      <c r="H1674" s="323" t="s">
        <v>1539</v>
      </c>
    </row>
    <row r="1675" spans="1:8" x14ac:dyDescent="0.25">
      <c r="A1675" s="103"/>
      <c r="B1675" s="324"/>
      <c r="C1675" s="324" t="s">
        <v>1539</v>
      </c>
      <c r="D1675" t="s">
        <v>1539</v>
      </c>
      <c r="E1675" s="323" t="s">
        <v>1539</v>
      </c>
      <c r="G1675" s="323" t="s">
        <v>1539</v>
      </c>
      <c r="H1675" s="323" t="s">
        <v>1539</v>
      </c>
    </row>
    <row r="1676" spans="1:8" x14ac:dyDescent="0.25">
      <c r="A1676" s="103"/>
      <c r="B1676" s="324"/>
      <c r="C1676" s="324" t="s">
        <v>1539</v>
      </c>
      <c r="D1676" t="s">
        <v>1539</v>
      </c>
      <c r="E1676" s="323" t="s">
        <v>1539</v>
      </c>
      <c r="G1676" s="323" t="s">
        <v>1539</v>
      </c>
      <c r="H1676" s="323" t="s">
        <v>1539</v>
      </c>
    </row>
    <row r="1677" spans="1:8" x14ac:dyDescent="0.25">
      <c r="A1677" s="103"/>
      <c r="B1677" s="324"/>
      <c r="C1677" s="324" t="s">
        <v>1539</v>
      </c>
      <c r="D1677" t="s">
        <v>1539</v>
      </c>
      <c r="E1677" s="323" t="s">
        <v>1539</v>
      </c>
      <c r="G1677" s="323" t="s">
        <v>1539</v>
      </c>
      <c r="H1677" s="323" t="s">
        <v>1539</v>
      </c>
    </row>
    <row r="1678" spans="1:8" x14ac:dyDescent="0.25">
      <c r="A1678" s="103"/>
      <c r="B1678" s="324"/>
      <c r="C1678" s="324" t="s">
        <v>1539</v>
      </c>
      <c r="D1678" t="s">
        <v>1539</v>
      </c>
      <c r="E1678" s="323" t="s">
        <v>1539</v>
      </c>
      <c r="G1678" s="323" t="s">
        <v>1539</v>
      </c>
      <c r="H1678" s="323" t="s">
        <v>1539</v>
      </c>
    </row>
    <row r="1679" spans="1:8" x14ac:dyDescent="0.25">
      <c r="A1679" s="103"/>
      <c r="B1679" s="324"/>
      <c r="C1679" s="324" t="s">
        <v>1539</v>
      </c>
      <c r="D1679" t="s">
        <v>1539</v>
      </c>
      <c r="E1679" s="323" t="s">
        <v>1539</v>
      </c>
      <c r="G1679" s="323" t="s">
        <v>1539</v>
      </c>
      <c r="H1679" s="323" t="s">
        <v>1539</v>
      </c>
    </row>
    <row r="1680" spans="1:8" x14ac:dyDescent="0.25">
      <c r="A1680" s="103"/>
      <c r="B1680" s="324"/>
      <c r="C1680" s="324" t="s">
        <v>1539</v>
      </c>
      <c r="D1680" t="s">
        <v>1539</v>
      </c>
      <c r="E1680" s="323" t="s">
        <v>1539</v>
      </c>
      <c r="G1680" s="323" t="s">
        <v>1539</v>
      </c>
      <c r="H1680" s="323" t="s">
        <v>1539</v>
      </c>
    </row>
    <row r="1681" spans="1:8" x14ac:dyDescent="0.25">
      <c r="A1681" s="103"/>
      <c r="B1681" s="324"/>
      <c r="C1681" s="324" t="s">
        <v>1539</v>
      </c>
      <c r="D1681" t="s">
        <v>1539</v>
      </c>
      <c r="E1681" s="323" t="s">
        <v>1539</v>
      </c>
      <c r="G1681" s="323" t="s">
        <v>1539</v>
      </c>
      <c r="H1681" s="323" t="s">
        <v>1539</v>
      </c>
    </row>
    <row r="1682" spans="1:8" x14ac:dyDescent="0.25">
      <c r="A1682" s="103"/>
      <c r="B1682" s="324"/>
      <c r="C1682" s="324" t="s">
        <v>1539</v>
      </c>
      <c r="D1682" t="s">
        <v>1539</v>
      </c>
      <c r="E1682" s="323" t="s">
        <v>1539</v>
      </c>
      <c r="G1682" s="323" t="s">
        <v>1539</v>
      </c>
      <c r="H1682" s="323" t="s">
        <v>1539</v>
      </c>
    </row>
    <row r="1683" spans="1:8" x14ac:dyDescent="0.25">
      <c r="A1683" s="103"/>
      <c r="B1683" s="324"/>
      <c r="C1683" s="324" t="s">
        <v>1539</v>
      </c>
      <c r="D1683" t="s">
        <v>1539</v>
      </c>
      <c r="E1683" s="323" t="s">
        <v>1539</v>
      </c>
      <c r="G1683" s="323" t="s">
        <v>1539</v>
      </c>
      <c r="H1683" s="323" t="s">
        <v>1539</v>
      </c>
    </row>
    <row r="1684" spans="1:8" x14ac:dyDescent="0.25">
      <c r="A1684" s="103"/>
      <c r="B1684" s="324"/>
      <c r="C1684" s="324" t="s">
        <v>1539</v>
      </c>
      <c r="D1684" t="s">
        <v>1539</v>
      </c>
      <c r="E1684" s="323" t="s">
        <v>1539</v>
      </c>
      <c r="G1684" s="323" t="s">
        <v>1539</v>
      </c>
      <c r="H1684" s="323" t="s">
        <v>1539</v>
      </c>
    </row>
    <row r="1685" spans="1:8" x14ac:dyDescent="0.25">
      <c r="A1685" s="103"/>
      <c r="B1685" s="324"/>
      <c r="C1685" s="324" t="s">
        <v>1539</v>
      </c>
      <c r="D1685" t="s">
        <v>1539</v>
      </c>
      <c r="E1685" s="323" t="s">
        <v>1539</v>
      </c>
      <c r="G1685" s="323" t="s">
        <v>1539</v>
      </c>
      <c r="H1685" s="323" t="s">
        <v>1539</v>
      </c>
    </row>
    <row r="1686" spans="1:8" x14ac:dyDescent="0.25">
      <c r="A1686" s="103"/>
      <c r="B1686" s="324"/>
      <c r="C1686" s="324" t="s">
        <v>1539</v>
      </c>
      <c r="D1686" t="s">
        <v>1539</v>
      </c>
      <c r="E1686" s="323" t="s">
        <v>1539</v>
      </c>
      <c r="G1686" s="323" t="s">
        <v>1539</v>
      </c>
      <c r="H1686" s="323" t="s">
        <v>1539</v>
      </c>
    </row>
    <row r="1687" spans="1:8" x14ac:dyDescent="0.25">
      <c r="A1687" s="103"/>
      <c r="B1687" s="324"/>
      <c r="C1687" s="324" t="s">
        <v>1539</v>
      </c>
      <c r="D1687" t="s">
        <v>1539</v>
      </c>
      <c r="E1687" s="323" t="s">
        <v>1539</v>
      </c>
      <c r="G1687" s="323" t="s">
        <v>1539</v>
      </c>
      <c r="H1687" s="323" t="s">
        <v>1539</v>
      </c>
    </row>
    <row r="1688" spans="1:8" x14ac:dyDescent="0.25">
      <c r="A1688" s="103"/>
      <c r="B1688" s="324"/>
      <c r="C1688" s="324" t="s">
        <v>1539</v>
      </c>
      <c r="D1688" t="s">
        <v>1539</v>
      </c>
      <c r="E1688" s="323" t="s">
        <v>1539</v>
      </c>
      <c r="G1688" s="323" t="s">
        <v>1539</v>
      </c>
      <c r="H1688" s="323" t="s">
        <v>1539</v>
      </c>
    </row>
    <row r="1689" spans="1:8" x14ac:dyDescent="0.25">
      <c r="A1689" s="103"/>
      <c r="B1689" s="324"/>
      <c r="C1689" s="324" t="s">
        <v>1539</v>
      </c>
      <c r="D1689" t="s">
        <v>1539</v>
      </c>
      <c r="E1689" s="323" t="s">
        <v>1539</v>
      </c>
      <c r="G1689" s="323" t="s">
        <v>1539</v>
      </c>
      <c r="H1689" s="323" t="s">
        <v>1539</v>
      </c>
    </row>
    <row r="1690" spans="1:8" x14ac:dyDescent="0.25">
      <c r="A1690" s="103"/>
      <c r="B1690" s="324"/>
      <c r="C1690" s="324" t="s">
        <v>1539</v>
      </c>
      <c r="D1690" t="s">
        <v>1539</v>
      </c>
      <c r="E1690" s="323" t="s">
        <v>1539</v>
      </c>
      <c r="G1690" s="323" t="s">
        <v>1539</v>
      </c>
      <c r="H1690" s="323" t="s">
        <v>1539</v>
      </c>
    </row>
    <row r="1691" spans="1:8" x14ac:dyDescent="0.25">
      <c r="A1691" s="103"/>
      <c r="B1691" s="324"/>
      <c r="C1691" s="324" t="s">
        <v>1539</v>
      </c>
      <c r="D1691" t="s">
        <v>1539</v>
      </c>
      <c r="E1691" s="323" t="s">
        <v>1539</v>
      </c>
      <c r="G1691" s="323" t="s">
        <v>1539</v>
      </c>
      <c r="H1691" s="323" t="s">
        <v>1539</v>
      </c>
    </row>
    <row r="1692" spans="1:8" x14ac:dyDescent="0.25">
      <c r="A1692" s="103"/>
      <c r="B1692" s="324"/>
      <c r="C1692" s="324" t="s">
        <v>1539</v>
      </c>
      <c r="D1692" t="s">
        <v>1539</v>
      </c>
      <c r="E1692" s="323" t="s">
        <v>1539</v>
      </c>
      <c r="G1692" s="323" t="s">
        <v>1539</v>
      </c>
      <c r="H1692" s="323" t="s">
        <v>1539</v>
      </c>
    </row>
    <row r="1693" spans="1:8" x14ac:dyDescent="0.25">
      <c r="A1693" s="103"/>
      <c r="B1693" s="324"/>
      <c r="C1693" s="324" t="s">
        <v>1539</v>
      </c>
      <c r="D1693" t="s">
        <v>1539</v>
      </c>
      <c r="E1693" s="323" t="s">
        <v>1539</v>
      </c>
      <c r="G1693" s="323" t="s">
        <v>1539</v>
      </c>
      <c r="H1693" s="323" t="s">
        <v>1539</v>
      </c>
    </row>
    <row r="1694" spans="1:8" x14ac:dyDescent="0.25">
      <c r="A1694" s="103"/>
      <c r="B1694" s="324"/>
      <c r="C1694" s="324" t="s">
        <v>1539</v>
      </c>
      <c r="D1694" t="s">
        <v>1539</v>
      </c>
      <c r="E1694" s="323" t="s">
        <v>1539</v>
      </c>
      <c r="G1694" s="323" t="s">
        <v>1539</v>
      </c>
      <c r="H1694" s="323" t="s">
        <v>1539</v>
      </c>
    </row>
    <row r="1695" spans="1:8" x14ac:dyDescent="0.25">
      <c r="A1695" s="103"/>
      <c r="B1695" s="324"/>
      <c r="C1695" s="324" t="s">
        <v>1539</v>
      </c>
      <c r="D1695" t="s">
        <v>1539</v>
      </c>
      <c r="E1695" s="323" t="s">
        <v>1539</v>
      </c>
      <c r="G1695" s="323" t="s">
        <v>1539</v>
      </c>
      <c r="H1695" s="323" t="s">
        <v>1539</v>
      </c>
    </row>
    <row r="1696" spans="1:8" x14ac:dyDescent="0.25">
      <c r="A1696" s="103"/>
      <c r="B1696" s="324"/>
      <c r="C1696" s="324" t="s">
        <v>1539</v>
      </c>
      <c r="D1696" t="s">
        <v>1539</v>
      </c>
      <c r="E1696" s="323" t="s">
        <v>1539</v>
      </c>
      <c r="G1696" s="323" t="s">
        <v>1539</v>
      </c>
      <c r="H1696" s="323" t="s">
        <v>1539</v>
      </c>
    </row>
    <row r="1697" spans="1:8" x14ac:dyDescent="0.25">
      <c r="A1697" s="103"/>
      <c r="B1697" s="324"/>
      <c r="C1697" s="324" t="s">
        <v>1539</v>
      </c>
      <c r="D1697" t="s">
        <v>1539</v>
      </c>
      <c r="E1697" s="323" t="s">
        <v>1539</v>
      </c>
      <c r="G1697" s="323" t="s">
        <v>1539</v>
      </c>
      <c r="H1697" s="323" t="s">
        <v>1539</v>
      </c>
    </row>
    <row r="1698" spans="1:8" x14ac:dyDescent="0.25">
      <c r="A1698" s="103"/>
      <c r="B1698" s="324"/>
      <c r="C1698" s="324" t="s">
        <v>1539</v>
      </c>
      <c r="D1698" t="s">
        <v>1539</v>
      </c>
      <c r="E1698" s="323" t="s">
        <v>1539</v>
      </c>
      <c r="G1698" s="323" t="s">
        <v>1539</v>
      </c>
      <c r="H1698" s="323" t="s">
        <v>1539</v>
      </c>
    </row>
    <row r="1699" spans="1:8" x14ac:dyDescent="0.25">
      <c r="A1699" s="103"/>
      <c r="B1699" s="324"/>
      <c r="C1699" s="324" t="s">
        <v>1539</v>
      </c>
      <c r="D1699" t="s">
        <v>1539</v>
      </c>
      <c r="E1699" s="323" t="s">
        <v>1539</v>
      </c>
      <c r="G1699" s="323" t="s">
        <v>1539</v>
      </c>
      <c r="H1699" s="323" t="s">
        <v>1539</v>
      </c>
    </row>
    <row r="1700" spans="1:8" x14ac:dyDescent="0.25">
      <c r="A1700" s="103"/>
      <c r="B1700" s="324"/>
      <c r="C1700" s="324" t="s">
        <v>1539</v>
      </c>
      <c r="D1700" t="s">
        <v>1539</v>
      </c>
      <c r="E1700" s="323" t="s">
        <v>1539</v>
      </c>
      <c r="G1700" s="323" t="s">
        <v>1539</v>
      </c>
      <c r="H1700" s="323" t="s">
        <v>1539</v>
      </c>
    </row>
    <row r="1701" spans="1:8" x14ac:dyDescent="0.25">
      <c r="A1701" s="103"/>
      <c r="B1701" s="324"/>
      <c r="C1701" s="324" t="s">
        <v>1539</v>
      </c>
      <c r="D1701" t="s">
        <v>1539</v>
      </c>
      <c r="E1701" s="323" t="s">
        <v>1539</v>
      </c>
      <c r="G1701" s="323" t="s">
        <v>1539</v>
      </c>
      <c r="H1701" s="323" t="s">
        <v>1539</v>
      </c>
    </row>
    <row r="1702" spans="1:8" x14ac:dyDescent="0.25">
      <c r="A1702" s="103"/>
      <c r="B1702" s="324"/>
      <c r="C1702" s="324" t="s">
        <v>1539</v>
      </c>
      <c r="D1702" t="s">
        <v>1539</v>
      </c>
      <c r="E1702" s="323" t="s">
        <v>1539</v>
      </c>
      <c r="G1702" s="323" t="s">
        <v>1539</v>
      </c>
      <c r="H1702" s="323" t="s">
        <v>1539</v>
      </c>
    </row>
    <row r="1703" spans="1:8" x14ac:dyDescent="0.25">
      <c r="A1703" s="103"/>
      <c r="B1703" s="324"/>
      <c r="C1703" s="324" t="s">
        <v>1539</v>
      </c>
      <c r="D1703" t="s">
        <v>1539</v>
      </c>
      <c r="E1703" s="323" t="s">
        <v>1539</v>
      </c>
      <c r="G1703" s="323" t="s">
        <v>1539</v>
      </c>
      <c r="H1703" s="323" t="s">
        <v>1539</v>
      </c>
    </row>
    <row r="1704" spans="1:8" x14ac:dyDescent="0.25">
      <c r="A1704" s="103"/>
      <c r="B1704" s="324"/>
      <c r="C1704" s="324" t="s">
        <v>1539</v>
      </c>
      <c r="D1704" t="s">
        <v>1539</v>
      </c>
      <c r="E1704" s="323" t="s">
        <v>1539</v>
      </c>
      <c r="G1704" s="323" t="s">
        <v>1539</v>
      </c>
      <c r="H1704" s="323" t="s">
        <v>1539</v>
      </c>
    </row>
    <row r="1705" spans="1:8" x14ac:dyDescent="0.25">
      <c r="A1705" s="103"/>
      <c r="B1705" s="324"/>
      <c r="C1705" s="324" t="s">
        <v>1539</v>
      </c>
      <c r="D1705" t="s">
        <v>1539</v>
      </c>
      <c r="E1705" s="323" t="s">
        <v>1539</v>
      </c>
      <c r="G1705" s="323" t="s">
        <v>1539</v>
      </c>
      <c r="H1705" s="323" t="s">
        <v>1539</v>
      </c>
    </row>
    <row r="1706" spans="1:8" x14ac:dyDescent="0.25">
      <c r="A1706" s="103"/>
      <c r="B1706" s="324"/>
      <c r="C1706" s="324" t="s">
        <v>1539</v>
      </c>
      <c r="D1706" t="s">
        <v>1539</v>
      </c>
      <c r="E1706" s="323" t="s">
        <v>1539</v>
      </c>
      <c r="G1706" s="323" t="s">
        <v>1539</v>
      </c>
      <c r="H1706" s="323" t="s">
        <v>1539</v>
      </c>
    </row>
    <row r="1707" spans="1:8" x14ac:dyDescent="0.25">
      <c r="A1707" s="103"/>
      <c r="B1707" s="324"/>
      <c r="C1707" s="324" t="s">
        <v>1539</v>
      </c>
      <c r="D1707" t="s">
        <v>1539</v>
      </c>
      <c r="E1707" s="323" t="s">
        <v>1539</v>
      </c>
      <c r="G1707" s="323" t="s">
        <v>1539</v>
      </c>
      <c r="H1707" s="323" t="s">
        <v>1539</v>
      </c>
    </row>
    <row r="1708" spans="1:8" x14ac:dyDescent="0.25">
      <c r="A1708" s="103"/>
      <c r="B1708" s="324"/>
      <c r="C1708" s="324" t="s">
        <v>1539</v>
      </c>
      <c r="D1708" t="s">
        <v>1539</v>
      </c>
      <c r="E1708" s="323" t="s">
        <v>1539</v>
      </c>
      <c r="G1708" s="323" t="s">
        <v>1539</v>
      </c>
      <c r="H1708" s="323" t="s">
        <v>1539</v>
      </c>
    </row>
    <row r="1709" spans="1:8" x14ac:dyDescent="0.25">
      <c r="A1709" s="103"/>
      <c r="B1709" s="324"/>
      <c r="C1709" s="324" t="s">
        <v>1539</v>
      </c>
      <c r="D1709" t="s">
        <v>1539</v>
      </c>
      <c r="E1709" s="323" t="s">
        <v>1539</v>
      </c>
      <c r="G1709" s="323" t="s">
        <v>1539</v>
      </c>
      <c r="H1709" s="323" t="s">
        <v>1539</v>
      </c>
    </row>
    <row r="1710" spans="1:8" x14ac:dyDescent="0.25">
      <c r="A1710" s="103"/>
      <c r="B1710" s="324"/>
      <c r="C1710" s="324" t="s">
        <v>1539</v>
      </c>
      <c r="D1710" t="s">
        <v>1539</v>
      </c>
      <c r="E1710" s="323" t="s">
        <v>1539</v>
      </c>
      <c r="G1710" s="323" t="s">
        <v>1539</v>
      </c>
      <c r="H1710" s="323" t="s">
        <v>1539</v>
      </c>
    </row>
    <row r="1711" spans="1:8" x14ac:dyDescent="0.25">
      <c r="A1711" s="103"/>
      <c r="B1711" s="324"/>
      <c r="C1711" s="324" t="s">
        <v>1539</v>
      </c>
      <c r="D1711" t="s">
        <v>1539</v>
      </c>
      <c r="E1711" s="323" t="s">
        <v>1539</v>
      </c>
      <c r="G1711" s="323" t="s">
        <v>1539</v>
      </c>
      <c r="H1711" s="323" t="s">
        <v>1539</v>
      </c>
    </row>
    <row r="1712" spans="1:8" x14ac:dyDescent="0.25">
      <c r="A1712" s="103"/>
      <c r="B1712" s="326"/>
      <c r="C1712" s="324" t="s">
        <v>1539</v>
      </c>
      <c r="D1712" t="s">
        <v>1539</v>
      </c>
      <c r="E1712" s="323" t="s">
        <v>1539</v>
      </c>
      <c r="G1712" s="323" t="s">
        <v>1539</v>
      </c>
      <c r="H1712" s="323" t="s">
        <v>1539</v>
      </c>
    </row>
    <row r="1713" spans="1:8" x14ac:dyDescent="0.25">
      <c r="A1713" s="103"/>
      <c r="C1713" s="324" t="s">
        <v>1539</v>
      </c>
      <c r="D1713" t="s">
        <v>1539</v>
      </c>
      <c r="E1713" s="323" t="s">
        <v>1539</v>
      </c>
      <c r="G1713" s="323" t="s">
        <v>1539</v>
      </c>
      <c r="H1713" s="323" t="s">
        <v>1539</v>
      </c>
    </row>
    <row r="1714" spans="1:8" x14ac:dyDescent="0.25">
      <c r="A1714" s="103"/>
      <c r="C1714" s="324" t="s">
        <v>1539</v>
      </c>
      <c r="D1714" t="s">
        <v>1539</v>
      </c>
      <c r="E1714" s="323" t="s">
        <v>1539</v>
      </c>
      <c r="G1714" s="323" t="s">
        <v>1539</v>
      </c>
      <c r="H1714" s="323" t="s">
        <v>1539</v>
      </c>
    </row>
    <row r="1715" spans="1:8" x14ac:dyDescent="0.25">
      <c r="A1715" s="103"/>
      <c r="C1715" s="324" t="s">
        <v>1539</v>
      </c>
      <c r="D1715" t="s">
        <v>1539</v>
      </c>
      <c r="E1715" s="323" t="s">
        <v>1539</v>
      </c>
      <c r="G1715" s="323" t="s">
        <v>1539</v>
      </c>
      <c r="H1715" s="323" t="s">
        <v>1539</v>
      </c>
    </row>
    <row r="1716" spans="1:8" x14ac:dyDescent="0.25">
      <c r="A1716" s="103"/>
      <c r="B1716" s="326"/>
      <c r="C1716" s="324" t="s">
        <v>1539</v>
      </c>
      <c r="D1716" t="s">
        <v>1539</v>
      </c>
      <c r="E1716" s="323" t="s">
        <v>1539</v>
      </c>
      <c r="G1716" s="323" t="s">
        <v>1539</v>
      </c>
      <c r="H1716" s="323" t="s">
        <v>1539</v>
      </c>
    </row>
    <row r="1717" spans="1:8" x14ac:dyDescent="0.25">
      <c r="A1717" s="103"/>
      <c r="C1717" s="324" t="s">
        <v>1539</v>
      </c>
      <c r="D1717" t="s">
        <v>1539</v>
      </c>
      <c r="E1717" s="323" t="s">
        <v>1539</v>
      </c>
      <c r="G1717" s="323" t="s">
        <v>1539</v>
      </c>
      <c r="H1717" s="323" t="s">
        <v>1539</v>
      </c>
    </row>
    <row r="1718" spans="1:8" x14ac:dyDescent="0.25">
      <c r="A1718" s="103"/>
      <c r="C1718" s="324" t="s">
        <v>1539</v>
      </c>
      <c r="D1718" t="s">
        <v>1539</v>
      </c>
      <c r="E1718" s="323" t="s">
        <v>1539</v>
      </c>
      <c r="G1718" s="323" t="s">
        <v>1539</v>
      </c>
      <c r="H1718" s="323" t="s">
        <v>1539</v>
      </c>
    </row>
    <row r="1719" spans="1:8" x14ac:dyDescent="0.25">
      <c r="A1719" s="103"/>
      <c r="C1719" s="324" t="s">
        <v>1539</v>
      </c>
      <c r="D1719" t="s">
        <v>1539</v>
      </c>
      <c r="E1719" s="323" t="s">
        <v>1539</v>
      </c>
      <c r="G1719" s="323" t="s">
        <v>1539</v>
      </c>
      <c r="H1719" s="323" t="s">
        <v>1539</v>
      </c>
    </row>
    <row r="1720" spans="1:8" x14ac:dyDescent="0.25">
      <c r="A1720" s="103"/>
      <c r="B1720" s="326"/>
      <c r="C1720" s="324" t="s">
        <v>1539</v>
      </c>
      <c r="D1720" t="s">
        <v>1539</v>
      </c>
      <c r="E1720" s="323" t="s">
        <v>1539</v>
      </c>
      <c r="G1720" s="323" t="s">
        <v>1539</v>
      </c>
      <c r="H1720" s="323" t="s">
        <v>1539</v>
      </c>
    </row>
    <row r="1721" spans="1:8" x14ac:dyDescent="0.25">
      <c r="A1721" s="103"/>
      <c r="C1721" s="324" t="s">
        <v>1539</v>
      </c>
      <c r="D1721" t="s">
        <v>1539</v>
      </c>
      <c r="E1721" s="323" t="s">
        <v>1539</v>
      </c>
      <c r="G1721" s="323" t="s">
        <v>1539</v>
      </c>
      <c r="H1721" s="323" t="s">
        <v>1539</v>
      </c>
    </row>
    <row r="1722" spans="1:8" x14ac:dyDescent="0.25">
      <c r="A1722" s="103"/>
      <c r="C1722" s="324" t="s">
        <v>1539</v>
      </c>
      <c r="D1722" t="s">
        <v>1539</v>
      </c>
      <c r="E1722" s="323" t="s">
        <v>1539</v>
      </c>
      <c r="G1722" s="323" t="s">
        <v>1539</v>
      </c>
      <c r="H1722" s="323" t="s">
        <v>1539</v>
      </c>
    </row>
    <row r="1723" spans="1:8" x14ac:dyDescent="0.25">
      <c r="A1723" s="103"/>
      <c r="C1723" s="324" t="s">
        <v>1539</v>
      </c>
      <c r="D1723" t="s">
        <v>1539</v>
      </c>
      <c r="E1723" s="323" t="s">
        <v>1539</v>
      </c>
      <c r="G1723" s="323" t="s">
        <v>1539</v>
      </c>
      <c r="H1723" s="323" t="s">
        <v>1539</v>
      </c>
    </row>
    <row r="1724" spans="1:8" x14ac:dyDescent="0.25">
      <c r="A1724" s="103"/>
      <c r="B1724" s="326"/>
      <c r="C1724" s="324" t="s">
        <v>1539</v>
      </c>
      <c r="D1724" t="s">
        <v>1539</v>
      </c>
      <c r="E1724" s="323" t="s">
        <v>1539</v>
      </c>
      <c r="G1724" s="323" t="s">
        <v>1539</v>
      </c>
      <c r="H1724" s="323" t="s">
        <v>1539</v>
      </c>
    </row>
    <row r="1725" spans="1:8" x14ac:dyDescent="0.25">
      <c r="A1725" s="103"/>
      <c r="C1725" s="324" t="s">
        <v>1539</v>
      </c>
      <c r="D1725" t="s">
        <v>1539</v>
      </c>
      <c r="E1725" s="323" t="s">
        <v>1539</v>
      </c>
      <c r="G1725" s="323" t="s">
        <v>1539</v>
      </c>
      <c r="H1725" s="323" t="s">
        <v>1539</v>
      </c>
    </row>
    <row r="1726" spans="1:8" x14ac:dyDescent="0.25">
      <c r="A1726" s="103"/>
      <c r="C1726" s="324" t="s">
        <v>1539</v>
      </c>
      <c r="D1726" t="s">
        <v>1539</v>
      </c>
      <c r="E1726" s="323" t="s">
        <v>1539</v>
      </c>
      <c r="G1726" s="323" t="s">
        <v>1539</v>
      </c>
      <c r="H1726" s="323" t="s">
        <v>1539</v>
      </c>
    </row>
    <row r="1727" spans="1:8" x14ac:dyDescent="0.25">
      <c r="A1727" s="103"/>
      <c r="C1727" s="324" t="s">
        <v>1539</v>
      </c>
      <c r="D1727" t="s">
        <v>1539</v>
      </c>
      <c r="E1727" s="323" t="s">
        <v>1539</v>
      </c>
      <c r="G1727" s="323" t="s">
        <v>1539</v>
      </c>
      <c r="H1727" s="323" t="s">
        <v>1539</v>
      </c>
    </row>
    <row r="1728" spans="1:8" x14ac:dyDescent="0.25">
      <c r="A1728" s="103"/>
      <c r="C1728" s="324" t="s">
        <v>1539</v>
      </c>
      <c r="D1728" t="s">
        <v>1539</v>
      </c>
      <c r="E1728" s="323" t="s">
        <v>1539</v>
      </c>
      <c r="G1728" s="323" t="s">
        <v>1539</v>
      </c>
      <c r="H1728" s="323" t="s">
        <v>1539</v>
      </c>
    </row>
    <row r="1729" spans="1:8" x14ac:dyDescent="0.25">
      <c r="A1729" s="103"/>
      <c r="B1729" s="324"/>
      <c r="C1729" s="324" t="s">
        <v>1539</v>
      </c>
      <c r="D1729" t="s">
        <v>1539</v>
      </c>
      <c r="E1729" s="323" t="s">
        <v>1539</v>
      </c>
      <c r="G1729" s="323" t="s">
        <v>1539</v>
      </c>
      <c r="H1729" s="323" t="s">
        <v>1539</v>
      </c>
    </row>
    <row r="1730" spans="1:8" x14ac:dyDescent="0.25">
      <c r="A1730" s="103"/>
      <c r="B1730" s="324"/>
      <c r="C1730" s="324" t="s">
        <v>1539</v>
      </c>
      <c r="D1730" t="s">
        <v>1539</v>
      </c>
      <c r="E1730" s="323" t="s">
        <v>1539</v>
      </c>
      <c r="G1730" s="323" t="s">
        <v>1539</v>
      </c>
      <c r="H1730" s="323" t="s">
        <v>1539</v>
      </c>
    </row>
    <row r="1731" spans="1:8" x14ac:dyDescent="0.25">
      <c r="A1731" s="103"/>
      <c r="B1731" s="324"/>
      <c r="C1731" s="324" t="s">
        <v>1539</v>
      </c>
      <c r="D1731" t="s">
        <v>1539</v>
      </c>
      <c r="E1731" s="323" t="s">
        <v>1539</v>
      </c>
      <c r="G1731" s="323" t="s">
        <v>1539</v>
      </c>
      <c r="H1731" s="323" t="s">
        <v>1539</v>
      </c>
    </row>
    <row r="1732" spans="1:8" x14ac:dyDescent="0.25">
      <c r="A1732" s="103"/>
      <c r="B1732" s="324"/>
      <c r="C1732" s="324" t="s">
        <v>1539</v>
      </c>
      <c r="D1732" t="s">
        <v>1539</v>
      </c>
      <c r="E1732" s="323" t="s">
        <v>1539</v>
      </c>
      <c r="G1732" s="323" t="s">
        <v>1539</v>
      </c>
      <c r="H1732" s="323" t="s">
        <v>1539</v>
      </c>
    </row>
    <row r="1733" spans="1:8" x14ac:dyDescent="0.25">
      <c r="A1733" s="103"/>
      <c r="B1733" s="324"/>
      <c r="C1733" s="324" t="s">
        <v>1539</v>
      </c>
      <c r="D1733" t="s">
        <v>1539</v>
      </c>
      <c r="E1733" s="323" t="s">
        <v>1539</v>
      </c>
      <c r="G1733" s="323" t="s">
        <v>1539</v>
      </c>
      <c r="H1733" s="323" t="s">
        <v>1539</v>
      </c>
    </row>
    <row r="1734" spans="1:8" x14ac:dyDescent="0.25">
      <c r="A1734" s="103"/>
      <c r="B1734" s="324"/>
      <c r="C1734" s="324" t="s">
        <v>1539</v>
      </c>
      <c r="D1734" t="s">
        <v>1539</v>
      </c>
      <c r="E1734" s="323" t="s">
        <v>1539</v>
      </c>
      <c r="G1734" s="323" t="s">
        <v>1539</v>
      </c>
      <c r="H1734" s="323" t="s">
        <v>1539</v>
      </c>
    </row>
    <row r="1735" spans="1:8" x14ac:dyDescent="0.25">
      <c r="A1735" s="103"/>
      <c r="B1735" s="324"/>
      <c r="C1735" s="324" t="s">
        <v>1539</v>
      </c>
      <c r="D1735" t="s">
        <v>1539</v>
      </c>
      <c r="E1735" s="323" t="s">
        <v>1539</v>
      </c>
      <c r="G1735" s="323" t="s">
        <v>1539</v>
      </c>
      <c r="H1735" s="323" t="s">
        <v>1539</v>
      </c>
    </row>
    <row r="1736" spans="1:8" x14ac:dyDescent="0.25">
      <c r="A1736" s="103"/>
      <c r="B1736" s="324"/>
      <c r="C1736" s="324" t="s">
        <v>1539</v>
      </c>
      <c r="D1736" t="s">
        <v>1539</v>
      </c>
      <c r="E1736" s="323" t="s">
        <v>1539</v>
      </c>
      <c r="G1736" s="323" t="s">
        <v>1539</v>
      </c>
      <c r="H1736" s="323" t="s">
        <v>1539</v>
      </c>
    </row>
    <row r="1737" spans="1:8" x14ac:dyDescent="0.25">
      <c r="A1737" s="103"/>
      <c r="B1737" s="324"/>
      <c r="C1737" s="324" t="s">
        <v>1539</v>
      </c>
      <c r="D1737" t="s">
        <v>1539</v>
      </c>
      <c r="E1737" s="323" t="s">
        <v>1539</v>
      </c>
      <c r="G1737" s="323" t="s">
        <v>1539</v>
      </c>
      <c r="H1737" s="323" t="s">
        <v>1539</v>
      </c>
    </row>
    <row r="1738" spans="1:8" x14ac:dyDescent="0.25">
      <c r="A1738" s="103"/>
      <c r="B1738" s="324"/>
      <c r="C1738" s="324" t="s">
        <v>1539</v>
      </c>
      <c r="D1738" t="s">
        <v>1539</v>
      </c>
      <c r="E1738" s="323" t="s">
        <v>1539</v>
      </c>
      <c r="G1738" s="323" t="s">
        <v>1539</v>
      </c>
      <c r="H1738" s="323" t="s">
        <v>1539</v>
      </c>
    </row>
    <row r="1739" spans="1:8" x14ac:dyDescent="0.25">
      <c r="A1739" s="103"/>
      <c r="B1739" s="324"/>
      <c r="C1739" s="324" t="s">
        <v>1539</v>
      </c>
      <c r="D1739" t="s">
        <v>1539</v>
      </c>
      <c r="E1739" s="323" t="s">
        <v>1539</v>
      </c>
      <c r="G1739" s="323" t="s">
        <v>1539</v>
      </c>
      <c r="H1739" s="323" t="s">
        <v>1539</v>
      </c>
    </row>
    <row r="1740" spans="1:8" x14ac:dyDescent="0.25">
      <c r="A1740" s="103"/>
      <c r="B1740" s="324"/>
      <c r="C1740" s="324" t="s">
        <v>1539</v>
      </c>
      <c r="D1740" t="s">
        <v>1539</v>
      </c>
      <c r="E1740" s="323" t="s">
        <v>1539</v>
      </c>
      <c r="G1740" s="323" t="s">
        <v>1539</v>
      </c>
      <c r="H1740" s="323" t="s">
        <v>1539</v>
      </c>
    </row>
    <row r="1741" spans="1:8" x14ac:dyDescent="0.25">
      <c r="A1741" s="103"/>
      <c r="B1741" s="324"/>
      <c r="C1741" s="324" t="s">
        <v>1539</v>
      </c>
      <c r="D1741" t="s">
        <v>1539</v>
      </c>
      <c r="E1741" s="323" t="s">
        <v>1539</v>
      </c>
      <c r="G1741" s="323" t="s">
        <v>1539</v>
      </c>
      <c r="H1741" s="323" t="s">
        <v>1539</v>
      </c>
    </row>
    <row r="1742" spans="1:8" x14ac:dyDescent="0.25">
      <c r="A1742" s="103"/>
      <c r="B1742" s="324"/>
      <c r="C1742" s="324" t="s">
        <v>1539</v>
      </c>
      <c r="D1742" t="s">
        <v>1539</v>
      </c>
      <c r="E1742" s="323" t="s">
        <v>1539</v>
      </c>
      <c r="G1742" s="323" t="s">
        <v>1539</v>
      </c>
      <c r="H1742" s="323" t="s">
        <v>1539</v>
      </c>
    </row>
    <row r="1743" spans="1:8" x14ac:dyDescent="0.25">
      <c r="A1743" s="103"/>
      <c r="B1743" s="324"/>
      <c r="C1743" s="324" t="s">
        <v>1539</v>
      </c>
      <c r="D1743" t="s">
        <v>1539</v>
      </c>
      <c r="E1743" s="323" t="s">
        <v>1539</v>
      </c>
      <c r="G1743" s="323" t="s">
        <v>1539</v>
      </c>
      <c r="H1743" s="323" t="s">
        <v>1539</v>
      </c>
    </row>
    <row r="1744" spans="1:8" x14ac:dyDescent="0.25">
      <c r="A1744" s="103"/>
      <c r="B1744" s="324"/>
      <c r="C1744" s="324" t="s">
        <v>1539</v>
      </c>
      <c r="D1744" t="s">
        <v>1539</v>
      </c>
      <c r="E1744" s="323" t="s">
        <v>1539</v>
      </c>
      <c r="G1744" s="323" t="s">
        <v>1539</v>
      </c>
      <c r="H1744" s="323" t="s">
        <v>1539</v>
      </c>
    </row>
    <row r="1745" spans="1:8" x14ac:dyDescent="0.25">
      <c r="A1745" s="103"/>
      <c r="B1745" s="324"/>
      <c r="C1745" s="324" t="s">
        <v>1539</v>
      </c>
      <c r="D1745" t="s">
        <v>1539</v>
      </c>
      <c r="E1745" s="323" t="s">
        <v>1539</v>
      </c>
      <c r="G1745" s="323" t="s">
        <v>1539</v>
      </c>
      <c r="H1745" s="323" t="s">
        <v>1539</v>
      </c>
    </row>
    <row r="1746" spans="1:8" x14ac:dyDescent="0.25">
      <c r="A1746" s="103"/>
      <c r="B1746" s="324"/>
      <c r="C1746" s="324" t="s">
        <v>1539</v>
      </c>
      <c r="D1746" t="s">
        <v>1539</v>
      </c>
      <c r="E1746" s="323" t="s">
        <v>1539</v>
      </c>
      <c r="G1746" s="323" t="s">
        <v>1539</v>
      </c>
      <c r="H1746" s="323" t="s">
        <v>1539</v>
      </c>
    </row>
    <row r="1747" spans="1:8" x14ac:dyDescent="0.25">
      <c r="A1747" s="103"/>
      <c r="B1747" s="324"/>
      <c r="C1747" s="324" t="s">
        <v>1539</v>
      </c>
      <c r="D1747" t="s">
        <v>1539</v>
      </c>
      <c r="E1747" s="323" t="s">
        <v>1539</v>
      </c>
      <c r="G1747" s="323" t="s">
        <v>1539</v>
      </c>
      <c r="H1747" s="323" t="s">
        <v>1539</v>
      </c>
    </row>
    <row r="1748" spans="1:8" x14ac:dyDescent="0.25">
      <c r="A1748" s="103"/>
      <c r="B1748" s="324"/>
      <c r="C1748" s="324" t="s">
        <v>1539</v>
      </c>
      <c r="D1748" t="s">
        <v>1539</v>
      </c>
      <c r="E1748" s="323" t="s">
        <v>1539</v>
      </c>
      <c r="G1748" s="323" t="s">
        <v>1539</v>
      </c>
      <c r="H1748" s="323" t="s">
        <v>1539</v>
      </c>
    </row>
    <row r="1749" spans="1:8" x14ac:dyDescent="0.25">
      <c r="A1749" s="103"/>
      <c r="B1749" s="324"/>
      <c r="C1749" s="324" t="s">
        <v>1539</v>
      </c>
      <c r="D1749" t="s">
        <v>1539</v>
      </c>
      <c r="E1749" s="323" t="s">
        <v>1539</v>
      </c>
      <c r="G1749" s="323" t="s">
        <v>1539</v>
      </c>
      <c r="H1749" s="323" t="s">
        <v>1539</v>
      </c>
    </row>
    <row r="1750" spans="1:8" x14ac:dyDescent="0.25">
      <c r="A1750" s="103"/>
      <c r="B1750" s="324"/>
      <c r="C1750" s="324" t="s">
        <v>1539</v>
      </c>
      <c r="D1750" t="s">
        <v>1539</v>
      </c>
      <c r="E1750" s="323" t="s">
        <v>1539</v>
      </c>
      <c r="G1750" s="323" t="s">
        <v>1539</v>
      </c>
      <c r="H1750" s="323" t="s">
        <v>1539</v>
      </c>
    </row>
    <row r="1751" spans="1:8" x14ac:dyDescent="0.25">
      <c r="A1751" s="103"/>
      <c r="B1751" s="324"/>
      <c r="C1751" s="324" t="s">
        <v>1539</v>
      </c>
      <c r="D1751" t="s">
        <v>1539</v>
      </c>
      <c r="E1751" s="323" t="s">
        <v>1539</v>
      </c>
      <c r="G1751" s="323" t="s">
        <v>1539</v>
      </c>
      <c r="H1751" s="323" t="s">
        <v>1539</v>
      </c>
    </row>
    <row r="1752" spans="1:8" x14ac:dyDescent="0.25">
      <c r="A1752" s="103"/>
      <c r="B1752" s="326"/>
      <c r="C1752" s="324" t="s">
        <v>1539</v>
      </c>
      <c r="D1752" t="s">
        <v>1539</v>
      </c>
      <c r="E1752" s="323" t="s">
        <v>1539</v>
      </c>
      <c r="G1752" s="323" t="s">
        <v>1539</v>
      </c>
      <c r="H1752" s="323" t="s">
        <v>1539</v>
      </c>
    </row>
    <row r="1753" spans="1:8" x14ac:dyDescent="0.25">
      <c r="A1753" s="103"/>
      <c r="C1753" s="324" t="s">
        <v>1539</v>
      </c>
      <c r="D1753" t="s">
        <v>1539</v>
      </c>
      <c r="E1753" s="323" t="s">
        <v>1539</v>
      </c>
      <c r="G1753" s="323" t="s">
        <v>1539</v>
      </c>
      <c r="H1753" s="323" t="s">
        <v>1539</v>
      </c>
    </row>
    <row r="1754" spans="1:8" x14ac:dyDescent="0.25">
      <c r="A1754" s="103"/>
      <c r="C1754" s="324" t="s">
        <v>1539</v>
      </c>
      <c r="D1754" t="s">
        <v>1539</v>
      </c>
      <c r="E1754" s="323" t="s">
        <v>1539</v>
      </c>
      <c r="G1754" s="323" t="s">
        <v>1539</v>
      </c>
      <c r="H1754" s="323" t="s">
        <v>1539</v>
      </c>
    </row>
    <row r="1755" spans="1:8" x14ac:dyDescent="0.25">
      <c r="A1755" s="103"/>
      <c r="C1755" s="324" t="s">
        <v>1539</v>
      </c>
      <c r="D1755" t="s">
        <v>1539</v>
      </c>
      <c r="E1755" s="323" t="s">
        <v>1539</v>
      </c>
      <c r="G1755" s="323" t="s">
        <v>1539</v>
      </c>
      <c r="H1755" s="323" t="s">
        <v>1539</v>
      </c>
    </row>
    <row r="1756" spans="1:8" x14ac:dyDescent="0.25">
      <c r="A1756" s="103"/>
      <c r="C1756" s="324" t="s">
        <v>1539</v>
      </c>
      <c r="D1756" t="s">
        <v>1539</v>
      </c>
      <c r="E1756" s="323" t="s">
        <v>1539</v>
      </c>
      <c r="G1756" s="323" t="s">
        <v>1539</v>
      </c>
      <c r="H1756" s="323" t="s">
        <v>1539</v>
      </c>
    </row>
    <row r="1757" spans="1:8" x14ac:dyDescent="0.25">
      <c r="A1757" s="103"/>
      <c r="B1757" s="324"/>
      <c r="C1757" s="324" t="s">
        <v>1539</v>
      </c>
      <c r="D1757" t="s">
        <v>1539</v>
      </c>
      <c r="E1757" s="323" t="s">
        <v>1539</v>
      </c>
      <c r="G1757" s="323" t="s">
        <v>1539</v>
      </c>
      <c r="H1757" s="323" t="s">
        <v>1539</v>
      </c>
    </row>
    <row r="1758" spans="1:8" x14ac:dyDescent="0.25">
      <c r="A1758" s="103"/>
      <c r="B1758" s="324"/>
      <c r="C1758" s="324" t="s">
        <v>1539</v>
      </c>
      <c r="D1758" t="s">
        <v>1539</v>
      </c>
      <c r="E1758" s="323" t="s">
        <v>1539</v>
      </c>
      <c r="G1758" s="323" t="s">
        <v>1539</v>
      </c>
      <c r="H1758" s="323" t="s">
        <v>1539</v>
      </c>
    </row>
    <row r="1759" spans="1:8" x14ac:dyDescent="0.25">
      <c r="A1759" s="103"/>
      <c r="B1759" s="324"/>
      <c r="C1759" s="324" t="s">
        <v>1539</v>
      </c>
      <c r="D1759" t="s">
        <v>1539</v>
      </c>
      <c r="E1759" s="323" t="s">
        <v>1539</v>
      </c>
      <c r="G1759" s="323" t="s">
        <v>1539</v>
      </c>
      <c r="H1759" s="323" t="s">
        <v>1539</v>
      </c>
    </row>
    <row r="1760" spans="1:8" x14ac:dyDescent="0.25">
      <c r="A1760" s="103"/>
      <c r="B1760" s="324"/>
      <c r="C1760" s="324" t="s">
        <v>1539</v>
      </c>
      <c r="D1760" t="s">
        <v>1539</v>
      </c>
      <c r="E1760" s="323" t="s">
        <v>1539</v>
      </c>
      <c r="G1760" s="323" t="s">
        <v>1539</v>
      </c>
      <c r="H1760" s="323" t="s">
        <v>1539</v>
      </c>
    </row>
    <row r="1761" spans="1:8" x14ac:dyDescent="0.25">
      <c r="A1761" s="103"/>
      <c r="B1761" s="324"/>
      <c r="C1761" s="324" t="s">
        <v>1539</v>
      </c>
      <c r="D1761" t="s">
        <v>1539</v>
      </c>
      <c r="E1761" s="323" t="s">
        <v>1539</v>
      </c>
      <c r="G1761" s="323" t="s">
        <v>1539</v>
      </c>
      <c r="H1761" s="323" t="s">
        <v>1539</v>
      </c>
    </row>
    <row r="1762" spans="1:8" x14ac:dyDescent="0.25">
      <c r="A1762" s="103"/>
      <c r="B1762" s="324"/>
      <c r="C1762" s="324" t="s">
        <v>1539</v>
      </c>
      <c r="D1762" t="s">
        <v>1539</v>
      </c>
      <c r="E1762" s="323" t="s">
        <v>1539</v>
      </c>
      <c r="G1762" s="323" t="s">
        <v>1539</v>
      </c>
      <c r="H1762" s="323" t="s">
        <v>1539</v>
      </c>
    </row>
    <row r="1763" spans="1:8" x14ac:dyDescent="0.25">
      <c r="A1763" s="103"/>
      <c r="B1763" s="324"/>
      <c r="C1763" s="324" t="s">
        <v>1539</v>
      </c>
      <c r="D1763" t="s">
        <v>1539</v>
      </c>
      <c r="E1763" s="323" t="s">
        <v>1539</v>
      </c>
      <c r="G1763" s="323" t="s">
        <v>1539</v>
      </c>
      <c r="H1763" s="323" t="s">
        <v>1539</v>
      </c>
    </row>
    <row r="1764" spans="1:8" x14ac:dyDescent="0.25">
      <c r="A1764" s="103"/>
      <c r="B1764" s="324"/>
      <c r="C1764" s="324" t="s">
        <v>1539</v>
      </c>
      <c r="D1764" t="s">
        <v>1539</v>
      </c>
      <c r="E1764" s="323" t="s">
        <v>1539</v>
      </c>
      <c r="G1764" s="323" t="s">
        <v>1539</v>
      </c>
      <c r="H1764" s="323" t="s">
        <v>1539</v>
      </c>
    </row>
    <row r="1765" spans="1:8" x14ac:dyDescent="0.25">
      <c r="A1765" s="103"/>
      <c r="B1765" s="324"/>
      <c r="C1765" s="324" t="s">
        <v>1539</v>
      </c>
      <c r="D1765" t="s">
        <v>1539</v>
      </c>
      <c r="E1765" s="323" t="s">
        <v>1539</v>
      </c>
      <c r="G1765" s="323" t="s">
        <v>1539</v>
      </c>
      <c r="H1765" s="323" t="s">
        <v>1539</v>
      </c>
    </row>
    <row r="1766" spans="1:8" x14ac:dyDescent="0.25">
      <c r="A1766" s="103"/>
      <c r="B1766" s="324"/>
      <c r="C1766" s="324" t="s">
        <v>1539</v>
      </c>
      <c r="D1766" t="s">
        <v>1539</v>
      </c>
      <c r="E1766" s="323" t="s">
        <v>1539</v>
      </c>
      <c r="G1766" s="323" t="s">
        <v>1539</v>
      </c>
      <c r="H1766" s="323" t="s">
        <v>1539</v>
      </c>
    </row>
    <row r="1767" spans="1:8" x14ac:dyDescent="0.25">
      <c r="A1767" s="103"/>
      <c r="B1767" s="324"/>
      <c r="C1767" s="324" t="s">
        <v>1539</v>
      </c>
      <c r="D1767" t="s">
        <v>1539</v>
      </c>
      <c r="E1767" s="323" t="s">
        <v>1539</v>
      </c>
      <c r="G1767" s="323" t="s">
        <v>1539</v>
      </c>
      <c r="H1767" s="323" t="s">
        <v>1539</v>
      </c>
    </row>
    <row r="1768" spans="1:8" x14ac:dyDescent="0.25">
      <c r="A1768" s="103"/>
      <c r="B1768" s="324"/>
      <c r="C1768" s="324" t="s">
        <v>1539</v>
      </c>
      <c r="D1768" t="s">
        <v>1539</v>
      </c>
      <c r="E1768" s="323" t="s">
        <v>1539</v>
      </c>
      <c r="G1768" s="323" t="s">
        <v>1539</v>
      </c>
      <c r="H1768" s="323" t="s">
        <v>1539</v>
      </c>
    </row>
    <row r="1769" spans="1:8" x14ac:dyDescent="0.25">
      <c r="A1769" s="103"/>
      <c r="B1769" s="324"/>
      <c r="C1769" s="324" t="s">
        <v>1539</v>
      </c>
      <c r="D1769" t="s">
        <v>1539</v>
      </c>
      <c r="E1769" s="323" t="s">
        <v>1539</v>
      </c>
      <c r="G1769" s="323" t="s">
        <v>1539</v>
      </c>
      <c r="H1769" s="323" t="s">
        <v>1539</v>
      </c>
    </row>
    <row r="1770" spans="1:8" x14ac:dyDescent="0.25">
      <c r="A1770" s="103"/>
      <c r="B1770" s="324"/>
      <c r="C1770" s="324" t="s">
        <v>1539</v>
      </c>
      <c r="D1770" t="s">
        <v>1539</v>
      </c>
      <c r="E1770" s="323" t="s">
        <v>1539</v>
      </c>
      <c r="G1770" s="323" t="s">
        <v>1539</v>
      </c>
      <c r="H1770" s="323" t="s">
        <v>1539</v>
      </c>
    </row>
    <row r="1771" spans="1:8" x14ac:dyDescent="0.25">
      <c r="A1771" s="103"/>
      <c r="B1771" s="324"/>
      <c r="C1771" s="324" t="s">
        <v>1539</v>
      </c>
      <c r="D1771" t="s">
        <v>1539</v>
      </c>
      <c r="E1771" s="323" t="s">
        <v>1539</v>
      </c>
      <c r="G1771" s="323" t="s">
        <v>1539</v>
      </c>
      <c r="H1771" s="323" t="s">
        <v>1539</v>
      </c>
    </row>
    <row r="1772" spans="1:8" x14ac:dyDescent="0.25">
      <c r="A1772" s="103"/>
      <c r="B1772" s="324"/>
      <c r="C1772" s="324" t="s">
        <v>1539</v>
      </c>
      <c r="D1772" t="s">
        <v>1539</v>
      </c>
      <c r="E1772" s="323" t="s">
        <v>1539</v>
      </c>
      <c r="G1772" s="323" t="s">
        <v>1539</v>
      </c>
      <c r="H1772" s="323" t="s">
        <v>1539</v>
      </c>
    </row>
    <row r="1773" spans="1:8" x14ac:dyDescent="0.25">
      <c r="A1773" s="103"/>
      <c r="B1773" s="324"/>
      <c r="C1773" s="324" t="s">
        <v>1539</v>
      </c>
      <c r="D1773" t="s">
        <v>1539</v>
      </c>
      <c r="E1773" s="323" t="s">
        <v>1539</v>
      </c>
      <c r="G1773" s="323" t="s">
        <v>1539</v>
      </c>
      <c r="H1773" s="323" t="s">
        <v>1539</v>
      </c>
    </row>
    <row r="1774" spans="1:8" x14ac:dyDescent="0.25">
      <c r="A1774" s="103"/>
      <c r="B1774" s="324"/>
      <c r="C1774" s="324" t="s">
        <v>1539</v>
      </c>
      <c r="D1774" t="s">
        <v>1539</v>
      </c>
      <c r="E1774" s="323" t="s">
        <v>1539</v>
      </c>
      <c r="G1774" s="323" t="s">
        <v>1539</v>
      </c>
      <c r="H1774" s="323" t="s">
        <v>1539</v>
      </c>
    </row>
    <row r="1775" spans="1:8" x14ac:dyDescent="0.25">
      <c r="A1775" s="103"/>
      <c r="B1775" s="324"/>
      <c r="C1775" s="324" t="s">
        <v>1539</v>
      </c>
      <c r="D1775" t="s">
        <v>1539</v>
      </c>
      <c r="E1775" s="323" t="s">
        <v>1539</v>
      </c>
      <c r="G1775" s="323" t="s">
        <v>1539</v>
      </c>
      <c r="H1775" s="323" t="s">
        <v>1539</v>
      </c>
    </row>
    <row r="1776" spans="1:8" x14ac:dyDescent="0.25">
      <c r="A1776" s="103"/>
      <c r="B1776" s="324"/>
      <c r="C1776" s="324" t="s">
        <v>1539</v>
      </c>
      <c r="D1776" t="s">
        <v>1539</v>
      </c>
      <c r="E1776" s="323" t="s">
        <v>1539</v>
      </c>
      <c r="G1776" s="323" t="s">
        <v>1539</v>
      </c>
      <c r="H1776" s="323" t="s">
        <v>1539</v>
      </c>
    </row>
    <row r="1777" spans="1:8" x14ac:dyDescent="0.25">
      <c r="A1777" s="103"/>
      <c r="B1777" s="324"/>
      <c r="C1777" s="324" t="s">
        <v>1539</v>
      </c>
      <c r="D1777" t="s">
        <v>1539</v>
      </c>
      <c r="E1777" s="323" t="s">
        <v>1539</v>
      </c>
      <c r="G1777" s="323" t="s">
        <v>1539</v>
      </c>
      <c r="H1777" s="323" t="s">
        <v>1539</v>
      </c>
    </row>
    <row r="1778" spans="1:8" x14ac:dyDescent="0.25">
      <c r="A1778" s="103"/>
      <c r="B1778" s="324"/>
      <c r="C1778" s="324" t="s">
        <v>1539</v>
      </c>
      <c r="D1778" t="s">
        <v>1539</v>
      </c>
      <c r="E1778" s="323" t="s">
        <v>1539</v>
      </c>
      <c r="G1778" s="323" t="s">
        <v>1539</v>
      </c>
      <c r="H1778" s="323" t="s">
        <v>1539</v>
      </c>
    </row>
    <row r="1779" spans="1:8" x14ac:dyDescent="0.25">
      <c r="A1779" s="103"/>
      <c r="B1779" s="324"/>
      <c r="C1779" s="324" t="s">
        <v>1539</v>
      </c>
      <c r="D1779" t="s">
        <v>1539</v>
      </c>
      <c r="E1779" s="323" t="s">
        <v>1539</v>
      </c>
      <c r="G1779" s="323" t="s">
        <v>1539</v>
      </c>
      <c r="H1779" s="323" t="s">
        <v>1539</v>
      </c>
    </row>
    <row r="1780" spans="1:8" x14ac:dyDescent="0.25">
      <c r="A1780" s="103"/>
      <c r="B1780" s="324"/>
      <c r="C1780" s="324" t="s">
        <v>1539</v>
      </c>
      <c r="D1780" t="s">
        <v>1539</v>
      </c>
      <c r="E1780" s="323" t="s">
        <v>1539</v>
      </c>
      <c r="G1780" s="323" t="s">
        <v>1539</v>
      </c>
      <c r="H1780" s="323" t="s">
        <v>1539</v>
      </c>
    </row>
    <row r="1781" spans="1:8" x14ac:dyDescent="0.25">
      <c r="A1781" s="103"/>
      <c r="B1781" s="324"/>
      <c r="C1781" s="324" t="s">
        <v>1539</v>
      </c>
      <c r="D1781" t="s">
        <v>1539</v>
      </c>
      <c r="E1781" s="323" t="s">
        <v>1539</v>
      </c>
      <c r="G1781" s="323" t="s">
        <v>1539</v>
      </c>
      <c r="H1781" s="323" t="s">
        <v>1539</v>
      </c>
    </row>
    <row r="1782" spans="1:8" x14ac:dyDescent="0.25">
      <c r="A1782" s="103"/>
      <c r="B1782" s="324"/>
      <c r="C1782" s="324" t="s">
        <v>1539</v>
      </c>
      <c r="D1782" t="s">
        <v>1539</v>
      </c>
      <c r="E1782" s="323" t="s">
        <v>1539</v>
      </c>
      <c r="G1782" s="323" t="s">
        <v>1539</v>
      </c>
      <c r="H1782" s="323" t="s">
        <v>1539</v>
      </c>
    </row>
    <row r="1783" spans="1:8" x14ac:dyDescent="0.25">
      <c r="A1783" s="103"/>
      <c r="B1783" s="324"/>
      <c r="C1783" s="324" t="s">
        <v>1539</v>
      </c>
      <c r="D1783" t="s">
        <v>1539</v>
      </c>
      <c r="E1783" s="323" t="s">
        <v>1539</v>
      </c>
      <c r="G1783" s="323" t="s">
        <v>1539</v>
      </c>
      <c r="H1783" s="323" t="s">
        <v>1539</v>
      </c>
    </row>
    <row r="1784" spans="1:8" x14ac:dyDescent="0.25">
      <c r="A1784" s="103"/>
      <c r="B1784" s="324"/>
      <c r="C1784" s="324" t="s">
        <v>1539</v>
      </c>
      <c r="D1784" t="s">
        <v>1539</v>
      </c>
      <c r="E1784" s="323" t="s">
        <v>1539</v>
      </c>
      <c r="G1784" s="323" t="s">
        <v>1539</v>
      </c>
      <c r="H1784" s="323" t="s">
        <v>1539</v>
      </c>
    </row>
    <row r="1785" spans="1:8" x14ac:dyDescent="0.25">
      <c r="A1785" s="103"/>
      <c r="B1785" s="324"/>
      <c r="C1785" s="324" t="s">
        <v>1539</v>
      </c>
      <c r="D1785" t="s">
        <v>1539</v>
      </c>
      <c r="E1785" s="323" t="s">
        <v>1539</v>
      </c>
      <c r="G1785" s="323" t="s">
        <v>1539</v>
      </c>
      <c r="H1785" s="323" t="s">
        <v>1539</v>
      </c>
    </row>
    <row r="1786" spans="1:8" x14ac:dyDescent="0.25">
      <c r="A1786" s="103"/>
      <c r="B1786" s="324"/>
      <c r="C1786" s="324" t="s">
        <v>1539</v>
      </c>
      <c r="D1786" t="s">
        <v>1539</v>
      </c>
      <c r="E1786" s="323" t="s">
        <v>1539</v>
      </c>
      <c r="G1786" s="323" t="s">
        <v>1539</v>
      </c>
      <c r="H1786" s="323" t="s">
        <v>1539</v>
      </c>
    </row>
    <row r="1787" spans="1:8" x14ac:dyDescent="0.25">
      <c r="A1787" s="103"/>
      <c r="B1787" s="324"/>
      <c r="C1787" s="324" t="s">
        <v>1539</v>
      </c>
      <c r="D1787" t="s">
        <v>1539</v>
      </c>
      <c r="E1787" s="323" t="s">
        <v>1539</v>
      </c>
      <c r="G1787" s="323" t="s">
        <v>1539</v>
      </c>
      <c r="H1787" s="323" t="s">
        <v>1539</v>
      </c>
    </row>
    <row r="1788" spans="1:8" x14ac:dyDescent="0.25">
      <c r="A1788" s="103"/>
      <c r="B1788" s="324"/>
      <c r="C1788" s="324" t="s">
        <v>1539</v>
      </c>
      <c r="D1788" t="s">
        <v>1539</v>
      </c>
      <c r="E1788" s="323" t="s">
        <v>1539</v>
      </c>
      <c r="G1788" s="323" t="s">
        <v>1539</v>
      </c>
      <c r="H1788" s="323" t="s">
        <v>1539</v>
      </c>
    </row>
    <row r="1789" spans="1:8" x14ac:dyDescent="0.25">
      <c r="A1789" s="103"/>
      <c r="B1789" s="327"/>
      <c r="C1789" s="324" t="s">
        <v>1539</v>
      </c>
      <c r="D1789" t="s">
        <v>1539</v>
      </c>
      <c r="E1789" s="323" t="s">
        <v>1539</v>
      </c>
      <c r="G1789" s="323" t="s">
        <v>1539</v>
      </c>
      <c r="H1789" s="323" t="s">
        <v>1539</v>
      </c>
    </row>
    <row r="1790" spans="1:8" x14ac:dyDescent="0.25">
      <c r="A1790" s="103"/>
      <c r="B1790" s="327"/>
      <c r="C1790" s="324" t="s">
        <v>1539</v>
      </c>
      <c r="D1790" t="s">
        <v>1539</v>
      </c>
      <c r="E1790" s="323" t="s">
        <v>1539</v>
      </c>
      <c r="G1790" s="323" t="s">
        <v>1539</v>
      </c>
      <c r="H1790" s="323" t="s">
        <v>1539</v>
      </c>
    </row>
    <row r="1791" spans="1:8" x14ac:dyDescent="0.25">
      <c r="A1791" s="103"/>
      <c r="B1791" s="327"/>
      <c r="C1791" s="324" t="s">
        <v>1539</v>
      </c>
      <c r="D1791" t="s">
        <v>1539</v>
      </c>
      <c r="E1791" s="323" t="s">
        <v>1539</v>
      </c>
      <c r="G1791" s="323" t="s">
        <v>1539</v>
      </c>
      <c r="H1791" s="323" t="s">
        <v>1539</v>
      </c>
    </row>
    <row r="1792" spans="1:8" x14ac:dyDescent="0.25">
      <c r="A1792" s="103"/>
      <c r="B1792" s="327"/>
      <c r="C1792" s="324" t="s">
        <v>1539</v>
      </c>
      <c r="D1792" t="s">
        <v>1539</v>
      </c>
      <c r="E1792" s="323" t="s">
        <v>1539</v>
      </c>
      <c r="G1792" s="323" t="s">
        <v>1539</v>
      </c>
      <c r="H1792" s="323" t="s">
        <v>1539</v>
      </c>
    </row>
    <row r="1793" spans="1:8" x14ac:dyDescent="0.25">
      <c r="A1793" s="103"/>
      <c r="B1793" s="327"/>
      <c r="C1793" s="324" t="s">
        <v>1539</v>
      </c>
      <c r="D1793" t="s">
        <v>1539</v>
      </c>
      <c r="E1793" s="323" t="s">
        <v>1539</v>
      </c>
      <c r="G1793" s="323" t="s">
        <v>1539</v>
      </c>
      <c r="H1793" s="323" t="s">
        <v>1539</v>
      </c>
    </row>
    <row r="1794" spans="1:8" x14ac:dyDescent="0.25">
      <c r="A1794" s="103"/>
      <c r="B1794" s="324"/>
      <c r="C1794" s="324" t="s">
        <v>1539</v>
      </c>
      <c r="D1794" t="s">
        <v>1539</v>
      </c>
      <c r="E1794" s="323" t="s">
        <v>1539</v>
      </c>
      <c r="G1794" s="323" t="s">
        <v>1539</v>
      </c>
      <c r="H1794" s="323" t="s">
        <v>1539</v>
      </c>
    </row>
    <row r="1795" spans="1:8" x14ac:dyDescent="0.25">
      <c r="A1795" s="103"/>
      <c r="B1795" s="324"/>
      <c r="C1795" s="324" t="s">
        <v>1539</v>
      </c>
      <c r="D1795" t="s">
        <v>1539</v>
      </c>
      <c r="E1795" s="323" t="s">
        <v>1539</v>
      </c>
      <c r="G1795" s="323" t="s">
        <v>1539</v>
      </c>
      <c r="H1795" s="323" t="s">
        <v>1539</v>
      </c>
    </row>
    <row r="1796" spans="1:8" x14ac:dyDescent="0.25">
      <c r="A1796" s="103"/>
      <c r="B1796" s="324"/>
      <c r="C1796" s="324" t="s">
        <v>1539</v>
      </c>
      <c r="D1796" t="s">
        <v>1539</v>
      </c>
      <c r="E1796" s="323" t="s">
        <v>1539</v>
      </c>
      <c r="G1796" s="323" t="s">
        <v>1539</v>
      </c>
      <c r="H1796" s="323" t="s">
        <v>1539</v>
      </c>
    </row>
    <row r="1797" spans="1:8" x14ac:dyDescent="0.25">
      <c r="A1797" s="103"/>
      <c r="B1797" s="324"/>
      <c r="C1797" s="324" t="s">
        <v>1539</v>
      </c>
      <c r="D1797" t="s">
        <v>1539</v>
      </c>
      <c r="E1797" s="323" t="s">
        <v>1539</v>
      </c>
      <c r="G1797" s="323" t="s">
        <v>1539</v>
      </c>
      <c r="H1797" s="323" t="s">
        <v>1539</v>
      </c>
    </row>
    <row r="1798" spans="1:8" x14ac:dyDescent="0.25">
      <c r="A1798" s="103"/>
      <c r="B1798" s="324"/>
      <c r="C1798" s="324" t="s">
        <v>1539</v>
      </c>
      <c r="D1798" t="s">
        <v>1539</v>
      </c>
      <c r="E1798" s="323" t="s">
        <v>1539</v>
      </c>
      <c r="G1798" s="323" t="s">
        <v>1539</v>
      </c>
      <c r="H1798" s="323" t="s">
        <v>1539</v>
      </c>
    </row>
    <row r="1799" spans="1:8" x14ac:dyDescent="0.25">
      <c r="A1799" s="103"/>
      <c r="B1799" s="324"/>
      <c r="C1799" s="324" t="s">
        <v>1539</v>
      </c>
      <c r="D1799" t="s">
        <v>1539</v>
      </c>
      <c r="E1799" s="323" t="s">
        <v>1539</v>
      </c>
      <c r="G1799" s="323" t="s">
        <v>1539</v>
      </c>
      <c r="H1799" s="323" t="s">
        <v>1539</v>
      </c>
    </row>
    <row r="1800" spans="1:8" x14ac:dyDescent="0.25">
      <c r="A1800" s="103"/>
      <c r="B1800" s="324"/>
      <c r="C1800" s="324" t="s">
        <v>1539</v>
      </c>
      <c r="D1800" t="s">
        <v>1539</v>
      </c>
      <c r="E1800" s="323" t="s">
        <v>1539</v>
      </c>
      <c r="G1800" s="323" t="s">
        <v>1539</v>
      </c>
      <c r="H1800" s="323" t="s">
        <v>1539</v>
      </c>
    </row>
    <row r="1801" spans="1:8" x14ac:dyDescent="0.25">
      <c r="A1801" s="103"/>
      <c r="B1801" s="324"/>
      <c r="C1801" s="324" t="s">
        <v>1539</v>
      </c>
      <c r="D1801" t="s">
        <v>1539</v>
      </c>
      <c r="E1801" s="323" t="s">
        <v>1539</v>
      </c>
      <c r="G1801" s="323" t="s">
        <v>1539</v>
      </c>
      <c r="H1801" s="323" t="s">
        <v>1539</v>
      </c>
    </row>
    <row r="1802" spans="1:8" x14ac:dyDescent="0.25">
      <c r="A1802" s="103"/>
      <c r="B1802" s="324"/>
      <c r="C1802" s="324" t="s">
        <v>1539</v>
      </c>
      <c r="D1802" t="s">
        <v>1539</v>
      </c>
      <c r="E1802" s="323" t="s">
        <v>1539</v>
      </c>
      <c r="G1802" s="323" t="s">
        <v>1539</v>
      </c>
      <c r="H1802" s="323" t="s">
        <v>1539</v>
      </c>
    </row>
    <row r="1803" spans="1:8" x14ac:dyDescent="0.25">
      <c r="A1803" s="103"/>
      <c r="B1803" s="324"/>
      <c r="C1803" s="324" t="s">
        <v>1539</v>
      </c>
      <c r="D1803" t="s">
        <v>1539</v>
      </c>
      <c r="E1803" s="323" t="s">
        <v>1539</v>
      </c>
      <c r="G1803" s="323" t="s">
        <v>1539</v>
      </c>
      <c r="H1803" s="323" t="s">
        <v>1539</v>
      </c>
    </row>
    <row r="1804" spans="1:8" x14ac:dyDescent="0.25">
      <c r="A1804" s="103"/>
      <c r="B1804" s="324"/>
      <c r="C1804" s="324" t="s">
        <v>1539</v>
      </c>
      <c r="D1804" t="s">
        <v>1539</v>
      </c>
      <c r="E1804" s="323" t="s">
        <v>1539</v>
      </c>
      <c r="G1804" s="323" t="s">
        <v>1539</v>
      </c>
      <c r="H1804" s="323" t="s">
        <v>1539</v>
      </c>
    </row>
    <row r="1805" spans="1:8" x14ac:dyDescent="0.25">
      <c r="A1805" s="103"/>
      <c r="B1805" s="324"/>
      <c r="C1805" s="324" t="s">
        <v>1539</v>
      </c>
      <c r="D1805" t="s">
        <v>1539</v>
      </c>
      <c r="E1805" s="323" t="s">
        <v>1539</v>
      </c>
      <c r="G1805" s="323" t="s">
        <v>1539</v>
      </c>
      <c r="H1805" s="323" t="s">
        <v>1539</v>
      </c>
    </row>
    <row r="1806" spans="1:8" x14ac:dyDescent="0.25">
      <c r="A1806" s="103"/>
      <c r="B1806" s="324"/>
      <c r="C1806" s="324" t="s">
        <v>1539</v>
      </c>
      <c r="D1806" t="s">
        <v>1539</v>
      </c>
      <c r="E1806" s="323" t="s">
        <v>1539</v>
      </c>
      <c r="G1806" s="323" t="s">
        <v>1539</v>
      </c>
      <c r="H1806" s="323" t="s">
        <v>1539</v>
      </c>
    </row>
    <row r="1807" spans="1:8" x14ac:dyDescent="0.25">
      <c r="A1807" s="103"/>
      <c r="B1807" s="324"/>
      <c r="C1807" s="324" t="s">
        <v>1539</v>
      </c>
      <c r="D1807" t="s">
        <v>1539</v>
      </c>
      <c r="E1807" s="323" t="s">
        <v>1539</v>
      </c>
      <c r="G1807" s="323" t="s">
        <v>1539</v>
      </c>
      <c r="H1807" s="323" t="s">
        <v>1539</v>
      </c>
    </row>
    <row r="1808" spans="1:8" x14ac:dyDescent="0.25">
      <c r="A1808" s="103"/>
      <c r="B1808" s="324"/>
      <c r="C1808" s="324" t="s">
        <v>1539</v>
      </c>
      <c r="D1808" t="s">
        <v>1539</v>
      </c>
      <c r="E1808" s="323" t="s">
        <v>1539</v>
      </c>
      <c r="G1808" s="323" t="s">
        <v>1539</v>
      </c>
      <c r="H1808" s="323" t="s">
        <v>1539</v>
      </c>
    </row>
    <row r="1809" spans="1:8" x14ac:dyDescent="0.25">
      <c r="A1809" s="103"/>
      <c r="B1809" s="324"/>
      <c r="C1809" s="324" t="s">
        <v>1539</v>
      </c>
      <c r="D1809" t="s">
        <v>1539</v>
      </c>
      <c r="E1809" s="323" t="s">
        <v>1539</v>
      </c>
      <c r="G1809" s="323" t="s">
        <v>1539</v>
      </c>
      <c r="H1809" s="323" t="s">
        <v>1539</v>
      </c>
    </row>
    <row r="1810" spans="1:8" x14ac:dyDescent="0.25">
      <c r="A1810" s="103"/>
      <c r="B1810" s="324"/>
      <c r="C1810" s="324" t="s">
        <v>1539</v>
      </c>
      <c r="D1810" t="s">
        <v>1539</v>
      </c>
      <c r="E1810" s="323" t="s">
        <v>1539</v>
      </c>
      <c r="G1810" s="323" t="s">
        <v>1539</v>
      </c>
      <c r="H1810" s="323" t="s">
        <v>1539</v>
      </c>
    </row>
    <row r="1811" spans="1:8" x14ac:dyDescent="0.25">
      <c r="A1811" s="103"/>
      <c r="B1811" s="324"/>
      <c r="C1811" s="324" t="s">
        <v>1539</v>
      </c>
      <c r="D1811" t="s">
        <v>1539</v>
      </c>
      <c r="E1811" s="323" t="s">
        <v>1539</v>
      </c>
      <c r="G1811" s="323" t="s">
        <v>1539</v>
      </c>
      <c r="H1811" s="323" t="s">
        <v>1539</v>
      </c>
    </row>
    <row r="1812" spans="1:8" x14ac:dyDescent="0.25">
      <c r="A1812" s="103"/>
      <c r="B1812" s="324"/>
      <c r="C1812" s="324" t="s">
        <v>1539</v>
      </c>
      <c r="D1812" t="s">
        <v>1539</v>
      </c>
      <c r="E1812" s="323" t="s">
        <v>1539</v>
      </c>
      <c r="G1812" s="323" t="s">
        <v>1539</v>
      </c>
      <c r="H1812" s="323" t="s">
        <v>1539</v>
      </c>
    </row>
    <row r="1813" spans="1:8" x14ac:dyDescent="0.25">
      <c r="A1813" s="103"/>
      <c r="B1813" s="324"/>
      <c r="C1813" s="324" t="s">
        <v>1539</v>
      </c>
      <c r="D1813" t="s">
        <v>1539</v>
      </c>
      <c r="E1813" s="323" t="s">
        <v>1539</v>
      </c>
      <c r="G1813" s="323" t="s">
        <v>1539</v>
      </c>
      <c r="H1813" s="323" t="s">
        <v>1539</v>
      </c>
    </row>
    <row r="1814" spans="1:8" x14ac:dyDescent="0.25">
      <c r="A1814" s="103"/>
      <c r="B1814" s="324"/>
      <c r="C1814" s="324" t="s">
        <v>1539</v>
      </c>
      <c r="D1814" t="s">
        <v>1539</v>
      </c>
      <c r="E1814" s="323" t="s">
        <v>1539</v>
      </c>
      <c r="G1814" s="323" t="s">
        <v>1539</v>
      </c>
      <c r="H1814" s="323" t="s">
        <v>1539</v>
      </c>
    </row>
    <row r="1815" spans="1:8" x14ac:dyDescent="0.25">
      <c r="A1815" s="103"/>
      <c r="B1815" s="324"/>
      <c r="C1815" s="324" t="s">
        <v>1539</v>
      </c>
      <c r="D1815" t="s">
        <v>1539</v>
      </c>
      <c r="E1815" s="323" t="s">
        <v>1539</v>
      </c>
      <c r="G1815" s="323" t="s">
        <v>1539</v>
      </c>
      <c r="H1815" s="323" t="s">
        <v>1539</v>
      </c>
    </row>
    <row r="1816" spans="1:8" x14ac:dyDescent="0.25">
      <c r="A1816" s="103"/>
      <c r="B1816" s="324"/>
      <c r="C1816" s="324" t="s">
        <v>1539</v>
      </c>
      <c r="D1816" t="s">
        <v>1539</v>
      </c>
      <c r="E1816" s="323" t="s">
        <v>1539</v>
      </c>
      <c r="G1816" s="323" t="s">
        <v>1539</v>
      </c>
      <c r="H1816" s="323" t="s">
        <v>1539</v>
      </c>
    </row>
    <row r="1817" spans="1:8" x14ac:dyDescent="0.25">
      <c r="A1817" s="103"/>
      <c r="B1817" s="324"/>
      <c r="C1817" s="324" t="s">
        <v>1539</v>
      </c>
      <c r="D1817" t="s">
        <v>1539</v>
      </c>
      <c r="E1817" s="323" t="s">
        <v>1539</v>
      </c>
      <c r="G1817" s="323" t="s">
        <v>1539</v>
      </c>
      <c r="H1817" s="323" t="s">
        <v>1539</v>
      </c>
    </row>
    <row r="1818" spans="1:8" x14ac:dyDescent="0.25">
      <c r="A1818" s="103"/>
      <c r="B1818" s="324"/>
      <c r="C1818" s="324" t="s">
        <v>1539</v>
      </c>
      <c r="D1818" t="s">
        <v>1539</v>
      </c>
      <c r="E1818" s="323" t="s">
        <v>1539</v>
      </c>
      <c r="G1818" s="323" t="s">
        <v>1539</v>
      </c>
      <c r="H1818" s="323" t="s">
        <v>1539</v>
      </c>
    </row>
    <row r="1819" spans="1:8" x14ac:dyDescent="0.25">
      <c r="A1819" s="103"/>
      <c r="B1819" s="324"/>
      <c r="C1819" s="324" t="s">
        <v>1539</v>
      </c>
      <c r="D1819" t="s">
        <v>1539</v>
      </c>
      <c r="E1819" s="323" t="s">
        <v>1539</v>
      </c>
      <c r="G1819" s="323" t="s">
        <v>1539</v>
      </c>
      <c r="H1819" s="323" t="s">
        <v>1539</v>
      </c>
    </row>
    <row r="1820" spans="1:8" x14ac:dyDescent="0.25">
      <c r="A1820" s="103"/>
      <c r="B1820" s="324"/>
      <c r="C1820" s="324" t="s">
        <v>1539</v>
      </c>
      <c r="D1820" t="s">
        <v>1539</v>
      </c>
      <c r="E1820" s="323" t="s">
        <v>1539</v>
      </c>
      <c r="G1820" s="323" t="s">
        <v>1539</v>
      </c>
      <c r="H1820" s="323" t="s">
        <v>1539</v>
      </c>
    </row>
    <row r="1821" spans="1:8" x14ac:dyDescent="0.25">
      <c r="A1821" s="103"/>
      <c r="B1821" s="324"/>
      <c r="C1821" s="324" t="s">
        <v>1539</v>
      </c>
      <c r="D1821" t="s">
        <v>1539</v>
      </c>
      <c r="E1821" s="323" t="s">
        <v>1539</v>
      </c>
      <c r="G1821" s="323" t="s">
        <v>1539</v>
      </c>
      <c r="H1821" s="323" t="s">
        <v>1539</v>
      </c>
    </row>
    <row r="1822" spans="1:8" x14ac:dyDescent="0.25">
      <c r="A1822" s="103"/>
      <c r="B1822" s="324"/>
      <c r="C1822" s="324" t="s">
        <v>1539</v>
      </c>
      <c r="D1822" t="s">
        <v>1539</v>
      </c>
      <c r="E1822" s="323" t="s">
        <v>1539</v>
      </c>
      <c r="G1822" s="323" t="s">
        <v>1539</v>
      </c>
      <c r="H1822" s="323" t="s">
        <v>1539</v>
      </c>
    </row>
    <row r="1823" spans="1:8" x14ac:dyDescent="0.25">
      <c r="A1823" s="103"/>
      <c r="B1823" s="324"/>
      <c r="C1823" s="324" t="s">
        <v>1539</v>
      </c>
      <c r="D1823" t="s">
        <v>1539</v>
      </c>
      <c r="E1823" s="323" t="s">
        <v>1539</v>
      </c>
      <c r="G1823" s="323" t="s">
        <v>1539</v>
      </c>
      <c r="H1823" s="323" t="s">
        <v>1539</v>
      </c>
    </row>
    <row r="1824" spans="1:8" x14ac:dyDescent="0.25">
      <c r="A1824" s="103"/>
      <c r="B1824" s="324"/>
      <c r="C1824" s="324" t="s">
        <v>1539</v>
      </c>
      <c r="D1824" t="s">
        <v>1539</v>
      </c>
      <c r="E1824" s="323" t="s">
        <v>1539</v>
      </c>
      <c r="G1824" s="323" t="s">
        <v>1539</v>
      </c>
      <c r="H1824" s="323" t="s">
        <v>1539</v>
      </c>
    </row>
    <row r="1825" spans="1:8" x14ac:dyDescent="0.25">
      <c r="A1825" s="103"/>
      <c r="B1825" s="324"/>
      <c r="C1825" s="324" t="s">
        <v>1539</v>
      </c>
      <c r="D1825" t="s">
        <v>1539</v>
      </c>
      <c r="E1825" s="323" t="s">
        <v>1539</v>
      </c>
      <c r="G1825" s="323" t="s">
        <v>1539</v>
      </c>
      <c r="H1825" s="323" t="s">
        <v>1539</v>
      </c>
    </row>
    <row r="1826" spans="1:8" x14ac:dyDescent="0.25">
      <c r="A1826" s="103"/>
      <c r="B1826" s="324"/>
      <c r="C1826" s="324" t="s">
        <v>1539</v>
      </c>
      <c r="D1826" t="s">
        <v>1539</v>
      </c>
      <c r="E1826" s="323" t="s">
        <v>1539</v>
      </c>
      <c r="G1826" s="323" t="s">
        <v>1539</v>
      </c>
      <c r="H1826" s="323" t="s">
        <v>1539</v>
      </c>
    </row>
    <row r="1827" spans="1:8" x14ac:dyDescent="0.25">
      <c r="A1827" s="103"/>
      <c r="B1827" s="324"/>
      <c r="C1827" s="324" t="s">
        <v>1539</v>
      </c>
      <c r="D1827" t="s">
        <v>1539</v>
      </c>
      <c r="E1827" s="323" t="s">
        <v>1539</v>
      </c>
      <c r="G1827" s="323" t="s">
        <v>1539</v>
      </c>
      <c r="H1827" s="323" t="s">
        <v>1539</v>
      </c>
    </row>
    <row r="1828" spans="1:8" x14ac:dyDescent="0.25">
      <c r="A1828" s="103"/>
      <c r="B1828" s="324"/>
      <c r="C1828" s="324" t="s">
        <v>1539</v>
      </c>
      <c r="D1828" t="s">
        <v>1539</v>
      </c>
      <c r="E1828" s="323" t="s">
        <v>1539</v>
      </c>
      <c r="G1828" s="323" t="s">
        <v>1539</v>
      </c>
      <c r="H1828" s="323" t="s">
        <v>1539</v>
      </c>
    </row>
    <row r="1829" spans="1:8" x14ac:dyDescent="0.25">
      <c r="A1829" s="103"/>
      <c r="B1829" s="324"/>
      <c r="C1829" s="324" t="s">
        <v>1539</v>
      </c>
      <c r="D1829" t="s">
        <v>1539</v>
      </c>
      <c r="E1829" s="323" t="s">
        <v>1539</v>
      </c>
      <c r="G1829" s="323" t="s">
        <v>1539</v>
      </c>
      <c r="H1829" s="323" t="s">
        <v>1539</v>
      </c>
    </row>
    <row r="1830" spans="1:8" x14ac:dyDescent="0.25">
      <c r="A1830" s="103"/>
      <c r="B1830" s="324"/>
      <c r="C1830" s="324" t="s">
        <v>1539</v>
      </c>
      <c r="D1830" t="s">
        <v>1539</v>
      </c>
      <c r="E1830" s="323" t="s">
        <v>1539</v>
      </c>
      <c r="G1830" s="323" t="s">
        <v>1539</v>
      </c>
      <c r="H1830" s="323" t="s">
        <v>1539</v>
      </c>
    </row>
    <row r="1831" spans="1:8" x14ac:dyDescent="0.25">
      <c r="A1831" s="103"/>
      <c r="B1831" s="324"/>
      <c r="C1831" s="324" t="s">
        <v>1539</v>
      </c>
      <c r="D1831" t="s">
        <v>1539</v>
      </c>
      <c r="E1831" s="323" t="s">
        <v>1539</v>
      </c>
      <c r="G1831" s="323" t="s">
        <v>1539</v>
      </c>
      <c r="H1831" s="323" t="s">
        <v>1539</v>
      </c>
    </row>
    <row r="1832" spans="1:8" x14ac:dyDescent="0.25">
      <c r="A1832" s="103"/>
      <c r="B1832" s="324"/>
      <c r="C1832" s="324" t="s">
        <v>1539</v>
      </c>
      <c r="D1832" t="s">
        <v>1539</v>
      </c>
      <c r="E1832" s="323" t="s">
        <v>1539</v>
      </c>
      <c r="G1832" s="323" t="s">
        <v>1539</v>
      </c>
      <c r="H1832" s="323" t="s">
        <v>1539</v>
      </c>
    </row>
    <row r="1833" spans="1:8" x14ac:dyDescent="0.25">
      <c r="A1833" s="103"/>
      <c r="B1833" s="324"/>
      <c r="C1833" s="324" t="s">
        <v>1539</v>
      </c>
      <c r="D1833" t="s">
        <v>1539</v>
      </c>
      <c r="E1833" s="323" t="s">
        <v>1539</v>
      </c>
      <c r="G1833" s="323" t="s">
        <v>1539</v>
      </c>
      <c r="H1833" s="323" t="s">
        <v>1539</v>
      </c>
    </row>
    <row r="1834" spans="1:8" x14ac:dyDescent="0.25">
      <c r="A1834" s="103"/>
      <c r="B1834" s="324"/>
      <c r="C1834" s="324" t="s">
        <v>1539</v>
      </c>
      <c r="D1834" t="s">
        <v>1539</v>
      </c>
      <c r="E1834" s="323" t="s">
        <v>1539</v>
      </c>
      <c r="G1834" s="323" t="s">
        <v>1539</v>
      </c>
      <c r="H1834" s="323" t="s">
        <v>1539</v>
      </c>
    </row>
    <row r="1835" spans="1:8" x14ac:dyDescent="0.25">
      <c r="A1835" s="103"/>
      <c r="B1835" s="324"/>
      <c r="C1835" s="324" t="s">
        <v>1539</v>
      </c>
      <c r="D1835" t="s">
        <v>1539</v>
      </c>
      <c r="E1835" s="323" t="s">
        <v>1539</v>
      </c>
      <c r="G1835" s="323" t="s">
        <v>1539</v>
      </c>
      <c r="H1835" s="323" t="s">
        <v>1539</v>
      </c>
    </row>
    <row r="1836" spans="1:8" x14ac:dyDescent="0.25">
      <c r="A1836" s="103"/>
      <c r="B1836" s="324"/>
      <c r="C1836" s="324" t="s">
        <v>1539</v>
      </c>
      <c r="D1836" t="s">
        <v>1539</v>
      </c>
      <c r="E1836" s="323" t="s">
        <v>1539</v>
      </c>
      <c r="G1836" s="323" t="s">
        <v>1539</v>
      </c>
      <c r="H1836" s="323" t="s">
        <v>1539</v>
      </c>
    </row>
    <row r="1837" spans="1:8" x14ac:dyDescent="0.25">
      <c r="A1837" s="103"/>
      <c r="B1837" s="324"/>
      <c r="C1837" s="324" t="s">
        <v>1539</v>
      </c>
      <c r="D1837" t="s">
        <v>1539</v>
      </c>
      <c r="E1837" s="323" t="s">
        <v>1539</v>
      </c>
      <c r="G1837" s="323" t="s">
        <v>1539</v>
      </c>
      <c r="H1837" s="323" t="s">
        <v>1539</v>
      </c>
    </row>
    <row r="1838" spans="1:8" x14ac:dyDescent="0.25">
      <c r="A1838" s="103"/>
      <c r="B1838" s="324"/>
      <c r="C1838" s="324" t="s">
        <v>1539</v>
      </c>
      <c r="D1838" t="s">
        <v>1539</v>
      </c>
      <c r="E1838" s="323" t="s">
        <v>1539</v>
      </c>
      <c r="G1838" s="323" t="s">
        <v>1539</v>
      </c>
      <c r="H1838" s="323" t="s">
        <v>1539</v>
      </c>
    </row>
    <row r="1839" spans="1:8" x14ac:dyDescent="0.25">
      <c r="A1839" s="103"/>
      <c r="B1839" s="324"/>
      <c r="C1839" s="324" t="s">
        <v>1539</v>
      </c>
      <c r="D1839" t="s">
        <v>1539</v>
      </c>
      <c r="E1839" s="323" t="s">
        <v>1539</v>
      </c>
      <c r="G1839" s="323" t="s">
        <v>1539</v>
      </c>
      <c r="H1839" s="323" t="s">
        <v>1539</v>
      </c>
    </row>
    <row r="1840" spans="1:8" x14ac:dyDescent="0.25">
      <c r="A1840" s="103"/>
      <c r="B1840" s="324"/>
      <c r="C1840" s="324" t="s">
        <v>1539</v>
      </c>
      <c r="D1840" t="s">
        <v>1539</v>
      </c>
      <c r="E1840" s="323" t="s">
        <v>1539</v>
      </c>
      <c r="G1840" s="323" t="s">
        <v>1539</v>
      </c>
      <c r="H1840" s="323" t="s">
        <v>1539</v>
      </c>
    </row>
    <row r="1841" spans="1:8" x14ac:dyDescent="0.25">
      <c r="A1841" s="103"/>
      <c r="B1841" s="324"/>
      <c r="C1841" s="324" t="s">
        <v>1539</v>
      </c>
      <c r="D1841" t="s">
        <v>1539</v>
      </c>
      <c r="E1841" s="323" t="s">
        <v>1539</v>
      </c>
      <c r="G1841" s="323" t="s">
        <v>1539</v>
      </c>
      <c r="H1841" s="323" t="s">
        <v>1539</v>
      </c>
    </row>
    <row r="1842" spans="1:8" x14ac:dyDescent="0.25">
      <c r="A1842" s="103"/>
      <c r="B1842" s="324"/>
      <c r="C1842" s="324" t="s">
        <v>1539</v>
      </c>
      <c r="D1842" t="s">
        <v>1539</v>
      </c>
      <c r="E1842" s="323" t="s">
        <v>1539</v>
      </c>
      <c r="G1842" s="323" t="s">
        <v>1539</v>
      </c>
      <c r="H1842" s="323" t="s">
        <v>1539</v>
      </c>
    </row>
    <row r="1843" spans="1:8" x14ac:dyDescent="0.25">
      <c r="A1843" s="103"/>
      <c r="B1843" s="324"/>
      <c r="C1843" s="324" t="s">
        <v>1539</v>
      </c>
      <c r="D1843" t="s">
        <v>1539</v>
      </c>
      <c r="E1843" s="323" t="s">
        <v>1539</v>
      </c>
      <c r="G1843" s="323" t="s">
        <v>1539</v>
      </c>
      <c r="H1843" s="323" t="s">
        <v>1539</v>
      </c>
    </row>
    <row r="1844" spans="1:8" x14ac:dyDescent="0.25">
      <c r="A1844" s="103"/>
      <c r="B1844" s="324"/>
      <c r="C1844" s="324" t="s">
        <v>1539</v>
      </c>
      <c r="D1844" t="s">
        <v>1539</v>
      </c>
      <c r="E1844" s="323" t="s">
        <v>1539</v>
      </c>
      <c r="G1844" s="323" t="s">
        <v>1539</v>
      </c>
      <c r="H1844" s="323" t="s">
        <v>1539</v>
      </c>
    </row>
    <row r="1845" spans="1:8" x14ac:dyDescent="0.25">
      <c r="A1845" s="103"/>
      <c r="B1845" s="324"/>
      <c r="C1845" s="324" t="s">
        <v>1539</v>
      </c>
      <c r="D1845" t="s">
        <v>1539</v>
      </c>
      <c r="E1845" s="323" t="s">
        <v>1539</v>
      </c>
      <c r="G1845" s="323" t="s">
        <v>1539</v>
      </c>
      <c r="H1845" s="323" t="s">
        <v>1539</v>
      </c>
    </row>
    <row r="1846" spans="1:8" x14ac:dyDescent="0.25">
      <c r="A1846" s="103"/>
      <c r="B1846" s="324"/>
      <c r="C1846" s="324" t="s">
        <v>1539</v>
      </c>
      <c r="D1846" t="s">
        <v>1539</v>
      </c>
      <c r="E1846" s="323" t="s">
        <v>1539</v>
      </c>
      <c r="G1846" s="323" t="s">
        <v>1539</v>
      </c>
      <c r="H1846" s="323" t="s">
        <v>1539</v>
      </c>
    </row>
    <row r="1847" spans="1:8" x14ac:dyDescent="0.25">
      <c r="A1847" s="103"/>
      <c r="B1847" s="324"/>
      <c r="C1847" s="324" t="s">
        <v>1539</v>
      </c>
      <c r="D1847" t="s">
        <v>1539</v>
      </c>
      <c r="E1847" s="323" t="s">
        <v>1539</v>
      </c>
      <c r="G1847" s="323" t="s">
        <v>1539</v>
      </c>
      <c r="H1847" s="323" t="s">
        <v>1539</v>
      </c>
    </row>
    <row r="1848" spans="1:8" x14ac:dyDescent="0.25">
      <c r="A1848" s="103"/>
      <c r="B1848" s="324"/>
      <c r="C1848" s="324" t="s">
        <v>1539</v>
      </c>
      <c r="D1848" t="s">
        <v>1539</v>
      </c>
      <c r="E1848" s="323" t="s">
        <v>1539</v>
      </c>
      <c r="G1848" s="323" t="s">
        <v>1539</v>
      </c>
      <c r="H1848" s="323" t="s">
        <v>1539</v>
      </c>
    </row>
    <row r="1849" spans="1:8" x14ac:dyDescent="0.25">
      <c r="A1849" s="103"/>
      <c r="B1849" s="324"/>
      <c r="C1849" s="324" t="s">
        <v>1539</v>
      </c>
      <c r="D1849" t="s">
        <v>1539</v>
      </c>
      <c r="E1849" s="323" t="s">
        <v>1539</v>
      </c>
      <c r="G1849" s="323" t="s">
        <v>1539</v>
      </c>
      <c r="H1849" s="323" t="s">
        <v>1539</v>
      </c>
    </row>
    <row r="1850" spans="1:8" x14ac:dyDescent="0.25">
      <c r="A1850" s="103"/>
      <c r="B1850" s="324"/>
      <c r="C1850" s="324" t="s">
        <v>1539</v>
      </c>
      <c r="D1850" t="s">
        <v>1539</v>
      </c>
      <c r="E1850" s="323" t="s">
        <v>1539</v>
      </c>
      <c r="G1850" s="323" t="s">
        <v>1539</v>
      </c>
      <c r="H1850" s="323" t="s">
        <v>1539</v>
      </c>
    </row>
    <row r="1851" spans="1:8" x14ac:dyDescent="0.25">
      <c r="A1851" s="103"/>
      <c r="B1851" s="324"/>
      <c r="C1851" s="324" t="s">
        <v>1539</v>
      </c>
      <c r="D1851" t="s">
        <v>1539</v>
      </c>
      <c r="E1851" s="323" t="s">
        <v>1539</v>
      </c>
      <c r="G1851" s="323" t="s">
        <v>1539</v>
      </c>
      <c r="H1851" s="323" t="s">
        <v>1539</v>
      </c>
    </row>
    <row r="1852" spans="1:8" x14ac:dyDescent="0.25">
      <c r="A1852" s="103"/>
      <c r="B1852" s="324"/>
      <c r="C1852" s="324" t="s">
        <v>1539</v>
      </c>
      <c r="D1852" t="s">
        <v>1539</v>
      </c>
      <c r="E1852" s="323" t="s">
        <v>1539</v>
      </c>
      <c r="G1852" s="323" t="s">
        <v>1539</v>
      </c>
      <c r="H1852" s="323" t="s">
        <v>1539</v>
      </c>
    </row>
    <row r="1853" spans="1:8" x14ac:dyDescent="0.25">
      <c r="A1853" s="103"/>
      <c r="B1853" s="324"/>
      <c r="C1853" s="324" t="s">
        <v>1539</v>
      </c>
      <c r="D1853" t="s">
        <v>1539</v>
      </c>
      <c r="E1853" s="323" t="s">
        <v>1539</v>
      </c>
      <c r="G1853" s="323" t="s">
        <v>1539</v>
      </c>
      <c r="H1853" s="323" t="s">
        <v>1539</v>
      </c>
    </row>
    <row r="1854" spans="1:8" x14ac:dyDescent="0.25">
      <c r="A1854" s="103"/>
      <c r="B1854" s="324"/>
      <c r="C1854" s="324" t="s">
        <v>1539</v>
      </c>
      <c r="D1854" t="s">
        <v>1539</v>
      </c>
      <c r="E1854" s="323" t="s">
        <v>1539</v>
      </c>
      <c r="G1854" s="323" t="s">
        <v>1539</v>
      </c>
      <c r="H1854" s="323" t="s">
        <v>1539</v>
      </c>
    </row>
    <row r="1855" spans="1:8" x14ac:dyDescent="0.25">
      <c r="A1855" s="103"/>
      <c r="B1855" s="324"/>
      <c r="C1855" s="324" t="s">
        <v>1539</v>
      </c>
      <c r="D1855" t="s">
        <v>1539</v>
      </c>
      <c r="E1855" s="323" t="s">
        <v>1539</v>
      </c>
      <c r="G1855" s="323" t="s">
        <v>1539</v>
      </c>
      <c r="H1855" s="323" t="s">
        <v>1539</v>
      </c>
    </row>
    <row r="1856" spans="1:8" x14ac:dyDescent="0.25">
      <c r="A1856" s="103"/>
      <c r="B1856" s="324"/>
      <c r="C1856" s="324" t="s">
        <v>1539</v>
      </c>
      <c r="D1856" t="s">
        <v>1539</v>
      </c>
      <c r="E1856" s="323" t="s">
        <v>1539</v>
      </c>
      <c r="G1856" s="323" t="s">
        <v>1539</v>
      </c>
      <c r="H1856" s="323" t="s">
        <v>1539</v>
      </c>
    </row>
    <row r="1857" spans="1:8" x14ac:dyDescent="0.25">
      <c r="A1857" s="103"/>
      <c r="B1857" s="324"/>
      <c r="C1857" s="324" t="s">
        <v>1539</v>
      </c>
      <c r="D1857" t="s">
        <v>1539</v>
      </c>
      <c r="E1857" s="323" t="s">
        <v>1539</v>
      </c>
      <c r="G1857" s="323" t="s">
        <v>1539</v>
      </c>
      <c r="H1857" s="323" t="s">
        <v>1539</v>
      </c>
    </row>
    <row r="1858" spans="1:8" x14ac:dyDescent="0.25">
      <c r="A1858" s="103"/>
      <c r="B1858" s="324"/>
      <c r="C1858" s="324" t="s">
        <v>1539</v>
      </c>
      <c r="D1858" t="s">
        <v>1539</v>
      </c>
      <c r="E1858" s="323" t="s">
        <v>1539</v>
      </c>
      <c r="G1858" s="323" t="s">
        <v>1539</v>
      </c>
      <c r="H1858" s="323" t="s">
        <v>1539</v>
      </c>
    </row>
    <row r="1859" spans="1:8" x14ac:dyDescent="0.25">
      <c r="A1859" s="103"/>
      <c r="B1859" s="324"/>
      <c r="C1859" s="324" t="s">
        <v>1539</v>
      </c>
      <c r="D1859" t="s">
        <v>1539</v>
      </c>
      <c r="E1859" s="323" t="s">
        <v>1539</v>
      </c>
      <c r="G1859" s="323" t="s">
        <v>1539</v>
      </c>
      <c r="H1859" s="323" t="s">
        <v>1539</v>
      </c>
    </row>
    <row r="1860" spans="1:8" x14ac:dyDescent="0.25">
      <c r="A1860" s="103"/>
      <c r="B1860" s="326"/>
      <c r="C1860" s="324" t="s">
        <v>1539</v>
      </c>
      <c r="D1860" t="s">
        <v>1539</v>
      </c>
      <c r="E1860" s="323" t="s">
        <v>1539</v>
      </c>
      <c r="G1860" s="323" t="s">
        <v>1539</v>
      </c>
      <c r="H1860" s="323" t="s">
        <v>1539</v>
      </c>
    </row>
    <row r="1861" spans="1:8" x14ac:dyDescent="0.25">
      <c r="A1861" s="103"/>
      <c r="C1861" s="324" t="s">
        <v>1539</v>
      </c>
      <c r="D1861" t="s">
        <v>1539</v>
      </c>
      <c r="E1861" s="323" t="s">
        <v>1539</v>
      </c>
      <c r="G1861" s="323" t="s">
        <v>1539</v>
      </c>
      <c r="H1861" s="323" t="s">
        <v>1539</v>
      </c>
    </row>
    <row r="1862" spans="1:8" x14ac:dyDescent="0.25">
      <c r="A1862" s="103"/>
      <c r="C1862" s="324" t="s">
        <v>1539</v>
      </c>
      <c r="D1862" t="s">
        <v>1539</v>
      </c>
      <c r="E1862" s="323" t="s">
        <v>1539</v>
      </c>
      <c r="G1862" s="323" t="s">
        <v>1539</v>
      </c>
      <c r="H1862" s="323" t="s">
        <v>1539</v>
      </c>
    </row>
    <row r="1863" spans="1:8" x14ac:dyDescent="0.25">
      <c r="A1863" s="103"/>
      <c r="C1863" s="324" t="s">
        <v>1539</v>
      </c>
      <c r="D1863" t="s">
        <v>1539</v>
      </c>
      <c r="E1863" s="323" t="s">
        <v>1539</v>
      </c>
      <c r="G1863" s="323" t="s">
        <v>1539</v>
      </c>
      <c r="H1863" s="323" t="s">
        <v>1539</v>
      </c>
    </row>
    <row r="1864" spans="1:8" x14ac:dyDescent="0.25">
      <c r="A1864" s="103"/>
      <c r="C1864" s="324" t="s">
        <v>1539</v>
      </c>
      <c r="D1864" t="s">
        <v>1539</v>
      </c>
      <c r="E1864" s="323" t="s">
        <v>1539</v>
      </c>
      <c r="G1864" s="323" t="s">
        <v>1539</v>
      </c>
      <c r="H1864" s="323" t="s">
        <v>1539</v>
      </c>
    </row>
    <row r="1865" spans="1:8" x14ac:dyDescent="0.25">
      <c r="A1865" s="103"/>
      <c r="B1865" s="324"/>
      <c r="C1865" s="324" t="s">
        <v>1539</v>
      </c>
      <c r="D1865" t="s">
        <v>1539</v>
      </c>
      <c r="E1865" s="323" t="s">
        <v>1539</v>
      </c>
      <c r="G1865" s="323" t="s">
        <v>1539</v>
      </c>
      <c r="H1865" s="323" t="s">
        <v>1539</v>
      </c>
    </row>
    <row r="1866" spans="1:8" x14ac:dyDescent="0.25">
      <c r="A1866" s="103"/>
      <c r="B1866" s="324"/>
      <c r="C1866" s="324" t="s">
        <v>1539</v>
      </c>
      <c r="D1866" t="s">
        <v>1539</v>
      </c>
      <c r="E1866" s="323" t="s">
        <v>1539</v>
      </c>
      <c r="G1866" s="323" t="s">
        <v>1539</v>
      </c>
      <c r="H1866" s="323" t="s">
        <v>1539</v>
      </c>
    </row>
    <row r="1867" spans="1:8" x14ac:dyDescent="0.25">
      <c r="A1867" s="103"/>
      <c r="B1867" s="324"/>
      <c r="C1867" s="324" t="s">
        <v>1539</v>
      </c>
      <c r="D1867" t="s">
        <v>1539</v>
      </c>
      <c r="E1867" s="323" t="s">
        <v>1539</v>
      </c>
      <c r="G1867" s="323" t="s">
        <v>1539</v>
      </c>
      <c r="H1867" s="323" t="s">
        <v>1539</v>
      </c>
    </row>
    <row r="1868" spans="1:8" x14ac:dyDescent="0.25">
      <c r="A1868" s="103"/>
      <c r="B1868" s="324"/>
      <c r="C1868" s="324" t="s">
        <v>1539</v>
      </c>
      <c r="D1868" t="s">
        <v>1539</v>
      </c>
      <c r="E1868" s="323" t="s">
        <v>1539</v>
      </c>
      <c r="G1868" s="323" t="s">
        <v>1539</v>
      </c>
      <c r="H1868" s="323" t="s">
        <v>1539</v>
      </c>
    </row>
    <row r="1869" spans="1:8" x14ac:dyDescent="0.25">
      <c r="A1869" s="103"/>
      <c r="B1869" s="324"/>
      <c r="C1869" s="324" t="s">
        <v>1539</v>
      </c>
      <c r="D1869" t="s">
        <v>1539</v>
      </c>
      <c r="E1869" s="323" t="s">
        <v>1539</v>
      </c>
      <c r="G1869" s="323" t="s">
        <v>1539</v>
      </c>
      <c r="H1869" s="323" t="s">
        <v>1539</v>
      </c>
    </row>
    <row r="1870" spans="1:8" x14ac:dyDescent="0.25">
      <c r="A1870" s="103"/>
      <c r="B1870" s="324"/>
      <c r="C1870" s="324" t="s">
        <v>1539</v>
      </c>
      <c r="D1870" t="s">
        <v>1539</v>
      </c>
      <c r="E1870" s="323" t="s">
        <v>1539</v>
      </c>
      <c r="G1870" s="323" t="s">
        <v>1539</v>
      </c>
      <c r="H1870" s="323" t="s">
        <v>1539</v>
      </c>
    </row>
    <row r="1871" spans="1:8" x14ac:dyDescent="0.25">
      <c r="A1871" s="103"/>
      <c r="B1871" s="324"/>
      <c r="C1871" s="324" t="s">
        <v>1539</v>
      </c>
      <c r="D1871" t="s">
        <v>1539</v>
      </c>
      <c r="E1871" s="323" t="s">
        <v>1539</v>
      </c>
      <c r="G1871" s="323" t="s">
        <v>1539</v>
      </c>
      <c r="H1871" s="323" t="s">
        <v>1539</v>
      </c>
    </row>
    <row r="1872" spans="1:8" x14ac:dyDescent="0.25">
      <c r="A1872" s="103"/>
      <c r="B1872" s="326"/>
      <c r="C1872" s="324" t="s">
        <v>1539</v>
      </c>
      <c r="D1872" t="s">
        <v>1539</v>
      </c>
      <c r="E1872" s="323" t="s">
        <v>1539</v>
      </c>
      <c r="G1872" s="323" t="s">
        <v>1539</v>
      </c>
      <c r="H1872" s="323" t="s">
        <v>1539</v>
      </c>
    </row>
    <row r="1873" spans="1:8" x14ac:dyDescent="0.25">
      <c r="A1873" s="103"/>
      <c r="C1873" s="324" t="s">
        <v>1539</v>
      </c>
      <c r="D1873" t="s">
        <v>1539</v>
      </c>
      <c r="E1873" s="323" t="s">
        <v>1539</v>
      </c>
      <c r="G1873" s="323" t="s">
        <v>1539</v>
      </c>
      <c r="H1873" s="323" t="s">
        <v>1539</v>
      </c>
    </row>
    <row r="1874" spans="1:8" x14ac:dyDescent="0.25">
      <c r="A1874" s="103"/>
      <c r="C1874" s="324" t="s">
        <v>1539</v>
      </c>
      <c r="D1874" t="s">
        <v>1539</v>
      </c>
      <c r="E1874" s="323" t="s">
        <v>1539</v>
      </c>
      <c r="G1874" s="323" t="s">
        <v>1539</v>
      </c>
      <c r="H1874" s="323" t="s">
        <v>1539</v>
      </c>
    </row>
    <row r="1875" spans="1:8" x14ac:dyDescent="0.25">
      <c r="A1875" s="103"/>
      <c r="C1875" s="324" t="s">
        <v>1539</v>
      </c>
      <c r="D1875" t="s">
        <v>1539</v>
      </c>
      <c r="E1875" s="323" t="s">
        <v>1539</v>
      </c>
      <c r="G1875" s="323" t="s">
        <v>1539</v>
      </c>
      <c r="H1875" s="323" t="s">
        <v>1539</v>
      </c>
    </row>
    <row r="1876" spans="1:8" x14ac:dyDescent="0.25">
      <c r="A1876" s="103"/>
      <c r="C1876" s="324" t="s">
        <v>1539</v>
      </c>
      <c r="D1876" t="s">
        <v>1539</v>
      </c>
      <c r="E1876" s="323" t="s">
        <v>1539</v>
      </c>
      <c r="G1876" s="323" t="s">
        <v>1539</v>
      </c>
      <c r="H1876" s="323" t="s">
        <v>1539</v>
      </c>
    </row>
    <row r="1877" spans="1:8" x14ac:dyDescent="0.25">
      <c r="A1877" s="103"/>
      <c r="B1877" s="324"/>
      <c r="C1877" s="324" t="s">
        <v>1539</v>
      </c>
      <c r="D1877" t="s">
        <v>1539</v>
      </c>
      <c r="E1877" s="323" t="s">
        <v>1539</v>
      </c>
      <c r="G1877" s="323" t="s">
        <v>1539</v>
      </c>
      <c r="H1877" s="323" t="s">
        <v>1539</v>
      </c>
    </row>
    <row r="1878" spans="1:8" x14ac:dyDescent="0.25">
      <c r="A1878" s="103"/>
      <c r="B1878" s="324"/>
      <c r="C1878" s="324" t="s">
        <v>1539</v>
      </c>
      <c r="D1878" t="s">
        <v>1539</v>
      </c>
      <c r="E1878" s="323" t="s">
        <v>1539</v>
      </c>
      <c r="G1878" s="323" t="s">
        <v>1539</v>
      </c>
      <c r="H1878" s="323" t="s">
        <v>1539</v>
      </c>
    </row>
    <row r="1879" spans="1:8" x14ac:dyDescent="0.25">
      <c r="A1879" s="103"/>
      <c r="B1879" s="324"/>
      <c r="C1879" s="324" t="s">
        <v>1539</v>
      </c>
      <c r="D1879" t="s">
        <v>1539</v>
      </c>
      <c r="E1879" s="323" t="s">
        <v>1539</v>
      </c>
      <c r="G1879" s="323" t="s">
        <v>1539</v>
      </c>
      <c r="H1879" s="323" t="s">
        <v>1539</v>
      </c>
    </row>
    <row r="1880" spans="1:8" x14ac:dyDescent="0.25">
      <c r="A1880" s="103"/>
      <c r="B1880" s="324"/>
      <c r="C1880" s="324" t="s">
        <v>1539</v>
      </c>
      <c r="D1880" t="s">
        <v>1539</v>
      </c>
      <c r="E1880" s="323" t="s">
        <v>1539</v>
      </c>
      <c r="G1880" s="323" t="s">
        <v>1539</v>
      </c>
      <c r="H1880" s="323" t="s">
        <v>1539</v>
      </c>
    </row>
    <row r="1881" spans="1:8" x14ac:dyDescent="0.25">
      <c r="A1881" s="103"/>
      <c r="B1881" s="324"/>
      <c r="C1881" s="324" t="s">
        <v>1539</v>
      </c>
      <c r="D1881" t="s">
        <v>1539</v>
      </c>
      <c r="E1881" s="323" t="s">
        <v>1539</v>
      </c>
      <c r="G1881" s="323" t="s">
        <v>1539</v>
      </c>
      <c r="H1881" s="323" t="s">
        <v>1539</v>
      </c>
    </row>
    <row r="1882" spans="1:8" x14ac:dyDescent="0.25">
      <c r="A1882" s="103"/>
      <c r="B1882" s="324"/>
      <c r="C1882" s="324" t="s">
        <v>1539</v>
      </c>
      <c r="D1882" t="s">
        <v>1539</v>
      </c>
      <c r="E1882" s="323" t="s">
        <v>1539</v>
      </c>
      <c r="G1882" s="323" t="s">
        <v>1539</v>
      </c>
      <c r="H1882" s="323" t="s">
        <v>1539</v>
      </c>
    </row>
    <row r="1883" spans="1:8" x14ac:dyDescent="0.25">
      <c r="A1883" s="103"/>
      <c r="B1883" s="324"/>
      <c r="C1883" s="324" t="s">
        <v>1539</v>
      </c>
      <c r="D1883" t="s">
        <v>1539</v>
      </c>
      <c r="E1883" s="323" t="s">
        <v>1539</v>
      </c>
      <c r="G1883" s="323" t="s">
        <v>1539</v>
      </c>
      <c r="H1883" s="323" t="s">
        <v>1539</v>
      </c>
    </row>
    <row r="1884" spans="1:8" x14ac:dyDescent="0.25">
      <c r="A1884" s="103"/>
      <c r="B1884" s="324"/>
      <c r="C1884" s="324" t="s">
        <v>1539</v>
      </c>
      <c r="D1884" t="s">
        <v>1539</v>
      </c>
      <c r="E1884" s="323" t="s">
        <v>1539</v>
      </c>
      <c r="G1884" s="323" t="s">
        <v>1539</v>
      </c>
      <c r="H1884" s="323" t="s">
        <v>1539</v>
      </c>
    </row>
    <row r="1885" spans="1:8" x14ac:dyDescent="0.25">
      <c r="A1885" s="103"/>
      <c r="B1885" s="324"/>
      <c r="C1885" s="324" t="s">
        <v>1539</v>
      </c>
      <c r="D1885" t="s">
        <v>1539</v>
      </c>
      <c r="E1885" s="323" t="s">
        <v>1539</v>
      </c>
      <c r="G1885" s="323" t="s">
        <v>1539</v>
      </c>
      <c r="H1885" s="323" t="s">
        <v>1539</v>
      </c>
    </row>
    <row r="1886" spans="1:8" x14ac:dyDescent="0.25">
      <c r="A1886" s="103"/>
      <c r="B1886" s="324"/>
      <c r="C1886" s="324" t="s">
        <v>1539</v>
      </c>
      <c r="D1886" t="s">
        <v>1539</v>
      </c>
      <c r="E1886" s="323" t="s">
        <v>1539</v>
      </c>
      <c r="G1886" s="323" t="s">
        <v>1539</v>
      </c>
      <c r="H1886" s="323" t="s">
        <v>1539</v>
      </c>
    </row>
    <row r="1887" spans="1:8" x14ac:dyDescent="0.25">
      <c r="A1887" s="103"/>
      <c r="B1887" s="324"/>
      <c r="C1887" s="324" t="s">
        <v>1539</v>
      </c>
      <c r="D1887" t="s">
        <v>1539</v>
      </c>
      <c r="E1887" s="323" t="s">
        <v>1539</v>
      </c>
      <c r="G1887" s="323" t="s">
        <v>1539</v>
      </c>
      <c r="H1887" s="323" t="s">
        <v>1539</v>
      </c>
    </row>
    <row r="1888" spans="1:8" x14ac:dyDescent="0.25">
      <c r="A1888" s="103"/>
      <c r="B1888" s="324"/>
      <c r="C1888" s="324" t="s">
        <v>1539</v>
      </c>
      <c r="D1888" t="s">
        <v>1539</v>
      </c>
      <c r="E1888" s="323" t="s">
        <v>1539</v>
      </c>
      <c r="G1888" s="323" t="s">
        <v>1539</v>
      </c>
      <c r="H1888" s="323" t="s">
        <v>1539</v>
      </c>
    </row>
    <row r="1889" spans="1:8" x14ac:dyDescent="0.25">
      <c r="A1889" s="103"/>
      <c r="B1889" s="324"/>
      <c r="C1889" s="324" t="s">
        <v>1539</v>
      </c>
      <c r="D1889" t="s">
        <v>1539</v>
      </c>
      <c r="E1889" s="323" t="s">
        <v>1539</v>
      </c>
      <c r="G1889" s="323" t="s">
        <v>1539</v>
      </c>
      <c r="H1889" s="323" t="s">
        <v>1539</v>
      </c>
    </row>
    <row r="1890" spans="1:8" x14ac:dyDescent="0.25">
      <c r="A1890" s="103"/>
      <c r="B1890" s="324"/>
      <c r="C1890" s="324" t="s">
        <v>1539</v>
      </c>
      <c r="D1890" t="s">
        <v>1539</v>
      </c>
      <c r="E1890" s="323" t="s">
        <v>1539</v>
      </c>
      <c r="G1890" s="323" t="s">
        <v>1539</v>
      </c>
      <c r="H1890" s="323" t="s">
        <v>1539</v>
      </c>
    </row>
    <row r="1891" spans="1:8" x14ac:dyDescent="0.25">
      <c r="A1891" s="103"/>
      <c r="B1891" s="324"/>
      <c r="C1891" s="324" t="s">
        <v>1539</v>
      </c>
      <c r="D1891" t="s">
        <v>1539</v>
      </c>
      <c r="E1891" s="323" t="s">
        <v>1539</v>
      </c>
      <c r="G1891" s="323" t="s">
        <v>1539</v>
      </c>
      <c r="H1891" s="323" t="s">
        <v>1539</v>
      </c>
    </row>
    <row r="1892" spans="1:8" x14ac:dyDescent="0.25">
      <c r="A1892" s="103"/>
      <c r="B1892" s="324"/>
      <c r="C1892" s="324" t="s">
        <v>1539</v>
      </c>
      <c r="D1892" t="s">
        <v>1539</v>
      </c>
      <c r="E1892" s="323" t="s">
        <v>1539</v>
      </c>
      <c r="G1892" s="323" t="s">
        <v>1539</v>
      </c>
      <c r="H1892" s="323" t="s">
        <v>1539</v>
      </c>
    </row>
    <row r="1893" spans="1:8" x14ac:dyDescent="0.25">
      <c r="A1893" s="103"/>
      <c r="B1893" s="324"/>
      <c r="C1893" s="324" t="s">
        <v>1539</v>
      </c>
      <c r="D1893" t="s">
        <v>1539</v>
      </c>
      <c r="E1893" s="323" t="s">
        <v>1539</v>
      </c>
      <c r="G1893" s="323" t="s">
        <v>1539</v>
      </c>
      <c r="H1893" s="323" t="s">
        <v>1539</v>
      </c>
    </row>
    <row r="1894" spans="1:8" x14ac:dyDescent="0.25">
      <c r="A1894" s="103"/>
      <c r="B1894" s="324"/>
      <c r="C1894" s="324" t="s">
        <v>1539</v>
      </c>
      <c r="D1894" t="s">
        <v>1539</v>
      </c>
      <c r="E1894" s="323" t="s">
        <v>1539</v>
      </c>
      <c r="G1894" s="323" t="s">
        <v>1539</v>
      </c>
      <c r="H1894" s="323" t="s">
        <v>1539</v>
      </c>
    </row>
    <row r="1895" spans="1:8" x14ac:dyDescent="0.25">
      <c r="A1895" s="103"/>
      <c r="B1895" s="324"/>
      <c r="C1895" s="324" t="s">
        <v>1539</v>
      </c>
      <c r="D1895" t="s">
        <v>1539</v>
      </c>
      <c r="E1895" s="323" t="s">
        <v>1539</v>
      </c>
      <c r="G1895" s="323" t="s">
        <v>1539</v>
      </c>
      <c r="H1895" s="323" t="s">
        <v>1539</v>
      </c>
    </row>
    <row r="1896" spans="1:8" x14ac:dyDescent="0.25">
      <c r="A1896" s="103"/>
      <c r="B1896" s="324"/>
      <c r="C1896" s="324" t="s">
        <v>1539</v>
      </c>
      <c r="D1896" t="s">
        <v>1539</v>
      </c>
      <c r="E1896" s="323" t="s">
        <v>1539</v>
      </c>
      <c r="G1896" s="323" t="s">
        <v>1539</v>
      </c>
      <c r="H1896" s="323" t="s">
        <v>1539</v>
      </c>
    </row>
    <row r="1897" spans="1:8" x14ac:dyDescent="0.25">
      <c r="A1897" s="103"/>
      <c r="B1897" s="324"/>
      <c r="C1897" s="324" t="s">
        <v>1539</v>
      </c>
      <c r="D1897" t="s">
        <v>1539</v>
      </c>
      <c r="E1897" s="323" t="s">
        <v>1539</v>
      </c>
      <c r="G1897" s="323" t="s">
        <v>1539</v>
      </c>
      <c r="H1897" s="323" t="s">
        <v>1539</v>
      </c>
    </row>
    <row r="1898" spans="1:8" x14ac:dyDescent="0.25">
      <c r="A1898" s="103"/>
      <c r="B1898" s="324"/>
      <c r="C1898" s="324" t="s">
        <v>1539</v>
      </c>
      <c r="D1898" t="s">
        <v>1539</v>
      </c>
      <c r="E1898" s="323" t="s">
        <v>1539</v>
      </c>
      <c r="G1898" s="323" t="s">
        <v>1539</v>
      </c>
      <c r="H1898" s="323" t="s">
        <v>1539</v>
      </c>
    </row>
    <row r="1899" spans="1:8" x14ac:dyDescent="0.25">
      <c r="A1899" s="103"/>
      <c r="B1899" s="324"/>
      <c r="C1899" s="324" t="s">
        <v>1539</v>
      </c>
      <c r="D1899" t="s">
        <v>1539</v>
      </c>
      <c r="E1899" s="323" t="s">
        <v>1539</v>
      </c>
      <c r="G1899" s="323" t="s">
        <v>1539</v>
      </c>
      <c r="H1899" s="323" t="s">
        <v>1539</v>
      </c>
    </row>
    <row r="1900" spans="1:8" x14ac:dyDescent="0.25">
      <c r="A1900" s="103"/>
      <c r="B1900" s="324"/>
      <c r="C1900" s="324" t="s">
        <v>1539</v>
      </c>
      <c r="D1900" t="s">
        <v>1539</v>
      </c>
      <c r="E1900" s="323" t="s">
        <v>1539</v>
      </c>
      <c r="G1900" s="323" t="s">
        <v>1539</v>
      </c>
      <c r="H1900" s="323" t="s">
        <v>1539</v>
      </c>
    </row>
    <row r="1901" spans="1:8" x14ac:dyDescent="0.25">
      <c r="A1901" s="103"/>
      <c r="B1901" s="324"/>
      <c r="C1901" s="324" t="s">
        <v>1539</v>
      </c>
      <c r="D1901" t="s">
        <v>1539</v>
      </c>
      <c r="E1901" s="323" t="s">
        <v>1539</v>
      </c>
      <c r="G1901" s="323" t="s">
        <v>1539</v>
      </c>
      <c r="H1901" s="323" t="s">
        <v>1539</v>
      </c>
    </row>
    <row r="1902" spans="1:8" x14ac:dyDescent="0.25">
      <c r="A1902" s="103"/>
      <c r="B1902" s="324"/>
      <c r="C1902" s="324" t="s">
        <v>1539</v>
      </c>
      <c r="D1902" t="s">
        <v>1539</v>
      </c>
      <c r="E1902" s="323" t="s">
        <v>1539</v>
      </c>
      <c r="G1902" s="323" t="s">
        <v>1539</v>
      </c>
      <c r="H1902" s="323" t="s">
        <v>1539</v>
      </c>
    </row>
    <row r="1903" spans="1:8" x14ac:dyDescent="0.25">
      <c r="A1903" s="103"/>
      <c r="B1903" s="324"/>
      <c r="C1903" s="324" t="s">
        <v>1539</v>
      </c>
      <c r="D1903" t="s">
        <v>1539</v>
      </c>
      <c r="E1903" s="323" t="s">
        <v>1539</v>
      </c>
      <c r="G1903" s="323" t="s">
        <v>1539</v>
      </c>
      <c r="H1903" s="323" t="s">
        <v>1539</v>
      </c>
    </row>
    <row r="1904" spans="1:8" x14ac:dyDescent="0.25">
      <c r="A1904" s="103"/>
      <c r="B1904" s="324"/>
      <c r="C1904" s="324" t="s">
        <v>1539</v>
      </c>
      <c r="D1904" t="s">
        <v>1539</v>
      </c>
      <c r="E1904" s="323" t="s">
        <v>1539</v>
      </c>
      <c r="G1904" s="323" t="s">
        <v>1539</v>
      </c>
      <c r="H1904" s="323" t="s">
        <v>1539</v>
      </c>
    </row>
    <row r="1905" spans="1:8" x14ac:dyDescent="0.25">
      <c r="A1905" s="103"/>
      <c r="B1905" s="324"/>
      <c r="C1905" s="324" t="s">
        <v>1539</v>
      </c>
      <c r="D1905" t="s">
        <v>1539</v>
      </c>
      <c r="E1905" s="323" t="s">
        <v>1539</v>
      </c>
      <c r="G1905" s="323" t="s">
        <v>1539</v>
      </c>
      <c r="H1905" s="323" t="s">
        <v>1539</v>
      </c>
    </row>
    <row r="1906" spans="1:8" x14ac:dyDescent="0.25">
      <c r="A1906" s="103"/>
      <c r="B1906" s="324"/>
      <c r="C1906" s="324" t="s">
        <v>1539</v>
      </c>
      <c r="D1906" t="s">
        <v>1539</v>
      </c>
      <c r="E1906" s="323" t="s">
        <v>1539</v>
      </c>
      <c r="G1906" s="323" t="s">
        <v>1539</v>
      </c>
      <c r="H1906" s="323" t="s">
        <v>1539</v>
      </c>
    </row>
    <row r="1907" spans="1:8" x14ac:dyDescent="0.25">
      <c r="A1907" s="103"/>
      <c r="B1907" s="324"/>
      <c r="C1907" s="324" t="s">
        <v>1539</v>
      </c>
      <c r="D1907" t="s">
        <v>1539</v>
      </c>
      <c r="E1907" s="323" t="s">
        <v>1539</v>
      </c>
      <c r="G1907" s="323" t="s">
        <v>1539</v>
      </c>
      <c r="H1907" s="323" t="s">
        <v>1539</v>
      </c>
    </row>
    <row r="1908" spans="1:8" x14ac:dyDescent="0.25">
      <c r="A1908" s="103"/>
      <c r="B1908" s="324"/>
      <c r="C1908" s="324" t="s">
        <v>1539</v>
      </c>
      <c r="D1908" t="s">
        <v>1539</v>
      </c>
      <c r="E1908" s="323" t="s">
        <v>1539</v>
      </c>
      <c r="G1908" s="323" t="s">
        <v>1539</v>
      </c>
      <c r="H1908" s="323" t="s">
        <v>1539</v>
      </c>
    </row>
    <row r="1909" spans="1:8" x14ac:dyDescent="0.25">
      <c r="A1909" s="103"/>
      <c r="B1909" s="324"/>
      <c r="C1909" s="324" t="s">
        <v>1539</v>
      </c>
      <c r="D1909" t="s">
        <v>1539</v>
      </c>
      <c r="E1909" s="323" t="s">
        <v>1539</v>
      </c>
      <c r="G1909" s="323" t="s">
        <v>1539</v>
      </c>
      <c r="H1909" s="323" t="s">
        <v>1539</v>
      </c>
    </row>
    <row r="1910" spans="1:8" x14ac:dyDescent="0.25">
      <c r="A1910" s="103"/>
      <c r="B1910" s="324"/>
      <c r="C1910" s="324" t="s">
        <v>1539</v>
      </c>
      <c r="D1910" t="s">
        <v>1539</v>
      </c>
      <c r="E1910" s="323" t="s">
        <v>1539</v>
      </c>
      <c r="G1910" s="323" t="s">
        <v>1539</v>
      </c>
      <c r="H1910" s="323" t="s">
        <v>1539</v>
      </c>
    </row>
    <row r="1911" spans="1:8" x14ac:dyDescent="0.25">
      <c r="A1911" s="103"/>
      <c r="B1911" s="324"/>
      <c r="C1911" s="324" t="s">
        <v>1539</v>
      </c>
      <c r="D1911" t="s">
        <v>1539</v>
      </c>
      <c r="E1911" s="323" t="s">
        <v>1539</v>
      </c>
      <c r="G1911" s="323" t="s">
        <v>1539</v>
      </c>
      <c r="H1911" s="323" t="s">
        <v>1539</v>
      </c>
    </row>
    <row r="1912" spans="1:8" x14ac:dyDescent="0.25">
      <c r="A1912" s="103"/>
      <c r="B1912" s="324"/>
      <c r="C1912" s="324" t="s">
        <v>1539</v>
      </c>
      <c r="D1912" t="s">
        <v>1539</v>
      </c>
      <c r="E1912" s="323" t="s">
        <v>1539</v>
      </c>
      <c r="G1912" s="323" t="s">
        <v>1539</v>
      </c>
      <c r="H1912" s="323" t="s">
        <v>1539</v>
      </c>
    </row>
    <row r="1913" spans="1:8" x14ac:dyDescent="0.25">
      <c r="A1913" s="103"/>
      <c r="B1913" s="324"/>
      <c r="C1913" s="324" t="s">
        <v>1539</v>
      </c>
      <c r="D1913" t="s">
        <v>1539</v>
      </c>
      <c r="E1913" s="323" t="s">
        <v>1539</v>
      </c>
      <c r="G1913" s="323" t="s">
        <v>1539</v>
      </c>
      <c r="H1913" s="323" t="s">
        <v>1539</v>
      </c>
    </row>
    <row r="1914" spans="1:8" x14ac:dyDescent="0.25">
      <c r="A1914" s="103"/>
      <c r="B1914" s="324"/>
      <c r="C1914" s="324" t="s">
        <v>1539</v>
      </c>
      <c r="D1914" t="s">
        <v>1539</v>
      </c>
      <c r="E1914" s="323" t="s">
        <v>1539</v>
      </c>
      <c r="G1914" s="323" t="s">
        <v>1539</v>
      </c>
      <c r="H1914" s="323" t="s">
        <v>1539</v>
      </c>
    </row>
    <row r="1915" spans="1:8" x14ac:dyDescent="0.25">
      <c r="A1915" s="103"/>
      <c r="B1915" s="324"/>
      <c r="C1915" s="324" t="s">
        <v>1539</v>
      </c>
      <c r="D1915" t="s">
        <v>1539</v>
      </c>
      <c r="E1915" s="323" t="s">
        <v>1539</v>
      </c>
      <c r="G1915" s="323" t="s">
        <v>1539</v>
      </c>
      <c r="H1915" s="323" t="s">
        <v>1539</v>
      </c>
    </row>
    <row r="1916" spans="1:8" x14ac:dyDescent="0.25">
      <c r="A1916" s="103"/>
      <c r="B1916" s="324"/>
      <c r="C1916" s="324" t="s">
        <v>1539</v>
      </c>
      <c r="D1916" t="s">
        <v>1539</v>
      </c>
      <c r="E1916" s="323" t="s">
        <v>1539</v>
      </c>
      <c r="G1916" s="323" t="s">
        <v>1539</v>
      </c>
      <c r="H1916" s="323" t="s">
        <v>1539</v>
      </c>
    </row>
    <row r="1917" spans="1:8" x14ac:dyDescent="0.25">
      <c r="A1917" s="103"/>
      <c r="B1917" s="324"/>
      <c r="C1917" s="324" t="s">
        <v>1539</v>
      </c>
      <c r="D1917" t="s">
        <v>1539</v>
      </c>
      <c r="E1917" s="323" t="s">
        <v>1539</v>
      </c>
      <c r="G1917" s="323" t="s">
        <v>1539</v>
      </c>
      <c r="H1917" s="323" t="s">
        <v>1539</v>
      </c>
    </row>
    <row r="1918" spans="1:8" x14ac:dyDescent="0.25">
      <c r="A1918" s="103"/>
      <c r="B1918" s="324"/>
      <c r="C1918" s="324" t="s">
        <v>1539</v>
      </c>
      <c r="D1918" t="s">
        <v>1539</v>
      </c>
      <c r="E1918" s="323" t="s">
        <v>1539</v>
      </c>
      <c r="G1918" s="323" t="s">
        <v>1539</v>
      </c>
      <c r="H1918" s="323" t="s">
        <v>1539</v>
      </c>
    </row>
    <row r="1919" spans="1:8" x14ac:dyDescent="0.25">
      <c r="A1919" s="103"/>
      <c r="B1919" s="324"/>
      <c r="C1919" s="324" t="s">
        <v>1539</v>
      </c>
      <c r="D1919" t="s">
        <v>1539</v>
      </c>
      <c r="E1919" s="323" t="s">
        <v>1539</v>
      </c>
      <c r="G1919" s="323" t="s">
        <v>1539</v>
      </c>
      <c r="H1919" s="323" t="s">
        <v>1539</v>
      </c>
    </row>
    <row r="1920" spans="1:8" x14ac:dyDescent="0.25">
      <c r="A1920" s="103"/>
      <c r="B1920" s="324"/>
      <c r="C1920" s="324" t="s">
        <v>1539</v>
      </c>
      <c r="D1920" t="s">
        <v>1539</v>
      </c>
      <c r="E1920" s="323" t="s">
        <v>1539</v>
      </c>
      <c r="G1920" s="323" t="s">
        <v>1539</v>
      </c>
      <c r="H1920" s="323" t="s">
        <v>1539</v>
      </c>
    </row>
    <row r="1921" spans="1:8" x14ac:dyDescent="0.25">
      <c r="A1921" s="103"/>
      <c r="B1921" s="324"/>
      <c r="C1921" s="324" t="s">
        <v>1539</v>
      </c>
      <c r="D1921" t="s">
        <v>1539</v>
      </c>
      <c r="E1921" s="323" t="s">
        <v>1539</v>
      </c>
      <c r="G1921" s="323" t="s">
        <v>1539</v>
      </c>
      <c r="H1921" s="323" t="s">
        <v>1539</v>
      </c>
    </row>
    <row r="1922" spans="1:8" x14ac:dyDescent="0.25">
      <c r="A1922" s="103"/>
      <c r="B1922" s="324"/>
      <c r="C1922" s="324" t="s">
        <v>1539</v>
      </c>
      <c r="D1922" t="s">
        <v>1539</v>
      </c>
      <c r="E1922" s="323" t="s">
        <v>1539</v>
      </c>
      <c r="G1922" s="323" t="s">
        <v>1539</v>
      </c>
      <c r="H1922" s="323" t="s">
        <v>1539</v>
      </c>
    </row>
    <row r="1923" spans="1:8" x14ac:dyDescent="0.25">
      <c r="A1923" s="103"/>
      <c r="B1923" s="324"/>
      <c r="C1923" s="324" t="s">
        <v>1539</v>
      </c>
      <c r="D1923" t="s">
        <v>1539</v>
      </c>
      <c r="E1923" s="323" t="s">
        <v>1539</v>
      </c>
      <c r="G1923" s="323" t="s">
        <v>1539</v>
      </c>
      <c r="H1923" s="323" t="s">
        <v>1539</v>
      </c>
    </row>
    <row r="1924" spans="1:8" x14ac:dyDescent="0.25">
      <c r="A1924" s="103"/>
      <c r="B1924" s="324"/>
      <c r="C1924" s="324" t="s">
        <v>1539</v>
      </c>
      <c r="D1924" t="s">
        <v>1539</v>
      </c>
      <c r="E1924" s="323" t="s">
        <v>1539</v>
      </c>
      <c r="G1924" s="323" t="s">
        <v>1539</v>
      </c>
      <c r="H1924" s="323" t="s">
        <v>1539</v>
      </c>
    </row>
    <row r="1925" spans="1:8" x14ac:dyDescent="0.25">
      <c r="A1925" s="103"/>
      <c r="B1925" s="326"/>
      <c r="C1925" s="324" t="s">
        <v>1539</v>
      </c>
      <c r="D1925" t="s">
        <v>1539</v>
      </c>
      <c r="E1925" s="323" t="s">
        <v>1539</v>
      </c>
      <c r="G1925" s="323" t="s">
        <v>1539</v>
      </c>
      <c r="H1925" s="323" t="s">
        <v>1539</v>
      </c>
    </row>
    <row r="1926" spans="1:8" x14ac:dyDescent="0.25">
      <c r="A1926" s="103"/>
      <c r="C1926" s="324" t="s">
        <v>1539</v>
      </c>
      <c r="D1926" t="s">
        <v>1539</v>
      </c>
      <c r="E1926" s="323" t="s">
        <v>1539</v>
      </c>
      <c r="G1926" s="323" t="s">
        <v>1539</v>
      </c>
      <c r="H1926" s="323" t="s">
        <v>1539</v>
      </c>
    </row>
    <row r="1927" spans="1:8" x14ac:dyDescent="0.25">
      <c r="A1927" s="103"/>
      <c r="C1927" s="324" t="s">
        <v>1539</v>
      </c>
      <c r="D1927" t="s">
        <v>1539</v>
      </c>
      <c r="E1927" s="323" t="s">
        <v>1539</v>
      </c>
      <c r="G1927" s="323" t="s">
        <v>1539</v>
      </c>
      <c r="H1927" s="323" t="s">
        <v>1539</v>
      </c>
    </row>
    <row r="1928" spans="1:8" x14ac:dyDescent="0.25">
      <c r="A1928" s="103"/>
      <c r="C1928" s="324" t="s">
        <v>1539</v>
      </c>
      <c r="D1928" t="s">
        <v>1539</v>
      </c>
      <c r="E1928" s="323" t="s">
        <v>1539</v>
      </c>
      <c r="G1928" s="323" t="s">
        <v>1539</v>
      </c>
      <c r="H1928" s="323" t="s">
        <v>1539</v>
      </c>
    </row>
    <row r="1929" spans="1:8" x14ac:dyDescent="0.25">
      <c r="A1929" s="103"/>
      <c r="C1929" s="324" t="s">
        <v>1539</v>
      </c>
      <c r="D1929" t="s">
        <v>1539</v>
      </c>
      <c r="E1929" s="323" t="s">
        <v>1539</v>
      </c>
      <c r="G1929" s="323" t="s">
        <v>1539</v>
      </c>
      <c r="H1929" s="323" t="s">
        <v>1539</v>
      </c>
    </row>
    <row r="1930" spans="1:8" x14ac:dyDescent="0.25">
      <c r="A1930" s="103"/>
      <c r="C1930" s="324" t="s">
        <v>1539</v>
      </c>
      <c r="D1930" t="s">
        <v>1539</v>
      </c>
      <c r="E1930" s="323" t="s">
        <v>1539</v>
      </c>
      <c r="G1930" s="323" t="s">
        <v>1539</v>
      </c>
      <c r="H1930" s="323" t="s">
        <v>1539</v>
      </c>
    </row>
    <row r="1931" spans="1:8" x14ac:dyDescent="0.25">
      <c r="A1931" s="103"/>
      <c r="C1931" s="324" t="s">
        <v>1539</v>
      </c>
      <c r="D1931" t="s">
        <v>1539</v>
      </c>
      <c r="E1931" s="323" t="s">
        <v>1539</v>
      </c>
      <c r="G1931" s="323" t="s">
        <v>1539</v>
      </c>
      <c r="H1931" s="323" t="s">
        <v>1539</v>
      </c>
    </row>
    <row r="1932" spans="1:8" x14ac:dyDescent="0.25">
      <c r="A1932" s="103"/>
      <c r="B1932" s="324"/>
      <c r="C1932" s="324" t="s">
        <v>1539</v>
      </c>
      <c r="D1932" t="s">
        <v>1539</v>
      </c>
      <c r="E1932" s="323" t="s">
        <v>1539</v>
      </c>
      <c r="G1932" s="323" t="s">
        <v>1539</v>
      </c>
      <c r="H1932" s="323" t="s">
        <v>1539</v>
      </c>
    </row>
    <row r="1933" spans="1:8" x14ac:dyDescent="0.25">
      <c r="A1933" s="103"/>
      <c r="B1933" s="324"/>
      <c r="C1933" s="324" t="s">
        <v>1539</v>
      </c>
      <c r="D1933" t="s">
        <v>1539</v>
      </c>
      <c r="E1933" s="323" t="s">
        <v>1539</v>
      </c>
      <c r="G1933" s="323" t="s">
        <v>1539</v>
      </c>
      <c r="H1933" s="323" t="s">
        <v>1539</v>
      </c>
    </row>
    <row r="1934" spans="1:8" x14ac:dyDescent="0.25">
      <c r="A1934" s="103"/>
      <c r="B1934" s="324"/>
      <c r="C1934" s="324" t="s">
        <v>1539</v>
      </c>
      <c r="D1934" t="s">
        <v>1539</v>
      </c>
      <c r="E1934" s="323" t="s">
        <v>1539</v>
      </c>
      <c r="G1934" s="323" t="s">
        <v>1539</v>
      </c>
      <c r="H1934" s="323" t="s">
        <v>1539</v>
      </c>
    </row>
    <row r="1935" spans="1:8" x14ac:dyDescent="0.25">
      <c r="A1935" s="103"/>
      <c r="B1935" s="324"/>
      <c r="C1935" s="324" t="s">
        <v>1539</v>
      </c>
      <c r="D1935" t="s">
        <v>1539</v>
      </c>
      <c r="E1935" s="323" t="s">
        <v>1539</v>
      </c>
      <c r="G1935" s="323" t="s">
        <v>1539</v>
      </c>
      <c r="H1935" s="323" t="s">
        <v>1539</v>
      </c>
    </row>
    <row r="1936" spans="1:8" x14ac:dyDescent="0.25">
      <c r="A1936" s="103"/>
      <c r="B1936" s="324"/>
      <c r="C1936" s="324" t="s">
        <v>1539</v>
      </c>
      <c r="D1936" t="s">
        <v>1539</v>
      </c>
      <c r="E1936" s="323" t="s">
        <v>1539</v>
      </c>
      <c r="G1936" s="323" t="s">
        <v>1539</v>
      </c>
      <c r="H1936" s="323" t="s">
        <v>1539</v>
      </c>
    </row>
    <row r="1937" spans="1:8" x14ac:dyDescent="0.25">
      <c r="A1937" s="103"/>
      <c r="B1937" s="324"/>
      <c r="C1937" s="324" t="s">
        <v>1539</v>
      </c>
      <c r="D1937" t="s">
        <v>1539</v>
      </c>
      <c r="E1937" s="323" t="s">
        <v>1539</v>
      </c>
      <c r="G1937" s="323" t="s">
        <v>1539</v>
      </c>
      <c r="H1937" s="323" t="s">
        <v>1539</v>
      </c>
    </row>
    <row r="1938" spans="1:8" x14ac:dyDescent="0.25">
      <c r="A1938" s="103"/>
      <c r="B1938" s="324"/>
      <c r="C1938" s="324" t="s">
        <v>1539</v>
      </c>
      <c r="D1938" t="s">
        <v>1539</v>
      </c>
      <c r="E1938" s="323" t="s">
        <v>1539</v>
      </c>
      <c r="G1938" s="323" t="s">
        <v>1539</v>
      </c>
      <c r="H1938" s="323" t="s">
        <v>1539</v>
      </c>
    </row>
    <row r="1939" spans="1:8" x14ac:dyDescent="0.25">
      <c r="A1939" s="103"/>
      <c r="B1939" s="324"/>
      <c r="C1939" s="324" t="s">
        <v>1539</v>
      </c>
      <c r="D1939" t="s">
        <v>1539</v>
      </c>
      <c r="E1939" s="323" t="s">
        <v>1539</v>
      </c>
      <c r="G1939" s="323" t="s">
        <v>1539</v>
      </c>
      <c r="H1939" s="323" t="s">
        <v>1539</v>
      </c>
    </row>
    <row r="1940" spans="1:8" x14ac:dyDescent="0.25">
      <c r="A1940" s="103"/>
      <c r="B1940" s="324"/>
      <c r="C1940" s="324" t="s">
        <v>1539</v>
      </c>
      <c r="D1940" t="s">
        <v>1539</v>
      </c>
      <c r="E1940" s="323" t="s">
        <v>1539</v>
      </c>
      <c r="G1940" s="323" t="s">
        <v>1539</v>
      </c>
      <c r="H1940" s="323" t="s">
        <v>1539</v>
      </c>
    </row>
    <row r="1941" spans="1:8" x14ac:dyDescent="0.25">
      <c r="A1941" s="103"/>
      <c r="B1941" s="324"/>
      <c r="C1941" s="324" t="s">
        <v>1539</v>
      </c>
      <c r="D1941" t="s">
        <v>1539</v>
      </c>
      <c r="E1941" s="323" t="s">
        <v>1539</v>
      </c>
      <c r="G1941" s="323" t="s">
        <v>1539</v>
      </c>
      <c r="H1941" s="323" t="s">
        <v>1539</v>
      </c>
    </row>
    <row r="1942" spans="1:8" x14ac:dyDescent="0.25">
      <c r="A1942" s="103"/>
      <c r="B1942" s="324"/>
      <c r="C1942" s="324" t="s">
        <v>1539</v>
      </c>
      <c r="D1942" t="s">
        <v>1539</v>
      </c>
      <c r="E1942" s="323" t="s">
        <v>1539</v>
      </c>
      <c r="G1942" s="323" t="s">
        <v>1539</v>
      </c>
      <c r="H1942" s="323" t="s">
        <v>1539</v>
      </c>
    </row>
    <row r="1943" spans="1:8" x14ac:dyDescent="0.25">
      <c r="A1943" s="103"/>
      <c r="B1943" s="324"/>
      <c r="C1943" s="324" t="s">
        <v>1539</v>
      </c>
      <c r="D1943" t="s">
        <v>1539</v>
      </c>
      <c r="E1943" s="323" t="s">
        <v>1539</v>
      </c>
      <c r="G1943" s="323" t="s">
        <v>1539</v>
      </c>
      <c r="H1943" s="323" t="s">
        <v>1539</v>
      </c>
    </row>
    <row r="1944" spans="1:8" x14ac:dyDescent="0.25">
      <c r="A1944" s="103"/>
      <c r="B1944" s="324"/>
      <c r="C1944" s="324" t="s">
        <v>1539</v>
      </c>
      <c r="D1944" t="s">
        <v>1539</v>
      </c>
      <c r="E1944" s="323" t="s">
        <v>1539</v>
      </c>
      <c r="G1944" s="323" t="s">
        <v>1539</v>
      </c>
      <c r="H1944" s="323" t="s">
        <v>1539</v>
      </c>
    </row>
    <row r="1945" spans="1:8" x14ac:dyDescent="0.25">
      <c r="A1945" s="103"/>
      <c r="B1945" s="324"/>
      <c r="C1945" s="324" t="s">
        <v>1539</v>
      </c>
      <c r="D1945" t="s">
        <v>1539</v>
      </c>
      <c r="E1945" s="323" t="s">
        <v>1539</v>
      </c>
      <c r="G1945" s="323" t="s">
        <v>1539</v>
      </c>
      <c r="H1945" s="323" t="s">
        <v>1539</v>
      </c>
    </row>
    <row r="1946" spans="1:8" x14ac:dyDescent="0.25">
      <c r="A1946" s="103"/>
      <c r="B1946" s="324"/>
      <c r="C1946" s="324" t="s">
        <v>1539</v>
      </c>
      <c r="D1946" t="s">
        <v>1539</v>
      </c>
      <c r="E1946" s="323" t="s">
        <v>1539</v>
      </c>
      <c r="G1946" s="323" t="s">
        <v>1539</v>
      </c>
      <c r="H1946" s="323" t="s">
        <v>1539</v>
      </c>
    </row>
    <row r="1947" spans="1:8" x14ac:dyDescent="0.25">
      <c r="A1947" s="103"/>
      <c r="B1947" s="324"/>
      <c r="C1947" s="324" t="s">
        <v>1539</v>
      </c>
      <c r="D1947" t="s">
        <v>1539</v>
      </c>
      <c r="E1947" s="323" t="s">
        <v>1539</v>
      </c>
      <c r="G1947" s="323" t="s">
        <v>1539</v>
      </c>
      <c r="H1947" s="323" t="s">
        <v>1539</v>
      </c>
    </row>
    <row r="1948" spans="1:8" x14ac:dyDescent="0.25">
      <c r="A1948" s="103"/>
      <c r="B1948" s="324"/>
      <c r="C1948" s="324" t="s">
        <v>1539</v>
      </c>
      <c r="D1948" t="s">
        <v>1539</v>
      </c>
      <c r="E1948" s="323" t="s">
        <v>1539</v>
      </c>
      <c r="G1948" s="323" t="s">
        <v>1539</v>
      </c>
      <c r="H1948" s="323" t="s">
        <v>1539</v>
      </c>
    </row>
    <row r="1949" spans="1:8" x14ac:dyDescent="0.25">
      <c r="A1949" s="103"/>
      <c r="B1949" s="324"/>
      <c r="C1949" s="324" t="s">
        <v>1539</v>
      </c>
      <c r="D1949" t="s">
        <v>1539</v>
      </c>
      <c r="E1949" s="323" t="s">
        <v>1539</v>
      </c>
      <c r="G1949" s="323" t="s">
        <v>1539</v>
      </c>
      <c r="H1949" s="323" t="s">
        <v>1539</v>
      </c>
    </row>
    <row r="1950" spans="1:8" x14ac:dyDescent="0.25">
      <c r="A1950" s="103"/>
      <c r="B1950" s="324"/>
      <c r="C1950" s="324" t="s">
        <v>1539</v>
      </c>
      <c r="D1950" t="s">
        <v>1539</v>
      </c>
      <c r="E1950" s="323" t="s">
        <v>1539</v>
      </c>
      <c r="G1950" s="323" t="s">
        <v>1539</v>
      </c>
      <c r="H1950" s="323" t="s">
        <v>1539</v>
      </c>
    </row>
    <row r="1951" spans="1:8" x14ac:dyDescent="0.25">
      <c r="A1951" s="103"/>
      <c r="B1951" s="324"/>
      <c r="C1951" s="324" t="s">
        <v>1539</v>
      </c>
      <c r="D1951" t="s">
        <v>1539</v>
      </c>
      <c r="E1951" s="323" t="s">
        <v>1539</v>
      </c>
      <c r="G1951" s="323" t="s">
        <v>1539</v>
      </c>
      <c r="H1951" s="323" t="s">
        <v>1539</v>
      </c>
    </row>
    <row r="1952" spans="1:8" x14ac:dyDescent="0.25">
      <c r="A1952" s="103"/>
      <c r="B1952" s="324"/>
      <c r="C1952" s="324" t="s">
        <v>1539</v>
      </c>
      <c r="D1952" t="s">
        <v>1539</v>
      </c>
      <c r="E1952" s="323" t="s">
        <v>1539</v>
      </c>
      <c r="G1952" s="323" t="s">
        <v>1539</v>
      </c>
      <c r="H1952" s="323" t="s">
        <v>1539</v>
      </c>
    </row>
    <row r="1953" spans="1:8" x14ac:dyDescent="0.25">
      <c r="A1953" s="103"/>
      <c r="B1953" s="324"/>
      <c r="C1953" s="324" t="s">
        <v>1539</v>
      </c>
      <c r="D1953" t="s">
        <v>1539</v>
      </c>
      <c r="E1953" s="323" t="s">
        <v>1539</v>
      </c>
      <c r="G1953" s="323" t="s">
        <v>1539</v>
      </c>
      <c r="H1953" s="323" t="s">
        <v>1539</v>
      </c>
    </row>
    <row r="1954" spans="1:8" x14ac:dyDescent="0.25">
      <c r="A1954" s="103"/>
      <c r="B1954" s="324"/>
      <c r="C1954" s="324" t="s">
        <v>1539</v>
      </c>
      <c r="D1954" t="s">
        <v>1539</v>
      </c>
      <c r="E1954" s="323" t="s">
        <v>1539</v>
      </c>
      <c r="G1954" s="323" t="s">
        <v>1539</v>
      </c>
      <c r="H1954" s="323" t="s">
        <v>1539</v>
      </c>
    </row>
    <row r="1955" spans="1:8" x14ac:dyDescent="0.25">
      <c r="A1955" s="103"/>
      <c r="B1955" s="324"/>
      <c r="C1955" s="324" t="s">
        <v>1539</v>
      </c>
      <c r="D1955" t="s">
        <v>1539</v>
      </c>
      <c r="E1955" s="323" t="s">
        <v>1539</v>
      </c>
      <c r="G1955" s="323" t="s">
        <v>1539</v>
      </c>
      <c r="H1955" s="323" t="s">
        <v>1539</v>
      </c>
    </row>
    <row r="1956" spans="1:8" x14ac:dyDescent="0.25">
      <c r="A1956" s="103"/>
      <c r="B1956" s="324"/>
      <c r="C1956" s="324" t="s">
        <v>1539</v>
      </c>
      <c r="D1956" t="s">
        <v>1539</v>
      </c>
      <c r="E1956" s="323" t="s">
        <v>1539</v>
      </c>
      <c r="G1956" s="323" t="s">
        <v>1539</v>
      </c>
      <c r="H1956" s="323" t="s">
        <v>1539</v>
      </c>
    </row>
    <row r="1957" spans="1:8" x14ac:dyDescent="0.25">
      <c r="A1957" s="103"/>
      <c r="B1957" s="324"/>
      <c r="C1957" s="324" t="s">
        <v>1539</v>
      </c>
      <c r="D1957" t="s">
        <v>1539</v>
      </c>
      <c r="E1957" s="323" t="s">
        <v>1539</v>
      </c>
      <c r="G1957" s="323" t="s">
        <v>1539</v>
      </c>
      <c r="H1957" s="323" t="s">
        <v>1539</v>
      </c>
    </row>
    <row r="1958" spans="1:8" x14ac:dyDescent="0.25">
      <c r="A1958" s="103"/>
      <c r="B1958" s="324"/>
      <c r="C1958" s="324" t="s">
        <v>1539</v>
      </c>
      <c r="D1958" t="s">
        <v>1539</v>
      </c>
      <c r="E1958" s="323" t="s">
        <v>1539</v>
      </c>
      <c r="G1958" s="323" t="s">
        <v>1539</v>
      </c>
      <c r="H1958" s="323" t="s">
        <v>1539</v>
      </c>
    </row>
    <row r="1959" spans="1:8" x14ac:dyDescent="0.25">
      <c r="A1959" s="103"/>
      <c r="B1959" s="324"/>
      <c r="C1959" s="324" t="s">
        <v>1539</v>
      </c>
      <c r="D1959" t="s">
        <v>1539</v>
      </c>
      <c r="E1959" s="323" t="s">
        <v>1539</v>
      </c>
      <c r="G1959" s="323" t="s">
        <v>1539</v>
      </c>
      <c r="H1959" s="323" t="s">
        <v>1539</v>
      </c>
    </row>
    <row r="1960" spans="1:8" x14ac:dyDescent="0.25">
      <c r="A1960" s="103"/>
      <c r="B1960" s="324"/>
      <c r="C1960" s="324" t="s">
        <v>1539</v>
      </c>
      <c r="D1960" t="s">
        <v>1539</v>
      </c>
      <c r="E1960" s="323" t="s">
        <v>1539</v>
      </c>
      <c r="G1960" s="323" t="s">
        <v>1539</v>
      </c>
      <c r="H1960" s="323" t="s">
        <v>1539</v>
      </c>
    </row>
    <row r="1961" spans="1:8" x14ac:dyDescent="0.25">
      <c r="A1961" s="103"/>
      <c r="B1961" s="324"/>
      <c r="C1961" s="324" t="s">
        <v>1539</v>
      </c>
      <c r="D1961" t="s">
        <v>1539</v>
      </c>
      <c r="E1961" s="323" t="s">
        <v>1539</v>
      </c>
      <c r="G1961" s="323" t="s">
        <v>1539</v>
      </c>
      <c r="H1961" s="323" t="s">
        <v>1539</v>
      </c>
    </row>
    <row r="1962" spans="1:8" x14ac:dyDescent="0.25">
      <c r="A1962" s="103"/>
      <c r="B1962" s="324"/>
      <c r="C1962" s="324" t="s">
        <v>1539</v>
      </c>
      <c r="D1962" t="s">
        <v>1539</v>
      </c>
      <c r="E1962" s="323" t="s">
        <v>1539</v>
      </c>
      <c r="G1962" s="323" t="s">
        <v>1539</v>
      </c>
      <c r="H1962" s="323" t="s">
        <v>1539</v>
      </c>
    </row>
    <row r="1963" spans="1:8" x14ac:dyDescent="0.25">
      <c r="A1963" s="103"/>
      <c r="B1963" s="324"/>
      <c r="C1963" s="324" t="s">
        <v>1539</v>
      </c>
      <c r="D1963" t="s">
        <v>1539</v>
      </c>
      <c r="E1963" s="323" t="s">
        <v>1539</v>
      </c>
      <c r="G1963" s="323" t="s">
        <v>1539</v>
      </c>
      <c r="H1963" s="323" t="s">
        <v>1539</v>
      </c>
    </row>
    <row r="1964" spans="1:8" x14ac:dyDescent="0.25">
      <c r="A1964" s="103"/>
      <c r="B1964" s="324"/>
      <c r="C1964" s="324" t="s">
        <v>1539</v>
      </c>
      <c r="D1964" t="s">
        <v>1539</v>
      </c>
      <c r="E1964" s="323" t="s">
        <v>1539</v>
      </c>
      <c r="G1964" s="323" t="s">
        <v>1539</v>
      </c>
      <c r="H1964" s="323" t="s">
        <v>1539</v>
      </c>
    </row>
    <row r="1965" spans="1:8" x14ac:dyDescent="0.25">
      <c r="A1965" s="103"/>
      <c r="B1965" s="324"/>
      <c r="C1965" s="324" t="s">
        <v>1539</v>
      </c>
      <c r="D1965" t="s">
        <v>1539</v>
      </c>
      <c r="E1965" s="323" t="s">
        <v>1539</v>
      </c>
      <c r="G1965" s="323" t="s">
        <v>1539</v>
      </c>
      <c r="H1965" s="323" t="s">
        <v>1539</v>
      </c>
    </row>
    <row r="1966" spans="1:8" x14ac:dyDescent="0.25">
      <c r="A1966" s="103"/>
      <c r="B1966" s="324"/>
      <c r="C1966" s="324" t="s">
        <v>1539</v>
      </c>
      <c r="D1966" t="s">
        <v>1539</v>
      </c>
      <c r="E1966" s="323" t="s">
        <v>1539</v>
      </c>
      <c r="G1966" s="323" t="s">
        <v>1539</v>
      </c>
      <c r="H1966" s="323" t="s">
        <v>1539</v>
      </c>
    </row>
    <row r="1967" spans="1:8" x14ac:dyDescent="0.25">
      <c r="A1967" s="103"/>
      <c r="B1967" s="324"/>
      <c r="C1967" s="324" t="s">
        <v>1539</v>
      </c>
      <c r="D1967" t="s">
        <v>1539</v>
      </c>
      <c r="E1967" s="323" t="s">
        <v>1539</v>
      </c>
      <c r="G1967" s="323" t="s">
        <v>1539</v>
      </c>
      <c r="H1967" s="323" t="s">
        <v>1539</v>
      </c>
    </row>
    <row r="1968" spans="1:8" x14ac:dyDescent="0.25">
      <c r="A1968" s="103"/>
      <c r="B1968" s="324"/>
      <c r="C1968" s="324" t="s">
        <v>1539</v>
      </c>
      <c r="D1968" t="s">
        <v>1539</v>
      </c>
      <c r="E1968" s="323" t="s">
        <v>1539</v>
      </c>
      <c r="G1968" s="323" t="s">
        <v>1539</v>
      </c>
      <c r="H1968" s="323" t="s">
        <v>1539</v>
      </c>
    </row>
    <row r="1969" spans="1:8" x14ac:dyDescent="0.25">
      <c r="A1969" s="103"/>
      <c r="B1969" s="324"/>
      <c r="C1969" s="324" t="s">
        <v>1539</v>
      </c>
      <c r="D1969" t="s">
        <v>1539</v>
      </c>
      <c r="E1969" s="323" t="s">
        <v>1539</v>
      </c>
      <c r="G1969" s="323" t="s">
        <v>1539</v>
      </c>
      <c r="H1969" s="323" t="s">
        <v>1539</v>
      </c>
    </row>
    <row r="1970" spans="1:8" x14ac:dyDescent="0.25">
      <c r="A1970" s="103"/>
      <c r="B1970" s="324"/>
      <c r="C1970" s="324" t="s">
        <v>1539</v>
      </c>
      <c r="D1970" t="s">
        <v>1539</v>
      </c>
      <c r="E1970" s="323" t="s">
        <v>1539</v>
      </c>
      <c r="G1970" s="323" t="s">
        <v>1539</v>
      </c>
      <c r="H1970" s="323" t="s">
        <v>1539</v>
      </c>
    </row>
    <row r="1971" spans="1:8" x14ac:dyDescent="0.25">
      <c r="A1971" s="103"/>
      <c r="B1971" s="324"/>
      <c r="C1971" s="324" t="s">
        <v>1539</v>
      </c>
      <c r="D1971" t="s">
        <v>1539</v>
      </c>
      <c r="E1971" s="323" t="s">
        <v>1539</v>
      </c>
      <c r="G1971" s="323" t="s">
        <v>1539</v>
      </c>
      <c r="H1971" s="323" t="s">
        <v>1539</v>
      </c>
    </row>
    <row r="1972" spans="1:8" x14ac:dyDescent="0.25">
      <c r="A1972" s="103"/>
      <c r="B1972" s="324"/>
      <c r="C1972" s="324" t="s">
        <v>1539</v>
      </c>
      <c r="D1972" t="s">
        <v>1539</v>
      </c>
      <c r="E1972" s="323" t="s">
        <v>1539</v>
      </c>
      <c r="G1972" s="323" t="s">
        <v>1539</v>
      </c>
      <c r="H1972" s="323" t="s">
        <v>1539</v>
      </c>
    </row>
    <row r="1973" spans="1:8" x14ac:dyDescent="0.25">
      <c r="A1973" s="103"/>
      <c r="B1973" s="324"/>
      <c r="C1973" s="324" t="s">
        <v>1539</v>
      </c>
      <c r="D1973" t="s">
        <v>1539</v>
      </c>
      <c r="E1973" s="323" t="s">
        <v>1539</v>
      </c>
      <c r="G1973" s="323" t="s">
        <v>1539</v>
      </c>
      <c r="H1973" s="323" t="s">
        <v>1539</v>
      </c>
    </row>
    <row r="1974" spans="1:8" x14ac:dyDescent="0.25">
      <c r="A1974" s="103"/>
      <c r="B1974" s="324"/>
      <c r="C1974" s="324" t="s">
        <v>1539</v>
      </c>
      <c r="D1974" t="s">
        <v>1539</v>
      </c>
      <c r="E1974" s="323" t="s">
        <v>1539</v>
      </c>
      <c r="G1974" s="323" t="s">
        <v>1539</v>
      </c>
      <c r="H1974" s="323" t="s">
        <v>1539</v>
      </c>
    </row>
    <row r="1975" spans="1:8" x14ac:dyDescent="0.25">
      <c r="A1975" s="103"/>
      <c r="B1975" s="324"/>
      <c r="C1975" s="324" t="s">
        <v>1539</v>
      </c>
      <c r="D1975" t="s">
        <v>1539</v>
      </c>
      <c r="E1975" s="323" t="s">
        <v>1539</v>
      </c>
      <c r="G1975" s="323" t="s">
        <v>1539</v>
      </c>
      <c r="H1975" s="323" t="s">
        <v>1539</v>
      </c>
    </row>
    <row r="1976" spans="1:8" x14ac:dyDescent="0.25">
      <c r="A1976" s="103"/>
      <c r="B1976" s="324"/>
      <c r="C1976" s="324" t="s">
        <v>1539</v>
      </c>
      <c r="D1976" t="s">
        <v>1539</v>
      </c>
      <c r="E1976" s="323" t="s">
        <v>1539</v>
      </c>
      <c r="G1976" s="323" t="s">
        <v>1539</v>
      </c>
      <c r="H1976" s="323" t="s">
        <v>1539</v>
      </c>
    </row>
    <row r="1977" spans="1:8" x14ac:dyDescent="0.25">
      <c r="A1977" s="103"/>
      <c r="B1977" s="324"/>
      <c r="C1977" s="324" t="s">
        <v>1539</v>
      </c>
      <c r="D1977" t="s">
        <v>1539</v>
      </c>
      <c r="E1977" s="323" t="s">
        <v>1539</v>
      </c>
      <c r="G1977" s="323" t="s">
        <v>1539</v>
      </c>
      <c r="H1977" s="323" t="s">
        <v>1539</v>
      </c>
    </row>
    <row r="1978" spans="1:8" x14ac:dyDescent="0.25">
      <c r="A1978" s="103"/>
      <c r="B1978" s="324"/>
      <c r="C1978" s="324" t="s">
        <v>1539</v>
      </c>
      <c r="D1978" t="s">
        <v>1539</v>
      </c>
      <c r="E1978" s="323" t="s">
        <v>1539</v>
      </c>
      <c r="G1978" s="323" t="s">
        <v>1539</v>
      </c>
      <c r="H1978" s="323" t="s">
        <v>1539</v>
      </c>
    </row>
    <row r="1979" spans="1:8" x14ac:dyDescent="0.25">
      <c r="A1979" s="103"/>
      <c r="B1979" s="324"/>
      <c r="C1979" s="324" t="s">
        <v>1539</v>
      </c>
      <c r="D1979" t="s">
        <v>1539</v>
      </c>
      <c r="E1979" s="323" t="s">
        <v>1539</v>
      </c>
      <c r="G1979" s="323" t="s">
        <v>1539</v>
      </c>
      <c r="H1979" s="323" t="s">
        <v>1539</v>
      </c>
    </row>
    <row r="1980" spans="1:8" x14ac:dyDescent="0.25">
      <c r="A1980" s="103"/>
      <c r="B1980" s="324"/>
      <c r="C1980" s="324" t="s">
        <v>1539</v>
      </c>
      <c r="D1980" t="s">
        <v>1539</v>
      </c>
      <c r="E1980" s="323" t="s">
        <v>1539</v>
      </c>
      <c r="G1980" s="323" t="s">
        <v>1539</v>
      </c>
      <c r="H1980" s="323" t="s">
        <v>1539</v>
      </c>
    </row>
    <row r="1981" spans="1:8" x14ac:dyDescent="0.25">
      <c r="A1981" s="103"/>
      <c r="B1981" s="324"/>
      <c r="C1981" s="324" t="s">
        <v>1539</v>
      </c>
      <c r="D1981" t="s">
        <v>1539</v>
      </c>
      <c r="E1981" s="323" t="s">
        <v>1539</v>
      </c>
      <c r="G1981" s="323" t="s">
        <v>1539</v>
      </c>
      <c r="H1981" s="323" t="s">
        <v>1539</v>
      </c>
    </row>
    <row r="1982" spans="1:8" x14ac:dyDescent="0.25">
      <c r="A1982" s="103"/>
      <c r="B1982" s="324"/>
      <c r="C1982" s="324" t="s">
        <v>1539</v>
      </c>
      <c r="D1982" t="s">
        <v>1539</v>
      </c>
      <c r="E1982" s="323" t="s">
        <v>1539</v>
      </c>
      <c r="G1982" s="323" t="s">
        <v>1539</v>
      </c>
      <c r="H1982" s="323" t="s">
        <v>1539</v>
      </c>
    </row>
    <row r="1983" spans="1:8" x14ac:dyDescent="0.25">
      <c r="A1983" s="103"/>
      <c r="B1983" s="324"/>
      <c r="C1983" s="324" t="s">
        <v>1539</v>
      </c>
      <c r="D1983" t="s">
        <v>1539</v>
      </c>
      <c r="E1983" s="323" t="s">
        <v>1539</v>
      </c>
      <c r="G1983" s="323" t="s">
        <v>1539</v>
      </c>
      <c r="H1983" s="323" t="s">
        <v>1539</v>
      </c>
    </row>
    <row r="1984" spans="1:8" x14ac:dyDescent="0.25">
      <c r="A1984" s="103"/>
      <c r="B1984" s="324"/>
      <c r="C1984" s="324" t="s">
        <v>1539</v>
      </c>
      <c r="D1984" t="s">
        <v>1539</v>
      </c>
      <c r="E1984" s="323" t="s">
        <v>1539</v>
      </c>
      <c r="G1984" s="323" t="s">
        <v>1539</v>
      </c>
      <c r="H1984" s="323" t="s">
        <v>1539</v>
      </c>
    </row>
    <row r="1985" spans="1:8" x14ac:dyDescent="0.25">
      <c r="A1985" s="103"/>
      <c r="B1985" s="324"/>
      <c r="C1985" s="324" t="s">
        <v>1539</v>
      </c>
      <c r="D1985" t="s">
        <v>1539</v>
      </c>
      <c r="E1985" s="323" t="s">
        <v>1539</v>
      </c>
      <c r="G1985" s="323" t="s">
        <v>1539</v>
      </c>
      <c r="H1985" s="323" t="s">
        <v>1539</v>
      </c>
    </row>
    <row r="1986" spans="1:8" x14ac:dyDescent="0.25">
      <c r="A1986" s="103"/>
      <c r="B1986" s="324"/>
      <c r="C1986" s="324" t="s">
        <v>1539</v>
      </c>
      <c r="D1986" t="s">
        <v>1539</v>
      </c>
      <c r="E1986" s="323" t="s">
        <v>1539</v>
      </c>
      <c r="G1986" s="323" t="s">
        <v>1539</v>
      </c>
      <c r="H1986" s="323" t="s">
        <v>1539</v>
      </c>
    </row>
    <row r="1987" spans="1:8" x14ac:dyDescent="0.25">
      <c r="A1987" s="103"/>
      <c r="B1987" s="324"/>
      <c r="C1987" s="324" t="s">
        <v>1539</v>
      </c>
      <c r="D1987" t="s">
        <v>1539</v>
      </c>
      <c r="E1987" s="323" t="s">
        <v>1539</v>
      </c>
      <c r="G1987" s="323" t="s">
        <v>1539</v>
      </c>
      <c r="H1987" s="323" t="s">
        <v>1539</v>
      </c>
    </row>
    <row r="1988" spans="1:8" x14ac:dyDescent="0.25">
      <c r="A1988" s="103"/>
      <c r="B1988" s="324"/>
      <c r="C1988" s="324" t="s">
        <v>1539</v>
      </c>
      <c r="D1988" t="s">
        <v>1539</v>
      </c>
      <c r="E1988" s="323" t="s">
        <v>1539</v>
      </c>
      <c r="G1988" s="323" t="s">
        <v>1539</v>
      </c>
      <c r="H1988" s="323" t="s">
        <v>1539</v>
      </c>
    </row>
    <row r="1989" spans="1:8" x14ac:dyDescent="0.25">
      <c r="A1989" s="103"/>
      <c r="B1989" s="324"/>
      <c r="C1989" s="324" t="s">
        <v>1539</v>
      </c>
      <c r="D1989" t="s">
        <v>1539</v>
      </c>
      <c r="E1989" s="323" t="s">
        <v>1539</v>
      </c>
      <c r="G1989" s="323" t="s">
        <v>1539</v>
      </c>
      <c r="H1989" s="323" t="s">
        <v>1539</v>
      </c>
    </row>
    <row r="1990" spans="1:8" x14ac:dyDescent="0.25">
      <c r="A1990" s="103"/>
      <c r="B1990" s="324"/>
      <c r="C1990" s="324" t="s">
        <v>1539</v>
      </c>
      <c r="D1990" t="s">
        <v>1539</v>
      </c>
      <c r="E1990" s="323" t="s">
        <v>1539</v>
      </c>
      <c r="G1990" s="323" t="s">
        <v>1539</v>
      </c>
      <c r="H1990" s="323" t="s">
        <v>1539</v>
      </c>
    </row>
    <row r="1991" spans="1:8" x14ac:dyDescent="0.25">
      <c r="A1991" s="103"/>
      <c r="B1991" s="324"/>
      <c r="C1991" s="324" t="s">
        <v>1539</v>
      </c>
      <c r="D1991" t="s">
        <v>1539</v>
      </c>
      <c r="E1991" s="323" t="s">
        <v>1539</v>
      </c>
      <c r="G1991" s="323" t="s">
        <v>1539</v>
      </c>
      <c r="H1991" s="323" t="s">
        <v>1539</v>
      </c>
    </row>
    <row r="1992" spans="1:8" x14ac:dyDescent="0.25">
      <c r="A1992" s="103"/>
      <c r="B1992" s="324"/>
      <c r="C1992" s="324" t="s">
        <v>1539</v>
      </c>
      <c r="D1992" t="s">
        <v>1539</v>
      </c>
      <c r="E1992" s="323" t="s">
        <v>1539</v>
      </c>
      <c r="G1992" s="323" t="s">
        <v>1539</v>
      </c>
      <c r="H1992" s="323" t="s">
        <v>1539</v>
      </c>
    </row>
    <row r="1993" spans="1:8" x14ac:dyDescent="0.25">
      <c r="A1993" s="103"/>
      <c r="B1993" s="324"/>
      <c r="C1993" s="324" t="s">
        <v>1539</v>
      </c>
      <c r="D1993" t="s">
        <v>1539</v>
      </c>
      <c r="E1993" s="323" t="s">
        <v>1539</v>
      </c>
      <c r="G1993" s="323" t="s">
        <v>1539</v>
      </c>
      <c r="H1993" s="323" t="s">
        <v>1539</v>
      </c>
    </row>
    <row r="1994" spans="1:8" x14ac:dyDescent="0.25">
      <c r="A1994" s="103"/>
      <c r="B1994" s="324"/>
      <c r="C1994" s="324" t="s">
        <v>1539</v>
      </c>
      <c r="D1994" t="s">
        <v>1539</v>
      </c>
      <c r="E1994" s="323" t="s">
        <v>1539</v>
      </c>
      <c r="G1994" s="323" t="s">
        <v>1539</v>
      </c>
      <c r="H1994" s="323" t="s">
        <v>1539</v>
      </c>
    </row>
    <row r="1995" spans="1:8" x14ac:dyDescent="0.25">
      <c r="A1995" s="103"/>
      <c r="B1995" s="324"/>
      <c r="C1995" s="324" t="s">
        <v>1539</v>
      </c>
      <c r="D1995" t="s">
        <v>1539</v>
      </c>
      <c r="E1995" s="323" t="s">
        <v>1539</v>
      </c>
      <c r="G1995" s="323" t="s">
        <v>1539</v>
      </c>
      <c r="H1995" s="323" t="s">
        <v>1539</v>
      </c>
    </row>
    <row r="1996" spans="1:8" x14ac:dyDescent="0.25">
      <c r="A1996" s="103"/>
      <c r="B1996" s="324"/>
      <c r="C1996" s="324" t="s">
        <v>1539</v>
      </c>
      <c r="D1996" t="s">
        <v>1539</v>
      </c>
      <c r="E1996" s="323" t="s">
        <v>1539</v>
      </c>
      <c r="G1996" s="323" t="s">
        <v>1539</v>
      </c>
      <c r="H1996" s="323" t="s">
        <v>1539</v>
      </c>
    </row>
    <row r="1997" spans="1:8" x14ac:dyDescent="0.25">
      <c r="A1997" s="103"/>
      <c r="B1997" s="324"/>
      <c r="C1997" s="324" t="s">
        <v>1539</v>
      </c>
      <c r="D1997" t="s">
        <v>1539</v>
      </c>
      <c r="E1997" s="323" t="s">
        <v>1539</v>
      </c>
      <c r="G1997" s="323" t="s">
        <v>1539</v>
      </c>
      <c r="H1997" s="323" t="s">
        <v>1539</v>
      </c>
    </row>
    <row r="1998" spans="1:8" x14ac:dyDescent="0.25">
      <c r="A1998" s="103"/>
      <c r="B1998" s="324"/>
      <c r="C1998" s="324" t="s">
        <v>1539</v>
      </c>
      <c r="D1998" t="s">
        <v>1539</v>
      </c>
      <c r="E1998" s="323" t="s">
        <v>1539</v>
      </c>
      <c r="G1998" s="323" t="s">
        <v>1539</v>
      </c>
      <c r="H1998" s="323" t="s">
        <v>1539</v>
      </c>
    </row>
    <row r="1999" spans="1:8" x14ac:dyDescent="0.25">
      <c r="A1999" s="103"/>
      <c r="B1999" s="324"/>
      <c r="C1999" s="324" t="s">
        <v>1539</v>
      </c>
      <c r="D1999" t="s">
        <v>1539</v>
      </c>
      <c r="E1999" s="323" t="s">
        <v>1539</v>
      </c>
      <c r="G1999" s="323" t="s">
        <v>1539</v>
      </c>
      <c r="H1999" s="323" t="s">
        <v>1539</v>
      </c>
    </row>
    <row r="2000" spans="1:8" x14ac:dyDescent="0.25">
      <c r="A2000" s="103"/>
      <c r="B2000" s="324"/>
      <c r="C2000" s="324" t="s">
        <v>1539</v>
      </c>
      <c r="D2000" t="s">
        <v>1539</v>
      </c>
      <c r="E2000" s="323" t="s">
        <v>1539</v>
      </c>
      <c r="G2000" s="323" t="s">
        <v>1539</v>
      </c>
      <c r="H2000" s="323" t="s">
        <v>1539</v>
      </c>
    </row>
    <row r="2001" spans="1:8" x14ac:dyDescent="0.25">
      <c r="A2001" s="103"/>
      <c r="B2001" s="324"/>
      <c r="C2001" s="324" t="s">
        <v>1539</v>
      </c>
      <c r="D2001" t="s">
        <v>1539</v>
      </c>
      <c r="E2001" s="323" t="s">
        <v>1539</v>
      </c>
      <c r="G2001" s="323" t="s">
        <v>1539</v>
      </c>
      <c r="H2001" s="323" t="s">
        <v>1539</v>
      </c>
    </row>
    <row r="2002" spans="1:8" x14ac:dyDescent="0.25">
      <c r="A2002" s="103"/>
      <c r="B2002" s="324"/>
      <c r="C2002" s="324" t="s">
        <v>1539</v>
      </c>
      <c r="D2002" t="s">
        <v>1539</v>
      </c>
      <c r="E2002" s="323" t="s">
        <v>1539</v>
      </c>
      <c r="G2002" s="323" t="s">
        <v>1539</v>
      </c>
      <c r="H2002" s="323" t="s">
        <v>1539</v>
      </c>
    </row>
    <row r="2003" spans="1:8" x14ac:dyDescent="0.25">
      <c r="A2003" s="103"/>
      <c r="B2003" s="324"/>
      <c r="C2003" s="324" t="s">
        <v>1539</v>
      </c>
      <c r="D2003" t="s">
        <v>1539</v>
      </c>
      <c r="E2003" s="323" t="s">
        <v>1539</v>
      </c>
      <c r="G2003" s="323" t="s">
        <v>1539</v>
      </c>
      <c r="H2003" s="323" t="s">
        <v>1539</v>
      </c>
    </row>
    <row r="2004" spans="1:8" x14ac:dyDescent="0.25">
      <c r="A2004" s="103"/>
      <c r="B2004" s="326"/>
      <c r="C2004" s="324" t="s">
        <v>1539</v>
      </c>
      <c r="D2004" t="s">
        <v>1539</v>
      </c>
      <c r="E2004" s="323" t="s">
        <v>1539</v>
      </c>
      <c r="G2004" s="323" t="s">
        <v>1539</v>
      </c>
      <c r="H2004" s="323" t="s">
        <v>1539</v>
      </c>
    </row>
    <row r="2005" spans="1:8" x14ac:dyDescent="0.25">
      <c r="A2005" s="103"/>
      <c r="C2005" s="324" t="s">
        <v>1539</v>
      </c>
      <c r="D2005" t="s">
        <v>1539</v>
      </c>
      <c r="E2005" s="323" t="s">
        <v>1539</v>
      </c>
      <c r="G2005" s="323" t="s">
        <v>1539</v>
      </c>
      <c r="H2005" s="323" t="s">
        <v>1539</v>
      </c>
    </row>
    <row r="2006" spans="1:8" x14ac:dyDescent="0.25">
      <c r="A2006" s="103"/>
      <c r="C2006" s="324" t="s">
        <v>1539</v>
      </c>
      <c r="D2006" t="s">
        <v>1539</v>
      </c>
      <c r="E2006" s="323" t="s">
        <v>1539</v>
      </c>
      <c r="G2006" s="323" t="s">
        <v>1539</v>
      </c>
      <c r="H2006" s="323" t="s">
        <v>1539</v>
      </c>
    </row>
    <row r="2007" spans="1:8" x14ac:dyDescent="0.25">
      <c r="A2007" s="103"/>
      <c r="C2007" s="324" t="s">
        <v>1539</v>
      </c>
      <c r="D2007" t="s">
        <v>1539</v>
      </c>
      <c r="E2007" s="323" t="s">
        <v>1539</v>
      </c>
      <c r="G2007" s="323" t="s">
        <v>1539</v>
      </c>
      <c r="H2007" s="323" t="s">
        <v>1539</v>
      </c>
    </row>
    <row r="2008" spans="1:8" x14ac:dyDescent="0.25">
      <c r="A2008" s="103"/>
      <c r="C2008" s="324" t="s">
        <v>1539</v>
      </c>
      <c r="D2008" t="s">
        <v>1539</v>
      </c>
      <c r="E2008" s="323" t="s">
        <v>1539</v>
      </c>
      <c r="G2008" s="323" t="s">
        <v>1539</v>
      </c>
      <c r="H2008" s="323" t="s">
        <v>1539</v>
      </c>
    </row>
    <row r="2009" spans="1:8" x14ac:dyDescent="0.25">
      <c r="A2009" s="103"/>
      <c r="B2009" s="326"/>
      <c r="C2009" s="324" t="s">
        <v>1539</v>
      </c>
      <c r="D2009" t="s">
        <v>1539</v>
      </c>
      <c r="E2009" s="323" t="s">
        <v>1539</v>
      </c>
      <c r="G2009" s="323" t="s">
        <v>1539</v>
      </c>
      <c r="H2009" s="323" t="s">
        <v>1539</v>
      </c>
    </row>
    <row r="2010" spans="1:8" x14ac:dyDescent="0.25">
      <c r="A2010" s="103"/>
      <c r="C2010" s="324" t="s">
        <v>1539</v>
      </c>
      <c r="D2010" t="s">
        <v>1539</v>
      </c>
      <c r="E2010" s="323" t="s">
        <v>1539</v>
      </c>
      <c r="G2010" s="323" t="s">
        <v>1539</v>
      </c>
      <c r="H2010" s="323" t="s">
        <v>1539</v>
      </c>
    </row>
    <row r="2011" spans="1:8" x14ac:dyDescent="0.25">
      <c r="A2011" s="103"/>
      <c r="C2011" s="324" t="s">
        <v>1539</v>
      </c>
      <c r="D2011" t="s">
        <v>1539</v>
      </c>
      <c r="E2011" s="323" t="s">
        <v>1539</v>
      </c>
      <c r="G2011" s="323" t="s">
        <v>1539</v>
      </c>
      <c r="H2011" s="323" t="s">
        <v>1539</v>
      </c>
    </row>
    <row r="2012" spans="1:8" x14ac:dyDescent="0.25">
      <c r="A2012" s="103"/>
      <c r="C2012" s="324" t="s">
        <v>1539</v>
      </c>
      <c r="D2012" t="s">
        <v>1539</v>
      </c>
      <c r="E2012" s="323" t="s">
        <v>1539</v>
      </c>
      <c r="G2012" s="323" t="s">
        <v>1539</v>
      </c>
      <c r="H2012" s="323" t="s">
        <v>1539</v>
      </c>
    </row>
    <row r="2013" spans="1:8" x14ac:dyDescent="0.25">
      <c r="A2013" s="103"/>
      <c r="B2013" s="326"/>
      <c r="C2013" s="324" t="s">
        <v>1539</v>
      </c>
      <c r="D2013" t="s">
        <v>1539</v>
      </c>
      <c r="E2013" s="323" t="s">
        <v>1539</v>
      </c>
      <c r="G2013" s="323" t="s">
        <v>1539</v>
      </c>
      <c r="H2013" s="323" t="s">
        <v>1539</v>
      </c>
    </row>
    <row r="2014" spans="1:8" x14ac:dyDescent="0.25">
      <c r="A2014" s="103"/>
      <c r="C2014" s="324" t="s">
        <v>1539</v>
      </c>
      <c r="D2014" t="s">
        <v>1539</v>
      </c>
      <c r="E2014" s="323" t="s">
        <v>1539</v>
      </c>
      <c r="G2014" s="323" t="s">
        <v>1539</v>
      </c>
      <c r="H2014" s="323" t="s">
        <v>1539</v>
      </c>
    </row>
    <row r="2015" spans="1:8" x14ac:dyDescent="0.25">
      <c r="A2015" s="103"/>
      <c r="C2015" s="324" t="s">
        <v>1539</v>
      </c>
      <c r="D2015" t="s">
        <v>1539</v>
      </c>
      <c r="E2015" s="323" t="s">
        <v>1539</v>
      </c>
      <c r="G2015" s="323" t="s">
        <v>1539</v>
      </c>
      <c r="H2015" s="323" t="s">
        <v>1539</v>
      </c>
    </row>
    <row r="2016" spans="1:8" x14ac:dyDescent="0.25">
      <c r="A2016" s="103"/>
      <c r="C2016" s="324" t="s">
        <v>1539</v>
      </c>
      <c r="D2016" t="s">
        <v>1539</v>
      </c>
      <c r="E2016" s="323" t="s">
        <v>1539</v>
      </c>
      <c r="G2016" s="323" t="s">
        <v>1539</v>
      </c>
      <c r="H2016" s="323" t="s">
        <v>1539</v>
      </c>
    </row>
    <row r="2017" spans="1:8" x14ac:dyDescent="0.25">
      <c r="A2017" s="103"/>
      <c r="B2017" s="324"/>
      <c r="C2017" s="324" t="s">
        <v>1539</v>
      </c>
      <c r="D2017" t="s">
        <v>1539</v>
      </c>
      <c r="E2017" s="323" t="s">
        <v>1539</v>
      </c>
      <c r="G2017" s="323" t="s">
        <v>1539</v>
      </c>
      <c r="H2017" s="323" t="s">
        <v>1539</v>
      </c>
    </row>
    <row r="2018" spans="1:8" x14ac:dyDescent="0.25">
      <c r="A2018" s="103"/>
      <c r="B2018" s="324"/>
      <c r="C2018" s="324" t="s">
        <v>1539</v>
      </c>
      <c r="D2018" t="s">
        <v>1539</v>
      </c>
      <c r="E2018" s="323" t="s">
        <v>1539</v>
      </c>
      <c r="G2018" s="323" t="s">
        <v>1539</v>
      </c>
      <c r="H2018" s="323" t="s">
        <v>1539</v>
      </c>
    </row>
    <row r="2019" spans="1:8" x14ac:dyDescent="0.25">
      <c r="A2019" s="103"/>
      <c r="B2019" s="324"/>
      <c r="C2019" s="324" t="s">
        <v>1539</v>
      </c>
      <c r="D2019" t="s">
        <v>1539</v>
      </c>
      <c r="E2019" s="323" t="s">
        <v>1539</v>
      </c>
      <c r="G2019" s="323" t="s">
        <v>1539</v>
      </c>
      <c r="H2019" s="323" t="s">
        <v>1539</v>
      </c>
    </row>
    <row r="2020" spans="1:8" x14ac:dyDescent="0.25">
      <c r="A2020" s="103"/>
      <c r="B2020" s="324"/>
      <c r="C2020" s="324" t="s">
        <v>1539</v>
      </c>
      <c r="D2020" t="s">
        <v>1539</v>
      </c>
      <c r="E2020" s="323" t="s">
        <v>1539</v>
      </c>
      <c r="G2020" s="323" t="s">
        <v>1539</v>
      </c>
      <c r="H2020" s="323" t="s">
        <v>1539</v>
      </c>
    </row>
    <row r="2021" spans="1:8" x14ac:dyDescent="0.25">
      <c r="A2021" s="103"/>
      <c r="B2021" s="324"/>
      <c r="C2021" s="324" t="s">
        <v>1539</v>
      </c>
      <c r="D2021" t="s">
        <v>1539</v>
      </c>
      <c r="E2021" s="323" t="s">
        <v>1539</v>
      </c>
      <c r="G2021" s="323" t="s">
        <v>1539</v>
      </c>
      <c r="H2021" s="323" t="s">
        <v>1539</v>
      </c>
    </row>
    <row r="2022" spans="1:8" x14ac:dyDescent="0.25">
      <c r="A2022" s="103"/>
      <c r="B2022" s="326"/>
      <c r="C2022" s="324" t="s">
        <v>1539</v>
      </c>
      <c r="D2022" t="s">
        <v>1539</v>
      </c>
      <c r="E2022" s="323" t="s">
        <v>1539</v>
      </c>
      <c r="G2022" s="323" t="s">
        <v>1539</v>
      </c>
      <c r="H2022" s="323" t="s">
        <v>1539</v>
      </c>
    </row>
    <row r="2023" spans="1:8" x14ac:dyDescent="0.25">
      <c r="A2023" s="103"/>
      <c r="C2023" s="324" t="s">
        <v>1539</v>
      </c>
      <c r="D2023" t="s">
        <v>1539</v>
      </c>
      <c r="E2023" s="323" t="s">
        <v>1539</v>
      </c>
      <c r="G2023" s="323" t="s">
        <v>1539</v>
      </c>
      <c r="H2023" s="323" t="s">
        <v>1539</v>
      </c>
    </row>
    <row r="2024" spans="1:8" x14ac:dyDescent="0.25">
      <c r="A2024" s="103"/>
      <c r="C2024" s="324" t="s">
        <v>1539</v>
      </c>
      <c r="D2024" t="s">
        <v>1539</v>
      </c>
      <c r="E2024" s="323" t="s">
        <v>1539</v>
      </c>
      <c r="G2024" s="323" t="s">
        <v>1539</v>
      </c>
      <c r="H2024" s="323" t="s">
        <v>1539</v>
      </c>
    </row>
    <row r="2025" spans="1:8" x14ac:dyDescent="0.25">
      <c r="A2025" s="103"/>
      <c r="C2025" s="324" t="s">
        <v>1539</v>
      </c>
      <c r="D2025" t="s">
        <v>1539</v>
      </c>
      <c r="E2025" s="323" t="s">
        <v>1539</v>
      </c>
      <c r="G2025" s="323" t="s">
        <v>1539</v>
      </c>
      <c r="H2025" s="323" t="s">
        <v>1539</v>
      </c>
    </row>
    <row r="2026" spans="1:8" x14ac:dyDescent="0.25">
      <c r="A2026" s="103"/>
      <c r="C2026" s="324" t="s">
        <v>1539</v>
      </c>
      <c r="D2026" t="s">
        <v>1539</v>
      </c>
      <c r="E2026" s="323" t="s">
        <v>1539</v>
      </c>
      <c r="G2026" s="323" t="s">
        <v>1539</v>
      </c>
      <c r="H2026" s="323" t="s">
        <v>1539</v>
      </c>
    </row>
    <row r="2027" spans="1:8" x14ac:dyDescent="0.25">
      <c r="A2027" s="103"/>
      <c r="B2027" s="326"/>
      <c r="C2027" s="324" t="s">
        <v>1539</v>
      </c>
      <c r="D2027" t="s">
        <v>1539</v>
      </c>
      <c r="E2027" s="323" t="s">
        <v>1539</v>
      </c>
      <c r="G2027" s="323" t="s">
        <v>1539</v>
      </c>
      <c r="H2027" s="323" t="s">
        <v>1539</v>
      </c>
    </row>
    <row r="2028" spans="1:8" x14ac:dyDescent="0.25">
      <c r="A2028" s="103"/>
      <c r="C2028" s="324" t="s">
        <v>1539</v>
      </c>
      <c r="D2028" t="s">
        <v>1539</v>
      </c>
      <c r="E2028" s="323" t="s">
        <v>1539</v>
      </c>
      <c r="G2028" s="323" t="s">
        <v>1539</v>
      </c>
      <c r="H2028" s="323" t="s">
        <v>1539</v>
      </c>
    </row>
    <row r="2029" spans="1:8" x14ac:dyDescent="0.25">
      <c r="A2029" s="103"/>
      <c r="C2029" s="324" t="s">
        <v>1539</v>
      </c>
      <c r="D2029" t="s">
        <v>1539</v>
      </c>
      <c r="E2029" s="323" t="s">
        <v>1539</v>
      </c>
      <c r="G2029" s="323" t="s">
        <v>1539</v>
      </c>
      <c r="H2029" s="323" t="s">
        <v>1539</v>
      </c>
    </row>
    <row r="2030" spans="1:8" x14ac:dyDescent="0.25">
      <c r="A2030" s="103"/>
      <c r="C2030" s="324" t="s">
        <v>1539</v>
      </c>
      <c r="D2030" t="s">
        <v>1539</v>
      </c>
      <c r="E2030" s="323" t="s">
        <v>1539</v>
      </c>
      <c r="G2030" s="323" t="s">
        <v>1539</v>
      </c>
      <c r="H2030" s="323" t="s">
        <v>1539</v>
      </c>
    </row>
    <row r="2031" spans="1:8" x14ac:dyDescent="0.25">
      <c r="A2031" s="103"/>
      <c r="B2031" s="324"/>
      <c r="C2031" s="324" t="s">
        <v>1539</v>
      </c>
      <c r="D2031" t="s">
        <v>1539</v>
      </c>
      <c r="E2031" s="323" t="s">
        <v>1539</v>
      </c>
      <c r="G2031" s="323" t="s">
        <v>1539</v>
      </c>
      <c r="H2031" s="323" t="s">
        <v>1539</v>
      </c>
    </row>
    <row r="2032" spans="1:8" x14ac:dyDescent="0.25">
      <c r="A2032" s="103"/>
      <c r="B2032" s="324"/>
      <c r="C2032" s="324" t="s">
        <v>1539</v>
      </c>
      <c r="D2032" t="s">
        <v>1539</v>
      </c>
      <c r="E2032" s="323" t="s">
        <v>1539</v>
      </c>
      <c r="G2032" s="323" t="s">
        <v>1539</v>
      </c>
      <c r="H2032" s="323" t="s">
        <v>1539</v>
      </c>
    </row>
    <row r="2033" spans="1:8" x14ac:dyDescent="0.25">
      <c r="A2033" s="103"/>
      <c r="B2033" s="324"/>
      <c r="C2033" s="324" t="s">
        <v>1539</v>
      </c>
      <c r="D2033" t="s">
        <v>1539</v>
      </c>
      <c r="E2033" s="323" t="s">
        <v>1539</v>
      </c>
      <c r="G2033" s="323" t="s">
        <v>1539</v>
      </c>
      <c r="H2033" s="323" t="s">
        <v>1539</v>
      </c>
    </row>
    <row r="2034" spans="1:8" x14ac:dyDescent="0.25">
      <c r="A2034" s="103"/>
      <c r="B2034" s="324"/>
      <c r="C2034" s="324" t="s">
        <v>1539</v>
      </c>
      <c r="D2034" t="s">
        <v>1539</v>
      </c>
      <c r="E2034" s="323" t="s">
        <v>1539</v>
      </c>
      <c r="G2034" s="323" t="s">
        <v>1539</v>
      </c>
      <c r="H2034" s="323" t="s">
        <v>1539</v>
      </c>
    </row>
    <row r="2035" spans="1:8" x14ac:dyDescent="0.25">
      <c r="A2035" s="103"/>
      <c r="B2035" s="324"/>
      <c r="C2035" s="324" t="s">
        <v>1539</v>
      </c>
      <c r="D2035" t="s">
        <v>1539</v>
      </c>
      <c r="E2035" s="323" t="s">
        <v>1539</v>
      </c>
      <c r="G2035" s="323" t="s">
        <v>1539</v>
      </c>
      <c r="H2035" s="323" t="s">
        <v>1539</v>
      </c>
    </row>
    <row r="2036" spans="1:8" x14ac:dyDescent="0.25">
      <c r="A2036" s="103"/>
      <c r="B2036" s="324"/>
      <c r="C2036" s="324" t="s">
        <v>1539</v>
      </c>
      <c r="D2036" t="s">
        <v>1539</v>
      </c>
      <c r="E2036" s="323" t="s">
        <v>1539</v>
      </c>
      <c r="G2036" s="323" t="s">
        <v>1539</v>
      </c>
      <c r="H2036" s="323" t="s">
        <v>1539</v>
      </c>
    </row>
    <row r="2037" spans="1:8" x14ac:dyDescent="0.25">
      <c r="A2037" s="103"/>
      <c r="B2037" s="324"/>
      <c r="C2037" s="324" t="s">
        <v>1539</v>
      </c>
      <c r="D2037" t="s">
        <v>1539</v>
      </c>
      <c r="E2037" s="323" t="s">
        <v>1539</v>
      </c>
      <c r="G2037" s="323" t="s">
        <v>1539</v>
      </c>
      <c r="H2037" s="323" t="s">
        <v>1539</v>
      </c>
    </row>
    <row r="2038" spans="1:8" x14ac:dyDescent="0.25">
      <c r="A2038" s="103"/>
      <c r="B2038" s="324"/>
      <c r="C2038" s="324" t="s">
        <v>1539</v>
      </c>
      <c r="D2038" t="s">
        <v>1539</v>
      </c>
      <c r="E2038" s="323" t="s">
        <v>1539</v>
      </c>
      <c r="G2038" s="323" t="s">
        <v>1539</v>
      </c>
      <c r="H2038" s="323" t="s">
        <v>1539</v>
      </c>
    </row>
    <row r="2039" spans="1:8" x14ac:dyDescent="0.25">
      <c r="A2039" s="103"/>
      <c r="B2039" s="326"/>
      <c r="C2039" s="324" t="s">
        <v>1539</v>
      </c>
      <c r="D2039" t="s">
        <v>1539</v>
      </c>
      <c r="E2039" s="323" t="s">
        <v>1539</v>
      </c>
      <c r="G2039" s="323" t="s">
        <v>1539</v>
      </c>
      <c r="H2039" s="323" t="s">
        <v>1539</v>
      </c>
    </row>
    <row r="2040" spans="1:8" x14ac:dyDescent="0.25">
      <c r="A2040" s="103"/>
      <c r="C2040" s="324" t="s">
        <v>1539</v>
      </c>
      <c r="D2040" t="s">
        <v>1539</v>
      </c>
      <c r="E2040" s="323" t="s">
        <v>1539</v>
      </c>
      <c r="G2040" s="323" t="s">
        <v>1539</v>
      </c>
      <c r="H2040" s="323" t="s">
        <v>1539</v>
      </c>
    </row>
    <row r="2041" spans="1:8" x14ac:dyDescent="0.25">
      <c r="A2041" s="103"/>
      <c r="C2041" s="324" t="s">
        <v>1539</v>
      </c>
      <c r="D2041" t="s">
        <v>1539</v>
      </c>
      <c r="E2041" s="323" t="s">
        <v>1539</v>
      </c>
      <c r="G2041" s="323" t="s">
        <v>1539</v>
      </c>
      <c r="H2041" s="323" t="s">
        <v>1539</v>
      </c>
    </row>
    <row r="2042" spans="1:8" x14ac:dyDescent="0.25">
      <c r="A2042" s="103"/>
      <c r="C2042" s="324" t="s">
        <v>1539</v>
      </c>
      <c r="D2042" t="s">
        <v>1539</v>
      </c>
      <c r="E2042" s="323" t="s">
        <v>1539</v>
      </c>
      <c r="G2042" s="323" t="s">
        <v>1539</v>
      </c>
      <c r="H2042" s="323" t="s">
        <v>1539</v>
      </c>
    </row>
    <row r="2043" spans="1:8" x14ac:dyDescent="0.25">
      <c r="A2043" s="103"/>
      <c r="C2043" s="324" t="s">
        <v>1539</v>
      </c>
      <c r="D2043" t="s">
        <v>1539</v>
      </c>
      <c r="E2043" s="323" t="s">
        <v>1539</v>
      </c>
      <c r="G2043" s="323" t="s">
        <v>1539</v>
      </c>
      <c r="H2043" s="323" t="s">
        <v>1539</v>
      </c>
    </row>
    <row r="2044" spans="1:8" x14ac:dyDescent="0.25">
      <c r="A2044" s="103"/>
      <c r="B2044" s="324"/>
      <c r="C2044" s="324" t="s">
        <v>1539</v>
      </c>
      <c r="D2044" t="s">
        <v>1539</v>
      </c>
      <c r="E2044" s="323" t="s">
        <v>1539</v>
      </c>
      <c r="G2044" s="323" t="s">
        <v>1539</v>
      </c>
      <c r="H2044" s="323" t="s">
        <v>1539</v>
      </c>
    </row>
    <row r="2045" spans="1:8" x14ac:dyDescent="0.25">
      <c r="A2045" s="103"/>
      <c r="B2045" s="324"/>
      <c r="C2045" s="324" t="s">
        <v>1539</v>
      </c>
      <c r="D2045" t="s">
        <v>1539</v>
      </c>
      <c r="E2045" s="323" t="s">
        <v>1539</v>
      </c>
      <c r="G2045" s="323" t="s">
        <v>1539</v>
      </c>
      <c r="H2045" s="323" t="s">
        <v>1539</v>
      </c>
    </row>
    <row r="2046" spans="1:8" x14ac:dyDescent="0.25">
      <c r="A2046" s="103"/>
      <c r="B2046" s="324"/>
      <c r="C2046" s="324" t="s">
        <v>1539</v>
      </c>
      <c r="D2046" t="s">
        <v>1539</v>
      </c>
      <c r="E2046" s="323" t="s">
        <v>1539</v>
      </c>
      <c r="G2046" s="323" t="s">
        <v>1539</v>
      </c>
      <c r="H2046" s="323" t="s">
        <v>1539</v>
      </c>
    </row>
    <row r="2047" spans="1:8" x14ac:dyDescent="0.25">
      <c r="A2047" s="103"/>
      <c r="B2047" s="324"/>
      <c r="C2047" s="324" t="s">
        <v>1539</v>
      </c>
      <c r="D2047" t="s">
        <v>1539</v>
      </c>
      <c r="E2047" s="323" t="s">
        <v>1539</v>
      </c>
      <c r="G2047" s="323" t="s">
        <v>1539</v>
      </c>
      <c r="H2047" s="323" t="s">
        <v>1539</v>
      </c>
    </row>
    <row r="2048" spans="1:8" x14ac:dyDescent="0.25">
      <c r="A2048" s="103"/>
      <c r="B2048" s="324"/>
      <c r="C2048" s="324" t="s">
        <v>1539</v>
      </c>
      <c r="D2048" t="s">
        <v>1539</v>
      </c>
      <c r="E2048" s="323" t="s">
        <v>1539</v>
      </c>
      <c r="G2048" s="323" t="s">
        <v>1539</v>
      </c>
      <c r="H2048" s="323" t="s">
        <v>1539</v>
      </c>
    </row>
    <row r="2049" spans="1:8" x14ac:dyDescent="0.25">
      <c r="A2049" s="103"/>
      <c r="B2049" s="324"/>
      <c r="C2049" s="324" t="s">
        <v>1539</v>
      </c>
      <c r="D2049" t="s">
        <v>1539</v>
      </c>
      <c r="E2049" s="323" t="s">
        <v>1539</v>
      </c>
      <c r="G2049" s="323" t="s">
        <v>1539</v>
      </c>
      <c r="H2049" s="323" t="s">
        <v>1539</v>
      </c>
    </row>
    <row r="2050" spans="1:8" x14ac:dyDescent="0.25">
      <c r="A2050" s="103"/>
      <c r="B2050" s="324"/>
      <c r="C2050" s="324" t="s">
        <v>1539</v>
      </c>
      <c r="D2050" t="s">
        <v>1539</v>
      </c>
      <c r="E2050" s="323" t="s">
        <v>1539</v>
      </c>
      <c r="G2050" s="323" t="s">
        <v>1539</v>
      </c>
      <c r="H2050" s="323" t="s">
        <v>1539</v>
      </c>
    </row>
    <row r="2051" spans="1:8" x14ac:dyDescent="0.25">
      <c r="A2051" s="103"/>
      <c r="B2051" s="324"/>
      <c r="C2051" s="324" t="s">
        <v>1539</v>
      </c>
      <c r="D2051" t="s">
        <v>1539</v>
      </c>
      <c r="E2051" s="323" t="s">
        <v>1539</v>
      </c>
      <c r="G2051" s="323" t="s">
        <v>1539</v>
      </c>
      <c r="H2051" s="323" t="s">
        <v>1539</v>
      </c>
    </row>
    <row r="2052" spans="1:8" x14ac:dyDescent="0.25">
      <c r="A2052" s="103"/>
      <c r="B2052" s="324"/>
      <c r="C2052" s="324" t="s">
        <v>1539</v>
      </c>
      <c r="D2052" t="s">
        <v>1539</v>
      </c>
      <c r="E2052" s="323" t="s">
        <v>1539</v>
      </c>
      <c r="G2052" s="323" t="s">
        <v>1539</v>
      </c>
      <c r="H2052" s="323" t="s">
        <v>1539</v>
      </c>
    </row>
    <row r="2053" spans="1:8" x14ac:dyDescent="0.25">
      <c r="A2053" s="103"/>
      <c r="B2053" s="324"/>
      <c r="C2053" s="324" t="s">
        <v>1539</v>
      </c>
      <c r="D2053" t="s">
        <v>1539</v>
      </c>
      <c r="E2053" s="323" t="s">
        <v>1539</v>
      </c>
      <c r="G2053" s="323" t="s">
        <v>1539</v>
      </c>
      <c r="H2053" s="323" t="s">
        <v>1539</v>
      </c>
    </row>
    <row r="2054" spans="1:8" x14ac:dyDescent="0.25">
      <c r="A2054" s="103"/>
      <c r="B2054" s="324"/>
      <c r="C2054" s="324" t="s">
        <v>1539</v>
      </c>
      <c r="D2054" t="s">
        <v>1539</v>
      </c>
      <c r="E2054" s="323" t="s">
        <v>1539</v>
      </c>
      <c r="G2054" s="323" t="s">
        <v>1539</v>
      </c>
      <c r="H2054" s="323" t="s">
        <v>1539</v>
      </c>
    </row>
    <row r="2055" spans="1:8" x14ac:dyDescent="0.25">
      <c r="A2055" s="103"/>
      <c r="B2055" s="324"/>
      <c r="C2055" s="324" t="s">
        <v>1539</v>
      </c>
      <c r="D2055" t="s">
        <v>1539</v>
      </c>
      <c r="E2055" s="323" t="s">
        <v>1539</v>
      </c>
      <c r="G2055" s="323" t="s">
        <v>1539</v>
      </c>
      <c r="H2055" s="323" t="s">
        <v>1539</v>
      </c>
    </row>
    <row r="2056" spans="1:8" x14ac:dyDescent="0.25">
      <c r="A2056" s="103"/>
      <c r="B2056" s="324"/>
      <c r="C2056" s="324" t="s">
        <v>1539</v>
      </c>
      <c r="D2056" t="s">
        <v>1539</v>
      </c>
      <c r="E2056" s="323" t="s">
        <v>1539</v>
      </c>
      <c r="G2056" s="323" t="s">
        <v>1539</v>
      </c>
      <c r="H2056" s="323" t="s">
        <v>1539</v>
      </c>
    </row>
    <row r="2057" spans="1:8" x14ac:dyDescent="0.25">
      <c r="A2057" s="103"/>
      <c r="B2057" s="324"/>
      <c r="C2057" s="324" t="s">
        <v>1539</v>
      </c>
      <c r="D2057" t="s">
        <v>1539</v>
      </c>
      <c r="E2057" s="323" t="s">
        <v>1539</v>
      </c>
      <c r="G2057" s="323" t="s">
        <v>1539</v>
      </c>
      <c r="H2057" s="323" t="s">
        <v>1539</v>
      </c>
    </row>
    <row r="2058" spans="1:8" x14ac:dyDescent="0.25">
      <c r="A2058" s="103"/>
      <c r="B2058" s="326"/>
      <c r="C2058" s="324" t="s">
        <v>1539</v>
      </c>
      <c r="D2058" t="s">
        <v>1539</v>
      </c>
      <c r="E2058" s="323" t="s">
        <v>1539</v>
      </c>
      <c r="G2058" s="323" t="s">
        <v>1539</v>
      </c>
      <c r="H2058" s="323" t="s">
        <v>1539</v>
      </c>
    </row>
    <row r="2059" spans="1:8" x14ac:dyDescent="0.25">
      <c r="A2059" s="103"/>
      <c r="C2059" s="324" t="s">
        <v>1539</v>
      </c>
      <c r="D2059" t="s">
        <v>1539</v>
      </c>
      <c r="E2059" s="323" t="s">
        <v>1539</v>
      </c>
      <c r="G2059" s="323" t="s">
        <v>1539</v>
      </c>
      <c r="H2059" s="323" t="s">
        <v>1539</v>
      </c>
    </row>
    <row r="2060" spans="1:8" x14ac:dyDescent="0.25">
      <c r="A2060" s="103"/>
      <c r="C2060" s="324" t="s">
        <v>1539</v>
      </c>
      <c r="D2060" t="s">
        <v>1539</v>
      </c>
      <c r="E2060" s="323" t="s">
        <v>1539</v>
      </c>
      <c r="G2060" s="323" t="s">
        <v>1539</v>
      </c>
      <c r="H2060" s="323" t="s">
        <v>1539</v>
      </c>
    </row>
    <row r="2061" spans="1:8" x14ac:dyDescent="0.25">
      <c r="A2061" s="103"/>
      <c r="C2061" s="324" t="s">
        <v>1539</v>
      </c>
      <c r="D2061" t="s">
        <v>1539</v>
      </c>
      <c r="E2061" s="323" t="s">
        <v>1539</v>
      </c>
      <c r="G2061" s="323" t="s">
        <v>1539</v>
      </c>
      <c r="H2061" s="323" t="s">
        <v>1539</v>
      </c>
    </row>
    <row r="2062" spans="1:8" x14ac:dyDescent="0.25">
      <c r="A2062" s="103"/>
      <c r="B2062" s="324"/>
      <c r="C2062" s="324" t="s">
        <v>1539</v>
      </c>
      <c r="D2062" t="s">
        <v>1539</v>
      </c>
      <c r="E2062" s="323" t="s">
        <v>1539</v>
      </c>
      <c r="G2062" s="323" t="s">
        <v>1539</v>
      </c>
      <c r="H2062" s="323" t="s">
        <v>1539</v>
      </c>
    </row>
    <row r="2063" spans="1:8" x14ac:dyDescent="0.25">
      <c r="A2063" s="103"/>
      <c r="B2063" s="324"/>
      <c r="C2063" s="324" t="s">
        <v>1539</v>
      </c>
      <c r="D2063" t="s">
        <v>1539</v>
      </c>
      <c r="E2063" s="323" t="s">
        <v>1539</v>
      </c>
      <c r="G2063" s="323" t="s">
        <v>1539</v>
      </c>
      <c r="H2063" s="323" t="s">
        <v>1539</v>
      </c>
    </row>
    <row r="2064" spans="1:8" x14ac:dyDescent="0.25">
      <c r="A2064" s="103"/>
      <c r="B2064" s="324"/>
      <c r="C2064" s="324" t="s">
        <v>1539</v>
      </c>
      <c r="D2064" t="s">
        <v>1539</v>
      </c>
      <c r="E2064" s="323" t="s">
        <v>1539</v>
      </c>
      <c r="G2064" s="323" t="s">
        <v>1539</v>
      </c>
      <c r="H2064" s="323" t="s">
        <v>1539</v>
      </c>
    </row>
    <row r="2065" spans="1:8" x14ac:dyDescent="0.25">
      <c r="A2065" s="103"/>
      <c r="B2065" s="324"/>
      <c r="C2065" s="324" t="s">
        <v>1539</v>
      </c>
      <c r="D2065" t="s">
        <v>1539</v>
      </c>
      <c r="E2065" s="323" t="s">
        <v>1539</v>
      </c>
      <c r="G2065" s="323" t="s">
        <v>1539</v>
      </c>
      <c r="H2065" s="323" t="s">
        <v>1539</v>
      </c>
    </row>
    <row r="2066" spans="1:8" x14ac:dyDescent="0.25">
      <c r="A2066" s="103"/>
      <c r="B2066" s="324"/>
      <c r="C2066" s="324" t="s">
        <v>1539</v>
      </c>
      <c r="D2066" t="s">
        <v>1539</v>
      </c>
      <c r="E2066" s="323" t="s">
        <v>1539</v>
      </c>
      <c r="G2066" s="323" t="s">
        <v>1539</v>
      </c>
      <c r="H2066" s="323" t="s">
        <v>1539</v>
      </c>
    </row>
    <row r="2067" spans="1:8" x14ac:dyDescent="0.25">
      <c r="A2067" s="103"/>
      <c r="B2067" s="324"/>
      <c r="C2067" s="324" t="s">
        <v>1539</v>
      </c>
      <c r="D2067" t="s">
        <v>1539</v>
      </c>
      <c r="E2067" s="323" t="s">
        <v>1539</v>
      </c>
      <c r="G2067" s="323" t="s">
        <v>1539</v>
      </c>
      <c r="H2067" s="323" t="s">
        <v>1539</v>
      </c>
    </row>
    <row r="2068" spans="1:8" x14ac:dyDescent="0.25">
      <c r="A2068" s="103"/>
      <c r="B2068" s="324"/>
      <c r="C2068" s="324" t="s">
        <v>1539</v>
      </c>
      <c r="D2068" t="s">
        <v>1539</v>
      </c>
      <c r="E2068" s="323" t="s">
        <v>1539</v>
      </c>
      <c r="G2068" s="323" t="s">
        <v>1539</v>
      </c>
      <c r="H2068" s="323" t="s">
        <v>1539</v>
      </c>
    </row>
    <row r="2069" spans="1:8" x14ac:dyDescent="0.25">
      <c r="A2069" s="103"/>
      <c r="B2069" s="324"/>
      <c r="C2069" s="324" t="s">
        <v>1539</v>
      </c>
      <c r="D2069" t="s">
        <v>1539</v>
      </c>
      <c r="E2069" s="323" t="s">
        <v>1539</v>
      </c>
      <c r="G2069" s="323" t="s">
        <v>1539</v>
      </c>
      <c r="H2069" s="323" t="s">
        <v>1539</v>
      </c>
    </row>
    <row r="2070" spans="1:8" x14ac:dyDescent="0.25">
      <c r="A2070" s="103"/>
      <c r="B2070" s="324"/>
      <c r="C2070" s="324" t="s">
        <v>1539</v>
      </c>
      <c r="D2070" t="s">
        <v>1539</v>
      </c>
      <c r="E2070" s="323" t="s">
        <v>1539</v>
      </c>
      <c r="G2070" s="323" t="s">
        <v>1539</v>
      </c>
      <c r="H2070" s="323" t="s">
        <v>1539</v>
      </c>
    </row>
    <row r="2071" spans="1:8" x14ac:dyDescent="0.25">
      <c r="A2071" s="103"/>
      <c r="B2071" s="326"/>
      <c r="C2071" s="324" t="s">
        <v>1539</v>
      </c>
      <c r="D2071" t="s">
        <v>1539</v>
      </c>
      <c r="E2071" s="323" t="s">
        <v>1539</v>
      </c>
      <c r="G2071" s="323" t="s">
        <v>1539</v>
      </c>
      <c r="H2071" s="323" t="s">
        <v>1539</v>
      </c>
    </row>
    <row r="2072" spans="1:8" x14ac:dyDescent="0.25">
      <c r="A2072" s="103"/>
      <c r="C2072" s="324" t="s">
        <v>1539</v>
      </c>
      <c r="D2072" t="s">
        <v>1539</v>
      </c>
      <c r="E2072" s="323" t="s">
        <v>1539</v>
      </c>
      <c r="G2072" s="323" t="s">
        <v>1539</v>
      </c>
      <c r="H2072" s="323" t="s">
        <v>1539</v>
      </c>
    </row>
    <row r="2073" spans="1:8" x14ac:dyDescent="0.25">
      <c r="A2073" s="103"/>
      <c r="C2073" s="324" t="s">
        <v>1539</v>
      </c>
      <c r="D2073" t="s">
        <v>1539</v>
      </c>
      <c r="E2073" s="323" t="s">
        <v>1539</v>
      </c>
      <c r="G2073" s="323" t="s">
        <v>1539</v>
      </c>
      <c r="H2073" s="323" t="s">
        <v>1539</v>
      </c>
    </row>
    <row r="2074" spans="1:8" x14ac:dyDescent="0.25">
      <c r="A2074" s="103"/>
      <c r="C2074" s="324" t="s">
        <v>1539</v>
      </c>
      <c r="D2074" t="s">
        <v>1539</v>
      </c>
      <c r="E2074" s="323" t="s">
        <v>1539</v>
      </c>
      <c r="G2074" s="323" t="s">
        <v>1539</v>
      </c>
      <c r="H2074" s="323" t="s">
        <v>1539</v>
      </c>
    </row>
    <row r="2075" spans="1:8" x14ac:dyDescent="0.25">
      <c r="A2075" s="103"/>
      <c r="C2075" s="324" t="s">
        <v>1539</v>
      </c>
      <c r="D2075" t="s">
        <v>1539</v>
      </c>
      <c r="E2075" s="323" t="s">
        <v>1539</v>
      </c>
      <c r="G2075" s="323" t="s">
        <v>1539</v>
      </c>
      <c r="H2075" s="323" t="s">
        <v>1539</v>
      </c>
    </row>
    <row r="2076" spans="1:8" x14ac:dyDescent="0.25">
      <c r="A2076" s="103"/>
      <c r="B2076" s="324"/>
      <c r="C2076" s="324" t="s">
        <v>1539</v>
      </c>
      <c r="D2076" t="s">
        <v>1539</v>
      </c>
      <c r="E2076" s="323" t="s">
        <v>1539</v>
      </c>
      <c r="G2076" s="323" t="s">
        <v>1539</v>
      </c>
      <c r="H2076" s="323" t="s">
        <v>1539</v>
      </c>
    </row>
    <row r="2077" spans="1:8" x14ac:dyDescent="0.25">
      <c r="A2077" s="103"/>
      <c r="B2077" s="324"/>
      <c r="C2077" s="324" t="s">
        <v>1539</v>
      </c>
      <c r="D2077" t="s">
        <v>1539</v>
      </c>
      <c r="E2077" s="323" t="s">
        <v>1539</v>
      </c>
      <c r="G2077" s="323" t="s">
        <v>1539</v>
      </c>
      <c r="H2077" s="323" t="s">
        <v>1539</v>
      </c>
    </row>
    <row r="2078" spans="1:8" x14ac:dyDescent="0.25">
      <c r="A2078" s="103"/>
      <c r="B2078" s="324"/>
      <c r="C2078" s="324" t="s">
        <v>1539</v>
      </c>
      <c r="D2078" t="s">
        <v>1539</v>
      </c>
      <c r="E2078" s="323" t="s">
        <v>1539</v>
      </c>
      <c r="G2078" s="323" t="s">
        <v>1539</v>
      </c>
      <c r="H2078" s="323" t="s">
        <v>1539</v>
      </c>
    </row>
    <row r="2079" spans="1:8" x14ac:dyDescent="0.25">
      <c r="A2079" s="103"/>
      <c r="B2079" s="324"/>
      <c r="C2079" s="324" t="s">
        <v>1539</v>
      </c>
      <c r="D2079" t="s">
        <v>1539</v>
      </c>
      <c r="E2079" s="323" t="s">
        <v>1539</v>
      </c>
      <c r="G2079" s="323" t="s">
        <v>1539</v>
      </c>
      <c r="H2079" s="323" t="s">
        <v>1539</v>
      </c>
    </row>
    <row r="2080" spans="1:8" x14ac:dyDescent="0.25">
      <c r="A2080" s="103"/>
      <c r="B2080" s="324"/>
      <c r="C2080" s="324" t="s">
        <v>1539</v>
      </c>
      <c r="D2080" t="s">
        <v>1539</v>
      </c>
      <c r="E2080" s="323" t="s">
        <v>1539</v>
      </c>
      <c r="G2080" s="323" t="s">
        <v>1539</v>
      </c>
      <c r="H2080" s="323" t="s">
        <v>1539</v>
      </c>
    </row>
    <row r="2081" spans="1:8" x14ac:dyDescent="0.25">
      <c r="A2081" s="103"/>
      <c r="B2081" s="324"/>
      <c r="C2081" s="324" t="s">
        <v>1539</v>
      </c>
      <c r="D2081" t="s">
        <v>1539</v>
      </c>
      <c r="E2081" s="323" t="s">
        <v>1539</v>
      </c>
      <c r="G2081" s="323" t="s">
        <v>1539</v>
      </c>
      <c r="H2081" s="323" t="s">
        <v>1539</v>
      </c>
    </row>
    <row r="2082" spans="1:8" x14ac:dyDescent="0.25">
      <c r="A2082" s="103"/>
      <c r="B2082" s="324"/>
      <c r="C2082" s="324" t="s">
        <v>1539</v>
      </c>
      <c r="D2082" t="s">
        <v>1539</v>
      </c>
      <c r="E2082" s="323" t="s">
        <v>1539</v>
      </c>
      <c r="G2082" s="323" t="s">
        <v>1539</v>
      </c>
      <c r="H2082" s="323" t="s">
        <v>1539</v>
      </c>
    </row>
    <row r="2083" spans="1:8" x14ac:dyDescent="0.25">
      <c r="A2083" s="103"/>
      <c r="B2083" s="324"/>
      <c r="C2083" s="324" t="s">
        <v>1539</v>
      </c>
      <c r="D2083" t="s">
        <v>1539</v>
      </c>
      <c r="E2083" s="323" t="s">
        <v>1539</v>
      </c>
      <c r="G2083" s="323" t="s">
        <v>1539</v>
      </c>
      <c r="H2083" s="323" t="s">
        <v>1539</v>
      </c>
    </row>
    <row r="2084" spans="1:8" x14ac:dyDescent="0.25">
      <c r="A2084" s="103"/>
      <c r="B2084" s="324"/>
      <c r="C2084" s="324" t="s">
        <v>1539</v>
      </c>
      <c r="D2084" t="s">
        <v>1539</v>
      </c>
      <c r="E2084" s="323" t="s">
        <v>1539</v>
      </c>
      <c r="G2084" s="323" t="s">
        <v>1539</v>
      </c>
      <c r="H2084" s="323" t="s">
        <v>1539</v>
      </c>
    </row>
    <row r="2085" spans="1:8" x14ac:dyDescent="0.25">
      <c r="A2085" s="103"/>
      <c r="B2085" s="324"/>
      <c r="C2085" s="324" t="s">
        <v>1539</v>
      </c>
      <c r="D2085" t="s">
        <v>1539</v>
      </c>
      <c r="E2085" s="323" t="s">
        <v>1539</v>
      </c>
      <c r="G2085" s="323" t="s">
        <v>1539</v>
      </c>
      <c r="H2085" s="323" t="s">
        <v>1539</v>
      </c>
    </row>
    <row r="2086" spans="1:8" x14ac:dyDescent="0.25">
      <c r="A2086" s="103"/>
      <c r="B2086" s="324"/>
      <c r="C2086" s="324" t="s">
        <v>1539</v>
      </c>
      <c r="D2086" t="s">
        <v>1539</v>
      </c>
      <c r="E2086" s="323" t="s">
        <v>1539</v>
      </c>
      <c r="G2086" s="323" t="s">
        <v>1539</v>
      </c>
      <c r="H2086" s="323" t="s">
        <v>1539</v>
      </c>
    </row>
    <row r="2087" spans="1:8" x14ac:dyDescent="0.25">
      <c r="A2087" s="103"/>
      <c r="B2087" s="324"/>
      <c r="C2087" s="324" t="s">
        <v>1539</v>
      </c>
      <c r="D2087" t="s">
        <v>1539</v>
      </c>
      <c r="E2087" s="323" t="s">
        <v>1539</v>
      </c>
      <c r="G2087" s="323" t="s">
        <v>1539</v>
      </c>
      <c r="H2087" s="323" t="s">
        <v>1539</v>
      </c>
    </row>
    <row r="2088" spans="1:8" x14ac:dyDescent="0.25">
      <c r="A2088" s="103"/>
      <c r="B2088" s="324"/>
      <c r="C2088" s="324" t="s">
        <v>1539</v>
      </c>
      <c r="D2088" t="s">
        <v>1539</v>
      </c>
      <c r="E2088" s="323" t="s">
        <v>1539</v>
      </c>
      <c r="G2088" s="323" t="s">
        <v>1539</v>
      </c>
      <c r="H2088" s="323" t="s">
        <v>1539</v>
      </c>
    </row>
    <row r="2089" spans="1:8" x14ac:dyDescent="0.25">
      <c r="A2089" s="103"/>
      <c r="B2089" s="324"/>
      <c r="C2089" s="324" t="s">
        <v>1539</v>
      </c>
      <c r="D2089" t="s">
        <v>1539</v>
      </c>
      <c r="E2089" s="323" t="s">
        <v>1539</v>
      </c>
      <c r="G2089" s="323" t="s">
        <v>1539</v>
      </c>
      <c r="H2089" s="323" t="s">
        <v>1539</v>
      </c>
    </row>
    <row r="2090" spans="1:8" x14ac:dyDescent="0.25">
      <c r="A2090" s="103"/>
      <c r="B2090" s="324"/>
      <c r="C2090" s="324" t="s">
        <v>1539</v>
      </c>
      <c r="D2090" t="s">
        <v>1539</v>
      </c>
      <c r="E2090" s="323" t="s">
        <v>1539</v>
      </c>
      <c r="G2090" s="323" t="s">
        <v>1539</v>
      </c>
      <c r="H2090" s="323" t="s">
        <v>1539</v>
      </c>
    </row>
    <row r="2091" spans="1:8" x14ac:dyDescent="0.25">
      <c r="A2091" s="103"/>
      <c r="B2091" s="324"/>
      <c r="C2091" s="324" t="s">
        <v>1539</v>
      </c>
      <c r="D2091" t="s">
        <v>1539</v>
      </c>
      <c r="E2091" s="323" t="s">
        <v>1539</v>
      </c>
      <c r="G2091" s="323" t="s">
        <v>1539</v>
      </c>
      <c r="H2091" s="323" t="s">
        <v>1539</v>
      </c>
    </row>
    <row r="2092" spans="1:8" x14ac:dyDescent="0.25">
      <c r="A2092" s="103"/>
      <c r="B2092" s="326"/>
      <c r="C2092" s="324" t="s">
        <v>1539</v>
      </c>
      <c r="D2092" t="s">
        <v>1539</v>
      </c>
      <c r="E2092" s="323" t="s">
        <v>1539</v>
      </c>
      <c r="G2092" s="323" t="s">
        <v>1539</v>
      </c>
      <c r="H2092" s="323" t="s">
        <v>1539</v>
      </c>
    </row>
    <row r="2093" spans="1:8" x14ac:dyDescent="0.25">
      <c r="A2093" s="103"/>
      <c r="C2093" s="324" t="s">
        <v>1539</v>
      </c>
      <c r="D2093" t="s">
        <v>1539</v>
      </c>
      <c r="E2093" s="323" t="s">
        <v>1539</v>
      </c>
      <c r="G2093" s="323" t="s">
        <v>1539</v>
      </c>
      <c r="H2093" s="323" t="s">
        <v>1539</v>
      </c>
    </row>
    <row r="2094" spans="1:8" x14ac:dyDescent="0.25">
      <c r="A2094" s="103"/>
      <c r="C2094" s="324" t="s">
        <v>1539</v>
      </c>
      <c r="D2094" t="s">
        <v>1539</v>
      </c>
      <c r="E2094" s="323" t="s">
        <v>1539</v>
      </c>
      <c r="G2094" s="323" t="s">
        <v>1539</v>
      </c>
      <c r="H2094" s="323" t="s">
        <v>1539</v>
      </c>
    </row>
    <row r="2095" spans="1:8" x14ac:dyDescent="0.25">
      <c r="A2095" s="103"/>
      <c r="C2095" s="324" t="s">
        <v>1539</v>
      </c>
      <c r="D2095" t="s">
        <v>1539</v>
      </c>
      <c r="E2095" s="323" t="s">
        <v>1539</v>
      </c>
      <c r="G2095" s="323" t="s">
        <v>1539</v>
      </c>
      <c r="H2095" s="323" t="s">
        <v>1539</v>
      </c>
    </row>
    <row r="2096" spans="1:8" x14ac:dyDescent="0.25">
      <c r="A2096" s="103"/>
      <c r="C2096" s="324" t="s">
        <v>1539</v>
      </c>
      <c r="D2096" t="s">
        <v>1539</v>
      </c>
      <c r="E2096" s="323" t="s">
        <v>1539</v>
      </c>
      <c r="G2096" s="323" t="s">
        <v>1539</v>
      </c>
      <c r="H2096" s="323" t="s">
        <v>1539</v>
      </c>
    </row>
    <row r="2097" spans="1:8" x14ac:dyDescent="0.25">
      <c r="A2097" s="103"/>
      <c r="B2097" s="324"/>
      <c r="C2097" s="324" t="s">
        <v>1539</v>
      </c>
      <c r="D2097" t="s">
        <v>1539</v>
      </c>
      <c r="E2097" s="323" t="s">
        <v>1539</v>
      </c>
      <c r="G2097" s="323" t="s">
        <v>1539</v>
      </c>
      <c r="H2097" s="323" t="s">
        <v>1539</v>
      </c>
    </row>
    <row r="2098" spans="1:8" x14ac:dyDescent="0.25">
      <c r="A2098" s="103"/>
      <c r="B2098" s="324"/>
      <c r="C2098" s="324" t="s">
        <v>1539</v>
      </c>
      <c r="D2098" t="s">
        <v>1539</v>
      </c>
      <c r="E2098" s="323" t="s">
        <v>1539</v>
      </c>
      <c r="G2098" s="323" t="s">
        <v>1539</v>
      </c>
      <c r="H2098" s="323" t="s">
        <v>1539</v>
      </c>
    </row>
    <row r="2099" spans="1:8" x14ac:dyDescent="0.25">
      <c r="A2099" s="103"/>
      <c r="B2099" s="324"/>
      <c r="C2099" s="324" t="s">
        <v>1539</v>
      </c>
      <c r="D2099" t="s">
        <v>1539</v>
      </c>
      <c r="E2099" s="323" t="s">
        <v>1539</v>
      </c>
      <c r="G2099" s="323" t="s">
        <v>1539</v>
      </c>
      <c r="H2099" s="323" t="s">
        <v>1539</v>
      </c>
    </row>
    <row r="2100" spans="1:8" x14ac:dyDescent="0.25">
      <c r="A2100" s="103"/>
      <c r="B2100" s="324"/>
      <c r="C2100" s="324" t="s">
        <v>1539</v>
      </c>
      <c r="D2100" t="s">
        <v>1539</v>
      </c>
      <c r="E2100" s="323" t="s">
        <v>1539</v>
      </c>
      <c r="G2100" s="323" t="s">
        <v>1539</v>
      </c>
      <c r="H2100" s="323" t="s">
        <v>1539</v>
      </c>
    </row>
    <row r="2101" spans="1:8" x14ac:dyDescent="0.25">
      <c r="A2101" s="103"/>
      <c r="B2101" s="324"/>
      <c r="C2101" s="324" t="s">
        <v>1539</v>
      </c>
      <c r="D2101" t="s">
        <v>1539</v>
      </c>
      <c r="E2101" s="323" t="s">
        <v>1539</v>
      </c>
      <c r="G2101" s="323" t="s">
        <v>1539</v>
      </c>
      <c r="H2101" s="323" t="s">
        <v>1539</v>
      </c>
    </row>
    <row r="2102" spans="1:8" x14ac:dyDescent="0.25">
      <c r="A2102" s="103"/>
      <c r="B2102" s="324"/>
      <c r="C2102" s="324" t="s">
        <v>1539</v>
      </c>
      <c r="D2102" t="s">
        <v>1539</v>
      </c>
      <c r="E2102" s="323" t="s">
        <v>1539</v>
      </c>
      <c r="G2102" s="323" t="s">
        <v>1539</v>
      </c>
      <c r="H2102" s="323" t="s">
        <v>1539</v>
      </c>
    </row>
    <row r="2103" spans="1:8" x14ac:dyDescent="0.25">
      <c r="A2103" s="103"/>
      <c r="B2103" s="324"/>
      <c r="C2103" s="324" t="s">
        <v>1539</v>
      </c>
      <c r="D2103" t="s">
        <v>1539</v>
      </c>
      <c r="E2103" s="323" t="s">
        <v>1539</v>
      </c>
      <c r="G2103" s="323" t="s">
        <v>1539</v>
      </c>
      <c r="H2103" s="323" t="s">
        <v>1539</v>
      </c>
    </row>
    <row r="2104" spans="1:8" x14ac:dyDescent="0.25">
      <c r="A2104" s="103"/>
      <c r="B2104" s="324"/>
      <c r="C2104" s="324" t="s">
        <v>1539</v>
      </c>
      <c r="D2104" t="s">
        <v>1539</v>
      </c>
      <c r="E2104" s="323" t="s">
        <v>1539</v>
      </c>
      <c r="G2104" s="323" t="s">
        <v>1539</v>
      </c>
      <c r="H2104" s="323" t="s">
        <v>1539</v>
      </c>
    </row>
    <row r="2105" spans="1:8" x14ac:dyDescent="0.25">
      <c r="A2105" s="103"/>
      <c r="B2105" s="324"/>
      <c r="C2105" s="324" t="s">
        <v>1539</v>
      </c>
      <c r="D2105" t="s">
        <v>1539</v>
      </c>
      <c r="E2105" s="323" t="s">
        <v>1539</v>
      </c>
      <c r="G2105" s="323" t="s">
        <v>1539</v>
      </c>
      <c r="H2105" s="323" t="s">
        <v>1539</v>
      </c>
    </row>
    <row r="2106" spans="1:8" x14ac:dyDescent="0.25">
      <c r="A2106" s="103"/>
      <c r="B2106" s="324"/>
      <c r="C2106" s="324" t="s">
        <v>1539</v>
      </c>
      <c r="D2106" t="s">
        <v>1539</v>
      </c>
      <c r="E2106" s="323" t="s">
        <v>1539</v>
      </c>
      <c r="G2106" s="323" t="s">
        <v>1539</v>
      </c>
      <c r="H2106" s="323" t="s">
        <v>1539</v>
      </c>
    </row>
    <row r="2107" spans="1:8" x14ac:dyDescent="0.25">
      <c r="A2107" s="103"/>
      <c r="B2107" s="324"/>
      <c r="C2107" s="324" t="s">
        <v>1539</v>
      </c>
      <c r="D2107" t="s">
        <v>1539</v>
      </c>
      <c r="E2107" s="323" t="s">
        <v>1539</v>
      </c>
      <c r="G2107" s="323" t="s">
        <v>1539</v>
      </c>
      <c r="H2107" s="323" t="s">
        <v>1539</v>
      </c>
    </row>
    <row r="2108" spans="1:8" x14ac:dyDescent="0.25">
      <c r="A2108" s="103"/>
      <c r="B2108" s="324"/>
      <c r="C2108" s="324" t="s">
        <v>1539</v>
      </c>
      <c r="D2108" t="s">
        <v>1539</v>
      </c>
      <c r="E2108" s="323" t="s">
        <v>1539</v>
      </c>
      <c r="G2108" s="323" t="s">
        <v>1539</v>
      </c>
      <c r="H2108" s="323" t="s">
        <v>1539</v>
      </c>
    </row>
    <row r="2109" spans="1:8" x14ac:dyDescent="0.25">
      <c r="A2109" s="103"/>
      <c r="B2109" s="324"/>
      <c r="C2109" s="324" t="s">
        <v>1539</v>
      </c>
      <c r="D2109" t="s">
        <v>1539</v>
      </c>
      <c r="E2109" s="323" t="s">
        <v>1539</v>
      </c>
      <c r="G2109" s="323" t="s">
        <v>1539</v>
      </c>
      <c r="H2109" s="323" t="s">
        <v>1539</v>
      </c>
    </row>
    <row r="2110" spans="1:8" x14ac:dyDescent="0.25">
      <c r="A2110" s="103"/>
      <c r="B2110" s="324"/>
      <c r="C2110" s="324" t="s">
        <v>1539</v>
      </c>
      <c r="D2110" t="s">
        <v>1539</v>
      </c>
      <c r="E2110" s="323" t="s">
        <v>1539</v>
      </c>
      <c r="G2110" s="323" t="s">
        <v>1539</v>
      </c>
      <c r="H2110" s="323" t="s">
        <v>1539</v>
      </c>
    </row>
    <row r="2111" spans="1:8" x14ac:dyDescent="0.25">
      <c r="A2111" s="103"/>
      <c r="B2111" s="324"/>
      <c r="C2111" s="324" t="s">
        <v>1539</v>
      </c>
      <c r="D2111" t="s">
        <v>1539</v>
      </c>
      <c r="E2111" s="323" t="s">
        <v>1539</v>
      </c>
      <c r="G2111" s="323" t="s">
        <v>1539</v>
      </c>
      <c r="H2111" s="323" t="s">
        <v>1539</v>
      </c>
    </row>
    <row r="2112" spans="1:8" x14ac:dyDescent="0.25">
      <c r="A2112" s="103"/>
      <c r="B2112" s="324"/>
      <c r="C2112" s="324" t="s">
        <v>1539</v>
      </c>
      <c r="D2112" t="s">
        <v>1539</v>
      </c>
      <c r="E2112" s="323" t="s">
        <v>1539</v>
      </c>
      <c r="G2112" s="323" t="s">
        <v>1539</v>
      </c>
      <c r="H2112" s="323" t="s">
        <v>1539</v>
      </c>
    </row>
    <row r="2113" spans="1:8" x14ac:dyDescent="0.25">
      <c r="A2113" s="103"/>
      <c r="B2113" s="324"/>
      <c r="C2113" s="324" t="s">
        <v>1539</v>
      </c>
      <c r="D2113" t="s">
        <v>1539</v>
      </c>
      <c r="E2113" s="323" t="s">
        <v>1539</v>
      </c>
      <c r="G2113" s="323" t="s">
        <v>1539</v>
      </c>
      <c r="H2113" s="323" t="s">
        <v>1539</v>
      </c>
    </row>
    <row r="2114" spans="1:8" x14ac:dyDescent="0.25">
      <c r="A2114" s="103"/>
      <c r="B2114" s="324"/>
      <c r="C2114" s="324" t="s">
        <v>1539</v>
      </c>
      <c r="D2114" t="s">
        <v>1539</v>
      </c>
      <c r="E2114" s="323" t="s">
        <v>1539</v>
      </c>
      <c r="G2114" s="323" t="s">
        <v>1539</v>
      </c>
      <c r="H2114" s="323" t="s">
        <v>1539</v>
      </c>
    </row>
    <row r="2115" spans="1:8" x14ac:dyDescent="0.25">
      <c r="A2115" s="103"/>
      <c r="B2115" s="324"/>
      <c r="C2115" s="324" t="s">
        <v>1539</v>
      </c>
      <c r="D2115" t="s">
        <v>1539</v>
      </c>
      <c r="E2115" s="323" t="s">
        <v>1539</v>
      </c>
      <c r="G2115" s="323" t="s">
        <v>1539</v>
      </c>
      <c r="H2115" s="323" t="s">
        <v>1539</v>
      </c>
    </row>
    <row r="2116" spans="1:8" x14ac:dyDescent="0.25">
      <c r="A2116" s="103"/>
      <c r="B2116" s="324"/>
      <c r="C2116" s="324" t="s">
        <v>1539</v>
      </c>
      <c r="D2116" t="s">
        <v>1539</v>
      </c>
      <c r="E2116" s="323" t="s">
        <v>1539</v>
      </c>
      <c r="G2116" s="323" t="s">
        <v>1539</v>
      </c>
      <c r="H2116" s="323" t="s">
        <v>1539</v>
      </c>
    </row>
    <row r="2117" spans="1:8" x14ac:dyDescent="0.25">
      <c r="A2117" s="103"/>
      <c r="B2117" s="324"/>
      <c r="C2117" s="324" t="s">
        <v>1539</v>
      </c>
      <c r="D2117" t="s">
        <v>1539</v>
      </c>
      <c r="E2117" s="323" t="s">
        <v>1539</v>
      </c>
      <c r="G2117" s="323" t="s">
        <v>1539</v>
      </c>
      <c r="H2117" s="323" t="s">
        <v>1539</v>
      </c>
    </row>
    <row r="2118" spans="1:8" x14ac:dyDescent="0.25">
      <c r="A2118" s="103"/>
      <c r="B2118" s="324"/>
      <c r="C2118" s="324" t="s">
        <v>1539</v>
      </c>
      <c r="D2118" t="s">
        <v>1539</v>
      </c>
      <c r="E2118" s="323" t="s">
        <v>1539</v>
      </c>
      <c r="G2118" s="323" t="s">
        <v>1539</v>
      </c>
      <c r="H2118" s="323" t="s">
        <v>1539</v>
      </c>
    </row>
    <row r="2119" spans="1:8" x14ac:dyDescent="0.25">
      <c r="A2119" s="103"/>
      <c r="B2119" s="324"/>
      <c r="C2119" s="324" t="s">
        <v>1539</v>
      </c>
      <c r="D2119" t="s">
        <v>1539</v>
      </c>
      <c r="E2119" s="323" t="s">
        <v>1539</v>
      </c>
      <c r="G2119" s="323" t="s">
        <v>1539</v>
      </c>
      <c r="H2119" s="323" t="s">
        <v>1539</v>
      </c>
    </row>
    <row r="2120" spans="1:8" x14ac:dyDescent="0.25">
      <c r="A2120" s="103"/>
      <c r="B2120" s="324"/>
      <c r="C2120" s="324" t="s">
        <v>1539</v>
      </c>
      <c r="D2120" t="s">
        <v>1539</v>
      </c>
      <c r="E2120" s="323" t="s">
        <v>1539</v>
      </c>
      <c r="G2120" s="323" t="s">
        <v>1539</v>
      </c>
      <c r="H2120" s="323" t="s">
        <v>1539</v>
      </c>
    </row>
    <row r="2121" spans="1:8" x14ac:dyDescent="0.25">
      <c r="A2121" s="103"/>
      <c r="B2121" s="324"/>
      <c r="C2121" s="324" t="s">
        <v>1539</v>
      </c>
      <c r="D2121" t="s">
        <v>1539</v>
      </c>
      <c r="E2121" s="323" t="s">
        <v>1539</v>
      </c>
      <c r="G2121" s="323" t="s">
        <v>1539</v>
      </c>
      <c r="H2121" s="323" t="s">
        <v>1539</v>
      </c>
    </row>
    <row r="2122" spans="1:8" x14ac:dyDescent="0.25">
      <c r="A2122" s="103"/>
      <c r="B2122" s="324"/>
      <c r="C2122" s="324" t="s">
        <v>1539</v>
      </c>
      <c r="D2122" t="s">
        <v>1539</v>
      </c>
      <c r="E2122" s="323" t="s">
        <v>1539</v>
      </c>
      <c r="G2122" s="323" t="s">
        <v>1539</v>
      </c>
      <c r="H2122" s="323" t="s">
        <v>1539</v>
      </c>
    </row>
    <row r="2123" spans="1:8" x14ac:dyDescent="0.25">
      <c r="A2123" s="103"/>
      <c r="B2123" s="324"/>
      <c r="C2123" s="324" t="s">
        <v>1539</v>
      </c>
      <c r="D2123" t="s">
        <v>1539</v>
      </c>
      <c r="E2123" s="323" t="s">
        <v>1539</v>
      </c>
      <c r="G2123" s="323" t="s">
        <v>1539</v>
      </c>
      <c r="H2123" s="323" t="s">
        <v>1539</v>
      </c>
    </row>
    <row r="2124" spans="1:8" x14ac:dyDescent="0.25">
      <c r="A2124" s="103"/>
      <c r="B2124" s="324"/>
      <c r="C2124" s="324" t="s">
        <v>1539</v>
      </c>
      <c r="D2124" t="s">
        <v>1539</v>
      </c>
      <c r="E2124" s="323" t="s">
        <v>1539</v>
      </c>
      <c r="G2124" s="323" t="s">
        <v>1539</v>
      </c>
      <c r="H2124" s="323" t="s">
        <v>1539</v>
      </c>
    </row>
    <row r="2125" spans="1:8" x14ac:dyDescent="0.25">
      <c r="A2125" s="103"/>
      <c r="B2125" s="324"/>
      <c r="C2125" s="324" t="s">
        <v>1539</v>
      </c>
      <c r="D2125" t="s">
        <v>1539</v>
      </c>
      <c r="E2125" s="323" t="s">
        <v>1539</v>
      </c>
      <c r="G2125" s="323" t="s">
        <v>1539</v>
      </c>
      <c r="H2125" s="323" t="s">
        <v>1539</v>
      </c>
    </row>
    <row r="2126" spans="1:8" x14ac:dyDescent="0.25">
      <c r="A2126" s="103"/>
      <c r="B2126" s="324"/>
      <c r="C2126" s="324" t="s">
        <v>1539</v>
      </c>
      <c r="D2126" t="s">
        <v>1539</v>
      </c>
      <c r="E2126" s="323" t="s">
        <v>1539</v>
      </c>
      <c r="G2126" s="323" t="s">
        <v>1539</v>
      </c>
      <c r="H2126" s="323" t="s">
        <v>1539</v>
      </c>
    </row>
    <row r="2127" spans="1:8" x14ac:dyDescent="0.25">
      <c r="A2127" s="103"/>
      <c r="B2127" s="324"/>
      <c r="C2127" s="324" t="s">
        <v>1539</v>
      </c>
      <c r="D2127" t="s">
        <v>1539</v>
      </c>
      <c r="E2127" s="323" t="s">
        <v>1539</v>
      </c>
      <c r="G2127" s="323" t="s">
        <v>1539</v>
      </c>
      <c r="H2127" s="323" t="s">
        <v>1539</v>
      </c>
    </row>
    <row r="2128" spans="1:8" x14ac:dyDescent="0.25">
      <c r="A2128" s="103"/>
      <c r="B2128" s="324"/>
      <c r="C2128" s="324" t="s">
        <v>1539</v>
      </c>
      <c r="D2128" t="s">
        <v>1539</v>
      </c>
      <c r="E2128" s="323" t="s">
        <v>1539</v>
      </c>
      <c r="G2128" s="323" t="s">
        <v>1539</v>
      </c>
      <c r="H2128" s="323" t="s">
        <v>1539</v>
      </c>
    </row>
    <row r="2129" spans="1:8" x14ac:dyDescent="0.25">
      <c r="A2129" s="103"/>
      <c r="B2129" s="324"/>
      <c r="C2129" s="324" t="s">
        <v>1539</v>
      </c>
      <c r="D2129" t="s">
        <v>1539</v>
      </c>
      <c r="E2129" s="323" t="s">
        <v>1539</v>
      </c>
      <c r="G2129" s="323" t="s">
        <v>1539</v>
      </c>
      <c r="H2129" s="323" t="s">
        <v>1539</v>
      </c>
    </row>
    <row r="2130" spans="1:8" x14ac:dyDescent="0.25">
      <c r="A2130" s="103"/>
      <c r="B2130" s="324"/>
      <c r="C2130" s="324" t="s">
        <v>1539</v>
      </c>
      <c r="D2130" t="s">
        <v>1539</v>
      </c>
      <c r="E2130" s="323" t="s">
        <v>1539</v>
      </c>
      <c r="G2130" s="323" t="s">
        <v>1539</v>
      </c>
      <c r="H2130" s="323" t="s">
        <v>1539</v>
      </c>
    </row>
    <row r="2131" spans="1:8" x14ac:dyDescent="0.25">
      <c r="A2131" s="103"/>
      <c r="B2131" s="324"/>
      <c r="C2131" s="324" t="s">
        <v>1539</v>
      </c>
      <c r="D2131" t="s">
        <v>1539</v>
      </c>
      <c r="E2131" s="323" t="s">
        <v>1539</v>
      </c>
      <c r="G2131" s="323" t="s">
        <v>1539</v>
      </c>
      <c r="H2131" s="323" t="s">
        <v>1539</v>
      </c>
    </row>
    <row r="2132" spans="1:8" x14ac:dyDescent="0.25">
      <c r="A2132" s="103"/>
      <c r="B2132" s="324"/>
      <c r="C2132" s="324" t="s">
        <v>1539</v>
      </c>
      <c r="D2132" t="s">
        <v>1539</v>
      </c>
      <c r="E2132" s="323" t="s">
        <v>1539</v>
      </c>
      <c r="G2132" s="323" t="s">
        <v>1539</v>
      </c>
      <c r="H2132" s="323" t="s">
        <v>1539</v>
      </c>
    </row>
    <row r="2133" spans="1:8" x14ac:dyDescent="0.25">
      <c r="A2133" s="103"/>
      <c r="B2133" s="324"/>
      <c r="C2133" s="324" t="s">
        <v>1539</v>
      </c>
      <c r="D2133" t="s">
        <v>1539</v>
      </c>
      <c r="E2133" s="323" t="s">
        <v>1539</v>
      </c>
      <c r="G2133" s="323" t="s">
        <v>1539</v>
      </c>
      <c r="H2133" s="323" t="s">
        <v>1539</v>
      </c>
    </row>
    <row r="2134" spans="1:8" x14ac:dyDescent="0.25">
      <c r="A2134" s="103"/>
      <c r="B2134" s="324"/>
      <c r="C2134" s="324" t="s">
        <v>1539</v>
      </c>
      <c r="D2134" t="s">
        <v>1539</v>
      </c>
      <c r="E2134" s="323" t="s">
        <v>1539</v>
      </c>
      <c r="G2134" s="323" t="s">
        <v>1539</v>
      </c>
      <c r="H2134" s="323" t="s">
        <v>1539</v>
      </c>
    </row>
    <row r="2135" spans="1:8" x14ac:dyDescent="0.25">
      <c r="A2135" s="103"/>
      <c r="B2135" s="324"/>
      <c r="C2135" s="324" t="s">
        <v>1539</v>
      </c>
      <c r="D2135" t="s">
        <v>1539</v>
      </c>
      <c r="E2135" s="323" t="s">
        <v>1539</v>
      </c>
      <c r="G2135" s="323" t="s">
        <v>1539</v>
      </c>
      <c r="H2135" s="323" t="s">
        <v>1539</v>
      </c>
    </row>
    <row r="2136" spans="1:8" x14ac:dyDescent="0.25">
      <c r="A2136" s="103"/>
      <c r="B2136" s="324"/>
      <c r="C2136" s="324" t="s">
        <v>1539</v>
      </c>
      <c r="D2136" t="s">
        <v>1539</v>
      </c>
      <c r="E2136" s="323" t="s">
        <v>1539</v>
      </c>
      <c r="G2136" s="323" t="s">
        <v>1539</v>
      </c>
      <c r="H2136" s="323" t="s">
        <v>1539</v>
      </c>
    </row>
    <row r="2137" spans="1:8" x14ac:dyDescent="0.25">
      <c r="A2137" s="103"/>
      <c r="B2137" s="324"/>
      <c r="C2137" s="324" t="s">
        <v>1539</v>
      </c>
      <c r="D2137" t="s">
        <v>1539</v>
      </c>
      <c r="E2137" s="323" t="s">
        <v>1539</v>
      </c>
      <c r="G2137" s="323" t="s">
        <v>1539</v>
      </c>
      <c r="H2137" s="323" t="s">
        <v>1539</v>
      </c>
    </row>
    <row r="2138" spans="1:8" x14ac:dyDescent="0.25">
      <c r="A2138" s="103"/>
      <c r="B2138" s="324"/>
      <c r="C2138" s="324" t="s">
        <v>1539</v>
      </c>
      <c r="D2138" t="s">
        <v>1539</v>
      </c>
      <c r="E2138" s="323" t="s">
        <v>1539</v>
      </c>
      <c r="G2138" s="323" t="s">
        <v>1539</v>
      </c>
      <c r="H2138" s="323" t="s">
        <v>1539</v>
      </c>
    </row>
    <row r="2139" spans="1:8" x14ac:dyDescent="0.25">
      <c r="A2139" s="103"/>
      <c r="B2139" s="324"/>
      <c r="C2139" s="324" t="s">
        <v>1539</v>
      </c>
      <c r="D2139" t="s">
        <v>1539</v>
      </c>
      <c r="E2139" s="323" t="s">
        <v>1539</v>
      </c>
      <c r="G2139" s="323" t="s">
        <v>1539</v>
      </c>
      <c r="H2139" s="323" t="s">
        <v>1539</v>
      </c>
    </row>
    <row r="2140" spans="1:8" x14ac:dyDescent="0.25">
      <c r="A2140" s="103"/>
      <c r="B2140" s="326"/>
      <c r="C2140" s="324" t="s">
        <v>1539</v>
      </c>
      <c r="D2140" t="s">
        <v>1539</v>
      </c>
      <c r="E2140" s="323" t="s">
        <v>1539</v>
      </c>
      <c r="G2140" s="323" t="s">
        <v>1539</v>
      </c>
      <c r="H2140" s="323" t="s">
        <v>1539</v>
      </c>
    </row>
    <row r="2141" spans="1:8" x14ac:dyDescent="0.25">
      <c r="A2141" s="103"/>
      <c r="C2141" s="324" t="s">
        <v>1539</v>
      </c>
      <c r="D2141" t="s">
        <v>1539</v>
      </c>
      <c r="E2141" s="323" t="s">
        <v>1539</v>
      </c>
      <c r="G2141" s="323" t="s">
        <v>1539</v>
      </c>
      <c r="H2141" s="323" t="s">
        <v>1539</v>
      </c>
    </row>
    <row r="2142" spans="1:8" x14ac:dyDescent="0.25">
      <c r="A2142" s="103"/>
      <c r="C2142" s="324" t="s">
        <v>1539</v>
      </c>
      <c r="D2142" t="s">
        <v>1539</v>
      </c>
      <c r="E2142" s="323" t="s">
        <v>1539</v>
      </c>
      <c r="G2142" s="323" t="s">
        <v>1539</v>
      </c>
      <c r="H2142" s="323" t="s">
        <v>1539</v>
      </c>
    </row>
    <row r="2143" spans="1:8" x14ac:dyDescent="0.25">
      <c r="A2143" s="103"/>
      <c r="C2143" s="324" t="s">
        <v>1539</v>
      </c>
      <c r="D2143" t="s">
        <v>1539</v>
      </c>
      <c r="E2143" s="323" t="s">
        <v>1539</v>
      </c>
      <c r="G2143" s="323" t="s">
        <v>1539</v>
      </c>
      <c r="H2143" s="323" t="s">
        <v>1539</v>
      </c>
    </row>
    <row r="2144" spans="1:8" x14ac:dyDescent="0.25">
      <c r="A2144" s="103"/>
      <c r="B2144" s="324"/>
      <c r="C2144" s="324" t="s">
        <v>1539</v>
      </c>
      <c r="D2144" t="s">
        <v>1539</v>
      </c>
      <c r="E2144" s="323" t="s">
        <v>1539</v>
      </c>
      <c r="G2144" s="323" t="s">
        <v>1539</v>
      </c>
      <c r="H2144" s="323" t="s">
        <v>1539</v>
      </c>
    </row>
    <row r="2145" spans="1:8" x14ac:dyDescent="0.25">
      <c r="A2145" s="103"/>
      <c r="B2145" s="324"/>
      <c r="C2145" s="324" t="s">
        <v>1539</v>
      </c>
      <c r="D2145" t="s">
        <v>1539</v>
      </c>
      <c r="E2145" s="323" t="s">
        <v>1539</v>
      </c>
      <c r="G2145" s="323" t="s">
        <v>1539</v>
      </c>
      <c r="H2145" s="323" t="s">
        <v>1539</v>
      </c>
    </row>
    <row r="2146" spans="1:8" x14ac:dyDescent="0.25">
      <c r="A2146" s="103"/>
      <c r="B2146" s="324"/>
      <c r="C2146" s="324" t="s">
        <v>1539</v>
      </c>
      <c r="D2146" t="s">
        <v>1539</v>
      </c>
      <c r="E2146" s="323" t="s">
        <v>1539</v>
      </c>
      <c r="G2146" s="323" t="s">
        <v>1539</v>
      </c>
      <c r="H2146" s="323" t="s">
        <v>1539</v>
      </c>
    </row>
    <row r="2147" spans="1:8" x14ac:dyDescent="0.25">
      <c r="A2147" s="103"/>
      <c r="B2147" s="324"/>
      <c r="C2147" s="324" t="s">
        <v>1539</v>
      </c>
      <c r="D2147" t="s">
        <v>1539</v>
      </c>
      <c r="E2147" s="323" t="s">
        <v>1539</v>
      </c>
      <c r="G2147" s="323" t="s">
        <v>1539</v>
      </c>
      <c r="H2147" s="323" t="s">
        <v>1539</v>
      </c>
    </row>
    <row r="2148" spans="1:8" x14ac:dyDescent="0.25">
      <c r="A2148" s="103"/>
      <c r="B2148" s="324"/>
      <c r="C2148" s="324" t="s">
        <v>1539</v>
      </c>
      <c r="D2148" t="s">
        <v>1539</v>
      </c>
      <c r="E2148" s="323" t="s">
        <v>1539</v>
      </c>
      <c r="G2148" s="323" t="s">
        <v>1539</v>
      </c>
      <c r="H2148" s="323" t="s">
        <v>1539</v>
      </c>
    </row>
    <row r="2149" spans="1:8" x14ac:dyDescent="0.25">
      <c r="A2149" s="103"/>
      <c r="B2149" s="324"/>
      <c r="C2149" s="324" t="s">
        <v>1539</v>
      </c>
      <c r="D2149" t="s">
        <v>1539</v>
      </c>
      <c r="E2149" s="323" t="s">
        <v>1539</v>
      </c>
      <c r="G2149" s="323" t="s">
        <v>1539</v>
      </c>
      <c r="H2149" s="323" t="s">
        <v>1539</v>
      </c>
    </row>
    <row r="2150" spans="1:8" x14ac:dyDescent="0.25">
      <c r="A2150" s="103"/>
      <c r="B2150" s="324"/>
      <c r="C2150" s="324" t="s">
        <v>1539</v>
      </c>
      <c r="D2150" t="s">
        <v>1539</v>
      </c>
      <c r="E2150" s="323" t="s">
        <v>1539</v>
      </c>
      <c r="G2150" s="323" t="s">
        <v>1539</v>
      </c>
      <c r="H2150" s="323" t="s">
        <v>1539</v>
      </c>
    </row>
    <row r="2151" spans="1:8" x14ac:dyDescent="0.25">
      <c r="A2151" s="103"/>
      <c r="B2151" s="324"/>
      <c r="C2151" s="324" t="s">
        <v>1539</v>
      </c>
      <c r="D2151" t="s">
        <v>1539</v>
      </c>
      <c r="E2151" s="323" t="s">
        <v>1539</v>
      </c>
      <c r="G2151" s="323" t="s">
        <v>1539</v>
      </c>
      <c r="H2151" s="323" t="s">
        <v>1539</v>
      </c>
    </row>
    <row r="2152" spans="1:8" x14ac:dyDescent="0.25">
      <c r="A2152" s="103"/>
      <c r="B2152" s="324"/>
      <c r="C2152" s="324" t="s">
        <v>1539</v>
      </c>
      <c r="D2152" t="s">
        <v>1539</v>
      </c>
      <c r="E2152" s="323" t="s">
        <v>1539</v>
      </c>
      <c r="G2152" s="323" t="s">
        <v>1539</v>
      </c>
      <c r="H2152" s="323" t="s">
        <v>1539</v>
      </c>
    </row>
    <row r="2153" spans="1:8" x14ac:dyDescent="0.25">
      <c r="A2153" s="103"/>
      <c r="B2153" s="324"/>
      <c r="C2153" s="324" t="s">
        <v>1539</v>
      </c>
      <c r="D2153" t="s">
        <v>1539</v>
      </c>
      <c r="E2153" s="323" t="s">
        <v>1539</v>
      </c>
      <c r="G2153" s="323" t="s">
        <v>1539</v>
      </c>
      <c r="H2153" s="323" t="s">
        <v>1539</v>
      </c>
    </row>
    <row r="2154" spans="1:8" x14ac:dyDescent="0.25">
      <c r="A2154" s="103"/>
      <c r="B2154" s="324"/>
      <c r="C2154" s="324" t="s">
        <v>1539</v>
      </c>
      <c r="D2154" t="s">
        <v>1539</v>
      </c>
      <c r="E2154" s="323" t="s">
        <v>1539</v>
      </c>
      <c r="G2154" s="323" t="s">
        <v>1539</v>
      </c>
      <c r="H2154" s="323" t="s">
        <v>1539</v>
      </c>
    </row>
    <row r="2155" spans="1:8" x14ac:dyDescent="0.25">
      <c r="A2155" s="103"/>
      <c r="B2155" s="324"/>
      <c r="C2155" s="324" t="s">
        <v>1539</v>
      </c>
      <c r="D2155" t="s">
        <v>1539</v>
      </c>
      <c r="E2155" s="323" t="s">
        <v>1539</v>
      </c>
      <c r="G2155" s="323" t="s">
        <v>1539</v>
      </c>
      <c r="H2155" s="323" t="s">
        <v>1539</v>
      </c>
    </row>
    <row r="2156" spans="1:8" x14ac:dyDescent="0.25">
      <c r="A2156" s="103"/>
      <c r="B2156" s="324"/>
      <c r="C2156" s="324" t="s">
        <v>1539</v>
      </c>
      <c r="D2156" t="s">
        <v>1539</v>
      </c>
      <c r="E2156" s="323" t="s">
        <v>1539</v>
      </c>
      <c r="G2156" s="323" t="s">
        <v>1539</v>
      </c>
      <c r="H2156" s="323" t="s">
        <v>1539</v>
      </c>
    </row>
    <row r="2157" spans="1:8" x14ac:dyDescent="0.25">
      <c r="A2157" s="103"/>
      <c r="B2157" s="324"/>
      <c r="C2157" s="324" t="s">
        <v>1539</v>
      </c>
      <c r="D2157" t="s">
        <v>1539</v>
      </c>
      <c r="E2157" s="323" t="s">
        <v>1539</v>
      </c>
      <c r="G2157" s="323" t="s">
        <v>1539</v>
      </c>
      <c r="H2157" s="323" t="s">
        <v>1539</v>
      </c>
    </row>
    <row r="2158" spans="1:8" x14ac:dyDescent="0.25">
      <c r="A2158" s="103"/>
      <c r="B2158" s="324"/>
      <c r="C2158" s="324" t="s">
        <v>1539</v>
      </c>
      <c r="D2158" t="s">
        <v>1539</v>
      </c>
      <c r="E2158" s="323" t="s">
        <v>1539</v>
      </c>
      <c r="G2158" s="323" t="s">
        <v>1539</v>
      </c>
      <c r="H2158" s="323" t="s">
        <v>1539</v>
      </c>
    </row>
    <row r="2159" spans="1:8" x14ac:dyDescent="0.25">
      <c r="A2159" s="103"/>
      <c r="B2159" s="326"/>
      <c r="C2159" s="324" t="s">
        <v>1539</v>
      </c>
      <c r="D2159" t="s">
        <v>1539</v>
      </c>
      <c r="E2159" s="323" t="s">
        <v>1539</v>
      </c>
      <c r="G2159" s="323" t="s">
        <v>1539</v>
      </c>
      <c r="H2159" s="323" t="s">
        <v>1539</v>
      </c>
    </row>
    <row r="2160" spans="1:8" x14ac:dyDescent="0.25">
      <c r="A2160" s="103"/>
      <c r="C2160" s="324" t="s">
        <v>1539</v>
      </c>
      <c r="D2160" t="s">
        <v>1539</v>
      </c>
      <c r="E2160" s="323" t="s">
        <v>1539</v>
      </c>
      <c r="G2160" s="323" t="s">
        <v>1539</v>
      </c>
      <c r="H2160" s="323" t="s">
        <v>1539</v>
      </c>
    </row>
    <row r="2161" spans="1:8" x14ac:dyDescent="0.25">
      <c r="A2161" s="103"/>
      <c r="C2161" s="324" t="s">
        <v>1539</v>
      </c>
      <c r="D2161" t="s">
        <v>1539</v>
      </c>
      <c r="E2161" s="323" t="s">
        <v>1539</v>
      </c>
      <c r="G2161" s="323" t="s">
        <v>1539</v>
      </c>
      <c r="H2161" s="323" t="s">
        <v>1539</v>
      </c>
    </row>
    <row r="2162" spans="1:8" x14ac:dyDescent="0.25">
      <c r="A2162" s="103"/>
      <c r="C2162" s="324" t="s">
        <v>1539</v>
      </c>
      <c r="D2162" t="s">
        <v>1539</v>
      </c>
      <c r="E2162" s="323" t="s">
        <v>1539</v>
      </c>
      <c r="G2162" s="323" t="s">
        <v>1539</v>
      </c>
      <c r="H2162" s="323" t="s">
        <v>1539</v>
      </c>
    </row>
    <row r="2163" spans="1:8" x14ac:dyDescent="0.25">
      <c r="A2163" s="103"/>
      <c r="B2163" s="324"/>
      <c r="C2163" s="324" t="s">
        <v>1539</v>
      </c>
      <c r="D2163" t="s">
        <v>1539</v>
      </c>
      <c r="E2163" s="323" t="s">
        <v>1539</v>
      </c>
      <c r="G2163" s="323" t="s">
        <v>1539</v>
      </c>
      <c r="H2163" s="323" t="s">
        <v>1539</v>
      </c>
    </row>
    <row r="2164" spans="1:8" x14ac:dyDescent="0.25">
      <c r="A2164" s="103"/>
      <c r="B2164" s="324"/>
      <c r="C2164" s="324" t="s">
        <v>1539</v>
      </c>
      <c r="D2164" t="s">
        <v>1539</v>
      </c>
      <c r="E2164" s="323" t="s">
        <v>1539</v>
      </c>
      <c r="G2164" s="323" t="s">
        <v>1539</v>
      </c>
      <c r="H2164" s="323" t="s">
        <v>1539</v>
      </c>
    </row>
    <row r="2165" spans="1:8" x14ac:dyDescent="0.25">
      <c r="A2165" s="103"/>
      <c r="B2165" s="324"/>
      <c r="C2165" s="324" t="s">
        <v>1539</v>
      </c>
      <c r="D2165" t="s">
        <v>1539</v>
      </c>
      <c r="E2165" s="323" t="s">
        <v>1539</v>
      </c>
      <c r="G2165" s="323" t="s">
        <v>1539</v>
      </c>
      <c r="H2165" s="323" t="s">
        <v>1539</v>
      </c>
    </row>
    <row r="2166" spans="1:8" x14ac:dyDescent="0.25">
      <c r="A2166" s="103"/>
      <c r="B2166" s="324"/>
      <c r="C2166" s="324" t="s">
        <v>1539</v>
      </c>
      <c r="D2166" t="s">
        <v>1539</v>
      </c>
      <c r="E2166" s="323" t="s">
        <v>1539</v>
      </c>
      <c r="G2166" s="323" t="s">
        <v>1539</v>
      </c>
      <c r="H2166" s="323" t="s">
        <v>1539</v>
      </c>
    </row>
    <row r="2167" spans="1:8" x14ac:dyDescent="0.25">
      <c r="A2167" s="103"/>
      <c r="B2167" s="324"/>
      <c r="C2167" s="324" t="s">
        <v>1539</v>
      </c>
      <c r="D2167" t="s">
        <v>1539</v>
      </c>
      <c r="E2167" s="323" t="s">
        <v>1539</v>
      </c>
      <c r="G2167" s="323" t="s">
        <v>1539</v>
      </c>
      <c r="H2167" s="323" t="s">
        <v>1539</v>
      </c>
    </row>
    <row r="2168" spans="1:8" x14ac:dyDescent="0.25">
      <c r="A2168" s="103"/>
      <c r="B2168" s="324"/>
      <c r="C2168" s="324" t="s">
        <v>1539</v>
      </c>
      <c r="D2168" t="s">
        <v>1539</v>
      </c>
      <c r="E2168" s="323" t="s">
        <v>1539</v>
      </c>
      <c r="G2168" s="323" t="s">
        <v>1539</v>
      </c>
      <c r="H2168" s="323" t="s">
        <v>1539</v>
      </c>
    </row>
    <row r="2169" spans="1:8" x14ac:dyDescent="0.25">
      <c r="A2169" s="103"/>
      <c r="B2169" s="324"/>
      <c r="C2169" s="324" t="s">
        <v>1539</v>
      </c>
      <c r="D2169" t="s">
        <v>1539</v>
      </c>
      <c r="E2169" s="323" t="s">
        <v>1539</v>
      </c>
      <c r="G2169" s="323" t="s">
        <v>1539</v>
      </c>
      <c r="H2169" s="323" t="s">
        <v>1539</v>
      </c>
    </row>
    <row r="2170" spans="1:8" x14ac:dyDescent="0.25">
      <c r="A2170" s="103"/>
      <c r="B2170" s="324"/>
      <c r="C2170" s="324" t="s">
        <v>1539</v>
      </c>
      <c r="D2170" t="s">
        <v>1539</v>
      </c>
      <c r="E2170" s="323" t="s">
        <v>1539</v>
      </c>
      <c r="G2170" s="323" t="s">
        <v>1539</v>
      </c>
      <c r="H2170" s="323" t="s">
        <v>1539</v>
      </c>
    </row>
    <row r="2171" spans="1:8" x14ac:dyDescent="0.25">
      <c r="A2171" s="103"/>
      <c r="B2171" s="324"/>
      <c r="C2171" s="324" t="s">
        <v>1539</v>
      </c>
      <c r="D2171" t="s">
        <v>1539</v>
      </c>
      <c r="E2171" s="323" t="s">
        <v>1539</v>
      </c>
      <c r="G2171" s="323" t="s">
        <v>1539</v>
      </c>
      <c r="H2171" s="323" t="s">
        <v>1539</v>
      </c>
    </row>
    <row r="2172" spans="1:8" x14ac:dyDescent="0.25">
      <c r="A2172" s="103"/>
      <c r="B2172" s="324"/>
      <c r="C2172" s="324" t="s">
        <v>1539</v>
      </c>
      <c r="D2172" t="s">
        <v>1539</v>
      </c>
      <c r="E2172" s="323" t="s">
        <v>1539</v>
      </c>
      <c r="G2172" s="323" t="s">
        <v>1539</v>
      </c>
      <c r="H2172" s="323" t="s">
        <v>1539</v>
      </c>
    </row>
    <row r="2173" spans="1:8" x14ac:dyDescent="0.25">
      <c r="A2173" s="103"/>
      <c r="B2173" s="324"/>
      <c r="C2173" s="324" t="s">
        <v>1539</v>
      </c>
      <c r="D2173" t="s">
        <v>1539</v>
      </c>
      <c r="E2173" s="323" t="s">
        <v>1539</v>
      </c>
      <c r="G2173" s="323" t="s">
        <v>1539</v>
      </c>
      <c r="H2173" s="323" t="s">
        <v>1539</v>
      </c>
    </row>
    <row r="2174" spans="1:8" x14ac:dyDescent="0.25">
      <c r="A2174" s="103"/>
      <c r="B2174" s="324"/>
      <c r="C2174" s="324" t="s">
        <v>1539</v>
      </c>
      <c r="D2174" t="s">
        <v>1539</v>
      </c>
      <c r="E2174" s="323" t="s">
        <v>1539</v>
      </c>
      <c r="G2174" s="323" t="s">
        <v>1539</v>
      </c>
      <c r="H2174" s="323" t="s">
        <v>1539</v>
      </c>
    </row>
    <row r="2175" spans="1:8" x14ac:dyDescent="0.25">
      <c r="A2175" s="103"/>
      <c r="B2175" s="324"/>
      <c r="C2175" s="324" t="s">
        <v>1539</v>
      </c>
      <c r="D2175" t="s">
        <v>1539</v>
      </c>
      <c r="E2175" s="323" t="s">
        <v>1539</v>
      </c>
      <c r="G2175" s="323" t="s">
        <v>1539</v>
      </c>
      <c r="H2175" s="323" t="s">
        <v>1539</v>
      </c>
    </row>
    <row r="2176" spans="1:8" x14ac:dyDescent="0.25">
      <c r="A2176" s="103"/>
      <c r="B2176" s="324"/>
      <c r="C2176" s="324" t="s">
        <v>1539</v>
      </c>
      <c r="D2176" t="s">
        <v>1539</v>
      </c>
      <c r="E2176" s="323" t="s">
        <v>1539</v>
      </c>
      <c r="G2176" s="323" t="s">
        <v>1539</v>
      </c>
      <c r="H2176" s="323" t="s">
        <v>1539</v>
      </c>
    </row>
    <row r="2177" spans="1:8" x14ac:dyDescent="0.25">
      <c r="A2177" s="103"/>
      <c r="B2177" s="324"/>
      <c r="C2177" s="324" t="s">
        <v>1539</v>
      </c>
      <c r="D2177" t="s">
        <v>1539</v>
      </c>
      <c r="E2177" s="323" t="s">
        <v>1539</v>
      </c>
      <c r="G2177" s="323" t="s">
        <v>1539</v>
      </c>
      <c r="H2177" s="323" t="s">
        <v>1539</v>
      </c>
    </row>
    <row r="2178" spans="1:8" x14ac:dyDescent="0.25">
      <c r="A2178" s="103"/>
      <c r="B2178" s="324"/>
      <c r="C2178" s="324" t="s">
        <v>1539</v>
      </c>
      <c r="D2178" t="s">
        <v>1539</v>
      </c>
      <c r="E2178" s="323" t="s">
        <v>1539</v>
      </c>
      <c r="G2178" s="323" t="s">
        <v>1539</v>
      </c>
      <c r="H2178" s="323" t="s">
        <v>1539</v>
      </c>
    </row>
    <row r="2179" spans="1:8" x14ac:dyDescent="0.25">
      <c r="A2179" s="103"/>
      <c r="B2179" s="324"/>
      <c r="C2179" s="324" t="s">
        <v>1539</v>
      </c>
      <c r="D2179" t="s">
        <v>1539</v>
      </c>
      <c r="E2179" s="323" t="s">
        <v>1539</v>
      </c>
      <c r="G2179" s="323" t="s">
        <v>1539</v>
      </c>
      <c r="H2179" s="323" t="s">
        <v>1539</v>
      </c>
    </row>
    <row r="2180" spans="1:8" x14ac:dyDescent="0.25">
      <c r="A2180" s="103"/>
      <c r="B2180" s="324"/>
      <c r="C2180" s="324" t="s">
        <v>1539</v>
      </c>
      <c r="D2180" t="s">
        <v>1539</v>
      </c>
      <c r="E2180" s="323" t="s">
        <v>1539</v>
      </c>
      <c r="G2180" s="323" t="s">
        <v>1539</v>
      </c>
      <c r="H2180" s="323" t="s">
        <v>1539</v>
      </c>
    </row>
    <row r="2181" spans="1:8" x14ac:dyDescent="0.25">
      <c r="A2181" s="103"/>
      <c r="B2181" s="324"/>
      <c r="C2181" s="324" t="s">
        <v>1539</v>
      </c>
      <c r="D2181" t="s">
        <v>1539</v>
      </c>
      <c r="E2181" s="323" t="s">
        <v>1539</v>
      </c>
      <c r="G2181" s="323" t="s">
        <v>1539</v>
      </c>
      <c r="H2181" s="323" t="s">
        <v>1539</v>
      </c>
    </row>
    <row r="2182" spans="1:8" x14ac:dyDescent="0.25">
      <c r="A2182" s="103"/>
      <c r="B2182" s="324"/>
      <c r="C2182" s="324" t="s">
        <v>1539</v>
      </c>
      <c r="D2182" t="s">
        <v>1539</v>
      </c>
      <c r="E2182" s="323" t="s">
        <v>1539</v>
      </c>
      <c r="G2182" s="323" t="s">
        <v>1539</v>
      </c>
      <c r="H2182" s="323" t="s">
        <v>1539</v>
      </c>
    </row>
    <row r="2183" spans="1:8" x14ac:dyDescent="0.25">
      <c r="A2183" s="103"/>
      <c r="B2183" s="324"/>
      <c r="C2183" s="324" t="s">
        <v>1539</v>
      </c>
      <c r="D2183" t="s">
        <v>1539</v>
      </c>
      <c r="E2183" s="323" t="s">
        <v>1539</v>
      </c>
      <c r="G2183" s="323" t="s">
        <v>1539</v>
      </c>
      <c r="H2183" s="323" t="s">
        <v>1539</v>
      </c>
    </row>
    <row r="2184" spans="1:8" x14ac:dyDescent="0.25">
      <c r="A2184" s="103"/>
      <c r="B2184" s="324"/>
      <c r="C2184" s="324" t="s">
        <v>1539</v>
      </c>
      <c r="D2184" t="s">
        <v>1539</v>
      </c>
      <c r="E2184" s="323" t="s">
        <v>1539</v>
      </c>
      <c r="G2184" s="323" t="s">
        <v>1539</v>
      </c>
      <c r="H2184" s="323" t="s">
        <v>1539</v>
      </c>
    </row>
    <row r="2185" spans="1:8" x14ac:dyDescent="0.25">
      <c r="A2185" s="103"/>
      <c r="B2185" s="324"/>
      <c r="C2185" s="324" t="s">
        <v>1539</v>
      </c>
      <c r="D2185" t="s">
        <v>1539</v>
      </c>
      <c r="E2185" s="323" t="s">
        <v>1539</v>
      </c>
      <c r="G2185" s="323" t="s">
        <v>1539</v>
      </c>
      <c r="H2185" s="323" t="s">
        <v>1539</v>
      </c>
    </row>
    <row r="2186" spans="1:8" x14ac:dyDescent="0.25">
      <c r="A2186" s="103"/>
      <c r="B2186" s="324"/>
      <c r="C2186" s="324" t="s">
        <v>1539</v>
      </c>
      <c r="D2186" t="s">
        <v>1539</v>
      </c>
      <c r="E2186" s="323" t="s">
        <v>1539</v>
      </c>
      <c r="G2186" s="323" t="s">
        <v>1539</v>
      </c>
      <c r="H2186" s="323" t="s">
        <v>1539</v>
      </c>
    </row>
    <row r="2187" spans="1:8" x14ac:dyDescent="0.25">
      <c r="A2187" s="103"/>
      <c r="B2187" s="324"/>
      <c r="C2187" s="324" t="s">
        <v>1539</v>
      </c>
      <c r="D2187" t="s">
        <v>1539</v>
      </c>
      <c r="E2187" s="323" t="s">
        <v>1539</v>
      </c>
      <c r="G2187" s="323" t="s">
        <v>1539</v>
      </c>
      <c r="H2187" s="323" t="s">
        <v>1539</v>
      </c>
    </row>
    <row r="2188" spans="1:8" x14ac:dyDescent="0.25">
      <c r="A2188" s="103"/>
      <c r="B2188" s="324"/>
      <c r="C2188" s="324" t="s">
        <v>1539</v>
      </c>
      <c r="D2188" t="s">
        <v>1539</v>
      </c>
      <c r="E2188" s="323" t="s">
        <v>1539</v>
      </c>
      <c r="G2188" s="323" t="s">
        <v>1539</v>
      </c>
      <c r="H2188" s="323" t="s">
        <v>1539</v>
      </c>
    </row>
    <row r="2189" spans="1:8" x14ac:dyDescent="0.25">
      <c r="A2189" s="103"/>
      <c r="B2189" s="324"/>
      <c r="C2189" s="324" t="s">
        <v>1539</v>
      </c>
      <c r="D2189" t="s">
        <v>1539</v>
      </c>
      <c r="E2189" s="323" t="s">
        <v>1539</v>
      </c>
      <c r="G2189" s="323" t="s">
        <v>1539</v>
      </c>
      <c r="H2189" s="323" t="s">
        <v>1539</v>
      </c>
    </row>
    <row r="2190" spans="1:8" x14ac:dyDescent="0.25">
      <c r="A2190" s="103"/>
      <c r="B2190" s="324"/>
      <c r="C2190" s="324" t="s">
        <v>1539</v>
      </c>
      <c r="D2190" t="s">
        <v>1539</v>
      </c>
      <c r="E2190" s="323" t="s">
        <v>1539</v>
      </c>
      <c r="G2190" s="323" t="s">
        <v>1539</v>
      </c>
      <c r="H2190" s="323" t="s">
        <v>1539</v>
      </c>
    </row>
    <row r="2191" spans="1:8" x14ac:dyDescent="0.25">
      <c r="A2191" s="103"/>
      <c r="B2191" s="324"/>
      <c r="C2191" s="324" t="s">
        <v>1539</v>
      </c>
      <c r="D2191" t="s">
        <v>1539</v>
      </c>
      <c r="E2191" s="323" t="s">
        <v>1539</v>
      </c>
      <c r="G2191" s="323" t="s">
        <v>1539</v>
      </c>
      <c r="H2191" s="323" t="s">
        <v>1539</v>
      </c>
    </row>
    <row r="2192" spans="1:8" x14ac:dyDescent="0.25">
      <c r="A2192" s="103"/>
      <c r="B2192" s="324"/>
      <c r="C2192" s="324" t="s">
        <v>1539</v>
      </c>
      <c r="D2192" t="s">
        <v>1539</v>
      </c>
      <c r="E2192" s="323" t="s">
        <v>1539</v>
      </c>
      <c r="G2192" s="323" t="s">
        <v>1539</v>
      </c>
      <c r="H2192" s="323" t="s">
        <v>1539</v>
      </c>
    </row>
    <row r="2193" spans="1:8" x14ac:dyDescent="0.25">
      <c r="A2193" s="103"/>
      <c r="B2193" s="324"/>
      <c r="C2193" s="324" t="s">
        <v>1539</v>
      </c>
      <c r="D2193" t="s">
        <v>1539</v>
      </c>
      <c r="E2193" s="323" t="s">
        <v>1539</v>
      </c>
      <c r="G2193" s="323" t="s">
        <v>1539</v>
      </c>
      <c r="H2193" s="323" t="s">
        <v>1539</v>
      </c>
    </row>
    <row r="2194" spans="1:8" x14ac:dyDescent="0.25">
      <c r="A2194" s="103"/>
      <c r="B2194" s="324"/>
      <c r="C2194" s="324" t="s">
        <v>1539</v>
      </c>
      <c r="D2194" t="s">
        <v>1539</v>
      </c>
      <c r="E2194" s="323" t="s">
        <v>1539</v>
      </c>
      <c r="G2194" s="323" t="s">
        <v>1539</v>
      </c>
      <c r="H2194" s="323" t="s">
        <v>1539</v>
      </c>
    </row>
    <row r="2195" spans="1:8" x14ac:dyDescent="0.25">
      <c r="A2195" s="103"/>
      <c r="B2195" s="324"/>
      <c r="C2195" s="324" t="s">
        <v>1539</v>
      </c>
      <c r="D2195" t="s">
        <v>1539</v>
      </c>
      <c r="E2195" s="323" t="s">
        <v>1539</v>
      </c>
      <c r="G2195" s="323" t="s">
        <v>1539</v>
      </c>
      <c r="H2195" s="323" t="s">
        <v>1539</v>
      </c>
    </row>
    <row r="2196" spans="1:8" x14ac:dyDescent="0.25">
      <c r="A2196" s="103"/>
      <c r="B2196" s="324"/>
      <c r="C2196" s="324" t="s">
        <v>1539</v>
      </c>
      <c r="D2196" t="s">
        <v>1539</v>
      </c>
      <c r="E2196" s="323" t="s">
        <v>1539</v>
      </c>
      <c r="G2196" s="323" t="s">
        <v>1539</v>
      </c>
      <c r="H2196" s="323" t="s">
        <v>1539</v>
      </c>
    </row>
    <row r="2197" spans="1:8" x14ac:dyDescent="0.25">
      <c r="A2197" s="103"/>
      <c r="B2197" s="324"/>
      <c r="C2197" s="324" t="s">
        <v>1539</v>
      </c>
      <c r="D2197" t="s">
        <v>1539</v>
      </c>
      <c r="E2197" s="323" t="s">
        <v>1539</v>
      </c>
      <c r="G2197" s="323" t="s">
        <v>1539</v>
      </c>
      <c r="H2197" s="323" t="s">
        <v>1539</v>
      </c>
    </row>
    <row r="2198" spans="1:8" x14ac:dyDescent="0.25">
      <c r="A2198" s="103"/>
      <c r="B2198" s="324"/>
      <c r="C2198" s="324" t="s">
        <v>1539</v>
      </c>
      <c r="D2198" t="s">
        <v>1539</v>
      </c>
      <c r="E2198" s="323" t="s">
        <v>1539</v>
      </c>
      <c r="G2198" s="323" t="s">
        <v>1539</v>
      </c>
      <c r="H2198" s="323" t="s">
        <v>1539</v>
      </c>
    </row>
    <row r="2199" spans="1:8" x14ac:dyDescent="0.25">
      <c r="A2199" s="103"/>
      <c r="B2199" s="326"/>
      <c r="C2199" s="324" t="s">
        <v>1539</v>
      </c>
      <c r="D2199" t="s">
        <v>1539</v>
      </c>
      <c r="E2199" s="323" t="s">
        <v>1539</v>
      </c>
      <c r="G2199" s="323" t="s">
        <v>1539</v>
      </c>
      <c r="H2199" s="323" t="s">
        <v>1539</v>
      </c>
    </row>
    <row r="2200" spans="1:8" x14ac:dyDescent="0.25">
      <c r="A2200" s="103"/>
      <c r="C2200" s="324" t="s">
        <v>1539</v>
      </c>
      <c r="D2200" t="s">
        <v>1539</v>
      </c>
      <c r="E2200" s="323" t="s">
        <v>1539</v>
      </c>
      <c r="G2200" s="323" t="s">
        <v>1539</v>
      </c>
      <c r="H2200" s="323" t="s">
        <v>1539</v>
      </c>
    </row>
    <row r="2201" spans="1:8" x14ac:dyDescent="0.25">
      <c r="A2201" s="103"/>
      <c r="C2201" s="324" t="s">
        <v>1539</v>
      </c>
      <c r="D2201" t="s">
        <v>1539</v>
      </c>
      <c r="E2201" s="323" t="s">
        <v>1539</v>
      </c>
      <c r="G2201" s="323" t="s">
        <v>1539</v>
      </c>
      <c r="H2201" s="323" t="s">
        <v>1539</v>
      </c>
    </row>
    <row r="2202" spans="1:8" x14ac:dyDescent="0.25">
      <c r="A2202" s="103"/>
      <c r="C2202" s="324" t="s">
        <v>1539</v>
      </c>
      <c r="D2202" t="s">
        <v>1539</v>
      </c>
      <c r="E2202" s="323" t="s">
        <v>1539</v>
      </c>
      <c r="G2202" s="323" t="s">
        <v>1539</v>
      </c>
      <c r="H2202" s="323" t="s">
        <v>1539</v>
      </c>
    </row>
    <row r="2203" spans="1:8" x14ac:dyDescent="0.25">
      <c r="A2203" s="103"/>
      <c r="B2203" s="326"/>
      <c r="C2203" s="324" t="s">
        <v>1539</v>
      </c>
      <c r="D2203" t="s">
        <v>1539</v>
      </c>
      <c r="E2203" s="323" t="s">
        <v>1539</v>
      </c>
      <c r="G2203" s="323" t="s">
        <v>1539</v>
      </c>
      <c r="H2203" s="323" t="s">
        <v>1539</v>
      </c>
    </row>
    <row r="2204" spans="1:8" x14ac:dyDescent="0.25">
      <c r="A2204" s="103"/>
      <c r="C2204" s="324" t="s">
        <v>1539</v>
      </c>
      <c r="D2204" t="s">
        <v>1539</v>
      </c>
      <c r="E2204" s="323" t="s">
        <v>1539</v>
      </c>
      <c r="G2204" s="323" t="s">
        <v>1539</v>
      </c>
      <c r="H2204" s="323" t="s">
        <v>1539</v>
      </c>
    </row>
    <row r="2205" spans="1:8" x14ac:dyDescent="0.25">
      <c r="A2205" s="103"/>
      <c r="C2205" s="324" t="s">
        <v>1539</v>
      </c>
      <c r="D2205" t="s">
        <v>1539</v>
      </c>
      <c r="E2205" s="323" t="s">
        <v>1539</v>
      </c>
      <c r="G2205" s="323" t="s">
        <v>1539</v>
      </c>
      <c r="H2205" s="323" t="s">
        <v>1539</v>
      </c>
    </row>
    <row r="2206" spans="1:8" x14ac:dyDescent="0.25">
      <c r="A2206" s="103"/>
      <c r="C2206" s="324" t="s">
        <v>1539</v>
      </c>
      <c r="D2206" t="s">
        <v>1539</v>
      </c>
      <c r="E2206" s="323" t="s">
        <v>1539</v>
      </c>
      <c r="G2206" s="323" t="s">
        <v>1539</v>
      </c>
      <c r="H2206" s="323" t="s">
        <v>1539</v>
      </c>
    </row>
    <row r="2207" spans="1:8" x14ac:dyDescent="0.25">
      <c r="A2207" s="103"/>
      <c r="B2207" s="324"/>
      <c r="C2207" s="324" t="s">
        <v>1539</v>
      </c>
      <c r="D2207" t="s">
        <v>1539</v>
      </c>
      <c r="E2207" s="323" t="s">
        <v>1539</v>
      </c>
      <c r="G2207" s="323" t="s">
        <v>1539</v>
      </c>
      <c r="H2207" s="323" t="s">
        <v>1539</v>
      </c>
    </row>
    <row r="2208" spans="1:8" x14ac:dyDescent="0.25">
      <c r="A2208" s="103"/>
      <c r="B2208" s="324"/>
      <c r="C2208" s="324" t="s">
        <v>1539</v>
      </c>
      <c r="D2208" t="s">
        <v>1539</v>
      </c>
      <c r="E2208" s="323" t="s">
        <v>1539</v>
      </c>
      <c r="G2208" s="323" t="s">
        <v>1539</v>
      </c>
      <c r="H2208" s="323" t="s">
        <v>1539</v>
      </c>
    </row>
    <row r="2209" spans="1:8" x14ac:dyDescent="0.25">
      <c r="A2209" s="103"/>
      <c r="B2209" s="324"/>
      <c r="C2209" s="324" t="s">
        <v>1539</v>
      </c>
      <c r="D2209" t="s">
        <v>1539</v>
      </c>
      <c r="E2209" s="323" t="s">
        <v>1539</v>
      </c>
      <c r="G2209" s="323" t="s">
        <v>1539</v>
      </c>
      <c r="H2209" s="323" t="s">
        <v>1539</v>
      </c>
    </row>
    <row r="2210" spans="1:8" x14ac:dyDescent="0.25">
      <c r="A2210" s="103"/>
      <c r="B2210" s="324"/>
      <c r="C2210" s="324" t="s">
        <v>1539</v>
      </c>
      <c r="D2210" t="s">
        <v>1539</v>
      </c>
      <c r="E2210" s="323" t="s">
        <v>1539</v>
      </c>
      <c r="G2210" s="323" t="s">
        <v>1539</v>
      </c>
      <c r="H2210" s="323" t="s">
        <v>1539</v>
      </c>
    </row>
    <row r="2211" spans="1:8" x14ac:dyDescent="0.25">
      <c r="A2211" s="103"/>
      <c r="B2211" s="324"/>
      <c r="C2211" s="324" t="s">
        <v>1539</v>
      </c>
      <c r="D2211" t="s">
        <v>1539</v>
      </c>
      <c r="E2211" s="323" t="s">
        <v>1539</v>
      </c>
      <c r="G2211" s="323" t="s">
        <v>1539</v>
      </c>
      <c r="H2211" s="323" t="s">
        <v>1539</v>
      </c>
    </row>
    <row r="2212" spans="1:8" x14ac:dyDescent="0.25">
      <c r="A2212" s="103"/>
      <c r="B2212" s="324"/>
      <c r="C2212" s="324" t="s">
        <v>1539</v>
      </c>
      <c r="D2212" t="s">
        <v>1539</v>
      </c>
      <c r="E2212" s="323" t="s">
        <v>1539</v>
      </c>
      <c r="G2212" s="323" t="s">
        <v>1539</v>
      </c>
      <c r="H2212" s="323" t="s">
        <v>1539</v>
      </c>
    </row>
    <row r="2213" spans="1:8" x14ac:dyDescent="0.25">
      <c r="A2213" s="103"/>
      <c r="B2213" s="324"/>
      <c r="C2213" s="324" t="s">
        <v>1539</v>
      </c>
      <c r="D2213" t="s">
        <v>1539</v>
      </c>
      <c r="E2213" s="323" t="s">
        <v>1539</v>
      </c>
      <c r="G2213" s="323" t="s">
        <v>1539</v>
      </c>
      <c r="H2213" s="323" t="s">
        <v>1539</v>
      </c>
    </row>
    <row r="2214" spans="1:8" x14ac:dyDescent="0.25">
      <c r="A2214" s="103"/>
      <c r="B2214" s="324"/>
      <c r="C2214" s="324" t="s">
        <v>1539</v>
      </c>
      <c r="D2214" t="s">
        <v>1539</v>
      </c>
      <c r="E2214" s="323" t="s">
        <v>1539</v>
      </c>
      <c r="G2214" s="323" t="s">
        <v>1539</v>
      </c>
      <c r="H2214" s="323" t="s">
        <v>1539</v>
      </c>
    </row>
    <row r="2215" spans="1:8" x14ac:dyDescent="0.25">
      <c r="A2215" s="103"/>
      <c r="B2215" s="324"/>
      <c r="C2215" s="324" t="s">
        <v>1539</v>
      </c>
      <c r="D2215" t="s">
        <v>1539</v>
      </c>
      <c r="E2215" s="323" t="s">
        <v>1539</v>
      </c>
      <c r="G2215" s="323" t="s">
        <v>1539</v>
      </c>
      <c r="H2215" s="323" t="s">
        <v>1539</v>
      </c>
    </row>
    <row r="2216" spans="1:8" x14ac:dyDescent="0.25">
      <c r="A2216" s="103"/>
      <c r="B2216" s="324"/>
      <c r="C2216" s="324" t="s">
        <v>1539</v>
      </c>
      <c r="D2216" t="s">
        <v>1539</v>
      </c>
      <c r="E2216" s="323" t="s">
        <v>1539</v>
      </c>
      <c r="G2216" s="323" t="s">
        <v>1539</v>
      </c>
      <c r="H2216" s="323" t="s">
        <v>1539</v>
      </c>
    </row>
    <row r="2217" spans="1:8" x14ac:dyDescent="0.25">
      <c r="A2217" s="103"/>
      <c r="B2217" s="324"/>
      <c r="C2217" s="324" t="s">
        <v>1539</v>
      </c>
      <c r="D2217" t="s">
        <v>1539</v>
      </c>
      <c r="E2217" s="323" t="s">
        <v>1539</v>
      </c>
      <c r="G2217" s="323" t="s">
        <v>1539</v>
      </c>
      <c r="H2217" s="323" t="s">
        <v>1539</v>
      </c>
    </row>
    <row r="2218" spans="1:8" x14ac:dyDescent="0.25">
      <c r="A2218" s="103"/>
      <c r="B2218" s="324"/>
      <c r="C2218" s="324" t="s">
        <v>1539</v>
      </c>
      <c r="D2218" t="s">
        <v>1539</v>
      </c>
      <c r="E2218" s="323" t="s">
        <v>1539</v>
      </c>
      <c r="G2218" s="323" t="s">
        <v>1539</v>
      </c>
      <c r="H2218" s="323" t="s">
        <v>1539</v>
      </c>
    </row>
    <row r="2219" spans="1:8" x14ac:dyDescent="0.25">
      <c r="A2219" s="103"/>
      <c r="B2219" s="326"/>
      <c r="C2219" s="324" t="s">
        <v>1539</v>
      </c>
      <c r="D2219" t="s">
        <v>1539</v>
      </c>
      <c r="E2219" s="323" t="s">
        <v>1539</v>
      </c>
      <c r="G2219" s="323" t="s">
        <v>1539</v>
      </c>
      <c r="H2219" s="323" t="s">
        <v>1539</v>
      </c>
    </row>
    <row r="2220" spans="1:8" x14ac:dyDescent="0.25">
      <c r="A2220" s="103"/>
      <c r="C2220" s="324" t="s">
        <v>1539</v>
      </c>
      <c r="D2220" t="s">
        <v>1539</v>
      </c>
      <c r="E2220" s="323" t="s">
        <v>1539</v>
      </c>
      <c r="G2220" s="323" t="s">
        <v>1539</v>
      </c>
      <c r="H2220" s="323" t="s">
        <v>1539</v>
      </c>
    </row>
    <row r="2221" spans="1:8" x14ac:dyDescent="0.25">
      <c r="A2221" s="103"/>
      <c r="C2221" s="324" t="s">
        <v>1539</v>
      </c>
      <c r="D2221" t="s">
        <v>1539</v>
      </c>
      <c r="E2221" s="323" t="s">
        <v>1539</v>
      </c>
      <c r="G2221" s="323" t="s">
        <v>1539</v>
      </c>
      <c r="H2221" s="323" t="s">
        <v>1539</v>
      </c>
    </row>
    <row r="2222" spans="1:8" x14ac:dyDescent="0.25">
      <c r="A2222" s="103"/>
      <c r="C2222" s="324" t="s">
        <v>1539</v>
      </c>
      <c r="D2222" t="s">
        <v>1539</v>
      </c>
      <c r="E2222" s="323" t="s">
        <v>1539</v>
      </c>
      <c r="G2222" s="323" t="s">
        <v>1539</v>
      </c>
      <c r="H2222" s="323" t="s">
        <v>1539</v>
      </c>
    </row>
    <row r="2223" spans="1:8" x14ac:dyDescent="0.25">
      <c r="A2223" s="103"/>
      <c r="B2223" s="324"/>
      <c r="C2223" s="324" t="s">
        <v>1539</v>
      </c>
      <c r="D2223" t="s">
        <v>1539</v>
      </c>
      <c r="E2223" s="323" t="s">
        <v>1539</v>
      </c>
      <c r="G2223" s="323" t="s">
        <v>1539</v>
      </c>
      <c r="H2223" s="323" t="s">
        <v>1539</v>
      </c>
    </row>
    <row r="2224" spans="1:8" x14ac:dyDescent="0.25">
      <c r="A2224" s="103"/>
      <c r="B2224" s="324"/>
      <c r="C2224" s="324" t="s">
        <v>1539</v>
      </c>
      <c r="D2224" t="s">
        <v>1539</v>
      </c>
      <c r="E2224" s="323" t="s">
        <v>1539</v>
      </c>
      <c r="G2224" s="323" t="s">
        <v>1539</v>
      </c>
      <c r="H2224" s="323" t="s">
        <v>1539</v>
      </c>
    </row>
    <row r="2225" spans="1:8" x14ac:dyDescent="0.25">
      <c r="A2225" s="103"/>
      <c r="B2225" s="324"/>
      <c r="C2225" s="324" t="s">
        <v>1539</v>
      </c>
      <c r="D2225" t="s">
        <v>1539</v>
      </c>
      <c r="E2225" s="323" t="s">
        <v>1539</v>
      </c>
      <c r="G2225" s="323" t="s">
        <v>1539</v>
      </c>
      <c r="H2225" s="323" t="s">
        <v>1539</v>
      </c>
    </row>
    <row r="2226" spans="1:8" x14ac:dyDescent="0.25">
      <c r="A2226" s="103"/>
      <c r="B2226" s="324"/>
      <c r="C2226" s="324" t="s">
        <v>1539</v>
      </c>
      <c r="D2226" t="s">
        <v>1539</v>
      </c>
      <c r="E2226" s="323" t="s">
        <v>1539</v>
      </c>
      <c r="G2226" s="323" t="s">
        <v>1539</v>
      </c>
      <c r="H2226" s="323" t="s">
        <v>1539</v>
      </c>
    </row>
    <row r="2227" spans="1:8" x14ac:dyDescent="0.25">
      <c r="A2227" s="103"/>
      <c r="B2227" s="324"/>
      <c r="C2227" s="324" t="s">
        <v>1539</v>
      </c>
      <c r="D2227" t="s">
        <v>1539</v>
      </c>
      <c r="E2227" s="323" t="s">
        <v>1539</v>
      </c>
      <c r="G2227" s="323" t="s">
        <v>1539</v>
      </c>
      <c r="H2227" s="323" t="s">
        <v>1539</v>
      </c>
    </row>
    <row r="2228" spans="1:8" x14ac:dyDescent="0.25">
      <c r="A2228" s="103"/>
      <c r="B2228" s="324"/>
      <c r="C2228" s="324" t="s">
        <v>1539</v>
      </c>
      <c r="D2228" t="s">
        <v>1539</v>
      </c>
      <c r="E2228" s="323" t="s">
        <v>1539</v>
      </c>
      <c r="G2228" s="323" t="s">
        <v>1539</v>
      </c>
      <c r="H2228" s="323" t="s">
        <v>1539</v>
      </c>
    </row>
    <row r="2229" spans="1:8" x14ac:dyDescent="0.25">
      <c r="A2229" s="103"/>
      <c r="B2229" s="324"/>
      <c r="C2229" s="324" t="s">
        <v>1539</v>
      </c>
      <c r="D2229" t="s">
        <v>1539</v>
      </c>
      <c r="E2229" s="323" t="s">
        <v>1539</v>
      </c>
      <c r="G2229" s="323" t="s">
        <v>1539</v>
      </c>
      <c r="H2229" s="323" t="s">
        <v>1539</v>
      </c>
    </row>
    <row r="2230" spans="1:8" x14ac:dyDescent="0.25">
      <c r="A2230" s="103"/>
      <c r="B2230" s="324"/>
      <c r="C2230" s="324" t="s">
        <v>1539</v>
      </c>
      <c r="D2230" t="s">
        <v>1539</v>
      </c>
      <c r="E2230" s="323" t="s">
        <v>1539</v>
      </c>
      <c r="G2230" s="323" t="s">
        <v>1539</v>
      </c>
      <c r="H2230" s="323" t="s">
        <v>1539</v>
      </c>
    </row>
    <row r="2231" spans="1:8" x14ac:dyDescent="0.25">
      <c r="A2231" s="103"/>
      <c r="B2231" s="324"/>
      <c r="C2231" s="324" t="s">
        <v>1539</v>
      </c>
      <c r="D2231" t="s">
        <v>1539</v>
      </c>
      <c r="E2231" s="323" t="s">
        <v>1539</v>
      </c>
      <c r="G2231" s="323" t="s">
        <v>1539</v>
      </c>
      <c r="H2231" s="323" t="s">
        <v>1539</v>
      </c>
    </row>
    <row r="2232" spans="1:8" x14ac:dyDescent="0.25">
      <c r="A2232" s="103"/>
      <c r="B2232" s="324"/>
      <c r="C2232" s="324" t="s">
        <v>1539</v>
      </c>
      <c r="D2232" t="s">
        <v>1539</v>
      </c>
      <c r="E2232" s="323" t="s">
        <v>1539</v>
      </c>
      <c r="G2232" s="323" t="s">
        <v>1539</v>
      </c>
      <c r="H2232" s="323" t="s">
        <v>1539</v>
      </c>
    </row>
    <row r="2233" spans="1:8" x14ac:dyDescent="0.25">
      <c r="A2233" s="103"/>
      <c r="B2233" s="324"/>
      <c r="C2233" s="324" t="s">
        <v>1539</v>
      </c>
      <c r="D2233" t="s">
        <v>1539</v>
      </c>
      <c r="E2233" s="323" t="s">
        <v>1539</v>
      </c>
      <c r="G2233" s="323" t="s">
        <v>1539</v>
      </c>
      <c r="H2233" s="323" t="s">
        <v>1539</v>
      </c>
    </row>
    <row r="2234" spans="1:8" x14ac:dyDescent="0.25">
      <c r="A2234" s="103"/>
      <c r="B2234" s="324"/>
      <c r="C2234" s="324" t="s">
        <v>1539</v>
      </c>
      <c r="D2234" t="s">
        <v>1539</v>
      </c>
      <c r="E2234" s="323" t="s">
        <v>1539</v>
      </c>
      <c r="G2234" s="323" t="s">
        <v>1539</v>
      </c>
      <c r="H2234" s="323" t="s">
        <v>1539</v>
      </c>
    </row>
    <row r="2235" spans="1:8" x14ac:dyDescent="0.25">
      <c r="A2235" s="103"/>
      <c r="B2235" s="324"/>
      <c r="C2235" s="324" t="s">
        <v>1539</v>
      </c>
      <c r="D2235" t="s">
        <v>1539</v>
      </c>
      <c r="E2235" s="323" t="s">
        <v>1539</v>
      </c>
      <c r="G2235" s="323" t="s">
        <v>1539</v>
      </c>
      <c r="H2235" s="323" t="s">
        <v>1539</v>
      </c>
    </row>
    <row r="2236" spans="1:8" x14ac:dyDescent="0.25">
      <c r="A2236" s="103"/>
      <c r="B2236" s="324"/>
      <c r="C2236" s="324" t="s">
        <v>1539</v>
      </c>
      <c r="D2236" t="s">
        <v>1539</v>
      </c>
      <c r="E2236" s="323" t="s">
        <v>1539</v>
      </c>
      <c r="G2236" s="323" t="s">
        <v>1539</v>
      </c>
      <c r="H2236" s="323" t="s">
        <v>1539</v>
      </c>
    </row>
    <row r="2237" spans="1:8" x14ac:dyDescent="0.25">
      <c r="A2237" s="103"/>
      <c r="B2237" s="324"/>
      <c r="C2237" s="324" t="s">
        <v>1539</v>
      </c>
      <c r="D2237" t="s">
        <v>1539</v>
      </c>
      <c r="E2237" s="323" t="s">
        <v>1539</v>
      </c>
      <c r="G2237" s="323" t="s">
        <v>1539</v>
      </c>
      <c r="H2237" s="323" t="s">
        <v>1539</v>
      </c>
    </row>
    <row r="2238" spans="1:8" x14ac:dyDescent="0.25">
      <c r="A2238" s="103"/>
      <c r="B2238" s="324"/>
      <c r="C2238" s="324" t="s">
        <v>1539</v>
      </c>
      <c r="D2238" t="s">
        <v>1539</v>
      </c>
      <c r="E2238" s="323" t="s">
        <v>1539</v>
      </c>
      <c r="G2238" s="323" t="s">
        <v>1539</v>
      </c>
      <c r="H2238" s="323" t="s">
        <v>1539</v>
      </c>
    </row>
    <row r="2239" spans="1:8" x14ac:dyDescent="0.25">
      <c r="A2239" s="103"/>
      <c r="B2239" s="324"/>
      <c r="C2239" s="324" t="s">
        <v>1539</v>
      </c>
      <c r="D2239" t="s">
        <v>1539</v>
      </c>
      <c r="E2239" s="323" t="s">
        <v>1539</v>
      </c>
      <c r="G2239" s="323" t="s">
        <v>1539</v>
      </c>
      <c r="H2239" s="323" t="s">
        <v>1539</v>
      </c>
    </row>
    <row r="2240" spans="1:8" x14ac:dyDescent="0.25">
      <c r="A2240" s="103"/>
      <c r="B2240" s="324"/>
      <c r="C2240" s="324" t="s">
        <v>1539</v>
      </c>
      <c r="D2240" t="s">
        <v>1539</v>
      </c>
      <c r="E2240" s="323" t="s">
        <v>1539</v>
      </c>
      <c r="G2240" s="323" t="s">
        <v>1539</v>
      </c>
      <c r="H2240" s="323" t="s">
        <v>1539</v>
      </c>
    </row>
    <row r="2241" spans="1:8" x14ac:dyDescent="0.25">
      <c r="A2241" s="103"/>
      <c r="B2241" s="324"/>
      <c r="C2241" s="324" t="s">
        <v>1539</v>
      </c>
      <c r="D2241" t="s">
        <v>1539</v>
      </c>
      <c r="E2241" s="323" t="s">
        <v>1539</v>
      </c>
      <c r="G2241" s="323" t="s">
        <v>1539</v>
      </c>
      <c r="H2241" s="323" t="s">
        <v>1539</v>
      </c>
    </row>
    <row r="2242" spans="1:8" x14ac:dyDescent="0.25">
      <c r="A2242" s="103"/>
      <c r="B2242" s="324"/>
      <c r="C2242" s="324" t="s">
        <v>1539</v>
      </c>
      <c r="D2242" t="s">
        <v>1539</v>
      </c>
      <c r="E2242" s="323" t="s">
        <v>1539</v>
      </c>
      <c r="G2242" s="323" t="s">
        <v>1539</v>
      </c>
      <c r="H2242" s="323" t="s">
        <v>1539</v>
      </c>
    </row>
    <row r="2243" spans="1:8" x14ac:dyDescent="0.25">
      <c r="A2243" s="103"/>
      <c r="B2243" s="324"/>
      <c r="C2243" s="324" t="s">
        <v>1539</v>
      </c>
      <c r="D2243" t="s">
        <v>1539</v>
      </c>
      <c r="E2243" s="323" t="s">
        <v>1539</v>
      </c>
      <c r="G2243" s="323" t="s">
        <v>1539</v>
      </c>
      <c r="H2243" s="323" t="s">
        <v>1539</v>
      </c>
    </row>
    <row r="2244" spans="1:8" x14ac:dyDescent="0.25">
      <c r="A2244" s="103"/>
      <c r="B2244" s="324"/>
      <c r="C2244" s="324" t="s">
        <v>1539</v>
      </c>
      <c r="D2244" t="s">
        <v>1539</v>
      </c>
      <c r="E2244" s="323" t="s">
        <v>1539</v>
      </c>
      <c r="G2244" s="323" t="s">
        <v>1539</v>
      </c>
      <c r="H2244" s="323" t="s">
        <v>1539</v>
      </c>
    </row>
    <row r="2245" spans="1:8" x14ac:dyDescent="0.25">
      <c r="A2245" s="103"/>
      <c r="B2245" s="324"/>
      <c r="C2245" s="324" t="s">
        <v>1539</v>
      </c>
      <c r="D2245" t="s">
        <v>1539</v>
      </c>
      <c r="E2245" s="323" t="s">
        <v>1539</v>
      </c>
      <c r="G2245" s="323" t="s">
        <v>1539</v>
      </c>
      <c r="H2245" s="323" t="s">
        <v>1539</v>
      </c>
    </row>
    <row r="2246" spans="1:8" x14ac:dyDescent="0.25">
      <c r="A2246" s="103"/>
      <c r="B2246" s="324"/>
      <c r="C2246" s="324" t="s">
        <v>1539</v>
      </c>
      <c r="D2246" t="s">
        <v>1539</v>
      </c>
      <c r="E2246" s="323" t="s">
        <v>1539</v>
      </c>
      <c r="G2246" s="323" t="s">
        <v>1539</v>
      </c>
      <c r="H2246" s="323" t="s">
        <v>1539</v>
      </c>
    </row>
    <row r="2247" spans="1:8" x14ac:dyDescent="0.25">
      <c r="A2247" s="103"/>
      <c r="B2247" s="324"/>
      <c r="C2247" s="324" t="s">
        <v>1539</v>
      </c>
      <c r="D2247" t="s">
        <v>1539</v>
      </c>
      <c r="E2247" s="323" t="s">
        <v>1539</v>
      </c>
      <c r="G2247" s="323" t="s">
        <v>1539</v>
      </c>
      <c r="H2247" s="323" t="s">
        <v>1539</v>
      </c>
    </row>
    <row r="2248" spans="1:8" x14ac:dyDescent="0.25">
      <c r="A2248" s="103"/>
      <c r="B2248" s="324"/>
      <c r="C2248" s="324" t="s">
        <v>1539</v>
      </c>
      <c r="D2248" t="s">
        <v>1539</v>
      </c>
      <c r="E2248" s="323" t="s">
        <v>1539</v>
      </c>
      <c r="G2248" s="323" t="s">
        <v>1539</v>
      </c>
      <c r="H2248" s="323" t="s">
        <v>1539</v>
      </c>
    </row>
    <row r="2249" spans="1:8" x14ac:dyDescent="0.25">
      <c r="A2249" s="103"/>
      <c r="B2249" s="324"/>
      <c r="C2249" s="324" t="s">
        <v>1539</v>
      </c>
      <c r="D2249" t="s">
        <v>1539</v>
      </c>
      <c r="E2249" s="323" t="s">
        <v>1539</v>
      </c>
      <c r="G2249" s="323" t="s">
        <v>1539</v>
      </c>
      <c r="H2249" s="323" t="s">
        <v>1539</v>
      </c>
    </row>
    <row r="2250" spans="1:8" x14ac:dyDescent="0.25">
      <c r="A2250" s="103"/>
      <c r="B2250" s="324"/>
      <c r="C2250" s="324" t="s">
        <v>1539</v>
      </c>
      <c r="D2250" t="s">
        <v>1539</v>
      </c>
      <c r="E2250" s="323" t="s">
        <v>1539</v>
      </c>
      <c r="G2250" s="323" t="s">
        <v>1539</v>
      </c>
      <c r="H2250" s="323" t="s">
        <v>1539</v>
      </c>
    </row>
    <row r="2251" spans="1:8" x14ac:dyDescent="0.25">
      <c r="A2251" s="103"/>
      <c r="B2251" s="324"/>
      <c r="C2251" s="324" t="s">
        <v>1539</v>
      </c>
      <c r="D2251" t="s">
        <v>1539</v>
      </c>
      <c r="E2251" s="323" t="s">
        <v>1539</v>
      </c>
      <c r="G2251" s="323" t="s">
        <v>1539</v>
      </c>
      <c r="H2251" s="323" t="s">
        <v>1539</v>
      </c>
    </row>
    <row r="2252" spans="1:8" x14ac:dyDescent="0.25">
      <c r="A2252" s="103"/>
      <c r="B2252" s="324"/>
      <c r="C2252" s="324" t="s">
        <v>1539</v>
      </c>
      <c r="D2252" t="s">
        <v>1539</v>
      </c>
      <c r="E2252" s="323" t="s">
        <v>1539</v>
      </c>
      <c r="G2252" s="323" t="s">
        <v>1539</v>
      </c>
      <c r="H2252" s="323" t="s">
        <v>1539</v>
      </c>
    </row>
    <row r="2253" spans="1:8" x14ac:dyDescent="0.25">
      <c r="A2253" s="103"/>
      <c r="B2253" s="324"/>
      <c r="C2253" s="324" t="s">
        <v>1539</v>
      </c>
      <c r="D2253" t="s">
        <v>1539</v>
      </c>
      <c r="E2253" s="323" t="s">
        <v>1539</v>
      </c>
      <c r="G2253" s="323" t="s">
        <v>1539</v>
      </c>
      <c r="H2253" s="323" t="s">
        <v>1539</v>
      </c>
    </row>
    <row r="2254" spans="1:8" x14ac:dyDescent="0.25">
      <c r="A2254" s="103"/>
      <c r="B2254" s="324"/>
      <c r="C2254" s="324" t="s">
        <v>1539</v>
      </c>
      <c r="D2254" t="s">
        <v>1539</v>
      </c>
      <c r="E2254" s="323" t="s">
        <v>1539</v>
      </c>
      <c r="G2254" s="323" t="s">
        <v>1539</v>
      </c>
      <c r="H2254" s="323" t="s">
        <v>1539</v>
      </c>
    </row>
    <row r="2255" spans="1:8" x14ac:dyDescent="0.25">
      <c r="A2255" s="103"/>
      <c r="B2255" s="324"/>
      <c r="C2255" s="324" t="s">
        <v>1539</v>
      </c>
      <c r="D2255" t="s">
        <v>1539</v>
      </c>
      <c r="E2255" s="323" t="s">
        <v>1539</v>
      </c>
      <c r="G2255" s="323" t="s">
        <v>1539</v>
      </c>
      <c r="H2255" s="323" t="s">
        <v>1539</v>
      </c>
    </row>
    <row r="2256" spans="1:8" x14ac:dyDescent="0.25">
      <c r="A2256" s="103"/>
      <c r="B2256" s="324"/>
      <c r="C2256" s="324" t="s">
        <v>1539</v>
      </c>
      <c r="D2256" t="s">
        <v>1539</v>
      </c>
      <c r="E2256" s="323" t="s">
        <v>1539</v>
      </c>
      <c r="G2256" s="323" t="s">
        <v>1539</v>
      </c>
      <c r="H2256" s="323" t="s">
        <v>1539</v>
      </c>
    </row>
    <row r="2257" spans="1:8" x14ac:dyDescent="0.25">
      <c r="A2257" s="103"/>
      <c r="B2257" s="324"/>
      <c r="C2257" s="324" t="s">
        <v>1539</v>
      </c>
      <c r="D2257" t="s">
        <v>1539</v>
      </c>
      <c r="E2257" s="323" t="s">
        <v>1539</v>
      </c>
      <c r="G2257" s="323" t="s">
        <v>1539</v>
      </c>
      <c r="H2257" s="323" t="s">
        <v>1539</v>
      </c>
    </row>
    <row r="2258" spans="1:8" x14ac:dyDescent="0.25">
      <c r="A2258" s="103"/>
      <c r="B2258" s="324"/>
      <c r="C2258" s="324" t="s">
        <v>1539</v>
      </c>
      <c r="D2258" t="s">
        <v>1539</v>
      </c>
      <c r="E2258" s="323" t="s">
        <v>1539</v>
      </c>
      <c r="G2258" s="323" t="s">
        <v>1539</v>
      </c>
      <c r="H2258" s="323" t="s">
        <v>1539</v>
      </c>
    </row>
    <row r="2259" spans="1:8" x14ac:dyDescent="0.25">
      <c r="A2259" s="103"/>
      <c r="B2259" s="324"/>
      <c r="C2259" s="324" t="s">
        <v>1539</v>
      </c>
      <c r="D2259" t="s">
        <v>1539</v>
      </c>
      <c r="E2259" s="323" t="s">
        <v>1539</v>
      </c>
      <c r="G2259" s="323" t="s">
        <v>1539</v>
      </c>
      <c r="H2259" s="323" t="s">
        <v>1539</v>
      </c>
    </row>
    <row r="2260" spans="1:8" x14ac:dyDescent="0.25">
      <c r="A2260" s="103"/>
      <c r="B2260" s="324"/>
      <c r="C2260" s="324" t="s">
        <v>1539</v>
      </c>
      <c r="D2260" t="s">
        <v>1539</v>
      </c>
      <c r="E2260" s="323" t="s">
        <v>1539</v>
      </c>
      <c r="G2260" s="323" t="s">
        <v>1539</v>
      </c>
      <c r="H2260" s="323" t="s">
        <v>1539</v>
      </c>
    </row>
    <row r="2261" spans="1:8" x14ac:dyDescent="0.25">
      <c r="A2261" s="103"/>
      <c r="B2261" s="324"/>
      <c r="C2261" s="324" t="s">
        <v>1539</v>
      </c>
      <c r="D2261" t="s">
        <v>1539</v>
      </c>
      <c r="E2261" s="323" t="s">
        <v>1539</v>
      </c>
      <c r="G2261" s="323" t="s">
        <v>1539</v>
      </c>
      <c r="H2261" s="323" t="s">
        <v>1539</v>
      </c>
    </row>
    <row r="2262" spans="1:8" x14ac:dyDescent="0.25">
      <c r="A2262" s="103"/>
      <c r="B2262" s="324"/>
      <c r="C2262" s="324" t="s">
        <v>1539</v>
      </c>
      <c r="D2262" t="s">
        <v>1539</v>
      </c>
      <c r="E2262" s="323" t="s">
        <v>1539</v>
      </c>
      <c r="G2262" s="323" t="s">
        <v>1539</v>
      </c>
      <c r="H2262" s="323" t="s">
        <v>1539</v>
      </c>
    </row>
    <row r="2263" spans="1:8" x14ac:dyDescent="0.25">
      <c r="A2263" s="103"/>
      <c r="B2263" s="324"/>
      <c r="C2263" s="324" t="s">
        <v>1539</v>
      </c>
      <c r="D2263" t="s">
        <v>1539</v>
      </c>
      <c r="E2263" s="323" t="s">
        <v>1539</v>
      </c>
      <c r="G2263" s="323" t="s">
        <v>1539</v>
      </c>
      <c r="H2263" s="323" t="s">
        <v>1539</v>
      </c>
    </row>
    <row r="2264" spans="1:8" x14ac:dyDescent="0.25">
      <c r="A2264" s="103"/>
      <c r="B2264" s="324"/>
      <c r="C2264" s="324" t="s">
        <v>1539</v>
      </c>
      <c r="D2264" t="s">
        <v>1539</v>
      </c>
      <c r="E2264" s="323" t="s">
        <v>1539</v>
      </c>
      <c r="G2264" s="323" t="s">
        <v>1539</v>
      </c>
      <c r="H2264" s="323" t="s">
        <v>1539</v>
      </c>
    </row>
    <row r="2265" spans="1:8" x14ac:dyDescent="0.25">
      <c r="A2265" s="103"/>
      <c r="B2265" s="324"/>
      <c r="C2265" s="324" t="s">
        <v>1539</v>
      </c>
      <c r="D2265" t="s">
        <v>1539</v>
      </c>
      <c r="E2265" s="323" t="s">
        <v>1539</v>
      </c>
      <c r="G2265" s="323" t="s">
        <v>1539</v>
      </c>
      <c r="H2265" s="323" t="s">
        <v>1539</v>
      </c>
    </row>
    <row r="2266" spans="1:8" x14ac:dyDescent="0.25">
      <c r="A2266" s="103"/>
      <c r="B2266" s="324"/>
      <c r="C2266" s="324" t="s">
        <v>1539</v>
      </c>
      <c r="D2266" t="s">
        <v>1539</v>
      </c>
      <c r="E2266" s="323" t="s">
        <v>1539</v>
      </c>
      <c r="G2266" s="323" t="s">
        <v>1539</v>
      </c>
      <c r="H2266" s="323" t="s">
        <v>1539</v>
      </c>
    </row>
    <row r="2267" spans="1:8" x14ac:dyDescent="0.25">
      <c r="A2267" s="103"/>
      <c r="B2267" s="324"/>
      <c r="C2267" s="324" t="s">
        <v>1539</v>
      </c>
      <c r="D2267" t="s">
        <v>1539</v>
      </c>
      <c r="E2267" s="323" t="s">
        <v>1539</v>
      </c>
      <c r="G2267" s="323" t="s">
        <v>1539</v>
      </c>
      <c r="H2267" s="323" t="s">
        <v>1539</v>
      </c>
    </row>
    <row r="2268" spans="1:8" x14ac:dyDescent="0.25">
      <c r="A2268" s="103"/>
      <c r="B2268" s="326"/>
      <c r="C2268" s="324" t="s">
        <v>1539</v>
      </c>
      <c r="D2268" t="s">
        <v>1539</v>
      </c>
      <c r="E2268" s="323" t="s">
        <v>1539</v>
      </c>
      <c r="G2268" s="323" t="s">
        <v>1539</v>
      </c>
      <c r="H2268" s="323" t="s">
        <v>1539</v>
      </c>
    </row>
    <row r="2269" spans="1:8" x14ac:dyDescent="0.25">
      <c r="A2269" s="103"/>
      <c r="C2269" s="324" t="s">
        <v>1539</v>
      </c>
      <c r="D2269" t="s">
        <v>1539</v>
      </c>
      <c r="E2269" s="323" t="s">
        <v>1539</v>
      </c>
      <c r="G2269" s="323" t="s">
        <v>1539</v>
      </c>
      <c r="H2269" s="323" t="s">
        <v>1539</v>
      </c>
    </row>
    <row r="2270" spans="1:8" x14ac:dyDescent="0.25">
      <c r="A2270" s="103"/>
      <c r="C2270" s="324" t="s">
        <v>1539</v>
      </c>
      <c r="D2270" t="s">
        <v>1539</v>
      </c>
      <c r="E2270" s="323" t="s">
        <v>1539</v>
      </c>
      <c r="G2270" s="323" t="s">
        <v>1539</v>
      </c>
      <c r="H2270" s="323" t="s">
        <v>1539</v>
      </c>
    </row>
    <row r="2271" spans="1:8" x14ac:dyDescent="0.25">
      <c r="A2271" s="103"/>
      <c r="C2271" s="324" t="s">
        <v>1539</v>
      </c>
      <c r="D2271" t="s">
        <v>1539</v>
      </c>
      <c r="E2271" s="323" t="s">
        <v>1539</v>
      </c>
      <c r="G2271" s="323" t="s">
        <v>1539</v>
      </c>
      <c r="H2271" s="323" t="s">
        <v>1539</v>
      </c>
    </row>
    <row r="2272" spans="1:8" x14ac:dyDescent="0.25">
      <c r="A2272" s="103"/>
      <c r="C2272" s="324" t="s">
        <v>1539</v>
      </c>
      <c r="D2272" t="s">
        <v>1539</v>
      </c>
      <c r="E2272" s="323" t="s">
        <v>1539</v>
      </c>
      <c r="G2272" s="323" t="s">
        <v>1539</v>
      </c>
      <c r="H2272" s="323" t="s">
        <v>1539</v>
      </c>
    </row>
    <row r="2273" spans="1:8" x14ac:dyDescent="0.25">
      <c r="A2273" s="103"/>
      <c r="B2273" s="326"/>
      <c r="C2273" s="324" t="s">
        <v>1539</v>
      </c>
      <c r="D2273" t="s">
        <v>1539</v>
      </c>
      <c r="E2273" s="323" t="s">
        <v>1539</v>
      </c>
      <c r="G2273" s="323" t="s">
        <v>1539</v>
      </c>
      <c r="H2273" s="323" t="s">
        <v>1539</v>
      </c>
    </row>
    <row r="2274" spans="1:8" x14ac:dyDescent="0.25">
      <c r="A2274" s="103"/>
      <c r="C2274" s="324" t="s">
        <v>1539</v>
      </c>
      <c r="D2274" t="s">
        <v>1539</v>
      </c>
      <c r="E2274" s="323" t="s">
        <v>1539</v>
      </c>
      <c r="G2274" s="323" t="s">
        <v>1539</v>
      </c>
      <c r="H2274" s="323" t="s">
        <v>1539</v>
      </c>
    </row>
    <row r="2275" spans="1:8" x14ac:dyDescent="0.25">
      <c r="A2275" s="103"/>
      <c r="C2275" s="324" t="s">
        <v>1539</v>
      </c>
      <c r="D2275" t="s">
        <v>1539</v>
      </c>
      <c r="E2275" s="323" t="s">
        <v>1539</v>
      </c>
      <c r="G2275" s="323" t="s">
        <v>1539</v>
      </c>
      <c r="H2275" s="323" t="s">
        <v>1539</v>
      </c>
    </row>
    <row r="2276" spans="1:8" x14ac:dyDescent="0.25">
      <c r="A2276" s="103"/>
      <c r="C2276" s="324" t="s">
        <v>1539</v>
      </c>
      <c r="D2276" t="s">
        <v>1539</v>
      </c>
      <c r="E2276" s="323" t="s">
        <v>1539</v>
      </c>
      <c r="G2276" s="323" t="s">
        <v>1539</v>
      </c>
      <c r="H2276" s="323" t="s">
        <v>1539</v>
      </c>
    </row>
    <row r="2277" spans="1:8" x14ac:dyDescent="0.25">
      <c r="A2277" s="103"/>
      <c r="C2277" s="324" t="s">
        <v>1539</v>
      </c>
      <c r="D2277" t="s">
        <v>1539</v>
      </c>
      <c r="E2277" s="323" t="s">
        <v>1539</v>
      </c>
      <c r="G2277" s="323" t="s">
        <v>1539</v>
      </c>
      <c r="H2277" s="323" t="s">
        <v>1539</v>
      </c>
    </row>
    <row r="2278" spans="1:8" x14ac:dyDescent="0.25">
      <c r="A2278" s="103"/>
      <c r="B2278" s="324"/>
      <c r="C2278" s="324" t="s">
        <v>1539</v>
      </c>
      <c r="D2278" t="s">
        <v>1539</v>
      </c>
      <c r="E2278" s="323" t="s">
        <v>1539</v>
      </c>
      <c r="G2278" s="323" t="s">
        <v>1539</v>
      </c>
      <c r="H2278" s="323" t="s">
        <v>1539</v>
      </c>
    </row>
    <row r="2279" spans="1:8" x14ac:dyDescent="0.25">
      <c r="A2279" s="103"/>
      <c r="B2279" s="324"/>
      <c r="C2279" s="324" t="s">
        <v>1539</v>
      </c>
      <c r="D2279" t="s">
        <v>1539</v>
      </c>
      <c r="E2279" s="323" t="s">
        <v>1539</v>
      </c>
      <c r="G2279" s="323" t="s">
        <v>1539</v>
      </c>
      <c r="H2279" s="323" t="s">
        <v>1539</v>
      </c>
    </row>
    <row r="2280" spans="1:8" x14ac:dyDescent="0.25">
      <c r="A2280" s="103"/>
      <c r="B2280" s="324"/>
      <c r="C2280" s="324" t="s">
        <v>1539</v>
      </c>
      <c r="D2280" t="s">
        <v>1539</v>
      </c>
      <c r="E2280" s="323" t="s">
        <v>1539</v>
      </c>
      <c r="G2280" s="323" t="s">
        <v>1539</v>
      </c>
      <c r="H2280" s="323" t="s">
        <v>1539</v>
      </c>
    </row>
    <row r="2281" spans="1:8" x14ac:dyDescent="0.25">
      <c r="A2281" s="103"/>
      <c r="B2281" s="324"/>
      <c r="C2281" s="324" t="s">
        <v>1539</v>
      </c>
      <c r="D2281" t="s">
        <v>1539</v>
      </c>
      <c r="E2281" s="323" t="s">
        <v>1539</v>
      </c>
      <c r="G2281" s="323" t="s">
        <v>1539</v>
      </c>
      <c r="H2281" s="323" t="s">
        <v>1539</v>
      </c>
    </row>
    <row r="2282" spans="1:8" x14ac:dyDescent="0.25">
      <c r="A2282" s="103"/>
      <c r="B2282" s="324"/>
      <c r="C2282" s="324" t="s">
        <v>1539</v>
      </c>
      <c r="D2282" t="s">
        <v>1539</v>
      </c>
      <c r="E2282" s="323" t="s">
        <v>1539</v>
      </c>
      <c r="G2282" s="323" t="s">
        <v>1539</v>
      </c>
      <c r="H2282" s="323" t="s">
        <v>1539</v>
      </c>
    </row>
    <row r="2283" spans="1:8" x14ac:dyDescent="0.25">
      <c r="A2283" s="103"/>
      <c r="B2283" s="324"/>
      <c r="C2283" s="324" t="s">
        <v>1539</v>
      </c>
      <c r="D2283" t="s">
        <v>1539</v>
      </c>
      <c r="E2283" s="323" t="s">
        <v>1539</v>
      </c>
      <c r="G2283" s="323" t="s">
        <v>1539</v>
      </c>
      <c r="H2283" s="323" t="s">
        <v>1539</v>
      </c>
    </row>
    <row r="2284" spans="1:8" x14ac:dyDescent="0.25">
      <c r="A2284" s="103"/>
      <c r="B2284" s="324"/>
      <c r="C2284" s="324" t="s">
        <v>1539</v>
      </c>
      <c r="D2284" t="s">
        <v>1539</v>
      </c>
      <c r="E2284" s="323" t="s">
        <v>1539</v>
      </c>
      <c r="G2284" s="323" t="s">
        <v>1539</v>
      </c>
      <c r="H2284" s="323" t="s">
        <v>1539</v>
      </c>
    </row>
    <row r="2285" spans="1:8" x14ac:dyDescent="0.25">
      <c r="A2285" s="103"/>
      <c r="B2285" s="324"/>
      <c r="C2285" s="324" t="s">
        <v>1539</v>
      </c>
      <c r="D2285" t="s">
        <v>1539</v>
      </c>
      <c r="E2285" s="323" t="s">
        <v>1539</v>
      </c>
      <c r="G2285" s="323" t="s">
        <v>1539</v>
      </c>
      <c r="H2285" s="323" t="s">
        <v>1539</v>
      </c>
    </row>
    <row r="2286" spans="1:8" x14ac:dyDescent="0.25">
      <c r="A2286" s="103"/>
      <c r="B2286" s="324"/>
      <c r="C2286" s="324" t="s">
        <v>1539</v>
      </c>
      <c r="D2286" t="s">
        <v>1539</v>
      </c>
      <c r="E2286" s="323" t="s">
        <v>1539</v>
      </c>
      <c r="G2286" s="323" t="s">
        <v>1539</v>
      </c>
      <c r="H2286" s="323" t="s">
        <v>1539</v>
      </c>
    </row>
    <row r="2287" spans="1:8" x14ac:dyDescent="0.25">
      <c r="A2287" s="103"/>
      <c r="B2287" s="324"/>
      <c r="C2287" s="324" t="s">
        <v>1539</v>
      </c>
      <c r="D2287" t="s">
        <v>1539</v>
      </c>
      <c r="E2287" s="323" t="s">
        <v>1539</v>
      </c>
      <c r="G2287" s="323" t="s">
        <v>1539</v>
      </c>
      <c r="H2287" s="323" t="s">
        <v>1539</v>
      </c>
    </row>
    <row r="2288" spans="1:8" x14ac:dyDescent="0.25">
      <c r="A2288" s="103"/>
      <c r="B2288" s="324"/>
      <c r="C2288" s="324" t="s">
        <v>1539</v>
      </c>
      <c r="D2288" t="s">
        <v>1539</v>
      </c>
      <c r="E2288" s="323" t="s">
        <v>1539</v>
      </c>
      <c r="G2288" s="323" t="s">
        <v>1539</v>
      </c>
      <c r="H2288" s="323" t="s">
        <v>1539</v>
      </c>
    </row>
    <row r="2289" spans="1:8" x14ac:dyDescent="0.25">
      <c r="A2289" s="103"/>
      <c r="B2289" s="324"/>
      <c r="C2289" s="324" t="s">
        <v>1539</v>
      </c>
      <c r="D2289" t="s">
        <v>1539</v>
      </c>
      <c r="E2289" s="323" t="s">
        <v>1539</v>
      </c>
      <c r="G2289" s="323" t="s">
        <v>1539</v>
      </c>
      <c r="H2289" s="323" t="s">
        <v>1539</v>
      </c>
    </row>
    <row r="2290" spans="1:8" x14ac:dyDescent="0.25">
      <c r="A2290" s="103"/>
      <c r="B2290" s="324"/>
      <c r="C2290" s="324" t="s">
        <v>1539</v>
      </c>
      <c r="D2290" t="s">
        <v>1539</v>
      </c>
      <c r="E2290" s="323" t="s">
        <v>1539</v>
      </c>
      <c r="G2290" s="323" t="s">
        <v>1539</v>
      </c>
      <c r="H2290" s="323" t="s">
        <v>1539</v>
      </c>
    </row>
    <row r="2291" spans="1:8" x14ac:dyDescent="0.25">
      <c r="A2291" s="103"/>
      <c r="B2291" s="324"/>
      <c r="C2291" s="324" t="s">
        <v>1539</v>
      </c>
      <c r="D2291" t="s">
        <v>1539</v>
      </c>
      <c r="E2291" s="323" t="s">
        <v>1539</v>
      </c>
      <c r="G2291" s="323" t="s">
        <v>1539</v>
      </c>
      <c r="H2291" s="323" t="s">
        <v>1539</v>
      </c>
    </row>
    <row r="2292" spans="1:8" x14ac:dyDescent="0.25">
      <c r="A2292" s="103"/>
      <c r="B2292" s="324"/>
      <c r="C2292" s="324" t="s">
        <v>1539</v>
      </c>
      <c r="D2292" t="s">
        <v>1539</v>
      </c>
      <c r="E2292" s="323" t="s">
        <v>1539</v>
      </c>
      <c r="G2292" s="323" t="s">
        <v>1539</v>
      </c>
      <c r="H2292" s="323" t="s">
        <v>1539</v>
      </c>
    </row>
    <row r="2293" spans="1:8" x14ac:dyDescent="0.25">
      <c r="A2293" s="103"/>
      <c r="B2293" s="324"/>
      <c r="C2293" s="324" t="s">
        <v>1539</v>
      </c>
      <c r="D2293" t="s">
        <v>1539</v>
      </c>
      <c r="E2293" s="323" t="s">
        <v>1539</v>
      </c>
      <c r="G2293" s="323" t="s">
        <v>1539</v>
      </c>
      <c r="H2293" s="323" t="s">
        <v>1539</v>
      </c>
    </row>
    <row r="2294" spans="1:8" x14ac:dyDescent="0.25">
      <c r="A2294" s="103"/>
      <c r="B2294" s="324"/>
      <c r="C2294" s="324" t="s">
        <v>1539</v>
      </c>
      <c r="D2294" t="s">
        <v>1539</v>
      </c>
      <c r="E2294" s="323" t="s">
        <v>1539</v>
      </c>
      <c r="G2294" s="323" t="s">
        <v>1539</v>
      </c>
      <c r="H2294" s="323" t="s">
        <v>1539</v>
      </c>
    </row>
    <row r="2295" spans="1:8" x14ac:dyDescent="0.25">
      <c r="A2295" s="103"/>
      <c r="B2295" s="324"/>
      <c r="C2295" s="324" t="s">
        <v>1539</v>
      </c>
      <c r="D2295" t="s">
        <v>1539</v>
      </c>
      <c r="E2295" s="323" t="s">
        <v>1539</v>
      </c>
      <c r="G2295" s="323" t="s">
        <v>1539</v>
      </c>
      <c r="H2295" s="323" t="s">
        <v>1539</v>
      </c>
    </row>
    <row r="2296" spans="1:8" x14ac:dyDescent="0.25">
      <c r="A2296" s="103"/>
      <c r="B2296" s="324"/>
      <c r="C2296" s="324" t="s">
        <v>1539</v>
      </c>
      <c r="D2296" t="s">
        <v>1539</v>
      </c>
      <c r="E2296" s="323" t="s">
        <v>1539</v>
      </c>
      <c r="G2296" s="323" t="s">
        <v>1539</v>
      </c>
      <c r="H2296" s="323" t="s">
        <v>1539</v>
      </c>
    </row>
    <row r="2297" spans="1:8" x14ac:dyDescent="0.25">
      <c r="A2297" s="103"/>
      <c r="B2297" s="324"/>
      <c r="C2297" s="324" t="s">
        <v>1539</v>
      </c>
      <c r="D2297" t="s">
        <v>1539</v>
      </c>
      <c r="E2297" s="323" t="s">
        <v>1539</v>
      </c>
      <c r="G2297" s="323" t="s">
        <v>1539</v>
      </c>
      <c r="H2297" s="323" t="s">
        <v>1539</v>
      </c>
    </row>
    <row r="2298" spans="1:8" x14ac:dyDescent="0.25">
      <c r="A2298" s="103"/>
      <c r="B2298" s="324"/>
      <c r="C2298" s="324" t="s">
        <v>1539</v>
      </c>
      <c r="D2298" t="s">
        <v>1539</v>
      </c>
      <c r="E2298" s="323" t="s">
        <v>1539</v>
      </c>
      <c r="G2298" s="323" t="s">
        <v>1539</v>
      </c>
      <c r="H2298" s="323" t="s">
        <v>1539</v>
      </c>
    </row>
    <row r="2299" spans="1:8" x14ac:dyDescent="0.25">
      <c r="A2299" s="103"/>
      <c r="B2299" s="324"/>
      <c r="C2299" s="324" t="s">
        <v>1539</v>
      </c>
      <c r="D2299" t="s">
        <v>1539</v>
      </c>
      <c r="E2299" s="323" t="s">
        <v>1539</v>
      </c>
      <c r="G2299" s="323" t="s">
        <v>1539</v>
      </c>
      <c r="H2299" s="323" t="s">
        <v>1539</v>
      </c>
    </row>
    <row r="2300" spans="1:8" x14ac:dyDescent="0.25">
      <c r="A2300" s="103"/>
      <c r="B2300" s="324"/>
      <c r="C2300" s="324" t="s">
        <v>1539</v>
      </c>
      <c r="D2300" t="s">
        <v>1539</v>
      </c>
      <c r="E2300" s="323" t="s">
        <v>1539</v>
      </c>
      <c r="G2300" s="323" t="s">
        <v>1539</v>
      </c>
      <c r="H2300" s="323" t="s">
        <v>1539</v>
      </c>
    </row>
    <row r="2301" spans="1:8" x14ac:dyDescent="0.25">
      <c r="A2301" s="103"/>
      <c r="B2301" s="324"/>
      <c r="C2301" s="324" t="s">
        <v>1539</v>
      </c>
      <c r="D2301" t="s">
        <v>1539</v>
      </c>
      <c r="E2301" s="323" t="s">
        <v>1539</v>
      </c>
      <c r="G2301" s="323" t="s">
        <v>1539</v>
      </c>
      <c r="H2301" s="323" t="s">
        <v>1539</v>
      </c>
    </row>
    <row r="2302" spans="1:8" x14ac:dyDescent="0.25">
      <c r="A2302" s="103"/>
      <c r="B2302" s="324"/>
      <c r="C2302" s="324" t="s">
        <v>1539</v>
      </c>
      <c r="D2302" t="s">
        <v>1539</v>
      </c>
      <c r="E2302" s="323" t="s">
        <v>1539</v>
      </c>
      <c r="G2302" s="323" t="s">
        <v>1539</v>
      </c>
      <c r="H2302" s="323" t="s">
        <v>1539</v>
      </c>
    </row>
    <row r="2303" spans="1:8" x14ac:dyDescent="0.25">
      <c r="A2303" s="103"/>
      <c r="B2303" s="324"/>
      <c r="C2303" s="324" t="s">
        <v>1539</v>
      </c>
      <c r="D2303" t="s">
        <v>1539</v>
      </c>
      <c r="E2303" s="323" t="s">
        <v>1539</v>
      </c>
      <c r="G2303" s="323" t="s">
        <v>1539</v>
      </c>
      <c r="H2303" s="323" t="s">
        <v>1539</v>
      </c>
    </row>
    <row r="2304" spans="1:8" x14ac:dyDescent="0.25">
      <c r="A2304" s="103"/>
      <c r="B2304" s="324"/>
      <c r="C2304" s="324" t="s">
        <v>1539</v>
      </c>
      <c r="D2304" t="s">
        <v>1539</v>
      </c>
      <c r="E2304" s="323" t="s">
        <v>1539</v>
      </c>
      <c r="G2304" s="323" t="s">
        <v>1539</v>
      </c>
      <c r="H2304" s="323" t="s">
        <v>1539</v>
      </c>
    </row>
    <row r="2305" spans="1:8" x14ac:dyDescent="0.25">
      <c r="A2305" s="103"/>
      <c r="B2305" s="326"/>
      <c r="C2305" s="324" t="s">
        <v>1539</v>
      </c>
      <c r="D2305" t="s">
        <v>1539</v>
      </c>
      <c r="E2305" s="323" t="s">
        <v>1539</v>
      </c>
      <c r="G2305" s="323" t="s">
        <v>1539</v>
      </c>
      <c r="H2305" s="323" t="s">
        <v>1539</v>
      </c>
    </row>
    <row r="2306" spans="1:8" x14ac:dyDescent="0.25">
      <c r="A2306" s="103"/>
      <c r="C2306" s="324" t="s">
        <v>1539</v>
      </c>
      <c r="D2306" t="s">
        <v>1539</v>
      </c>
      <c r="E2306" s="323" t="s">
        <v>1539</v>
      </c>
      <c r="G2306" s="323" t="s">
        <v>1539</v>
      </c>
      <c r="H2306" s="323" t="s">
        <v>1539</v>
      </c>
    </row>
    <row r="2307" spans="1:8" x14ac:dyDescent="0.25">
      <c r="A2307" s="103"/>
      <c r="C2307" s="324" t="s">
        <v>1539</v>
      </c>
      <c r="D2307" t="s">
        <v>1539</v>
      </c>
      <c r="E2307" s="323" t="s">
        <v>1539</v>
      </c>
      <c r="G2307" s="323" t="s">
        <v>1539</v>
      </c>
      <c r="H2307" s="323" t="s">
        <v>1539</v>
      </c>
    </row>
    <row r="2308" spans="1:8" x14ac:dyDescent="0.25">
      <c r="A2308" s="103"/>
      <c r="C2308" s="324" t="s">
        <v>1539</v>
      </c>
      <c r="D2308" t="s">
        <v>1539</v>
      </c>
      <c r="E2308" s="323" t="s">
        <v>1539</v>
      </c>
      <c r="G2308" s="323" t="s">
        <v>1539</v>
      </c>
      <c r="H2308" s="323" t="s">
        <v>1539</v>
      </c>
    </row>
    <row r="2309" spans="1:8" x14ac:dyDescent="0.25">
      <c r="A2309" s="103"/>
      <c r="C2309" s="324" t="s">
        <v>1539</v>
      </c>
      <c r="D2309" t="s">
        <v>1539</v>
      </c>
      <c r="E2309" s="323" t="s">
        <v>1539</v>
      </c>
      <c r="G2309" s="323" t="s">
        <v>1539</v>
      </c>
      <c r="H2309" s="323" t="s">
        <v>1539</v>
      </c>
    </row>
    <row r="2310" spans="1:8" x14ac:dyDescent="0.25">
      <c r="A2310" s="103"/>
      <c r="C2310" s="324" t="s">
        <v>1539</v>
      </c>
      <c r="D2310" t="s">
        <v>1539</v>
      </c>
      <c r="E2310" s="323" t="s">
        <v>1539</v>
      </c>
      <c r="G2310" s="323" t="s">
        <v>1539</v>
      </c>
      <c r="H2310" s="323" t="s">
        <v>1539</v>
      </c>
    </row>
    <row r="2311" spans="1:8" x14ac:dyDescent="0.25">
      <c r="A2311" s="103"/>
      <c r="B2311" s="324"/>
      <c r="C2311" s="324" t="s">
        <v>1539</v>
      </c>
      <c r="D2311" t="s">
        <v>1539</v>
      </c>
      <c r="E2311" s="323" t="s">
        <v>1539</v>
      </c>
      <c r="G2311" s="323" t="s">
        <v>1539</v>
      </c>
      <c r="H2311" s="323" t="s">
        <v>1539</v>
      </c>
    </row>
    <row r="2312" spans="1:8" x14ac:dyDescent="0.25">
      <c r="A2312" s="103"/>
      <c r="B2312" s="324"/>
      <c r="C2312" s="324" t="s">
        <v>1539</v>
      </c>
      <c r="D2312" t="s">
        <v>1539</v>
      </c>
      <c r="E2312" s="323" t="s">
        <v>1539</v>
      </c>
      <c r="G2312" s="323" t="s">
        <v>1539</v>
      </c>
      <c r="H2312" s="323" t="s">
        <v>1539</v>
      </c>
    </row>
    <row r="2313" spans="1:8" x14ac:dyDescent="0.25">
      <c r="A2313" s="103"/>
      <c r="B2313" s="326"/>
      <c r="C2313" s="324" t="s">
        <v>1539</v>
      </c>
      <c r="D2313" t="s">
        <v>1539</v>
      </c>
      <c r="E2313" s="323" t="s">
        <v>1539</v>
      </c>
      <c r="G2313" s="323" t="s">
        <v>1539</v>
      </c>
      <c r="H2313" s="323" t="s">
        <v>1539</v>
      </c>
    </row>
    <row r="2314" spans="1:8" x14ac:dyDescent="0.25">
      <c r="A2314" s="103"/>
      <c r="C2314" s="324" t="s">
        <v>1539</v>
      </c>
      <c r="D2314" t="s">
        <v>1539</v>
      </c>
      <c r="E2314" s="323" t="s">
        <v>1539</v>
      </c>
      <c r="G2314" s="323" t="s">
        <v>1539</v>
      </c>
      <c r="H2314" s="323" t="s">
        <v>1539</v>
      </c>
    </row>
    <row r="2315" spans="1:8" x14ac:dyDescent="0.25">
      <c r="A2315" s="103"/>
      <c r="C2315" s="324" t="s">
        <v>1539</v>
      </c>
      <c r="D2315" t="s">
        <v>1539</v>
      </c>
      <c r="E2315" s="323" t="s">
        <v>1539</v>
      </c>
      <c r="G2315" s="323" t="s">
        <v>1539</v>
      </c>
      <c r="H2315" s="323" t="s">
        <v>1539</v>
      </c>
    </row>
    <row r="2316" spans="1:8" x14ac:dyDescent="0.25">
      <c r="A2316" s="103"/>
      <c r="C2316" s="324" t="s">
        <v>1539</v>
      </c>
      <c r="D2316" t="s">
        <v>1539</v>
      </c>
      <c r="E2316" s="323" t="s">
        <v>1539</v>
      </c>
      <c r="G2316" s="323" t="s">
        <v>1539</v>
      </c>
      <c r="H2316" s="323" t="s">
        <v>1539</v>
      </c>
    </row>
    <row r="2317" spans="1:8" x14ac:dyDescent="0.25">
      <c r="A2317" s="103"/>
      <c r="C2317" s="324" t="s">
        <v>1539</v>
      </c>
      <c r="D2317" t="s">
        <v>1539</v>
      </c>
      <c r="E2317" s="323" t="s">
        <v>1539</v>
      </c>
      <c r="G2317" s="323" t="s">
        <v>1539</v>
      </c>
      <c r="H2317" s="323" t="s">
        <v>1539</v>
      </c>
    </row>
    <row r="2318" spans="1:8" x14ac:dyDescent="0.25">
      <c r="A2318" s="103"/>
      <c r="B2318" s="324"/>
      <c r="C2318" s="324" t="s">
        <v>1539</v>
      </c>
      <c r="D2318" t="s">
        <v>1539</v>
      </c>
      <c r="E2318" s="323" t="s">
        <v>1539</v>
      </c>
      <c r="G2318" s="323" t="s">
        <v>1539</v>
      </c>
      <c r="H2318" s="323" t="s">
        <v>1539</v>
      </c>
    </row>
    <row r="2319" spans="1:8" x14ac:dyDescent="0.25">
      <c r="A2319" s="103"/>
      <c r="B2319" s="324"/>
      <c r="C2319" s="324" t="s">
        <v>1539</v>
      </c>
      <c r="D2319" t="s">
        <v>1539</v>
      </c>
      <c r="E2319" s="323" t="s">
        <v>1539</v>
      </c>
      <c r="G2319" s="323" t="s">
        <v>1539</v>
      </c>
      <c r="H2319" s="323" t="s">
        <v>1539</v>
      </c>
    </row>
    <row r="2320" spans="1:8" x14ac:dyDescent="0.25">
      <c r="A2320" s="103"/>
      <c r="B2320" s="324"/>
      <c r="C2320" s="324" t="s">
        <v>1539</v>
      </c>
      <c r="D2320" t="s">
        <v>1539</v>
      </c>
      <c r="E2320" s="323" t="s">
        <v>1539</v>
      </c>
      <c r="G2320" s="323" t="s">
        <v>1539</v>
      </c>
      <c r="H2320" s="323" t="s">
        <v>1539</v>
      </c>
    </row>
    <row r="2321" spans="1:8" x14ac:dyDescent="0.25">
      <c r="A2321" s="103"/>
      <c r="B2321" s="324"/>
      <c r="C2321" s="324" t="s">
        <v>1539</v>
      </c>
      <c r="D2321" t="s">
        <v>1539</v>
      </c>
      <c r="E2321" s="323" t="s">
        <v>1539</v>
      </c>
      <c r="G2321" s="323" t="s">
        <v>1539</v>
      </c>
      <c r="H2321" s="323" t="s">
        <v>1539</v>
      </c>
    </row>
    <row r="2322" spans="1:8" x14ac:dyDescent="0.25">
      <c r="A2322" s="103"/>
      <c r="B2322" s="324"/>
      <c r="C2322" s="324" t="s">
        <v>1539</v>
      </c>
      <c r="D2322" t="s">
        <v>1539</v>
      </c>
      <c r="E2322" s="323" t="s">
        <v>1539</v>
      </c>
      <c r="G2322" s="323" t="s">
        <v>1539</v>
      </c>
      <c r="H2322" s="323" t="s">
        <v>1539</v>
      </c>
    </row>
    <row r="2323" spans="1:8" x14ac:dyDescent="0.25">
      <c r="A2323" s="103"/>
      <c r="B2323" s="324"/>
      <c r="C2323" s="324" t="s">
        <v>1539</v>
      </c>
      <c r="D2323" t="s">
        <v>1539</v>
      </c>
      <c r="E2323" s="323" t="s">
        <v>1539</v>
      </c>
      <c r="G2323" s="323" t="s">
        <v>1539</v>
      </c>
      <c r="H2323" s="323" t="s">
        <v>1539</v>
      </c>
    </row>
    <row r="2324" spans="1:8" x14ac:dyDescent="0.25">
      <c r="A2324" s="103"/>
      <c r="B2324" s="324"/>
      <c r="C2324" s="324" t="s">
        <v>1539</v>
      </c>
      <c r="D2324" t="s">
        <v>1539</v>
      </c>
      <c r="E2324" s="323" t="s">
        <v>1539</v>
      </c>
      <c r="G2324" s="323" t="s">
        <v>1539</v>
      </c>
      <c r="H2324" s="323" t="s">
        <v>1539</v>
      </c>
    </row>
    <row r="2325" spans="1:8" x14ac:dyDescent="0.25">
      <c r="A2325" s="103"/>
      <c r="B2325" s="324"/>
      <c r="C2325" s="324" t="s">
        <v>1539</v>
      </c>
      <c r="D2325" t="s">
        <v>1539</v>
      </c>
      <c r="E2325" s="323" t="s">
        <v>1539</v>
      </c>
      <c r="G2325" s="323" t="s">
        <v>1539</v>
      </c>
      <c r="H2325" s="323" t="s">
        <v>1539</v>
      </c>
    </row>
    <row r="2326" spans="1:8" x14ac:dyDescent="0.25">
      <c r="A2326" s="103"/>
      <c r="B2326" s="324"/>
      <c r="C2326" s="324" t="s">
        <v>1539</v>
      </c>
      <c r="D2326" t="s">
        <v>1539</v>
      </c>
      <c r="E2326" s="323" t="s">
        <v>1539</v>
      </c>
      <c r="G2326" s="323" t="s">
        <v>1539</v>
      </c>
      <c r="H2326" s="323" t="s">
        <v>1539</v>
      </c>
    </row>
    <row r="2327" spans="1:8" x14ac:dyDescent="0.25">
      <c r="A2327" s="103"/>
      <c r="B2327" s="324"/>
      <c r="C2327" s="324" t="s">
        <v>1539</v>
      </c>
      <c r="D2327" t="s">
        <v>1539</v>
      </c>
      <c r="E2327" s="323" t="s">
        <v>1539</v>
      </c>
      <c r="G2327" s="323" t="s">
        <v>1539</v>
      </c>
      <c r="H2327" s="323" t="s">
        <v>1539</v>
      </c>
    </row>
    <row r="2328" spans="1:8" x14ac:dyDescent="0.25">
      <c r="A2328" s="103"/>
      <c r="B2328" s="324"/>
      <c r="C2328" s="324" t="s">
        <v>1539</v>
      </c>
      <c r="D2328" t="s">
        <v>1539</v>
      </c>
      <c r="E2328" s="323" t="s">
        <v>1539</v>
      </c>
      <c r="G2328" s="323" t="s">
        <v>1539</v>
      </c>
      <c r="H2328" s="323" t="s">
        <v>1539</v>
      </c>
    </row>
    <row r="2329" spans="1:8" x14ac:dyDescent="0.25">
      <c r="A2329" s="103"/>
      <c r="B2329" s="324"/>
      <c r="C2329" s="324" t="s">
        <v>1539</v>
      </c>
      <c r="D2329" t="s">
        <v>1539</v>
      </c>
      <c r="E2329" s="323" t="s">
        <v>1539</v>
      </c>
      <c r="G2329" s="323" t="s">
        <v>1539</v>
      </c>
      <c r="H2329" s="323" t="s">
        <v>1539</v>
      </c>
    </row>
    <row r="2330" spans="1:8" x14ac:dyDescent="0.25">
      <c r="A2330" s="103"/>
      <c r="B2330" s="324"/>
      <c r="C2330" s="324" t="s">
        <v>1539</v>
      </c>
      <c r="D2330" t="s">
        <v>1539</v>
      </c>
      <c r="E2330" s="323" t="s">
        <v>1539</v>
      </c>
      <c r="G2330" s="323" t="s">
        <v>1539</v>
      </c>
      <c r="H2330" s="323" t="s">
        <v>1539</v>
      </c>
    </row>
    <row r="2331" spans="1:8" x14ac:dyDescent="0.25">
      <c r="A2331" s="103"/>
      <c r="B2331" s="324"/>
      <c r="C2331" s="324" t="s">
        <v>1539</v>
      </c>
      <c r="D2331" t="s">
        <v>1539</v>
      </c>
      <c r="E2331" s="323" t="s">
        <v>1539</v>
      </c>
      <c r="G2331" s="323" t="s">
        <v>1539</v>
      </c>
      <c r="H2331" s="323" t="s">
        <v>1539</v>
      </c>
    </row>
    <row r="2332" spans="1:8" x14ac:dyDescent="0.25">
      <c r="A2332" s="103"/>
      <c r="B2332" s="324"/>
      <c r="C2332" s="324" t="s">
        <v>1539</v>
      </c>
      <c r="D2332" t="s">
        <v>1539</v>
      </c>
      <c r="E2332" s="323" t="s">
        <v>1539</v>
      </c>
      <c r="G2332" s="323" t="s">
        <v>1539</v>
      </c>
      <c r="H2332" s="323" t="s">
        <v>1539</v>
      </c>
    </row>
    <row r="2333" spans="1:8" x14ac:dyDescent="0.25">
      <c r="A2333" s="103"/>
      <c r="B2333" s="324"/>
      <c r="C2333" s="324" t="s">
        <v>1539</v>
      </c>
      <c r="D2333" t="s">
        <v>1539</v>
      </c>
      <c r="E2333" s="323" t="s">
        <v>1539</v>
      </c>
      <c r="G2333" s="323" t="s">
        <v>1539</v>
      </c>
      <c r="H2333" s="323" t="s">
        <v>1539</v>
      </c>
    </row>
    <row r="2334" spans="1:8" x14ac:dyDescent="0.25">
      <c r="A2334" s="103"/>
      <c r="B2334" s="324"/>
      <c r="C2334" s="324" t="s">
        <v>1539</v>
      </c>
      <c r="D2334" t="s">
        <v>1539</v>
      </c>
      <c r="E2334" s="323" t="s">
        <v>1539</v>
      </c>
      <c r="G2334" s="323" t="s">
        <v>1539</v>
      </c>
      <c r="H2334" s="323" t="s">
        <v>1539</v>
      </c>
    </row>
    <row r="2335" spans="1:8" x14ac:dyDescent="0.25">
      <c r="A2335" s="103"/>
      <c r="B2335" s="324"/>
      <c r="C2335" s="324" t="s">
        <v>1539</v>
      </c>
      <c r="D2335" t="s">
        <v>1539</v>
      </c>
      <c r="E2335" s="323" t="s">
        <v>1539</v>
      </c>
      <c r="G2335" s="323" t="s">
        <v>1539</v>
      </c>
      <c r="H2335" s="323" t="s">
        <v>1539</v>
      </c>
    </row>
    <row r="2336" spans="1:8" x14ac:dyDescent="0.25">
      <c r="A2336" s="103"/>
      <c r="B2336" s="324"/>
      <c r="C2336" s="324" t="s">
        <v>1539</v>
      </c>
      <c r="D2336" t="s">
        <v>1539</v>
      </c>
      <c r="E2336" s="323" t="s">
        <v>1539</v>
      </c>
      <c r="G2336" s="323" t="s">
        <v>1539</v>
      </c>
      <c r="H2336" s="323" t="s">
        <v>1539</v>
      </c>
    </row>
    <row r="2337" spans="1:8" x14ac:dyDescent="0.25">
      <c r="A2337" s="103"/>
      <c r="B2337" s="324"/>
      <c r="C2337" s="324" t="s">
        <v>1539</v>
      </c>
      <c r="D2337" t="s">
        <v>1539</v>
      </c>
      <c r="E2337" s="323" t="s">
        <v>1539</v>
      </c>
      <c r="G2337" s="323" t="s">
        <v>1539</v>
      </c>
      <c r="H2337" s="323" t="s">
        <v>1539</v>
      </c>
    </row>
    <row r="2338" spans="1:8" x14ac:dyDescent="0.25">
      <c r="A2338" s="103"/>
      <c r="B2338" s="324"/>
      <c r="C2338" s="324" t="s">
        <v>1539</v>
      </c>
      <c r="D2338" t="s">
        <v>1539</v>
      </c>
      <c r="E2338" s="323" t="s">
        <v>1539</v>
      </c>
      <c r="G2338" s="323" t="s">
        <v>1539</v>
      </c>
      <c r="H2338" s="323" t="s">
        <v>1539</v>
      </c>
    </row>
    <row r="2339" spans="1:8" x14ac:dyDescent="0.25">
      <c r="A2339" s="103"/>
      <c r="B2339" s="324"/>
      <c r="C2339" s="324" t="s">
        <v>1539</v>
      </c>
      <c r="D2339" t="s">
        <v>1539</v>
      </c>
      <c r="E2339" s="323" t="s">
        <v>1539</v>
      </c>
      <c r="G2339" s="323" t="s">
        <v>1539</v>
      </c>
      <c r="H2339" s="323" t="s">
        <v>1539</v>
      </c>
    </row>
    <row r="2340" spans="1:8" x14ac:dyDescent="0.25">
      <c r="A2340" s="103"/>
      <c r="B2340" s="324"/>
      <c r="C2340" s="324" t="s">
        <v>1539</v>
      </c>
      <c r="D2340" t="s">
        <v>1539</v>
      </c>
      <c r="E2340" s="323" t="s">
        <v>1539</v>
      </c>
      <c r="G2340" s="323" t="s">
        <v>1539</v>
      </c>
      <c r="H2340" s="323" t="s">
        <v>1539</v>
      </c>
    </row>
    <row r="2341" spans="1:8" x14ac:dyDescent="0.25">
      <c r="A2341" s="103"/>
      <c r="B2341" s="324"/>
      <c r="C2341" s="324" t="s">
        <v>1539</v>
      </c>
      <c r="D2341" t="s">
        <v>1539</v>
      </c>
      <c r="E2341" s="323" t="s">
        <v>1539</v>
      </c>
      <c r="G2341" s="323" t="s">
        <v>1539</v>
      </c>
      <c r="H2341" s="323" t="s">
        <v>1539</v>
      </c>
    </row>
    <row r="2342" spans="1:8" x14ac:dyDescent="0.25">
      <c r="A2342" s="103"/>
      <c r="B2342" s="324"/>
      <c r="C2342" s="324" t="s">
        <v>1539</v>
      </c>
      <c r="D2342" t="s">
        <v>1539</v>
      </c>
      <c r="E2342" s="323" t="s">
        <v>1539</v>
      </c>
      <c r="G2342" s="323" t="s">
        <v>1539</v>
      </c>
      <c r="H2342" s="323" t="s">
        <v>1539</v>
      </c>
    </row>
    <row r="2343" spans="1:8" x14ac:dyDescent="0.25">
      <c r="A2343" s="103"/>
      <c r="B2343" s="324"/>
      <c r="C2343" s="324" t="s">
        <v>1539</v>
      </c>
      <c r="D2343" t="s">
        <v>1539</v>
      </c>
      <c r="E2343" s="323" t="s">
        <v>1539</v>
      </c>
      <c r="G2343" s="323" t="s">
        <v>1539</v>
      </c>
      <c r="H2343" s="323" t="s">
        <v>1539</v>
      </c>
    </row>
    <row r="2344" spans="1:8" x14ac:dyDescent="0.25">
      <c r="A2344" s="103"/>
      <c r="B2344" s="324"/>
      <c r="C2344" s="324" t="s">
        <v>1539</v>
      </c>
      <c r="D2344" t="s">
        <v>1539</v>
      </c>
      <c r="E2344" s="323" t="s">
        <v>1539</v>
      </c>
      <c r="G2344" s="323" t="s">
        <v>1539</v>
      </c>
      <c r="H2344" s="323" t="s">
        <v>1539</v>
      </c>
    </row>
    <row r="2345" spans="1:8" x14ac:dyDescent="0.25">
      <c r="A2345" s="103"/>
      <c r="B2345" s="324"/>
      <c r="C2345" s="324" t="s">
        <v>1539</v>
      </c>
      <c r="D2345" t="s">
        <v>1539</v>
      </c>
      <c r="E2345" s="323" t="s">
        <v>1539</v>
      </c>
      <c r="G2345" s="323" t="s">
        <v>1539</v>
      </c>
      <c r="H2345" s="323" t="s">
        <v>1539</v>
      </c>
    </row>
    <row r="2346" spans="1:8" x14ac:dyDescent="0.25">
      <c r="A2346" s="103"/>
      <c r="B2346" s="324"/>
      <c r="C2346" s="324" t="s">
        <v>1539</v>
      </c>
      <c r="D2346" t="s">
        <v>1539</v>
      </c>
      <c r="E2346" s="323" t="s">
        <v>1539</v>
      </c>
      <c r="G2346" s="323" t="s">
        <v>1539</v>
      </c>
      <c r="H2346" s="323" t="s">
        <v>1539</v>
      </c>
    </row>
    <row r="2347" spans="1:8" x14ac:dyDescent="0.25">
      <c r="A2347" s="103"/>
      <c r="B2347" s="324"/>
      <c r="C2347" s="324" t="s">
        <v>1539</v>
      </c>
      <c r="D2347" t="s">
        <v>1539</v>
      </c>
      <c r="E2347" s="323" t="s">
        <v>1539</v>
      </c>
      <c r="G2347" s="323" t="s">
        <v>1539</v>
      </c>
      <c r="H2347" s="323" t="s">
        <v>1539</v>
      </c>
    </row>
    <row r="2348" spans="1:8" x14ac:dyDescent="0.25">
      <c r="A2348" s="103"/>
      <c r="B2348" s="324"/>
      <c r="C2348" s="324" t="s">
        <v>1539</v>
      </c>
      <c r="D2348" t="s">
        <v>1539</v>
      </c>
      <c r="E2348" s="323" t="s">
        <v>1539</v>
      </c>
      <c r="G2348" s="323" t="s">
        <v>1539</v>
      </c>
      <c r="H2348" s="323" t="s">
        <v>1539</v>
      </c>
    </row>
    <row r="2349" spans="1:8" x14ac:dyDescent="0.25">
      <c r="A2349" s="103"/>
      <c r="B2349" s="324"/>
      <c r="C2349" s="324" t="s">
        <v>1539</v>
      </c>
      <c r="D2349" t="s">
        <v>1539</v>
      </c>
      <c r="E2349" s="323" t="s">
        <v>1539</v>
      </c>
      <c r="G2349" s="323" t="s">
        <v>1539</v>
      </c>
      <c r="H2349" s="323" t="s">
        <v>1539</v>
      </c>
    </row>
    <row r="2350" spans="1:8" x14ac:dyDescent="0.25">
      <c r="A2350" s="103"/>
      <c r="B2350" s="324"/>
      <c r="C2350" s="324" t="s">
        <v>1539</v>
      </c>
      <c r="D2350" t="s">
        <v>1539</v>
      </c>
      <c r="E2350" s="323" t="s">
        <v>1539</v>
      </c>
      <c r="G2350" s="323" t="s">
        <v>1539</v>
      </c>
      <c r="H2350" s="323" t="s">
        <v>1539</v>
      </c>
    </row>
    <row r="2351" spans="1:8" x14ac:dyDescent="0.25">
      <c r="A2351" s="103"/>
      <c r="B2351" s="324"/>
      <c r="C2351" s="324" t="s">
        <v>1539</v>
      </c>
      <c r="D2351" t="s">
        <v>1539</v>
      </c>
      <c r="E2351" s="323" t="s">
        <v>1539</v>
      </c>
      <c r="G2351" s="323" t="s">
        <v>1539</v>
      </c>
      <c r="H2351" s="323" t="s">
        <v>1539</v>
      </c>
    </row>
    <row r="2352" spans="1:8" x14ac:dyDescent="0.25">
      <c r="A2352" s="103"/>
      <c r="B2352" s="324"/>
      <c r="C2352" s="324" t="s">
        <v>1539</v>
      </c>
      <c r="D2352" t="s">
        <v>1539</v>
      </c>
      <c r="E2352" s="323" t="s">
        <v>1539</v>
      </c>
      <c r="G2352" s="323" t="s">
        <v>1539</v>
      </c>
      <c r="H2352" s="323" t="s">
        <v>1539</v>
      </c>
    </row>
    <row r="2353" spans="1:8" x14ac:dyDescent="0.25">
      <c r="A2353" s="103"/>
      <c r="B2353" s="324"/>
      <c r="C2353" s="324" t="s">
        <v>1539</v>
      </c>
      <c r="D2353" t="s">
        <v>1539</v>
      </c>
      <c r="E2353" s="323" t="s">
        <v>1539</v>
      </c>
      <c r="G2353" s="323" t="s">
        <v>1539</v>
      </c>
      <c r="H2353" s="323" t="s">
        <v>1539</v>
      </c>
    </row>
    <row r="2354" spans="1:8" x14ac:dyDescent="0.25">
      <c r="A2354" s="103"/>
      <c r="B2354" s="324"/>
      <c r="C2354" s="324" t="s">
        <v>1539</v>
      </c>
      <c r="D2354" t="s">
        <v>1539</v>
      </c>
      <c r="E2354" s="323" t="s">
        <v>1539</v>
      </c>
      <c r="G2354" s="323" t="s">
        <v>1539</v>
      </c>
      <c r="H2354" s="323" t="s">
        <v>1539</v>
      </c>
    </row>
    <row r="2355" spans="1:8" x14ac:dyDescent="0.25">
      <c r="A2355" s="103"/>
      <c r="B2355" s="324"/>
      <c r="C2355" s="324" t="s">
        <v>1539</v>
      </c>
      <c r="D2355" t="s">
        <v>1539</v>
      </c>
      <c r="E2355" s="323" t="s">
        <v>1539</v>
      </c>
      <c r="G2355" s="323" t="s">
        <v>1539</v>
      </c>
      <c r="H2355" s="323" t="s">
        <v>1539</v>
      </c>
    </row>
    <row r="2356" spans="1:8" x14ac:dyDescent="0.25">
      <c r="A2356" s="103"/>
      <c r="B2356" s="324"/>
      <c r="C2356" s="324" t="s">
        <v>1539</v>
      </c>
      <c r="D2356" t="s">
        <v>1539</v>
      </c>
      <c r="E2356" s="323" t="s">
        <v>1539</v>
      </c>
      <c r="G2356" s="323" t="s">
        <v>1539</v>
      </c>
      <c r="H2356" s="323" t="s">
        <v>1539</v>
      </c>
    </row>
    <row r="2357" spans="1:8" x14ac:dyDescent="0.25">
      <c r="A2357" s="103"/>
      <c r="B2357" s="324"/>
      <c r="C2357" s="324" t="s">
        <v>1539</v>
      </c>
      <c r="D2357" t="s">
        <v>1539</v>
      </c>
      <c r="E2357" s="323" t="s">
        <v>1539</v>
      </c>
      <c r="G2357" s="323" t="s">
        <v>1539</v>
      </c>
      <c r="H2357" s="323" t="s">
        <v>1539</v>
      </c>
    </row>
    <row r="2358" spans="1:8" x14ac:dyDescent="0.25">
      <c r="A2358" s="103"/>
      <c r="B2358" s="324"/>
      <c r="C2358" s="324" t="s">
        <v>1539</v>
      </c>
      <c r="D2358" t="s">
        <v>1539</v>
      </c>
      <c r="E2358" s="323" t="s">
        <v>1539</v>
      </c>
      <c r="G2358" s="323" t="s">
        <v>1539</v>
      </c>
      <c r="H2358" s="323" t="s">
        <v>1539</v>
      </c>
    </row>
    <row r="2359" spans="1:8" x14ac:dyDescent="0.25">
      <c r="A2359" s="103"/>
      <c r="B2359" s="324"/>
      <c r="C2359" s="324" t="s">
        <v>1539</v>
      </c>
      <c r="D2359" t="s">
        <v>1539</v>
      </c>
      <c r="E2359" s="323" t="s">
        <v>1539</v>
      </c>
      <c r="G2359" s="323" t="s">
        <v>1539</v>
      </c>
      <c r="H2359" s="323" t="s">
        <v>1539</v>
      </c>
    </row>
    <row r="2360" spans="1:8" x14ac:dyDescent="0.25">
      <c r="A2360" s="103"/>
      <c r="B2360" s="324"/>
      <c r="C2360" s="324" t="s">
        <v>1539</v>
      </c>
      <c r="D2360" t="s">
        <v>1539</v>
      </c>
      <c r="E2360" s="323" t="s">
        <v>1539</v>
      </c>
      <c r="G2360" s="323" t="s">
        <v>1539</v>
      </c>
      <c r="H2360" s="323" t="s">
        <v>1539</v>
      </c>
    </row>
    <row r="2361" spans="1:8" x14ac:dyDescent="0.25">
      <c r="A2361" s="103"/>
      <c r="B2361" s="324"/>
      <c r="C2361" s="324" t="s">
        <v>1539</v>
      </c>
      <c r="D2361" t="s">
        <v>1539</v>
      </c>
      <c r="E2361" s="323" t="s">
        <v>1539</v>
      </c>
      <c r="G2361" s="323" t="s">
        <v>1539</v>
      </c>
      <c r="H2361" s="323" t="s">
        <v>1539</v>
      </c>
    </row>
    <row r="2362" spans="1:8" x14ac:dyDescent="0.25">
      <c r="A2362" s="103"/>
      <c r="B2362" s="326"/>
      <c r="C2362" s="324" t="s">
        <v>1539</v>
      </c>
      <c r="D2362" t="s">
        <v>1539</v>
      </c>
      <c r="E2362" s="323" t="s">
        <v>1539</v>
      </c>
      <c r="G2362" s="323" t="s">
        <v>1539</v>
      </c>
      <c r="H2362" s="323" t="s">
        <v>1539</v>
      </c>
    </row>
    <row r="2363" spans="1:8" x14ac:dyDescent="0.25">
      <c r="A2363" s="103"/>
      <c r="C2363" s="324" t="s">
        <v>1539</v>
      </c>
      <c r="D2363" t="s">
        <v>1539</v>
      </c>
      <c r="E2363" s="323" t="s">
        <v>1539</v>
      </c>
      <c r="G2363" s="323" t="s">
        <v>1539</v>
      </c>
      <c r="H2363" s="323" t="s">
        <v>1539</v>
      </c>
    </row>
    <row r="2364" spans="1:8" x14ac:dyDescent="0.25">
      <c r="A2364" s="103"/>
      <c r="C2364" s="324" t="s">
        <v>1539</v>
      </c>
      <c r="D2364" t="s">
        <v>1539</v>
      </c>
      <c r="E2364" s="323" t="s">
        <v>1539</v>
      </c>
      <c r="G2364" s="323" t="s">
        <v>1539</v>
      </c>
      <c r="H2364" s="323" t="s">
        <v>1539</v>
      </c>
    </row>
    <row r="2365" spans="1:8" x14ac:dyDescent="0.25">
      <c r="A2365" s="103"/>
      <c r="C2365" s="324" t="s">
        <v>1539</v>
      </c>
      <c r="D2365" t="s">
        <v>1539</v>
      </c>
      <c r="E2365" s="323" t="s">
        <v>1539</v>
      </c>
      <c r="G2365" s="323" t="s">
        <v>1539</v>
      </c>
      <c r="H2365" s="323" t="s">
        <v>1539</v>
      </c>
    </row>
    <row r="2366" spans="1:8" x14ac:dyDescent="0.25">
      <c r="A2366" s="103"/>
      <c r="B2366" s="326"/>
      <c r="C2366" s="324" t="s">
        <v>1539</v>
      </c>
      <c r="D2366" t="s">
        <v>1539</v>
      </c>
      <c r="E2366" s="323" t="s">
        <v>1539</v>
      </c>
      <c r="G2366" s="323" t="s">
        <v>1539</v>
      </c>
      <c r="H2366" s="323" t="s">
        <v>1539</v>
      </c>
    </row>
    <row r="2367" spans="1:8" x14ac:dyDescent="0.25">
      <c r="A2367" s="103"/>
      <c r="C2367" s="324" t="s">
        <v>1539</v>
      </c>
      <c r="D2367" t="s">
        <v>1539</v>
      </c>
      <c r="E2367" s="323" t="s">
        <v>1539</v>
      </c>
      <c r="G2367" s="323" t="s">
        <v>1539</v>
      </c>
      <c r="H2367" s="323" t="s">
        <v>1539</v>
      </c>
    </row>
    <row r="2368" spans="1:8" x14ac:dyDescent="0.25">
      <c r="A2368" s="103"/>
      <c r="C2368" s="324" t="s">
        <v>1539</v>
      </c>
      <c r="D2368" t="s">
        <v>1539</v>
      </c>
      <c r="E2368" s="323" t="s">
        <v>1539</v>
      </c>
      <c r="G2368" s="323" t="s">
        <v>1539</v>
      </c>
      <c r="H2368" s="323" t="s">
        <v>1539</v>
      </c>
    </row>
    <row r="2369" spans="1:8" x14ac:dyDescent="0.25">
      <c r="A2369" s="103"/>
      <c r="C2369" s="324" t="s">
        <v>1539</v>
      </c>
      <c r="D2369" t="s">
        <v>1539</v>
      </c>
      <c r="E2369" s="323" t="s">
        <v>1539</v>
      </c>
      <c r="G2369" s="323" t="s">
        <v>1539</v>
      </c>
      <c r="H2369" s="323" t="s">
        <v>1539</v>
      </c>
    </row>
    <row r="2370" spans="1:8" x14ac:dyDescent="0.25">
      <c r="A2370" s="103"/>
      <c r="B2370" s="324"/>
      <c r="C2370" s="324" t="s">
        <v>1539</v>
      </c>
      <c r="D2370" t="s">
        <v>1539</v>
      </c>
      <c r="E2370" s="323" t="s">
        <v>1539</v>
      </c>
      <c r="G2370" s="323" t="s">
        <v>1539</v>
      </c>
      <c r="H2370" s="323" t="s">
        <v>1539</v>
      </c>
    </row>
    <row r="2371" spans="1:8" x14ac:dyDescent="0.25">
      <c r="A2371" s="103"/>
      <c r="B2371" s="324"/>
      <c r="C2371" s="324" t="s">
        <v>1539</v>
      </c>
      <c r="D2371" t="s">
        <v>1539</v>
      </c>
      <c r="E2371" s="323" t="s">
        <v>1539</v>
      </c>
      <c r="G2371" s="323" t="s">
        <v>1539</v>
      </c>
      <c r="H2371" s="323" t="s">
        <v>1539</v>
      </c>
    </row>
    <row r="2372" spans="1:8" x14ac:dyDescent="0.25">
      <c r="A2372" s="103"/>
      <c r="B2372" s="324"/>
      <c r="C2372" s="324" t="s">
        <v>1539</v>
      </c>
      <c r="D2372" t="s">
        <v>1539</v>
      </c>
      <c r="E2372" s="323" t="s">
        <v>1539</v>
      </c>
      <c r="G2372" s="323" t="s">
        <v>1539</v>
      </c>
      <c r="H2372" s="323" t="s">
        <v>1539</v>
      </c>
    </row>
    <row r="2373" spans="1:8" x14ac:dyDescent="0.25">
      <c r="A2373" s="103"/>
      <c r="B2373" s="324"/>
      <c r="C2373" s="324" t="s">
        <v>1539</v>
      </c>
      <c r="D2373" t="s">
        <v>1539</v>
      </c>
      <c r="E2373" s="323" t="s">
        <v>1539</v>
      </c>
      <c r="G2373" s="323" t="s">
        <v>1539</v>
      </c>
      <c r="H2373" s="323" t="s">
        <v>1539</v>
      </c>
    </row>
    <row r="2374" spans="1:8" x14ac:dyDescent="0.25">
      <c r="A2374" s="103"/>
      <c r="B2374" s="324"/>
      <c r="C2374" s="324" t="s">
        <v>1539</v>
      </c>
      <c r="D2374" t="s">
        <v>1539</v>
      </c>
      <c r="E2374" s="323" t="s">
        <v>1539</v>
      </c>
      <c r="G2374" s="323" t="s">
        <v>1539</v>
      </c>
      <c r="H2374" s="323" t="s">
        <v>1539</v>
      </c>
    </row>
    <row r="2375" spans="1:8" x14ac:dyDescent="0.25">
      <c r="A2375" s="103"/>
      <c r="B2375" s="324"/>
      <c r="C2375" s="324" t="s">
        <v>1539</v>
      </c>
      <c r="D2375" t="s">
        <v>1539</v>
      </c>
      <c r="E2375" s="323" t="s">
        <v>1539</v>
      </c>
      <c r="G2375" s="323" t="s">
        <v>1539</v>
      </c>
      <c r="H2375" s="323" t="s">
        <v>1539</v>
      </c>
    </row>
    <row r="2376" spans="1:8" x14ac:dyDescent="0.25">
      <c r="A2376" s="103"/>
      <c r="B2376" s="324"/>
      <c r="C2376" s="324" t="s">
        <v>1539</v>
      </c>
      <c r="D2376" t="s">
        <v>1539</v>
      </c>
      <c r="E2376" s="323" t="s">
        <v>1539</v>
      </c>
      <c r="G2376" s="323" t="s">
        <v>1539</v>
      </c>
      <c r="H2376" s="323" t="s">
        <v>1539</v>
      </c>
    </row>
    <row r="2377" spans="1:8" x14ac:dyDescent="0.25">
      <c r="A2377" s="103"/>
      <c r="B2377" s="324"/>
      <c r="C2377" s="324" t="s">
        <v>1539</v>
      </c>
      <c r="D2377" t="s">
        <v>1539</v>
      </c>
      <c r="E2377" s="323" t="s">
        <v>1539</v>
      </c>
      <c r="G2377" s="323" t="s">
        <v>1539</v>
      </c>
      <c r="H2377" s="323" t="s">
        <v>1539</v>
      </c>
    </row>
    <row r="2378" spans="1:8" x14ac:dyDescent="0.25">
      <c r="A2378" s="103"/>
      <c r="B2378" s="324"/>
      <c r="C2378" s="324" t="s">
        <v>1539</v>
      </c>
      <c r="D2378" t="s">
        <v>1539</v>
      </c>
      <c r="E2378" s="323" t="s">
        <v>1539</v>
      </c>
      <c r="G2378" s="323" t="s">
        <v>1539</v>
      </c>
      <c r="H2378" s="323" t="s">
        <v>1539</v>
      </c>
    </row>
    <row r="2379" spans="1:8" x14ac:dyDescent="0.25">
      <c r="A2379" s="103"/>
      <c r="B2379" s="324"/>
      <c r="C2379" s="324" t="s">
        <v>1539</v>
      </c>
      <c r="D2379" t="s">
        <v>1539</v>
      </c>
      <c r="E2379" s="323" t="s">
        <v>1539</v>
      </c>
      <c r="G2379" s="323" t="s">
        <v>1539</v>
      </c>
      <c r="H2379" s="323" t="s">
        <v>1539</v>
      </c>
    </row>
    <row r="2380" spans="1:8" x14ac:dyDescent="0.25">
      <c r="A2380" s="103"/>
      <c r="B2380" s="324"/>
      <c r="C2380" s="324" t="s">
        <v>1539</v>
      </c>
      <c r="D2380" t="s">
        <v>1539</v>
      </c>
      <c r="E2380" s="323" t="s">
        <v>1539</v>
      </c>
      <c r="G2380" s="323" t="s">
        <v>1539</v>
      </c>
      <c r="H2380" s="323" t="s">
        <v>1539</v>
      </c>
    </row>
    <row r="2381" spans="1:8" x14ac:dyDescent="0.25">
      <c r="A2381" s="103"/>
      <c r="B2381" s="324"/>
      <c r="C2381" s="324" t="s">
        <v>1539</v>
      </c>
      <c r="D2381" t="s">
        <v>1539</v>
      </c>
      <c r="E2381" s="323" t="s">
        <v>1539</v>
      </c>
      <c r="G2381" s="323" t="s">
        <v>1539</v>
      </c>
      <c r="H2381" s="323" t="s">
        <v>1539</v>
      </c>
    </row>
    <row r="2382" spans="1:8" x14ac:dyDescent="0.25">
      <c r="A2382" s="103"/>
      <c r="B2382" s="324"/>
      <c r="C2382" s="324" t="s">
        <v>1539</v>
      </c>
      <c r="D2382" t="s">
        <v>1539</v>
      </c>
      <c r="E2382" s="323" t="s">
        <v>1539</v>
      </c>
      <c r="G2382" s="323" t="s">
        <v>1539</v>
      </c>
      <c r="H2382" s="323" t="s">
        <v>1539</v>
      </c>
    </row>
    <row r="2383" spans="1:8" x14ac:dyDescent="0.25">
      <c r="A2383" s="103"/>
      <c r="B2383" s="326"/>
      <c r="C2383" s="324" t="s">
        <v>1539</v>
      </c>
      <c r="D2383" t="s">
        <v>1539</v>
      </c>
      <c r="E2383" s="323" t="s">
        <v>1539</v>
      </c>
      <c r="G2383" s="323" t="s">
        <v>1539</v>
      </c>
      <c r="H2383" s="323" t="s">
        <v>1539</v>
      </c>
    </row>
    <row r="2384" spans="1:8" x14ac:dyDescent="0.25">
      <c r="A2384" s="103"/>
      <c r="C2384" s="324" t="s">
        <v>1539</v>
      </c>
      <c r="D2384" t="s">
        <v>1539</v>
      </c>
      <c r="E2384" s="323" t="s">
        <v>1539</v>
      </c>
      <c r="G2384" s="323" t="s">
        <v>1539</v>
      </c>
      <c r="H2384" s="323" t="s">
        <v>1539</v>
      </c>
    </row>
    <row r="2385" spans="1:8" x14ac:dyDescent="0.25">
      <c r="A2385" s="103"/>
      <c r="C2385" s="324" t="s">
        <v>1539</v>
      </c>
      <c r="D2385" t="s">
        <v>1539</v>
      </c>
      <c r="E2385" s="323" t="s">
        <v>1539</v>
      </c>
      <c r="G2385" s="323" t="s">
        <v>1539</v>
      </c>
      <c r="H2385" s="323" t="s">
        <v>1539</v>
      </c>
    </row>
    <row r="2386" spans="1:8" x14ac:dyDescent="0.25">
      <c r="A2386" s="103"/>
      <c r="C2386" s="324" t="s">
        <v>1539</v>
      </c>
      <c r="D2386" t="s">
        <v>1539</v>
      </c>
      <c r="E2386" s="323" t="s">
        <v>1539</v>
      </c>
      <c r="G2386" s="323" t="s">
        <v>1539</v>
      </c>
      <c r="H2386" s="323" t="s">
        <v>1539</v>
      </c>
    </row>
    <row r="2387" spans="1:8" x14ac:dyDescent="0.25">
      <c r="A2387" s="103"/>
      <c r="B2387" s="324"/>
      <c r="C2387" s="324" t="s">
        <v>1539</v>
      </c>
      <c r="D2387" t="s">
        <v>1539</v>
      </c>
      <c r="E2387" s="323" t="s">
        <v>1539</v>
      </c>
      <c r="G2387" s="323" t="s">
        <v>1539</v>
      </c>
      <c r="H2387" s="323" t="s">
        <v>1539</v>
      </c>
    </row>
    <row r="2388" spans="1:8" x14ac:dyDescent="0.25">
      <c r="A2388" s="103"/>
      <c r="B2388" s="324"/>
      <c r="C2388" s="324" t="s">
        <v>1539</v>
      </c>
      <c r="D2388" t="s">
        <v>1539</v>
      </c>
      <c r="E2388" s="323" t="s">
        <v>1539</v>
      </c>
      <c r="G2388" s="323" t="s">
        <v>1539</v>
      </c>
      <c r="H2388" s="323" t="s">
        <v>1539</v>
      </c>
    </row>
    <row r="2389" spans="1:8" x14ac:dyDescent="0.25">
      <c r="A2389" s="103"/>
      <c r="B2389" s="324"/>
      <c r="C2389" s="324" t="s">
        <v>1539</v>
      </c>
      <c r="D2389" t="s">
        <v>1539</v>
      </c>
      <c r="E2389" s="323" t="s">
        <v>1539</v>
      </c>
      <c r="G2389" s="323" t="s">
        <v>1539</v>
      </c>
      <c r="H2389" s="323" t="s">
        <v>1539</v>
      </c>
    </row>
    <row r="2390" spans="1:8" x14ac:dyDescent="0.25">
      <c r="A2390" s="103"/>
      <c r="B2390" s="324"/>
      <c r="C2390" s="324" t="s">
        <v>1539</v>
      </c>
      <c r="D2390" t="s">
        <v>1539</v>
      </c>
      <c r="E2390" s="323" t="s">
        <v>1539</v>
      </c>
      <c r="G2390" s="323" t="s">
        <v>1539</v>
      </c>
      <c r="H2390" s="323" t="s">
        <v>1539</v>
      </c>
    </row>
    <row r="2391" spans="1:8" x14ac:dyDescent="0.25">
      <c r="A2391" s="103"/>
      <c r="B2391" s="324"/>
      <c r="C2391" s="324" t="s">
        <v>1539</v>
      </c>
      <c r="D2391" t="s">
        <v>1539</v>
      </c>
      <c r="E2391" s="323" t="s">
        <v>1539</v>
      </c>
      <c r="G2391" s="323" t="s">
        <v>1539</v>
      </c>
      <c r="H2391" s="323" t="s">
        <v>1539</v>
      </c>
    </row>
    <row r="2392" spans="1:8" x14ac:dyDescent="0.25">
      <c r="A2392" s="103"/>
      <c r="B2392" s="324"/>
      <c r="C2392" s="324" t="s">
        <v>1539</v>
      </c>
      <c r="D2392" t="s">
        <v>1539</v>
      </c>
      <c r="E2392" s="323" t="s">
        <v>1539</v>
      </c>
      <c r="G2392" s="323" t="s">
        <v>1539</v>
      </c>
      <c r="H2392" s="323" t="s">
        <v>1539</v>
      </c>
    </row>
    <row r="2393" spans="1:8" x14ac:dyDescent="0.25">
      <c r="A2393" s="103"/>
      <c r="B2393" s="324"/>
      <c r="C2393" s="324" t="s">
        <v>1539</v>
      </c>
      <c r="D2393" t="s">
        <v>1539</v>
      </c>
      <c r="E2393" s="323" t="s">
        <v>1539</v>
      </c>
      <c r="G2393" s="323" t="s">
        <v>1539</v>
      </c>
      <c r="H2393" s="323" t="s">
        <v>1539</v>
      </c>
    </row>
    <row r="2394" spans="1:8" x14ac:dyDescent="0.25">
      <c r="A2394" s="103"/>
      <c r="B2394" s="324"/>
      <c r="C2394" s="324" t="s">
        <v>1539</v>
      </c>
      <c r="D2394" t="s">
        <v>1539</v>
      </c>
      <c r="E2394" s="323" t="s">
        <v>1539</v>
      </c>
      <c r="G2394" s="323" t="s">
        <v>1539</v>
      </c>
      <c r="H2394" s="323" t="s">
        <v>1539</v>
      </c>
    </row>
    <row r="2395" spans="1:8" x14ac:dyDescent="0.25">
      <c r="A2395" s="103"/>
      <c r="B2395" s="324"/>
      <c r="C2395" s="324" t="s">
        <v>1539</v>
      </c>
      <c r="D2395" t="s">
        <v>1539</v>
      </c>
      <c r="E2395" s="323" t="s">
        <v>1539</v>
      </c>
      <c r="G2395" s="323" t="s">
        <v>1539</v>
      </c>
      <c r="H2395" s="323" t="s">
        <v>1539</v>
      </c>
    </row>
    <row r="2396" spans="1:8" x14ac:dyDescent="0.25">
      <c r="A2396" s="103"/>
      <c r="B2396" s="324"/>
      <c r="C2396" s="324" t="s">
        <v>1539</v>
      </c>
      <c r="D2396" t="s">
        <v>1539</v>
      </c>
      <c r="E2396" s="323" t="s">
        <v>1539</v>
      </c>
      <c r="G2396" s="323" t="s">
        <v>1539</v>
      </c>
      <c r="H2396" s="323" t="s">
        <v>1539</v>
      </c>
    </row>
    <row r="2397" spans="1:8" x14ac:dyDescent="0.25">
      <c r="A2397" s="103"/>
      <c r="B2397" s="324"/>
      <c r="C2397" s="324" t="s">
        <v>1539</v>
      </c>
      <c r="D2397" t="s">
        <v>1539</v>
      </c>
      <c r="E2397" s="323" t="s">
        <v>1539</v>
      </c>
      <c r="G2397" s="323" t="s">
        <v>1539</v>
      </c>
      <c r="H2397" s="323" t="s">
        <v>1539</v>
      </c>
    </row>
    <row r="2398" spans="1:8" x14ac:dyDescent="0.25">
      <c r="A2398" s="103"/>
      <c r="B2398" s="324"/>
      <c r="C2398" s="324" t="s">
        <v>1539</v>
      </c>
      <c r="D2398" t="s">
        <v>1539</v>
      </c>
      <c r="E2398" s="323" t="s">
        <v>1539</v>
      </c>
      <c r="G2398" s="323" t="s">
        <v>1539</v>
      </c>
      <c r="H2398" s="323" t="s">
        <v>1539</v>
      </c>
    </row>
    <row r="2399" spans="1:8" x14ac:dyDescent="0.25">
      <c r="A2399" s="103"/>
      <c r="B2399" s="324"/>
      <c r="C2399" s="324" t="s">
        <v>1539</v>
      </c>
      <c r="D2399" t="s">
        <v>1539</v>
      </c>
      <c r="E2399" s="323" t="s">
        <v>1539</v>
      </c>
      <c r="G2399" s="323" t="s">
        <v>1539</v>
      </c>
      <c r="H2399" s="323" t="s">
        <v>1539</v>
      </c>
    </row>
    <row r="2400" spans="1:8" x14ac:dyDescent="0.25">
      <c r="A2400" s="103"/>
      <c r="B2400" s="324"/>
      <c r="C2400" s="324" t="s">
        <v>1539</v>
      </c>
      <c r="D2400" t="s">
        <v>1539</v>
      </c>
      <c r="E2400" s="323" t="s">
        <v>1539</v>
      </c>
      <c r="G2400" s="323" t="s">
        <v>1539</v>
      </c>
      <c r="H2400" s="323" t="s">
        <v>1539</v>
      </c>
    </row>
    <row r="2401" spans="1:8" x14ac:dyDescent="0.25">
      <c r="A2401" s="103"/>
      <c r="B2401" s="324"/>
      <c r="C2401" s="324" t="s">
        <v>1539</v>
      </c>
      <c r="D2401" t="s">
        <v>1539</v>
      </c>
      <c r="E2401" s="323" t="s">
        <v>1539</v>
      </c>
      <c r="G2401" s="323" t="s">
        <v>1539</v>
      </c>
      <c r="H2401" s="323" t="s">
        <v>1539</v>
      </c>
    </row>
    <row r="2402" spans="1:8" x14ac:dyDescent="0.25">
      <c r="A2402" s="103"/>
      <c r="B2402" s="324"/>
      <c r="C2402" s="324" t="s">
        <v>1539</v>
      </c>
      <c r="D2402" t="s">
        <v>1539</v>
      </c>
      <c r="E2402" s="323" t="s">
        <v>1539</v>
      </c>
      <c r="G2402" s="323" t="s">
        <v>1539</v>
      </c>
      <c r="H2402" s="323" t="s">
        <v>1539</v>
      </c>
    </row>
    <row r="2403" spans="1:8" x14ac:dyDescent="0.25">
      <c r="A2403" s="103"/>
      <c r="B2403" s="324"/>
      <c r="C2403" s="324" t="s">
        <v>1539</v>
      </c>
      <c r="D2403" t="s">
        <v>1539</v>
      </c>
      <c r="E2403" s="323" t="s">
        <v>1539</v>
      </c>
      <c r="G2403" s="323" t="s">
        <v>1539</v>
      </c>
      <c r="H2403" s="323" t="s">
        <v>1539</v>
      </c>
    </row>
    <row r="2404" spans="1:8" x14ac:dyDescent="0.25">
      <c r="A2404" s="103"/>
      <c r="B2404" s="327"/>
      <c r="C2404" s="324" t="s">
        <v>1539</v>
      </c>
      <c r="D2404" t="s">
        <v>1539</v>
      </c>
      <c r="E2404" s="323" t="s">
        <v>1539</v>
      </c>
      <c r="G2404" s="323" t="s">
        <v>1539</v>
      </c>
      <c r="H2404" s="323" t="s">
        <v>1539</v>
      </c>
    </row>
    <row r="2405" spans="1:8" x14ac:dyDescent="0.25">
      <c r="A2405" s="103"/>
      <c r="B2405" s="324"/>
      <c r="C2405" s="324" t="s">
        <v>1539</v>
      </c>
      <c r="D2405" t="s">
        <v>1539</v>
      </c>
      <c r="E2405" s="323" t="s">
        <v>1539</v>
      </c>
      <c r="G2405" s="323" t="s">
        <v>1539</v>
      </c>
      <c r="H2405" s="323" t="s">
        <v>1539</v>
      </c>
    </row>
    <row r="2406" spans="1:8" x14ac:dyDescent="0.25">
      <c r="A2406" s="103"/>
      <c r="B2406" s="324"/>
      <c r="C2406" s="324" t="s">
        <v>1539</v>
      </c>
      <c r="D2406" t="s">
        <v>1539</v>
      </c>
      <c r="E2406" s="323" t="s">
        <v>1539</v>
      </c>
      <c r="G2406" s="323" t="s">
        <v>1539</v>
      </c>
      <c r="H2406" s="323" t="s">
        <v>1539</v>
      </c>
    </row>
    <row r="2407" spans="1:8" x14ac:dyDescent="0.25">
      <c r="A2407" s="103"/>
      <c r="B2407" s="324"/>
      <c r="C2407" s="324" t="s">
        <v>1539</v>
      </c>
      <c r="D2407" t="s">
        <v>1539</v>
      </c>
      <c r="E2407" s="323" t="s">
        <v>1539</v>
      </c>
      <c r="G2407" s="323" t="s">
        <v>1539</v>
      </c>
      <c r="H2407" s="323" t="s">
        <v>1539</v>
      </c>
    </row>
    <row r="2408" spans="1:8" x14ac:dyDescent="0.25">
      <c r="A2408" s="103"/>
      <c r="B2408" s="324"/>
      <c r="C2408" s="324" t="s">
        <v>1539</v>
      </c>
      <c r="D2408" t="s">
        <v>1539</v>
      </c>
      <c r="E2408" s="323" t="s">
        <v>1539</v>
      </c>
      <c r="G2408" s="323" t="s">
        <v>1539</v>
      </c>
      <c r="H2408" s="323" t="s">
        <v>1539</v>
      </c>
    </row>
    <row r="2409" spans="1:8" x14ac:dyDescent="0.25">
      <c r="A2409" s="103"/>
      <c r="B2409" s="324"/>
      <c r="C2409" s="324" t="s">
        <v>1539</v>
      </c>
      <c r="D2409" t="s">
        <v>1539</v>
      </c>
      <c r="E2409" s="323" t="s">
        <v>1539</v>
      </c>
      <c r="G2409" s="323" t="s">
        <v>1539</v>
      </c>
      <c r="H2409" s="323" t="s">
        <v>1539</v>
      </c>
    </row>
    <row r="2410" spans="1:8" x14ac:dyDescent="0.25">
      <c r="A2410" s="103"/>
      <c r="B2410" s="324"/>
      <c r="C2410" s="324" t="s">
        <v>1539</v>
      </c>
      <c r="D2410" t="s">
        <v>1539</v>
      </c>
      <c r="E2410" s="323" t="s">
        <v>1539</v>
      </c>
      <c r="G2410" s="323" t="s">
        <v>1539</v>
      </c>
      <c r="H2410" s="323" t="s">
        <v>1539</v>
      </c>
    </row>
    <row r="2411" spans="1:8" x14ac:dyDescent="0.25">
      <c r="A2411" s="103"/>
      <c r="B2411" s="324"/>
      <c r="C2411" s="324" t="s">
        <v>1539</v>
      </c>
      <c r="D2411" t="s">
        <v>1539</v>
      </c>
      <c r="E2411" s="323" t="s">
        <v>1539</v>
      </c>
      <c r="G2411" s="323" t="s">
        <v>1539</v>
      </c>
      <c r="H2411" s="323" t="s">
        <v>1539</v>
      </c>
    </row>
    <row r="2412" spans="1:8" x14ac:dyDescent="0.25">
      <c r="A2412" s="103"/>
      <c r="B2412" s="324"/>
      <c r="C2412" s="324" t="s">
        <v>1539</v>
      </c>
      <c r="D2412" t="s">
        <v>1539</v>
      </c>
      <c r="E2412" s="323" t="s">
        <v>1539</v>
      </c>
      <c r="G2412" s="323" t="s">
        <v>1539</v>
      </c>
      <c r="H2412" s="323" t="s">
        <v>1539</v>
      </c>
    </row>
    <row r="2413" spans="1:8" x14ac:dyDescent="0.25">
      <c r="A2413" s="103"/>
      <c r="B2413" s="324"/>
      <c r="C2413" s="324" t="s">
        <v>1539</v>
      </c>
      <c r="D2413" t="s">
        <v>1539</v>
      </c>
      <c r="E2413" s="323" t="s">
        <v>1539</v>
      </c>
      <c r="G2413" s="323" t="s">
        <v>1539</v>
      </c>
      <c r="H2413" s="323" t="s">
        <v>1539</v>
      </c>
    </row>
    <row r="2414" spans="1:8" x14ac:dyDescent="0.25">
      <c r="A2414" s="103"/>
      <c r="B2414" s="324"/>
      <c r="C2414" s="324" t="s">
        <v>1539</v>
      </c>
      <c r="D2414" t="s">
        <v>1539</v>
      </c>
      <c r="E2414" s="323" t="s">
        <v>1539</v>
      </c>
      <c r="G2414" s="323" t="s">
        <v>1539</v>
      </c>
      <c r="H2414" s="323" t="s">
        <v>1539</v>
      </c>
    </row>
    <row r="2415" spans="1:8" x14ac:dyDescent="0.25">
      <c r="A2415" s="103"/>
      <c r="B2415" s="324"/>
      <c r="C2415" s="324" t="s">
        <v>1539</v>
      </c>
      <c r="D2415" t="s">
        <v>1539</v>
      </c>
      <c r="E2415" s="323" t="s">
        <v>1539</v>
      </c>
      <c r="G2415" s="323" t="s">
        <v>1539</v>
      </c>
      <c r="H2415" s="323" t="s">
        <v>1539</v>
      </c>
    </row>
    <row r="2416" spans="1:8" x14ac:dyDescent="0.25">
      <c r="A2416" s="103"/>
      <c r="B2416" s="324"/>
      <c r="C2416" s="324" t="s">
        <v>1539</v>
      </c>
      <c r="D2416" t="s">
        <v>1539</v>
      </c>
      <c r="E2416" s="323" t="s">
        <v>1539</v>
      </c>
      <c r="G2416" s="323" t="s">
        <v>1539</v>
      </c>
      <c r="H2416" s="323" t="s">
        <v>1539</v>
      </c>
    </row>
    <row r="2417" spans="1:8" x14ac:dyDescent="0.25">
      <c r="A2417" s="103"/>
      <c r="B2417" s="324"/>
      <c r="C2417" s="324" t="s">
        <v>1539</v>
      </c>
      <c r="D2417" t="s">
        <v>1539</v>
      </c>
      <c r="E2417" s="323" t="s">
        <v>1539</v>
      </c>
      <c r="G2417" s="323" t="s">
        <v>1539</v>
      </c>
      <c r="H2417" s="323" t="s">
        <v>1539</v>
      </c>
    </row>
    <row r="2418" spans="1:8" x14ac:dyDescent="0.25">
      <c r="A2418" s="103"/>
      <c r="B2418" s="324"/>
      <c r="C2418" s="324" t="s">
        <v>1539</v>
      </c>
      <c r="D2418" t="s">
        <v>1539</v>
      </c>
      <c r="E2418" s="323" t="s">
        <v>1539</v>
      </c>
      <c r="G2418" s="323" t="s">
        <v>1539</v>
      </c>
      <c r="H2418" s="323" t="s">
        <v>1539</v>
      </c>
    </row>
    <row r="2419" spans="1:8" x14ac:dyDescent="0.25">
      <c r="A2419" s="103"/>
      <c r="B2419" s="324"/>
      <c r="C2419" s="324" t="s">
        <v>1539</v>
      </c>
      <c r="D2419" t="s">
        <v>1539</v>
      </c>
      <c r="E2419" s="323" t="s">
        <v>1539</v>
      </c>
      <c r="G2419" s="323" t="s">
        <v>1539</v>
      </c>
      <c r="H2419" s="323" t="s">
        <v>1539</v>
      </c>
    </row>
    <row r="2420" spans="1:8" x14ac:dyDescent="0.25">
      <c r="A2420" s="103"/>
      <c r="B2420" s="324"/>
      <c r="C2420" s="324" t="s">
        <v>1539</v>
      </c>
      <c r="D2420" t="s">
        <v>1539</v>
      </c>
      <c r="E2420" s="323" t="s">
        <v>1539</v>
      </c>
      <c r="G2420" s="323" t="s">
        <v>1539</v>
      </c>
      <c r="H2420" s="323" t="s">
        <v>1539</v>
      </c>
    </row>
    <row r="2421" spans="1:8" x14ac:dyDescent="0.25">
      <c r="A2421" s="103"/>
      <c r="B2421" s="324"/>
      <c r="C2421" s="324" t="s">
        <v>1539</v>
      </c>
      <c r="D2421" t="s">
        <v>1539</v>
      </c>
      <c r="E2421" s="323" t="s">
        <v>1539</v>
      </c>
      <c r="G2421" s="323" t="s">
        <v>1539</v>
      </c>
      <c r="H2421" s="323" t="s">
        <v>1539</v>
      </c>
    </row>
    <row r="2422" spans="1:8" x14ac:dyDescent="0.25">
      <c r="A2422" s="103"/>
      <c r="B2422" s="324"/>
      <c r="C2422" s="324" t="s">
        <v>1539</v>
      </c>
      <c r="D2422" t="s">
        <v>1539</v>
      </c>
      <c r="E2422" s="323" t="s">
        <v>1539</v>
      </c>
      <c r="G2422" s="323" t="s">
        <v>1539</v>
      </c>
      <c r="H2422" s="323" t="s">
        <v>1539</v>
      </c>
    </row>
    <row r="2423" spans="1:8" x14ac:dyDescent="0.25">
      <c r="A2423" s="103"/>
      <c r="B2423" s="324"/>
      <c r="C2423" s="324" t="s">
        <v>1539</v>
      </c>
      <c r="D2423" t="s">
        <v>1539</v>
      </c>
      <c r="E2423" s="323" t="s">
        <v>1539</v>
      </c>
      <c r="G2423" s="323" t="s">
        <v>1539</v>
      </c>
      <c r="H2423" s="323" t="s">
        <v>1539</v>
      </c>
    </row>
    <row r="2424" spans="1:8" x14ac:dyDescent="0.25">
      <c r="A2424" s="103"/>
      <c r="B2424" s="324"/>
      <c r="C2424" s="324" t="s">
        <v>1539</v>
      </c>
      <c r="D2424" t="s">
        <v>1539</v>
      </c>
      <c r="E2424" s="323" t="s">
        <v>1539</v>
      </c>
      <c r="G2424" s="323" t="s">
        <v>1539</v>
      </c>
      <c r="H2424" s="323" t="s">
        <v>1539</v>
      </c>
    </row>
    <row r="2425" spans="1:8" x14ac:dyDescent="0.25">
      <c r="A2425" s="103"/>
      <c r="B2425" s="324"/>
      <c r="C2425" s="324" t="s">
        <v>1539</v>
      </c>
      <c r="D2425" t="s">
        <v>1539</v>
      </c>
      <c r="E2425" s="323" t="s">
        <v>1539</v>
      </c>
      <c r="G2425" s="323" t="s">
        <v>1539</v>
      </c>
      <c r="H2425" s="323" t="s">
        <v>1539</v>
      </c>
    </row>
    <row r="2426" spans="1:8" x14ac:dyDescent="0.25">
      <c r="A2426" s="103"/>
      <c r="B2426" s="324"/>
      <c r="C2426" s="324" t="s">
        <v>1539</v>
      </c>
      <c r="D2426" t="s">
        <v>1539</v>
      </c>
      <c r="E2426" s="323" t="s">
        <v>1539</v>
      </c>
      <c r="G2426" s="323" t="s">
        <v>1539</v>
      </c>
      <c r="H2426" s="323" t="s">
        <v>1539</v>
      </c>
    </row>
    <row r="2427" spans="1:8" x14ac:dyDescent="0.25">
      <c r="A2427" s="103"/>
      <c r="B2427" s="324"/>
      <c r="C2427" s="324" t="s">
        <v>1539</v>
      </c>
      <c r="D2427" t="s">
        <v>1539</v>
      </c>
      <c r="E2427" s="323" t="s">
        <v>1539</v>
      </c>
      <c r="G2427" s="323" t="s">
        <v>1539</v>
      </c>
      <c r="H2427" s="323" t="s">
        <v>1539</v>
      </c>
    </row>
    <row r="2428" spans="1:8" x14ac:dyDescent="0.25">
      <c r="A2428" s="103"/>
      <c r="B2428" s="324"/>
      <c r="C2428" s="324" t="s">
        <v>1539</v>
      </c>
      <c r="D2428" t="s">
        <v>1539</v>
      </c>
      <c r="E2428" s="323" t="s">
        <v>1539</v>
      </c>
      <c r="G2428" s="323" t="s">
        <v>1539</v>
      </c>
      <c r="H2428" s="323" t="s">
        <v>1539</v>
      </c>
    </row>
    <row r="2429" spans="1:8" x14ac:dyDescent="0.25">
      <c r="A2429" s="103"/>
      <c r="B2429" s="324"/>
      <c r="C2429" s="324" t="s">
        <v>1539</v>
      </c>
      <c r="D2429" t="s">
        <v>1539</v>
      </c>
      <c r="E2429" s="323" t="s">
        <v>1539</v>
      </c>
      <c r="G2429" s="323" t="s">
        <v>1539</v>
      </c>
      <c r="H2429" s="323" t="s">
        <v>1539</v>
      </c>
    </row>
    <row r="2430" spans="1:8" x14ac:dyDescent="0.25">
      <c r="A2430" s="103"/>
      <c r="B2430" s="324"/>
      <c r="C2430" s="324" t="s">
        <v>1539</v>
      </c>
      <c r="D2430" t="s">
        <v>1539</v>
      </c>
      <c r="E2430" s="323" t="s">
        <v>1539</v>
      </c>
      <c r="G2430" s="323" t="s">
        <v>1539</v>
      </c>
      <c r="H2430" s="323" t="s">
        <v>1539</v>
      </c>
    </row>
    <row r="2431" spans="1:8" x14ac:dyDescent="0.25">
      <c r="A2431" s="103"/>
      <c r="B2431" s="324"/>
      <c r="C2431" s="324" t="s">
        <v>1539</v>
      </c>
      <c r="D2431" t="s">
        <v>1539</v>
      </c>
      <c r="E2431" s="323" t="s">
        <v>1539</v>
      </c>
      <c r="G2431" s="323" t="s">
        <v>1539</v>
      </c>
      <c r="H2431" s="323" t="s">
        <v>1539</v>
      </c>
    </row>
    <row r="2432" spans="1:8" x14ac:dyDescent="0.25">
      <c r="A2432" s="103"/>
      <c r="B2432" s="324"/>
      <c r="C2432" s="324" t="s">
        <v>1539</v>
      </c>
      <c r="D2432" t="s">
        <v>1539</v>
      </c>
      <c r="E2432" s="323" t="s">
        <v>1539</v>
      </c>
      <c r="G2432" s="323" t="s">
        <v>1539</v>
      </c>
      <c r="H2432" s="323" t="s">
        <v>1539</v>
      </c>
    </row>
    <row r="2433" spans="1:8" x14ac:dyDescent="0.25">
      <c r="A2433" s="103"/>
      <c r="B2433" s="324"/>
      <c r="C2433" s="324" t="s">
        <v>1539</v>
      </c>
      <c r="D2433" t="s">
        <v>1539</v>
      </c>
      <c r="E2433" s="323" t="s">
        <v>1539</v>
      </c>
      <c r="G2433" s="323" t="s">
        <v>1539</v>
      </c>
      <c r="H2433" s="323" t="s">
        <v>1539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H2433"/>
  <sheetViews>
    <sheetView workbookViewId="0">
      <selection activeCell="B2" sqref="B2:H540"/>
    </sheetView>
  </sheetViews>
  <sheetFormatPr defaultRowHeight="15" x14ac:dyDescent="0.25"/>
  <cols>
    <col min="1" max="1" width="38.140625" customWidth="1"/>
    <col min="2" max="2" width="8.85546875" style="323"/>
    <col min="3" max="3" width="8.85546875" customWidth="1"/>
    <col min="7" max="7" width="9.42578125" style="323" bestFit="1" customWidth="1"/>
    <col min="8" max="8" width="11.85546875" bestFit="1" customWidth="1"/>
  </cols>
  <sheetData>
    <row r="1" spans="1:8" ht="25.5" x14ac:dyDescent="0.25">
      <c r="A1" s="96" t="s">
        <v>1335</v>
      </c>
      <c r="B1" s="335" t="s">
        <v>1540</v>
      </c>
      <c r="C1" s="336" t="s">
        <v>1541</v>
      </c>
      <c r="D1" s="337" t="s">
        <v>1542</v>
      </c>
      <c r="E1" s="337" t="s">
        <v>1543</v>
      </c>
      <c r="F1" s="333" t="s">
        <v>1544</v>
      </c>
      <c r="G1" s="333" t="s">
        <v>1545</v>
      </c>
      <c r="H1" s="338" t="s">
        <v>1546</v>
      </c>
    </row>
    <row r="2" spans="1:8" x14ac:dyDescent="0.25">
      <c r="A2" s="103" t="s">
        <v>922</v>
      </c>
      <c r="B2" s="320">
        <v>0</v>
      </c>
      <c r="C2" s="324">
        <v>0</v>
      </c>
      <c r="D2" s="323">
        <v>0</v>
      </c>
      <c r="E2" s="323">
        <v>0</v>
      </c>
      <c r="G2" s="323">
        <v>0</v>
      </c>
      <c r="H2" s="323">
        <v>0</v>
      </c>
    </row>
    <row r="3" spans="1:8" x14ac:dyDescent="0.25">
      <c r="A3" s="103" t="s">
        <v>1129</v>
      </c>
      <c r="B3" s="330">
        <v>0</v>
      </c>
      <c r="C3" s="324">
        <v>0</v>
      </c>
      <c r="D3" s="323">
        <v>0</v>
      </c>
      <c r="E3" s="323">
        <v>0</v>
      </c>
      <c r="G3" s="323">
        <v>0</v>
      </c>
      <c r="H3" s="323">
        <v>2</v>
      </c>
    </row>
    <row r="4" spans="1:8" x14ac:dyDescent="0.25">
      <c r="A4" s="103" t="s">
        <v>1226</v>
      </c>
      <c r="B4" s="330">
        <v>17</v>
      </c>
      <c r="C4" s="324">
        <v>0</v>
      </c>
      <c r="D4" s="323">
        <v>14</v>
      </c>
      <c r="E4" s="323">
        <v>0</v>
      </c>
      <c r="G4" s="323">
        <v>7</v>
      </c>
      <c r="H4" s="323">
        <v>61</v>
      </c>
    </row>
    <row r="5" spans="1:8" x14ac:dyDescent="0.25">
      <c r="A5" s="103" t="s">
        <v>735</v>
      </c>
      <c r="B5" s="330">
        <v>85</v>
      </c>
      <c r="C5" s="324">
        <v>0</v>
      </c>
      <c r="D5" s="323">
        <v>8</v>
      </c>
      <c r="E5" s="323">
        <v>0</v>
      </c>
      <c r="G5" s="323">
        <v>0</v>
      </c>
      <c r="H5" s="323">
        <v>9</v>
      </c>
    </row>
    <row r="6" spans="1:8" x14ac:dyDescent="0.25">
      <c r="A6" s="103" t="s">
        <v>1238</v>
      </c>
      <c r="B6" s="330">
        <v>0</v>
      </c>
      <c r="C6" s="324">
        <v>0</v>
      </c>
      <c r="D6" s="323">
        <v>0</v>
      </c>
      <c r="E6" s="323">
        <v>0</v>
      </c>
      <c r="G6" s="323">
        <v>0</v>
      </c>
      <c r="H6" s="323">
        <v>186</v>
      </c>
    </row>
    <row r="7" spans="1:8" x14ac:dyDescent="0.25">
      <c r="A7" s="103" t="s">
        <v>1128</v>
      </c>
      <c r="B7" s="320">
        <v>0</v>
      </c>
      <c r="C7" s="324">
        <v>0</v>
      </c>
      <c r="D7" s="323">
        <v>0</v>
      </c>
      <c r="E7" s="323">
        <v>0</v>
      </c>
      <c r="G7" s="323">
        <v>0</v>
      </c>
      <c r="H7" s="323">
        <v>38</v>
      </c>
    </row>
    <row r="8" spans="1:8" x14ac:dyDescent="0.25">
      <c r="A8" s="103" t="s">
        <v>998</v>
      </c>
      <c r="B8" s="324">
        <v>50</v>
      </c>
      <c r="C8" s="324">
        <v>0</v>
      </c>
      <c r="D8" s="323">
        <v>148</v>
      </c>
      <c r="E8" s="323">
        <v>0</v>
      </c>
      <c r="G8" s="323">
        <v>4</v>
      </c>
      <c r="H8" s="323">
        <v>0</v>
      </c>
    </row>
    <row r="9" spans="1:8" x14ac:dyDescent="0.25">
      <c r="A9" s="103" t="s">
        <v>1336</v>
      </c>
      <c r="B9" s="324">
        <v>0</v>
      </c>
      <c r="C9" s="324">
        <v>0</v>
      </c>
      <c r="D9" s="323">
        <v>0</v>
      </c>
      <c r="E9" s="323">
        <v>0</v>
      </c>
      <c r="G9" s="323">
        <v>0</v>
      </c>
      <c r="H9" s="323">
        <v>2</v>
      </c>
    </row>
    <row r="10" spans="1:8" x14ac:dyDescent="0.25">
      <c r="A10" s="103" t="s">
        <v>1020</v>
      </c>
      <c r="B10" s="324">
        <v>0</v>
      </c>
      <c r="C10" s="324">
        <v>0</v>
      </c>
      <c r="D10" s="323">
        <v>0</v>
      </c>
      <c r="E10" s="323">
        <v>0</v>
      </c>
      <c r="G10" s="323">
        <v>0</v>
      </c>
      <c r="H10" s="323">
        <v>0</v>
      </c>
    </row>
    <row r="11" spans="1:8" x14ac:dyDescent="0.25">
      <c r="A11" s="103" t="s">
        <v>1224</v>
      </c>
      <c r="B11" s="324">
        <v>0</v>
      </c>
      <c r="C11" s="324">
        <v>0</v>
      </c>
      <c r="D11" s="323">
        <v>0</v>
      </c>
      <c r="E11" s="323">
        <v>0</v>
      </c>
      <c r="G11" s="323">
        <v>0</v>
      </c>
      <c r="H11" s="323">
        <v>0</v>
      </c>
    </row>
    <row r="12" spans="1:8" x14ac:dyDescent="0.25">
      <c r="A12" s="103" t="s">
        <v>719</v>
      </c>
      <c r="B12" s="324">
        <v>0</v>
      </c>
      <c r="C12" s="324">
        <v>0</v>
      </c>
      <c r="D12" s="323">
        <v>0</v>
      </c>
      <c r="E12" s="323">
        <v>0</v>
      </c>
      <c r="G12" s="323">
        <v>0</v>
      </c>
      <c r="H12" s="323">
        <v>0</v>
      </c>
    </row>
    <row r="13" spans="1:8" x14ac:dyDescent="0.25">
      <c r="A13" s="103" t="s">
        <v>1006</v>
      </c>
      <c r="B13" s="324">
        <v>0</v>
      </c>
      <c r="C13" s="324">
        <v>0</v>
      </c>
      <c r="D13" s="323">
        <v>0</v>
      </c>
      <c r="E13" s="323">
        <v>0</v>
      </c>
      <c r="G13" s="323">
        <v>0</v>
      </c>
      <c r="H13" s="323">
        <v>0</v>
      </c>
    </row>
    <row r="14" spans="1:8" x14ac:dyDescent="0.25">
      <c r="A14" s="103" t="s">
        <v>997</v>
      </c>
      <c r="B14" s="325">
        <v>0</v>
      </c>
      <c r="C14" s="324">
        <v>0</v>
      </c>
      <c r="D14" s="323">
        <v>0</v>
      </c>
      <c r="E14" s="323">
        <v>0</v>
      </c>
      <c r="G14" s="323">
        <v>0</v>
      </c>
      <c r="H14" s="323">
        <v>1317</v>
      </c>
    </row>
    <row r="15" spans="1:8" x14ac:dyDescent="0.25">
      <c r="A15" s="103" t="s">
        <v>825</v>
      </c>
      <c r="B15" s="324">
        <v>0</v>
      </c>
      <c r="C15" s="324">
        <v>0</v>
      </c>
      <c r="D15" s="323">
        <v>4</v>
      </c>
      <c r="E15" s="323">
        <v>0</v>
      </c>
      <c r="G15" s="323">
        <v>33</v>
      </c>
      <c r="H15" s="323">
        <v>9</v>
      </c>
    </row>
    <row r="16" spans="1:8" x14ac:dyDescent="0.25">
      <c r="A16" s="103" t="s">
        <v>1338</v>
      </c>
      <c r="B16" s="324">
        <v>0</v>
      </c>
      <c r="C16" s="324">
        <v>0</v>
      </c>
      <c r="D16" s="323">
        <v>0</v>
      </c>
      <c r="E16" s="323">
        <v>0</v>
      </c>
      <c r="G16" s="323">
        <v>0</v>
      </c>
      <c r="H16" s="323">
        <v>0</v>
      </c>
    </row>
    <row r="17" spans="1:8" x14ac:dyDescent="0.25">
      <c r="A17" s="103" t="s">
        <v>1210</v>
      </c>
      <c r="B17" s="324">
        <v>84</v>
      </c>
      <c r="C17" s="324">
        <v>0</v>
      </c>
      <c r="D17" s="323">
        <v>0</v>
      </c>
      <c r="E17" s="323">
        <v>0</v>
      </c>
      <c r="G17" s="323">
        <v>1</v>
      </c>
      <c r="H17" s="323">
        <v>42</v>
      </c>
    </row>
    <row r="18" spans="1:8" x14ac:dyDescent="0.25">
      <c r="A18" s="103" t="s">
        <v>1326</v>
      </c>
      <c r="B18" s="324">
        <v>0</v>
      </c>
      <c r="C18" s="324">
        <v>0</v>
      </c>
      <c r="D18" s="323">
        <v>0</v>
      </c>
      <c r="E18" s="323">
        <v>0</v>
      </c>
      <c r="G18" s="323">
        <v>0</v>
      </c>
      <c r="H18" s="323">
        <v>0</v>
      </c>
    </row>
    <row r="19" spans="1:8" x14ac:dyDescent="0.25">
      <c r="A19" s="103" t="s">
        <v>1127</v>
      </c>
      <c r="B19" s="324">
        <v>0</v>
      </c>
      <c r="C19" s="324">
        <v>0</v>
      </c>
      <c r="D19" s="323">
        <v>0</v>
      </c>
      <c r="E19" s="323">
        <v>0</v>
      </c>
      <c r="G19" s="323">
        <v>0</v>
      </c>
      <c r="H19" s="323">
        <v>0</v>
      </c>
    </row>
    <row r="20" spans="1:8" x14ac:dyDescent="0.25">
      <c r="A20" s="103" t="s">
        <v>1169</v>
      </c>
      <c r="B20" s="324">
        <v>0</v>
      </c>
      <c r="C20" s="324">
        <v>0</v>
      </c>
      <c r="D20" s="323">
        <v>0</v>
      </c>
      <c r="E20" s="323">
        <v>0</v>
      </c>
      <c r="G20" s="323">
        <v>43</v>
      </c>
      <c r="H20" s="323">
        <v>7</v>
      </c>
    </row>
    <row r="21" spans="1:8" x14ac:dyDescent="0.25">
      <c r="A21" s="103" t="s">
        <v>872</v>
      </c>
      <c r="B21" s="324">
        <v>0</v>
      </c>
      <c r="C21" s="324">
        <v>0</v>
      </c>
      <c r="D21" s="323">
        <v>0</v>
      </c>
      <c r="E21" s="323">
        <v>0</v>
      </c>
      <c r="G21" s="323">
        <v>0</v>
      </c>
      <c r="H21" s="323">
        <v>0</v>
      </c>
    </row>
    <row r="22" spans="1:8" x14ac:dyDescent="0.25">
      <c r="A22" s="103" t="s">
        <v>1126</v>
      </c>
      <c r="B22" s="324">
        <v>0</v>
      </c>
      <c r="C22" s="324">
        <v>0</v>
      </c>
      <c r="D22" s="323">
        <v>0</v>
      </c>
      <c r="E22" s="323">
        <v>0</v>
      </c>
      <c r="G22" s="323">
        <v>0</v>
      </c>
      <c r="H22" s="323">
        <v>22</v>
      </c>
    </row>
    <row r="23" spans="1:8" x14ac:dyDescent="0.25">
      <c r="A23" s="103" t="s">
        <v>1151</v>
      </c>
      <c r="B23" s="324">
        <v>0</v>
      </c>
      <c r="C23" s="324">
        <v>0</v>
      </c>
      <c r="D23" s="323">
        <v>11</v>
      </c>
      <c r="E23" s="323">
        <v>13</v>
      </c>
      <c r="G23" s="323">
        <v>29</v>
      </c>
      <c r="H23" s="323">
        <v>0</v>
      </c>
    </row>
    <row r="24" spans="1:8" x14ac:dyDescent="0.25">
      <c r="A24" s="103" t="s">
        <v>871</v>
      </c>
      <c r="B24" s="324">
        <v>45</v>
      </c>
      <c r="C24" s="324">
        <v>0</v>
      </c>
      <c r="D24" s="323">
        <v>25</v>
      </c>
      <c r="E24" s="323">
        <v>0</v>
      </c>
      <c r="G24" s="323">
        <v>29</v>
      </c>
      <c r="H24" s="323">
        <v>21</v>
      </c>
    </row>
    <row r="25" spans="1:8" x14ac:dyDescent="0.25">
      <c r="A25" s="103" t="s">
        <v>1327</v>
      </c>
      <c r="B25" s="324">
        <v>0</v>
      </c>
      <c r="C25" s="324">
        <v>5</v>
      </c>
      <c r="D25" s="323">
        <v>0</v>
      </c>
      <c r="E25" s="323">
        <v>3</v>
      </c>
      <c r="G25" s="323">
        <v>2</v>
      </c>
      <c r="H25" s="323">
        <v>5</v>
      </c>
    </row>
    <row r="26" spans="1:8" x14ac:dyDescent="0.25">
      <c r="A26" s="103" t="s">
        <v>1027</v>
      </c>
      <c r="B26" s="324">
        <v>0</v>
      </c>
      <c r="C26" s="324">
        <v>0</v>
      </c>
      <c r="D26" s="323">
        <v>0</v>
      </c>
      <c r="E26" s="323">
        <v>0</v>
      </c>
      <c r="G26" s="323">
        <v>0</v>
      </c>
      <c r="H26" s="323">
        <v>235</v>
      </c>
    </row>
    <row r="27" spans="1:8" x14ac:dyDescent="0.25">
      <c r="A27" s="103" t="s">
        <v>964</v>
      </c>
      <c r="B27" s="324">
        <v>0</v>
      </c>
      <c r="C27" s="324">
        <v>0</v>
      </c>
      <c r="D27" s="323">
        <v>0</v>
      </c>
      <c r="E27" s="323">
        <v>0</v>
      </c>
      <c r="G27" s="323">
        <v>9</v>
      </c>
      <c r="H27" s="323">
        <v>13</v>
      </c>
    </row>
    <row r="28" spans="1:8" x14ac:dyDescent="0.25">
      <c r="A28" s="103" t="s">
        <v>1125</v>
      </c>
      <c r="B28" s="324">
        <v>0</v>
      </c>
      <c r="C28" s="324">
        <v>0</v>
      </c>
      <c r="D28" s="323">
        <v>0</v>
      </c>
      <c r="E28" s="323">
        <v>0</v>
      </c>
      <c r="G28" s="323">
        <v>0</v>
      </c>
      <c r="H28" s="323">
        <v>0</v>
      </c>
    </row>
    <row r="29" spans="1:8" x14ac:dyDescent="0.25">
      <c r="A29" s="103" t="s">
        <v>1139</v>
      </c>
      <c r="B29" s="324">
        <v>0</v>
      </c>
      <c r="C29" s="324">
        <v>0</v>
      </c>
      <c r="D29" s="323">
        <v>0</v>
      </c>
      <c r="E29" s="323">
        <v>0</v>
      </c>
      <c r="G29" s="323">
        <v>0</v>
      </c>
      <c r="H29" s="323">
        <v>0</v>
      </c>
    </row>
    <row r="30" spans="1:8" x14ac:dyDescent="0.25">
      <c r="A30" s="103" t="s">
        <v>1124</v>
      </c>
      <c r="B30" s="324">
        <v>0</v>
      </c>
      <c r="C30" s="324">
        <v>0</v>
      </c>
      <c r="D30" s="323">
        <v>0</v>
      </c>
      <c r="E30" s="323">
        <v>0</v>
      </c>
      <c r="G30" s="323">
        <v>110</v>
      </c>
      <c r="H30" s="323">
        <v>0</v>
      </c>
    </row>
    <row r="31" spans="1:8" x14ac:dyDescent="0.25">
      <c r="A31" s="103" t="s">
        <v>1150</v>
      </c>
      <c r="B31" s="324">
        <v>0</v>
      </c>
      <c r="C31" s="324">
        <v>0</v>
      </c>
      <c r="D31" s="323">
        <v>0</v>
      </c>
      <c r="E31" s="323">
        <v>0</v>
      </c>
      <c r="G31" s="323">
        <v>0</v>
      </c>
      <c r="H31" s="323">
        <v>0</v>
      </c>
    </row>
    <row r="32" spans="1:8" x14ac:dyDescent="0.25">
      <c r="A32" s="103" t="s">
        <v>1123</v>
      </c>
      <c r="B32" s="324">
        <v>0</v>
      </c>
      <c r="C32" s="324">
        <v>0</v>
      </c>
      <c r="D32" s="323">
        <v>0</v>
      </c>
      <c r="E32" s="323">
        <v>0</v>
      </c>
      <c r="G32" s="323">
        <v>0</v>
      </c>
      <c r="H32" s="323">
        <v>31</v>
      </c>
    </row>
    <row r="33" spans="1:8" x14ac:dyDescent="0.25">
      <c r="A33" s="103" t="s">
        <v>956</v>
      </c>
      <c r="B33" s="324">
        <v>0</v>
      </c>
      <c r="C33" s="324">
        <v>0</v>
      </c>
      <c r="D33" s="323">
        <v>0</v>
      </c>
      <c r="E33" s="323">
        <v>0</v>
      </c>
      <c r="G33" s="323">
        <v>0</v>
      </c>
      <c r="H33" s="323">
        <v>0</v>
      </c>
    </row>
    <row r="34" spans="1:8" x14ac:dyDescent="0.25">
      <c r="A34" s="103" t="s">
        <v>921</v>
      </c>
      <c r="B34" s="324">
        <v>0</v>
      </c>
      <c r="C34" s="324">
        <v>0</v>
      </c>
      <c r="D34" s="323">
        <v>0</v>
      </c>
      <c r="E34" s="323">
        <v>0</v>
      </c>
      <c r="G34" s="323">
        <v>0</v>
      </c>
      <c r="H34" s="323">
        <v>0</v>
      </c>
    </row>
    <row r="35" spans="1:8" x14ac:dyDescent="0.25">
      <c r="A35" s="103" t="s">
        <v>955</v>
      </c>
      <c r="B35" s="324">
        <v>0</v>
      </c>
      <c r="C35" s="324">
        <v>0</v>
      </c>
      <c r="D35" s="323">
        <v>0</v>
      </c>
      <c r="E35" s="323">
        <v>0</v>
      </c>
      <c r="G35" s="323">
        <v>0</v>
      </c>
      <c r="H35" s="323">
        <v>0</v>
      </c>
    </row>
    <row r="36" spans="1:8" x14ac:dyDescent="0.25">
      <c r="A36" s="103" t="s">
        <v>1122</v>
      </c>
      <c r="B36" s="324">
        <v>0</v>
      </c>
      <c r="C36" s="324">
        <v>0</v>
      </c>
      <c r="D36" s="323">
        <v>0</v>
      </c>
      <c r="E36" s="323">
        <v>0</v>
      </c>
      <c r="G36" s="323">
        <v>0</v>
      </c>
      <c r="H36" s="323">
        <v>10</v>
      </c>
    </row>
    <row r="37" spans="1:8" x14ac:dyDescent="0.25">
      <c r="A37" s="103" t="s">
        <v>1121</v>
      </c>
      <c r="B37" s="324">
        <v>0</v>
      </c>
      <c r="C37" s="324">
        <v>0</v>
      </c>
      <c r="D37" s="323">
        <v>0</v>
      </c>
      <c r="E37" s="323">
        <v>0</v>
      </c>
      <c r="G37" s="323">
        <v>0</v>
      </c>
      <c r="H37" s="323">
        <v>5</v>
      </c>
    </row>
    <row r="38" spans="1:8" x14ac:dyDescent="0.25">
      <c r="A38" s="103" t="s">
        <v>1120</v>
      </c>
      <c r="B38" s="326">
        <v>0</v>
      </c>
      <c r="C38" s="324">
        <v>0</v>
      </c>
      <c r="D38" s="323">
        <v>6</v>
      </c>
      <c r="E38" s="323">
        <v>0</v>
      </c>
      <c r="G38" s="323">
        <v>6</v>
      </c>
      <c r="H38" s="323">
        <v>108</v>
      </c>
    </row>
    <row r="39" spans="1:8" x14ac:dyDescent="0.25">
      <c r="A39" s="103" t="s">
        <v>865</v>
      </c>
      <c r="B39" s="330">
        <v>0</v>
      </c>
      <c r="C39" s="324">
        <v>0</v>
      </c>
      <c r="D39" s="323">
        <v>0</v>
      </c>
      <c r="E39" s="323">
        <v>0</v>
      </c>
      <c r="G39" s="323">
        <v>0</v>
      </c>
      <c r="H39" s="323">
        <v>7</v>
      </c>
    </row>
    <row r="40" spans="1:8" x14ac:dyDescent="0.25">
      <c r="A40" s="103" t="s">
        <v>1039</v>
      </c>
      <c r="B40" s="330">
        <v>0</v>
      </c>
      <c r="C40" s="324">
        <v>0</v>
      </c>
      <c r="D40" s="323">
        <v>0</v>
      </c>
      <c r="E40" s="323">
        <v>0</v>
      </c>
      <c r="G40" s="323">
        <v>0</v>
      </c>
      <c r="H40" s="323">
        <v>0</v>
      </c>
    </row>
    <row r="41" spans="1:8" x14ac:dyDescent="0.25">
      <c r="A41" s="103" t="s">
        <v>809</v>
      </c>
      <c r="B41" s="330">
        <v>0</v>
      </c>
      <c r="C41" s="324">
        <v>0</v>
      </c>
      <c r="D41" s="323">
        <v>2</v>
      </c>
      <c r="E41" s="323">
        <v>0</v>
      </c>
      <c r="G41" s="323">
        <v>0</v>
      </c>
      <c r="H41" s="323">
        <v>1</v>
      </c>
    </row>
    <row r="42" spans="1:8" x14ac:dyDescent="0.25">
      <c r="A42" s="103" t="s">
        <v>1237</v>
      </c>
      <c r="B42" s="326">
        <v>16</v>
      </c>
      <c r="C42" s="324">
        <v>0</v>
      </c>
      <c r="D42" s="323">
        <v>0</v>
      </c>
      <c r="E42" s="323">
        <v>0</v>
      </c>
      <c r="G42" s="323">
        <v>0</v>
      </c>
      <c r="H42" s="323">
        <v>212</v>
      </c>
    </row>
    <row r="43" spans="1:8" x14ac:dyDescent="0.25">
      <c r="A43" s="103" t="s">
        <v>1119</v>
      </c>
      <c r="B43" s="330">
        <v>0</v>
      </c>
      <c r="C43" s="324">
        <v>0</v>
      </c>
      <c r="D43" s="323">
        <v>0</v>
      </c>
      <c r="E43" s="323">
        <v>0</v>
      </c>
      <c r="G43" s="323">
        <v>2</v>
      </c>
      <c r="H43" s="323">
        <v>16</v>
      </c>
    </row>
    <row r="44" spans="1:8" x14ac:dyDescent="0.25">
      <c r="A44" s="103" t="s">
        <v>920</v>
      </c>
      <c r="B44" s="330">
        <v>0</v>
      </c>
      <c r="C44" s="324">
        <v>0</v>
      </c>
      <c r="D44" s="323">
        <v>0</v>
      </c>
      <c r="E44" s="323">
        <v>0</v>
      </c>
      <c r="G44" s="323">
        <v>0</v>
      </c>
      <c r="H44" s="323">
        <v>0</v>
      </c>
    </row>
    <row r="45" spans="1:8" x14ac:dyDescent="0.25">
      <c r="A45" s="103" t="s">
        <v>1218</v>
      </c>
      <c r="B45" s="330">
        <v>0</v>
      </c>
      <c r="C45" s="324">
        <v>0</v>
      </c>
      <c r="D45" s="323">
        <v>0</v>
      </c>
      <c r="E45" s="323">
        <v>0</v>
      </c>
      <c r="G45" s="323">
        <v>0</v>
      </c>
      <c r="H45" s="323">
        <v>0</v>
      </c>
    </row>
    <row r="46" spans="1:8" x14ac:dyDescent="0.25">
      <c r="A46" s="103" t="s">
        <v>1153</v>
      </c>
      <c r="B46" s="324">
        <v>0</v>
      </c>
      <c r="C46" s="324">
        <v>0</v>
      </c>
      <c r="D46" s="323">
        <v>0</v>
      </c>
      <c r="E46" s="323">
        <v>0</v>
      </c>
      <c r="G46" s="323">
        <v>6</v>
      </c>
      <c r="H46" s="323">
        <v>0</v>
      </c>
    </row>
    <row r="47" spans="1:8" x14ac:dyDescent="0.25">
      <c r="A47" s="103" t="s">
        <v>1168</v>
      </c>
      <c r="B47" s="324">
        <v>0</v>
      </c>
      <c r="C47" s="324">
        <v>0</v>
      </c>
      <c r="D47" s="323">
        <v>0</v>
      </c>
      <c r="E47" s="323">
        <v>0</v>
      </c>
      <c r="G47" s="323">
        <v>0</v>
      </c>
      <c r="H47" s="323">
        <v>0</v>
      </c>
    </row>
    <row r="48" spans="1:8" x14ac:dyDescent="0.25">
      <c r="A48" s="103" t="s">
        <v>954</v>
      </c>
      <c r="B48" s="324">
        <v>0</v>
      </c>
      <c r="C48" s="324">
        <v>0</v>
      </c>
      <c r="D48" s="323">
        <v>0</v>
      </c>
      <c r="E48" s="323">
        <v>0</v>
      </c>
      <c r="G48" s="323">
        <v>0</v>
      </c>
      <c r="H48" s="323">
        <v>0</v>
      </c>
    </row>
    <row r="49" spans="1:8" x14ac:dyDescent="0.25">
      <c r="A49" s="103" t="s">
        <v>1118</v>
      </c>
      <c r="B49" s="324">
        <v>0</v>
      </c>
      <c r="C49" s="324">
        <v>0</v>
      </c>
      <c r="D49" s="323">
        <v>0</v>
      </c>
      <c r="E49" s="323">
        <v>0</v>
      </c>
      <c r="G49" s="323">
        <v>0</v>
      </c>
      <c r="H49" s="323">
        <v>0</v>
      </c>
    </row>
    <row r="50" spans="1:8" x14ac:dyDescent="0.25">
      <c r="A50" s="103" t="s">
        <v>1161</v>
      </c>
      <c r="B50" s="324">
        <v>5</v>
      </c>
      <c r="C50" s="324">
        <v>0</v>
      </c>
      <c r="D50" s="323">
        <v>7</v>
      </c>
      <c r="E50" s="323">
        <v>0</v>
      </c>
      <c r="G50" s="323">
        <v>54</v>
      </c>
      <c r="H50" s="323">
        <v>0</v>
      </c>
    </row>
    <row r="51" spans="1:8" x14ac:dyDescent="0.25">
      <c r="A51" s="103" t="s">
        <v>996</v>
      </c>
      <c r="B51" s="324">
        <v>0</v>
      </c>
      <c r="C51" s="324">
        <v>0</v>
      </c>
      <c r="D51" s="323">
        <v>0</v>
      </c>
      <c r="E51" s="323">
        <v>0</v>
      </c>
      <c r="G51" s="323">
        <v>0</v>
      </c>
      <c r="H51" s="323">
        <v>194</v>
      </c>
    </row>
    <row r="52" spans="1:8" x14ac:dyDescent="0.25">
      <c r="A52" s="103" t="s">
        <v>1209</v>
      </c>
      <c r="B52" s="324">
        <v>0</v>
      </c>
      <c r="C52" s="324">
        <v>0</v>
      </c>
      <c r="D52" s="323">
        <v>3</v>
      </c>
      <c r="E52" s="323">
        <v>0</v>
      </c>
      <c r="G52" s="323">
        <v>0</v>
      </c>
      <c r="H52" s="323">
        <v>540</v>
      </c>
    </row>
    <row r="53" spans="1:8" x14ac:dyDescent="0.25">
      <c r="A53" s="103" t="s">
        <v>864</v>
      </c>
      <c r="B53" s="324">
        <v>0</v>
      </c>
      <c r="C53" s="324">
        <v>0</v>
      </c>
      <c r="D53" s="323">
        <v>0</v>
      </c>
      <c r="E53" s="323">
        <v>0</v>
      </c>
      <c r="G53" s="323">
        <v>3</v>
      </c>
      <c r="H53" s="323">
        <v>4</v>
      </c>
    </row>
    <row r="54" spans="1:8" x14ac:dyDescent="0.25">
      <c r="A54" s="103" t="s">
        <v>850</v>
      </c>
      <c r="B54" s="324">
        <v>0</v>
      </c>
      <c r="C54" s="324">
        <v>0</v>
      </c>
      <c r="D54" s="323">
        <v>0</v>
      </c>
      <c r="E54" s="323">
        <v>0</v>
      </c>
      <c r="G54" s="323">
        <v>0</v>
      </c>
      <c r="H54" s="323">
        <v>51</v>
      </c>
    </row>
    <row r="55" spans="1:8" x14ac:dyDescent="0.25">
      <c r="A55" s="103" t="s">
        <v>995</v>
      </c>
      <c r="B55" s="324">
        <v>0</v>
      </c>
      <c r="C55" s="324">
        <v>0</v>
      </c>
      <c r="D55" s="323">
        <v>0</v>
      </c>
      <c r="E55" s="323">
        <v>0</v>
      </c>
      <c r="G55" s="323">
        <v>26</v>
      </c>
      <c r="H55" s="323">
        <v>116</v>
      </c>
    </row>
    <row r="56" spans="1:8" x14ac:dyDescent="0.25">
      <c r="A56" s="103" t="s">
        <v>1117</v>
      </c>
      <c r="B56" s="324">
        <v>0</v>
      </c>
      <c r="C56" s="324">
        <v>0</v>
      </c>
      <c r="D56" s="323">
        <v>0</v>
      </c>
      <c r="E56" s="323">
        <v>0</v>
      </c>
      <c r="G56" s="323">
        <v>0</v>
      </c>
      <c r="H56" s="323">
        <v>275</v>
      </c>
    </row>
    <row r="57" spans="1:8" x14ac:dyDescent="0.25">
      <c r="A57" s="103" t="s">
        <v>863</v>
      </c>
      <c r="B57" s="324">
        <v>0</v>
      </c>
      <c r="C57" s="324">
        <v>0</v>
      </c>
      <c r="D57" s="323">
        <v>0</v>
      </c>
      <c r="E57" s="323">
        <v>0</v>
      </c>
      <c r="G57" s="323">
        <v>0</v>
      </c>
      <c r="H57" s="323">
        <v>133</v>
      </c>
    </row>
    <row r="58" spans="1:8" x14ac:dyDescent="0.25">
      <c r="A58" s="103" t="s">
        <v>712</v>
      </c>
      <c r="B58" s="324">
        <v>0</v>
      </c>
      <c r="C58" s="324">
        <v>0</v>
      </c>
      <c r="D58" s="323">
        <v>0</v>
      </c>
      <c r="E58" s="323">
        <v>0</v>
      </c>
      <c r="G58" s="323">
        <v>8</v>
      </c>
      <c r="H58" s="323">
        <v>90</v>
      </c>
    </row>
    <row r="59" spans="1:8" x14ac:dyDescent="0.25">
      <c r="A59" s="103" t="s">
        <v>1116</v>
      </c>
      <c r="B59" s="324">
        <v>0</v>
      </c>
      <c r="C59" s="324">
        <v>0</v>
      </c>
      <c r="D59" s="323">
        <v>0</v>
      </c>
      <c r="E59" s="323">
        <v>0</v>
      </c>
      <c r="G59" s="323">
        <v>2</v>
      </c>
      <c r="H59" s="323">
        <v>43</v>
      </c>
    </row>
    <row r="60" spans="1:8" x14ac:dyDescent="0.25">
      <c r="A60" s="103" t="s">
        <v>702</v>
      </c>
      <c r="B60" s="324">
        <v>0</v>
      </c>
      <c r="C60" s="324">
        <v>60</v>
      </c>
      <c r="D60" s="323">
        <v>0</v>
      </c>
      <c r="E60" s="323">
        <v>36</v>
      </c>
      <c r="G60" s="323">
        <v>104</v>
      </c>
      <c r="H60" s="323">
        <v>48</v>
      </c>
    </row>
    <row r="61" spans="1:8" x14ac:dyDescent="0.25">
      <c r="A61" s="103" t="s">
        <v>1160</v>
      </c>
      <c r="B61" s="324">
        <v>0</v>
      </c>
      <c r="C61" s="324">
        <v>0</v>
      </c>
      <c r="D61" s="323">
        <v>0</v>
      </c>
      <c r="E61" s="323">
        <v>0</v>
      </c>
      <c r="G61" s="323">
        <v>2</v>
      </c>
      <c r="H61" s="323">
        <v>0</v>
      </c>
    </row>
    <row r="62" spans="1:8" x14ac:dyDescent="0.25">
      <c r="A62" s="103" t="s">
        <v>1149</v>
      </c>
      <c r="B62" s="324">
        <v>0</v>
      </c>
      <c r="C62" s="324">
        <v>0</v>
      </c>
      <c r="D62" s="323">
        <v>0</v>
      </c>
      <c r="E62" s="323">
        <v>0</v>
      </c>
      <c r="G62" s="323">
        <v>0</v>
      </c>
      <c r="H62" s="323">
        <v>0</v>
      </c>
    </row>
    <row r="63" spans="1:8" x14ac:dyDescent="0.25">
      <c r="A63" s="103" t="s">
        <v>953</v>
      </c>
      <c r="B63" s="326">
        <v>0</v>
      </c>
      <c r="C63" s="324">
        <v>0</v>
      </c>
      <c r="D63" s="323">
        <v>0</v>
      </c>
      <c r="E63" s="323">
        <v>0</v>
      </c>
      <c r="G63" s="323">
        <v>0</v>
      </c>
      <c r="H63" s="323">
        <v>116</v>
      </c>
    </row>
    <row r="64" spans="1:8" x14ac:dyDescent="0.25">
      <c r="A64" s="103" t="s">
        <v>1159</v>
      </c>
      <c r="B64" s="330">
        <v>0</v>
      </c>
      <c r="C64" s="324">
        <v>0</v>
      </c>
      <c r="D64" s="323">
        <v>0</v>
      </c>
      <c r="E64" s="323">
        <v>0</v>
      </c>
      <c r="G64" s="323">
        <v>0</v>
      </c>
      <c r="H64" s="323">
        <v>0</v>
      </c>
    </row>
    <row r="65" spans="1:8" x14ac:dyDescent="0.25">
      <c r="A65" s="103" t="s">
        <v>1005</v>
      </c>
      <c r="B65" s="330">
        <v>0</v>
      </c>
      <c r="C65" s="324">
        <v>0</v>
      </c>
      <c r="D65" s="323">
        <v>0</v>
      </c>
      <c r="E65" s="323">
        <v>0</v>
      </c>
      <c r="G65" s="323">
        <v>0</v>
      </c>
      <c r="H65" s="323">
        <v>4</v>
      </c>
    </row>
    <row r="66" spans="1:8" x14ac:dyDescent="0.25">
      <c r="A66" s="103" t="s">
        <v>767</v>
      </c>
      <c r="B66" s="330">
        <v>34</v>
      </c>
      <c r="C66" s="324">
        <v>0</v>
      </c>
      <c r="D66" s="323">
        <v>30</v>
      </c>
      <c r="E66" s="323">
        <v>0</v>
      </c>
      <c r="G66" s="323">
        <v>52</v>
      </c>
      <c r="H66" s="323">
        <v>121</v>
      </c>
    </row>
    <row r="67" spans="1:8" x14ac:dyDescent="0.25">
      <c r="A67" s="103" t="s">
        <v>842</v>
      </c>
      <c r="B67" s="330">
        <v>9</v>
      </c>
      <c r="C67" s="324">
        <v>0</v>
      </c>
      <c r="D67" s="323">
        <v>1</v>
      </c>
      <c r="E67" s="323">
        <v>0</v>
      </c>
      <c r="G67" s="323">
        <v>9</v>
      </c>
      <c r="H67" s="323">
        <v>214</v>
      </c>
    </row>
    <row r="68" spans="1:8" x14ac:dyDescent="0.25">
      <c r="A68" s="103" t="s">
        <v>952</v>
      </c>
      <c r="B68" s="324">
        <v>0</v>
      </c>
      <c r="C68" s="324">
        <v>0</v>
      </c>
      <c r="D68" s="323">
        <v>0</v>
      </c>
      <c r="E68" s="323">
        <v>0</v>
      </c>
      <c r="G68" s="323">
        <v>0</v>
      </c>
      <c r="H68" s="323">
        <v>0</v>
      </c>
    </row>
    <row r="69" spans="1:8" x14ac:dyDescent="0.25">
      <c r="A69" s="103" t="s">
        <v>829</v>
      </c>
      <c r="B69" s="324">
        <v>0</v>
      </c>
      <c r="C69" s="324">
        <v>0</v>
      </c>
      <c r="D69" s="323">
        <v>0</v>
      </c>
      <c r="E69" s="323">
        <v>0</v>
      </c>
      <c r="G69" s="323">
        <v>0</v>
      </c>
      <c r="H69" s="323">
        <v>1</v>
      </c>
    </row>
    <row r="70" spans="1:8" x14ac:dyDescent="0.25">
      <c r="A70" s="103" t="s">
        <v>899</v>
      </c>
      <c r="B70" s="324">
        <v>7</v>
      </c>
      <c r="C70" s="324">
        <v>0</v>
      </c>
      <c r="D70" s="323">
        <v>163</v>
      </c>
      <c r="E70" s="323">
        <v>0</v>
      </c>
      <c r="G70" s="323">
        <v>74</v>
      </c>
      <c r="H70" s="323">
        <v>439</v>
      </c>
    </row>
    <row r="71" spans="1:8" x14ac:dyDescent="0.25">
      <c r="A71" s="103" t="s">
        <v>1538</v>
      </c>
      <c r="B71" s="324">
        <v>0</v>
      </c>
      <c r="C71" s="324">
        <v>0</v>
      </c>
      <c r="D71" s="323">
        <v>0</v>
      </c>
      <c r="E71" s="323">
        <v>0</v>
      </c>
      <c r="G71" s="323">
        <v>0</v>
      </c>
      <c r="H71" s="323">
        <v>0</v>
      </c>
    </row>
    <row r="72" spans="1:8" x14ac:dyDescent="0.25">
      <c r="A72" s="103" t="s">
        <v>849</v>
      </c>
      <c r="B72" s="324">
        <v>0</v>
      </c>
      <c r="C72" s="324">
        <v>0</v>
      </c>
      <c r="D72" s="323">
        <v>0</v>
      </c>
      <c r="E72" s="323">
        <v>0</v>
      </c>
      <c r="G72" s="323">
        <v>0</v>
      </c>
      <c r="H72" s="323">
        <v>4</v>
      </c>
    </row>
    <row r="73" spans="1:8" x14ac:dyDescent="0.25">
      <c r="A73" s="103" t="s">
        <v>1115</v>
      </c>
      <c r="B73" s="324">
        <v>0</v>
      </c>
      <c r="C73" s="324">
        <v>0</v>
      </c>
      <c r="D73" s="323">
        <v>0</v>
      </c>
      <c r="E73" s="323">
        <v>0</v>
      </c>
      <c r="G73" s="323">
        <v>35</v>
      </c>
      <c r="H73" s="323">
        <v>0</v>
      </c>
    </row>
    <row r="74" spans="1:8" x14ac:dyDescent="0.25">
      <c r="A74" s="103" t="s">
        <v>1323</v>
      </c>
      <c r="B74" s="324">
        <v>0</v>
      </c>
      <c r="C74" s="324">
        <v>0</v>
      </c>
      <c r="D74" s="323">
        <v>0</v>
      </c>
      <c r="E74" s="323">
        <v>0</v>
      </c>
      <c r="G74" s="323">
        <v>0</v>
      </c>
      <c r="H74" s="323">
        <v>0</v>
      </c>
    </row>
    <row r="75" spans="1:8" x14ac:dyDescent="0.25">
      <c r="A75" s="103" t="s">
        <v>793</v>
      </c>
      <c r="B75" s="324">
        <v>0</v>
      </c>
      <c r="C75" s="324">
        <v>0</v>
      </c>
      <c r="D75" s="323">
        <v>0</v>
      </c>
      <c r="E75" s="323">
        <v>0</v>
      </c>
      <c r="G75" s="323">
        <v>0</v>
      </c>
      <c r="H75" s="323">
        <v>0</v>
      </c>
    </row>
    <row r="76" spans="1:8" x14ac:dyDescent="0.25">
      <c r="A76" s="103" t="s">
        <v>1114</v>
      </c>
      <c r="B76" s="324">
        <v>0</v>
      </c>
      <c r="C76" s="324">
        <v>0</v>
      </c>
      <c r="D76" s="323">
        <v>0</v>
      </c>
      <c r="E76" s="323">
        <v>0</v>
      </c>
      <c r="G76" s="323">
        <v>0</v>
      </c>
      <c r="H76" s="323">
        <v>132</v>
      </c>
    </row>
    <row r="77" spans="1:8" x14ac:dyDescent="0.25">
      <c r="A77" s="103" t="s">
        <v>1217</v>
      </c>
      <c r="B77" s="324">
        <v>15</v>
      </c>
      <c r="C77" s="324">
        <v>0</v>
      </c>
      <c r="D77" s="323">
        <v>1</v>
      </c>
      <c r="E77" s="323">
        <v>0</v>
      </c>
      <c r="G77" s="323">
        <v>64</v>
      </c>
      <c r="H77" s="323">
        <v>435</v>
      </c>
    </row>
    <row r="78" spans="1:8" x14ac:dyDescent="0.25">
      <c r="A78" s="103" t="s">
        <v>919</v>
      </c>
      <c r="B78" s="324">
        <v>0</v>
      </c>
      <c r="C78" s="324">
        <v>0</v>
      </c>
      <c r="D78" s="323">
        <v>203</v>
      </c>
      <c r="E78" s="323">
        <v>0</v>
      </c>
      <c r="G78" s="323">
        <v>0</v>
      </c>
      <c r="H78" s="323">
        <v>370</v>
      </c>
    </row>
    <row r="79" spans="1:8" x14ac:dyDescent="0.25">
      <c r="A79" s="103" t="s">
        <v>918</v>
      </c>
      <c r="B79" s="324">
        <v>0</v>
      </c>
      <c r="C79" s="324">
        <v>0</v>
      </c>
      <c r="D79" s="323">
        <v>0</v>
      </c>
      <c r="E79" s="323">
        <v>0</v>
      </c>
      <c r="G79" s="323">
        <v>357</v>
      </c>
      <c r="H79" s="323">
        <v>91</v>
      </c>
    </row>
    <row r="80" spans="1:8" x14ac:dyDescent="0.25">
      <c r="A80" s="103" t="s">
        <v>1041</v>
      </c>
      <c r="B80" s="324">
        <v>0</v>
      </c>
      <c r="C80" s="324">
        <v>0</v>
      </c>
      <c r="D80" s="323">
        <v>0</v>
      </c>
      <c r="E80" s="323">
        <v>0</v>
      </c>
      <c r="G80" s="323">
        <v>0</v>
      </c>
      <c r="H80" s="323">
        <v>0</v>
      </c>
    </row>
    <row r="81" spans="1:8" x14ac:dyDescent="0.25">
      <c r="A81" s="103" t="s">
        <v>898</v>
      </c>
      <c r="B81" s="324">
        <v>22</v>
      </c>
      <c r="C81" s="324">
        <v>0</v>
      </c>
      <c r="D81" s="323">
        <v>186</v>
      </c>
      <c r="E81" s="323">
        <v>0</v>
      </c>
      <c r="G81" s="323">
        <v>2</v>
      </c>
      <c r="H81" s="323">
        <v>849</v>
      </c>
    </row>
    <row r="82" spans="1:8" x14ac:dyDescent="0.25">
      <c r="A82" s="103" t="s">
        <v>932</v>
      </c>
      <c r="B82" s="324">
        <v>0</v>
      </c>
      <c r="C82" s="324">
        <v>0</v>
      </c>
      <c r="D82" s="323">
        <v>0</v>
      </c>
      <c r="E82" s="323">
        <v>0</v>
      </c>
      <c r="G82" s="323">
        <v>24</v>
      </c>
      <c r="H82" s="323">
        <v>0</v>
      </c>
    </row>
    <row r="83" spans="1:8" x14ac:dyDescent="0.25">
      <c r="A83" s="103" t="s">
        <v>1113</v>
      </c>
      <c r="B83" s="324">
        <v>0</v>
      </c>
      <c r="C83" s="324">
        <v>0</v>
      </c>
      <c r="D83" s="323">
        <v>0</v>
      </c>
      <c r="E83" s="323">
        <v>0</v>
      </c>
      <c r="G83" s="323">
        <v>0</v>
      </c>
      <c r="H83" s="323">
        <v>0</v>
      </c>
    </row>
    <row r="84" spans="1:8" x14ac:dyDescent="0.25">
      <c r="A84" s="103" t="s">
        <v>1208</v>
      </c>
      <c r="B84" s="324">
        <v>0</v>
      </c>
      <c r="C84" s="324">
        <v>0</v>
      </c>
      <c r="D84" s="323">
        <v>0</v>
      </c>
      <c r="E84" s="323">
        <v>1</v>
      </c>
      <c r="G84" s="323">
        <v>0</v>
      </c>
      <c r="H84" s="323">
        <v>0</v>
      </c>
    </row>
    <row r="85" spans="1:8" x14ac:dyDescent="0.25">
      <c r="A85" s="103" t="s">
        <v>1134</v>
      </c>
      <c r="B85" s="324">
        <v>0</v>
      </c>
      <c r="C85" s="324">
        <v>0</v>
      </c>
      <c r="D85" s="323">
        <v>0</v>
      </c>
      <c r="E85" s="323">
        <v>0</v>
      </c>
      <c r="G85" s="323">
        <v>1</v>
      </c>
      <c r="H85" s="323">
        <v>0</v>
      </c>
    </row>
    <row r="86" spans="1:8" x14ac:dyDescent="0.25">
      <c r="A86" s="103" t="s">
        <v>801</v>
      </c>
      <c r="B86" s="324">
        <v>0</v>
      </c>
      <c r="C86" s="324">
        <v>0</v>
      </c>
      <c r="D86" s="323">
        <v>0</v>
      </c>
      <c r="E86" s="323">
        <v>0</v>
      </c>
      <c r="G86" s="323">
        <v>2</v>
      </c>
      <c r="H86" s="323">
        <v>13</v>
      </c>
    </row>
    <row r="87" spans="1:8" x14ac:dyDescent="0.25">
      <c r="A87" s="103" t="s">
        <v>1186</v>
      </c>
      <c r="B87" s="324">
        <v>0</v>
      </c>
      <c r="C87" s="324">
        <v>0</v>
      </c>
      <c r="D87" s="323">
        <v>5</v>
      </c>
      <c r="E87" s="323">
        <v>0</v>
      </c>
      <c r="G87" s="323">
        <v>395</v>
      </c>
      <c r="H87" s="323">
        <v>689</v>
      </c>
    </row>
    <row r="88" spans="1:8" x14ac:dyDescent="0.25">
      <c r="A88" s="103" t="s">
        <v>951</v>
      </c>
      <c r="B88" s="324">
        <v>0</v>
      </c>
      <c r="C88" s="324">
        <v>0</v>
      </c>
      <c r="D88" s="323">
        <v>0</v>
      </c>
      <c r="E88" s="323">
        <v>0</v>
      </c>
      <c r="G88" s="323">
        <v>0</v>
      </c>
      <c r="H88" s="323">
        <v>0</v>
      </c>
    </row>
    <row r="89" spans="1:8" x14ac:dyDescent="0.25">
      <c r="A89" s="103" t="s">
        <v>1185</v>
      </c>
      <c r="B89" s="324">
        <v>0</v>
      </c>
      <c r="C89" s="324">
        <v>0</v>
      </c>
      <c r="D89" s="323">
        <v>0</v>
      </c>
      <c r="E89" s="323">
        <v>0</v>
      </c>
      <c r="G89" s="323">
        <v>0</v>
      </c>
      <c r="H89" s="323">
        <v>0</v>
      </c>
    </row>
    <row r="90" spans="1:8" x14ac:dyDescent="0.25">
      <c r="A90" s="103" t="s">
        <v>963</v>
      </c>
      <c r="B90" s="324">
        <v>0</v>
      </c>
      <c r="C90" s="324">
        <v>0</v>
      </c>
      <c r="D90" s="323">
        <v>0</v>
      </c>
      <c r="E90" s="323">
        <v>0</v>
      </c>
      <c r="G90" s="323">
        <v>0</v>
      </c>
      <c r="H90" s="323">
        <v>0</v>
      </c>
    </row>
    <row r="91" spans="1:8" x14ac:dyDescent="0.25">
      <c r="A91" s="103" t="s">
        <v>1328</v>
      </c>
      <c r="B91" s="324">
        <v>0</v>
      </c>
      <c r="C91" s="324">
        <v>0</v>
      </c>
      <c r="D91" s="323">
        <v>0</v>
      </c>
      <c r="E91" s="323">
        <v>0</v>
      </c>
      <c r="G91" s="323">
        <v>0</v>
      </c>
      <c r="H91" s="323">
        <v>0</v>
      </c>
    </row>
    <row r="92" spans="1:8" x14ac:dyDescent="0.25">
      <c r="A92" s="103" t="s">
        <v>917</v>
      </c>
      <c r="B92" s="324">
        <v>0</v>
      </c>
      <c r="C92" s="324">
        <v>0</v>
      </c>
      <c r="D92" s="323">
        <v>0</v>
      </c>
      <c r="E92" s="323">
        <v>0</v>
      </c>
      <c r="G92" s="323">
        <v>3</v>
      </c>
      <c r="H92" s="323">
        <v>6</v>
      </c>
    </row>
    <row r="93" spans="1:8" x14ac:dyDescent="0.25">
      <c r="A93" s="103" t="s">
        <v>1212</v>
      </c>
      <c r="B93" s="324">
        <v>0</v>
      </c>
      <c r="C93" s="324">
        <v>0</v>
      </c>
      <c r="D93" s="323">
        <v>0</v>
      </c>
      <c r="E93" s="323">
        <v>0</v>
      </c>
      <c r="G93" s="323">
        <v>0</v>
      </c>
      <c r="H93" s="323">
        <v>0</v>
      </c>
    </row>
    <row r="94" spans="1:8" x14ac:dyDescent="0.25">
      <c r="A94" s="103" t="s">
        <v>700</v>
      </c>
      <c r="B94" s="324">
        <v>0</v>
      </c>
      <c r="C94" s="324">
        <v>0</v>
      </c>
      <c r="D94" s="323">
        <v>0</v>
      </c>
      <c r="E94" s="323">
        <v>2</v>
      </c>
      <c r="G94" s="323">
        <v>7</v>
      </c>
      <c r="H94" s="323">
        <v>2</v>
      </c>
    </row>
    <row r="95" spans="1:8" x14ac:dyDescent="0.25">
      <c r="A95" s="103" t="s">
        <v>1112</v>
      </c>
      <c r="B95" s="324">
        <v>0</v>
      </c>
      <c r="C95" s="324">
        <v>0</v>
      </c>
      <c r="D95" s="323">
        <v>0</v>
      </c>
      <c r="E95" s="323">
        <v>0</v>
      </c>
      <c r="G95" s="323">
        <v>0</v>
      </c>
      <c r="H95" s="323">
        <v>0</v>
      </c>
    </row>
    <row r="96" spans="1:8" x14ac:dyDescent="0.25">
      <c r="A96" s="103" t="s">
        <v>1111</v>
      </c>
      <c r="B96" s="324">
        <v>0</v>
      </c>
      <c r="C96" s="324">
        <v>0</v>
      </c>
      <c r="D96" s="323">
        <v>0</v>
      </c>
      <c r="E96" s="323">
        <v>0</v>
      </c>
      <c r="G96" s="323">
        <v>0</v>
      </c>
      <c r="H96" s="323">
        <v>0</v>
      </c>
    </row>
    <row r="97" spans="1:8" x14ac:dyDescent="0.25">
      <c r="A97" s="103" t="s">
        <v>1207</v>
      </c>
      <c r="B97" s="324">
        <v>19</v>
      </c>
      <c r="C97" s="324">
        <v>0</v>
      </c>
      <c r="D97" s="323">
        <v>3</v>
      </c>
      <c r="E97" s="323">
        <v>0</v>
      </c>
      <c r="G97" s="323">
        <v>0</v>
      </c>
      <c r="H97" s="323">
        <v>55</v>
      </c>
    </row>
    <row r="98" spans="1:8" x14ac:dyDescent="0.25">
      <c r="A98" s="103" t="s">
        <v>693</v>
      </c>
      <c r="B98" s="324">
        <v>0</v>
      </c>
      <c r="C98" s="324">
        <v>0</v>
      </c>
      <c r="D98" s="323">
        <v>0</v>
      </c>
      <c r="E98" s="323">
        <v>0</v>
      </c>
      <c r="G98" s="323">
        <v>28</v>
      </c>
      <c r="H98" s="323">
        <v>201</v>
      </c>
    </row>
    <row r="99" spans="1:8" x14ac:dyDescent="0.25">
      <c r="A99" s="103" t="s">
        <v>1138</v>
      </c>
      <c r="B99" s="324">
        <v>0</v>
      </c>
      <c r="C99" s="324">
        <v>0</v>
      </c>
      <c r="D99" s="323">
        <v>0</v>
      </c>
      <c r="E99" s="323">
        <v>0</v>
      </c>
      <c r="G99" s="323">
        <v>0</v>
      </c>
      <c r="H99" s="323">
        <v>0</v>
      </c>
    </row>
    <row r="100" spans="1:8" x14ac:dyDescent="0.25">
      <c r="A100" s="103" t="s">
        <v>780</v>
      </c>
      <c r="B100" s="324">
        <v>0</v>
      </c>
      <c r="C100" s="324">
        <v>0</v>
      </c>
      <c r="D100" s="323">
        <v>0</v>
      </c>
      <c r="E100" s="323">
        <v>0</v>
      </c>
      <c r="G100" s="323">
        <v>0</v>
      </c>
      <c r="H100" s="323">
        <v>0</v>
      </c>
    </row>
    <row r="101" spans="1:8" x14ac:dyDescent="0.25">
      <c r="A101" s="103" t="s">
        <v>950</v>
      </c>
      <c r="B101" s="324">
        <v>0</v>
      </c>
      <c r="C101" s="324">
        <v>0</v>
      </c>
      <c r="D101" s="323">
        <v>0</v>
      </c>
      <c r="E101" s="323">
        <v>0</v>
      </c>
      <c r="G101" s="323">
        <v>57</v>
      </c>
      <c r="H101" s="323">
        <v>8</v>
      </c>
    </row>
    <row r="102" spans="1:8" x14ac:dyDescent="0.25">
      <c r="A102" s="103" t="s">
        <v>897</v>
      </c>
      <c r="B102" s="324">
        <v>0</v>
      </c>
      <c r="C102" s="324">
        <v>0</v>
      </c>
      <c r="D102" s="323">
        <v>0</v>
      </c>
      <c r="E102" s="323">
        <v>0</v>
      </c>
      <c r="G102" s="323">
        <v>0</v>
      </c>
      <c r="H102" s="323">
        <v>63</v>
      </c>
    </row>
    <row r="103" spans="1:8" x14ac:dyDescent="0.25">
      <c r="A103" s="103" t="s">
        <v>1315</v>
      </c>
      <c r="B103" s="324">
        <v>1</v>
      </c>
      <c r="C103" s="324">
        <v>1</v>
      </c>
      <c r="D103" s="323">
        <v>1</v>
      </c>
      <c r="E103" s="323">
        <v>0</v>
      </c>
      <c r="G103" s="323">
        <v>1</v>
      </c>
      <c r="H103" s="323">
        <v>13</v>
      </c>
    </row>
    <row r="104" spans="1:8" x14ac:dyDescent="0.25">
      <c r="A104" s="103" t="s">
        <v>994</v>
      </c>
      <c r="B104" s="324">
        <v>0</v>
      </c>
      <c r="C104" s="324">
        <v>0</v>
      </c>
      <c r="D104" s="323">
        <v>0</v>
      </c>
      <c r="E104" s="323">
        <v>0</v>
      </c>
      <c r="G104" s="323">
        <v>0</v>
      </c>
      <c r="H104" s="323">
        <v>115</v>
      </c>
    </row>
    <row r="105" spans="1:8" x14ac:dyDescent="0.25">
      <c r="A105" s="103" t="s">
        <v>800</v>
      </c>
      <c r="B105" s="324">
        <v>1</v>
      </c>
      <c r="C105" s="324">
        <v>0</v>
      </c>
      <c r="D105" s="323">
        <v>3</v>
      </c>
      <c r="E105" s="323">
        <v>0</v>
      </c>
      <c r="G105" s="323">
        <v>0</v>
      </c>
      <c r="H105" s="323">
        <v>16</v>
      </c>
    </row>
    <row r="106" spans="1:8" x14ac:dyDescent="0.25">
      <c r="A106" s="103" t="s">
        <v>1110</v>
      </c>
      <c r="B106" s="324">
        <v>0</v>
      </c>
      <c r="C106" s="324">
        <v>0</v>
      </c>
      <c r="D106" s="323">
        <v>0</v>
      </c>
      <c r="E106" s="323">
        <v>0</v>
      </c>
      <c r="G106" s="323">
        <v>0</v>
      </c>
      <c r="H106" s="323">
        <v>0</v>
      </c>
    </row>
    <row r="107" spans="1:8" x14ac:dyDescent="0.25">
      <c r="A107" s="103" t="s">
        <v>1190</v>
      </c>
      <c r="B107" s="324">
        <v>0</v>
      </c>
      <c r="C107" s="324">
        <v>0</v>
      </c>
      <c r="D107" s="323">
        <v>0</v>
      </c>
      <c r="E107" s="323">
        <v>0</v>
      </c>
      <c r="G107" s="323">
        <v>0</v>
      </c>
      <c r="H107" s="323">
        <v>0</v>
      </c>
    </row>
    <row r="108" spans="1:8" x14ac:dyDescent="0.25">
      <c r="A108" s="103" t="s">
        <v>1109</v>
      </c>
      <c r="B108" s="324">
        <v>0</v>
      </c>
      <c r="C108" s="324">
        <v>0</v>
      </c>
      <c r="D108" s="323">
        <v>0</v>
      </c>
      <c r="E108" s="323">
        <v>0</v>
      </c>
      <c r="G108" s="323">
        <v>0</v>
      </c>
      <c r="H108" s="323">
        <v>0</v>
      </c>
    </row>
    <row r="109" spans="1:8" x14ac:dyDescent="0.25">
      <c r="A109" s="103" t="s">
        <v>1108</v>
      </c>
      <c r="B109" s="324">
        <v>0</v>
      </c>
      <c r="C109" s="324">
        <v>0</v>
      </c>
      <c r="D109" s="323">
        <v>0</v>
      </c>
      <c r="E109" s="323">
        <v>0</v>
      </c>
      <c r="G109" s="323">
        <v>0</v>
      </c>
      <c r="H109" s="323">
        <v>0</v>
      </c>
    </row>
    <row r="110" spans="1:8" x14ac:dyDescent="0.25">
      <c r="A110" s="103" t="s">
        <v>841</v>
      </c>
      <c r="B110" s="324">
        <v>0</v>
      </c>
      <c r="C110" s="324">
        <v>0</v>
      </c>
      <c r="D110" s="323">
        <v>0</v>
      </c>
      <c r="E110" s="323">
        <v>0</v>
      </c>
      <c r="G110" s="323">
        <v>0</v>
      </c>
      <c r="H110" s="323">
        <v>0</v>
      </c>
    </row>
    <row r="111" spans="1:8" x14ac:dyDescent="0.25">
      <c r="A111" s="103" t="s">
        <v>993</v>
      </c>
      <c r="B111" s="324">
        <v>0</v>
      </c>
      <c r="C111" s="324">
        <v>0</v>
      </c>
      <c r="D111" s="323">
        <v>3</v>
      </c>
      <c r="E111" s="323">
        <v>0</v>
      </c>
      <c r="G111" s="323">
        <v>4</v>
      </c>
      <c r="H111" s="323">
        <v>132</v>
      </c>
    </row>
    <row r="112" spans="1:8" x14ac:dyDescent="0.25">
      <c r="A112" s="103" t="s">
        <v>862</v>
      </c>
      <c r="B112" s="324">
        <v>0</v>
      </c>
      <c r="C112" s="324">
        <v>0</v>
      </c>
      <c r="D112" s="323">
        <v>7</v>
      </c>
      <c r="E112" s="323">
        <v>0</v>
      </c>
      <c r="G112" s="323">
        <v>17</v>
      </c>
      <c r="H112" s="323">
        <v>140</v>
      </c>
    </row>
    <row r="113" spans="1:8" x14ac:dyDescent="0.25">
      <c r="A113" s="103" t="s">
        <v>992</v>
      </c>
      <c r="B113" s="324">
        <v>0</v>
      </c>
      <c r="C113" s="324">
        <v>0</v>
      </c>
      <c r="D113" s="323">
        <v>0</v>
      </c>
      <c r="E113" s="323">
        <v>0</v>
      </c>
      <c r="G113" s="323">
        <v>4</v>
      </c>
      <c r="H113" s="323">
        <v>34</v>
      </c>
    </row>
    <row r="114" spans="1:8" x14ac:dyDescent="0.25">
      <c r="A114" s="103" t="s">
        <v>1313</v>
      </c>
      <c r="B114" s="324">
        <v>0</v>
      </c>
      <c r="C114" s="324">
        <v>0</v>
      </c>
      <c r="D114" s="323">
        <v>2</v>
      </c>
      <c r="E114" s="323">
        <v>0</v>
      </c>
      <c r="G114" s="323">
        <v>4</v>
      </c>
      <c r="H114" s="323">
        <v>50</v>
      </c>
    </row>
    <row r="115" spans="1:8" x14ac:dyDescent="0.25">
      <c r="A115" s="103" t="s">
        <v>756</v>
      </c>
      <c r="B115" s="324">
        <v>42</v>
      </c>
      <c r="C115" s="324">
        <v>0</v>
      </c>
      <c r="D115" s="323">
        <v>19</v>
      </c>
      <c r="E115" s="323">
        <v>8</v>
      </c>
      <c r="G115" s="323">
        <v>16</v>
      </c>
      <c r="H115" s="323">
        <v>183</v>
      </c>
    </row>
    <row r="116" spans="1:8" x14ac:dyDescent="0.25">
      <c r="A116" s="103" t="s">
        <v>896</v>
      </c>
      <c r="B116" s="324">
        <v>0</v>
      </c>
      <c r="C116" s="324">
        <v>0</v>
      </c>
      <c r="D116" s="323">
        <v>0</v>
      </c>
      <c r="E116" s="323">
        <v>0</v>
      </c>
      <c r="G116" s="323">
        <v>0</v>
      </c>
      <c r="H116" s="323">
        <v>11</v>
      </c>
    </row>
    <row r="117" spans="1:8" x14ac:dyDescent="0.25">
      <c r="A117" s="103" t="s">
        <v>674</v>
      </c>
      <c r="B117" s="324">
        <v>0</v>
      </c>
      <c r="C117" s="324">
        <v>3</v>
      </c>
      <c r="D117" s="323">
        <v>0</v>
      </c>
      <c r="E117" s="323">
        <v>0</v>
      </c>
      <c r="G117" s="323">
        <v>4</v>
      </c>
      <c r="H117" s="323">
        <v>17</v>
      </c>
    </row>
    <row r="118" spans="1:8" x14ac:dyDescent="0.25">
      <c r="A118" s="103" t="s">
        <v>1017</v>
      </c>
      <c r="B118" s="324">
        <v>0</v>
      </c>
      <c r="C118" s="324">
        <v>0</v>
      </c>
      <c r="D118" s="323">
        <v>0</v>
      </c>
      <c r="E118" s="323">
        <v>0</v>
      </c>
      <c r="G118" s="323">
        <v>0</v>
      </c>
      <c r="H118" s="323">
        <v>0</v>
      </c>
    </row>
    <row r="119" spans="1:8" x14ac:dyDescent="0.25">
      <c r="A119" s="103" t="s">
        <v>1148</v>
      </c>
      <c r="B119" s="324">
        <v>0</v>
      </c>
      <c r="C119" s="324">
        <v>0</v>
      </c>
      <c r="D119" s="323">
        <v>0</v>
      </c>
      <c r="E119" s="323">
        <v>0</v>
      </c>
      <c r="G119" s="323">
        <v>44</v>
      </c>
      <c r="H119" s="323">
        <v>1</v>
      </c>
    </row>
    <row r="120" spans="1:8" x14ac:dyDescent="0.25">
      <c r="A120" s="103" t="s">
        <v>949</v>
      </c>
      <c r="B120" s="324">
        <v>0</v>
      </c>
      <c r="C120" s="324">
        <v>0</v>
      </c>
      <c r="D120" s="323">
        <v>0</v>
      </c>
      <c r="E120" s="323">
        <v>0</v>
      </c>
      <c r="G120" s="323">
        <v>0</v>
      </c>
      <c r="H120" s="323">
        <v>0</v>
      </c>
    </row>
    <row r="121" spans="1:8" x14ac:dyDescent="0.25">
      <c r="A121" s="103" t="s">
        <v>1107</v>
      </c>
      <c r="B121" s="324">
        <v>0</v>
      </c>
      <c r="C121" s="324">
        <v>0</v>
      </c>
      <c r="D121" s="323">
        <v>0</v>
      </c>
      <c r="E121" s="323">
        <v>0</v>
      </c>
      <c r="G121" s="323">
        <v>0</v>
      </c>
      <c r="H121" s="323">
        <v>15</v>
      </c>
    </row>
    <row r="122" spans="1:8" x14ac:dyDescent="0.25">
      <c r="A122" s="103" t="s">
        <v>777</v>
      </c>
      <c r="B122" s="324">
        <v>0</v>
      </c>
      <c r="C122" s="324">
        <v>0</v>
      </c>
      <c r="D122" s="323">
        <v>0</v>
      </c>
      <c r="E122" s="323">
        <v>9</v>
      </c>
      <c r="G122" s="323">
        <v>12</v>
      </c>
      <c r="H122" s="323">
        <v>0</v>
      </c>
    </row>
    <row r="123" spans="1:8" x14ac:dyDescent="0.25">
      <c r="A123" s="103" t="s">
        <v>808</v>
      </c>
      <c r="B123" s="324">
        <v>0</v>
      </c>
      <c r="C123" s="324">
        <v>0</v>
      </c>
      <c r="D123" s="323">
        <v>54</v>
      </c>
      <c r="E123" s="323">
        <v>0</v>
      </c>
      <c r="G123" s="323">
        <v>0</v>
      </c>
      <c r="H123" s="323">
        <v>43</v>
      </c>
    </row>
    <row r="124" spans="1:8" x14ac:dyDescent="0.25">
      <c r="A124" s="103" t="s">
        <v>819</v>
      </c>
      <c r="B124" s="324">
        <v>0</v>
      </c>
      <c r="C124" s="324">
        <v>0</v>
      </c>
      <c r="D124" s="323">
        <v>0</v>
      </c>
      <c r="E124" s="323">
        <v>0</v>
      </c>
      <c r="G124" s="323">
        <v>0</v>
      </c>
      <c r="H124" s="323">
        <v>0</v>
      </c>
    </row>
    <row r="125" spans="1:8" x14ac:dyDescent="0.25">
      <c r="A125" s="103" t="s">
        <v>1026</v>
      </c>
      <c r="B125" s="324">
        <v>0</v>
      </c>
      <c r="C125" s="324">
        <v>0</v>
      </c>
      <c r="D125" s="323">
        <v>0</v>
      </c>
      <c r="E125" s="323">
        <v>0</v>
      </c>
      <c r="G125" s="323">
        <v>0</v>
      </c>
      <c r="H125" s="323">
        <v>0</v>
      </c>
    </row>
    <row r="126" spans="1:8" x14ac:dyDescent="0.25">
      <c r="A126" s="103" t="s">
        <v>1106</v>
      </c>
      <c r="B126" s="324">
        <v>0</v>
      </c>
      <c r="C126" s="324">
        <v>0</v>
      </c>
      <c r="D126" s="323">
        <v>6</v>
      </c>
      <c r="E126" s="323">
        <v>0</v>
      </c>
      <c r="G126" s="323">
        <v>0</v>
      </c>
      <c r="H126" s="323">
        <v>44</v>
      </c>
    </row>
    <row r="127" spans="1:8" x14ac:dyDescent="0.25">
      <c r="A127" s="103" t="s">
        <v>1105</v>
      </c>
      <c r="B127" s="326">
        <v>0</v>
      </c>
      <c r="C127" s="324">
        <v>0</v>
      </c>
      <c r="D127" s="323">
        <v>0</v>
      </c>
      <c r="E127" s="323">
        <v>0</v>
      </c>
      <c r="G127" s="323">
        <v>2</v>
      </c>
      <c r="H127" s="323">
        <v>0</v>
      </c>
    </row>
    <row r="128" spans="1:8" x14ac:dyDescent="0.25">
      <c r="A128" s="103" t="s">
        <v>1236</v>
      </c>
      <c r="B128" s="330">
        <v>0</v>
      </c>
      <c r="C128" s="324">
        <v>0</v>
      </c>
      <c r="D128" s="323">
        <v>0</v>
      </c>
      <c r="E128" s="323">
        <v>0</v>
      </c>
      <c r="G128" s="323">
        <v>2</v>
      </c>
      <c r="H128" s="323">
        <v>612</v>
      </c>
    </row>
    <row r="129" spans="1:8" x14ac:dyDescent="0.25">
      <c r="A129" s="103" t="s">
        <v>818</v>
      </c>
      <c r="B129" s="330">
        <v>0</v>
      </c>
      <c r="C129" s="324">
        <v>0</v>
      </c>
      <c r="D129" s="323">
        <v>0</v>
      </c>
      <c r="E129" s="323">
        <v>0</v>
      </c>
      <c r="G129" s="323">
        <v>0</v>
      </c>
      <c r="H129" s="323">
        <v>1</v>
      </c>
    </row>
    <row r="130" spans="1:8" x14ac:dyDescent="0.25">
      <c r="A130" s="103" t="s">
        <v>861</v>
      </c>
      <c r="B130" s="330">
        <v>0</v>
      </c>
      <c r="C130" s="324">
        <v>0</v>
      </c>
      <c r="D130" s="323">
        <v>0</v>
      </c>
      <c r="E130" s="323">
        <v>0</v>
      </c>
      <c r="G130" s="323">
        <v>33</v>
      </c>
      <c r="H130" s="323">
        <v>0</v>
      </c>
    </row>
    <row r="131" spans="1:8" x14ac:dyDescent="0.25">
      <c r="A131" s="103" t="s">
        <v>1324</v>
      </c>
      <c r="B131" s="330">
        <v>0</v>
      </c>
      <c r="C131" s="324">
        <v>0</v>
      </c>
      <c r="D131" s="323">
        <v>0</v>
      </c>
      <c r="E131" s="323">
        <v>0</v>
      </c>
      <c r="G131" s="323">
        <v>0</v>
      </c>
      <c r="H131" s="323">
        <v>515</v>
      </c>
    </row>
    <row r="132" spans="1:8" x14ac:dyDescent="0.25">
      <c r="A132" s="103" t="s">
        <v>895</v>
      </c>
      <c r="B132" s="330">
        <v>0</v>
      </c>
      <c r="C132" s="324">
        <v>0</v>
      </c>
      <c r="D132" s="323">
        <v>6</v>
      </c>
      <c r="E132" s="323">
        <v>0</v>
      </c>
      <c r="G132" s="323">
        <v>0</v>
      </c>
      <c r="H132" s="323">
        <v>78</v>
      </c>
    </row>
    <row r="133" spans="1:8" x14ac:dyDescent="0.25">
      <c r="A133" s="103" t="s">
        <v>1158</v>
      </c>
      <c r="B133" s="324">
        <v>0</v>
      </c>
      <c r="C133" s="324">
        <v>0</v>
      </c>
      <c r="D133" s="323">
        <v>6</v>
      </c>
      <c r="E133" s="323">
        <v>0</v>
      </c>
      <c r="G133" s="323">
        <v>0</v>
      </c>
      <c r="H133" s="323">
        <v>4</v>
      </c>
    </row>
    <row r="134" spans="1:8" x14ac:dyDescent="0.25">
      <c r="A134" s="103" t="s">
        <v>1206</v>
      </c>
      <c r="B134" s="324">
        <v>0</v>
      </c>
      <c r="C134" s="324">
        <v>0</v>
      </c>
      <c r="D134" s="323">
        <v>0</v>
      </c>
      <c r="E134" s="323">
        <v>0</v>
      </c>
      <c r="G134" s="323">
        <v>0</v>
      </c>
      <c r="H134" s="323">
        <v>7</v>
      </c>
    </row>
    <row r="135" spans="1:8" x14ac:dyDescent="0.25">
      <c r="A135" s="103" t="s">
        <v>673</v>
      </c>
      <c r="B135" s="324">
        <v>0</v>
      </c>
      <c r="C135" s="324">
        <v>0</v>
      </c>
      <c r="D135" s="323">
        <v>57</v>
      </c>
      <c r="E135" s="323">
        <v>0</v>
      </c>
      <c r="G135" s="323">
        <v>12</v>
      </c>
      <c r="H135" s="323">
        <v>656</v>
      </c>
    </row>
    <row r="136" spans="1:8" x14ac:dyDescent="0.25">
      <c r="A136" s="103" t="s">
        <v>1104</v>
      </c>
      <c r="B136" s="324">
        <v>0</v>
      </c>
      <c r="C136" s="324">
        <v>0</v>
      </c>
      <c r="D136" s="323">
        <v>0</v>
      </c>
      <c r="E136" s="323">
        <v>0</v>
      </c>
      <c r="G136" s="323">
        <v>0</v>
      </c>
      <c r="H136" s="323">
        <v>35</v>
      </c>
    </row>
    <row r="137" spans="1:8" x14ac:dyDescent="0.25">
      <c r="A137" s="103" t="s">
        <v>1103</v>
      </c>
      <c r="B137" s="324">
        <v>0</v>
      </c>
      <c r="C137" s="324">
        <v>0</v>
      </c>
      <c r="D137" s="323">
        <v>0</v>
      </c>
      <c r="E137" s="323">
        <v>0</v>
      </c>
      <c r="G137" s="323">
        <v>0</v>
      </c>
      <c r="H137" s="323">
        <v>0</v>
      </c>
    </row>
    <row r="138" spans="1:8" x14ac:dyDescent="0.25">
      <c r="A138" s="103" t="s">
        <v>931</v>
      </c>
      <c r="B138" s="324">
        <v>0</v>
      </c>
      <c r="C138" s="324">
        <v>0</v>
      </c>
      <c r="D138" s="323">
        <v>0</v>
      </c>
      <c r="E138" s="323">
        <v>0</v>
      </c>
      <c r="G138" s="323">
        <v>1</v>
      </c>
      <c r="H138" s="323">
        <v>453</v>
      </c>
    </row>
    <row r="139" spans="1:8" x14ac:dyDescent="0.25">
      <c r="A139" s="103" t="s">
        <v>1235</v>
      </c>
      <c r="B139" s="324">
        <v>0</v>
      </c>
      <c r="C139" s="324">
        <v>0</v>
      </c>
      <c r="D139" s="323">
        <v>0</v>
      </c>
      <c r="E139" s="323">
        <v>0</v>
      </c>
      <c r="G139" s="323">
        <v>0</v>
      </c>
      <c r="H139" s="323">
        <v>1</v>
      </c>
    </row>
    <row r="140" spans="1:8" x14ac:dyDescent="0.25">
      <c r="A140" s="103" t="s">
        <v>894</v>
      </c>
      <c r="B140" s="324">
        <v>0</v>
      </c>
      <c r="C140" s="324">
        <v>0</v>
      </c>
      <c r="D140" s="323">
        <v>2</v>
      </c>
      <c r="E140" s="323">
        <v>0</v>
      </c>
      <c r="G140" s="323">
        <v>1</v>
      </c>
      <c r="H140" s="323">
        <v>87</v>
      </c>
    </row>
    <row r="141" spans="1:8" x14ac:dyDescent="0.25">
      <c r="A141" s="103" t="s">
        <v>881</v>
      </c>
      <c r="B141" s="324">
        <v>0</v>
      </c>
      <c r="C141" s="324">
        <v>0</v>
      </c>
      <c r="D141" s="323">
        <v>0</v>
      </c>
      <c r="E141" s="323">
        <v>0</v>
      </c>
      <c r="G141" s="323">
        <v>0</v>
      </c>
      <c r="H141" s="323">
        <v>0</v>
      </c>
    </row>
    <row r="142" spans="1:8" x14ac:dyDescent="0.25">
      <c r="A142" s="103" t="s">
        <v>893</v>
      </c>
      <c r="B142" s="324">
        <v>0</v>
      </c>
      <c r="C142" s="324">
        <v>0</v>
      </c>
      <c r="D142" s="323">
        <v>0</v>
      </c>
      <c r="E142" s="323">
        <v>0</v>
      </c>
      <c r="G142" s="323">
        <v>1</v>
      </c>
      <c r="H142" s="323">
        <v>163</v>
      </c>
    </row>
    <row r="143" spans="1:8" x14ac:dyDescent="0.25">
      <c r="A143" s="103" t="s">
        <v>817</v>
      </c>
      <c r="B143" s="324">
        <v>0</v>
      </c>
      <c r="C143" s="324">
        <v>0</v>
      </c>
      <c r="D143" s="323">
        <v>0</v>
      </c>
      <c r="E143" s="323">
        <v>0</v>
      </c>
      <c r="G143" s="323">
        <v>0</v>
      </c>
      <c r="H143" s="323">
        <v>0</v>
      </c>
    </row>
    <row r="144" spans="1:8" x14ac:dyDescent="0.25">
      <c r="A144" s="103" t="s">
        <v>1167</v>
      </c>
      <c r="B144" s="324">
        <v>0</v>
      </c>
      <c r="C144" s="324">
        <v>0</v>
      </c>
      <c r="D144" s="323">
        <v>0</v>
      </c>
      <c r="E144" s="323">
        <v>0</v>
      </c>
      <c r="G144" s="323">
        <v>0</v>
      </c>
      <c r="H144" s="323">
        <v>4</v>
      </c>
    </row>
    <row r="145" spans="1:8" x14ac:dyDescent="0.25">
      <c r="A145" s="103" t="s">
        <v>776</v>
      </c>
      <c r="B145" s="324">
        <v>0</v>
      </c>
      <c r="C145" s="324">
        <v>0</v>
      </c>
      <c r="D145" s="323">
        <v>0</v>
      </c>
      <c r="E145" s="323">
        <v>0</v>
      </c>
      <c r="G145" s="323">
        <v>0</v>
      </c>
      <c r="H145" s="323">
        <v>0</v>
      </c>
    </row>
    <row r="146" spans="1:8" x14ac:dyDescent="0.25">
      <c r="A146" s="103" t="s">
        <v>1316</v>
      </c>
      <c r="B146" s="324">
        <v>0</v>
      </c>
      <c r="C146" s="324">
        <v>0</v>
      </c>
      <c r="D146" s="323">
        <v>0</v>
      </c>
      <c r="E146" s="323">
        <v>0</v>
      </c>
      <c r="G146" s="323">
        <v>0</v>
      </c>
      <c r="H146" s="323">
        <v>5</v>
      </c>
    </row>
    <row r="147" spans="1:8" x14ac:dyDescent="0.25">
      <c r="A147" s="103" t="s">
        <v>807</v>
      </c>
      <c r="B147" s="324">
        <v>0</v>
      </c>
      <c r="C147" s="324">
        <v>0</v>
      </c>
      <c r="D147" s="323">
        <v>0</v>
      </c>
      <c r="E147" s="323">
        <v>0</v>
      </c>
      <c r="G147" s="323">
        <v>63</v>
      </c>
      <c r="H147" s="323">
        <v>200</v>
      </c>
    </row>
    <row r="148" spans="1:8" x14ac:dyDescent="0.25">
      <c r="A148" s="103" t="s">
        <v>775</v>
      </c>
      <c r="B148" s="324">
        <v>0</v>
      </c>
      <c r="C148" s="324">
        <v>0</v>
      </c>
      <c r="D148" s="323">
        <v>6</v>
      </c>
      <c r="E148" s="323">
        <v>0</v>
      </c>
      <c r="G148" s="323">
        <v>6</v>
      </c>
      <c r="H148" s="323">
        <v>0</v>
      </c>
    </row>
    <row r="149" spans="1:8" x14ac:dyDescent="0.25">
      <c r="A149" s="103" t="s">
        <v>1166</v>
      </c>
      <c r="B149" s="324">
        <v>0</v>
      </c>
      <c r="C149" s="324">
        <v>0</v>
      </c>
      <c r="D149" s="323">
        <v>0</v>
      </c>
      <c r="E149" s="323">
        <v>0</v>
      </c>
      <c r="G149" s="323">
        <v>0</v>
      </c>
      <c r="H149" s="323">
        <v>0</v>
      </c>
    </row>
    <row r="150" spans="1:8" x14ac:dyDescent="0.25">
      <c r="A150" s="103" t="s">
        <v>766</v>
      </c>
      <c r="B150" s="324">
        <v>0</v>
      </c>
      <c r="C150" s="324">
        <v>0</v>
      </c>
      <c r="D150" s="323">
        <v>0</v>
      </c>
      <c r="E150" s="323">
        <v>0</v>
      </c>
      <c r="G150" s="323">
        <v>0</v>
      </c>
      <c r="H150" s="323">
        <v>0</v>
      </c>
    </row>
    <row r="151" spans="1:8" x14ac:dyDescent="0.25">
      <c r="A151" s="103" t="s">
        <v>1184</v>
      </c>
      <c r="B151" s="324">
        <v>0</v>
      </c>
      <c r="C151" s="324">
        <v>0</v>
      </c>
      <c r="D151" s="323">
        <v>0</v>
      </c>
      <c r="E151" s="323">
        <v>0</v>
      </c>
      <c r="G151" s="323">
        <v>0</v>
      </c>
      <c r="H151" s="323">
        <v>0</v>
      </c>
    </row>
    <row r="152" spans="1:8" x14ac:dyDescent="0.25">
      <c r="A152" s="103" t="s">
        <v>930</v>
      </c>
      <c r="B152" s="324">
        <v>0</v>
      </c>
      <c r="C152" s="324">
        <v>0</v>
      </c>
      <c r="D152" s="323">
        <v>0</v>
      </c>
      <c r="E152" s="323">
        <v>0</v>
      </c>
      <c r="G152" s="323">
        <v>74</v>
      </c>
      <c r="H152" s="323">
        <v>99</v>
      </c>
    </row>
    <row r="153" spans="1:8" x14ac:dyDescent="0.25">
      <c r="A153" s="103" t="s">
        <v>916</v>
      </c>
      <c r="B153" s="324">
        <v>0</v>
      </c>
      <c r="C153" s="324">
        <v>0</v>
      </c>
      <c r="D153" s="323">
        <v>0</v>
      </c>
      <c r="E153" s="323">
        <v>0</v>
      </c>
      <c r="G153" s="323">
        <v>0</v>
      </c>
      <c r="H153" s="323">
        <v>444</v>
      </c>
    </row>
    <row r="154" spans="1:8" x14ac:dyDescent="0.25">
      <c r="A154" s="103" t="s">
        <v>1032</v>
      </c>
      <c r="B154" s="324">
        <v>0</v>
      </c>
      <c r="C154" s="324">
        <v>0</v>
      </c>
      <c r="D154" s="323">
        <v>0</v>
      </c>
      <c r="E154" s="323">
        <v>0</v>
      </c>
      <c r="G154" s="323">
        <v>0</v>
      </c>
      <c r="H154" s="323">
        <v>0</v>
      </c>
    </row>
    <row r="155" spans="1:8" x14ac:dyDescent="0.25">
      <c r="A155" s="103" t="s">
        <v>816</v>
      </c>
      <c r="B155" s="324">
        <v>0</v>
      </c>
      <c r="C155" s="324">
        <v>0</v>
      </c>
      <c r="D155" s="323">
        <v>0</v>
      </c>
      <c r="E155" s="323">
        <v>0</v>
      </c>
      <c r="G155" s="323">
        <v>0</v>
      </c>
      <c r="H155" s="323">
        <v>0</v>
      </c>
    </row>
    <row r="156" spans="1:8" x14ac:dyDescent="0.25">
      <c r="A156" s="103" t="s">
        <v>1165</v>
      </c>
      <c r="B156" s="324">
        <v>0</v>
      </c>
      <c r="C156" s="324">
        <v>0</v>
      </c>
      <c r="D156" s="323">
        <v>0</v>
      </c>
      <c r="E156" s="323">
        <v>0</v>
      </c>
      <c r="G156" s="323">
        <v>0</v>
      </c>
      <c r="H156" s="323">
        <v>0</v>
      </c>
    </row>
    <row r="157" spans="1:8" x14ac:dyDescent="0.25">
      <c r="A157" s="103" t="s">
        <v>860</v>
      </c>
      <c r="B157" s="324">
        <v>0</v>
      </c>
      <c r="C157" s="324">
        <v>0</v>
      </c>
      <c r="D157" s="323">
        <v>0</v>
      </c>
      <c r="E157" s="323">
        <v>0</v>
      </c>
      <c r="G157" s="323">
        <v>0</v>
      </c>
      <c r="H157" s="323">
        <v>74</v>
      </c>
    </row>
    <row r="158" spans="1:8" x14ac:dyDescent="0.25">
      <c r="A158" s="103" t="s">
        <v>991</v>
      </c>
      <c r="B158" s="324">
        <v>0</v>
      </c>
      <c r="C158" s="324">
        <v>0</v>
      </c>
      <c r="D158" s="323">
        <v>0</v>
      </c>
      <c r="E158" s="323">
        <v>0</v>
      </c>
      <c r="G158" s="323">
        <v>0</v>
      </c>
      <c r="H158" s="323">
        <v>10</v>
      </c>
    </row>
    <row r="159" spans="1:8" x14ac:dyDescent="0.25">
      <c r="A159" s="103" t="s">
        <v>1183</v>
      </c>
      <c r="B159" s="324">
        <v>0</v>
      </c>
      <c r="C159" s="324">
        <v>0</v>
      </c>
      <c r="D159" s="323">
        <v>0</v>
      </c>
      <c r="E159" s="323">
        <v>0</v>
      </c>
      <c r="G159" s="323">
        <v>0</v>
      </c>
      <c r="H159" s="323">
        <v>0</v>
      </c>
    </row>
    <row r="160" spans="1:8" x14ac:dyDescent="0.25">
      <c r="A160" s="103" t="s">
        <v>1234</v>
      </c>
      <c r="B160" s="324">
        <v>2</v>
      </c>
      <c r="C160" s="324">
        <v>0</v>
      </c>
      <c r="D160" s="323">
        <v>0</v>
      </c>
      <c r="E160" s="323">
        <v>0</v>
      </c>
      <c r="G160" s="323">
        <v>0</v>
      </c>
      <c r="H160" s="323">
        <v>452</v>
      </c>
    </row>
    <row r="161" spans="1:8" x14ac:dyDescent="0.25">
      <c r="A161" s="103" t="s">
        <v>1174</v>
      </c>
      <c r="B161" s="324">
        <v>23</v>
      </c>
      <c r="C161" s="324">
        <v>0</v>
      </c>
      <c r="D161" s="323">
        <v>8</v>
      </c>
      <c r="E161" s="323">
        <v>0</v>
      </c>
      <c r="G161" s="323">
        <v>334</v>
      </c>
      <c r="H161" s="323">
        <v>923</v>
      </c>
    </row>
    <row r="162" spans="1:8" x14ac:dyDescent="0.25">
      <c r="A162" s="103" t="s">
        <v>664</v>
      </c>
      <c r="B162" s="324">
        <v>0</v>
      </c>
      <c r="C162" s="324">
        <v>0</v>
      </c>
      <c r="D162" s="323">
        <v>0</v>
      </c>
      <c r="E162" s="323">
        <v>0</v>
      </c>
      <c r="G162" s="323">
        <v>63</v>
      </c>
      <c r="H162" s="323">
        <v>38</v>
      </c>
    </row>
    <row r="163" spans="1:8" x14ac:dyDescent="0.25">
      <c r="A163" s="103" t="s">
        <v>990</v>
      </c>
      <c r="B163" s="324">
        <v>43</v>
      </c>
      <c r="C163" s="324">
        <v>148</v>
      </c>
      <c r="D163" s="323">
        <v>97</v>
      </c>
      <c r="E163" s="323">
        <v>0</v>
      </c>
      <c r="G163" s="323">
        <v>1</v>
      </c>
      <c r="H163" s="323">
        <v>236</v>
      </c>
    </row>
    <row r="164" spans="1:8" x14ac:dyDescent="0.25">
      <c r="A164" s="103" t="s">
        <v>929</v>
      </c>
      <c r="B164" s="324">
        <v>0</v>
      </c>
      <c r="C164" s="324">
        <v>0</v>
      </c>
      <c r="D164" s="323">
        <v>0</v>
      </c>
      <c r="E164" s="323">
        <v>0</v>
      </c>
      <c r="G164" s="323">
        <v>0</v>
      </c>
      <c r="H164" s="323">
        <v>134</v>
      </c>
    </row>
    <row r="165" spans="1:8" x14ac:dyDescent="0.25">
      <c r="A165" s="103" t="s">
        <v>989</v>
      </c>
      <c r="B165" s="324">
        <v>0</v>
      </c>
      <c r="C165" s="324">
        <v>0</v>
      </c>
      <c r="D165" s="323">
        <v>0</v>
      </c>
      <c r="E165" s="323">
        <v>0</v>
      </c>
      <c r="G165" s="323">
        <v>9</v>
      </c>
      <c r="H165" s="323">
        <v>10</v>
      </c>
    </row>
    <row r="166" spans="1:8" x14ac:dyDescent="0.25">
      <c r="A166" s="103" t="s">
        <v>1102</v>
      </c>
      <c r="B166" s="324">
        <v>0</v>
      </c>
      <c r="C166" s="324">
        <v>0</v>
      </c>
      <c r="D166" s="323">
        <v>0</v>
      </c>
      <c r="E166" s="323">
        <v>0</v>
      </c>
      <c r="G166" s="323">
        <v>28</v>
      </c>
      <c r="H166" s="323">
        <v>74</v>
      </c>
    </row>
    <row r="167" spans="1:8" x14ac:dyDescent="0.25">
      <c r="A167" s="103" t="s">
        <v>840</v>
      </c>
      <c r="B167" s="324">
        <v>0</v>
      </c>
      <c r="C167" s="324">
        <v>0</v>
      </c>
      <c r="D167" s="323">
        <v>0</v>
      </c>
      <c r="E167" s="323">
        <v>0</v>
      </c>
      <c r="G167" s="323">
        <v>0</v>
      </c>
      <c r="H167" s="323">
        <v>321</v>
      </c>
    </row>
    <row r="168" spans="1:8" x14ac:dyDescent="0.25">
      <c r="A168" s="103" t="s">
        <v>1101</v>
      </c>
      <c r="B168" s="324">
        <v>12</v>
      </c>
      <c r="C168" s="324">
        <v>0</v>
      </c>
      <c r="D168" s="323">
        <v>12</v>
      </c>
      <c r="E168" s="323">
        <v>0</v>
      </c>
      <c r="G168" s="323">
        <v>0</v>
      </c>
      <c r="H168" s="323">
        <v>1187</v>
      </c>
    </row>
    <row r="169" spans="1:8" x14ac:dyDescent="0.25">
      <c r="A169" s="103" t="s">
        <v>1100</v>
      </c>
      <c r="B169" s="324">
        <v>0</v>
      </c>
      <c r="C169" s="324">
        <v>0</v>
      </c>
      <c r="D169" s="323">
        <v>0</v>
      </c>
      <c r="E169" s="323">
        <v>0</v>
      </c>
      <c r="G169" s="323">
        <v>0</v>
      </c>
      <c r="H169" s="323">
        <v>329</v>
      </c>
    </row>
    <row r="170" spans="1:8" x14ac:dyDescent="0.25">
      <c r="A170" s="103" t="s">
        <v>652</v>
      </c>
      <c r="B170" s="324">
        <v>1</v>
      </c>
      <c r="C170" s="324">
        <v>0</v>
      </c>
      <c r="D170" s="323">
        <v>0</v>
      </c>
      <c r="E170" s="323">
        <v>3</v>
      </c>
      <c r="G170" s="323">
        <v>2</v>
      </c>
      <c r="H170" s="323">
        <v>7</v>
      </c>
    </row>
    <row r="171" spans="1:8" x14ac:dyDescent="0.25">
      <c r="A171" s="103" t="s">
        <v>848</v>
      </c>
      <c r="B171" s="324">
        <v>0</v>
      </c>
      <c r="C171" s="324">
        <v>0</v>
      </c>
      <c r="D171" s="323">
        <v>0</v>
      </c>
      <c r="E171" s="323">
        <v>0</v>
      </c>
      <c r="G171" s="323">
        <v>0</v>
      </c>
      <c r="H171" s="323">
        <v>135</v>
      </c>
    </row>
    <row r="172" spans="1:8" x14ac:dyDescent="0.25">
      <c r="A172" s="103" t="s">
        <v>1016</v>
      </c>
      <c r="B172" s="324">
        <v>0</v>
      </c>
      <c r="C172" s="324">
        <v>0</v>
      </c>
      <c r="D172" s="323">
        <v>0</v>
      </c>
      <c r="E172" s="323">
        <v>0</v>
      </c>
      <c r="G172" s="323">
        <v>0</v>
      </c>
      <c r="H172" s="323">
        <v>0</v>
      </c>
    </row>
    <row r="173" spans="1:8" x14ac:dyDescent="0.25">
      <c r="A173" s="103" t="s">
        <v>915</v>
      </c>
      <c r="B173" s="324">
        <v>0</v>
      </c>
      <c r="C173" s="324">
        <v>0</v>
      </c>
      <c r="D173" s="323">
        <v>0</v>
      </c>
      <c r="E173" s="323">
        <v>0</v>
      </c>
      <c r="G173" s="323">
        <v>5</v>
      </c>
      <c r="H173" s="323">
        <v>0</v>
      </c>
    </row>
    <row r="174" spans="1:8" x14ac:dyDescent="0.25">
      <c r="A174" s="103" t="s">
        <v>1002</v>
      </c>
      <c r="B174" s="324">
        <v>1</v>
      </c>
      <c r="C174" s="324">
        <v>0</v>
      </c>
      <c r="D174" s="323">
        <v>0</v>
      </c>
      <c r="E174" s="323">
        <v>0</v>
      </c>
      <c r="G174" s="323">
        <v>1</v>
      </c>
      <c r="H174" s="323">
        <v>0</v>
      </c>
    </row>
    <row r="175" spans="1:8" x14ac:dyDescent="0.25">
      <c r="A175" s="103" t="s">
        <v>1015</v>
      </c>
      <c r="B175" s="324">
        <v>0</v>
      </c>
      <c r="C175" s="324">
        <v>0</v>
      </c>
      <c r="D175" s="323">
        <v>0</v>
      </c>
      <c r="E175" s="323">
        <v>0</v>
      </c>
      <c r="G175" s="323">
        <v>0</v>
      </c>
      <c r="H175" s="323">
        <v>0</v>
      </c>
    </row>
    <row r="176" spans="1:8" x14ac:dyDescent="0.25">
      <c r="A176" s="103" t="s">
        <v>1216</v>
      </c>
      <c r="B176" s="324">
        <v>0</v>
      </c>
      <c r="C176" s="324">
        <v>0</v>
      </c>
      <c r="D176" s="323">
        <v>0</v>
      </c>
      <c r="E176" s="323">
        <v>0</v>
      </c>
      <c r="G176" s="323">
        <v>0</v>
      </c>
      <c r="H176" s="323">
        <v>16</v>
      </c>
    </row>
    <row r="177" spans="1:8" x14ac:dyDescent="0.25">
      <c r="A177" s="103" t="s">
        <v>870</v>
      </c>
      <c r="B177" s="324">
        <v>0</v>
      </c>
      <c r="C177" s="324">
        <v>0</v>
      </c>
      <c r="D177" s="323">
        <v>2</v>
      </c>
      <c r="E177" s="323">
        <v>0</v>
      </c>
      <c r="G177" s="323">
        <v>0</v>
      </c>
      <c r="H177" s="323">
        <v>21</v>
      </c>
    </row>
    <row r="178" spans="1:8" x14ac:dyDescent="0.25">
      <c r="A178" s="103" t="s">
        <v>847</v>
      </c>
      <c r="B178" s="324">
        <v>0</v>
      </c>
      <c r="C178" s="324">
        <v>0</v>
      </c>
      <c r="D178" s="323">
        <v>0</v>
      </c>
      <c r="E178" s="323">
        <v>0</v>
      </c>
      <c r="G178" s="323">
        <v>0</v>
      </c>
      <c r="H178" s="323">
        <v>0</v>
      </c>
    </row>
    <row r="179" spans="1:8" x14ac:dyDescent="0.25">
      <c r="A179" s="103" t="s">
        <v>1025</v>
      </c>
      <c r="B179" s="324">
        <v>0</v>
      </c>
      <c r="C179" s="324">
        <v>0</v>
      </c>
      <c r="D179" s="323">
        <v>0</v>
      </c>
      <c r="E179" s="323">
        <v>0</v>
      </c>
      <c r="G179" s="323">
        <v>0</v>
      </c>
      <c r="H179" s="323">
        <v>0</v>
      </c>
    </row>
    <row r="180" spans="1:8" x14ac:dyDescent="0.25">
      <c r="A180" s="103" t="s">
        <v>859</v>
      </c>
      <c r="B180" s="324">
        <v>0</v>
      </c>
      <c r="C180" s="324">
        <v>0</v>
      </c>
      <c r="D180" s="323">
        <v>0</v>
      </c>
      <c r="E180" s="323">
        <v>0</v>
      </c>
      <c r="G180" s="323">
        <v>6</v>
      </c>
      <c r="H180" s="323">
        <v>14</v>
      </c>
    </row>
    <row r="181" spans="1:8" x14ac:dyDescent="0.25">
      <c r="A181" s="103" t="s">
        <v>1137</v>
      </c>
      <c r="B181" s="324">
        <v>0</v>
      </c>
      <c r="C181" s="324">
        <v>0</v>
      </c>
      <c r="D181" s="323">
        <v>0</v>
      </c>
      <c r="E181" s="323">
        <v>0</v>
      </c>
      <c r="G181" s="323">
        <v>0</v>
      </c>
      <c r="H181" s="323">
        <v>0</v>
      </c>
    </row>
    <row r="182" spans="1:8" x14ac:dyDescent="0.25">
      <c r="A182" s="103" t="s">
        <v>1099</v>
      </c>
      <c r="B182" s="324">
        <v>0</v>
      </c>
      <c r="C182" s="324">
        <v>0</v>
      </c>
      <c r="D182" s="323">
        <v>0</v>
      </c>
      <c r="E182" s="323">
        <v>0</v>
      </c>
      <c r="G182" s="323">
        <v>0</v>
      </c>
      <c r="H182" s="323">
        <v>0</v>
      </c>
    </row>
    <row r="183" spans="1:8" x14ac:dyDescent="0.25">
      <c r="A183" s="103" t="s">
        <v>1098</v>
      </c>
      <c r="B183" s="324">
        <v>0</v>
      </c>
      <c r="C183" s="324">
        <v>0</v>
      </c>
      <c r="D183" s="323">
        <v>0</v>
      </c>
      <c r="E183" s="323">
        <v>0</v>
      </c>
      <c r="G183" s="323">
        <v>0</v>
      </c>
      <c r="H183" s="323">
        <v>4</v>
      </c>
    </row>
    <row r="184" spans="1:8" x14ac:dyDescent="0.25">
      <c r="A184" s="103" t="s">
        <v>1233</v>
      </c>
      <c r="B184" s="324">
        <v>0</v>
      </c>
      <c r="C184" s="324">
        <v>0</v>
      </c>
      <c r="D184" s="323">
        <v>0</v>
      </c>
      <c r="E184" s="323">
        <v>0</v>
      </c>
      <c r="G184" s="323">
        <v>0</v>
      </c>
      <c r="H184" s="323">
        <v>225</v>
      </c>
    </row>
    <row r="185" spans="1:8" x14ac:dyDescent="0.25">
      <c r="A185" s="103" t="s">
        <v>799</v>
      </c>
      <c r="B185" s="324">
        <v>2</v>
      </c>
      <c r="C185" s="324">
        <v>0</v>
      </c>
      <c r="D185" s="323">
        <v>3</v>
      </c>
      <c r="E185" s="323">
        <v>0</v>
      </c>
      <c r="G185" s="323">
        <v>4</v>
      </c>
      <c r="H185" s="323">
        <v>23</v>
      </c>
    </row>
    <row r="186" spans="1:8" x14ac:dyDescent="0.25">
      <c r="A186" s="103" t="s">
        <v>948</v>
      </c>
      <c r="B186" s="324">
        <v>0</v>
      </c>
      <c r="C186" s="324">
        <v>0</v>
      </c>
      <c r="D186" s="323">
        <v>29</v>
      </c>
      <c r="E186" s="323">
        <v>0</v>
      </c>
      <c r="G186" s="323">
        <v>25</v>
      </c>
      <c r="H186" s="323">
        <v>8</v>
      </c>
    </row>
    <row r="187" spans="1:8" x14ac:dyDescent="0.25">
      <c r="A187" s="103" t="s">
        <v>1205</v>
      </c>
      <c r="B187" s="324">
        <v>0</v>
      </c>
      <c r="C187" s="324">
        <v>0</v>
      </c>
      <c r="D187" s="323">
        <v>0</v>
      </c>
      <c r="E187" s="323">
        <v>1</v>
      </c>
      <c r="G187" s="323">
        <v>0</v>
      </c>
      <c r="H187" s="323">
        <v>30</v>
      </c>
    </row>
    <row r="188" spans="1:8" x14ac:dyDescent="0.25">
      <c r="A188" s="103" t="s">
        <v>1097</v>
      </c>
      <c r="B188" s="324">
        <v>0</v>
      </c>
      <c r="C188" s="324">
        <v>0</v>
      </c>
      <c r="D188" s="323">
        <v>0</v>
      </c>
      <c r="E188" s="323">
        <v>0</v>
      </c>
      <c r="G188" s="323">
        <v>0</v>
      </c>
      <c r="H188" s="323">
        <v>0</v>
      </c>
    </row>
    <row r="189" spans="1:8" x14ac:dyDescent="0.25">
      <c r="A189" s="103" t="s">
        <v>914</v>
      </c>
      <c r="B189" s="324">
        <v>0</v>
      </c>
      <c r="C189" s="324">
        <v>0</v>
      </c>
      <c r="D189" s="323">
        <v>20</v>
      </c>
      <c r="E189" s="323">
        <v>0</v>
      </c>
      <c r="G189" s="323">
        <v>75</v>
      </c>
      <c r="H189" s="323">
        <v>172</v>
      </c>
    </row>
    <row r="190" spans="1:8" x14ac:dyDescent="0.25">
      <c r="A190" s="103" t="s">
        <v>1096</v>
      </c>
      <c r="B190" s="324">
        <v>0</v>
      </c>
      <c r="C190" s="324">
        <v>0</v>
      </c>
      <c r="D190" s="323">
        <v>0</v>
      </c>
      <c r="E190" s="323">
        <v>0</v>
      </c>
      <c r="G190" s="323">
        <v>0</v>
      </c>
      <c r="H190" s="323">
        <v>0</v>
      </c>
    </row>
    <row r="191" spans="1:8" x14ac:dyDescent="0.25">
      <c r="A191" s="103" t="s">
        <v>913</v>
      </c>
      <c r="B191" s="324">
        <v>0</v>
      </c>
      <c r="C191" s="324">
        <v>0</v>
      </c>
      <c r="D191" s="323">
        <v>0</v>
      </c>
      <c r="E191" s="323">
        <v>0</v>
      </c>
      <c r="G191" s="323">
        <v>6</v>
      </c>
      <c r="H191" s="323">
        <v>18</v>
      </c>
    </row>
    <row r="192" spans="1:8" x14ac:dyDescent="0.25">
      <c r="A192" s="103" t="s">
        <v>1329</v>
      </c>
      <c r="B192" s="324">
        <v>0</v>
      </c>
      <c r="C192" s="324">
        <v>4</v>
      </c>
      <c r="D192" s="323">
        <v>0</v>
      </c>
      <c r="E192" s="323">
        <v>2</v>
      </c>
      <c r="G192" s="323">
        <v>2</v>
      </c>
      <c r="H192" s="323">
        <v>2</v>
      </c>
    </row>
    <row r="193" spans="1:8" x14ac:dyDescent="0.25">
      <c r="A193" s="103" t="s">
        <v>925</v>
      </c>
      <c r="B193" s="324">
        <v>0</v>
      </c>
      <c r="C193" s="324">
        <v>0</v>
      </c>
      <c r="D193" s="323">
        <v>0</v>
      </c>
      <c r="E193" s="323">
        <v>0</v>
      </c>
      <c r="G193" s="323">
        <v>12</v>
      </c>
      <c r="H193" s="323">
        <v>87</v>
      </c>
    </row>
    <row r="194" spans="1:8" x14ac:dyDescent="0.25">
      <c r="A194" s="103" t="s">
        <v>1157</v>
      </c>
      <c r="B194" s="324">
        <v>0</v>
      </c>
      <c r="C194" s="324">
        <v>0</v>
      </c>
      <c r="D194" s="323">
        <v>0</v>
      </c>
      <c r="E194" s="323">
        <v>0</v>
      </c>
      <c r="G194" s="323">
        <v>0</v>
      </c>
      <c r="H194" s="323">
        <v>0</v>
      </c>
    </row>
    <row r="195" spans="1:8" x14ac:dyDescent="0.25">
      <c r="A195" s="103" t="s">
        <v>792</v>
      </c>
      <c r="B195" s="324">
        <v>0</v>
      </c>
      <c r="C195" s="324">
        <v>0</v>
      </c>
      <c r="D195" s="323">
        <v>0</v>
      </c>
      <c r="E195" s="323">
        <v>0</v>
      </c>
      <c r="G195" s="323">
        <v>0</v>
      </c>
      <c r="H195" s="323">
        <v>15</v>
      </c>
    </row>
    <row r="196" spans="1:8" x14ac:dyDescent="0.25">
      <c r="A196" s="103" t="s">
        <v>643</v>
      </c>
      <c r="B196" s="324">
        <v>0</v>
      </c>
      <c r="C196" s="324">
        <v>3</v>
      </c>
      <c r="D196" s="323">
        <v>0</v>
      </c>
      <c r="E196" s="323">
        <v>11</v>
      </c>
      <c r="G196" s="323">
        <v>30</v>
      </c>
      <c r="H196" s="323">
        <v>27</v>
      </c>
    </row>
    <row r="197" spans="1:8" x14ac:dyDescent="0.25">
      <c r="A197" s="103" t="s">
        <v>988</v>
      </c>
      <c r="B197" s="324">
        <v>0</v>
      </c>
      <c r="C197" s="324">
        <v>0</v>
      </c>
      <c r="D197" s="323">
        <v>0</v>
      </c>
      <c r="E197" s="323">
        <v>0</v>
      </c>
      <c r="G197" s="323">
        <v>0</v>
      </c>
      <c r="H197" s="323">
        <v>0</v>
      </c>
    </row>
    <row r="198" spans="1:8" x14ac:dyDescent="0.25">
      <c r="A198" s="103" t="s">
        <v>1095</v>
      </c>
      <c r="B198" s="324">
        <v>0</v>
      </c>
      <c r="C198" s="324">
        <v>0</v>
      </c>
      <c r="D198" s="323">
        <v>0</v>
      </c>
      <c r="E198" s="323">
        <v>0</v>
      </c>
      <c r="G198" s="323">
        <v>0</v>
      </c>
      <c r="H198" s="323">
        <v>0</v>
      </c>
    </row>
    <row r="199" spans="1:8" x14ac:dyDescent="0.25">
      <c r="A199" s="103" t="s">
        <v>1182</v>
      </c>
      <c r="B199" s="324">
        <v>0</v>
      </c>
      <c r="C199" s="324">
        <v>0</v>
      </c>
      <c r="D199" s="323">
        <v>22</v>
      </c>
      <c r="E199" s="323">
        <v>0</v>
      </c>
      <c r="G199" s="323">
        <v>34</v>
      </c>
      <c r="H199" s="323">
        <v>0</v>
      </c>
    </row>
    <row r="200" spans="1:8" x14ac:dyDescent="0.25">
      <c r="A200" s="103" t="s">
        <v>1156</v>
      </c>
      <c r="B200" s="324">
        <v>0</v>
      </c>
      <c r="C200" s="324">
        <v>0</v>
      </c>
      <c r="D200" s="323">
        <v>0</v>
      </c>
      <c r="E200" s="323">
        <v>0</v>
      </c>
      <c r="G200" s="323">
        <v>227</v>
      </c>
      <c r="H200" s="323">
        <v>40</v>
      </c>
    </row>
    <row r="201" spans="1:8" x14ac:dyDescent="0.25">
      <c r="A201" s="103" t="s">
        <v>892</v>
      </c>
      <c r="B201" s="324">
        <v>0</v>
      </c>
      <c r="C201" s="324">
        <v>0</v>
      </c>
      <c r="D201" s="323">
        <v>0</v>
      </c>
      <c r="E201" s="323">
        <v>0</v>
      </c>
      <c r="G201" s="323">
        <v>0</v>
      </c>
      <c r="H201" s="323">
        <v>13</v>
      </c>
    </row>
    <row r="202" spans="1:8" x14ac:dyDescent="0.25">
      <c r="A202" s="103" t="s">
        <v>633</v>
      </c>
      <c r="B202" s="324">
        <v>0</v>
      </c>
      <c r="C202" s="324">
        <v>0</v>
      </c>
      <c r="D202" s="323">
        <v>0</v>
      </c>
      <c r="E202" s="323">
        <v>0</v>
      </c>
      <c r="G202" s="323">
        <v>24</v>
      </c>
      <c r="H202" s="323">
        <v>0</v>
      </c>
    </row>
    <row r="203" spans="1:8" x14ac:dyDescent="0.25">
      <c r="A203" s="103" t="s">
        <v>947</v>
      </c>
      <c r="B203" s="324">
        <v>0</v>
      </c>
      <c r="C203" s="324">
        <v>0</v>
      </c>
      <c r="D203" s="323">
        <v>0</v>
      </c>
      <c r="E203" s="323">
        <v>0</v>
      </c>
      <c r="G203" s="323">
        <v>0</v>
      </c>
      <c r="H203" s="323">
        <v>36</v>
      </c>
    </row>
    <row r="204" spans="1:8" x14ac:dyDescent="0.25">
      <c r="A204" s="103" t="s">
        <v>946</v>
      </c>
      <c r="B204" s="324">
        <v>0</v>
      </c>
      <c r="C204" s="324">
        <v>0</v>
      </c>
      <c r="D204" s="323">
        <v>0</v>
      </c>
      <c r="E204" s="323">
        <v>0</v>
      </c>
      <c r="G204" s="323">
        <v>0</v>
      </c>
      <c r="H204" s="323">
        <v>228</v>
      </c>
    </row>
    <row r="205" spans="1:8" x14ac:dyDescent="0.25">
      <c r="A205" s="103" t="s">
        <v>1094</v>
      </c>
      <c r="B205" s="326">
        <v>0</v>
      </c>
      <c r="C205" s="324">
        <v>0</v>
      </c>
      <c r="D205" s="323">
        <v>0</v>
      </c>
      <c r="E205" s="323">
        <v>0</v>
      </c>
      <c r="G205" s="323">
        <v>0</v>
      </c>
      <c r="H205" s="323">
        <v>0</v>
      </c>
    </row>
    <row r="206" spans="1:8" x14ac:dyDescent="0.25">
      <c r="A206" s="103" t="s">
        <v>1093</v>
      </c>
      <c r="B206" s="330">
        <v>0</v>
      </c>
      <c r="C206" s="324">
        <v>0</v>
      </c>
      <c r="D206" s="323">
        <v>0</v>
      </c>
      <c r="E206" s="323">
        <v>0</v>
      </c>
      <c r="G206" s="323">
        <v>0</v>
      </c>
      <c r="H206" s="323">
        <v>12</v>
      </c>
    </row>
    <row r="207" spans="1:8" x14ac:dyDescent="0.25">
      <c r="A207" s="103" t="s">
        <v>1152</v>
      </c>
      <c r="B207" s="330">
        <v>0</v>
      </c>
      <c r="C207" s="324">
        <v>0</v>
      </c>
      <c r="D207" s="323">
        <v>0</v>
      </c>
      <c r="E207" s="323">
        <v>0</v>
      </c>
      <c r="G207" s="323">
        <v>0</v>
      </c>
      <c r="H207" s="323">
        <v>9</v>
      </c>
    </row>
    <row r="208" spans="1:8" x14ac:dyDescent="0.25">
      <c r="A208" s="103" t="s">
        <v>1223</v>
      </c>
      <c r="B208" s="330">
        <v>0</v>
      </c>
      <c r="C208" s="324">
        <v>0</v>
      </c>
      <c r="D208" s="323">
        <v>0</v>
      </c>
      <c r="E208" s="323">
        <v>0</v>
      </c>
      <c r="G208" s="323">
        <v>0</v>
      </c>
      <c r="H208" s="323">
        <v>3</v>
      </c>
    </row>
    <row r="209" spans="1:8" x14ac:dyDescent="0.25">
      <c r="A209" s="103" t="s">
        <v>987</v>
      </c>
      <c r="B209" s="330">
        <v>724</v>
      </c>
      <c r="C209" s="324">
        <v>0</v>
      </c>
      <c r="D209" s="323">
        <v>2</v>
      </c>
      <c r="E209" s="323">
        <v>0</v>
      </c>
      <c r="G209" s="323">
        <v>4582</v>
      </c>
      <c r="H209" s="323">
        <v>2987</v>
      </c>
    </row>
    <row r="210" spans="1:8" x14ac:dyDescent="0.25">
      <c r="A210" s="103" t="s">
        <v>1092</v>
      </c>
      <c r="B210" s="326">
        <v>0</v>
      </c>
      <c r="C210" s="324">
        <v>0</v>
      </c>
      <c r="D210" s="323">
        <v>0</v>
      </c>
      <c r="E210" s="323">
        <v>0</v>
      </c>
      <c r="G210" s="323">
        <v>0</v>
      </c>
      <c r="H210" s="323">
        <v>0</v>
      </c>
    </row>
    <row r="211" spans="1:8" x14ac:dyDescent="0.25">
      <c r="A211" s="103" t="s">
        <v>928</v>
      </c>
      <c r="B211" s="330">
        <v>0</v>
      </c>
      <c r="C211" s="324">
        <v>0</v>
      </c>
      <c r="D211" s="323">
        <v>0</v>
      </c>
      <c r="E211" s="323">
        <v>0</v>
      </c>
      <c r="G211" s="323">
        <v>0</v>
      </c>
      <c r="H211" s="323">
        <v>0</v>
      </c>
    </row>
    <row r="212" spans="1:8" x14ac:dyDescent="0.25">
      <c r="A212" s="103" t="s">
        <v>1222</v>
      </c>
      <c r="B212" s="330">
        <v>0</v>
      </c>
      <c r="C212" s="324">
        <v>0</v>
      </c>
      <c r="D212" s="323">
        <v>0</v>
      </c>
      <c r="E212" s="323">
        <v>0</v>
      </c>
      <c r="G212" s="323">
        <v>4</v>
      </c>
      <c r="H212" s="323">
        <v>0</v>
      </c>
    </row>
    <row r="213" spans="1:8" x14ac:dyDescent="0.25">
      <c r="A213" s="103" t="s">
        <v>1346</v>
      </c>
      <c r="B213" s="330">
        <v>0</v>
      </c>
      <c r="C213" s="324">
        <v>0</v>
      </c>
      <c r="D213" s="323">
        <v>0</v>
      </c>
      <c r="E213" s="323">
        <v>0</v>
      </c>
      <c r="G213" s="323">
        <v>0</v>
      </c>
      <c r="H213" s="323">
        <v>0</v>
      </c>
    </row>
    <row r="214" spans="1:8" x14ac:dyDescent="0.25">
      <c r="A214" s="103" t="s">
        <v>1181</v>
      </c>
      <c r="B214" s="330">
        <v>0</v>
      </c>
      <c r="C214" s="324">
        <v>0</v>
      </c>
      <c r="D214" s="323">
        <v>0</v>
      </c>
      <c r="E214" s="323">
        <v>0</v>
      </c>
      <c r="G214" s="323">
        <v>0</v>
      </c>
      <c r="H214" s="323">
        <v>0</v>
      </c>
    </row>
    <row r="215" spans="1:8" x14ac:dyDescent="0.25">
      <c r="A215" s="103" t="s">
        <v>624</v>
      </c>
      <c r="B215" s="326">
        <v>103</v>
      </c>
      <c r="C215" s="324">
        <v>0</v>
      </c>
      <c r="D215" s="323">
        <v>57</v>
      </c>
      <c r="E215" s="323">
        <v>0</v>
      </c>
      <c r="G215" s="323">
        <v>0</v>
      </c>
      <c r="H215" s="323">
        <v>3</v>
      </c>
    </row>
    <row r="216" spans="1:8" x14ac:dyDescent="0.25">
      <c r="A216" s="103" t="s">
        <v>1014</v>
      </c>
      <c r="B216" s="330">
        <v>0</v>
      </c>
      <c r="C216" s="324">
        <v>0</v>
      </c>
      <c r="D216" s="323">
        <v>4</v>
      </c>
      <c r="E216" s="323">
        <v>0</v>
      </c>
      <c r="G216" s="323">
        <v>1</v>
      </c>
      <c r="H216" s="323">
        <v>30</v>
      </c>
    </row>
    <row r="217" spans="1:8" x14ac:dyDescent="0.25">
      <c r="A217" s="103" t="s">
        <v>611</v>
      </c>
      <c r="B217" s="330">
        <v>0</v>
      </c>
      <c r="C217" s="324">
        <v>0</v>
      </c>
      <c r="D217" s="323">
        <v>0</v>
      </c>
      <c r="E217" s="323">
        <v>0</v>
      </c>
      <c r="G217" s="323">
        <v>0</v>
      </c>
      <c r="H217" s="323">
        <v>0</v>
      </c>
    </row>
    <row r="218" spans="1:8" x14ac:dyDescent="0.25">
      <c r="A218" s="103" t="s">
        <v>1180</v>
      </c>
      <c r="B218" s="330">
        <v>0</v>
      </c>
      <c r="C218" s="324">
        <v>0</v>
      </c>
      <c r="D218" s="323">
        <v>0</v>
      </c>
      <c r="E218" s="323">
        <v>0</v>
      </c>
      <c r="G218" s="323">
        <v>0</v>
      </c>
      <c r="H218" s="323">
        <v>0</v>
      </c>
    </row>
    <row r="219" spans="1:8" x14ac:dyDescent="0.25">
      <c r="A219" s="103" t="s">
        <v>1091</v>
      </c>
      <c r="B219" s="330">
        <v>0</v>
      </c>
      <c r="C219" s="324">
        <v>0</v>
      </c>
      <c r="D219" s="323">
        <v>0</v>
      </c>
      <c r="E219" s="323">
        <v>0</v>
      </c>
      <c r="G219" s="323">
        <v>0</v>
      </c>
      <c r="H219" s="323">
        <v>0</v>
      </c>
    </row>
    <row r="220" spans="1:8" x14ac:dyDescent="0.25">
      <c r="A220" s="103" t="s">
        <v>986</v>
      </c>
      <c r="B220" s="324">
        <v>0</v>
      </c>
      <c r="C220" s="324">
        <v>0</v>
      </c>
      <c r="D220" s="323">
        <v>0</v>
      </c>
      <c r="E220" s="323">
        <v>0</v>
      </c>
      <c r="G220" s="323">
        <v>0</v>
      </c>
      <c r="H220" s="323">
        <v>357</v>
      </c>
    </row>
    <row r="221" spans="1:8" x14ac:dyDescent="0.25">
      <c r="A221" s="103" t="s">
        <v>1090</v>
      </c>
      <c r="B221" s="324">
        <v>0</v>
      </c>
      <c r="C221" s="324">
        <v>0</v>
      </c>
      <c r="D221" s="323">
        <v>0</v>
      </c>
      <c r="E221" s="323">
        <v>0</v>
      </c>
      <c r="G221" s="323">
        <v>0</v>
      </c>
      <c r="H221" s="323">
        <v>0</v>
      </c>
    </row>
    <row r="222" spans="1:8" x14ac:dyDescent="0.25">
      <c r="A222" s="103" t="s">
        <v>891</v>
      </c>
      <c r="B222" s="324">
        <v>0</v>
      </c>
      <c r="C222" s="324">
        <v>0</v>
      </c>
      <c r="D222" s="323">
        <v>0</v>
      </c>
      <c r="E222" s="323">
        <v>0</v>
      </c>
      <c r="G222" s="323">
        <v>0</v>
      </c>
      <c r="H222" s="323">
        <v>106</v>
      </c>
    </row>
    <row r="223" spans="1:8" x14ac:dyDescent="0.25">
      <c r="A223" s="103" t="s">
        <v>1089</v>
      </c>
      <c r="B223" s="324">
        <v>0</v>
      </c>
      <c r="C223" s="324">
        <v>0</v>
      </c>
      <c r="D223" s="323">
        <v>0</v>
      </c>
      <c r="E223" s="323">
        <v>0</v>
      </c>
      <c r="G223" s="323">
        <v>0</v>
      </c>
      <c r="H223" s="323">
        <v>0</v>
      </c>
    </row>
    <row r="224" spans="1:8" x14ac:dyDescent="0.25">
      <c r="A224" s="103" t="s">
        <v>985</v>
      </c>
      <c r="B224" s="324">
        <v>0</v>
      </c>
      <c r="C224" s="324">
        <v>0</v>
      </c>
      <c r="D224" s="323">
        <v>0</v>
      </c>
      <c r="E224" s="323">
        <v>0</v>
      </c>
      <c r="G224" s="323">
        <v>0</v>
      </c>
      <c r="H224" s="323">
        <v>0</v>
      </c>
    </row>
    <row r="225" spans="1:8" x14ac:dyDescent="0.25">
      <c r="A225" s="103" t="s">
        <v>1088</v>
      </c>
      <c r="B225" s="324">
        <v>0</v>
      </c>
      <c r="C225" s="324">
        <v>0</v>
      </c>
      <c r="D225" s="323">
        <v>0</v>
      </c>
      <c r="E225" s="323">
        <v>0</v>
      </c>
      <c r="G225" s="323">
        <v>0</v>
      </c>
      <c r="H225" s="323">
        <v>0</v>
      </c>
    </row>
    <row r="226" spans="1:8" x14ac:dyDescent="0.25">
      <c r="A226" s="103" t="s">
        <v>945</v>
      </c>
      <c r="B226" s="324">
        <v>0</v>
      </c>
      <c r="C226" s="324">
        <v>0</v>
      </c>
      <c r="D226" s="323">
        <v>0</v>
      </c>
      <c r="E226" s="323">
        <v>0</v>
      </c>
      <c r="G226" s="323">
        <v>0</v>
      </c>
      <c r="H226" s="323">
        <v>0</v>
      </c>
    </row>
    <row r="227" spans="1:8" x14ac:dyDescent="0.25">
      <c r="A227" s="103" t="s">
        <v>1087</v>
      </c>
      <c r="B227" s="324">
        <v>0</v>
      </c>
      <c r="C227" s="324">
        <v>0</v>
      </c>
      <c r="D227" s="323">
        <v>0</v>
      </c>
      <c r="E227" s="323">
        <v>0</v>
      </c>
      <c r="G227" s="323">
        <v>0</v>
      </c>
      <c r="H227" s="323">
        <v>10</v>
      </c>
    </row>
    <row r="228" spans="1:8" x14ac:dyDescent="0.25">
      <c r="A228" s="103" t="s">
        <v>1204</v>
      </c>
      <c r="B228" s="324">
        <v>2</v>
      </c>
      <c r="C228" s="324">
        <v>0</v>
      </c>
      <c r="D228" s="323">
        <v>2</v>
      </c>
      <c r="E228" s="323">
        <v>0</v>
      </c>
      <c r="G228" s="323">
        <v>10</v>
      </c>
      <c r="H228" s="323">
        <v>62</v>
      </c>
    </row>
    <row r="229" spans="1:8" x14ac:dyDescent="0.25">
      <c r="A229" s="103" t="s">
        <v>984</v>
      </c>
      <c r="B229" s="324">
        <v>0</v>
      </c>
      <c r="C229" s="324">
        <v>0</v>
      </c>
      <c r="D229" s="323">
        <v>0</v>
      </c>
      <c r="E229" s="323">
        <v>0</v>
      </c>
      <c r="G229" s="323">
        <v>4</v>
      </c>
      <c r="H229" s="323">
        <v>8</v>
      </c>
    </row>
    <row r="230" spans="1:8" x14ac:dyDescent="0.25">
      <c r="A230" s="103" t="s">
        <v>983</v>
      </c>
      <c r="B230" s="324">
        <v>0</v>
      </c>
      <c r="C230" s="324">
        <v>0</v>
      </c>
      <c r="D230" s="323">
        <v>0</v>
      </c>
      <c r="E230" s="323">
        <v>0</v>
      </c>
      <c r="G230" s="323">
        <v>291</v>
      </c>
      <c r="H230" s="323">
        <v>1</v>
      </c>
    </row>
    <row r="231" spans="1:8" x14ac:dyDescent="0.25">
      <c r="A231" s="103" t="s">
        <v>982</v>
      </c>
      <c r="B231" s="324">
        <v>18</v>
      </c>
      <c r="C231" s="324">
        <v>0</v>
      </c>
      <c r="D231" s="323">
        <v>0</v>
      </c>
      <c r="E231" s="323">
        <v>0</v>
      </c>
      <c r="G231" s="323">
        <v>0</v>
      </c>
      <c r="H231" s="323">
        <v>508</v>
      </c>
    </row>
    <row r="232" spans="1:8" x14ac:dyDescent="0.25">
      <c r="A232" s="103" t="s">
        <v>981</v>
      </c>
      <c r="B232" s="324">
        <v>0</v>
      </c>
      <c r="C232" s="324">
        <v>0</v>
      </c>
      <c r="D232" s="323">
        <v>0</v>
      </c>
      <c r="E232" s="323">
        <v>0</v>
      </c>
      <c r="G232" s="323">
        <v>0</v>
      </c>
      <c r="H232" s="323">
        <v>0</v>
      </c>
    </row>
    <row r="233" spans="1:8" x14ac:dyDescent="0.25">
      <c r="A233" s="103" t="s">
        <v>607</v>
      </c>
      <c r="B233" s="324">
        <v>0</v>
      </c>
      <c r="C233" s="324">
        <v>0</v>
      </c>
      <c r="D233" s="323">
        <v>0</v>
      </c>
      <c r="E233" s="323">
        <v>0</v>
      </c>
      <c r="G233" s="323">
        <v>0</v>
      </c>
      <c r="H233" s="323">
        <v>0</v>
      </c>
    </row>
    <row r="234" spans="1:8" x14ac:dyDescent="0.25">
      <c r="A234" s="103" t="s">
        <v>944</v>
      </c>
      <c r="B234" s="324">
        <v>0</v>
      </c>
      <c r="C234" s="324">
        <v>0</v>
      </c>
      <c r="D234" s="323">
        <v>0</v>
      </c>
      <c r="E234" s="323">
        <v>0</v>
      </c>
      <c r="G234" s="323">
        <v>203</v>
      </c>
      <c r="H234" s="323">
        <v>258</v>
      </c>
    </row>
    <row r="235" spans="1:8" x14ac:dyDescent="0.25">
      <c r="A235" s="103" t="s">
        <v>980</v>
      </c>
      <c r="B235" s="324">
        <v>0</v>
      </c>
      <c r="C235" s="324">
        <v>0</v>
      </c>
      <c r="D235" s="323">
        <v>0</v>
      </c>
      <c r="E235" s="323">
        <v>0</v>
      </c>
      <c r="G235" s="323">
        <v>8</v>
      </c>
      <c r="H235" s="323">
        <v>489</v>
      </c>
    </row>
    <row r="236" spans="1:8" x14ac:dyDescent="0.25">
      <c r="A236" s="103" t="s">
        <v>1132</v>
      </c>
      <c r="B236" s="324">
        <v>0</v>
      </c>
      <c r="C236" s="324">
        <v>0</v>
      </c>
      <c r="D236" s="323">
        <v>0</v>
      </c>
      <c r="E236" s="323">
        <v>0</v>
      </c>
      <c r="G236" s="323">
        <v>0</v>
      </c>
      <c r="H236" s="323">
        <v>0</v>
      </c>
    </row>
    <row r="237" spans="1:8" x14ac:dyDescent="0.25">
      <c r="A237" s="103" t="s">
        <v>1086</v>
      </c>
      <c r="B237" s="324">
        <v>0</v>
      </c>
      <c r="C237" s="324">
        <v>0</v>
      </c>
      <c r="D237" s="323">
        <v>0</v>
      </c>
      <c r="E237" s="323">
        <v>0</v>
      </c>
      <c r="G237" s="323">
        <v>0</v>
      </c>
      <c r="H237" s="323">
        <v>20</v>
      </c>
    </row>
    <row r="238" spans="1:8" x14ac:dyDescent="0.25">
      <c r="A238" s="103" t="s">
        <v>1085</v>
      </c>
      <c r="B238" s="324">
        <v>0</v>
      </c>
      <c r="C238" s="324">
        <v>0</v>
      </c>
      <c r="D238" s="323">
        <v>0</v>
      </c>
      <c r="E238" s="323">
        <v>0</v>
      </c>
      <c r="G238" s="323">
        <v>0</v>
      </c>
      <c r="H238" s="323">
        <v>0</v>
      </c>
    </row>
    <row r="239" spans="1:8" x14ac:dyDescent="0.25">
      <c r="A239" s="103" t="s">
        <v>1038</v>
      </c>
      <c r="B239" s="324">
        <v>0</v>
      </c>
      <c r="C239" s="324">
        <v>0</v>
      </c>
      <c r="D239" s="323">
        <v>0</v>
      </c>
      <c r="E239" s="323">
        <v>0</v>
      </c>
      <c r="G239" s="323">
        <v>1</v>
      </c>
      <c r="H239" s="323">
        <v>3</v>
      </c>
    </row>
    <row r="240" spans="1:8" x14ac:dyDescent="0.25">
      <c r="A240" s="103" t="s">
        <v>604</v>
      </c>
      <c r="B240" s="324">
        <v>0</v>
      </c>
      <c r="C240" s="324">
        <v>0</v>
      </c>
      <c r="D240" s="323">
        <v>0</v>
      </c>
      <c r="E240" s="323">
        <v>0</v>
      </c>
      <c r="G240" s="323">
        <v>0</v>
      </c>
      <c r="H240" s="323">
        <v>0</v>
      </c>
    </row>
    <row r="241" spans="1:8" x14ac:dyDescent="0.25">
      <c r="A241" s="103" t="s">
        <v>880</v>
      </c>
      <c r="B241" s="324">
        <v>0</v>
      </c>
      <c r="C241" s="324">
        <v>0</v>
      </c>
      <c r="D241" s="323">
        <v>0</v>
      </c>
      <c r="E241" s="323">
        <v>0</v>
      </c>
      <c r="G241" s="323">
        <v>0</v>
      </c>
      <c r="H241" s="323">
        <v>170</v>
      </c>
    </row>
    <row r="242" spans="1:8" x14ac:dyDescent="0.25">
      <c r="A242" s="103" t="s">
        <v>1084</v>
      </c>
      <c r="B242" s="324">
        <v>0</v>
      </c>
      <c r="C242" s="324">
        <v>0</v>
      </c>
      <c r="D242" s="323">
        <v>0</v>
      </c>
      <c r="E242" s="323">
        <v>0</v>
      </c>
      <c r="G242" s="323">
        <v>0</v>
      </c>
      <c r="H242" s="323">
        <v>3</v>
      </c>
    </row>
    <row r="243" spans="1:8" x14ac:dyDescent="0.25">
      <c r="A243" s="103" t="s">
        <v>890</v>
      </c>
      <c r="B243" s="324">
        <v>1</v>
      </c>
      <c r="C243" s="324">
        <v>0</v>
      </c>
      <c r="D243" s="323">
        <v>2</v>
      </c>
      <c r="E243" s="323">
        <v>0</v>
      </c>
      <c r="G243" s="323">
        <v>15</v>
      </c>
      <c r="H243" s="323">
        <v>0</v>
      </c>
    </row>
    <row r="244" spans="1:8" x14ac:dyDescent="0.25">
      <c r="A244" s="103" t="s">
        <v>1135</v>
      </c>
      <c r="B244" s="324">
        <v>0</v>
      </c>
      <c r="C244" s="324">
        <v>0</v>
      </c>
      <c r="D244" s="323">
        <v>0</v>
      </c>
      <c r="E244" s="323">
        <v>0</v>
      </c>
      <c r="G244" s="323">
        <v>0</v>
      </c>
      <c r="H244" s="323">
        <v>0</v>
      </c>
    </row>
    <row r="245" spans="1:8" x14ac:dyDescent="0.25">
      <c r="A245" s="103" t="s">
        <v>962</v>
      </c>
      <c r="B245" s="324">
        <v>0</v>
      </c>
      <c r="C245" s="324">
        <v>0</v>
      </c>
      <c r="D245" s="323">
        <v>0</v>
      </c>
      <c r="E245" s="323">
        <v>0</v>
      </c>
      <c r="G245" s="323">
        <v>0</v>
      </c>
      <c r="H245" s="323">
        <v>217</v>
      </c>
    </row>
    <row r="246" spans="1:8" x14ac:dyDescent="0.25">
      <c r="A246" s="103" t="s">
        <v>774</v>
      </c>
      <c r="B246" s="324">
        <v>3</v>
      </c>
      <c r="C246" s="324">
        <v>0</v>
      </c>
      <c r="D246" s="323">
        <v>20</v>
      </c>
      <c r="E246" s="323">
        <v>0</v>
      </c>
      <c r="G246" s="323">
        <v>0</v>
      </c>
      <c r="H246" s="323">
        <v>1</v>
      </c>
    </row>
    <row r="247" spans="1:8" x14ac:dyDescent="0.25">
      <c r="A247" s="103" t="s">
        <v>783</v>
      </c>
      <c r="B247" s="324">
        <v>0</v>
      </c>
      <c r="C247" s="324">
        <v>0</v>
      </c>
      <c r="D247" s="323">
        <v>0</v>
      </c>
      <c r="E247" s="323">
        <v>0</v>
      </c>
      <c r="G247" s="323">
        <v>0</v>
      </c>
      <c r="H247" s="323">
        <v>2</v>
      </c>
    </row>
    <row r="248" spans="1:8" x14ac:dyDescent="0.25">
      <c r="A248" s="103" t="s">
        <v>1232</v>
      </c>
      <c r="B248" s="324">
        <v>0</v>
      </c>
      <c r="C248" s="324">
        <v>0</v>
      </c>
      <c r="D248" s="323">
        <v>4</v>
      </c>
      <c r="E248" s="323">
        <v>12</v>
      </c>
      <c r="G248" s="323">
        <v>395</v>
      </c>
      <c r="H248" s="323">
        <v>15</v>
      </c>
    </row>
    <row r="249" spans="1:8" x14ac:dyDescent="0.25">
      <c r="A249" s="103" t="s">
        <v>1024</v>
      </c>
      <c r="B249" s="324">
        <v>0</v>
      </c>
      <c r="C249" s="324">
        <v>0</v>
      </c>
      <c r="D249" s="323">
        <v>0</v>
      </c>
      <c r="E249" s="323">
        <v>0</v>
      </c>
      <c r="G249" s="323">
        <v>0</v>
      </c>
      <c r="H249" s="323">
        <v>34</v>
      </c>
    </row>
    <row r="250" spans="1:8" x14ac:dyDescent="0.25">
      <c r="A250" s="103" t="s">
        <v>879</v>
      </c>
      <c r="B250" s="324">
        <v>0</v>
      </c>
      <c r="C250" s="324">
        <v>0</v>
      </c>
      <c r="D250" s="323">
        <v>0</v>
      </c>
      <c r="E250" s="323">
        <v>0</v>
      </c>
      <c r="G250" s="323">
        <v>0</v>
      </c>
      <c r="H250" s="323">
        <v>0</v>
      </c>
    </row>
    <row r="251" spans="1:8" x14ac:dyDescent="0.25">
      <c r="A251" s="103" t="s">
        <v>912</v>
      </c>
      <c r="B251" s="324">
        <v>0</v>
      </c>
      <c r="C251" s="324">
        <v>0</v>
      </c>
      <c r="D251" s="323">
        <v>0</v>
      </c>
      <c r="E251" s="323">
        <v>0</v>
      </c>
      <c r="G251" s="323">
        <v>0</v>
      </c>
      <c r="H251" s="323">
        <v>0</v>
      </c>
    </row>
    <row r="252" spans="1:8" x14ac:dyDescent="0.25">
      <c r="A252" s="103" t="s">
        <v>1083</v>
      </c>
      <c r="B252" s="324">
        <v>0</v>
      </c>
      <c r="C252" s="324">
        <v>0</v>
      </c>
      <c r="D252" s="323">
        <v>0</v>
      </c>
      <c r="E252" s="323">
        <v>2</v>
      </c>
      <c r="G252" s="323">
        <v>13</v>
      </c>
      <c r="H252" s="323">
        <v>6</v>
      </c>
    </row>
    <row r="253" spans="1:8" x14ac:dyDescent="0.25">
      <c r="A253" s="103" t="s">
        <v>846</v>
      </c>
      <c r="B253" s="324">
        <v>0</v>
      </c>
      <c r="C253" s="324">
        <v>0</v>
      </c>
      <c r="D253" s="323">
        <v>0</v>
      </c>
      <c r="E253" s="323">
        <v>0</v>
      </c>
      <c r="G253" s="323">
        <v>0</v>
      </c>
      <c r="H253" s="323">
        <v>0</v>
      </c>
    </row>
    <row r="254" spans="1:8" x14ac:dyDescent="0.25">
      <c r="A254" s="103" t="s">
        <v>1082</v>
      </c>
      <c r="B254" s="324">
        <v>0</v>
      </c>
      <c r="C254" s="324">
        <v>0</v>
      </c>
      <c r="D254" s="323">
        <v>0</v>
      </c>
      <c r="E254" s="323">
        <v>0</v>
      </c>
      <c r="G254" s="323">
        <v>0</v>
      </c>
      <c r="H254" s="323">
        <v>675</v>
      </c>
    </row>
    <row r="255" spans="1:8" x14ac:dyDescent="0.25">
      <c r="A255" s="103" t="s">
        <v>1322</v>
      </c>
      <c r="B255" s="324">
        <v>0</v>
      </c>
      <c r="C255" s="324">
        <v>0</v>
      </c>
      <c r="D255" s="323">
        <v>0</v>
      </c>
      <c r="E255" s="323">
        <v>0</v>
      </c>
      <c r="G255" s="323">
        <v>0</v>
      </c>
      <c r="H255" s="323">
        <v>0</v>
      </c>
    </row>
    <row r="256" spans="1:8" x14ac:dyDescent="0.25">
      <c r="A256" s="103" t="s">
        <v>979</v>
      </c>
      <c r="B256" s="324">
        <v>0</v>
      </c>
      <c r="C256" s="324">
        <v>0</v>
      </c>
      <c r="D256" s="323">
        <v>0</v>
      </c>
      <c r="E256" s="323">
        <v>0</v>
      </c>
      <c r="G256" s="323">
        <v>0</v>
      </c>
      <c r="H256" s="323">
        <v>0</v>
      </c>
    </row>
    <row r="257" spans="1:8" x14ac:dyDescent="0.25">
      <c r="A257" s="103" t="s">
        <v>839</v>
      </c>
      <c r="B257" s="324">
        <v>1</v>
      </c>
      <c r="C257" s="324">
        <v>0</v>
      </c>
      <c r="D257" s="323">
        <v>1</v>
      </c>
      <c r="E257" s="323">
        <v>0</v>
      </c>
      <c r="G257" s="323">
        <v>0</v>
      </c>
      <c r="H257" s="323">
        <v>52</v>
      </c>
    </row>
    <row r="258" spans="1:8" x14ac:dyDescent="0.25">
      <c r="A258" s="103" t="s">
        <v>1332</v>
      </c>
      <c r="B258" s="324">
        <v>0</v>
      </c>
      <c r="C258" s="324">
        <v>0</v>
      </c>
      <c r="D258" s="323">
        <v>0</v>
      </c>
      <c r="E258" s="323">
        <v>0</v>
      </c>
      <c r="G258" s="323">
        <v>0</v>
      </c>
      <c r="H258" s="323">
        <v>0</v>
      </c>
    </row>
    <row r="259" spans="1:8" x14ac:dyDescent="0.25">
      <c r="A259" s="103" t="s">
        <v>1043</v>
      </c>
      <c r="B259" s="324">
        <v>718</v>
      </c>
      <c r="C259" s="324">
        <v>0</v>
      </c>
      <c r="D259" s="323">
        <v>604</v>
      </c>
      <c r="E259" s="323">
        <v>0</v>
      </c>
      <c r="G259" s="323">
        <v>143</v>
      </c>
      <c r="H259" s="323">
        <v>12231</v>
      </c>
    </row>
    <row r="260" spans="1:8" x14ac:dyDescent="0.25">
      <c r="A260" s="103" t="s">
        <v>552</v>
      </c>
      <c r="B260" s="324">
        <v>35</v>
      </c>
      <c r="C260" s="324">
        <v>0</v>
      </c>
      <c r="D260" s="323">
        <v>0</v>
      </c>
      <c r="E260" s="323">
        <v>0</v>
      </c>
      <c r="G260" s="323">
        <v>0</v>
      </c>
      <c r="H260" s="323">
        <v>620</v>
      </c>
    </row>
    <row r="261" spans="1:8" x14ac:dyDescent="0.25">
      <c r="A261" s="103" t="s">
        <v>1023</v>
      </c>
      <c r="B261" s="324">
        <v>41</v>
      </c>
      <c r="C261" s="324">
        <v>0</v>
      </c>
      <c r="D261" s="323">
        <v>21</v>
      </c>
      <c r="E261" s="323">
        <v>0</v>
      </c>
      <c r="G261" s="323">
        <v>7</v>
      </c>
      <c r="H261" s="323">
        <v>0</v>
      </c>
    </row>
    <row r="262" spans="1:8" x14ac:dyDescent="0.25">
      <c r="A262" s="103" t="s">
        <v>1333</v>
      </c>
      <c r="B262" s="324">
        <v>0</v>
      </c>
      <c r="C262" s="324">
        <v>0</v>
      </c>
      <c r="D262" s="323">
        <v>2</v>
      </c>
      <c r="E262" s="323">
        <v>0</v>
      </c>
      <c r="G262" s="323">
        <v>3</v>
      </c>
      <c r="H262" s="323">
        <v>38</v>
      </c>
    </row>
    <row r="263" spans="1:8" x14ac:dyDescent="0.25">
      <c r="A263" s="103" t="s">
        <v>820</v>
      </c>
      <c r="B263" s="324">
        <v>0</v>
      </c>
      <c r="C263" s="324">
        <v>0</v>
      </c>
      <c r="D263" s="323">
        <v>0</v>
      </c>
      <c r="E263" s="323">
        <v>0</v>
      </c>
      <c r="G263" s="323">
        <v>0</v>
      </c>
      <c r="H263" s="323">
        <v>0</v>
      </c>
    </row>
    <row r="264" spans="1:8" x14ac:dyDescent="0.25">
      <c r="A264" s="103" t="s">
        <v>1081</v>
      </c>
      <c r="B264" s="324">
        <v>0</v>
      </c>
      <c r="C264" s="324">
        <v>0</v>
      </c>
      <c r="D264" s="323">
        <v>0</v>
      </c>
      <c r="E264" s="323">
        <v>0</v>
      </c>
      <c r="G264" s="323">
        <v>0</v>
      </c>
      <c r="H264" s="323">
        <v>0</v>
      </c>
    </row>
    <row r="265" spans="1:8" x14ac:dyDescent="0.25">
      <c r="A265" s="103" t="s">
        <v>1040</v>
      </c>
      <c r="B265" s="324">
        <v>0</v>
      </c>
      <c r="C265" s="324">
        <v>0</v>
      </c>
      <c r="D265" s="323">
        <v>0</v>
      </c>
      <c r="E265" s="323">
        <v>0</v>
      </c>
      <c r="G265" s="323">
        <v>55</v>
      </c>
      <c r="H265" s="323">
        <v>4</v>
      </c>
    </row>
    <row r="266" spans="1:8" x14ac:dyDescent="0.25">
      <c r="A266" s="103" t="s">
        <v>509</v>
      </c>
      <c r="B266" s="324">
        <v>0</v>
      </c>
      <c r="C266" s="324">
        <v>0</v>
      </c>
      <c r="D266" s="323">
        <v>20</v>
      </c>
      <c r="E266" s="323">
        <v>0</v>
      </c>
      <c r="G266" s="323">
        <v>0</v>
      </c>
      <c r="H266" s="323">
        <v>0</v>
      </c>
    </row>
    <row r="267" spans="1:8" x14ac:dyDescent="0.25">
      <c r="A267" s="103" t="s">
        <v>1080</v>
      </c>
      <c r="B267" s="324">
        <v>0</v>
      </c>
      <c r="C267" s="324">
        <v>0</v>
      </c>
      <c r="D267" s="323">
        <v>0</v>
      </c>
      <c r="E267" s="323">
        <v>0</v>
      </c>
      <c r="G267" s="323">
        <v>0</v>
      </c>
      <c r="H267" s="323">
        <v>3</v>
      </c>
    </row>
    <row r="268" spans="1:8" x14ac:dyDescent="0.25">
      <c r="A268" s="103" t="s">
        <v>1320</v>
      </c>
      <c r="B268" s="324">
        <v>0</v>
      </c>
      <c r="C268" s="324">
        <v>0</v>
      </c>
      <c r="D268" s="323">
        <v>0</v>
      </c>
      <c r="E268" s="323">
        <v>0</v>
      </c>
      <c r="G268" s="323">
        <v>0</v>
      </c>
      <c r="H268" s="323">
        <v>23</v>
      </c>
    </row>
    <row r="269" spans="1:8" x14ac:dyDescent="0.25">
      <c r="A269" s="103" t="s">
        <v>1079</v>
      </c>
      <c r="B269" s="324">
        <v>0</v>
      </c>
      <c r="C269" s="324">
        <v>0</v>
      </c>
      <c r="D269" s="323">
        <v>0</v>
      </c>
      <c r="E269" s="323">
        <v>0</v>
      </c>
      <c r="G269" s="323">
        <v>0</v>
      </c>
      <c r="H269" s="323">
        <v>40</v>
      </c>
    </row>
    <row r="270" spans="1:8" x14ac:dyDescent="0.25">
      <c r="A270" s="103" t="s">
        <v>878</v>
      </c>
      <c r="B270" s="324">
        <v>0</v>
      </c>
      <c r="C270" s="324">
        <v>0</v>
      </c>
      <c r="D270" s="323">
        <v>0</v>
      </c>
      <c r="E270" s="323">
        <v>0</v>
      </c>
      <c r="G270" s="323">
        <v>0</v>
      </c>
      <c r="H270" s="323">
        <v>0</v>
      </c>
    </row>
    <row r="271" spans="1:8" x14ac:dyDescent="0.25">
      <c r="A271" s="103" t="s">
        <v>1147</v>
      </c>
      <c r="B271" s="324">
        <v>0</v>
      </c>
      <c r="C271" s="324">
        <v>0</v>
      </c>
      <c r="D271" s="323">
        <v>0</v>
      </c>
      <c r="E271" s="323">
        <v>0</v>
      </c>
      <c r="G271" s="323">
        <v>0</v>
      </c>
      <c r="H271" s="323">
        <v>0</v>
      </c>
    </row>
    <row r="272" spans="1:8" x14ac:dyDescent="0.25">
      <c r="A272" s="103" t="s">
        <v>503</v>
      </c>
      <c r="B272" s="324">
        <v>1</v>
      </c>
      <c r="C272" s="324">
        <v>1</v>
      </c>
      <c r="D272" s="323">
        <v>2</v>
      </c>
      <c r="E272" s="323">
        <v>3</v>
      </c>
      <c r="G272" s="323">
        <v>2</v>
      </c>
      <c r="H272" s="323">
        <v>21</v>
      </c>
    </row>
    <row r="273" spans="1:8" x14ac:dyDescent="0.25">
      <c r="A273" s="103" t="s">
        <v>1013</v>
      </c>
      <c r="B273" s="324">
        <v>0</v>
      </c>
      <c r="C273" s="324">
        <v>0</v>
      </c>
      <c r="D273" s="323">
        <v>0</v>
      </c>
      <c r="E273" s="323">
        <v>0</v>
      </c>
      <c r="G273" s="323">
        <v>0</v>
      </c>
      <c r="H273" s="323">
        <v>74</v>
      </c>
    </row>
    <row r="274" spans="1:8" x14ac:dyDescent="0.25">
      <c r="A274" s="103" t="s">
        <v>1337</v>
      </c>
      <c r="B274" s="326">
        <v>0</v>
      </c>
      <c r="C274" s="324">
        <v>0</v>
      </c>
      <c r="D274" s="323">
        <v>0</v>
      </c>
      <c r="E274" s="323">
        <v>0</v>
      </c>
      <c r="G274" s="323">
        <v>19</v>
      </c>
      <c r="H274" s="323">
        <v>28</v>
      </c>
    </row>
    <row r="275" spans="1:8" x14ac:dyDescent="0.25">
      <c r="A275" s="103" t="s">
        <v>1203</v>
      </c>
      <c r="B275" s="330">
        <v>0</v>
      </c>
      <c r="C275" s="324">
        <v>0</v>
      </c>
      <c r="D275" s="323">
        <v>0</v>
      </c>
      <c r="E275" s="323">
        <v>0</v>
      </c>
      <c r="G275" s="323">
        <v>1</v>
      </c>
      <c r="H275" s="323">
        <v>40</v>
      </c>
    </row>
    <row r="276" spans="1:8" x14ac:dyDescent="0.25">
      <c r="A276" s="103" t="s">
        <v>751</v>
      </c>
      <c r="B276" s="330">
        <v>0</v>
      </c>
      <c r="C276" s="324">
        <v>0</v>
      </c>
      <c r="D276" s="323">
        <v>0</v>
      </c>
      <c r="E276" s="323">
        <v>0</v>
      </c>
      <c r="G276" s="323">
        <v>0</v>
      </c>
      <c r="H276" s="323">
        <v>0</v>
      </c>
    </row>
    <row r="277" spans="1:8" x14ac:dyDescent="0.25">
      <c r="A277" s="103" t="s">
        <v>1078</v>
      </c>
      <c r="B277" s="330">
        <v>0</v>
      </c>
      <c r="C277" s="324">
        <v>0</v>
      </c>
      <c r="D277" s="323">
        <v>0</v>
      </c>
      <c r="E277" s="323">
        <v>0</v>
      </c>
      <c r="G277" s="323">
        <v>0</v>
      </c>
      <c r="H277" s="323">
        <v>0</v>
      </c>
    </row>
    <row r="278" spans="1:8" x14ac:dyDescent="0.25">
      <c r="A278" s="103" t="s">
        <v>1314</v>
      </c>
      <c r="B278" s="330">
        <v>0</v>
      </c>
      <c r="C278" s="324">
        <v>6</v>
      </c>
      <c r="D278" s="323">
        <v>0</v>
      </c>
      <c r="E278" s="323">
        <v>6</v>
      </c>
      <c r="G278" s="323">
        <v>7</v>
      </c>
      <c r="H278" s="323">
        <v>0</v>
      </c>
    </row>
    <row r="279" spans="1:8" x14ac:dyDescent="0.25">
      <c r="A279" s="103" t="s">
        <v>493</v>
      </c>
      <c r="B279" s="324">
        <v>0</v>
      </c>
      <c r="C279" s="324">
        <v>0</v>
      </c>
      <c r="D279" s="323">
        <v>0</v>
      </c>
      <c r="E279" s="323">
        <v>0</v>
      </c>
      <c r="G279" s="323">
        <v>0</v>
      </c>
      <c r="H279" s="323">
        <v>0</v>
      </c>
    </row>
    <row r="280" spans="1:8" x14ac:dyDescent="0.25">
      <c r="A280" s="103" t="s">
        <v>1179</v>
      </c>
      <c r="B280" s="324">
        <v>0</v>
      </c>
      <c r="C280" s="324">
        <v>0</v>
      </c>
      <c r="D280" s="323">
        <v>0</v>
      </c>
      <c r="E280" s="323">
        <v>0</v>
      </c>
      <c r="G280" s="323">
        <v>0</v>
      </c>
      <c r="H280" s="323">
        <v>0</v>
      </c>
    </row>
    <row r="281" spans="1:8" x14ac:dyDescent="0.25">
      <c r="A281" s="103" t="s">
        <v>943</v>
      </c>
      <c r="B281" s="324">
        <v>0</v>
      </c>
      <c r="C281" s="324">
        <v>3</v>
      </c>
      <c r="D281" s="323">
        <v>0</v>
      </c>
      <c r="E281" s="323">
        <v>2</v>
      </c>
      <c r="G281" s="323">
        <v>184</v>
      </c>
      <c r="H281" s="323">
        <v>349</v>
      </c>
    </row>
    <row r="282" spans="1:8" x14ac:dyDescent="0.25">
      <c r="A282" s="103" t="s">
        <v>858</v>
      </c>
      <c r="B282" s="324">
        <v>42</v>
      </c>
      <c r="C282" s="324">
        <v>3</v>
      </c>
      <c r="D282" s="323">
        <v>0</v>
      </c>
      <c r="E282" s="323">
        <v>4</v>
      </c>
      <c r="G282" s="323">
        <v>0</v>
      </c>
      <c r="H282" s="323">
        <v>17</v>
      </c>
    </row>
    <row r="283" spans="1:8" x14ac:dyDescent="0.25">
      <c r="A283" s="103" t="s">
        <v>1022</v>
      </c>
      <c r="B283" s="324">
        <v>0</v>
      </c>
      <c r="C283" s="324">
        <v>0</v>
      </c>
      <c r="D283" s="323">
        <v>0</v>
      </c>
      <c r="E283" s="323">
        <v>0</v>
      </c>
      <c r="G283" s="323">
        <v>0</v>
      </c>
      <c r="H283" s="323">
        <v>0</v>
      </c>
    </row>
    <row r="284" spans="1:8" x14ac:dyDescent="0.25">
      <c r="A284" s="103" t="s">
        <v>481</v>
      </c>
      <c r="B284" s="324">
        <v>0</v>
      </c>
      <c r="C284" s="324">
        <v>0</v>
      </c>
      <c r="D284" s="323">
        <v>0</v>
      </c>
      <c r="E284" s="323">
        <v>0</v>
      </c>
      <c r="G284" s="323">
        <v>37</v>
      </c>
      <c r="H284" s="323">
        <v>137</v>
      </c>
    </row>
    <row r="285" spans="1:8" x14ac:dyDescent="0.25">
      <c r="A285" s="103" t="s">
        <v>1037</v>
      </c>
      <c r="B285" s="324">
        <v>0</v>
      </c>
      <c r="C285" s="324">
        <v>4</v>
      </c>
      <c r="D285" s="323">
        <v>0</v>
      </c>
      <c r="E285" s="323">
        <v>3</v>
      </c>
      <c r="G285" s="323">
        <v>2</v>
      </c>
      <c r="H285" s="323">
        <v>2</v>
      </c>
    </row>
    <row r="286" spans="1:8" x14ac:dyDescent="0.25">
      <c r="A286" s="103" t="s">
        <v>857</v>
      </c>
      <c r="B286" s="324">
        <v>0</v>
      </c>
      <c r="C286" s="324">
        <v>0</v>
      </c>
      <c r="D286" s="323">
        <v>0</v>
      </c>
      <c r="E286" s="323">
        <v>0</v>
      </c>
      <c r="G286" s="323">
        <v>0</v>
      </c>
      <c r="H286" s="323">
        <v>0</v>
      </c>
    </row>
    <row r="287" spans="1:8" x14ac:dyDescent="0.25">
      <c r="A287" s="103" t="s">
        <v>838</v>
      </c>
      <c r="B287" s="324">
        <v>0</v>
      </c>
      <c r="C287" s="324">
        <v>0</v>
      </c>
      <c r="D287" s="323">
        <v>0</v>
      </c>
      <c r="E287" s="323">
        <v>0</v>
      </c>
      <c r="G287" s="323">
        <v>0</v>
      </c>
      <c r="H287" s="323">
        <v>82</v>
      </c>
    </row>
    <row r="288" spans="1:8" x14ac:dyDescent="0.25">
      <c r="A288" s="103" t="s">
        <v>978</v>
      </c>
      <c r="B288" s="324">
        <v>1</v>
      </c>
      <c r="C288" s="324">
        <v>0</v>
      </c>
      <c r="D288" s="323">
        <v>0</v>
      </c>
      <c r="E288" s="323">
        <v>0</v>
      </c>
      <c r="G288" s="323">
        <v>0</v>
      </c>
      <c r="H288" s="323">
        <v>6</v>
      </c>
    </row>
    <row r="289" spans="1:8" x14ac:dyDescent="0.25">
      <c r="A289" s="103" t="s">
        <v>791</v>
      </c>
      <c r="B289" s="324">
        <v>0</v>
      </c>
      <c r="C289" s="324">
        <v>0</v>
      </c>
      <c r="D289" s="323">
        <v>50</v>
      </c>
      <c r="E289" s="323">
        <v>0</v>
      </c>
      <c r="G289" s="323">
        <v>56</v>
      </c>
      <c r="H289" s="323">
        <v>150</v>
      </c>
    </row>
    <row r="290" spans="1:8" x14ac:dyDescent="0.25">
      <c r="A290" s="103" t="s">
        <v>477</v>
      </c>
      <c r="B290" s="324">
        <v>0</v>
      </c>
      <c r="C290" s="324">
        <v>0</v>
      </c>
      <c r="D290" s="323">
        <v>0</v>
      </c>
      <c r="E290" s="323">
        <v>0</v>
      </c>
      <c r="G290" s="323">
        <v>0</v>
      </c>
      <c r="H290" s="323">
        <v>0</v>
      </c>
    </row>
    <row r="291" spans="1:8" x14ac:dyDescent="0.25">
      <c r="A291" s="103" t="s">
        <v>474</v>
      </c>
      <c r="B291" s="324">
        <v>0</v>
      </c>
      <c r="C291" s="324">
        <v>0</v>
      </c>
      <c r="D291" s="323">
        <v>0</v>
      </c>
      <c r="E291" s="323">
        <v>5</v>
      </c>
      <c r="G291" s="323">
        <v>12</v>
      </c>
      <c r="H291" s="323">
        <v>9</v>
      </c>
    </row>
    <row r="292" spans="1:8" x14ac:dyDescent="0.25">
      <c r="A292" s="103" t="s">
        <v>1077</v>
      </c>
      <c r="B292" s="324">
        <v>0</v>
      </c>
      <c r="C292" s="324">
        <v>0</v>
      </c>
      <c r="D292" s="323">
        <v>0</v>
      </c>
      <c r="E292" s="323">
        <v>0</v>
      </c>
      <c r="G292" s="323">
        <v>0</v>
      </c>
      <c r="H292" s="323">
        <v>445</v>
      </c>
    </row>
    <row r="293" spans="1:8" x14ac:dyDescent="0.25">
      <c r="A293" s="103" t="s">
        <v>815</v>
      </c>
      <c r="B293" s="324">
        <v>0</v>
      </c>
      <c r="C293" s="324">
        <v>0</v>
      </c>
      <c r="D293" s="323">
        <v>0</v>
      </c>
      <c r="E293" s="323">
        <v>0</v>
      </c>
      <c r="G293" s="323">
        <v>0</v>
      </c>
      <c r="H293" s="323">
        <v>0</v>
      </c>
    </row>
    <row r="294" spans="1:8" x14ac:dyDescent="0.25">
      <c r="A294" s="103" t="s">
        <v>911</v>
      </c>
      <c r="B294" s="324">
        <v>0</v>
      </c>
      <c r="C294" s="324">
        <v>0</v>
      </c>
      <c r="D294" s="323">
        <v>0</v>
      </c>
      <c r="E294" s="323">
        <v>0</v>
      </c>
      <c r="G294" s="323">
        <v>0</v>
      </c>
      <c r="H294" s="323">
        <v>39</v>
      </c>
    </row>
    <row r="295" spans="1:8" x14ac:dyDescent="0.25">
      <c r="A295" s="103" t="s">
        <v>837</v>
      </c>
      <c r="B295" s="324">
        <v>5</v>
      </c>
      <c r="C295" s="324">
        <v>0</v>
      </c>
      <c r="D295" s="323">
        <v>0</v>
      </c>
      <c r="E295" s="323">
        <v>0</v>
      </c>
      <c r="G295" s="323">
        <v>0</v>
      </c>
      <c r="H295" s="323">
        <v>8</v>
      </c>
    </row>
    <row r="296" spans="1:8" x14ac:dyDescent="0.25">
      <c r="A296" s="103" t="s">
        <v>1076</v>
      </c>
      <c r="B296" s="324">
        <v>0</v>
      </c>
      <c r="C296" s="324">
        <v>0</v>
      </c>
      <c r="D296" s="323">
        <v>0</v>
      </c>
      <c r="E296" s="323">
        <v>0</v>
      </c>
      <c r="G296" s="323">
        <v>0</v>
      </c>
      <c r="H296" s="323">
        <v>0</v>
      </c>
    </row>
    <row r="297" spans="1:8" x14ac:dyDescent="0.25">
      <c r="A297" s="103" t="s">
        <v>1008</v>
      </c>
      <c r="B297" s="324">
        <v>0</v>
      </c>
      <c r="C297" s="324">
        <v>0</v>
      </c>
      <c r="D297" s="323">
        <v>0</v>
      </c>
      <c r="E297" s="323">
        <v>0</v>
      </c>
      <c r="G297" s="323">
        <v>0</v>
      </c>
      <c r="H297" s="323">
        <v>2</v>
      </c>
    </row>
    <row r="298" spans="1:8" x14ac:dyDescent="0.25">
      <c r="A298" s="103" t="s">
        <v>467</v>
      </c>
      <c r="B298" s="324">
        <v>0</v>
      </c>
      <c r="C298" s="324">
        <v>0</v>
      </c>
      <c r="D298" s="323">
        <v>0</v>
      </c>
      <c r="E298" s="323">
        <v>0</v>
      </c>
      <c r="G298" s="323">
        <v>3</v>
      </c>
      <c r="H298" s="323">
        <v>260</v>
      </c>
    </row>
    <row r="299" spans="1:8" x14ac:dyDescent="0.25">
      <c r="A299" s="103" t="s">
        <v>1075</v>
      </c>
      <c r="B299" s="324">
        <v>0</v>
      </c>
      <c r="C299" s="324">
        <v>0</v>
      </c>
      <c r="D299" s="323">
        <v>0</v>
      </c>
      <c r="E299" s="323">
        <v>0</v>
      </c>
      <c r="G299" s="323">
        <v>0</v>
      </c>
      <c r="H299" s="323">
        <v>0</v>
      </c>
    </row>
    <row r="300" spans="1:8" x14ac:dyDescent="0.25">
      <c r="A300" s="103" t="s">
        <v>765</v>
      </c>
      <c r="B300" s="324">
        <v>0</v>
      </c>
      <c r="C300" s="324">
        <v>0</v>
      </c>
      <c r="D300" s="323">
        <v>0</v>
      </c>
      <c r="E300" s="323">
        <v>0</v>
      </c>
      <c r="G300" s="323">
        <v>0</v>
      </c>
      <c r="H300" s="323">
        <v>88</v>
      </c>
    </row>
    <row r="301" spans="1:8" x14ac:dyDescent="0.25">
      <c r="A301" s="103" t="s">
        <v>1202</v>
      </c>
      <c r="B301" s="324">
        <v>0</v>
      </c>
      <c r="C301" s="324">
        <v>0</v>
      </c>
      <c r="D301" s="323">
        <v>0</v>
      </c>
      <c r="E301" s="323">
        <v>0</v>
      </c>
      <c r="G301" s="323">
        <v>0</v>
      </c>
      <c r="H301" s="323">
        <v>35</v>
      </c>
    </row>
    <row r="302" spans="1:8" x14ac:dyDescent="0.25">
      <c r="A302" s="103" t="s">
        <v>942</v>
      </c>
      <c r="B302" s="326">
        <v>0</v>
      </c>
      <c r="C302" s="324">
        <v>0</v>
      </c>
      <c r="D302" s="323">
        <v>0</v>
      </c>
      <c r="E302" s="323">
        <v>0</v>
      </c>
      <c r="G302" s="323">
        <v>0</v>
      </c>
      <c r="H302" s="323">
        <v>0</v>
      </c>
    </row>
    <row r="303" spans="1:8" x14ac:dyDescent="0.25">
      <c r="A303" s="103" t="s">
        <v>836</v>
      </c>
      <c r="B303" s="330">
        <v>29</v>
      </c>
      <c r="C303" s="324">
        <v>0</v>
      </c>
      <c r="D303" s="323">
        <v>23</v>
      </c>
      <c r="E303" s="323">
        <v>0</v>
      </c>
      <c r="G303" s="323">
        <v>6</v>
      </c>
      <c r="H303" s="323">
        <v>219</v>
      </c>
    </row>
    <row r="304" spans="1:8" x14ac:dyDescent="0.25">
      <c r="A304" s="103" t="s">
        <v>869</v>
      </c>
      <c r="B304" s="330">
        <v>0</v>
      </c>
      <c r="C304" s="324">
        <v>0</v>
      </c>
      <c r="D304" s="323">
        <v>0</v>
      </c>
      <c r="E304" s="323">
        <v>0</v>
      </c>
      <c r="G304" s="323">
        <v>0</v>
      </c>
      <c r="H304" s="323">
        <v>0</v>
      </c>
    </row>
    <row r="305" spans="1:8" x14ac:dyDescent="0.25">
      <c r="A305" s="103" t="s">
        <v>814</v>
      </c>
      <c r="B305" s="330">
        <v>0</v>
      </c>
      <c r="C305" s="324">
        <v>0</v>
      </c>
      <c r="D305" s="323">
        <v>0</v>
      </c>
      <c r="E305" s="323">
        <v>0</v>
      </c>
      <c r="G305" s="323">
        <v>0</v>
      </c>
      <c r="H305" s="323">
        <v>0</v>
      </c>
    </row>
    <row r="306" spans="1:8" x14ac:dyDescent="0.25">
      <c r="A306" s="103" t="s">
        <v>835</v>
      </c>
      <c r="B306" s="330">
        <v>17</v>
      </c>
      <c r="C306" s="324">
        <v>0</v>
      </c>
      <c r="D306" s="323">
        <v>109</v>
      </c>
      <c r="E306" s="323">
        <v>0</v>
      </c>
      <c r="G306" s="323">
        <v>0</v>
      </c>
      <c r="H306" s="323">
        <v>376</v>
      </c>
    </row>
    <row r="307" spans="1:8" x14ac:dyDescent="0.25">
      <c r="A307" s="103" t="s">
        <v>941</v>
      </c>
      <c r="B307" s="324">
        <v>0</v>
      </c>
      <c r="C307" s="324">
        <v>0</v>
      </c>
      <c r="D307" s="323">
        <v>0</v>
      </c>
      <c r="E307" s="323">
        <v>0</v>
      </c>
      <c r="G307" s="323">
        <v>0</v>
      </c>
      <c r="H307" s="323">
        <v>0</v>
      </c>
    </row>
    <row r="308" spans="1:8" x14ac:dyDescent="0.25">
      <c r="A308" s="103" t="s">
        <v>1003</v>
      </c>
      <c r="B308" s="324">
        <v>0</v>
      </c>
      <c r="C308" s="324">
        <v>0</v>
      </c>
      <c r="D308" s="323">
        <v>6</v>
      </c>
      <c r="E308" s="323">
        <v>0</v>
      </c>
      <c r="G308" s="323">
        <v>4</v>
      </c>
      <c r="H308" s="323">
        <v>135</v>
      </c>
    </row>
    <row r="309" spans="1:8" x14ac:dyDescent="0.25">
      <c r="A309" s="103" t="s">
        <v>457</v>
      </c>
      <c r="B309" s="324">
        <v>0</v>
      </c>
      <c r="C309" s="324">
        <v>0</v>
      </c>
      <c r="D309" s="323">
        <v>0</v>
      </c>
      <c r="E309" s="323">
        <v>1</v>
      </c>
      <c r="G309" s="323">
        <v>13</v>
      </c>
      <c r="H309" s="323">
        <v>14</v>
      </c>
    </row>
    <row r="310" spans="1:8" x14ac:dyDescent="0.25">
      <c r="A310" s="103" t="s">
        <v>889</v>
      </c>
      <c r="B310" s="324">
        <v>45</v>
      </c>
      <c r="C310" s="324">
        <v>0</v>
      </c>
      <c r="D310" s="323">
        <v>0</v>
      </c>
      <c r="E310" s="323">
        <v>0</v>
      </c>
      <c r="G310" s="323">
        <v>46</v>
      </c>
      <c r="H310" s="323">
        <v>12</v>
      </c>
    </row>
    <row r="311" spans="1:8" x14ac:dyDescent="0.25">
      <c r="A311" s="103" t="s">
        <v>910</v>
      </c>
      <c r="B311" s="324">
        <v>0</v>
      </c>
      <c r="C311" s="324">
        <v>0</v>
      </c>
      <c r="D311" s="323">
        <v>0</v>
      </c>
      <c r="E311" s="323">
        <v>0</v>
      </c>
      <c r="G311" s="323">
        <v>6</v>
      </c>
      <c r="H311" s="323">
        <v>2</v>
      </c>
    </row>
    <row r="312" spans="1:8" x14ac:dyDescent="0.25">
      <c r="A312" s="103" t="s">
        <v>1001</v>
      </c>
      <c r="B312" s="324">
        <v>0</v>
      </c>
      <c r="C312" s="324">
        <v>0</v>
      </c>
      <c r="D312" s="323">
        <v>0</v>
      </c>
      <c r="E312" s="323">
        <v>0</v>
      </c>
      <c r="G312" s="323">
        <v>0</v>
      </c>
      <c r="H312" s="323">
        <v>0</v>
      </c>
    </row>
    <row r="313" spans="1:8" x14ac:dyDescent="0.25">
      <c r="A313" s="103" t="s">
        <v>452</v>
      </c>
      <c r="B313" s="324">
        <v>7</v>
      </c>
      <c r="C313" s="324">
        <v>0</v>
      </c>
      <c r="D313" s="323">
        <v>18</v>
      </c>
      <c r="E313" s="323">
        <v>0</v>
      </c>
      <c r="G313" s="323">
        <v>22</v>
      </c>
      <c r="H313" s="323">
        <v>54</v>
      </c>
    </row>
    <row r="314" spans="1:8" x14ac:dyDescent="0.25">
      <c r="A314" s="103" t="s">
        <v>1231</v>
      </c>
      <c r="B314" s="324">
        <v>0</v>
      </c>
      <c r="C314" s="324">
        <v>0</v>
      </c>
      <c r="D314" s="323">
        <v>0</v>
      </c>
      <c r="E314" s="323">
        <v>0</v>
      </c>
      <c r="G314" s="323">
        <v>0</v>
      </c>
      <c r="H314" s="323">
        <v>0</v>
      </c>
    </row>
    <row r="315" spans="1:8" x14ac:dyDescent="0.25">
      <c r="A315" s="103" t="s">
        <v>790</v>
      </c>
      <c r="B315" s="326">
        <v>0</v>
      </c>
      <c r="C315" s="324">
        <v>0</v>
      </c>
      <c r="D315" s="323">
        <v>0</v>
      </c>
      <c r="E315" s="323">
        <v>0</v>
      </c>
      <c r="G315" s="323">
        <v>0</v>
      </c>
      <c r="H315" s="323">
        <v>0</v>
      </c>
    </row>
    <row r="316" spans="1:8" x14ac:dyDescent="0.25">
      <c r="A316" s="103" t="s">
        <v>977</v>
      </c>
      <c r="B316" s="330">
        <v>0</v>
      </c>
      <c r="C316" s="324">
        <v>0</v>
      </c>
      <c r="D316" s="323">
        <v>0</v>
      </c>
      <c r="E316" s="323">
        <v>0</v>
      </c>
      <c r="G316" s="323">
        <v>0</v>
      </c>
      <c r="H316" s="323">
        <v>186</v>
      </c>
    </row>
    <row r="317" spans="1:8" x14ac:dyDescent="0.25">
      <c r="A317" s="103" t="s">
        <v>940</v>
      </c>
      <c r="B317" s="330">
        <v>0</v>
      </c>
      <c r="C317" s="324">
        <v>0</v>
      </c>
      <c r="D317" s="323">
        <v>0</v>
      </c>
      <c r="E317" s="323">
        <v>0</v>
      </c>
      <c r="G317" s="323">
        <v>0</v>
      </c>
      <c r="H317" s="323">
        <v>0</v>
      </c>
    </row>
    <row r="318" spans="1:8" x14ac:dyDescent="0.25">
      <c r="A318" s="103" t="s">
        <v>1074</v>
      </c>
      <c r="B318" s="330">
        <v>0</v>
      </c>
      <c r="C318" s="324">
        <v>0</v>
      </c>
      <c r="D318" s="323">
        <v>0</v>
      </c>
      <c r="E318" s="323">
        <v>0</v>
      </c>
      <c r="G318" s="323">
        <v>8</v>
      </c>
      <c r="H318" s="323">
        <v>5</v>
      </c>
    </row>
    <row r="319" spans="1:8" x14ac:dyDescent="0.25">
      <c r="A319" s="103" t="s">
        <v>1036</v>
      </c>
      <c r="B319" s="324">
        <v>1</v>
      </c>
      <c r="C319" s="324">
        <v>0</v>
      </c>
      <c r="D319" s="323">
        <v>2</v>
      </c>
      <c r="E319" s="323">
        <v>0</v>
      </c>
      <c r="G319" s="323">
        <v>0</v>
      </c>
      <c r="H319" s="323">
        <v>5</v>
      </c>
    </row>
    <row r="320" spans="1:8" x14ac:dyDescent="0.25">
      <c r="A320" s="103" t="s">
        <v>789</v>
      </c>
      <c r="B320" s="324">
        <v>0</v>
      </c>
      <c r="C320" s="324">
        <v>0</v>
      </c>
      <c r="D320" s="323">
        <v>0</v>
      </c>
      <c r="E320" s="323">
        <v>0</v>
      </c>
      <c r="G320" s="323">
        <v>4</v>
      </c>
      <c r="H320" s="323">
        <v>101</v>
      </c>
    </row>
    <row r="321" spans="1:8" x14ac:dyDescent="0.25">
      <c r="A321" s="103" t="s">
        <v>1230</v>
      </c>
      <c r="B321" s="324">
        <v>26</v>
      </c>
      <c r="C321" s="324">
        <v>0</v>
      </c>
      <c r="D321" s="323">
        <v>13</v>
      </c>
      <c r="E321" s="323">
        <v>0</v>
      </c>
      <c r="G321" s="323">
        <v>0</v>
      </c>
      <c r="H321" s="323">
        <v>2082</v>
      </c>
    </row>
    <row r="322" spans="1:8" x14ac:dyDescent="0.25">
      <c r="A322" s="103" t="s">
        <v>1201</v>
      </c>
      <c r="B322" s="324">
        <v>0</v>
      </c>
      <c r="C322" s="324">
        <v>0</v>
      </c>
      <c r="D322" s="323">
        <v>0</v>
      </c>
      <c r="E322" s="323">
        <v>0</v>
      </c>
      <c r="G322" s="323">
        <v>88</v>
      </c>
      <c r="H322" s="323">
        <v>208</v>
      </c>
    </row>
    <row r="323" spans="1:8" x14ac:dyDescent="0.25">
      <c r="A323" s="103" t="s">
        <v>888</v>
      </c>
      <c r="B323" s="324">
        <v>0</v>
      </c>
      <c r="C323" s="324">
        <v>0</v>
      </c>
      <c r="D323" s="323">
        <v>0</v>
      </c>
      <c r="E323" s="323">
        <v>0</v>
      </c>
      <c r="G323" s="323">
        <v>0</v>
      </c>
      <c r="H323" s="323">
        <v>0</v>
      </c>
    </row>
    <row r="324" spans="1:8" x14ac:dyDescent="0.25">
      <c r="A324" s="103" t="s">
        <v>764</v>
      </c>
      <c r="B324" s="324">
        <v>0</v>
      </c>
      <c r="C324" s="324">
        <v>0</v>
      </c>
      <c r="D324" s="323">
        <v>0</v>
      </c>
      <c r="E324" s="323">
        <v>0</v>
      </c>
      <c r="G324" s="323">
        <v>8</v>
      </c>
      <c r="H324" s="323">
        <v>0</v>
      </c>
    </row>
    <row r="325" spans="1:8" x14ac:dyDescent="0.25">
      <c r="A325" s="103" t="s">
        <v>909</v>
      </c>
      <c r="B325" s="324">
        <v>0</v>
      </c>
      <c r="C325" s="324">
        <v>0</v>
      </c>
      <c r="D325" s="323">
        <v>0</v>
      </c>
      <c r="E325" s="323">
        <v>0</v>
      </c>
      <c r="G325" s="323">
        <v>340</v>
      </c>
      <c r="H325" s="323">
        <v>287</v>
      </c>
    </row>
    <row r="326" spans="1:8" x14ac:dyDescent="0.25">
      <c r="A326" s="103" t="s">
        <v>966</v>
      </c>
      <c r="B326" s="324">
        <v>0</v>
      </c>
      <c r="C326" s="324">
        <v>0</v>
      </c>
      <c r="D326" s="323">
        <v>0</v>
      </c>
      <c r="E326" s="323">
        <v>0</v>
      </c>
      <c r="G326" s="323">
        <v>0</v>
      </c>
      <c r="H326" s="323">
        <v>5</v>
      </c>
    </row>
    <row r="327" spans="1:8" x14ac:dyDescent="0.25">
      <c r="A327" s="103" t="s">
        <v>426</v>
      </c>
      <c r="B327" s="324">
        <v>81</v>
      </c>
      <c r="C327" s="324">
        <v>0</v>
      </c>
      <c r="D327" s="323">
        <v>151</v>
      </c>
      <c r="E327" s="323">
        <v>0</v>
      </c>
      <c r="G327" s="323">
        <v>0</v>
      </c>
      <c r="H327" s="323">
        <v>780</v>
      </c>
    </row>
    <row r="328" spans="1:8" x14ac:dyDescent="0.25">
      <c r="A328" s="103" t="s">
        <v>1178</v>
      </c>
      <c r="B328" s="324">
        <v>0</v>
      </c>
      <c r="C328" s="324">
        <v>0</v>
      </c>
      <c r="D328" s="323">
        <v>0</v>
      </c>
      <c r="E328" s="323">
        <v>0</v>
      </c>
      <c r="G328" s="323">
        <v>0</v>
      </c>
      <c r="H328" s="323">
        <v>0</v>
      </c>
    </row>
    <row r="329" spans="1:8" x14ac:dyDescent="0.25">
      <c r="A329" s="103" t="s">
        <v>1200</v>
      </c>
      <c r="B329" s="324">
        <v>0</v>
      </c>
      <c r="C329" s="324">
        <v>0</v>
      </c>
      <c r="D329" s="323">
        <v>0</v>
      </c>
      <c r="E329" s="323">
        <v>0</v>
      </c>
      <c r="G329" s="323">
        <v>2</v>
      </c>
      <c r="H329" s="323">
        <v>53</v>
      </c>
    </row>
    <row r="330" spans="1:8" x14ac:dyDescent="0.25">
      <c r="A330" s="103" t="s">
        <v>1172</v>
      </c>
      <c r="B330" s="324">
        <v>0</v>
      </c>
      <c r="C330" s="324">
        <v>0</v>
      </c>
      <c r="D330" s="323">
        <v>39</v>
      </c>
      <c r="E330" s="323">
        <v>0</v>
      </c>
      <c r="G330" s="323">
        <v>5</v>
      </c>
      <c r="H330" s="323">
        <v>0</v>
      </c>
    </row>
    <row r="331" spans="1:8" x14ac:dyDescent="0.25">
      <c r="A331" s="103" t="s">
        <v>1215</v>
      </c>
      <c r="B331" s="324">
        <v>0</v>
      </c>
      <c r="C331" s="324">
        <v>8</v>
      </c>
      <c r="D331" s="323">
        <v>0</v>
      </c>
      <c r="E331" s="323">
        <v>6</v>
      </c>
      <c r="G331" s="323">
        <v>0</v>
      </c>
      <c r="H331" s="323">
        <v>1</v>
      </c>
    </row>
    <row r="332" spans="1:8" x14ac:dyDescent="0.25">
      <c r="A332" s="103" t="s">
        <v>763</v>
      </c>
      <c r="B332" s="324">
        <v>50</v>
      </c>
      <c r="C332" s="324">
        <v>0</v>
      </c>
      <c r="D332" s="323">
        <v>118</v>
      </c>
      <c r="E332" s="323">
        <v>89</v>
      </c>
      <c r="G332" s="323">
        <v>2</v>
      </c>
      <c r="H332" s="323">
        <v>80</v>
      </c>
    </row>
    <row r="333" spans="1:8" x14ac:dyDescent="0.25">
      <c r="A333" s="103" t="s">
        <v>1012</v>
      </c>
      <c r="B333" s="324">
        <v>0</v>
      </c>
      <c r="C333" s="324">
        <v>0</v>
      </c>
      <c r="D333" s="323">
        <v>0</v>
      </c>
      <c r="E333" s="323">
        <v>0</v>
      </c>
      <c r="G333" s="323">
        <v>0</v>
      </c>
      <c r="H333" s="323">
        <v>4</v>
      </c>
    </row>
    <row r="334" spans="1:8" x14ac:dyDescent="0.25">
      <c r="A334" s="103" t="s">
        <v>856</v>
      </c>
      <c r="B334" s="324">
        <v>0</v>
      </c>
      <c r="C334" s="324">
        <v>0</v>
      </c>
      <c r="D334" s="323">
        <v>0</v>
      </c>
      <c r="E334" s="323">
        <v>0</v>
      </c>
      <c r="G334" s="323">
        <v>1</v>
      </c>
      <c r="H334" s="323">
        <v>12</v>
      </c>
    </row>
    <row r="335" spans="1:8" x14ac:dyDescent="0.25">
      <c r="A335" s="103" t="s">
        <v>939</v>
      </c>
      <c r="B335" s="324">
        <v>0</v>
      </c>
      <c r="C335" s="324">
        <v>0</v>
      </c>
      <c r="D335" s="323">
        <v>0</v>
      </c>
      <c r="E335" s="323">
        <v>0</v>
      </c>
      <c r="G335" s="323">
        <v>0</v>
      </c>
      <c r="H335" s="323">
        <v>80</v>
      </c>
    </row>
    <row r="336" spans="1:8" x14ac:dyDescent="0.25">
      <c r="A336" s="103" t="s">
        <v>938</v>
      </c>
      <c r="B336" s="324">
        <v>0</v>
      </c>
      <c r="C336" s="324">
        <v>0</v>
      </c>
      <c r="D336" s="323">
        <v>0</v>
      </c>
      <c r="E336" s="323">
        <v>0</v>
      </c>
      <c r="G336" s="323">
        <v>0</v>
      </c>
      <c r="H336" s="323">
        <v>0</v>
      </c>
    </row>
    <row r="337" spans="1:8" x14ac:dyDescent="0.25">
      <c r="A337" s="103" t="s">
        <v>1073</v>
      </c>
      <c r="B337" s="324">
        <v>0</v>
      </c>
      <c r="C337" s="324">
        <v>0</v>
      </c>
      <c r="D337" s="323">
        <v>0</v>
      </c>
      <c r="E337" s="323">
        <v>0</v>
      </c>
      <c r="G337" s="323">
        <v>0</v>
      </c>
      <c r="H337" s="323">
        <v>0</v>
      </c>
    </row>
    <row r="338" spans="1:8" x14ac:dyDescent="0.25">
      <c r="A338" s="103" t="s">
        <v>834</v>
      </c>
      <c r="B338" s="324">
        <v>0</v>
      </c>
      <c r="C338" s="324">
        <v>0</v>
      </c>
      <c r="D338" s="323">
        <v>0</v>
      </c>
      <c r="E338" s="323">
        <v>0</v>
      </c>
      <c r="G338" s="323">
        <v>3</v>
      </c>
      <c r="H338" s="323">
        <v>15</v>
      </c>
    </row>
    <row r="339" spans="1:8" x14ac:dyDescent="0.25">
      <c r="A339" s="103" t="s">
        <v>1072</v>
      </c>
      <c r="B339" s="324">
        <v>0</v>
      </c>
      <c r="C339" s="324">
        <v>0</v>
      </c>
      <c r="D339" s="323">
        <v>0</v>
      </c>
      <c r="E339" s="323">
        <v>0</v>
      </c>
      <c r="G339" s="323">
        <v>0</v>
      </c>
      <c r="H339" s="323">
        <v>0</v>
      </c>
    </row>
    <row r="340" spans="1:8" x14ac:dyDescent="0.25">
      <c r="A340" s="103" t="s">
        <v>1312</v>
      </c>
      <c r="B340" s="324">
        <v>0</v>
      </c>
      <c r="C340" s="324">
        <v>0</v>
      </c>
      <c r="D340" s="323">
        <v>7</v>
      </c>
      <c r="E340" s="323">
        <v>0</v>
      </c>
      <c r="G340" s="323">
        <v>3</v>
      </c>
      <c r="H340" s="323">
        <v>17</v>
      </c>
    </row>
    <row r="341" spans="1:8" x14ac:dyDescent="0.25">
      <c r="A341" s="103" t="s">
        <v>1071</v>
      </c>
      <c r="B341" s="324">
        <v>0</v>
      </c>
      <c r="C341" s="324">
        <v>0</v>
      </c>
      <c r="D341" s="323">
        <v>0</v>
      </c>
      <c r="E341" s="323">
        <v>0</v>
      </c>
      <c r="G341" s="323">
        <v>0</v>
      </c>
      <c r="H341" s="323">
        <v>1</v>
      </c>
    </row>
    <row r="342" spans="1:8" x14ac:dyDescent="0.25">
      <c r="A342" s="103" t="s">
        <v>1177</v>
      </c>
      <c r="B342" s="324">
        <v>48</v>
      </c>
      <c r="C342" s="324">
        <v>8</v>
      </c>
      <c r="D342" s="323">
        <v>2</v>
      </c>
      <c r="E342" s="323">
        <v>2</v>
      </c>
      <c r="G342" s="323">
        <v>3</v>
      </c>
      <c r="H342" s="323">
        <v>0</v>
      </c>
    </row>
    <row r="343" spans="1:8" x14ac:dyDescent="0.25">
      <c r="A343" s="103" t="s">
        <v>1070</v>
      </c>
      <c r="B343" s="324">
        <v>1</v>
      </c>
      <c r="C343" s="324">
        <v>0</v>
      </c>
      <c r="D343" s="323">
        <v>34</v>
      </c>
      <c r="E343" s="323">
        <v>0</v>
      </c>
      <c r="G343" s="323">
        <v>18</v>
      </c>
      <c r="H343" s="323">
        <v>357</v>
      </c>
    </row>
    <row r="344" spans="1:8" x14ac:dyDescent="0.25">
      <c r="A344" s="103" t="s">
        <v>868</v>
      </c>
      <c r="B344" s="324">
        <v>0</v>
      </c>
      <c r="C344" s="324">
        <v>0</v>
      </c>
      <c r="D344" s="323">
        <v>0</v>
      </c>
      <c r="E344" s="323">
        <v>0</v>
      </c>
      <c r="G344" s="323">
        <v>21</v>
      </c>
      <c r="H344" s="323">
        <v>44</v>
      </c>
    </row>
    <row r="345" spans="1:8" x14ac:dyDescent="0.25">
      <c r="A345" s="103" t="s">
        <v>788</v>
      </c>
      <c r="B345" s="324">
        <v>0</v>
      </c>
      <c r="C345" s="324">
        <v>0</v>
      </c>
      <c r="D345" s="323">
        <v>0</v>
      </c>
      <c r="E345" s="323">
        <v>0</v>
      </c>
      <c r="G345" s="323">
        <v>0</v>
      </c>
      <c r="H345" s="323">
        <v>0</v>
      </c>
    </row>
    <row r="346" spans="1:8" x14ac:dyDescent="0.25">
      <c r="A346" s="103" t="s">
        <v>937</v>
      </c>
      <c r="B346" s="324">
        <v>0</v>
      </c>
      <c r="C346" s="324">
        <v>0</v>
      </c>
      <c r="D346" s="323">
        <v>0</v>
      </c>
      <c r="E346" s="323">
        <v>0</v>
      </c>
      <c r="G346" s="323">
        <v>0</v>
      </c>
      <c r="H346" s="323">
        <v>701</v>
      </c>
    </row>
    <row r="347" spans="1:8" x14ac:dyDescent="0.25">
      <c r="A347" s="103" t="s">
        <v>798</v>
      </c>
      <c r="B347" s="324">
        <v>0</v>
      </c>
      <c r="C347" s="324">
        <v>0</v>
      </c>
      <c r="D347" s="323">
        <v>0</v>
      </c>
      <c r="E347" s="323">
        <v>0</v>
      </c>
      <c r="G347" s="323">
        <v>8</v>
      </c>
      <c r="H347" s="323">
        <v>206</v>
      </c>
    </row>
    <row r="348" spans="1:8" x14ac:dyDescent="0.25">
      <c r="A348" s="103" t="s">
        <v>1069</v>
      </c>
      <c r="B348" s="324">
        <v>0</v>
      </c>
      <c r="C348" s="324">
        <v>0</v>
      </c>
      <c r="D348" s="323">
        <v>0</v>
      </c>
      <c r="E348" s="323">
        <v>0</v>
      </c>
      <c r="G348" s="323">
        <v>0</v>
      </c>
      <c r="H348" s="323">
        <v>0</v>
      </c>
    </row>
    <row r="349" spans="1:8" x14ac:dyDescent="0.25">
      <c r="A349" s="103" t="s">
        <v>1229</v>
      </c>
      <c r="B349" s="324">
        <v>2</v>
      </c>
      <c r="C349" s="324">
        <v>0</v>
      </c>
      <c r="D349" s="323">
        <v>0</v>
      </c>
      <c r="E349" s="323">
        <v>0</v>
      </c>
      <c r="G349" s="323">
        <v>0</v>
      </c>
      <c r="H349" s="323">
        <v>3</v>
      </c>
    </row>
    <row r="350" spans="1:8" x14ac:dyDescent="0.25">
      <c r="A350" s="103" t="s">
        <v>1199</v>
      </c>
      <c r="B350" s="324">
        <v>0</v>
      </c>
      <c r="C350" s="324">
        <v>0</v>
      </c>
      <c r="D350" s="323">
        <v>0</v>
      </c>
      <c r="E350" s="323">
        <v>0</v>
      </c>
      <c r="G350" s="323">
        <v>1</v>
      </c>
      <c r="H350" s="323">
        <v>2</v>
      </c>
    </row>
    <row r="351" spans="1:8" x14ac:dyDescent="0.25">
      <c r="A351" s="103" t="s">
        <v>867</v>
      </c>
      <c r="B351" s="324">
        <v>0</v>
      </c>
      <c r="C351" s="324">
        <v>0</v>
      </c>
      <c r="D351" s="323">
        <v>0</v>
      </c>
      <c r="E351" s="323">
        <v>0</v>
      </c>
      <c r="G351" s="323">
        <v>0</v>
      </c>
      <c r="H351" s="323">
        <v>65</v>
      </c>
    </row>
    <row r="352" spans="1:8" x14ac:dyDescent="0.25">
      <c r="A352" s="103" t="s">
        <v>1198</v>
      </c>
      <c r="B352" s="324">
        <v>23</v>
      </c>
      <c r="C352" s="324">
        <v>0</v>
      </c>
      <c r="D352" s="323">
        <v>209</v>
      </c>
      <c r="E352" s="323">
        <v>0</v>
      </c>
      <c r="G352" s="323">
        <v>0</v>
      </c>
      <c r="H352" s="323">
        <v>171</v>
      </c>
    </row>
    <row r="353" spans="1:8" x14ac:dyDescent="0.25">
      <c r="A353" s="103" t="s">
        <v>976</v>
      </c>
      <c r="B353" s="324">
        <v>0</v>
      </c>
      <c r="C353" s="324">
        <v>0</v>
      </c>
      <c r="D353" s="323">
        <v>0</v>
      </c>
      <c r="E353" s="323">
        <v>0</v>
      </c>
      <c r="G353" s="323">
        <v>10</v>
      </c>
      <c r="H353" s="323">
        <v>23</v>
      </c>
    </row>
    <row r="354" spans="1:8" x14ac:dyDescent="0.25">
      <c r="A354" s="103" t="s">
        <v>410</v>
      </c>
      <c r="B354" s="324">
        <v>36</v>
      </c>
      <c r="C354" s="324">
        <v>0</v>
      </c>
      <c r="D354" s="323">
        <v>31</v>
      </c>
      <c r="E354" s="323">
        <v>0</v>
      </c>
      <c r="G354" s="323">
        <v>15</v>
      </c>
      <c r="H354" s="323">
        <v>334</v>
      </c>
    </row>
    <row r="355" spans="1:8" x14ac:dyDescent="0.25">
      <c r="A355" s="103" t="s">
        <v>1189</v>
      </c>
      <c r="B355" s="324">
        <v>0</v>
      </c>
      <c r="C355" s="324">
        <v>0</v>
      </c>
      <c r="D355" s="323">
        <v>0</v>
      </c>
      <c r="E355" s="323">
        <v>0</v>
      </c>
      <c r="G355" s="323">
        <v>15</v>
      </c>
      <c r="H355" s="323">
        <v>53</v>
      </c>
    </row>
    <row r="356" spans="1:8" x14ac:dyDescent="0.25">
      <c r="A356" s="103" t="s">
        <v>1197</v>
      </c>
      <c r="B356" s="326">
        <v>0</v>
      </c>
      <c r="C356" s="324">
        <v>0</v>
      </c>
      <c r="D356" s="323">
        <v>0</v>
      </c>
      <c r="E356" s="323">
        <v>0</v>
      </c>
      <c r="G356" s="323">
        <v>0</v>
      </c>
      <c r="H356" s="323">
        <v>6</v>
      </c>
    </row>
    <row r="357" spans="1:8" x14ac:dyDescent="0.25">
      <c r="A357" s="103" t="s">
        <v>1228</v>
      </c>
      <c r="B357" s="330">
        <v>128</v>
      </c>
      <c r="C357" s="324">
        <v>0</v>
      </c>
      <c r="D357" s="323">
        <v>21</v>
      </c>
      <c r="E357" s="323">
        <v>0</v>
      </c>
      <c r="G357" s="323">
        <v>10</v>
      </c>
      <c r="H357" s="323">
        <v>228</v>
      </c>
    </row>
    <row r="358" spans="1:8" x14ac:dyDescent="0.25">
      <c r="A358" s="103" t="s">
        <v>406</v>
      </c>
      <c r="B358" s="330">
        <v>0</v>
      </c>
      <c r="C358" s="324">
        <v>0</v>
      </c>
      <c r="D358" s="323">
        <v>0</v>
      </c>
      <c r="E358" s="323">
        <v>0</v>
      </c>
      <c r="G358" s="323">
        <v>4</v>
      </c>
      <c r="H358" s="323">
        <v>34</v>
      </c>
    </row>
    <row r="359" spans="1:8" x14ac:dyDescent="0.25">
      <c r="A359" s="103" t="s">
        <v>1221</v>
      </c>
      <c r="B359" s="330">
        <v>0</v>
      </c>
      <c r="C359" s="324">
        <v>0</v>
      </c>
      <c r="D359" s="323">
        <v>0</v>
      </c>
      <c r="E359" s="323">
        <v>0</v>
      </c>
      <c r="G359" s="323">
        <v>0</v>
      </c>
      <c r="H359" s="323">
        <v>0</v>
      </c>
    </row>
    <row r="360" spans="1:8" x14ac:dyDescent="0.25">
      <c r="A360" s="103" t="s">
        <v>1031</v>
      </c>
      <c r="B360" s="324">
        <v>0</v>
      </c>
      <c r="C360" s="324">
        <v>0</v>
      </c>
      <c r="D360" s="323">
        <v>0</v>
      </c>
      <c r="E360" s="323">
        <v>0</v>
      </c>
      <c r="G360" s="323">
        <v>0</v>
      </c>
      <c r="H360" s="323">
        <v>0</v>
      </c>
    </row>
    <row r="361" spans="1:8" x14ac:dyDescent="0.25">
      <c r="A361" s="103" t="s">
        <v>1068</v>
      </c>
      <c r="B361" s="324">
        <v>0</v>
      </c>
      <c r="C361" s="324">
        <v>0</v>
      </c>
      <c r="D361" s="323">
        <v>0</v>
      </c>
      <c r="E361" s="323">
        <v>0</v>
      </c>
      <c r="G361" s="323">
        <v>0</v>
      </c>
      <c r="H361" s="323">
        <v>0</v>
      </c>
    </row>
    <row r="362" spans="1:8" x14ac:dyDescent="0.25">
      <c r="A362" s="103" t="s">
        <v>762</v>
      </c>
      <c r="B362" s="324">
        <v>0</v>
      </c>
      <c r="C362" s="324">
        <v>0</v>
      </c>
      <c r="D362" s="323">
        <v>0</v>
      </c>
      <c r="E362" s="323">
        <v>0</v>
      </c>
      <c r="G362" s="323">
        <v>0</v>
      </c>
      <c r="H362" s="323">
        <v>0</v>
      </c>
    </row>
    <row r="363" spans="1:8" x14ac:dyDescent="0.25">
      <c r="A363" s="103" t="s">
        <v>773</v>
      </c>
      <c r="B363" s="324">
        <v>0</v>
      </c>
      <c r="C363" s="324">
        <v>0</v>
      </c>
      <c r="D363" s="323">
        <v>2</v>
      </c>
      <c r="E363" s="323">
        <v>0</v>
      </c>
      <c r="G363" s="323">
        <v>40</v>
      </c>
      <c r="H363" s="323">
        <v>1</v>
      </c>
    </row>
    <row r="364" spans="1:8" x14ac:dyDescent="0.25">
      <c r="A364" s="103" t="s">
        <v>957</v>
      </c>
      <c r="B364" s="324">
        <v>0</v>
      </c>
      <c r="C364" s="324">
        <v>0</v>
      </c>
      <c r="D364" s="323">
        <v>0</v>
      </c>
      <c r="E364" s="323">
        <v>0</v>
      </c>
      <c r="G364" s="323">
        <v>0</v>
      </c>
      <c r="H364" s="323">
        <v>0</v>
      </c>
    </row>
    <row r="365" spans="1:8" x14ac:dyDescent="0.25">
      <c r="A365" s="103" t="s">
        <v>1330</v>
      </c>
      <c r="B365" s="324">
        <v>0</v>
      </c>
      <c r="C365" s="324">
        <v>0</v>
      </c>
      <c r="D365" s="323">
        <v>0</v>
      </c>
      <c r="E365" s="323">
        <v>0</v>
      </c>
      <c r="G365" s="323">
        <v>1</v>
      </c>
      <c r="H365" s="323">
        <v>8</v>
      </c>
    </row>
    <row r="366" spans="1:8" x14ac:dyDescent="0.25">
      <c r="A366" s="103" t="s">
        <v>887</v>
      </c>
      <c r="B366" s="324">
        <v>0</v>
      </c>
      <c r="C366" s="324">
        <v>0</v>
      </c>
      <c r="D366" s="323">
        <v>0</v>
      </c>
      <c r="E366" s="323">
        <v>0</v>
      </c>
      <c r="G366" s="323">
        <v>0</v>
      </c>
      <c r="H366" s="323">
        <v>17</v>
      </c>
    </row>
    <row r="367" spans="1:8" x14ac:dyDescent="0.25">
      <c r="A367" s="103" t="s">
        <v>927</v>
      </c>
      <c r="B367" s="324">
        <v>0</v>
      </c>
      <c r="C367" s="324">
        <v>0</v>
      </c>
      <c r="D367" s="323">
        <v>0</v>
      </c>
      <c r="E367" s="323">
        <v>0</v>
      </c>
      <c r="G367" s="323">
        <v>0</v>
      </c>
      <c r="H367" s="323">
        <v>330</v>
      </c>
    </row>
    <row r="368" spans="1:8" x14ac:dyDescent="0.25">
      <c r="A368" s="103" t="s">
        <v>908</v>
      </c>
      <c r="B368" s="324">
        <v>0</v>
      </c>
      <c r="C368" s="324">
        <v>0</v>
      </c>
      <c r="D368" s="323">
        <v>0</v>
      </c>
      <c r="E368" s="323">
        <v>0</v>
      </c>
      <c r="G368" s="323">
        <v>0</v>
      </c>
      <c r="H368" s="323">
        <v>171</v>
      </c>
    </row>
    <row r="369" spans="1:8" x14ac:dyDescent="0.25">
      <c r="A369" s="103" t="s">
        <v>936</v>
      </c>
      <c r="B369" s="324">
        <v>0</v>
      </c>
      <c r="C369" s="324">
        <v>0</v>
      </c>
      <c r="D369" s="323">
        <v>0</v>
      </c>
      <c r="E369" s="323">
        <v>0</v>
      </c>
      <c r="G369" s="323">
        <v>0</v>
      </c>
      <c r="H369" s="323">
        <v>0</v>
      </c>
    </row>
    <row r="370" spans="1:8" x14ac:dyDescent="0.25">
      <c r="A370" s="103" t="s">
        <v>1067</v>
      </c>
      <c r="B370" s="324">
        <v>4</v>
      </c>
      <c r="C370" s="324">
        <v>0</v>
      </c>
      <c r="D370" s="323">
        <v>0</v>
      </c>
      <c r="E370" s="323">
        <v>0</v>
      </c>
      <c r="G370" s="323">
        <v>0</v>
      </c>
      <c r="H370" s="323">
        <v>48</v>
      </c>
    </row>
    <row r="371" spans="1:8" x14ac:dyDescent="0.25">
      <c r="A371" s="103" t="s">
        <v>975</v>
      </c>
      <c r="B371" s="324">
        <v>0</v>
      </c>
      <c r="C371" s="324">
        <v>0</v>
      </c>
      <c r="D371" s="323">
        <v>0</v>
      </c>
      <c r="E371" s="323">
        <v>0</v>
      </c>
      <c r="G371" s="323">
        <v>0</v>
      </c>
      <c r="H371" s="323">
        <v>0</v>
      </c>
    </row>
    <row r="372" spans="1:8" x14ac:dyDescent="0.25">
      <c r="A372" s="103" t="s">
        <v>779</v>
      </c>
      <c r="B372" s="324">
        <v>0</v>
      </c>
      <c r="C372" s="324">
        <v>0</v>
      </c>
      <c r="D372" s="323">
        <v>0</v>
      </c>
      <c r="E372" s="323">
        <v>0</v>
      </c>
      <c r="G372" s="323">
        <v>4</v>
      </c>
      <c r="H372" s="323">
        <v>0</v>
      </c>
    </row>
    <row r="373" spans="1:8" x14ac:dyDescent="0.25">
      <c r="A373" s="103" t="s">
        <v>824</v>
      </c>
      <c r="B373" s="324">
        <v>0</v>
      </c>
      <c r="C373" s="324">
        <v>0</v>
      </c>
      <c r="D373" s="323">
        <v>0</v>
      </c>
      <c r="E373" s="323">
        <v>0</v>
      </c>
      <c r="G373" s="323">
        <v>6</v>
      </c>
      <c r="H373" s="323">
        <v>128</v>
      </c>
    </row>
    <row r="374" spans="1:8" x14ac:dyDescent="0.25">
      <c r="A374" s="103" t="s">
        <v>907</v>
      </c>
      <c r="B374" s="324">
        <v>0</v>
      </c>
      <c r="C374" s="324">
        <v>0</v>
      </c>
      <c r="D374" s="323">
        <v>0</v>
      </c>
      <c r="E374" s="323">
        <v>0</v>
      </c>
      <c r="G374" s="323">
        <v>2</v>
      </c>
      <c r="H374" s="323">
        <v>42</v>
      </c>
    </row>
    <row r="375" spans="1:8" x14ac:dyDescent="0.25">
      <c r="A375" s="103" t="s">
        <v>1066</v>
      </c>
      <c r="B375" s="324">
        <v>0</v>
      </c>
      <c r="C375" s="324">
        <v>0</v>
      </c>
      <c r="D375" s="323">
        <v>0</v>
      </c>
      <c r="E375" s="323">
        <v>0</v>
      </c>
      <c r="G375" s="323">
        <v>0</v>
      </c>
      <c r="H375" s="323">
        <v>21</v>
      </c>
    </row>
    <row r="376" spans="1:8" x14ac:dyDescent="0.25">
      <c r="A376" s="103" t="s">
        <v>855</v>
      </c>
      <c r="B376" s="324">
        <v>7</v>
      </c>
      <c r="C376" s="324">
        <v>0</v>
      </c>
      <c r="D376" s="323">
        <v>0</v>
      </c>
      <c r="E376" s="323">
        <v>16</v>
      </c>
      <c r="G376" s="323">
        <v>0</v>
      </c>
      <c r="H376" s="323">
        <v>240</v>
      </c>
    </row>
    <row r="377" spans="1:8" x14ac:dyDescent="0.25">
      <c r="A377" s="103" t="s">
        <v>1176</v>
      </c>
      <c r="B377" s="324">
        <v>0</v>
      </c>
      <c r="C377" s="324">
        <v>0</v>
      </c>
      <c r="D377" s="323">
        <v>0</v>
      </c>
      <c r="E377" s="323">
        <v>0</v>
      </c>
      <c r="G377" s="323">
        <v>9</v>
      </c>
      <c r="H377" s="323">
        <v>0</v>
      </c>
    </row>
    <row r="378" spans="1:8" x14ac:dyDescent="0.25">
      <c r="A378" s="103" t="s">
        <v>906</v>
      </c>
      <c r="B378" s="324">
        <v>0</v>
      </c>
      <c r="C378" s="324">
        <v>0</v>
      </c>
      <c r="D378" s="323">
        <v>0</v>
      </c>
      <c r="E378" s="323">
        <v>0</v>
      </c>
      <c r="G378" s="323">
        <v>0</v>
      </c>
      <c r="H378" s="323">
        <v>5</v>
      </c>
    </row>
    <row r="379" spans="1:8" x14ac:dyDescent="0.25">
      <c r="A379" s="103" t="s">
        <v>1196</v>
      </c>
      <c r="B379" s="324">
        <v>0</v>
      </c>
      <c r="C379" s="324">
        <v>0</v>
      </c>
      <c r="D379" s="323">
        <v>0</v>
      </c>
      <c r="E379" s="323">
        <v>0</v>
      </c>
      <c r="G379" s="323">
        <v>0</v>
      </c>
      <c r="H379" s="323">
        <v>56</v>
      </c>
    </row>
    <row r="380" spans="1:8" x14ac:dyDescent="0.25">
      <c r="A380" s="103" t="s">
        <v>1145</v>
      </c>
      <c r="B380" s="324">
        <v>0</v>
      </c>
      <c r="C380" s="324">
        <v>0</v>
      </c>
      <c r="D380" s="323">
        <v>0</v>
      </c>
      <c r="E380" s="323">
        <v>0</v>
      </c>
      <c r="G380" s="323">
        <v>0</v>
      </c>
      <c r="H380" s="323">
        <v>0</v>
      </c>
    </row>
    <row r="381" spans="1:8" x14ac:dyDescent="0.25">
      <c r="A381" s="103" t="s">
        <v>1164</v>
      </c>
      <c r="B381" s="324">
        <v>0</v>
      </c>
      <c r="C381" s="324">
        <v>0</v>
      </c>
      <c r="D381" s="323">
        <v>0</v>
      </c>
      <c r="E381" s="323">
        <v>0</v>
      </c>
      <c r="G381" s="323">
        <v>0</v>
      </c>
      <c r="H381" s="323">
        <v>0</v>
      </c>
    </row>
    <row r="382" spans="1:8" x14ac:dyDescent="0.25">
      <c r="A382" s="103" t="s">
        <v>806</v>
      </c>
      <c r="B382" s="324">
        <v>0</v>
      </c>
      <c r="C382" s="324">
        <v>0</v>
      </c>
      <c r="D382" s="323">
        <v>0</v>
      </c>
      <c r="E382" s="323">
        <v>0</v>
      </c>
      <c r="G382" s="323">
        <v>12</v>
      </c>
      <c r="H382" s="323">
        <v>156</v>
      </c>
    </row>
    <row r="383" spans="1:8" x14ac:dyDescent="0.25">
      <c r="A383" s="103" t="s">
        <v>877</v>
      </c>
      <c r="B383" s="324">
        <v>0</v>
      </c>
      <c r="C383" s="324">
        <v>0</v>
      </c>
      <c r="D383" s="323">
        <v>0</v>
      </c>
      <c r="E383" s="323">
        <v>0</v>
      </c>
      <c r="G383" s="323">
        <v>0</v>
      </c>
      <c r="H383" s="323">
        <v>0</v>
      </c>
    </row>
    <row r="384" spans="1:8" x14ac:dyDescent="0.25">
      <c r="A384" s="103" t="s">
        <v>787</v>
      </c>
      <c r="B384" s="324">
        <v>33</v>
      </c>
      <c r="C384" s="324">
        <v>0</v>
      </c>
      <c r="D384" s="323">
        <v>38</v>
      </c>
      <c r="E384" s="323">
        <v>0</v>
      </c>
      <c r="G384" s="323">
        <v>0</v>
      </c>
      <c r="H384" s="323">
        <v>0</v>
      </c>
    </row>
    <row r="385" spans="1:8" x14ac:dyDescent="0.25">
      <c r="A385" s="103" t="s">
        <v>933</v>
      </c>
      <c r="B385" s="324">
        <v>0</v>
      </c>
      <c r="C385" s="324">
        <v>0</v>
      </c>
      <c r="D385" s="323">
        <v>0</v>
      </c>
      <c r="E385" s="323">
        <v>0</v>
      </c>
      <c r="G385" s="323">
        <v>0</v>
      </c>
      <c r="H385" s="323">
        <v>0</v>
      </c>
    </row>
    <row r="386" spans="1:8" x14ac:dyDescent="0.25">
      <c r="A386" s="103" t="s">
        <v>378</v>
      </c>
      <c r="B386" s="324">
        <v>23</v>
      </c>
      <c r="C386" s="324">
        <v>0</v>
      </c>
      <c r="D386" s="323">
        <v>2</v>
      </c>
      <c r="E386" s="323">
        <v>0</v>
      </c>
      <c r="G386" s="323">
        <v>0</v>
      </c>
      <c r="H386" s="323">
        <v>394</v>
      </c>
    </row>
    <row r="387" spans="1:8" x14ac:dyDescent="0.25">
      <c r="A387" s="103" t="s">
        <v>961</v>
      </c>
      <c r="B387" s="324">
        <v>0</v>
      </c>
      <c r="C387" s="324">
        <v>0</v>
      </c>
      <c r="D387" s="323">
        <v>0</v>
      </c>
      <c r="E387" s="323">
        <v>0</v>
      </c>
      <c r="G387" s="323">
        <v>184</v>
      </c>
      <c r="H387" s="323">
        <v>352</v>
      </c>
    </row>
    <row r="388" spans="1:8" x14ac:dyDescent="0.25">
      <c r="A388" s="103" t="s">
        <v>797</v>
      </c>
      <c r="B388" s="324">
        <v>0</v>
      </c>
      <c r="C388" s="324">
        <v>0</v>
      </c>
      <c r="D388" s="323">
        <v>0</v>
      </c>
      <c r="E388" s="323">
        <v>0</v>
      </c>
      <c r="G388" s="323">
        <v>1</v>
      </c>
      <c r="H388" s="323">
        <v>161</v>
      </c>
    </row>
    <row r="389" spans="1:8" x14ac:dyDescent="0.25">
      <c r="A389" s="103" t="s">
        <v>1065</v>
      </c>
      <c r="B389" s="324">
        <v>0</v>
      </c>
      <c r="C389" s="324">
        <v>0</v>
      </c>
      <c r="D389" s="323">
        <v>0</v>
      </c>
      <c r="E389" s="323">
        <v>0</v>
      </c>
      <c r="G389" s="323">
        <v>0</v>
      </c>
      <c r="H389" s="323">
        <v>0</v>
      </c>
    </row>
    <row r="390" spans="1:8" x14ac:dyDescent="0.25">
      <c r="A390" s="103" t="s">
        <v>1064</v>
      </c>
      <c r="B390" s="324">
        <v>0</v>
      </c>
      <c r="C390" s="324">
        <v>0</v>
      </c>
      <c r="D390" s="323">
        <v>0</v>
      </c>
      <c r="E390" s="323">
        <v>0</v>
      </c>
      <c r="G390" s="323">
        <v>0</v>
      </c>
      <c r="H390" s="323">
        <v>0</v>
      </c>
    </row>
    <row r="391" spans="1:8" x14ac:dyDescent="0.25">
      <c r="A391" s="103" t="s">
        <v>1063</v>
      </c>
      <c r="B391" s="324">
        <v>0</v>
      </c>
      <c r="C391" s="324">
        <v>0</v>
      </c>
      <c r="D391" s="323">
        <v>0</v>
      </c>
      <c r="E391" s="323">
        <v>0</v>
      </c>
      <c r="G391" s="323">
        <v>0</v>
      </c>
      <c r="H391" s="323">
        <v>0</v>
      </c>
    </row>
    <row r="392" spans="1:8" x14ac:dyDescent="0.25">
      <c r="A392" s="103" t="s">
        <v>959</v>
      </c>
      <c r="B392" s="324">
        <v>42</v>
      </c>
      <c r="C392" s="324">
        <v>0</v>
      </c>
      <c r="D392" s="323">
        <v>15</v>
      </c>
      <c r="E392" s="323">
        <v>0</v>
      </c>
      <c r="G392" s="323">
        <v>216</v>
      </c>
      <c r="H392" s="323">
        <v>584</v>
      </c>
    </row>
    <row r="393" spans="1:8" x14ac:dyDescent="0.25">
      <c r="A393" s="103" t="s">
        <v>1317</v>
      </c>
      <c r="B393" s="324">
        <v>1</v>
      </c>
      <c r="C393" s="324">
        <v>0</v>
      </c>
      <c r="D393" s="323">
        <v>0</v>
      </c>
      <c r="E393" s="323">
        <v>0</v>
      </c>
      <c r="G393" s="323">
        <v>0</v>
      </c>
      <c r="H393" s="323">
        <v>1</v>
      </c>
    </row>
    <row r="394" spans="1:8" x14ac:dyDescent="0.25">
      <c r="A394" s="103" t="s">
        <v>926</v>
      </c>
      <c r="B394" s="324">
        <v>0</v>
      </c>
      <c r="C394" s="324">
        <v>0</v>
      </c>
      <c r="D394" s="323">
        <v>27</v>
      </c>
      <c r="E394" s="323">
        <v>0</v>
      </c>
      <c r="G394" s="323">
        <v>820</v>
      </c>
      <c r="H394" s="323">
        <v>730</v>
      </c>
    </row>
    <row r="395" spans="1:8" x14ac:dyDescent="0.25">
      <c r="A395" s="103" t="s">
        <v>365</v>
      </c>
      <c r="B395" s="324">
        <v>46</v>
      </c>
      <c r="C395" s="324">
        <v>0</v>
      </c>
      <c r="D395" s="323">
        <v>0</v>
      </c>
      <c r="E395" s="323">
        <v>0</v>
      </c>
      <c r="G395" s="323">
        <v>274</v>
      </c>
      <c r="H395" s="323">
        <v>353</v>
      </c>
    </row>
    <row r="396" spans="1:8" x14ac:dyDescent="0.25">
      <c r="A396" s="103" t="s">
        <v>1011</v>
      </c>
      <c r="B396" s="324">
        <v>24</v>
      </c>
      <c r="C396" s="324">
        <v>0</v>
      </c>
      <c r="D396" s="323">
        <v>16</v>
      </c>
      <c r="E396" s="323">
        <v>0</v>
      </c>
      <c r="G396" s="323">
        <v>1</v>
      </c>
      <c r="H396" s="323">
        <v>52</v>
      </c>
    </row>
    <row r="397" spans="1:8" x14ac:dyDescent="0.25">
      <c r="A397" s="103" t="s">
        <v>1318</v>
      </c>
      <c r="B397" s="324">
        <v>1</v>
      </c>
      <c r="C397" s="324">
        <v>0</v>
      </c>
      <c r="D397" s="323">
        <v>0</v>
      </c>
      <c r="E397" s="323">
        <v>0</v>
      </c>
      <c r="G397" s="323">
        <v>1</v>
      </c>
      <c r="H397" s="323">
        <v>4</v>
      </c>
    </row>
    <row r="398" spans="1:8" x14ac:dyDescent="0.25">
      <c r="A398" s="103" t="s">
        <v>363</v>
      </c>
      <c r="B398" s="324">
        <v>0</v>
      </c>
      <c r="C398" s="324">
        <v>0</v>
      </c>
      <c r="D398" s="323">
        <v>0</v>
      </c>
      <c r="E398" s="323">
        <v>0</v>
      </c>
      <c r="G398" s="323">
        <v>0</v>
      </c>
      <c r="H398" s="323">
        <v>61</v>
      </c>
    </row>
    <row r="399" spans="1:8" x14ac:dyDescent="0.25">
      <c r="A399" s="103" t="s">
        <v>901</v>
      </c>
      <c r="B399" s="324">
        <v>0</v>
      </c>
      <c r="C399" s="324">
        <v>0</v>
      </c>
      <c r="D399" s="323">
        <v>0</v>
      </c>
      <c r="E399" s="323">
        <v>0</v>
      </c>
      <c r="G399" s="323">
        <v>0</v>
      </c>
      <c r="H399" s="323">
        <v>0</v>
      </c>
    </row>
    <row r="400" spans="1:8" x14ac:dyDescent="0.25">
      <c r="A400" s="103" t="s">
        <v>341</v>
      </c>
      <c r="B400" s="324">
        <v>0</v>
      </c>
      <c r="C400" s="324">
        <v>33</v>
      </c>
      <c r="D400" s="323">
        <v>0</v>
      </c>
      <c r="E400" s="323">
        <v>142</v>
      </c>
      <c r="G400" s="323">
        <v>123</v>
      </c>
      <c r="H400" s="323">
        <v>200</v>
      </c>
    </row>
    <row r="401" spans="1:8" x14ac:dyDescent="0.25">
      <c r="A401" s="103" t="s">
        <v>854</v>
      </c>
      <c r="B401" s="324">
        <v>0</v>
      </c>
      <c r="C401" s="324">
        <v>0</v>
      </c>
      <c r="D401" s="323">
        <v>4</v>
      </c>
      <c r="E401" s="323">
        <v>0</v>
      </c>
      <c r="G401" s="323">
        <v>41</v>
      </c>
      <c r="H401" s="323">
        <v>42</v>
      </c>
    </row>
    <row r="402" spans="1:8" x14ac:dyDescent="0.25">
      <c r="A402" s="103" t="s">
        <v>761</v>
      </c>
      <c r="B402" s="324">
        <v>0</v>
      </c>
      <c r="C402" s="324">
        <v>0</v>
      </c>
      <c r="D402" s="323">
        <v>12</v>
      </c>
      <c r="E402" s="323">
        <v>0</v>
      </c>
      <c r="G402" s="323">
        <v>0</v>
      </c>
      <c r="H402" s="323">
        <v>223</v>
      </c>
    </row>
    <row r="403" spans="1:8" x14ac:dyDescent="0.25">
      <c r="A403" s="103" t="s">
        <v>853</v>
      </c>
      <c r="B403" s="324">
        <v>4</v>
      </c>
      <c r="C403" s="324">
        <v>0</v>
      </c>
      <c r="D403" s="323">
        <v>13</v>
      </c>
      <c r="E403" s="323">
        <v>0</v>
      </c>
      <c r="G403" s="323">
        <v>10</v>
      </c>
      <c r="H403" s="323">
        <v>358</v>
      </c>
    </row>
    <row r="404" spans="1:8" x14ac:dyDescent="0.25">
      <c r="A404" s="103" t="s">
        <v>974</v>
      </c>
      <c r="B404" s="324">
        <v>0</v>
      </c>
      <c r="C404" s="324">
        <v>0</v>
      </c>
      <c r="D404" s="323">
        <v>0</v>
      </c>
      <c r="E404" s="323">
        <v>0</v>
      </c>
      <c r="G404" s="323">
        <v>0</v>
      </c>
      <c r="H404" s="323">
        <v>107</v>
      </c>
    </row>
    <row r="405" spans="1:8" x14ac:dyDescent="0.25">
      <c r="A405" s="103" t="s">
        <v>883</v>
      </c>
      <c r="B405" s="324">
        <v>103</v>
      </c>
      <c r="C405" s="324">
        <v>0</v>
      </c>
      <c r="D405" s="323">
        <v>253</v>
      </c>
      <c r="E405" s="323">
        <v>0</v>
      </c>
      <c r="G405" s="323">
        <v>0</v>
      </c>
      <c r="H405" s="323">
        <v>7028</v>
      </c>
    </row>
    <row r="406" spans="1:8" x14ac:dyDescent="0.25">
      <c r="A406" s="103" t="s">
        <v>320</v>
      </c>
      <c r="B406" s="324">
        <v>0</v>
      </c>
      <c r="C406" s="324">
        <v>0</v>
      </c>
      <c r="D406" s="323">
        <v>24</v>
      </c>
      <c r="E406" s="323">
        <v>0</v>
      </c>
      <c r="G406" s="323">
        <v>177</v>
      </c>
      <c r="H406" s="323">
        <v>381</v>
      </c>
    </row>
    <row r="407" spans="1:8" x14ac:dyDescent="0.25">
      <c r="A407" s="103" t="s">
        <v>1062</v>
      </c>
      <c r="B407" s="324">
        <v>0</v>
      </c>
      <c r="C407" s="324">
        <v>0</v>
      </c>
      <c r="D407" s="323">
        <v>0</v>
      </c>
      <c r="E407" s="323">
        <v>0</v>
      </c>
      <c r="G407" s="323">
        <v>0</v>
      </c>
      <c r="H407" s="323">
        <v>18</v>
      </c>
    </row>
    <row r="408" spans="1:8" x14ac:dyDescent="0.25">
      <c r="A408" s="103" t="s">
        <v>1061</v>
      </c>
      <c r="B408" s="324">
        <v>0</v>
      </c>
      <c r="C408" s="324">
        <v>0</v>
      </c>
      <c r="D408" s="323">
        <v>0</v>
      </c>
      <c r="E408" s="323">
        <v>5</v>
      </c>
      <c r="G408" s="323">
        <v>0</v>
      </c>
      <c r="H408" s="323">
        <v>9</v>
      </c>
    </row>
    <row r="409" spans="1:8" x14ac:dyDescent="0.25">
      <c r="A409" s="103" t="s">
        <v>747</v>
      </c>
      <c r="B409" s="324">
        <v>410</v>
      </c>
      <c r="C409" s="324">
        <v>0</v>
      </c>
      <c r="D409" s="323">
        <v>353</v>
      </c>
      <c r="E409" s="323">
        <v>0</v>
      </c>
      <c r="G409" s="323">
        <v>333</v>
      </c>
      <c r="H409" s="323">
        <v>3604</v>
      </c>
    </row>
    <row r="410" spans="1:8" x14ac:dyDescent="0.25">
      <c r="A410" s="103" t="s">
        <v>1060</v>
      </c>
      <c r="B410" s="324">
        <v>0</v>
      </c>
      <c r="C410" s="324">
        <v>0</v>
      </c>
      <c r="D410" s="323">
        <v>0</v>
      </c>
      <c r="E410" s="323">
        <v>2</v>
      </c>
      <c r="G410" s="323">
        <v>31</v>
      </c>
      <c r="H410" s="323">
        <v>37</v>
      </c>
    </row>
    <row r="411" spans="1:8" x14ac:dyDescent="0.25">
      <c r="A411" s="103" t="s">
        <v>935</v>
      </c>
      <c r="B411" s="324">
        <v>0</v>
      </c>
      <c r="C411" s="324">
        <v>0</v>
      </c>
      <c r="D411" s="323">
        <v>0</v>
      </c>
      <c r="E411" s="323">
        <v>0</v>
      </c>
      <c r="G411" s="323">
        <v>0</v>
      </c>
      <c r="H411" s="323">
        <v>0</v>
      </c>
    </row>
    <row r="412" spans="1:8" x14ac:dyDescent="0.25">
      <c r="A412" s="103" t="s">
        <v>875</v>
      </c>
      <c r="B412" s="324">
        <v>0</v>
      </c>
      <c r="C412" s="324">
        <v>0</v>
      </c>
      <c r="D412" s="323">
        <v>0</v>
      </c>
      <c r="E412" s="323">
        <v>0</v>
      </c>
      <c r="G412" s="323">
        <v>0</v>
      </c>
      <c r="H412" s="323">
        <v>0</v>
      </c>
    </row>
    <row r="413" spans="1:8" x14ac:dyDescent="0.25">
      <c r="A413" s="103" t="s">
        <v>873</v>
      </c>
      <c r="B413" s="324">
        <v>0</v>
      </c>
      <c r="C413" s="324">
        <v>1</v>
      </c>
      <c r="D413" s="323">
        <v>0</v>
      </c>
      <c r="E413" s="323">
        <v>134</v>
      </c>
      <c r="G413" s="323">
        <v>96</v>
      </c>
      <c r="H413" s="323">
        <v>234</v>
      </c>
    </row>
    <row r="414" spans="1:8" x14ac:dyDescent="0.25">
      <c r="A414" s="103" t="s">
        <v>833</v>
      </c>
      <c r="B414" s="324">
        <v>314</v>
      </c>
      <c r="C414" s="324">
        <v>0</v>
      </c>
      <c r="D414" s="323">
        <v>0</v>
      </c>
      <c r="E414" s="323">
        <v>0</v>
      </c>
      <c r="G414" s="323">
        <v>0</v>
      </c>
      <c r="H414" s="323">
        <v>1774</v>
      </c>
    </row>
    <row r="415" spans="1:8" x14ac:dyDescent="0.25">
      <c r="A415" s="103" t="s">
        <v>923</v>
      </c>
      <c r="B415" s="324">
        <v>0</v>
      </c>
      <c r="C415" s="324">
        <v>0</v>
      </c>
      <c r="D415" s="323">
        <v>0</v>
      </c>
      <c r="E415" s="323">
        <v>0</v>
      </c>
      <c r="G415" s="323">
        <v>0</v>
      </c>
      <c r="H415" s="323">
        <v>0</v>
      </c>
    </row>
    <row r="416" spans="1:8" x14ac:dyDescent="0.25">
      <c r="A416" s="103" t="s">
        <v>973</v>
      </c>
      <c r="B416" s="326">
        <v>0</v>
      </c>
      <c r="C416" s="324">
        <v>0</v>
      </c>
      <c r="D416" s="323">
        <v>0</v>
      </c>
      <c r="E416" s="323">
        <v>0</v>
      </c>
      <c r="G416" s="323">
        <v>0</v>
      </c>
      <c r="H416" s="323">
        <v>62</v>
      </c>
    </row>
    <row r="417" spans="1:8" x14ac:dyDescent="0.25">
      <c r="A417" s="103" t="s">
        <v>1227</v>
      </c>
      <c r="B417" s="330">
        <v>0</v>
      </c>
      <c r="C417" s="324">
        <v>0</v>
      </c>
      <c r="D417" s="323">
        <v>0</v>
      </c>
      <c r="E417" s="323">
        <v>0</v>
      </c>
      <c r="G417" s="323">
        <v>0</v>
      </c>
      <c r="H417" s="323">
        <v>3</v>
      </c>
    </row>
    <row r="418" spans="1:8" x14ac:dyDescent="0.25">
      <c r="A418" s="103" t="s">
        <v>866</v>
      </c>
      <c r="B418" s="330">
        <v>19</v>
      </c>
      <c r="C418" s="324">
        <v>0</v>
      </c>
      <c r="D418" s="323">
        <v>1</v>
      </c>
      <c r="E418" s="323">
        <v>0</v>
      </c>
      <c r="G418" s="323">
        <v>3</v>
      </c>
      <c r="H418" s="323">
        <v>111</v>
      </c>
    </row>
    <row r="419" spans="1:8" x14ac:dyDescent="0.25">
      <c r="A419" s="103" t="s">
        <v>294</v>
      </c>
      <c r="B419" s="330">
        <v>0</v>
      </c>
      <c r="C419" s="324">
        <v>0</v>
      </c>
      <c r="D419" s="323">
        <v>0</v>
      </c>
      <c r="E419" s="323">
        <v>0</v>
      </c>
      <c r="G419" s="323">
        <v>0</v>
      </c>
      <c r="H419" s="323">
        <v>0</v>
      </c>
    </row>
    <row r="420" spans="1:8" x14ac:dyDescent="0.25">
      <c r="A420" s="103" t="s">
        <v>886</v>
      </c>
      <c r="B420" s="324">
        <v>0</v>
      </c>
      <c r="C420" s="324">
        <v>0</v>
      </c>
      <c r="D420" s="323">
        <v>0</v>
      </c>
      <c r="E420" s="323">
        <v>0</v>
      </c>
      <c r="G420" s="323">
        <v>0</v>
      </c>
      <c r="H420" s="323">
        <v>329</v>
      </c>
    </row>
    <row r="421" spans="1:8" x14ac:dyDescent="0.25">
      <c r="A421" s="103" t="s">
        <v>1059</v>
      </c>
      <c r="B421" s="324">
        <v>0</v>
      </c>
      <c r="C421" s="324">
        <v>0</v>
      </c>
      <c r="D421" s="323">
        <v>0</v>
      </c>
      <c r="E421" s="323">
        <v>0</v>
      </c>
      <c r="G421" s="323">
        <v>2</v>
      </c>
      <c r="H421" s="323">
        <v>8</v>
      </c>
    </row>
    <row r="422" spans="1:8" x14ac:dyDescent="0.25">
      <c r="A422" s="103" t="s">
        <v>851</v>
      </c>
      <c r="B422" s="324">
        <v>12</v>
      </c>
      <c r="C422" s="324">
        <v>0</v>
      </c>
      <c r="D422" s="323">
        <v>3</v>
      </c>
      <c r="E422" s="323">
        <v>0</v>
      </c>
      <c r="G422" s="323">
        <v>2</v>
      </c>
      <c r="H422" s="323">
        <v>172</v>
      </c>
    </row>
    <row r="423" spans="1:8" x14ac:dyDescent="0.25">
      <c r="A423" s="103" t="s">
        <v>275</v>
      </c>
      <c r="B423" s="324">
        <v>0</v>
      </c>
      <c r="C423" s="324">
        <v>0</v>
      </c>
      <c r="D423" s="323">
        <v>0</v>
      </c>
      <c r="E423" s="323">
        <v>3</v>
      </c>
      <c r="G423" s="323">
        <v>7</v>
      </c>
      <c r="H423" s="323">
        <v>50</v>
      </c>
    </row>
    <row r="424" spans="1:8" x14ac:dyDescent="0.25">
      <c r="A424" s="103" t="s">
        <v>1195</v>
      </c>
      <c r="B424" s="324">
        <v>0</v>
      </c>
      <c r="C424" s="324">
        <v>0</v>
      </c>
      <c r="D424" s="323">
        <v>2</v>
      </c>
      <c r="E424" s="323">
        <v>0</v>
      </c>
      <c r="G424" s="323">
        <v>5</v>
      </c>
      <c r="H424" s="323">
        <v>0</v>
      </c>
    </row>
    <row r="425" spans="1:8" x14ac:dyDescent="0.25">
      <c r="A425" s="103" t="s">
        <v>1035</v>
      </c>
      <c r="B425" s="326">
        <v>0</v>
      </c>
      <c r="C425" s="324">
        <v>0</v>
      </c>
      <c r="D425" s="323">
        <v>5</v>
      </c>
      <c r="E425" s="323">
        <v>0</v>
      </c>
      <c r="G425" s="323">
        <v>0</v>
      </c>
      <c r="H425" s="323">
        <v>21</v>
      </c>
    </row>
    <row r="426" spans="1:8" x14ac:dyDescent="0.25">
      <c r="A426" s="103" t="s">
        <v>1194</v>
      </c>
      <c r="B426" s="330">
        <v>20</v>
      </c>
      <c r="C426" s="324">
        <v>0</v>
      </c>
      <c r="D426" s="323">
        <v>82</v>
      </c>
      <c r="E426" s="323">
        <v>0</v>
      </c>
      <c r="G426" s="323">
        <v>162</v>
      </c>
      <c r="H426" s="323">
        <v>618</v>
      </c>
    </row>
    <row r="427" spans="1:8" x14ac:dyDescent="0.25">
      <c r="A427" s="103" t="s">
        <v>1010</v>
      </c>
      <c r="B427" s="330">
        <v>0</v>
      </c>
      <c r="C427" s="324">
        <v>0</v>
      </c>
      <c r="D427" s="323">
        <v>0</v>
      </c>
      <c r="E427" s="323">
        <v>0</v>
      </c>
      <c r="G427" s="323">
        <v>0</v>
      </c>
      <c r="H427" s="323">
        <v>0</v>
      </c>
    </row>
    <row r="428" spans="1:8" x14ac:dyDescent="0.25">
      <c r="A428" s="103" t="s">
        <v>1175</v>
      </c>
      <c r="B428" s="330">
        <v>0</v>
      </c>
      <c r="C428" s="324">
        <v>0</v>
      </c>
      <c r="D428" s="323">
        <v>0</v>
      </c>
      <c r="E428" s="323">
        <v>0</v>
      </c>
      <c r="G428" s="323">
        <v>0</v>
      </c>
      <c r="H428" s="323">
        <v>0</v>
      </c>
    </row>
    <row r="429" spans="1:8" x14ac:dyDescent="0.25">
      <c r="A429" s="103" t="s">
        <v>972</v>
      </c>
      <c r="B429" s="330">
        <v>0</v>
      </c>
      <c r="C429" s="324">
        <v>0</v>
      </c>
      <c r="D429" s="323">
        <v>12</v>
      </c>
      <c r="E429" s="323">
        <v>0</v>
      </c>
      <c r="G429" s="323">
        <v>2</v>
      </c>
      <c r="H429" s="323">
        <v>285</v>
      </c>
    </row>
    <row r="430" spans="1:8" x14ac:dyDescent="0.25">
      <c r="A430" s="103" t="s">
        <v>844</v>
      </c>
      <c r="B430" s="326">
        <v>61</v>
      </c>
      <c r="C430" s="324">
        <v>0</v>
      </c>
      <c r="D430" s="323">
        <v>36</v>
      </c>
      <c r="E430" s="323">
        <v>0</v>
      </c>
      <c r="G430" s="323">
        <v>0</v>
      </c>
      <c r="H430" s="323">
        <v>159</v>
      </c>
    </row>
    <row r="431" spans="1:8" x14ac:dyDescent="0.25">
      <c r="A431" s="103" t="s">
        <v>265</v>
      </c>
      <c r="B431" s="330">
        <v>0</v>
      </c>
      <c r="C431" s="324">
        <v>0</v>
      </c>
      <c r="D431" s="323">
        <v>0</v>
      </c>
      <c r="E431" s="323">
        <v>7</v>
      </c>
      <c r="G431" s="323">
        <v>13</v>
      </c>
      <c r="H431" s="323">
        <v>31</v>
      </c>
    </row>
    <row r="432" spans="1:8" x14ac:dyDescent="0.25">
      <c r="A432" s="103" t="s">
        <v>831</v>
      </c>
      <c r="B432" s="330">
        <v>1</v>
      </c>
      <c r="C432" s="324">
        <v>0</v>
      </c>
      <c r="D432" s="323">
        <v>1</v>
      </c>
      <c r="E432" s="323">
        <v>0</v>
      </c>
      <c r="G432" s="323">
        <v>16</v>
      </c>
      <c r="H432" s="323">
        <v>399</v>
      </c>
    </row>
    <row r="433" spans="1:8" x14ac:dyDescent="0.25">
      <c r="A433" s="103" t="s">
        <v>246</v>
      </c>
      <c r="B433" s="330">
        <v>11</v>
      </c>
      <c r="C433" s="324">
        <v>0</v>
      </c>
      <c r="D433" s="323">
        <v>0</v>
      </c>
      <c r="E433" s="323">
        <v>0</v>
      </c>
      <c r="G433" s="323">
        <v>0</v>
      </c>
      <c r="H433" s="323">
        <v>66</v>
      </c>
    </row>
    <row r="434" spans="1:8" x14ac:dyDescent="0.25">
      <c r="A434" s="103" t="s">
        <v>1058</v>
      </c>
      <c r="B434" s="324">
        <v>10</v>
      </c>
      <c r="C434" s="324">
        <v>0</v>
      </c>
      <c r="D434" s="323">
        <v>19</v>
      </c>
      <c r="E434" s="323">
        <v>0</v>
      </c>
      <c r="G434" s="323">
        <v>0</v>
      </c>
      <c r="H434" s="323">
        <v>433</v>
      </c>
    </row>
    <row r="435" spans="1:8" x14ac:dyDescent="0.25">
      <c r="A435" s="103" t="s">
        <v>827</v>
      </c>
      <c r="B435" s="324">
        <v>1</v>
      </c>
      <c r="C435" s="324">
        <v>0</v>
      </c>
      <c r="D435" s="323">
        <v>15</v>
      </c>
      <c r="E435" s="323">
        <v>0</v>
      </c>
      <c r="G435" s="323">
        <v>112</v>
      </c>
      <c r="H435" s="323">
        <v>44</v>
      </c>
    </row>
    <row r="436" spans="1:8" x14ac:dyDescent="0.25">
      <c r="A436" s="103" t="s">
        <v>240</v>
      </c>
      <c r="B436" s="324">
        <v>42</v>
      </c>
      <c r="C436" s="324">
        <v>0</v>
      </c>
      <c r="D436" s="323">
        <v>23</v>
      </c>
      <c r="E436" s="323">
        <v>0</v>
      </c>
      <c r="G436" s="323">
        <v>35</v>
      </c>
      <c r="H436" s="323">
        <v>17</v>
      </c>
    </row>
    <row r="437" spans="1:8" x14ac:dyDescent="0.25">
      <c r="A437" s="103" t="s">
        <v>1057</v>
      </c>
      <c r="B437" s="324">
        <v>0</v>
      </c>
      <c r="C437" s="324">
        <v>0</v>
      </c>
      <c r="D437" s="323">
        <v>0</v>
      </c>
      <c r="E437" s="323">
        <v>0</v>
      </c>
      <c r="G437" s="323">
        <v>0</v>
      </c>
      <c r="H437" s="323">
        <v>0</v>
      </c>
    </row>
    <row r="438" spans="1:8" x14ac:dyDescent="0.25">
      <c r="A438" s="103" t="s">
        <v>845</v>
      </c>
      <c r="B438" s="324">
        <v>27</v>
      </c>
      <c r="C438" s="324">
        <v>0</v>
      </c>
      <c r="D438" s="323">
        <v>59</v>
      </c>
      <c r="E438" s="323">
        <v>0</v>
      </c>
      <c r="G438" s="323">
        <v>14</v>
      </c>
      <c r="H438" s="323">
        <v>191</v>
      </c>
    </row>
    <row r="439" spans="1:8" x14ac:dyDescent="0.25">
      <c r="A439" s="103" t="s">
        <v>1056</v>
      </c>
      <c r="B439" s="324">
        <v>6</v>
      </c>
      <c r="C439" s="324">
        <v>0</v>
      </c>
      <c r="D439" s="323">
        <v>6</v>
      </c>
      <c r="E439" s="323">
        <v>0</v>
      </c>
      <c r="G439" s="323">
        <v>0</v>
      </c>
      <c r="H439" s="323">
        <v>244</v>
      </c>
    </row>
    <row r="440" spans="1:8" x14ac:dyDescent="0.25">
      <c r="A440" s="103" t="s">
        <v>760</v>
      </c>
      <c r="B440" s="324">
        <v>0</v>
      </c>
      <c r="C440" s="324">
        <v>0</v>
      </c>
      <c r="D440" s="323">
        <v>0</v>
      </c>
      <c r="E440" s="323">
        <v>0</v>
      </c>
      <c r="G440" s="323">
        <v>0</v>
      </c>
      <c r="H440" s="323">
        <v>0</v>
      </c>
    </row>
    <row r="441" spans="1:8" x14ac:dyDescent="0.25">
      <c r="A441" s="103" t="s">
        <v>796</v>
      </c>
      <c r="B441" s="324">
        <v>38</v>
      </c>
      <c r="C441" s="324">
        <v>0</v>
      </c>
      <c r="D441" s="323">
        <v>3</v>
      </c>
      <c r="E441" s="323">
        <v>0</v>
      </c>
      <c r="G441" s="323">
        <v>16</v>
      </c>
      <c r="H441" s="323">
        <v>246</v>
      </c>
    </row>
    <row r="442" spans="1:8" x14ac:dyDescent="0.25">
      <c r="A442" s="103" t="s">
        <v>885</v>
      </c>
      <c r="B442" s="326">
        <v>0</v>
      </c>
      <c r="C442" s="324">
        <v>0</v>
      </c>
      <c r="D442" s="323">
        <v>0</v>
      </c>
      <c r="E442" s="323">
        <v>2</v>
      </c>
      <c r="G442" s="323">
        <v>0</v>
      </c>
      <c r="H442" s="323">
        <v>50</v>
      </c>
    </row>
    <row r="443" spans="1:8" x14ac:dyDescent="0.25">
      <c r="A443" s="103" t="s">
        <v>832</v>
      </c>
      <c r="B443" s="330">
        <v>0</v>
      </c>
      <c r="C443" s="324">
        <v>0</v>
      </c>
      <c r="D443" s="323">
        <v>11</v>
      </c>
      <c r="E443" s="323">
        <v>0</v>
      </c>
      <c r="G443" s="323">
        <v>1</v>
      </c>
      <c r="H443" s="323">
        <v>6</v>
      </c>
    </row>
    <row r="444" spans="1:8" x14ac:dyDescent="0.25">
      <c r="A444" s="103" t="s">
        <v>1034</v>
      </c>
      <c r="B444" s="330">
        <v>1</v>
      </c>
      <c r="C444" s="324">
        <v>0</v>
      </c>
      <c r="D444" s="323">
        <v>1</v>
      </c>
      <c r="E444" s="323">
        <v>0</v>
      </c>
      <c r="G444" s="323">
        <v>0</v>
      </c>
      <c r="H444" s="323">
        <v>3</v>
      </c>
    </row>
    <row r="445" spans="1:8" x14ac:dyDescent="0.25">
      <c r="A445" s="103" t="s">
        <v>828</v>
      </c>
      <c r="B445" s="330">
        <v>0</v>
      </c>
      <c r="C445" s="324">
        <v>0</v>
      </c>
      <c r="D445" s="323">
        <v>0</v>
      </c>
      <c r="E445" s="323">
        <v>0</v>
      </c>
      <c r="G445" s="323">
        <v>0</v>
      </c>
      <c r="H445" s="323">
        <v>9</v>
      </c>
    </row>
    <row r="446" spans="1:8" x14ac:dyDescent="0.25">
      <c r="A446" s="103" t="s">
        <v>971</v>
      </c>
      <c r="B446" s="326">
        <v>0</v>
      </c>
      <c r="C446" s="324">
        <v>0</v>
      </c>
      <c r="D446" s="323">
        <v>0</v>
      </c>
      <c r="E446" s="323">
        <v>0</v>
      </c>
      <c r="G446" s="323">
        <v>0</v>
      </c>
      <c r="H446" s="323">
        <v>0</v>
      </c>
    </row>
    <row r="447" spans="1:8" x14ac:dyDescent="0.25">
      <c r="A447" s="103" t="s">
        <v>1009</v>
      </c>
      <c r="B447" s="330">
        <v>0</v>
      </c>
      <c r="C447" s="324">
        <v>0</v>
      </c>
      <c r="D447" s="323">
        <v>0</v>
      </c>
      <c r="E447" s="323">
        <v>0</v>
      </c>
      <c r="G447" s="323">
        <v>1</v>
      </c>
      <c r="H447" s="323">
        <v>0</v>
      </c>
    </row>
    <row r="448" spans="1:8" x14ac:dyDescent="0.25">
      <c r="A448" s="103" t="s">
        <v>795</v>
      </c>
      <c r="B448" s="330">
        <v>0</v>
      </c>
      <c r="C448" s="324">
        <v>0</v>
      </c>
      <c r="D448" s="323">
        <v>0</v>
      </c>
      <c r="E448" s="323">
        <v>0</v>
      </c>
      <c r="G448" s="323">
        <v>6</v>
      </c>
      <c r="H448" s="323">
        <v>2</v>
      </c>
    </row>
    <row r="449" spans="1:8" x14ac:dyDescent="0.25">
      <c r="A449" s="103" t="s">
        <v>1173</v>
      </c>
      <c r="B449" s="330">
        <v>18</v>
      </c>
      <c r="C449" s="324">
        <v>0</v>
      </c>
      <c r="D449" s="323">
        <v>29</v>
      </c>
      <c r="E449" s="323">
        <v>0</v>
      </c>
      <c r="G449" s="323">
        <v>0</v>
      </c>
      <c r="H449" s="323">
        <v>0</v>
      </c>
    </row>
    <row r="450" spans="1:8" x14ac:dyDescent="0.25">
      <c r="A450" s="103" t="s">
        <v>1144</v>
      </c>
      <c r="B450" s="330">
        <v>0</v>
      </c>
      <c r="C450" s="324">
        <v>0</v>
      </c>
      <c r="D450" s="323">
        <v>0</v>
      </c>
      <c r="E450" s="323">
        <v>0</v>
      </c>
      <c r="G450" s="323">
        <v>0</v>
      </c>
      <c r="H450" s="323">
        <v>0</v>
      </c>
    </row>
    <row r="451" spans="1:8" x14ac:dyDescent="0.25">
      <c r="A451" s="103" t="s">
        <v>233</v>
      </c>
      <c r="B451" s="324">
        <v>0</v>
      </c>
      <c r="C451" s="324">
        <v>0</v>
      </c>
      <c r="D451" s="323">
        <v>0</v>
      </c>
      <c r="E451" s="323">
        <v>0</v>
      </c>
      <c r="G451" s="323">
        <v>0</v>
      </c>
      <c r="H451" s="323">
        <v>0</v>
      </c>
    </row>
    <row r="452" spans="1:8" x14ac:dyDescent="0.25">
      <c r="A452" s="103" t="s">
        <v>822</v>
      </c>
      <c r="B452" s="324">
        <v>2</v>
      </c>
      <c r="C452" s="324">
        <v>0</v>
      </c>
      <c r="D452" s="323">
        <v>0</v>
      </c>
      <c r="E452" s="323">
        <v>0</v>
      </c>
      <c r="G452" s="323">
        <v>8</v>
      </c>
      <c r="H452" s="323">
        <v>0</v>
      </c>
    </row>
    <row r="453" spans="1:8" x14ac:dyDescent="0.25">
      <c r="A453" s="103" t="s">
        <v>228</v>
      </c>
      <c r="B453" s="324">
        <v>0</v>
      </c>
      <c r="C453" s="324">
        <v>0</v>
      </c>
      <c r="D453" s="323">
        <v>0</v>
      </c>
      <c r="E453" s="323">
        <v>0</v>
      </c>
      <c r="G453" s="323">
        <v>0</v>
      </c>
      <c r="H453" s="323">
        <v>0</v>
      </c>
    </row>
    <row r="454" spans="1:8" x14ac:dyDescent="0.25">
      <c r="A454" s="103" t="s">
        <v>1055</v>
      </c>
      <c r="B454" s="324">
        <v>0</v>
      </c>
      <c r="C454" s="324">
        <v>0</v>
      </c>
      <c r="D454" s="323">
        <v>0</v>
      </c>
      <c r="E454" s="323">
        <v>1</v>
      </c>
      <c r="G454" s="323">
        <v>0</v>
      </c>
      <c r="H454" s="323">
        <v>0</v>
      </c>
    </row>
    <row r="455" spans="1:8" x14ac:dyDescent="0.25">
      <c r="A455" s="103" t="s">
        <v>1054</v>
      </c>
      <c r="B455" s="324">
        <v>0</v>
      </c>
      <c r="C455" s="324">
        <v>0</v>
      </c>
      <c r="D455" s="323">
        <v>0</v>
      </c>
      <c r="E455" s="323">
        <v>0</v>
      </c>
      <c r="G455" s="323">
        <v>0</v>
      </c>
      <c r="H455" s="323">
        <v>3</v>
      </c>
    </row>
    <row r="456" spans="1:8" x14ac:dyDescent="0.25">
      <c r="A456" s="103" t="s">
        <v>759</v>
      </c>
      <c r="B456" s="324">
        <v>0</v>
      </c>
      <c r="C456" s="324">
        <v>0</v>
      </c>
      <c r="D456" s="323">
        <v>1</v>
      </c>
      <c r="E456" s="323">
        <v>0</v>
      </c>
      <c r="G456" s="323">
        <v>0</v>
      </c>
      <c r="H456" s="323">
        <v>152</v>
      </c>
    </row>
    <row r="457" spans="1:8" x14ac:dyDescent="0.25">
      <c r="A457" s="103" t="s">
        <v>221</v>
      </c>
      <c r="B457" s="324">
        <v>0</v>
      </c>
      <c r="C457" s="324">
        <v>0</v>
      </c>
      <c r="D457" s="323">
        <v>0</v>
      </c>
      <c r="E457" s="323">
        <v>0</v>
      </c>
      <c r="G457" s="323">
        <v>0</v>
      </c>
      <c r="H457" s="323">
        <v>0</v>
      </c>
    </row>
    <row r="458" spans="1:8" x14ac:dyDescent="0.25">
      <c r="A458" s="103" t="s">
        <v>884</v>
      </c>
      <c r="B458" s="324">
        <v>0</v>
      </c>
      <c r="C458" s="324">
        <v>0</v>
      </c>
      <c r="D458" s="323">
        <v>1</v>
      </c>
      <c r="E458" s="323">
        <v>0</v>
      </c>
      <c r="G458" s="323">
        <v>0</v>
      </c>
      <c r="H458" s="323">
        <v>5</v>
      </c>
    </row>
    <row r="459" spans="1:8" x14ac:dyDescent="0.25">
      <c r="A459" s="103" t="s">
        <v>212</v>
      </c>
      <c r="B459" s="324">
        <v>0</v>
      </c>
      <c r="C459" s="324">
        <v>3</v>
      </c>
      <c r="D459" s="323">
        <v>0</v>
      </c>
      <c r="E459" s="323">
        <v>8</v>
      </c>
      <c r="G459" s="323">
        <v>5</v>
      </c>
      <c r="H459" s="323">
        <v>16</v>
      </c>
    </row>
    <row r="460" spans="1:8" x14ac:dyDescent="0.25">
      <c r="A460" s="103" t="s">
        <v>1007</v>
      </c>
      <c r="B460" s="324">
        <v>0</v>
      </c>
      <c r="C460" s="324">
        <v>0</v>
      </c>
      <c r="D460" s="323">
        <v>0</v>
      </c>
      <c r="E460" s="323">
        <v>0</v>
      </c>
      <c r="G460" s="323">
        <v>0</v>
      </c>
      <c r="H460" s="323">
        <v>83</v>
      </c>
    </row>
    <row r="461" spans="1:8" x14ac:dyDescent="0.25">
      <c r="A461" s="103" t="s">
        <v>843</v>
      </c>
      <c r="B461" s="324">
        <v>35</v>
      </c>
      <c r="C461" s="324">
        <v>0</v>
      </c>
      <c r="D461" s="323">
        <v>10</v>
      </c>
      <c r="E461" s="323">
        <v>0</v>
      </c>
      <c r="G461" s="323">
        <v>0</v>
      </c>
      <c r="H461" s="323">
        <v>23</v>
      </c>
    </row>
    <row r="462" spans="1:8" x14ac:dyDescent="0.25">
      <c r="A462" s="103" t="s">
        <v>794</v>
      </c>
      <c r="B462" s="324">
        <v>0</v>
      </c>
      <c r="C462" s="324">
        <v>0</v>
      </c>
      <c r="D462" s="323">
        <v>0</v>
      </c>
      <c r="E462" s="323">
        <v>0</v>
      </c>
      <c r="G462" s="323">
        <v>0</v>
      </c>
      <c r="H462" s="323">
        <v>12</v>
      </c>
    </row>
    <row r="463" spans="1:8" x14ac:dyDescent="0.25">
      <c r="A463" s="103" t="s">
        <v>199</v>
      </c>
      <c r="B463" s="324">
        <v>78</v>
      </c>
      <c r="C463" s="324">
        <v>0</v>
      </c>
      <c r="D463" s="323">
        <v>17</v>
      </c>
      <c r="E463" s="323">
        <v>1</v>
      </c>
      <c r="G463" s="323">
        <v>55</v>
      </c>
      <c r="H463" s="323">
        <v>154</v>
      </c>
    </row>
    <row r="464" spans="1:8" x14ac:dyDescent="0.25">
      <c r="A464" s="103" t="s">
        <v>768</v>
      </c>
      <c r="B464" s="324">
        <v>0</v>
      </c>
      <c r="C464" s="324">
        <v>0</v>
      </c>
      <c r="D464" s="323">
        <v>8</v>
      </c>
      <c r="E464" s="323">
        <v>0</v>
      </c>
      <c r="G464" s="323">
        <v>2</v>
      </c>
      <c r="H464" s="323">
        <v>4</v>
      </c>
    </row>
    <row r="465" spans="1:8" x14ac:dyDescent="0.25">
      <c r="A465" s="103" t="s">
        <v>1053</v>
      </c>
      <c r="B465" s="324">
        <v>0</v>
      </c>
      <c r="C465" s="324">
        <v>0</v>
      </c>
      <c r="D465" s="323">
        <v>0</v>
      </c>
      <c r="E465" s="323">
        <v>6</v>
      </c>
      <c r="G465" s="323">
        <v>0</v>
      </c>
      <c r="H465" s="323">
        <v>25</v>
      </c>
    </row>
    <row r="466" spans="1:8" x14ac:dyDescent="0.25">
      <c r="A466" s="103" t="s">
        <v>1052</v>
      </c>
      <c r="B466" s="324">
        <v>0</v>
      </c>
      <c r="C466" s="324">
        <v>0</v>
      </c>
      <c r="D466" s="323">
        <v>0</v>
      </c>
      <c r="E466" s="323">
        <v>0</v>
      </c>
      <c r="G466" s="323">
        <v>15</v>
      </c>
      <c r="H466" s="323">
        <v>4</v>
      </c>
    </row>
    <row r="467" spans="1:8" x14ac:dyDescent="0.25">
      <c r="A467" s="103" t="s">
        <v>1187</v>
      </c>
      <c r="B467" s="324">
        <v>0</v>
      </c>
      <c r="C467" s="324">
        <v>0</v>
      </c>
      <c r="D467" s="323">
        <v>0</v>
      </c>
      <c r="E467" s="323">
        <v>0</v>
      </c>
      <c r="G467" s="323">
        <v>0</v>
      </c>
      <c r="H467" s="323">
        <v>0</v>
      </c>
    </row>
    <row r="468" spans="1:8" x14ac:dyDescent="0.25">
      <c r="A468" s="103" t="s">
        <v>1051</v>
      </c>
      <c r="B468" s="324">
        <v>0</v>
      </c>
      <c r="C468" s="324">
        <v>0</v>
      </c>
      <c r="D468" s="323">
        <v>0</v>
      </c>
      <c r="E468" s="323">
        <v>0</v>
      </c>
      <c r="G468" s="323">
        <v>0</v>
      </c>
      <c r="H468" s="323">
        <v>11</v>
      </c>
    </row>
    <row r="469" spans="1:8" x14ac:dyDescent="0.25">
      <c r="A469" s="103" t="s">
        <v>852</v>
      </c>
      <c r="B469" s="324">
        <v>0</v>
      </c>
      <c r="C469" s="324">
        <v>0</v>
      </c>
      <c r="D469" s="323">
        <v>1</v>
      </c>
      <c r="E469" s="323">
        <v>0</v>
      </c>
      <c r="G469" s="323">
        <v>13</v>
      </c>
      <c r="H469" s="323">
        <v>92</v>
      </c>
    </row>
    <row r="470" spans="1:8" x14ac:dyDescent="0.25">
      <c r="A470" s="103" t="s">
        <v>1004</v>
      </c>
      <c r="B470" s="324">
        <v>0</v>
      </c>
      <c r="C470" s="324">
        <v>0</v>
      </c>
      <c r="D470" s="323">
        <v>0</v>
      </c>
      <c r="E470" s="323">
        <v>0</v>
      </c>
      <c r="G470" s="323">
        <v>0</v>
      </c>
      <c r="H470" s="323">
        <v>0</v>
      </c>
    </row>
    <row r="471" spans="1:8" x14ac:dyDescent="0.25">
      <c r="A471" s="103" t="s">
        <v>187</v>
      </c>
      <c r="B471" s="324">
        <v>0</v>
      </c>
      <c r="C471" s="324">
        <v>0</v>
      </c>
      <c r="D471" s="323">
        <v>0</v>
      </c>
      <c r="E471" s="323">
        <v>10</v>
      </c>
      <c r="G471" s="323">
        <v>3</v>
      </c>
      <c r="H471" s="323">
        <v>121</v>
      </c>
    </row>
    <row r="472" spans="1:8" x14ac:dyDescent="0.25">
      <c r="A472" s="103" t="s">
        <v>970</v>
      </c>
      <c r="B472" s="324">
        <v>0</v>
      </c>
      <c r="C472" s="324">
        <v>0</v>
      </c>
      <c r="D472" s="323">
        <v>0</v>
      </c>
      <c r="E472" s="323">
        <v>0</v>
      </c>
      <c r="G472" s="323">
        <v>0</v>
      </c>
      <c r="H472" s="323">
        <v>25</v>
      </c>
    </row>
    <row r="473" spans="1:8" x14ac:dyDescent="0.25">
      <c r="A473" s="103" t="s">
        <v>876</v>
      </c>
      <c r="B473" s="324">
        <v>0</v>
      </c>
      <c r="C473" s="324">
        <v>0</v>
      </c>
      <c r="D473" s="323">
        <v>0</v>
      </c>
      <c r="E473" s="323">
        <v>0</v>
      </c>
      <c r="G473" s="323">
        <v>0</v>
      </c>
      <c r="H473" s="323">
        <v>0</v>
      </c>
    </row>
    <row r="474" spans="1:8" x14ac:dyDescent="0.25">
      <c r="A474" s="103" t="s">
        <v>805</v>
      </c>
      <c r="B474" s="326">
        <v>0</v>
      </c>
      <c r="C474" s="324">
        <v>0</v>
      </c>
      <c r="D474" s="323">
        <v>0</v>
      </c>
      <c r="E474" s="323">
        <v>0</v>
      </c>
      <c r="G474" s="323">
        <v>0</v>
      </c>
      <c r="H474" s="323">
        <v>52</v>
      </c>
    </row>
    <row r="475" spans="1:8" x14ac:dyDescent="0.25">
      <c r="A475" s="103" t="s">
        <v>830</v>
      </c>
      <c r="B475" s="330">
        <v>0</v>
      </c>
      <c r="C475" s="324">
        <v>0</v>
      </c>
      <c r="D475" s="323">
        <v>1</v>
      </c>
      <c r="E475" s="323">
        <v>0</v>
      </c>
      <c r="G475" s="323">
        <v>32</v>
      </c>
      <c r="H475" s="323">
        <v>222</v>
      </c>
    </row>
    <row r="476" spans="1:8" x14ac:dyDescent="0.25">
      <c r="A476" s="103" t="s">
        <v>1130</v>
      </c>
      <c r="B476" s="330">
        <v>0</v>
      </c>
      <c r="C476" s="324">
        <v>0</v>
      </c>
      <c r="D476" s="323">
        <v>0</v>
      </c>
      <c r="E476" s="323">
        <v>0</v>
      </c>
      <c r="G476" s="323">
        <v>0</v>
      </c>
      <c r="H476" s="323">
        <v>0</v>
      </c>
    </row>
    <row r="477" spans="1:8" x14ac:dyDescent="0.25">
      <c r="A477" s="103" t="s">
        <v>182</v>
      </c>
      <c r="B477" s="330">
        <v>0</v>
      </c>
      <c r="C477" s="324">
        <v>0</v>
      </c>
      <c r="D477" s="323">
        <v>0</v>
      </c>
      <c r="E477" s="323">
        <v>0</v>
      </c>
      <c r="G477" s="323">
        <v>2</v>
      </c>
      <c r="H477" s="323">
        <v>8</v>
      </c>
    </row>
    <row r="478" spans="1:8" x14ac:dyDescent="0.25">
      <c r="A478" s="103" t="s">
        <v>1219</v>
      </c>
      <c r="B478" s="326">
        <v>0</v>
      </c>
      <c r="C478" s="324">
        <v>0</v>
      </c>
      <c r="D478" s="323">
        <v>0</v>
      </c>
      <c r="E478" s="323">
        <v>0</v>
      </c>
      <c r="G478" s="323">
        <v>1</v>
      </c>
      <c r="H478" s="323">
        <v>10</v>
      </c>
    </row>
    <row r="479" spans="1:8" x14ac:dyDescent="0.25">
      <c r="A479" s="103" t="s">
        <v>1143</v>
      </c>
      <c r="B479" s="330">
        <v>0</v>
      </c>
      <c r="C479" s="324">
        <v>0</v>
      </c>
      <c r="D479" s="323">
        <v>0</v>
      </c>
      <c r="E479" s="323">
        <v>0</v>
      </c>
      <c r="G479" s="323">
        <v>0</v>
      </c>
      <c r="H479" s="323">
        <v>9</v>
      </c>
    </row>
    <row r="480" spans="1:8" x14ac:dyDescent="0.25">
      <c r="A480" s="103" t="s">
        <v>1142</v>
      </c>
      <c r="B480" s="330">
        <v>0</v>
      </c>
      <c r="C480" s="324">
        <v>0</v>
      </c>
      <c r="D480" s="323">
        <v>0</v>
      </c>
      <c r="E480" s="323">
        <v>0</v>
      </c>
      <c r="G480" s="323">
        <v>0</v>
      </c>
      <c r="H480" s="323">
        <v>0</v>
      </c>
    </row>
    <row r="481" spans="1:8" x14ac:dyDescent="0.25">
      <c r="A481" s="103" t="s">
        <v>778</v>
      </c>
      <c r="B481" s="330">
        <v>0</v>
      </c>
      <c r="C481" s="324">
        <v>0</v>
      </c>
      <c r="D481" s="323">
        <v>0</v>
      </c>
      <c r="E481" s="323">
        <v>0</v>
      </c>
      <c r="G481" s="323">
        <v>0</v>
      </c>
      <c r="H481" s="323">
        <v>0</v>
      </c>
    </row>
    <row r="482" spans="1:8" x14ac:dyDescent="0.25">
      <c r="A482" s="103" t="s">
        <v>175</v>
      </c>
      <c r="B482" s="330">
        <v>0</v>
      </c>
      <c r="C482" s="324">
        <v>0</v>
      </c>
      <c r="D482" s="323">
        <v>23</v>
      </c>
      <c r="E482" s="323">
        <v>0</v>
      </c>
      <c r="G482" s="323">
        <v>8</v>
      </c>
      <c r="H482" s="323">
        <v>0</v>
      </c>
    </row>
    <row r="483" spans="1:8" x14ac:dyDescent="0.25">
      <c r="A483" s="103" t="s">
        <v>934</v>
      </c>
      <c r="B483" s="324">
        <v>0</v>
      </c>
      <c r="C483" s="324">
        <v>0</v>
      </c>
      <c r="D483" s="323">
        <v>0</v>
      </c>
      <c r="E483" s="323">
        <v>0</v>
      </c>
      <c r="G483" s="323">
        <v>0</v>
      </c>
      <c r="H483" s="323">
        <v>0</v>
      </c>
    </row>
    <row r="484" spans="1:8" x14ac:dyDescent="0.25">
      <c r="A484" s="103" t="s">
        <v>1050</v>
      </c>
      <c r="B484" s="324">
        <v>0</v>
      </c>
      <c r="C484" s="324">
        <v>0</v>
      </c>
      <c r="D484" s="323">
        <v>0</v>
      </c>
      <c r="E484" s="323">
        <v>0</v>
      </c>
      <c r="G484" s="323">
        <v>0</v>
      </c>
      <c r="H484" s="323">
        <v>0</v>
      </c>
    </row>
    <row r="485" spans="1:8" x14ac:dyDescent="0.25">
      <c r="A485" s="103" t="s">
        <v>757</v>
      </c>
      <c r="B485" s="324">
        <v>0</v>
      </c>
      <c r="C485" s="324">
        <v>0</v>
      </c>
      <c r="D485" s="323">
        <v>0</v>
      </c>
      <c r="E485" s="323">
        <v>0</v>
      </c>
      <c r="G485" s="323">
        <v>38</v>
      </c>
      <c r="H485" s="323">
        <v>62</v>
      </c>
    </row>
    <row r="486" spans="1:8" x14ac:dyDescent="0.25">
      <c r="A486" s="103" t="s">
        <v>1319</v>
      </c>
      <c r="B486" s="324">
        <v>0</v>
      </c>
      <c r="C486" s="324">
        <v>0</v>
      </c>
      <c r="D486" s="323">
        <v>0</v>
      </c>
      <c r="E486" s="323">
        <v>0</v>
      </c>
      <c r="G486" s="323">
        <v>0</v>
      </c>
      <c r="H486" s="323">
        <v>2</v>
      </c>
    </row>
    <row r="487" spans="1:8" x14ac:dyDescent="0.25">
      <c r="A487" s="103" t="s">
        <v>1049</v>
      </c>
      <c r="B487" s="324">
        <v>0</v>
      </c>
      <c r="C487" s="324">
        <v>0</v>
      </c>
      <c r="D487" s="323">
        <v>0</v>
      </c>
      <c r="E487" s="323">
        <v>0</v>
      </c>
      <c r="G487" s="323">
        <v>1</v>
      </c>
      <c r="H487" s="323">
        <v>49</v>
      </c>
    </row>
    <row r="488" spans="1:8" x14ac:dyDescent="0.25">
      <c r="A488" s="103" t="s">
        <v>874</v>
      </c>
      <c r="B488" s="324">
        <v>0</v>
      </c>
      <c r="C488" s="324">
        <v>0</v>
      </c>
      <c r="D488" s="323">
        <v>0</v>
      </c>
      <c r="E488" s="323">
        <v>0</v>
      </c>
      <c r="G488" s="323">
        <v>2</v>
      </c>
      <c r="H488" s="323">
        <v>1003</v>
      </c>
    </row>
    <row r="489" spans="1:8" x14ac:dyDescent="0.25">
      <c r="A489" s="103" t="s">
        <v>1162</v>
      </c>
      <c r="B489" s="324">
        <v>0</v>
      </c>
      <c r="C489" s="324">
        <v>0</v>
      </c>
      <c r="D489" s="323">
        <v>0</v>
      </c>
      <c r="E489" s="323">
        <v>0</v>
      </c>
      <c r="G489" s="323">
        <v>0</v>
      </c>
      <c r="H489" s="323">
        <v>0</v>
      </c>
    </row>
    <row r="490" spans="1:8" x14ac:dyDescent="0.25">
      <c r="A490" s="103" t="s">
        <v>1354</v>
      </c>
      <c r="B490" s="324">
        <v>0</v>
      </c>
      <c r="C490" s="324">
        <v>0</v>
      </c>
      <c r="D490" s="323">
        <v>0</v>
      </c>
      <c r="E490" s="323">
        <v>0</v>
      </c>
      <c r="G490" s="323">
        <v>0</v>
      </c>
      <c r="H490" s="323">
        <v>0</v>
      </c>
    </row>
    <row r="491" spans="1:8" x14ac:dyDescent="0.25">
      <c r="A491" s="103" t="s">
        <v>999</v>
      </c>
      <c r="B491" s="324">
        <v>0</v>
      </c>
      <c r="C491" s="324">
        <v>0</v>
      </c>
      <c r="D491" s="323">
        <v>0</v>
      </c>
      <c r="E491" s="323">
        <v>0</v>
      </c>
      <c r="G491" s="323">
        <v>0</v>
      </c>
      <c r="H491" s="323">
        <v>116</v>
      </c>
    </row>
    <row r="492" spans="1:8" x14ac:dyDescent="0.25">
      <c r="A492" s="103" t="s">
        <v>771</v>
      </c>
      <c r="B492" s="324">
        <v>0</v>
      </c>
      <c r="C492" s="324">
        <v>0</v>
      </c>
      <c r="D492" s="323">
        <v>0</v>
      </c>
      <c r="E492" s="323">
        <v>0</v>
      </c>
      <c r="G492" s="323">
        <v>0</v>
      </c>
      <c r="H492" s="323">
        <v>335</v>
      </c>
    </row>
    <row r="493" spans="1:8" x14ac:dyDescent="0.25">
      <c r="A493" s="103" t="s">
        <v>169</v>
      </c>
      <c r="B493" s="324">
        <v>0</v>
      </c>
      <c r="C493" s="324">
        <v>67</v>
      </c>
      <c r="D493" s="323">
        <v>0</v>
      </c>
      <c r="E493" s="323">
        <v>27</v>
      </c>
      <c r="G493" s="323">
        <v>57</v>
      </c>
      <c r="H493" s="323">
        <v>58</v>
      </c>
    </row>
    <row r="494" spans="1:8" x14ac:dyDescent="0.25">
      <c r="A494" s="103" t="s">
        <v>813</v>
      </c>
      <c r="B494" s="324">
        <v>0</v>
      </c>
      <c r="C494" s="324">
        <v>0</v>
      </c>
      <c r="D494" s="323">
        <v>0</v>
      </c>
      <c r="E494" s="323">
        <v>0</v>
      </c>
      <c r="G494" s="323">
        <v>0</v>
      </c>
      <c r="H494" s="323">
        <v>0</v>
      </c>
    </row>
    <row r="495" spans="1:8" x14ac:dyDescent="0.25">
      <c r="A495" s="103" t="s">
        <v>161</v>
      </c>
      <c r="B495" s="324">
        <v>0</v>
      </c>
      <c r="C495" s="324">
        <v>0</v>
      </c>
      <c r="D495" s="323">
        <v>2</v>
      </c>
      <c r="E495" s="323">
        <v>0</v>
      </c>
      <c r="G495" s="323">
        <v>0</v>
      </c>
      <c r="H495" s="323">
        <v>0</v>
      </c>
    </row>
    <row r="496" spans="1:8" x14ac:dyDescent="0.25">
      <c r="A496" s="103" t="s">
        <v>786</v>
      </c>
      <c r="B496" s="324">
        <v>1</v>
      </c>
      <c r="C496" s="324">
        <v>0</v>
      </c>
      <c r="D496" s="323">
        <v>120</v>
      </c>
      <c r="E496" s="323">
        <v>0</v>
      </c>
      <c r="G496" s="323">
        <v>547</v>
      </c>
      <c r="H496" s="323">
        <v>13</v>
      </c>
    </row>
    <row r="497" spans="1:8" x14ac:dyDescent="0.25">
      <c r="A497" s="103" t="s">
        <v>969</v>
      </c>
      <c r="B497" s="324">
        <v>1</v>
      </c>
      <c r="C497" s="324">
        <v>0</v>
      </c>
      <c r="D497" s="323">
        <v>0</v>
      </c>
      <c r="E497" s="323">
        <v>0</v>
      </c>
      <c r="G497" s="323">
        <v>0</v>
      </c>
      <c r="H497" s="323">
        <v>157</v>
      </c>
    </row>
    <row r="498" spans="1:8" x14ac:dyDescent="0.25">
      <c r="A498" s="103" t="s">
        <v>905</v>
      </c>
      <c r="B498" s="324">
        <v>0</v>
      </c>
      <c r="C498" s="324">
        <v>0</v>
      </c>
      <c r="D498" s="323">
        <v>0</v>
      </c>
      <c r="E498" s="323">
        <v>0</v>
      </c>
      <c r="G498" s="323">
        <v>1</v>
      </c>
      <c r="H498" s="323">
        <v>0</v>
      </c>
    </row>
    <row r="499" spans="1:8" x14ac:dyDescent="0.25">
      <c r="A499" s="103" t="s">
        <v>1030</v>
      </c>
      <c r="B499" s="324">
        <v>0</v>
      </c>
      <c r="C499" s="324">
        <v>0</v>
      </c>
      <c r="D499" s="323">
        <v>0</v>
      </c>
      <c r="E499" s="323">
        <v>0</v>
      </c>
      <c r="G499" s="323">
        <v>0</v>
      </c>
      <c r="H499" s="323">
        <v>7</v>
      </c>
    </row>
    <row r="500" spans="1:8" x14ac:dyDescent="0.25">
      <c r="A500" s="103" t="s">
        <v>1225</v>
      </c>
      <c r="B500" s="324">
        <v>0</v>
      </c>
      <c r="C500" s="324">
        <v>0</v>
      </c>
      <c r="D500" s="323">
        <v>0</v>
      </c>
      <c r="E500" s="323">
        <v>0</v>
      </c>
      <c r="G500" s="323">
        <v>1</v>
      </c>
      <c r="H500" s="323">
        <v>1</v>
      </c>
    </row>
    <row r="501" spans="1:8" x14ac:dyDescent="0.25">
      <c r="A501" s="103" t="s">
        <v>904</v>
      </c>
      <c r="B501" s="324">
        <v>0</v>
      </c>
      <c r="C501" s="324">
        <v>0</v>
      </c>
      <c r="D501" s="323">
        <v>0</v>
      </c>
      <c r="E501" s="323">
        <v>0</v>
      </c>
      <c r="G501" s="323">
        <v>0</v>
      </c>
      <c r="H501" s="323">
        <v>103</v>
      </c>
    </row>
    <row r="502" spans="1:8" x14ac:dyDescent="0.25">
      <c r="A502" s="103" t="s">
        <v>804</v>
      </c>
      <c r="B502" s="324">
        <v>0</v>
      </c>
      <c r="C502" s="324">
        <v>0</v>
      </c>
      <c r="D502" s="323">
        <v>0</v>
      </c>
      <c r="E502" s="323">
        <v>0</v>
      </c>
      <c r="G502" s="323">
        <v>160</v>
      </c>
      <c r="H502" s="323">
        <v>177</v>
      </c>
    </row>
    <row r="503" spans="1:8" x14ac:dyDescent="0.25">
      <c r="A503" s="103" t="s">
        <v>802</v>
      </c>
      <c r="B503" s="324">
        <v>0</v>
      </c>
      <c r="C503" s="324">
        <v>0</v>
      </c>
      <c r="D503" s="323">
        <v>0</v>
      </c>
      <c r="E503" s="323">
        <v>0</v>
      </c>
      <c r="G503" s="323">
        <v>0</v>
      </c>
      <c r="H503" s="323">
        <v>47</v>
      </c>
    </row>
    <row r="504" spans="1:8" x14ac:dyDescent="0.25">
      <c r="A504" s="103" t="s">
        <v>147</v>
      </c>
      <c r="B504" s="324">
        <v>0</v>
      </c>
      <c r="C504" s="324">
        <v>4</v>
      </c>
      <c r="D504" s="323">
        <v>0</v>
      </c>
      <c r="E504" s="323">
        <v>8</v>
      </c>
      <c r="G504" s="323">
        <v>7</v>
      </c>
      <c r="H504" s="323">
        <v>44</v>
      </c>
    </row>
    <row r="505" spans="1:8" x14ac:dyDescent="0.25">
      <c r="A505" s="103" t="s">
        <v>1048</v>
      </c>
      <c r="B505" s="324">
        <v>0</v>
      </c>
      <c r="C505" s="324">
        <v>0</v>
      </c>
      <c r="D505" s="323">
        <v>0</v>
      </c>
      <c r="E505" s="323">
        <v>0</v>
      </c>
      <c r="G505" s="323">
        <v>0</v>
      </c>
      <c r="H505" s="323">
        <v>0</v>
      </c>
    </row>
    <row r="506" spans="1:8" x14ac:dyDescent="0.25">
      <c r="A506" s="103" t="s">
        <v>903</v>
      </c>
      <c r="B506" s="324">
        <v>0</v>
      </c>
      <c r="C506" s="324">
        <v>0</v>
      </c>
      <c r="D506" s="323">
        <v>0</v>
      </c>
      <c r="E506" s="323">
        <v>0</v>
      </c>
      <c r="G506" s="323">
        <v>0</v>
      </c>
      <c r="H506" s="323">
        <v>0</v>
      </c>
    </row>
    <row r="507" spans="1:8" x14ac:dyDescent="0.25">
      <c r="A507" s="103" t="s">
        <v>968</v>
      </c>
      <c r="B507" s="324">
        <v>0</v>
      </c>
      <c r="C507" s="324">
        <v>0</v>
      </c>
      <c r="D507" s="323">
        <v>0</v>
      </c>
      <c r="E507" s="323">
        <v>0</v>
      </c>
      <c r="G507" s="323">
        <v>0</v>
      </c>
      <c r="H507" s="323">
        <v>0</v>
      </c>
    </row>
    <row r="508" spans="1:8" x14ac:dyDescent="0.25">
      <c r="A508" s="103" t="s">
        <v>772</v>
      </c>
      <c r="B508" s="324">
        <v>36</v>
      </c>
      <c r="C508" s="324">
        <v>42</v>
      </c>
      <c r="D508" s="323">
        <v>0</v>
      </c>
      <c r="E508" s="323">
        <v>118</v>
      </c>
      <c r="G508" s="323">
        <v>279</v>
      </c>
      <c r="H508" s="323">
        <v>246</v>
      </c>
    </row>
    <row r="509" spans="1:8" x14ac:dyDescent="0.25">
      <c r="A509" s="103" t="s">
        <v>882</v>
      </c>
      <c r="B509" s="324">
        <v>0</v>
      </c>
      <c r="C509" s="324">
        <v>0</v>
      </c>
      <c r="D509" s="323">
        <v>0</v>
      </c>
      <c r="E509" s="323">
        <v>0</v>
      </c>
      <c r="G509" s="323">
        <v>0</v>
      </c>
      <c r="H509" s="323">
        <v>35</v>
      </c>
    </row>
    <row r="510" spans="1:8" x14ac:dyDescent="0.25">
      <c r="A510" s="103" t="s">
        <v>1047</v>
      </c>
      <c r="B510" s="324">
        <v>0</v>
      </c>
      <c r="C510" s="324">
        <v>0</v>
      </c>
      <c r="D510" s="323">
        <v>0</v>
      </c>
      <c r="E510" s="323">
        <v>0</v>
      </c>
      <c r="G510" s="323">
        <v>0</v>
      </c>
      <c r="H510" s="323">
        <v>12</v>
      </c>
    </row>
    <row r="511" spans="1:8" x14ac:dyDescent="0.25">
      <c r="A511" s="103" t="s">
        <v>1192</v>
      </c>
      <c r="B511" s="324">
        <v>42</v>
      </c>
      <c r="C511" s="324">
        <v>0</v>
      </c>
      <c r="D511" s="323">
        <v>16</v>
      </c>
      <c r="E511" s="323">
        <v>0</v>
      </c>
      <c r="G511" s="323">
        <v>12</v>
      </c>
      <c r="H511" s="323">
        <v>392</v>
      </c>
    </row>
    <row r="512" spans="1:8" x14ac:dyDescent="0.25">
      <c r="A512" s="103" t="s">
        <v>1140</v>
      </c>
      <c r="B512" s="324">
        <v>0</v>
      </c>
      <c r="C512" s="324">
        <v>0</v>
      </c>
      <c r="D512" s="323">
        <v>0</v>
      </c>
      <c r="E512" s="323">
        <v>16</v>
      </c>
      <c r="G512" s="323">
        <v>3</v>
      </c>
      <c r="H512" s="323">
        <v>85</v>
      </c>
    </row>
    <row r="513" spans="1:8" x14ac:dyDescent="0.25">
      <c r="A513" s="103" t="s">
        <v>784</v>
      </c>
      <c r="B513" s="324">
        <v>0</v>
      </c>
      <c r="C513" s="324">
        <v>0</v>
      </c>
      <c r="D513" s="323">
        <v>0</v>
      </c>
      <c r="E513" s="323">
        <v>0</v>
      </c>
      <c r="G513" s="323">
        <v>0</v>
      </c>
      <c r="H513" s="323">
        <v>0</v>
      </c>
    </row>
    <row r="514" spans="1:8" x14ac:dyDescent="0.25">
      <c r="A514" s="103" t="s">
        <v>826</v>
      </c>
      <c r="B514" s="324">
        <v>20</v>
      </c>
      <c r="C514" s="324">
        <v>0</v>
      </c>
      <c r="D514" s="323">
        <v>2</v>
      </c>
      <c r="E514" s="323">
        <v>0</v>
      </c>
      <c r="G514" s="323">
        <v>4</v>
      </c>
      <c r="H514" s="323">
        <v>27</v>
      </c>
    </row>
    <row r="515" spans="1:8" x14ac:dyDescent="0.25">
      <c r="A515" s="103" t="s">
        <v>812</v>
      </c>
      <c r="B515" s="324">
        <v>0</v>
      </c>
      <c r="C515" s="324">
        <v>0</v>
      </c>
      <c r="D515" s="323">
        <v>0</v>
      </c>
      <c r="E515" s="323">
        <v>0</v>
      </c>
      <c r="G515" s="323">
        <v>0</v>
      </c>
      <c r="H515" s="323">
        <v>0</v>
      </c>
    </row>
    <row r="516" spans="1:8" x14ac:dyDescent="0.25">
      <c r="A516" s="103" t="s">
        <v>1046</v>
      </c>
      <c r="B516" s="324">
        <v>0</v>
      </c>
      <c r="C516" s="324">
        <v>0</v>
      </c>
      <c r="D516" s="323">
        <v>0</v>
      </c>
      <c r="E516" s="323">
        <v>0</v>
      </c>
      <c r="G516" s="323">
        <v>0</v>
      </c>
      <c r="H516" s="323">
        <v>37</v>
      </c>
    </row>
    <row r="517" spans="1:8" x14ac:dyDescent="0.25">
      <c r="A517" s="103" t="s">
        <v>1045</v>
      </c>
      <c r="B517" s="324">
        <v>27</v>
      </c>
      <c r="C517" s="324">
        <v>0</v>
      </c>
      <c r="D517" s="323">
        <v>13</v>
      </c>
      <c r="E517" s="323">
        <v>0</v>
      </c>
      <c r="G517" s="323">
        <v>20</v>
      </c>
      <c r="H517" s="323">
        <v>589</v>
      </c>
    </row>
    <row r="518" spans="1:8" x14ac:dyDescent="0.25">
      <c r="A518" s="103" t="s">
        <v>755</v>
      </c>
      <c r="B518" s="324">
        <v>0</v>
      </c>
      <c r="C518" s="324">
        <v>0</v>
      </c>
      <c r="D518" s="323">
        <v>0</v>
      </c>
      <c r="E518" s="323">
        <v>0</v>
      </c>
      <c r="G518" s="323">
        <v>83</v>
      </c>
      <c r="H518" s="323">
        <v>20</v>
      </c>
    </row>
    <row r="519" spans="1:8" x14ac:dyDescent="0.25">
      <c r="A519" s="103" t="s">
        <v>1044</v>
      </c>
      <c r="B519" s="324">
        <v>0</v>
      </c>
      <c r="C519" s="324">
        <v>0</v>
      </c>
      <c r="D519" s="323">
        <v>0</v>
      </c>
      <c r="E519" s="323">
        <v>0</v>
      </c>
      <c r="G519" s="323">
        <v>0</v>
      </c>
      <c r="H519" s="323">
        <v>0</v>
      </c>
    </row>
    <row r="520" spans="1:8" x14ac:dyDescent="0.25">
      <c r="A520" s="103" t="s">
        <v>967</v>
      </c>
      <c r="B520" s="324">
        <v>0</v>
      </c>
      <c r="C520" s="324">
        <v>0</v>
      </c>
      <c r="D520" s="323">
        <v>0</v>
      </c>
      <c r="E520" s="323">
        <v>0</v>
      </c>
      <c r="G520" s="323">
        <v>0</v>
      </c>
      <c r="H520" s="323">
        <v>9</v>
      </c>
    </row>
    <row r="521" spans="1:8" x14ac:dyDescent="0.25">
      <c r="A521" s="103" t="s">
        <v>1155</v>
      </c>
      <c r="B521" s="324">
        <v>0</v>
      </c>
      <c r="C521" s="324">
        <v>0</v>
      </c>
      <c r="D521" s="323">
        <v>0</v>
      </c>
      <c r="E521" s="323">
        <v>0</v>
      </c>
      <c r="G521" s="323">
        <v>0</v>
      </c>
      <c r="H521" s="323">
        <v>0</v>
      </c>
    </row>
    <row r="522" spans="1:8" x14ac:dyDescent="0.25">
      <c r="A522" s="103" t="s">
        <v>749</v>
      </c>
      <c r="B522" s="324">
        <v>0</v>
      </c>
      <c r="C522" s="324">
        <v>0</v>
      </c>
      <c r="D522" s="323">
        <v>0</v>
      </c>
      <c r="E522" s="323">
        <v>0</v>
      </c>
      <c r="G522" s="323">
        <v>0</v>
      </c>
      <c r="H522" s="323">
        <v>0</v>
      </c>
    </row>
    <row r="523" spans="1:8" x14ac:dyDescent="0.25">
      <c r="A523" s="103" t="s">
        <v>1042</v>
      </c>
      <c r="B523" s="324">
        <v>0</v>
      </c>
      <c r="C523" s="324">
        <v>0</v>
      </c>
      <c r="D523" s="323">
        <v>0</v>
      </c>
      <c r="E523" s="323">
        <v>0</v>
      </c>
      <c r="G523" s="323">
        <v>13</v>
      </c>
      <c r="H523" s="323">
        <v>38</v>
      </c>
    </row>
    <row r="524" spans="1:8" x14ac:dyDescent="0.25">
      <c r="A524" s="103" t="s">
        <v>1325</v>
      </c>
      <c r="B524" s="324">
        <v>0</v>
      </c>
      <c r="C524" s="324">
        <v>0</v>
      </c>
      <c r="D524" s="323">
        <v>0</v>
      </c>
      <c r="E524" s="323">
        <v>0</v>
      </c>
      <c r="G524" s="323">
        <v>9</v>
      </c>
      <c r="H524" s="323">
        <v>141</v>
      </c>
    </row>
    <row r="525" spans="1:8" x14ac:dyDescent="0.25">
      <c r="A525" s="103" t="s">
        <v>1211</v>
      </c>
      <c r="B525" s="324">
        <v>0</v>
      </c>
      <c r="C525" s="324">
        <v>0</v>
      </c>
      <c r="D525" s="323">
        <v>0</v>
      </c>
      <c r="E525" s="323">
        <v>0</v>
      </c>
      <c r="G525" s="323">
        <v>0</v>
      </c>
      <c r="H525" s="323">
        <v>0</v>
      </c>
    </row>
    <row r="526" spans="1:8" x14ac:dyDescent="0.25">
      <c r="A526" s="103" t="s">
        <v>1028</v>
      </c>
      <c r="B526" s="324">
        <v>0</v>
      </c>
      <c r="C526" s="324">
        <v>0</v>
      </c>
      <c r="D526" s="323">
        <v>0</v>
      </c>
      <c r="E526" s="323">
        <v>0</v>
      </c>
      <c r="G526" s="323">
        <v>0</v>
      </c>
      <c r="H526" s="323">
        <v>0</v>
      </c>
    </row>
    <row r="527" spans="1:8" x14ac:dyDescent="0.25">
      <c r="A527" s="103" t="s">
        <v>1170</v>
      </c>
      <c r="B527" s="324">
        <v>0</v>
      </c>
      <c r="C527" s="324">
        <v>0</v>
      </c>
      <c r="D527" s="323">
        <v>2</v>
      </c>
      <c r="E527" s="323">
        <v>0</v>
      </c>
      <c r="G527" s="323">
        <v>1</v>
      </c>
      <c r="H527" s="323">
        <v>0</v>
      </c>
    </row>
    <row r="528" spans="1:8" x14ac:dyDescent="0.25">
      <c r="A528" s="103" t="s">
        <v>1334</v>
      </c>
      <c r="B528" s="326">
        <v>0</v>
      </c>
      <c r="C528" s="324">
        <v>0</v>
      </c>
      <c r="D528" s="323">
        <v>0</v>
      </c>
      <c r="E528" s="323">
        <v>0</v>
      </c>
      <c r="G528" s="323">
        <v>0</v>
      </c>
      <c r="H528" s="323">
        <v>3</v>
      </c>
    </row>
    <row r="529" spans="1:8" x14ac:dyDescent="0.25">
      <c r="A529" s="103" t="s">
        <v>754</v>
      </c>
      <c r="B529" s="330">
        <v>0</v>
      </c>
      <c r="C529" s="324">
        <v>0</v>
      </c>
      <c r="D529" s="323">
        <v>0</v>
      </c>
      <c r="E529" s="323">
        <v>0</v>
      </c>
      <c r="G529" s="323">
        <v>7</v>
      </c>
      <c r="H529" s="323">
        <v>26</v>
      </c>
    </row>
    <row r="530" spans="1:8" x14ac:dyDescent="0.25">
      <c r="A530" s="103" t="s">
        <v>770</v>
      </c>
      <c r="B530" s="330">
        <v>0</v>
      </c>
      <c r="C530" s="324">
        <v>3</v>
      </c>
      <c r="D530" s="323">
        <v>0</v>
      </c>
      <c r="E530" s="323">
        <v>3</v>
      </c>
      <c r="G530" s="323">
        <v>1</v>
      </c>
      <c r="H530" s="323">
        <v>0</v>
      </c>
    </row>
    <row r="531" spans="1:8" x14ac:dyDescent="0.25">
      <c r="A531" s="103" t="s">
        <v>752</v>
      </c>
      <c r="B531" s="330">
        <v>0</v>
      </c>
      <c r="C531" s="324">
        <v>0</v>
      </c>
      <c r="D531" s="323">
        <v>1</v>
      </c>
      <c r="E531" s="323">
        <v>0</v>
      </c>
      <c r="G531" s="323">
        <v>67</v>
      </c>
      <c r="H531" s="323">
        <v>199</v>
      </c>
    </row>
    <row r="532" spans="1:8" x14ac:dyDescent="0.25">
      <c r="A532" s="103" t="s">
        <v>1331</v>
      </c>
      <c r="B532" s="330">
        <v>0</v>
      </c>
      <c r="C532" s="324">
        <v>5</v>
      </c>
      <c r="D532" s="323">
        <v>0</v>
      </c>
      <c r="E532" s="323">
        <v>1</v>
      </c>
      <c r="G532" s="323">
        <v>1</v>
      </c>
      <c r="H532" s="323">
        <v>8</v>
      </c>
    </row>
    <row r="533" spans="1:8" x14ac:dyDescent="0.25">
      <c r="A533" s="103" t="s">
        <v>139</v>
      </c>
      <c r="B533" s="330">
        <v>40</v>
      </c>
      <c r="C533" s="324">
        <v>0</v>
      </c>
      <c r="D533" s="323">
        <v>0</v>
      </c>
      <c r="E533" s="323">
        <v>4</v>
      </c>
      <c r="G533" s="323">
        <v>7</v>
      </c>
      <c r="H533" s="323">
        <v>3</v>
      </c>
    </row>
    <row r="534" spans="1:8" x14ac:dyDescent="0.25">
      <c r="A534" s="103" t="s">
        <v>965</v>
      </c>
      <c r="B534" s="324">
        <v>20</v>
      </c>
      <c r="C534" s="324">
        <v>4</v>
      </c>
      <c r="D534" s="323">
        <v>4</v>
      </c>
      <c r="E534" s="323">
        <v>0</v>
      </c>
      <c r="G534" s="323">
        <v>0</v>
      </c>
      <c r="H534" s="323">
        <v>130</v>
      </c>
    </row>
    <row r="535" spans="1:8" x14ac:dyDescent="0.25">
      <c r="A535" s="103" t="s">
        <v>1321</v>
      </c>
      <c r="B535" s="324">
        <v>0</v>
      </c>
      <c r="C535" s="324">
        <v>0</v>
      </c>
      <c r="D535" s="323">
        <v>0</v>
      </c>
      <c r="E535" s="323">
        <v>0</v>
      </c>
      <c r="G535" s="323">
        <v>1</v>
      </c>
      <c r="H535" s="323">
        <v>0</v>
      </c>
    </row>
    <row r="536" spans="1:8" x14ac:dyDescent="0.25">
      <c r="A536" s="103" t="s">
        <v>810</v>
      </c>
      <c r="B536" s="324">
        <v>0</v>
      </c>
      <c r="C536" s="324">
        <v>0</v>
      </c>
      <c r="D536" s="323">
        <v>0</v>
      </c>
      <c r="E536" s="323">
        <v>0</v>
      </c>
      <c r="G536" s="323">
        <v>0</v>
      </c>
      <c r="H536" s="323">
        <v>0</v>
      </c>
    </row>
    <row r="537" spans="1:8" x14ac:dyDescent="0.25">
      <c r="A537" s="103" t="s">
        <v>781</v>
      </c>
      <c r="B537" s="324">
        <v>1</v>
      </c>
      <c r="C537" s="324">
        <v>0</v>
      </c>
      <c r="D537" s="323">
        <v>5</v>
      </c>
      <c r="E537" s="323">
        <v>0</v>
      </c>
      <c r="G537" s="323">
        <v>47</v>
      </c>
      <c r="H537" s="323">
        <v>0</v>
      </c>
    </row>
    <row r="538" spans="1:8" x14ac:dyDescent="0.25">
      <c r="A538" s="103" t="s">
        <v>748</v>
      </c>
      <c r="B538" s="324">
        <v>0</v>
      </c>
      <c r="C538" s="324">
        <v>0</v>
      </c>
      <c r="D538" s="323">
        <v>0</v>
      </c>
      <c r="E538" s="323">
        <v>0</v>
      </c>
      <c r="G538" s="323">
        <v>0</v>
      </c>
      <c r="H538" s="323">
        <v>0</v>
      </c>
    </row>
    <row r="539" spans="1:8" x14ac:dyDescent="0.25">
      <c r="A539" s="103" t="s">
        <v>902</v>
      </c>
      <c r="B539" s="324">
        <v>0</v>
      </c>
      <c r="C539" s="324">
        <v>0</v>
      </c>
      <c r="D539" s="323">
        <v>30</v>
      </c>
      <c r="E539" s="323">
        <v>0</v>
      </c>
      <c r="G539" s="323">
        <v>17</v>
      </c>
      <c r="H539" s="323">
        <v>102</v>
      </c>
    </row>
    <row r="540" spans="1:8" x14ac:dyDescent="0.25">
      <c r="A540" s="103" t="s">
        <v>900</v>
      </c>
      <c r="B540" s="324">
        <v>0</v>
      </c>
      <c r="C540" s="324">
        <v>0</v>
      </c>
      <c r="D540" s="323">
        <v>0</v>
      </c>
      <c r="E540" s="323">
        <v>0</v>
      </c>
      <c r="G540" s="323">
        <v>0</v>
      </c>
      <c r="H540" s="323">
        <v>17</v>
      </c>
    </row>
    <row r="541" spans="1:8" x14ac:dyDescent="0.25">
      <c r="A541" s="103"/>
      <c r="B541" s="324"/>
      <c r="C541" s="324" t="s">
        <v>1539</v>
      </c>
      <c r="D541" t="s">
        <v>1539</v>
      </c>
      <c r="E541" s="323" t="s">
        <v>1539</v>
      </c>
      <c r="G541" s="323" t="s">
        <v>1539</v>
      </c>
      <c r="H541" s="323" t="s">
        <v>1539</v>
      </c>
    </row>
    <row r="542" spans="1:8" x14ac:dyDescent="0.25">
      <c r="A542" s="103"/>
      <c r="B542" s="324"/>
      <c r="C542" s="324" t="s">
        <v>1539</v>
      </c>
      <c r="D542" t="s">
        <v>1539</v>
      </c>
      <c r="E542" s="323" t="s">
        <v>1539</v>
      </c>
      <c r="G542" s="323" t="s">
        <v>1539</v>
      </c>
      <c r="H542" s="323" t="s">
        <v>1539</v>
      </c>
    </row>
    <row r="543" spans="1:8" x14ac:dyDescent="0.25">
      <c r="A543" s="103"/>
      <c r="B543" s="324"/>
      <c r="C543" s="324" t="s">
        <v>1539</v>
      </c>
      <c r="D543" t="s">
        <v>1539</v>
      </c>
      <c r="E543" s="323" t="s">
        <v>1539</v>
      </c>
      <c r="G543" s="323" t="s">
        <v>1539</v>
      </c>
      <c r="H543" s="323" t="s">
        <v>1539</v>
      </c>
    </row>
    <row r="544" spans="1:8" x14ac:dyDescent="0.25">
      <c r="A544" s="103"/>
      <c r="B544" s="324"/>
      <c r="C544" s="324" t="s">
        <v>1539</v>
      </c>
      <c r="D544" t="s">
        <v>1539</v>
      </c>
      <c r="E544" s="323" t="s">
        <v>1539</v>
      </c>
      <c r="G544" s="323" t="s">
        <v>1539</v>
      </c>
      <c r="H544" s="323" t="s">
        <v>1539</v>
      </c>
    </row>
    <row r="545" spans="1:8" x14ac:dyDescent="0.25">
      <c r="A545" s="103"/>
      <c r="B545" s="324"/>
      <c r="C545" s="324" t="s">
        <v>1539</v>
      </c>
      <c r="D545" t="s">
        <v>1539</v>
      </c>
      <c r="E545" s="323" t="s">
        <v>1539</v>
      </c>
      <c r="G545" s="323" t="s">
        <v>1539</v>
      </c>
      <c r="H545" s="323" t="s">
        <v>1539</v>
      </c>
    </row>
    <row r="546" spans="1:8" x14ac:dyDescent="0.25">
      <c r="A546" s="103"/>
      <c r="B546" s="324"/>
      <c r="C546" s="324" t="s">
        <v>1539</v>
      </c>
      <c r="D546" t="s">
        <v>1539</v>
      </c>
      <c r="E546" s="323" t="s">
        <v>1539</v>
      </c>
      <c r="G546" s="323" t="s">
        <v>1539</v>
      </c>
      <c r="H546" s="323" t="s">
        <v>1539</v>
      </c>
    </row>
    <row r="547" spans="1:8" x14ac:dyDescent="0.25">
      <c r="A547" s="103"/>
      <c r="B547" s="324"/>
      <c r="C547" s="324" t="s">
        <v>1539</v>
      </c>
      <c r="D547" t="s">
        <v>1539</v>
      </c>
      <c r="E547" s="323" t="s">
        <v>1539</v>
      </c>
      <c r="G547" s="323" t="s">
        <v>1539</v>
      </c>
      <c r="H547" s="323" t="s">
        <v>1539</v>
      </c>
    </row>
    <row r="548" spans="1:8" x14ac:dyDescent="0.25">
      <c r="A548" s="103"/>
      <c r="B548" s="324"/>
      <c r="C548" s="324" t="s">
        <v>1539</v>
      </c>
      <c r="D548" t="s">
        <v>1539</v>
      </c>
      <c r="E548" s="323" t="s">
        <v>1539</v>
      </c>
      <c r="G548" s="323" t="s">
        <v>1539</v>
      </c>
      <c r="H548" s="323" t="s">
        <v>1539</v>
      </c>
    </row>
    <row r="549" spans="1:8" x14ac:dyDescent="0.25">
      <c r="A549" s="103"/>
      <c r="B549" s="324"/>
      <c r="C549" s="324" t="s">
        <v>1539</v>
      </c>
      <c r="D549" t="s">
        <v>1539</v>
      </c>
      <c r="E549" s="323" t="s">
        <v>1539</v>
      </c>
      <c r="G549" s="323" t="s">
        <v>1539</v>
      </c>
      <c r="H549" s="323" t="s">
        <v>1539</v>
      </c>
    </row>
    <row r="550" spans="1:8" x14ac:dyDescent="0.25">
      <c r="A550" s="103"/>
      <c r="B550" s="324"/>
      <c r="C550" s="324" t="s">
        <v>1539</v>
      </c>
      <c r="D550" t="s">
        <v>1539</v>
      </c>
      <c r="E550" s="323" t="s">
        <v>1539</v>
      </c>
      <c r="G550" s="323" t="s">
        <v>1539</v>
      </c>
      <c r="H550" s="323" t="s">
        <v>1539</v>
      </c>
    </row>
    <row r="551" spans="1:8" x14ac:dyDescent="0.25">
      <c r="A551" s="103"/>
      <c r="B551" s="324"/>
      <c r="C551" s="324" t="s">
        <v>1539</v>
      </c>
      <c r="D551" t="s">
        <v>1539</v>
      </c>
      <c r="E551" s="323" t="s">
        <v>1539</v>
      </c>
      <c r="G551" s="323" t="s">
        <v>1539</v>
      </c>
      <c r="H551" s="323" t="s">
        <v>1539</v>
      </c>
    </row>
    <row r="552" spans="1:8" x14ac:dyDescent="0.25">
      <c r="A552" s="103"/>
      <c r="B552" s="324"/>
      <c r="C552" s="324" t="s">
        <v>1539</v>
      </c>
      <c r="D552" t="s">
        <v>1539</v>
      </c>
      <c r="E552" s="323" t="s">
        <v>1539</v>
      </c>
      <c r="G552" s="323" t="s">
        <v>1539</v>
      </c>
      <c r="H552" s="323" t="s">
        <v>1539</v>
      </c>
    </row>
    <row r="553" spans="1:8" x14ac:dyDescent="0.25">
      <c r="A553" s="103"/>
      <c r="B553" s="324"/>
      <c r="C553" s="324" t="s">
        <v>1539</v>
      </c>
      <c r="D553" t="s">
        <v>1539</v>
      </c>
      <c r="E553" s="323" t="s">
        <v>1539</v>
      </c>
      <c r="G553" s="323" t="s">
        <v>1539</v>
      </c>
      <c r="H553" s="323" t="s">
        <v>1539</v>
      </c>
    </row>
    <row r="554" spans="1:8" x14ac:dyDescent="0.25">
      <c r="A554" s="103"/>
      <c r="B554" s="324"/>
      <c r="C554" s="324" t="s">
        <v>1539</v>
      </c>
      <c r="D554" t="s">
        <v>1539</v>
      </c>
      <c r="E554" s="323" t="s">
        <v>1539</v>
      </c>
      <c r="G554" s="323" t="s">
        <v>1539</v>
      </c>
      <c r="H554" s="323" t="s">
        <v>1539</v>
      </c>
    </row>
    <row r="555" spans="1:8" x14ac:dyDescent="0.25">
      <c r="A555" s="103"/>
      <c r="B555" s="324"/>
      <c r="C555" s="324" t="s">
        <v>1539</v>
      </c>
      <c r="D555" t="s">
        <v>1539</v>
      </c>
      <c r="E555" s="323" t="s">
        <v>1539</v>
      </c>
      <c r="G555" s="323" t="s">
        <v>1539</v>
      </c>
      <c r="H555" s="323" t="s">
        <v>1539</v>
      </c>
    </row>
    <row r="556" spans="1:8" x14ac:dyDescent="0.25">
      <c r="A556" s="103"/>
      <c r="B556" s="324"/>
      <c r="C556" s="324" t="s">
        <v>1539</v>
      </c>
      <c r="D556" t="s">
        <v>1539</v>
      </c>
      <c r="E556" s="323" t="s">
        <v>1539</v>
      </c>
      <c r="G556" s="323" t="s">
        <v>1539</v>
      </c>
      <c r="H556" s="323" t="s">
        <v>1539</v>
      </c>
    </row>
    <row r="557" spans="1:8" x14ac:dyDescent="0.25">
      <c r="A557" s="103"/>
      <c r="B557" s="324"/>
      <c r="C557" s="324" t="s">
        <v>1539</v>
      </c>
      <c r="D557" t="s">
        <v>1539</v>
      </c>
      <c r="E557" s="323" t="s">
        <v>1539</v>
      </c>
      <c r="G557" s="323" t="s">
        <v>1539</v>
      </c>
      <c r="H557" s="323" t="s">
        <v>1539</v>
      </c>
    </row>
    <row r="558" spans="1:8" x14ac:dyDescent="0.25">
      <c r="A558" s="103"/>
      <c r="B558" s="324"/>
      <c r="C558" s="324" t="s">
        <v>1539</v>
      </c>
      <c r="D558" t="s">
        <v>1539</v>
      </c>
      <c r="E558" s="323" t="s">
        <v>1539</v>
      </c>
      <c r="G558" s="323" t="s">
        <v>1539</v>
      </c>
      <c r="H558" s="323" t="s">
        <v>1539</v>
      </c>
    </row>
    <row r="559" spans="1:8" x14ac:dyDescent="0.25">
      <c r="A559" s="103"/>
      <c r="B559" s="326"/>
      <c r="C559" s="324" t="s">
        <v>1539</v>
      </c>
      <c r="D559" t="s">
        <v>1539</v>
      </c>
      <c r="E559" s="323" t="s">
        <v>1539</v>
      </c>
      <c r="G559" s="323" t="s">
        <v>1539</v>
      </c>
      <c r="H559" s="323" t="s">
        <v>1539</v>
      </c>
    </row>
    <row r="560" spans="1:8" x14ac:dyDescent="0.25">
      <c r="A560" s="103"/>
      <c r="C560" s="324" t="s">
        <v>1539</v>
      </c>
      <c r="D560" t="s">
        <v>1539</v>
      </c>
      <c r="E560" s="323" t="s">
        <v>1539</v>
      </c>
      <c r="G560" s="323" t="s">
        <v>1539</v>
      </c>
      <c r="H560" s="323" t="s">
        <v>1539</v>
      </c>
    </row>
    <row r="561" spans="1:8" x14ac:dyDescent="0.25">
      <c r="A561" s="103"/>
      <c r="C561" s="324" t="s">
        <v>1539</v>
      </c>
      <c r="D561" t="s">
        <v>1539</v>
      </c>
      <c r="E561" s="323" t="s">
        <v>1539</v>
      </c>
      <c r="G561" s="323" t="s">
        <v>1539</v>
      </c>
      <c r="H561" s="323" t="s">
        <v>1539</v>
      </c>
    </row>
    <row r="562" spans="1:8" x14ac:dyDescent="0.25">
      <c r="A562" s="103"/>
      <c r="C562" s="324" t="s">
        <v>1539</v>
      </c>
      <c r="D562" t="s">
        <v>1539</v>
      </c>
      <c r="E562" s="323" t="s">
        <v>1539</v>
      </c>
      <c r="G562" s="323" t="s">
        <v>1539</v>
      </c>
      <c r="H562" s="323" t="s">
        <v>1539</v>
      </c>
    </row>
    <row r="563" spans="1:8" x14ac:dyDescent="0.25">
      <c r="A563" s="103"/>
      <c r="C563" s="324" t="s">
        <v>1539</v>
      </c>
      <c r="D563" t="s">
        <v>1539</v>
      </c>
      <c r="E563" s="323" t="s">
        <v>1539</v>
      </c>
      <c r="G563" s="323" t="s">
        <v>1539</v>
      </c>
      <c r="H563" s="323" t="s">
        <v>1539</v>
      </c>
    </row>
    <row r="564" spans="1:8" x14ac:dyDescent="0.25">
      <c r="A564" s="103"/>
      <c r="B564" s="324"/>
      <c r="C564" s="324" t="s">
        <v>1539</v>
      </c>
      <c r="D564" t="s">
        <v>1539</v>
      </c>
      <c r="E564" s="323" t="s">
        <v>1539</v>
      </c>
      <c r="G564" s="323" t="s">
        <v>1539</v>
      </c>
      <c r="H564" s="323" t="s">
        <v>1539</v>
      </c>
    </row>
    <row r="565" spans="1:8" x14ac:dyDescent="0.25">
      <c r="A565" s="103"/>
      <c r="B565" s="324"/>
      <c r="C565" s="324" t="s">
        <v>1539</v>
      </c>
      <c r="D565" t="s">
        <v>1539</v>
      </c>
      <c r="E565" s="323" t="s">
        <v>1539</v>
      </c>
      <c r="G565" s="323" t="s">
        <v>1539</v>
      </c>
      <c r="H565" s="323" t="s">
        <v>1539</v>
      </c>
    </row>
    <row r="566" spans="1:8" x14ac:dyDescent="0.25">
      <c r="A566" s="103"/>
      <c r="B566" s="324"/>
      <c r="C566" s="324" t="s">
        <v>1539</v>
      </c>
      <c r="D566" t="s">
        <v>1539</v>
      </c>
      <c r="E566" s="323" t="s">
        <v>1539</v>
      </c>
      <c r="G566" s="323" t="s">
        <v>1539</v>
      </c>
      <c r="H566" s="323" t="s">
        <v>1539</v>
      </c>
    </row>
    <row r="567" spans="1:8" x14ac:dyDescent="0.25">
      <c r="A567" s="103"/>
      <c r="B567" s="324"/>
      <c r="C567" s="324" t="s">
        <v>1539</v>
      </c>
      <c r="D567" t="s">
        <v>1539</v>
      </c>
      <c r="E567" s="323" t="s">
        <v>1539</v>
      </c>
      <c r="G567" s="323" t="s">
        <v>1539</v>
      </c>
      <c r="H567" s="323" t="s">
        <v>1539</v>
      </c>
    </row>
    <row r="568" spans="1:8" x14ac:dyDescent="0.25">
      <c r="A568" s="103"/>
      <c r="B568" s="324"/>
      <c r="C568" s="324" t="s">
        <v>1539</v>
      </c>
      <c r="D568" t="s">
        <v>1539</v>
      </c>
      <c r="E568" s="323" t="s">
        <v>1539</v>
      </c>
      <c r="G568" s="323" t="s">
        <v>1539</v>
      </c>
      <c r="H568" s="323" t="s">
        <v>1539</v>
      </c>
    </row>
    <row r="569" spans="1:8" x14ac:dyDescent="0.25">
      <c r="A569" s="103"/>
      <c r="B569" s="324"/>
      <c r="C569" s="324" t="s">
        <v>1539</v>
      </c>
      <c r="D569" t="s">
        <v>1539</v>
      </c>
      <c r="E569" s="323" t="s">
        <v>1539</v>
      </c>
      <c r="G569" s="323" t="s">
        <v>1539</v>
      </c>
      <c r="H569" s="323" t="s">
        <v>1539</v>
      </c>
    </row>
    <row r="570" spans="1:8" x14ac:dyDescent="0.25">
      <c r="A570" s="103"/>
      <c r="B570" s="324"/>
      <c r="C570" s="324" t="s">
        <v>1539</v>
      </c>
      <c r="D570" t="s">
        <v>1539</v>
      </c>
      <c r="E570" s="323" t="s">
        <v>1539</v>
      </c>
      <c r="G570" s="323" t="s">
        <v>1539</v>
      </c>
      <c r="H570" s="323" t="s">
        <v>1539</v>
      </c>
    </row>
    <row r="571" spans="1:8" x14ac:dyDescent="0.25">
      <c r="A571" s="103"/>
      <c r="B571" s="324"/>
      <c r="C571" s="324" t="s">
        <v>1539</v>
      </c>
      <c r="D571" t="s">
        <v>1539</v>
      </c>
      <c r="E571" s="323" t="s">
        <v>1539</v>
      </c>
      <c r="G571" s="323" t="s">
        <v>1539</v>
      </c>
      <c r="H571" s="323" t="s">
        <v>1539</v>
      </c>
    </row>
    <row r="572" spans="1:8" x14ac:dyDescent="0.25">
      <c r="A572" s="103"/>
      <c r="B572" s="324"/>
      <c r="C572" s="324" t="s">
        <v>1539</v>
      </c>
      <c r="D572" t="s">
        <v>1539</v>
      </c>
      <c r="E572" s="323" t="s">
        <v>1539</v>
      </c>
      <c r="G572" s="323" t="s">
        <v>1539</v>
      </c>
      <c r="H572" s="323" t="s">
        <v>1539</v>
      </c>
    </row>
    <row r="573" spans="1:8" x14ac:dyDescent="0.25">
      <c r="A573" s="103"/>
      <c r="B573" s="324"/>
      <c r="C573" s="324" t="s">
        <v>1539</v>
      </c>
      <c r="D573" t="s">
        <v>1539</v>
      </c>
      <c r="E573" s="323" t="s">
        <v>1539</v>
      </c>
      <c r="G573" s="323" t="s">
        <v>1539</v>
      </c>
      <c r="H573" s="323" t="s">
        <v>1539</v>
      </c>
    </row>
    <row r="574" spans="1:8" x14ac:dyDescent="0.25">
      <c r="A574" s="103"/>
      <c r="B574" s="324"/>
      <c r="C574" s="324" t="s">
        <v>1539</v>
      </c>
      <c r="D574" t="s">
        <v>1539</v>
      </c>
      <c r="E574" s="323" t="s">
        <v>1539</v>
      </c>
      <c r="G574" s="323" t="s">
        <v>1539</v>
      </c>
      <c r="H574" s="323" t="s">
        <v>1539</v>
      </c>
    </row>
    <row r="575" spans="1:8" x14ac:dyDescent="0.25">
      <c r="A575" s="103"/>
      <c r="B575" s="324"/>
      <c r="C575" s="324" t="s">
        <v>1539</v>
      </c>
      <c r="D575" t="s">
        <v>1539</v>
      </c>
      <c r="E575" s="323" t="s">
        <v>1539</v>
      </c>
      <c r="G575" s="323" t="s">
        <v>1539</v>
      </c>
      <c r="H575" s="323" t="s">
        <v>1539</v>
      </c>
    </row>
    <row r="576" spans="1:8" x14ac:dyDescent="0.25">
      <c r="A576" s="103"/>
      <c r="B576" s="324"/>
      <c r="C576" s="324" t="s">
        <v>1539</v>
      </c>
      <c r="D576" t="s">
        <v>1539</v>
      </c>
      <c r="E576" s="323" t="s">
        <v>1539</v>
      </c>
      <c r="G576" s="323" t="s">
        <v>1539</v>
      </c>
      <c r="H576" s="323" t="s">
        <v>1539</v>
      </c>
    </row>
    <row r="577" spans="1:8" x14ac:dyDescent="0.25">
      <c r="A577" s="103"/>
      <c r="B577" s="326"/>
      <c r="C577" s="324" t="s">
        <v>1539</v>
      </c>
      <c r="D577" t="s">
        <v>1539</v>
      </c>
      <c r="E577" s="323" t="s">
        <v>1539</v>
      </c>
      <c r="G577" s="323" t="s">
        <v>1539</v>
      </c>
      <c r="H577" s="323" t="s">
        <v>1539</v>
      </c>
    </row>
    <row r="578" spans="1:8" x14ac:dyDescent="0.25">
      <c r="A578" s="103"/>
      <c r="C578" s="324" t="s">
        <v>1539</v>
      </c>
      <c r="D578" t="s">
        <v>1539</v>
      </c>
      <c r="E578" s="323" t="s">
        <v>1539</v>
      </c>
      <c r="G578" s="323" t="s">
        <v>1539</v>
      </c>
      <c r="H578" s="323" t="s">
        <v>1539</v>
      </c>
    </row>
    <row r="579" spans="1:8" x14ac:dyDescent="0.25">
      <c r="A579" s="103"/>
      <c r="C579" s="324" t="s">
        <v>1539</v>
      </c>
      <c r="D579" t="s">
        <v>1539</v>
      </c>
      <c r="E579" s="323" t="s">
        <v>1539</v>
      </c>
      <c r="G579" s="323" t="s">
        <v>1539</v>
      </c>
      <c r="H579" s="323" t="s">
        <v>1539</v>
      </c>
    </row>
    <row r="580" spans="1:8" x14ac:dyDescent="0.25">
      <c r="A580" s="103"/>
      <c r="C580" s="324" t="s">
        <v>1539</v>
      </c>
      <c r="D580" t="s">
        <v>1539</v>
      </c>
      <c r="E580" s="323" t="s">
        <v>1539</v>
      </c>
      <c r="G580" s="323" t="s">
        <v>1539</v>
      </c>
      <c r="H580" s="323" t="s">
        <v>1539</v>
      </c>
    </row>
    <row r="581" spans="1:8" x14ac:dyDescent="0.25">
      <c r="A581" s="103"/>
      <c r="C581" s="324" t="s">
        <v>1539</v>
      </c>
      <c r="D581" t="s">
        <v>1539</v>
      </c>
      <c r="E581" s="323" t="s">
        <v>1539</v>
      </c>
      <c r="G581" s="323" t="s">
        <v>1539</v>
      </c>
      <c r="H581" s="323" t="s">
        <v>1539</v>
      </c>
    </row>
    <row r="582" spans="1:8" x14ac:dyDescent="0.25">
      <c r="A582" s="103"/>
      <c r="B582" s="324"/>
      <c r="C582" s="324" t="s">
        <v>1539</v>
      </c>
      <c r="D582" t="s">
        <v>1539</v>
      </c>
      <c r="E582" s="323" t="s">
        <v>1539</v>
      </c>
      <c r="G582" s="323" t="s">
        <v>1539</v>
      </c>
      <c r="H582" s="323" t="s">
        <v>1539</v>
      </c>
    </row>
    <row r="583" spans="1:8" x14ac:dyDescent="0.25">
      <c r="A583" s="103"/>
      <c r="B583" s="324"/>
      <c r="C583" s="324" t="s">
        <v>1539</v>
      </c>
      <c r="D583" t="s">
        <v>1539</v>
      </c>
      <c r="E583" s="323" t="s">
        <v>1539</v>
      </c>
      <c r="G583" s="323" t="s">
        <v>1539</v>
      </c>
      <c r="H583" s="323" t="s">
        <v>1539</v>
      </c>
    </row>
    <row r="584" spans="1:8" x14ac:dyDescent="0.25">
      <c r="A584" s="103"/>
      <c r="B584" s="324"/>
      <c r="C584" s="324" t="s">
        <v>1539</v>
      </c>
      <c r="D584" t="s">
        <v>1539</v>
      </c>
      <c r="E584" s="323" t="s">
        <v>1539</v>
      </c>
      <c r="G584" s="323" t="s">
        <v>1539</v>
      </c>
      <c r="H584" s="323" t="s">
        <v>1539</v>
      </c>
    </row>
    <row r="585" spans="1:8" x14ac:dyDescent="0.25">
      <c r="A585" s="103"/>
      <c r="B585" s="324"/>
      <c r="C585" s="324" t="s">
        <v>1539</v>
      </c>
      <c r="D585" t="s">
        <v>1539</v>
      </c>
      <c r="E585" s="323" t="s">
        <v>1539</v>
      </c>
      <c r="G585" s="323" t="s">
        <v>1539</v>
      </c>
      <c r="H585" s="323" t="s">
        <v>1539</v>
      </c>
    </row>
    <row r="586" spans="1:8" x14ac:dyDescent="0.25">
      <c r="A586" s="103"/>
      <c r="B586" s="324"/>
      <c r="C586" s="324" t="s">
        <v>1539</v>
      </c>
      <c r="D586" t="s">
        <v>1539</v>
      </c>
      <c r="E586" s="323" t="s">
        <v>1539</v>
      </c>
      <c r="G586" s="323" t="s">
        <v>1539</v>
      </c>
      <c r="H586" s="323" t="s">
        <v>1539</v>
      </c>
    </row>
    <row r="587" spans="1:8" x14ac:dyDescent="0.25">
      <c r="A587" s="103"/>
      <c r="B587" s="324"/>
      <c r="C587" s="324" t="s">
        <v>1539</v>
      </c>
      <c r="D587" t="s">
        <v>1539</v>
      </c>
      <c r="E587" s="323" t="s">
        <v>1539</v>
      </c>
      <c r="G587" s="323" t="s">
        <v>1539</v>
      </c>
      <c r="H587" s="323" t="s">
        <v>1539</v>
      </c>
    </row>
    <row r="588" spans="1:8" x14ac:dyDescent="0.25">
      <c r="A588" s="103"/>
      <c r="B588" s="324"/>
      <c r="C588" s="324" t="s">
        <v>1539</v>
      </c>
      <c r="D588" t="s">
        <v>1539</v>
      </c>
      <c r="E588" s="323" t="s">
        <v>1539</v>
      </c>
      <c r="G588" s="323" t="s">
        <v>1539</v>
      </c>
      <c r="H588" s="323" t="s">
        <v>1539</v>
      </c>
    </row>
    <row r="589" spans="1:8" x14ac:dyDescent="0.25">
      <c r="A589" s="103"/>
      <c r="B589" s="324"/>
      <c r="C589" s="324" t="s">
        <v>1539</v>
      </c>
      <c r="D589" t="s">
        <v>1539</v>
      </c>
      <c r="E589" s="323" t="s">
        <v>1539</v>
      </c>
      <c r="G589" s="323" t="s">
        <v>1539</v>
      </c>
      <c r="H589" s="323" t="s">
        <v>1539</v>
      </c>
    </row>
    <row r="590" spans="1:8" x14ac:dyDescent="0.25">
      <c r="A590" s="103"/>
      <c r="B590" s="324"/>
      <c r="C590" s="324" t="s">
        <v>1539</v>
      </c>
      <c r="D590" t="s">
        <v>1539</v>
      </c>
      <c r="E590" s="323" t="s">
        <v>1539</v>
      </c>
      <c r="G590" s="323" t="s">
        <v>1539</v>
      </c>
      <c r="H590" s="323" t="s">
        <v>1539</v>
      </c>
    </row>
    <row r="591" spans="1:8" x14ac:dyDescent="0.25">
      <c r="A591" s="103"/>
      <c r="B591" s="324"/>
      <c r="C591" s="324" t="s">
        <v>1539</v>
      </c>
      <c r="D591" t="s">
        <v>1539</v>
      </c>
      <c r="E591" s="323" t="s">
        <v>1539</v>
      </c>
      <c r="G591" s="323" t="s">
        <v>1539</v>
      </c>
      <c r="H591" s="323" t="s">
        <v>1539</v>
      </c>
    </row>
    <row r="592" spans="1:8" x14ac:dyDescent="0.25">
      <c r="A592" s="103"/>
      <c r="B592" s="324"/>
      <c r="C592" s="324" t="s">
        <v>1539</v>
      </c>
      <c r="D592" t="s">
        <v>1539</v>
      </c>
      <c r="E592" s="323" t="s">
        <v>1539</v>
      </c>
      <c r="G592" s="323" t="s">
        <v>1539</v>
      </c>
      <c r="H592" s="323" t="s">
        <v>1539</v>
      </c>
    </row>
    <row r="593" spans="1:8" x14ac:dyDescent="0.25">
      <c r="A593" s="103"/>
      <c r="B593" s="324"/>
      <c r="C593" s="324" t="s">
        <v>1539</v>
      </c>
      <c r="D593" t="s">
        <v>1539</v>
      </c>
      <c r="E593" s="323" t="s">
        <v>1539</v>
      </c>
      <c r="G593" s="323" t="s">
        <v>1539</v>
      </c>
      <c r="H593" s="323" t="s">
        <v>1539</v>
      </c>
    </row>
    <row r="594" spans="1:8" x14ac:dyDescent="0.25">
      <c r="A594" s="103"/>
      <c r="B594" s="324"/>
      <c r="C594" s="324" t="s">
        <v>1539</v>
      </c>
      <c r="D594" t="s">
        <v>1539</v>
      </c>
      <c r="E594" s="323" t="s">
        <v>1539</v>
      </c>
      <c r="G594" s="323" t="s">
        <v>1539</v>
      </c>
      <c r="H594" s="323" t="s">
        <v>1539</v>
      </c>
    </row>
    <row r="595" spans="1:8" x14ac:dyDescent="0.25">
      <c r="A595" s="103"/>
      <c r="B595" s="324"/>
      <c r="C595" s="324" t="s">
        <v>1539</v>
      </c>
      <c r="D595" t="s">
        <v>1539</v>
      </c>
      <c r="E595" s="323" t="s">
        <v>1539</v>
      </c>
      <c r="G595" s="323" t="s">
        <v>1539</v>
      </c>
      <c r="H595" s="323" t="s">
        <v>1539</v>
      </c>
    </row>
    <row r="596" spans="1:8" x14ac:dyDescent="0.25">
      <c r="A596" s="103"/>
      <c r="B596" s="324"/>
      <c r="C596" s="324" t="s">
        <v>1539</v>
      </c>
      <c r="D596" t="s">
        <v>1539</v>
      </c>
      <c r="E596" s="323" t="s">
        <v>1539</v>
      </c>
      <c r="G596" s="323" t="s">
        <v>1539</v>
      </c>
      <c r="H596" s="323" t="s">
        <v>1539</v>
      </c>
    </row>
    <row r="597" spans="1:8" x14ac:dyDescent="0.25">
      <c r="A597" s="103"/>
      <c r="B597" s="324"/>
      <c r="C597" s="324" t="s">
        <v>1539</v>
      </c>
      <c r="D597" t="s">
        <v>1539</v>
      </c>
      <c r="E597" s="323" t="s">
        <v>1539</v>
      </c>
      <c r="G597" s="323" t="s">
        <v>1539</v>
      </c>
      <c r="H597" s="323" t="s">
        <v>1539</v>
      </c>
    </row>
    <row r="598" spans="1:8" x14ac:dyDescent="0.25">
      <c r="A598" s="103"/>
      <c r="B598" s="324"/>
      <c r="C598" s="324" t="s">
        <v>1539</v>
      </c>
      <c r="D598" t="s">
        <v>1539</v>
      </c>
      <c r="E598" s="323" t="s">
        <v>1539</v>
      </c>
      <c r="G598" s="323" t="s">
        <v>1539</v>
      </c>
      <c r="H598" s="323" t="s">
        <v>1539</v>
      </c>
    </row>
    <row r="599" spans="1:8" x14ac:dyDescent="0.25">
      <c r="A599" s="103"/>
      <c r="B599" s="324"/>
      <c r="C599" s="324" t="s">
        <v>1539</v>
      </c>
      <c r="D599" t="s">
        <v>1539</v>
      </c>
      <c r="E599" s="323" t="s">
        <v>1539</v>
      </c>
      <c r="G599" s="323" t="s">
        <v>1539</v>
      </c>
      <c r="H599" s="323" t="s">
        <v>1539</v>
      </c>
    </row>
    <row r="600" spans="1:8" x14ac:dyDescent="0.25">
      <c r="A600" s="103"/>
      <c r="B600" s="324"/>
      <c r="C600" s="324" t="s">
        <v>1539</v>
      </c>
      <c r="D600" t="s">
        <v>1539</v>
      </c>
      <c r="E600" s="323" t="s">
        <v>1539</v>
      </c>
      <c r="G600" s="323" t="s">
        <v>1539</v>
      </c>
      <c r="H600" s="323" t="s">
        <v>1539</v>
      </c>
    </row>
    <row r="601" spans="1:8" x14ac:dyDescent="0.25">
      <c r="A601" s="103"/>
      <c r="B601" s="324"/>
      <c r="C601" s="324" t="s">
        <v>1539</v>
      </c>
      <c r="D601" t="s">
        <v>1539</v>
      </c>
      <c r="E601" s="323" t="s">
        <v>1539</v>
      </c>
      <c r="G601" s="323" t="s">
        <v>1539</v>
      </c>
      <c r="H601" s="323" t="s">
        <v>1539</v>
      </c>
    </row>
    <row r="602" spans="1:8" x14ac:dyDescent="0.25">
      <c r="A602" s="103"/>
      <c r="B602" s="324"/>
      <c r="C602" s="324" t="s">
        <v>1539</v>
      </c>
      <c r="D602" t="s">
        <v>1539</v>
      </c>
      <c r="E602" s="323" t="s">
        <v>1539</v>
      </c>
      <c r="G602" s="323" t="s">
        <v>1539</v>
      </c>
      <c r="H602" s="323" t="s">
        <v>1539</v>
      </c>
    </row>
    <row r="603" spans="1:8" x14ac:dyDescent="0.25">
      <c r="A603" s="103"/>
      <c r="B603" s="324"/>
      <c r="C603" s="324" t="s">
        <v>1539</v>
      </c>
      <c r="D603" t="s">
        <v>1539</v>
      </c>
      <c r="E603" s="323" t="s">
        <v>1539</v>
      </c>
      <c r="G603" s="323" t="s">
        <v>1539</v>
      </c>
      <c r="H603" s="323" t="s">
        <v>1539</v>
      </c>
    </row>
    <row r="604" spans="1:8" x14ac:dyDescent="0.25">
      <c r="A604" s="103"/>
      <c r="B604" s="324"/>
      <c r="C604" s="324" t="s">
        <v>1539</v>
      </c>
      <c r="D604" t="s">
        <v>1539</v>
      </c>
      <c r="E604" s="323" t="s">
        <v>1539</v>
      </c>
      <c r="G604" s="323" t="s">
        <v>1539</v>
      </c>
      <c r="H604" s="323" t="s">
        <v>1539</v>
      </c>
    </row>
    <row r="605" spans="1:8" x14ac:dyDescent="0.25">
      <c r="A605" s="103"/>
      <c r="B605" s="324"/>
      <c r="C605" s="324" t="s">
        <v>1539</v>
      </c>
      <c r="D605" t="s">
        <v>1539</v>
      </c>
      <c r="E605" s="323" t="s">
        <v>1539</v>
      </c>
      <c r="G605" s="323" t="s">
        <v>1539</v>
      </c>
      <c r="H605" s="323" t="s">
        <v>1539</v>
      </c>
    </row>
    <row r="606" spans="1:8" x14ac:dyDescent="0.25">
      <c r="A606" s="103"/>
      <c r="B606" s="324"/>
      <c r="C606" s="324" t="s">
        <v>1539</v>
      </c>
      <c r="D606" t="s">
        <v>1539</v>
      </c>
      <c r="E606" s="323" t="s">
        <v>1539</v>
      </c>
      <c r="G606" s="323" t="s">
        <v>1539</v>
      </c>
      <c r="H606" s="323" t="s">
        <v>1539</v>
      </c>
    </row>
    <row r="607" spans="1:8" x14ac:dyDescent="0.25">
      <c r="A607" s="103"/>
      <c r="B607" s="324"/>
      <c r="C607" s="324" t="s">
        <v>1539</v>
      </c>
      <c r="D607" t="s">
        <v>1539</v>
      </c>
      <c r="E607" s="323" t="s">
        <v>1539</v>
      </c>
      <c r="G607" s="323" t="s">
        <v>1539</v>
      </c>
      <c r="H607" s="323" t="s">
        <v>1539</v>
      </c>
    </row>
    <row r="608" spans="1:8" x14ac:dyDescent="0.25">
      <c r="A608" s="103"/>
      <c r="B608" s="324"/>
      <c r="C608" s="324" t="s">
        <v>1539</v>
      </c>
      <c r="D608" t="s">
        <v>1539</v>
      </c>
      <c r="E608" s="323" t="s">
        <v>1539</v>
      </c>
      <c r="G608" s="323" t="s">
        <v>1539</v>
      </c>
      <c r="H608" s="323" t="s">
        <v>1539</v>
      </c>
    </row>
    <row r="609" spans="1:8" x14ac:dyDescent="0.25">
      <c r="A609" s="103"/>
      <c r="B609" s="324"/>
      <c r="C609" s="324" t="s">
        <v>1539</v>
      </c>
      <c r="D609" t="s">
        <v>1539</v>
      </c>
      <c r="E609" s="323" t="s">
        <v>1539</v>
      </c>
      <c r="G609" s="323" t="s">
        <v>1539</v>
      </c>
      <c r="H609" s="323" t="s">
        <v>1539</v>
      </c>
    </row>
    <row r="610" spans="1:8" x14ac:dyDescent="0.25">
      <c r="A610" s="103"/>
      <c r="B610" s="324"/>
      <c r="C610" s="324" t="s">
        <v>1539</v>
      </c>
      <c r="D610" t="s">
        <v>1539</v>
      </c>
      <c r="E610" s="323" t="s">
        <v>1539</v>
      </c>
      <c r="G610" s="323" t="s">
        <v>1539</v>
      </c>
      <c r="H610" s="323" t="s">
        <v>1539</v>
      </c>
    </row>
    <row r="611" spans="1:8" x14ac:dyDescent="0.25">
      <c r="A611" s="103"/>
      <c r="B611" s="324"/>
      <c r="C611" s="324" t="s">
        <v>1539</v>
      </c>
      <c r="D611" t="s">
        <v>1539</v>
      </c>
      <c r="E611" s="323" t="s">
        <v>1539</v>
      </c>
      <c r="G611" s="323" t="s">
        <v>1539</v>
      </c>
      <c r="H611" s="323" t="s">
        <v>1539</v>
      </c>
    </row>
    <row r="612" spans="1:8" x14ac:dyDescent="0.25">
      <c r="A612" s="103"/>
      <c r="B612" s="324"/>
      <c r="C612" s="324" t="s">
        <v>1539</v>
      </c>
      <c r="D612" t="s">
        <v>1539</v>
      </c>
      <c r="E612" s="323" t="s">
        <v>1539</v>
      </c>
      <c r="G612" s="323" t="s">
        <v>1539</v>
      </c>
      <c r="H612" s="323" t="s">
        <v>1539</v>
      </c>
    </row>
    <row r="613" spans="1:8" x14ac:dyDescent="0.25">
      <c r="A613" s="103"/>
      <c r="B613" s="324"/>
      <c r="C613" s="324" t="s">
        <v>1539</v>
      </c>
      <c r="D613" t="s">
        <v>1539</v>
      </c>
      <c r="E613" s="323" t="s">
        <v>1539</v>
      </c>
      <c r="G613" s="323" t="s">
        <v>1539</v>
      </c>
      <c r="H613" s="323" t="s">
        <v>1539</v>
      </c>
    </row>
    <row r="614" spans="1:8" x14ac:dyDescent="0.25">
      <c r="A614" s="103"/>
      <c r="B614" s="324"/>
      <c r="C614" s="324" t="s">
        <v>1539</v>
      </c>
      <c r="D614" t="s">
        <v>1539</v>
      </c>
      <c r="E614" s="323" t="s">
        <v>1539</v>
      </c>
      <c r="G614" s="323" t="s">
        <v>1539</v>
      </c>
      <c r="H614" s="323" t="s">
        <v>1539</v>
      </c>
    </row>
    <row r="615" spans="1:8" x14ac:dyDescent="0.25">
      <c r="A615" s="103"/>
      <c r="B615" s="326"/>
      <c r="C615" s="324" t="s">
        <v>1539</v>
      </c>
      <c r="D615" t="s">
        <v>1539</v>
      </c>
      <c r="E615" s="323" t="s">
        <v>1539</v>
      </c>
      <c r="G615" s="323" t="s">
        <v>1539</v>
      </c>
      <c r="H615" s="323" t="s">
        <v>1539</v>
      </c>
    </row>
    <row r="616" spans="1:8" x14ac:dyDescent="0.25">
      <c r="A616" s="103"/>
      <c r="C616" s="324" t="s">
        <v>1539</v>
      </c>
      <c r="D616" t="s">
        <v>1539</v>
      </c>
      <c r="E616" s="323" t="s">
        <v>1539</v>
      </c>
      <c r="G616" s="323" t="s">
        <v>1539</v>
      </c>
      <c r="H616" s="323" t="s">
        <v>1539</v>
      </c>
    </row>
    <row r="617" spans="1:8" x14ac:dyDescent="0.25">
      <c r="A617" s="103"/>
      <c r="C617" s="324" t="s">
        <v>1539</v>
      </c>
      <c r="D617" t="s">
        <v>1539</v>
      </c>
      <c r="E617" s="323" t="s">
        <v>1539</v>
      </c>
      <c r="G617" s="323" t="s">
        <v>1539</v>
      </c>
      <c r="H617" s="323" t="s">
        <v>1539</v>
      </c>
    </row>
    <row r="618" spans="1:8" x14ac:dyDescent="0.25">
      <c r="A618" s="103"/>
      <c r="C618" s="324" t="s">
        <v>1539</v>
      </c>
      <c r="D618" t="s">
        <v>1539</v>
      </c>
      <c r="E618" s="323" t="s">
        <v>1539</v>
      </c>
      <c r="G618" s="323" t="s">
        <v>1539</v>
      </c>
      <c r="H618" s="323" t="s">
        <v>1539</v>
      </c>
    </row>
    <row r="619" spans="1:8" x14ac:dyDescent="0.25">
      <c r="A619" s="103"/>
      <c r="B619" s="324"/>
      <c r="C619" s="324" t="s">
        <v>1539</v>
      </c>
      <c r="D619" t="s">
        <v>1539</v>
      </c>
      <c r="E619" s="323" t="s">
        <v>1539</v>
      </c>
      <c r="G619" s="323" t="s">
        <v>1539</v>
      </c>
      <c r="H619" s="323" t="s">
        <v>1539</v>
      </c>
    </row>
    <row r="620" spans="1:8" x14ac:dyDescent="0.25">
      <c r="A620" s="103"/>
      <c r="B620" s="324"/>
      <c r="C620" s="324" t="s">
        <v>1539</v>
      </c>
      <c r="D620" t="s">
        <v>1539</v>
      </c>
      <c r="E620" s="323" t="s">
        <v>1539</v>
      </c>
      <c r="G620" s="323" t="s">
        <v>1539</v>
      </c>
      <c r="H620" s="323" t="s">
        <v>1539</v>
      </c>
    </row>
    <row r="621" spans="1:8" x14ac:dyDescent="0.25">
      <c r="A621" s="103"/>
      <c r="B621" s="324"/>
      <c r="C621" s="324" t="s">
        <v>1539</v>
      </c>
      <c r="D621" t="s">
        <v>1539</v>
      </c>
      <c r="E621" s="323" t="s">
        <v>1539</v>
      </c>
      <c r="G621" s="323" t="s">
        <v>1539</v>
      </c>
      <c r="H621" s="323" t="s">
        <v>1539</v>
      </c>
    </row>
    <row r="622" spans="1:8" x14ac:dyDescent="0.25">
      <c r="A622" s="103"/>
      <c r="B622" s="324"/>
      <c r="C622" s="324" t="s">
        <v>1539</v>
      </c>
      <c r="D622" t="s">
        <v>1539</v>
      </c>
      <c r="E622" s="323" t="s">
        <v>1539</v>
      </c>
      <c r="G622" s="323" t="s">
        <v>1539</v>
      </c>
      <c r="H622" s="323" t="s">
        <v>1539</v>
      </c>
    </row>
    <row r="623" spans="1:8" x14ac:dyDescent="0.25">
      <c r="A623" s="103"/>
      <c r="B623" s="324"/>
      <c r="C623" s="324" t="s">
        <v>1539</v>
      </c>
      <c r="D623" t="s">
        <v>1539</v>
      </c>
      <c r="E623" s="323" t="s">
        <v>1539</v>
      </c>
      <c r="G623" s="323" t="s">
        <v>1539</v>
      </c>
      <c r="H623" s="323" t="s">
        <v>1539</v>
      </c>
    </row>
    <row r="624" spans="1:8" x14ac:dyDescent="0.25">
      <c r="A624" s="103"/>
      <c r="B624" s="324"/>
      <c r="C624" s="324" t="s">
        <v>1539</v>
      </c>
      <c r="D624" t="s">
        <v>1539</v>
      </c>
      <c r="E624" s="323" t="s">
        <v>1539</v>
      </c>
      <c r="G624" s="323" t="s">
        <v>1539</v>
      </c>
      <c r="H624" s="323" t="s">
        <v>1539</v>
      </c>
    </row>
    <row r="625" spans="1:8" x14ac:dyDescent="0.25">
      <c r="A625" s="103"/>
      <c r="B625" s="324"/>
      <c r="C625" s="324" t="s">
        <v>1539</v>
      </c>
      <c r="D625" t="s">
        <v>1539</v>
      </c>
      <c r="E625" s="323" t="s">
        <v>1539</v>
      </c>
      <c r="G625" s="323" t="s">
        <v>1539</v>
      </c>
      <c r="H625" s="323" t="s">
        <v>1539</v>
      </c>
    </row>
    <row r="626" spans="1:8" x14ac:dyDescent="0.25">
      <c r="A626" s="103"/>
      <c r="B626" s="324"/>
      <c r="C626" s="324" t="s">
        <v>1539</v>
      </c>
      <c r="D626" t="s">
        <v>1539</v>
      </c>
      <c r="E626" s="323" t="s">
        <v>1539</v>
      </c>
      <c r="G626" s="323" t="s">
        <v>1539</v>
      </c>
      <c r="H626" s="323" t="s">
        <v>1539</v>
      </c>
    </row>
    <row r="627" spans="1:8" x14ac:dyDescent="0.25">
      <c r="A627" s="103"/>
      <c r="B627" s="324"/>
      <c r="C627" s="324" t="s">
        <v>1539</v>
      </c>
      <c r="D627" t="s">
        <v>1539</v>
      </c>
      <c r="E627" s="323" t="s">
        <v>1539</v>
      </c>
      <c r="G627" s="323" t="s">
        <v>1539</v>
      </c>
      <c r="H627" s="323" t="s">
        <v>1539</v>
      </c>
    </row>
    <row r="628" spans="1:8" x14ac:dyDescent="0.25">
      <c r="A628" s="103"/>
      <c r="B628" s="324"/>
      <c r="C628" s="324" t="s">
        <v>1539</v>
      </c>
      <c r="D628" t="s">
        <v>1539</v>
      </c>
      <c r="E628" s="323" t="s">
        <v>1539</v>
      </c>
      <c r="G628" s="323" t="s">
        <v>1539</v>
      </c>
      <c r="H628" s="323" t="s">
        <v>1539</v>
      </c>
    </row>
    <row r="629" spans="1:8" x14ac:dyDescent="0.25">
      <c r="A629" s="103"/>
      <c r="B629" s="324"/>
      <c r="C629" s="324" t="s">
        <v>1539</v>
      </c>
      <c r="D629" t="s">
        <v>1539</v>
      </c>
      <c r="E629" s="323" t="s">
        <v>1539</v>
      </c>
      <c r="G629" s="323" t="s">
        <v>1539</v>
      </c>
      <c r="H629" s="323" t="s">
        <v>1539</v>
      </c>
    </row>
    <row r="630" spans="1:8" x14ac:dyDescent="0.25">
      <c r="A630" s="103"/>
      <c r="B630" s="324"/>
      <c r="C630" s="324" t="s">
        <v>1539</v>
      </c>
      <c r="D630" t="s">
        <v>1539</v>
      </c>
      <c r="E630" s="323" t="s">
        <v>1539</v>
      </c>
      <c r="G630" s="323" t="s">
        <v>1539</v>
      </c>
      <c r="H630" s="323" t="s">
        <v>1539</v>
      </c>
    </row>
    <row r="631" spans="1:8" x14ac:dyDescent="0.25">
      <c r="A631" s="103"/>
      <c r="B631" s="324"/>
      <c r="C631" s="324" t="s">
        <v>1539</v>
      </c>
      <c r="D631" t="s">
        <v>1539</v>
      </c>
      <c r="E631" s="323" t="s">
        <v>1539</v>
      </c>
      <c r="G631" s="323" t="s">
        <v>1539</v>
      </c>
      <c r="H631" s="323" t="s">
        <v>1539</v>
      </c>
    </row>
    <row r="632" spans="1:8" x14ac:dyDescent="0.25">
      <c r="A632" s="103"/>
      <c r="B632" s="324"/>
      <c r="C632" s="324" t="s">
        <v>1539</v>
      </c>
      <c r="D632" t="s">
        <v>1539</v>
      </c>
      <c r="E632" s="323" t="s">
        <v>1539</v>
      </c>
      <c r="G632" s="323" t="s">
        <v>1539</v>
      </c>
      <c r="H632" s="323" t="s">
        <v>1539</v>
      </c>
    </row>
    <row r="633" spans="1:8" x14ac:dyDescent="0.25">
      <c r="A633" s="103"/>
      <c r="B633" s="326"/>
      <c r="C633" s="324" t="s">
        <v>1539</v>
      </c>
      <c r="D633" t="s">
        <v>1539</v>
      </c>
      <c r="E633" s="323" t="s">
        <v>1539</v>
      </c>
      <c r="G633" s="323" t="s">
        <v>1539</v>
      </c>
      <c r="H633" s="323" t="s">
        <v>1539</v>
      </c>
    </row>
    <row r="634" spans="1:8" x14ac:dyDescent="0.25">
      <c r="A634" s="103"/>
      <c r="C634" s="324" t="s">
        <v>1539</v>
      </c>
      <c r="D634" t="s">
        <v>1539</v>
      </c>
      <c r="E634" s="323" t="s">
        <v>1539</v>
      </c>
      <c r="G634" s="323" t="s">
        <v>1539</v>
      </c>
      <c r="H634" s="323" t="s">
        <v>1539</v>
      </c>
    </row>
    <row r="635" spans="1:8" x14ac:dyDescent="0.25">
      <c r="A635" s="103"/>
      <c r="C635" s="324" t="s">
        <v>1539</v>
      </c>
      <c r="D635" t="s">
        <v>1539</v>
      </c>
      <c r="E635" s="323" t="s">
        <v>1539</v>
      </c>
      <c r="G635" s="323" t="s">
        <v>1539</v>
      </c>
      <c r="H635" s="323" t="s">
        <v>1539</v>
      </c>
    </row>
    <row r="636" spans="1:8" x14ac:dyDescent="0.25">
      <c r="A636" s="103"/>
      <c r="C636" s="324" t="s">
        <v>1539</v>
      </c>
      <c r="D636" t="s">
        <v>1539</v>
      </c>
      <c r="E636" s="323" t="s">
        <v>1539</v>
      </c>
      <c r="G636" s="323" t="s">
        <v>1539</v>
      </c>
      <c r="H636" s="323" t="s">
        <v>1539</v>
      </c>
    </row>
    <row r="637" spans="1:8" x14ac:dyDescent="0.25">
      <c r="A637" s="103"/>
      <c r="B637" s="324"/>
      <c r="C637" s="324" t="s">
        <v>1539</v>
      </c>
      <c r="D637" t="s">
        <v>1539</v>
      </c>
      <c r="E637" s="323" t="s">
        <v>1539</v>
      </c>
      <c r="G637" s="323" t="s">
        <v>1539</v>
      </c>
      <c r="H637" s="323" t="s">
        <v>1539</v>
      </c>
    </row>
    <row r="638" spans="1:8" x14ac:dyDescent="0.25">
      <c r="A638" s="103"/>
      <c r="B638" s="324"/>
      <c r="C638" s="324" t="s">
        <v>1539</v>
      </c>
      <c r="D638" t="s">
        <v>1539</v>
      </c>
      <c r="E638" s="323" t="s">
        <v>1539</v>
      </c>
      <c r="G638" s="323" t="s">
        <v>1539</v>
      </c>
      <c r="H638" s="323" t="s">
        <v>1539</v>
      </c>
    </row>
    <row r="639" spans="1:8" x14ac:dyDescent="0.25">
      <c r="A639" s="103"/>
      <c r="B639" s="324"/>
      <c r="C639" s="324" t="s">
        <v>1539</v>
      </c>
      <c r="D639" t="s">
        <v>1539</v>
      </c>
      <c r="E639" s="323" t="s">
        <v>1539</v>
      </c>
      <c r="G639" s="323" t="s">
        <v>1539</v>
      </c>
      <c r="H639" s="323" t="s">
        <v>1539</v>
      </c>
    </row>
    <row r="640" spans="1:8" x14ac:dyDescent="0.25">
      <c r="A640" s="103"/>
      <c r="B640" s="324"/>
      <c r="C640" s="324" t="s">
        <v>1539</v>
      </c>
      <c r="D640" t="s">
        <v>1539</v>
      </c>
      <c r="E640" s="323" t="s">
        <v>1539</v>
      </c>
      <c r="G640" s="323" t="s">
        <v>1539</v>
      </c>
      <c r="H640" s="323" t="s">
        <v>1539</v>
      </c>
    </row>
    <row r="641" spans="1:8" x14ac:dyDescent="0.25">
      <c r="A641" s="103"/>
      <c r="B641" s="324"/>
      <c r="C641" s="324" t="s">
        <v>1539</v>
      </c>
      <c r="D641" t="s">
        <v>1539</v>
      </c>
      <c r="E641" s="323" t="s">
        <v>1539</v>
      </c>
      <c r="G641" s="323" t="s">
        <v>1539</v>
      </c>
      <c r="H641" s="323" t="s">
        <v>1539</v>
      </c>
    </row>
    <row r="642" spans="1:8" x14ac:dyDescent="0.25">
      <c r="A642" s="103"/>
      <c r="B642" s="324"/>
      <c r="C642" s="324" t="s">
        <v>1539</v>
      </c>
      <c r="D642" t="s">
        <v>1539</v>
      </c>
      <c r="E642" s="323" t="s">
        <v>1539</v>
      </c>
      <c r="G642" s="323" t="s">
        <v>1539</v>
      </c>
      <c r="H642" s="323" t="s">
        <v>1539</v>
      </c>
    </row>
    <row r="643" spans="1:8" x14ac:dyDescent="0.25">
      <c r="A643" s="103"/>
      <c r="B643" s="324"/>
      <c r="C643" s="324" t="s">
        <v>1539</v>
      </c>
      <c r="D643" t="s">
        <v>1539</v>
      </c>
      <c r="E643" s="323" t="s">
        <v>1539</v>
      </c>
      <c r="G643" s="323" t="s">
        <v>1539</v>
      </c>
      <c r="H643" s="323" t="s">
        <v>1539</v>
      </c>
    </row>
    <row r="644" spans="1:8" x14ac:dyDescent="0.25">
      <c r="A644" s="103"/>
      <c r="B644" s="324"/>
      <c r="C644" s="324" t="s">
        <v>1539</v>
      </c>
      <c r="D644" t="s">
        <v>1539</v>
      </c>
      <c r="E644" s="323" t="s">
        <v>1539</v>
      </c>
      <c r="G644" s="323" t="s">
        <v>1539</v>
      </c>
      <c r="H644" s="323" t="s">
        <v>1539</v>
      </c>
    </row>
    <row r="645" spans="1:8" x14ac:dyDescent="0.25">
      <c r="A645" s="103"/>
      <c r="B645" s="324"/>
      <c r="C645" s="324" t="s">
        <v>1539</v>
      </c>
      <c r="D645" t="s">
        <v>1539</v>
      </c>
      <c r="E645" s="323" t="s">
        <v>1539</v>
      </c>
      <c r="G645" s="323" t="s">
        <v>1539</v>
      </c>
      <c r="H645" s="323" t="s">
        <v>1539</v>
      </c>
    </row>
    <row r="646" spans="1:8" x14ac:dyDescent="0.25">
      <c r="A646" s="103"/>
      <c r="B646" s="324"/>
      <c r="C646" s="324" t="s">
        <v>1539</v>
      </c>
      <c r="D646" t="s">
        <v>1539</v>
      </c>
      <c r="E646" s="323" t="s">
        <v>1539</v>
      </c>
      <c r="G646" s="323" t="s">
        <v>1539</v>
      </c>
      <c r="H646" s="323" t="s">
        <v>1539</v>
      </c>
    </row>
    <row r="647" spans="1:8" x14ac:dyDescent="0.25">
      <c r="A647" s="103"/>
      <c r="B647" s="324"/>
      <c r="C647" s="324" t="s">
        <v>1539</v>
      </c>
      <c r="D647" t="s">
        <v>1539</v>
      </c>
      <c r="E647" s="323" t="s">
        <v>1539</v>
      </c>
      <c r="G647" s="323" t="s">
        <v>1539</v>
      </c>
      <c r="H647" s="323" t="s">
        <v>1539</v>
      </c>
    </row>
    <row r="648" spans="1:8" x14ac:dyDescent="0.25">
      <c r="A648" s="103"/>
      <c r="B648" s="324"/>
      <c r="C648" s="324" t="s">
        <v>1539</v>
      </c>
      <c r="D648" t="s">
        <v>1539</v>
      </c>
      <c r="E648" s="323" t="s">
        <v>1539</v>
      </c>
      <c r="G648" s="323" t="s">
        <v>1539</v>
      </c>
      <c r="H648" s="323" t="s">
        <v>1539</v>
      </c>
    </row>
    <row r="649" spans="1:8" x14ac:dyDescent="0.25">
      <c r="A649" s="103"/>
      <c r="B649" s="324"/>
      <c r="C649" s="324" t="s">
        <v>1539</v>
      </c>
      <c r="D649" t="s">
        <v>1539</v>
      </c>
      <c r="E649" s="323" t="s">
        <v>1539</v>
      </c>
      <c r="G649" s="323" t="s">
        <v>1539</v>
      </c>
      <c r="H649" s="323" t="s">
        <v>1539</v>
      </c>
    </row>
    <row r="650" spans="1:8" x14ac:dyDescent="0.25">
      <c r="A650" s="103"/>
      <c r="B650" s="324"/>
      <c r="C650" s="324" t="s">
        <v>1539</v>
      </c>
      <c r="D650" t="s">
        <v>1539</v>
      </c>
      <c r="E650" s="323" t="s">
        <v>1539</v>
      </c>
      <c r="G650" s="323" t="s">
        <v>1539</v>
      </c>
      <c r="H650" s="323" t="s">
        <v>1539</v>
      </c>
    </row>
    <row r="651" spans="1:8" x14ac:dyDescent="0.25">
      <c r="A651" s="103"/>
      <c r="B651" s="324"/>
      <c r="C651" s="324" t="s">
        <v>1539</v>
      </c>
      <c r="D651" t="s">
        <v>1539</v>
      </c>
      <c r="E651" s="323" t="s">
        <v>1539</v>
      </c>
      <c r="G651" s="323" t="s">
        <v>1539</v>
      </c>
      <c r="H651" s="323" t="s">
        <v>1539</v>
      </c>
    </row>
    <row r="652" spans="1:8" x14ac:dyDescent="0.25">
      <c r="A652" s="103"/>
      <c r="B652" s="324"/>
      <c r="C652" s="324" t="s">
        <v>1539</v>
      </c>
      <c r="D652" t="s">
        <v>1539</v>
      </c>
      <c r="E652" s="323" t="s">
        <v>1539</v>
      </c>
      <c r="G652" s="323" t="s">
        <v>1539</v>
      </c>
      <c r="H652" s="323" t="s">
        <v>1539</v>
      </c>
    </row>
    <row r="653" spans="1:8" x14ac:dyDescent="0.25">
      <c r="A653" s="103"/>
      <c r="B653" s="324"/>
      <c r="C653" s="324" t="s">
        <v>1539</v>
      </c>
      <c r="D653" t="s">
        <v>1539</v>
      </c>
      <c r="E653" s="323" t="s">
        <v>1539</v>
      </c>
      <c r="G653" s="323" t="s">
        <v>1539</v>
      </c>
      <c r="H653" s="323" t="s">
        <v>1539</v>
      </c>
    </row>
    <row r="654" spans="1:8" x14ac:dyDescent="0.25">
      <c r="A654" s="103"/>
      <c r="B654" s="324"/>
      <c r="C654" s="324" t="s">
        <v>1539</v>
      </c>
      <c r="D654" t="s">
        <v>1539</v>
      </c>
      <c r="E654" s="323" t="s">
        <v>1539</v>
      </c>
      <c r="G654" s="323" t="s">
        <v>1539</v>
      </c>
      <c r="H654" s="323" t="s">
        <v>1539</v>
      </c>
    </row>
    <row r="655" spans="1:8" x14ac:dyDescent="0.25">
      <c r="A655" s="103"/>
      <c r="B655" s="324"/>
      <c r="C655" s="324" t="s">
        <v>1539</v>
      </c>
      <c r="D655" t="s">
        <v>1539</v>
      </c>
      <c r="E655" s="323" t="s">
        <v>1539</v>
      </c>
      <c r="G655" s="323" t="s">
        <v>1539</v>
      </c>
      <c r="H655" s="323" t="s">
        <v>1539</v>
      </c>
    </row>
    <row r="656" spans="1:8" x14ac:dyDescent="0.25">
      <c r="A656" s="103"/>
      <c r="B656" s="324"/>
      <c r="C656" s="324" t="s">
        <v>1539</v>
      </c>
      <c r="D656" t="s">
        <v>1539</v>
      </c>
      <c r="E656" s="323" t="s">
        <v>1539</v>
      </c>
      <c r="G656" s="323" t="s">
        <v>1539</v>
      </c>
      <c r="H656" s="323" t="s">
        <v>1539</v>
      </c>
    </row>
    <row r="657" spans="1:8" x14ac:dyDescent="0.25">
      <c r="A657" s="103"/>
      <c r="B657" s="324"/>
      <c r="C657" s="324" t="s">
        <v>1539</v>
      </c>
      <c r="D657" t="s">
        <v>1539</v>
      </c>
      <c r="E657" s="323" t="s">
        <v>1539</v>
      </c>
      <c r="G657" s="323" t="s">
        <v>1539</v>
      </c>
      <c r="H657" s="323" t="s">
        <v>1539</v>
      </c>
    </row>
    <row r="658" spans="1:8" x14ac:dyDescent="0.25">
      <c r="A658" s="103"/>
      <c r="B658" s="324"/>
      <c r="C658" s="324" t="s">
        <v>1539</v>
      </c>
      <c r="D658" t="s">
        <v>1539</v>
      </c>
      <c r="E658" s="323" t="s">
        <v>1539</v>
      </c>
      <c r="G658" s="323" t="s">
        <v>1539</v>
      </c>
      <c r="H658" s="323" t="s">
        <v>1539</v>
      </c>
    </row>
    <row r="659" spans="1:8" x14ac:dyDescent="0.25">
      <c r="A659" s="103"/>
      <c r="B659" s="324"/>
      <c r="C659" s="324" t="s">
        <v>1539</v>
      </c>
      <c r="D659" t="s">
        <v>1539</v>
      </c>
      <c r="E659" s="323" t="s">
        <v>1539</v>
      </c>
      <c r="G659" s="323" t="s">
        <v>1539</v>
      </c>
      <c r="H659" s="323" t="s">
        <v>1539</v>
      </c>
    </row>
    <row r="660" spans="1:8" x14ac:dyDescent="0.25">
      <c r="A660" s="103"/>
      <c r="B660" s="324"/>
      <c r="C660" s="324" t="s">
        <v>1539</v>
      </c>
      <c r="D660" t="s">
        <v>1539</v>
      </c>
      <c r="E660" s="323" t="s">
        <v>1539</v>
      </c>
      <c r="G660" s="323" t="s">
        <v>1539</v>
      </c>
      <c r="H660" s="323" t="s">
        <v>1539</v>
      </c>
    </row>
    <row r="661" spans="1:8" x14ac:dyDescent="0.25">
      <c r="A661" s="103"/>
      <c r="B661" s="324"/>
      <c r="C661" s="324" t="s">
        <v>1539</v>
      </c>
      <c r="D661" t="s">
        <v>1539</v>
      </c>
      <c r="E661" s="323" t="s">
        <v>1539</v>
      </c>
      <c r="G661" s="323" t="s">
        <v>1539</v>
      </c>
      <c r="H661" s="323" t="s">
        <v>1539</v>
      </c>
    </row>
    <row r="662" spans="1:8" x14ac:dyDescent="0.25">
      <c r="A662" s="103"/>
      <c r="B662" s="324"/>
      <c r="C662" s="324" t="s">
        <v>1539</v>
      </c>
      <c r="D662" t="s">
        <v>1539</v>
      </c>
      <c r="E662" s="323" t="s">
        <v>1539</v>
      </c>
      <c r="G662" s="323" t="s">
        <v>1539</v>
      </c>
      <c r="H662" s="323" t="s">
        <v>1539</v>
      </c>
    </row>
    <row r="663" spans="1:8" x14ac:dyDescent="0.25">
      <c r="A663" s="103"/>
      <c r="B663" s="324"/>
      <c r="C663" s="324" t="s">
        <v>1539</v>
      </c>
      <c r="D663" t="s">
        <v>1539</v>
      </c>
      <c r="E663" s="323" t="s">
        <v>1539</v>
      </c>
      <c r="G663" s="323" t="s">
        <v>1539</v>
      </c>
      <c r="H663" s="323" t="s">
        <v>1539</v>
      </c>
    </row>
    <row r="664" spans="1:8" x14ac:dyDescent="0.25">
      <c r="A664" s="103"/>
      <c r="B664" s="324"/>
      <c r="C664" s="324" t="s">
        <v>1539</v>
      </c>
      <c r="D664" t="s">
        <v>1539</v>
      </c>
      <c r="E664" s="323" t="s">
        <v>1539</v>
      </c>
      <c r="G664" s="323" t="s">
        <v>1539</v>
      </c>
      <c r="H664" s="323" t="s">
        <v>1539</v>
      </c>
    </row>
    <row r="665" spans="1:8" x14ac:dyDescent="0.25">
      <c r="A665" s="103"/>
      <c r="B665" s="324"/>
      <c r="C665" s="324" t="s">
        <v>1539</v>
      </c>
      <c r="D665" t="s">
        <v>1539</v>
      </c>
      <c r="E665" s="323" t="s">
        <v>1539</v>
      </c>
      <c r="G665" s="323" t="s">
        <v>1539</v>
      </c>
      <c r="H665" s="323" t="s">
        <v>1539</v>
      </c>
    </row>
    <row r="666" spans="1:8" x14ac:dyDescent="0.25">
      <c r="A666" s="103"/>
      <c r="B666" s="326"/>
      <c r="C666" s="324" t="s">
        <v>1539</v>
      </c>
      <c r="D666" t="s">
        <v>1539</v>
      </c>
      <c r="E666" s="323" t="s">
        <v>1539</v>
      </c>
      <c r="G666" s="323" t="s">
        <v>1539</v>
      </c>
      <c r="H666" s="323" t="s">
        <v>1539</v>
      </c>
    </row>
    <row r="667" spans="1:8" x14ac:dyDescent="0.25">
      <c r="A667" s="103"/>
      <c r="C667" s="324" t="s">
        <v>1539</v>
      </c>
      <c r="D667" t="s">
        <v>1539</v>
      </c>
      <c r="E667" s="323" t="s">
        <v>1539</v>
      </c>
      <c r="G667" s="323" t="s">
        <v>1539</v>
      </c>
      <c r="H667" s="323" t="s">
        <v>1539</v>
      </c>
    </row>
    <row r="668" spans="1:8" x14ac:dyDescent="0.25">
      <c r="A668" s="103"/>
      <c r="C668" s="324" t="s">
        <v>1539</v>
      </c>
      <c r="D668" t="s">
        <v>1539</v>
      </c>
      <c r="E668" s="323" t="s">
        <v>1539</v>
      </c>
      <c r="G668" s="323" t="s">
        <v>1539</v>
      </c>
      <c r="H668" s="323" t="s">
        <v>1539</v>
      </c>
    </row>
    <row r="669" spans="1:8" x14ac:dyDescent="0.25">
      <c r="A669" s="103"/>
      <c r="C669" s="324" t="s">
        <v>1539</v>
      </c>
      <c r="D669" t="s">
        <v>1539</v>
      </c>
      <c r="E669" s="323" t="s">
        <v>1539</v>
      </c>
      <c r="G669" s="323" t="s">
        <v>1539</v>
      </c>
      <c r="H669" s="323" t="s">
        <v>1539</v>
      </c>
    </row>
    <row r="670" spans="1:8" x14ac:dyDescent="0.25">
      <c r="A670" s="103"/>
      <c r="C670" s="324" t="s">
        <v>1539</v>
      </c>
      <c r="D670" t="s">
        <v>1539</v>
      </c>
      <c r="E670" s="323" t="s">
        <v>1539</v>
      </c>
      <c r="G670" s="323" t="s">
        <v>1539</v>
      </c>
      <c r="H670" s="323" t="s">
        <v>1539</v>
      </c>
    </row>
    <row r="671" spans="1:8" x14ac:dyDescent="0.25">
      <c r="A671" s="103"/>
      <c r="B671" s="326"/>
      <c r="C671" s="324" t="s">
        <v>1539</v>
      </c>
      <c r="D671" t="s">
        <v>1539</v>
      </c>
      <c r="E671" s="323" t="s">
        <v>1539</v>
      </c>
      <c r="G671" s="323" t="s">
        <v>1539</v>
      </c>
      <c r="H671" s="323" t="s">
        <v>1539</v>
      </c>
    </row>
    <row r="672" spans="1:8" x14ac:dyDescent="0.25">
      <c r="A672" s="103"/>
      <c r="C672" s="324" t="s">
        <v>1539</v>
      </c>
      <c r="D672" t="s">
        <v>1539</v>
      </c>
      <c r="E672" s="323" t="s">
        <v>1539</v>
      </c>
      <c r="G672" s="323" t="s">
        <v>1539</v>
      </c>
      <c r="H672" s="323" t="s">
        <v>1539</v>
      </c>
    </row>
    <row r="673" spans="1:8" x14ac:dyDescent="0.25">
      <c r="A673" s="103"/>
      <c r="C673" s="324" t="s">
        <v>1539</v>
      </c>
      <c r="D673" t="s">
        <v>1539</v>
      </c>
      <c r="E673" s="323" t="s">
        <v>1539</v>
      </c>
      <c r="G673" s="323" t="s">
        <v>1539</v>
      </c>
      <c r="H673" s="323" t="s">
        <v>1539</v>
      </c>
    </row>
    <row r="674" spans="1:8" x14ac:dyDescent="0.25">
      <c r="A674" s="103"/>
      <c r="C674" s="324" t="s">
        <v>1539</v>
      </c>
      <c r="D674" t="s">
        <v>1539</v>
      </c>
      <c r="E674" s="323" t="s">
        <v>1539</v>
      </c>
      <c r="G674" s="323" t="s">
        <v>1539</v>
      </c>
      <c r="H674" s="323" t="s">
        <v>1539</v>
      </c>
    </row>
    <row r="675" spans="1:8" x14ac:dyDescent="0.25">
      <c r="A675" s="103"/>
      <c r="C675" s="324" t="s">
        <v>1539</v>
      </c>
      <c r="D675" t="s">
        <v>1539</v>
      </c>
      <c r="E675" s="323" t="s">
        <v>1539</v>
      </c>
      <c r="G675" s="323" t="s">
        <v>1539</v>
      </c>
      <c r="H675" s="323" t="s">
        <v>1539</v>
      </c>
    </row>
    <row r="676" spans="1:8" x14ac:dyDescent="0.25">
      <c r="A676" s="103"/>
      <c r="C676" s="324" t="s">
        <v>1539</v>
      </c>
      <c r="D676" t="s">
        <v>1539</v>
      </c>
      <c r="E676" s="323" t="s">
        <v>1539</v>
      </c>
      <c r="G676" s="323" t="s">
        <v>1539</v>
      </c>
      <c r="H676" s="323" t="s">
        <v>1539</v>
      </c>
    </row>
    <row r="677" spans="1:8" x14ac:dyDescent="0.25">
      <c r="A677" s="103"/>
      <c r="C677" s="324" t="s">
        <v>1539</v>
      </c>
      <c r="D677" t="s">
        <v>1539</v>
      </c>
      <c r="E677" s="323" t="s">
        <v>1539</v>
      </c>
      <c r="G677" s="323" t="s">
        <v>1539</v>
      </c>
      <c r="H677" s="323" t="s">
        <v>1539</v>
      </c>
    </row>
    <row r="678" spans="1:8" x14ac:dyDescent="0.25">
      <c r="A678" s="103"/>
      <c r="B678" s="324"/>
      <c r="C678" s="324" t="s">
        <v>1539</v>
      </c>
      <c r="D678" t="s">
        <v>1539</v>
      </c>
      <c r="E678" s="323" t="s">
        <v>1539</v>
      </c>
      <c r="G678" s="323" t="s">
        <v>1539</v>
      </c>
      <c r="H678" s="323" t="s">
        <v>1539</v>
      </c>
    </row>
    <row r="679" spans="1:8" x14ac:dyDescent="0.25">
      <c r="A679" s="103"/>
      <c r="B679" s="324"/>
      <c r="C679" s="324" t="s">
        <v>1539</v>
      </c>
      <c r="D679" t="s">
        <v>1539</v>
      </c>
      <c r="E679" s="323" t="s">
        <v>1539</v>
      </c>
      <c r="G679" s="323" t="s">
        <v>1539</v>
      </c>
      <c r="H679" s="323" t="s">
        <v>1539</v>
      </c>
    </row>
    <row r="680" spans="1:8" x14ac:dyDescent="0.25">
      <c r="A680" s="103"/>
      <c r="B680" s="324"/>
      <c r="C680" s="324" t="s">
        <v>1539</v>
      </c>
      <c r="D680" t="s">
        <v>1539</v>
      </c>
      <c r="E680" s="323" t="s">
        <v>1539</v>
      </c>
      <c r="G680" s="323" t="s">
        <v>1539</v>
      </c>
      <c r="H680" s="323" t="s">
        <v>1539</v>
      </c>
    </row>
    <row r="681" spans="1:8" x14ac:dyDescent="0.25">
      <c r="A681" s="103"/>
      <c r="B681" s="324"/>
      <c r="C681" s="324" t="s">
        <v>1539</v>
      </c>
      <c r="D681" t="s">
        <v>1539</v>
      </c>
      <c r="E681" s="323" t="s">
        <v>1539</v>
      </c>
      <c r="G681" s="323" t="s">
        <v>1539</v>
      </c>
      <c r="H681" s="323" t="s">
        <v>1539</v>
      </c>
    </row>
    <row r="682" spans="1:8" x14ac:dyDescent="0.25">
      <c r="A682" s="103"/>
      <c r="B682" s="324"/>
      <c r="C682" s="324" t="s">
        <v>1539</v>
      </c>
      <c r="D682" t="s">
        <v>1539</v>
      </c>
      <c r="E682" s="323" t="s">
        <v>1539</v>
      </c>
      <c r="G682" s="323" t="s">
        <v>1539</v>
      </c>
      <c r="H682" s="323" t="s">
        <v>1539</v>
      </c>
    </row>
    <row r="683" spans="1:8" x14ac:dyDescent="0.25">
      <c r="A683" s="103"/>
      <c r="B683" s="324"/>
      <c r="C683" s="324" t="s">
        <v>1539</v>
      </c>
      <c r="D683" t="s">
        <v>1539</v>
      </c>
      <c r="E683" s="323" t="s">
        <v>1539</v>
      </c>
      <c r="G683" s="323" t="s">
        <v>1539</v>
      </c>
      <c r="H683" s="323" t="s">
        <v>1539</v>
      </c>
    </row>
    <row r="684" spans="1:8" x14ac:dyDescent="0.25">
      <c r="A684" s="103"/>
      <c r="B684" s="324"/>
      <c r="C684" s="324" t="s">
        <v>1539</v>
      </c>
      <c r="D684" t="s">
        <v>1539</v>
      </c>
      <c r="E684" s="323" t="s">
        <v>1539</v>
      </c>
      <c r="G684" s="323" t="s">
        <v>1539</v>
      </c>
      <c r="H684" s="323" t="s">
        <v>1539</v>
      </c>
    </row>
    <row r="685" spans="1:8" x14ac:dyDescent="0.25">
      <c r="A685" s="103"/>
      <c r="B685" s="324"/>
      <c r="C685" s="324" t="s">
        <v>1539</v>
      </c>
      <c r="D685" t="s">
        <v>1539</v>
      </c>
      <c r="E685" s="323" t="s">
        <v>1539</v>
      </c>
      <c r="G685" s="323" t="s">
        <v>1539</v>
      </c>
      <c r="H685" s="323" t="s">
        <v>1539</v>
      </c>
    </row>
    <row r="686" spans="1:8" x14ac:dyDescent="0.25">
      <c r="A686" s="103"/>
      <c r="B686" s="324"/>
      <c r="C686" s="324" t="s">
        <v>1539</v>
      </c>
      <c r="D686" t="s">
        <v>1539</v>
      </c>
      <c r="E686" s="323" t="s">
        <v>1539</v>
      </c>
      <c r="G686" s="323" t="s">
        <v>1539</v>
      </c>
      <c r="H686" s="323" t="s">
        <v>1539</v>
      </c>
    </row>
    <row r="687" spans="1:8" x14ac:dyDescent="0.25">
      <c r="A687" s="103"/>
      <c r="B687" s="324"/>
      <c r="C687" s="324" t="s">
        <v>1539</v>
      </c>
      <c r="D687" t="s">
        <v>1539</v>
      </c>
      <c r="E687" s="323" t="s">
        <v>1539</v>
      </c>
      <c r="G687" s="323" t="s">
        <v>1539</v>
      </c>
      <c r="H687" s="323" t="s">
        <v>1539</v>
      </c>
    </row>
    <row r="688" spans="1:8" x14ac:dyDescent="0.25">
      <c r="A688" s="103"/>
      <c r="B688" s="324"/>
      <c r="C688" s="324" t="s">
        <v>1539</v>
      </c>
      <c r="D688" t="s">
        <v>1539</v>
      </c>
      <c r="E688" s="323" t="s">
        <v>1539</v>
      </c>
      <c r="G688" s="323" t="s">
        <v>1539</v>
      </c>
      <c r="H688" s="323" t="s">
        <v>1539</v>
      </c>
    </row>
    <row r="689" spans="1:8" x14ac:dyDescent="0.25">
      <c r="A689" s="103"/>
      <c r="B689" s="324"/>
      <c r="C689" s="324" t="s">
        <v>1539</v>
      </c>
      <c r="D689" t="s">
        <v>1539</v>
      </c>
      <c r="E689" s="323" t="s">
        <v>1539</v>
      </c>
      <c r="G689" s="323" t="s">
        <v>1539</v>
      </c>
      <c r="H689" s="323" t="s">
        <v>1539</v>
      </c>
    </row>
    <row r="690" spans="1:8" x14ac:dyDescent="0.25">
      <c r="A690" s="103"/>
      <c r="B690" s="324"/>
      <c r="C690" s="324" t="s">
        <v>1539</v>
      </c>
      <c r="D690" t="s">
        <v>1539</v>
      </c>
      <c r="E690" s="323" t="s">
        <v>1539</v>
      </c>
      <c r="G690" s="323" t="s">
        <v>1539</v>
      </c>
      <c r="H690" s="323" t="s">
        <v>1539</v>
      </c>
    </row>
    <row r="691" spans="1:8" x14ac:dyDescent="0.25">
      <c r="A691" s="103"/>
      <c r="B691" s="324"/>
      <c r="C691" s="324" t="s">
        <v>1539</v>
      </c>
      <c r="D691" t="s">
        <v>1539</v>
      </c>
      <c r="E691" s="323" t="s">
        <v>1539</v>
      </c>
      <c r="G691" s="323" t="s">
        <v>1539</v>
      </c>
      <c r="H691" s="323" t="s">
        <v>1539</v>
      </c>
    </row>
    <row r="692" spans="1:8" x14ac:dyDescent="0.25">
      <c r="A692" s="103"/>
      <c r="B692" s="324"/>
      <c r="C692" s="324" t="s">
        <v>1539</v>
      </c>
      <c r="D692" t="s">
        <v>1539</v>
      </c>
      <c r="E692" s="323" t="s">
        <v>1539</v>
      </c>
      <c r="G692" s="323" t="s">
        <v>1539</v>
      </c>
      <c r="H692" s="323" t="s">
        <v>1539</v>
      </c>
    </row>
    <row r="693" spans="1:8" x14ac:dyDescent="0.25">
      <c r="A693" s="103"/>
      <c r="B693" s="324"/>
      <c r="C693" s="324" t="s">
        <v>1539</v>
      </c>
      <c r="D693" t="s">
        <v>1539</v>
      </c>
      <c r="E693" s="323" t="s">
        <v>1539</v>
      </c>
      <c r="G693" s="323" t="s">
        <v>1539</v>
      </c>
      <c r="H693" s="323" t="s">
        <v>1539</v>
      </c>
    </row>
    <row r="694" spans="1:8" x14ac:dyDescent="0.25">
      <c r="A694" s="103"/>
      <c r="B694" s="326"/>
      <c r="C694" s="324" t="s">
        <v>1539</v>
      </c>
      <c r="D694" t="s">
        <v>1539</v>
      </c>
      <c r="E694" s="323" t="s">
        <v>1539</v>
      </c>
      <c r="G694" s="323" t="s">
        <v>1539</v>
      </c>
      <c r="H694" s="323" t="s">
        <v>1539</v>
      </c>
    </row>
    <row r="695" spans="1:8" x14ac:dyDescent="0.25">
      <c r="A695" s="103"/>
      <c r="C695" s="324" t="s">
        <v>1539</v>
      </c>
      <c r="D695" t="s">
        <v>1539</v>
      </c>
      <c r="E695" s="323" t="s">
        <v>1539</v>
      </c>
      <c r="G695" s="323" t="s">
        <v>1539</v>
      </c>
      <c r="H695" s="323" t="s">
        <v>1539</v>
      </c>
    </row>
    <row r="696" spans="1:8" x14ac:dyDescent="0.25">
      <c r="A696" s="103"/>
      <c r="C696" s="324" t="s">
        <v>1539</v>
      </c>
      <c r="D696" t="s">
        <v>1539</v>
      </c>
      <c r="E696" s="323" t="s">
        <v>1539</v>
      </c>
      <c r="G696" s="323" t="s">
        <v>1539</v>
      </c>
      <c r="H696" s="323" t="s">
        <v>1539</v>
      </c>
    </row>
    <row r="697" spans="1:8" x14ac:dyDescent="0.25">
      <c r="A697" s="103"/>
      <c r="C697" s="324" t="s">
        <v>1539</v>
      </c>
      <c r="D697" t="s">
        <v>1539</v>
      </c>
      <c r="E697" s="323" t="s">
        <v>1539</v>
      </c>
      <c r="G697" s="323" t="s">
        <v>1539</v>
      </c>
      <c r="H697" s="323" t="s">
        <v>1539</v>
      </c>
    </row>
    <row r="698" spans="1:8" x14ac:dyDescent="0.25">
      <c r="A698" s="103"/>
      <c r="B698" s="324"/>
      <c r="C698" s="324" t="s">
        <v>1539</v>
      </c>
      <c r="D698" t="s">
        <v>1539</v>
      </c>
      <c r="E698" s="323" t="s">
        <v>1539</v>
      </c>
      <c r="G698" s="323" t="s">
        <v>1539</v>
      </c>
      <c r="H698" s="323" t="s">
        <v>1539</v>
      </c>
    </row>
    <row r="699" spans="1:8" x14ac:dyDescent="0.25">
      <c r="A699" s="103"/>
      <c r="B699" s="324"/>
      <c r="C699" s="324" t="s">
        <v>1539</v>
      </c>
      <c r="D699" t="s">
        <v>1539</v>
      </c>
      <c r="E699" s="323" t="s">
        <v>1539</v>
      </c>
      <c r="G699" s="323" t="s">
        <v>1539</v>
      </c>
      <c r="H699" s="323" t="s">
        <v>1539</v>
      </c>
    </row>
    <row r="700" spans="1:8" x14ac:dyDescent="0.25">
      <c r="A700" s="103"/>
      <c r="B700" s="324"/>
      <c r="C700" s="324" t="s">
        <v>1539</v>
      </c>
      <c r="D700" t="s">
        <v>1539</v>
      </c>
      <c r="E700" s="323" t="s">
        <v>1539</v>
      </c>
      <c r="G700" s="323" t="s">
        <v>1539</v>
      </c>
      <c r="H700" s="323" t="s">
        <v>1539</v>
      </c>
    </row>
    <row r="701" spans="1:8" x14ac:dyDescent="0.25">
      <c r="A701" s="103"/>
      <c r="B701" s="324"/>
      <c r="C701" s="324" t="s">
        <v>1539</v>
      </c>
      <c r="D701" t="s">
        <v>1539</v>
      </c>
      <c r="E701" s="323" t="s">
        <v>1539</v>
      </c>
      <c r="G701" s="323" t="s">
        <v>1539</v>
      </c>
      <c r="H701" s="323" t="s">
        <v>1539</v>
      </c>
    </row>
    <row r="702" spans="1:8" x14ac:dyDescent="0.25">
      <c r="A702" s="103"/>
      <c r="B702" s="324"/>
      <c r="C702" s="324" t="s">
        <v>1539</v>
      </c>
      <c r="D702" t="s">
        <v>1539</v>
      </c>
      <c r="E702" s="323" t="s">
        <v>1539</v>
      </c>
      <c r="G702" s="323" t="s">
        <v>1539</v>
      </c>
      <c r="H702" s="323" t="s">
        <v>1539</v>
      </c>
    </row>
    <row r="703" spans="1:8" x14ac:dyDescent="0.25">
      <c r="A703" s="103"/>
      <c r="B703" s="324"/>
      <c r="C703" s="324" t="s">
        <v>1539</v>
      </c>
      <c r="D703" t="s">
        <v>1539</v>
      </c>
      <c r="E703" s="323" t="s">
        <v>1539</v>
      </c>
      <c r="G703" s="323" t="s">
        <v>1539</v>
      </c>
      <c r="H703" s="323" t="s">
        <v>1539</v>
      </c>
    </row>
    <row r="704" spans="1:8" x14ac:dyDescent="0.25">
      <c r="A704" s="103"/>
      <c r="B704" s="324"/>
      <c r="C704" s="324" t="s">
        <v>1539</v>
      </c>
      <c r="D704" t="s">
        <v>1539</v>
      </c>
      <c r="E704" s="323" t="s">
        <v>1539</v>
      </c>
      <c r="G704" s="323" t="s">
        <v>1539</v>
      </c>
      <c r="H704" s="323" t="s">
        <v>1539</v>
      </c>
    </row>
    <row r="705" spans="1:8" x14ac:dyDescent="0.25">
      <c r="A705" s="103"/>
      <c r="B705" s="324"/>
      <c r="C705" s="324" t="s">
        <v>1539</v>
      </c>
      <c r="D705" t="s">
        <v>1539</v>
      </c>
      <c r="E705" s="323" t="s">
        <v>1539</v>
      </c>
      <c r="G705" s="323" t="s">
        <v>1539</v>
      </c>
      <c r="H705" s="323" t="s">
        <v>1539</v>
      </c>
    </row>
    <row r="706" spans="1:8" x14ac:dyDescent="0.25">
      <c r="A706" s="103"/>
      <c r="B706" s="324"/>
      <c r="C706" s="324" t="s">
        <v>1539</v>
      </c>
      <c r="D706" t="s">
        <v>1539</v>
      </c>
      <c r="E706" s="323" t="s">
        <v>1539</v>
      </c>
      <c r="G706" s="323" t="s">
        <v>1539</v>
      </c>
      <c r="H706" s="323" t="s">
        <v>1539</v>
      </c>
    </row>
    <row r="707" spans="1:8" x14ac:dyDescent="0.25">
      <c r="A707" s="103"/>
      <c r="B707" s="324"/>
      <c r="C707" s="324" t="s">
        <v>1539</v>
      </c>
      <c r="D707" t="s">
        <v>1539</v>
      </c>
      <c r="E707" s="323" t="s">
        <v>1539</v>
      </c>
      <c r="G707" s="323" t="s">
        <v>1539</v>
      </c>
      <c r="H707" s="323" t="s">
        <v>1539</v>
      </c>
    </row>
    <row r="708" spans="1:8" x14ac:dyDescent="0.25">
      <c r="A708" s="103"/>
      <c r="B708" s="324"/>
      <c r="C708" s="324" t="s">
        <v>1539</v>
      </c>
      <c r="D708" t="s">
        <v>1539</v>
      </c>
      <c r="E708" s="323" t="s">
        <v>1539</v>
      </c>
      <c r="G708" s="323" t="s">
        <v>1539</v>
      </c>
      <c r="H708" s="323" t="s">
        <v>1539</v>
      </c>
    </row>
    <row r="709" spans="1:8" x14ac:dyDescent="0.25">
      <c r="A709" s="103"/>
      <c r="B709" s="324"/>
      <c r="C709" s="324" t="s">
        <v>1539</v>
      </c>
      <c r="D709" t="s">
        <v>1539</v>
      </c>
      <c r="E709" s="323" t="s">
        <v>1539</v>
      </c>
      <c r="G709" s="323" t="s">
        <v>1539</v>
      </c>
      <c r="H709" s="323" t="s">
        <v>1539</v>
      </c>
    </row>
    <row r="710" spans="1:8" x14ac:dyDescent="0.25">
      <c r="A710" s="103"/>
      <c r="B710" s="324"/>
      <c r="C710" s="324" t="s">
        <v>1539</v>
      </c>
      <c r="D710" t="s">
        <v>1539</v>
      </c>
      <c r="E710" s="323" t="s">
        <v>1539</v>
      </c>
      <c r="G710" s="323" t="s">
        <v>1539</v>
      </c>
      <c r="H710" s="323" t="s">
        <v>1539</v>
      </c>
    </row>
    <row r="711" spans="1:8" x14ac:dyDescent="0.25">
      <c r="A711" s="103"/>
      <c r="B711" s="324"/>
      <c r="C711" s="324" t="s">
        <v>1539</v>
      </c>
      <c r="D711" t="s">
        <v>1539</v>
      </c>
      <c r="E711" s="323" t="s">
        <v>1539</v>
      </c>
      <c r="G711" s="323" t="s">
        <v>1539</v>
      </c>
      <c r="H711" s="323" t="s">
        <v>1539</v>
      </c>
    </row>
    <row r="712" spans="1:8" x14ac:dyDescent="0.25">
      <c r="A712" s="103"/>
      <c r="B712" s="326"/>
      <c r="C712" s="324" t="s">
        <v>1539</v>
      </c>
      <c r="D712" t="s">
        <v>1539</v>
      </c>
      <c r="E712" s="323" t="s">
        <v>1539</v>
      </c>
      <c r="G712" s="323" t="s">
        <v>1539</v>
      </c>
      <c r="H712" s="323" t="s">
        <v>1539</v>
      </c>
    </row>
    <row r="713" spans="1:8" x14ac:dyDescent="0.25">
      <c r="A713" s="103"/>
      <c r="C713" s="324" t="s">
        <v>1539</v>
      </c>
      <c r="D713" t="s">
        <v>1539</v>
      </c>
      <c r="E713" s="323" t="s">
        <v>1539</v>
      </c>
      <c r="G713" s="323" t="s">
        <v>1539</v>
      </c>
      <c r="H713" s="323" t="s">
        <v>1539</v>
      </c>
    </row>
    <row r="714" spans="1:8" x14ac:dyDescent="0.25">
      <c r="A714" s="103"/>
      <c r="C714" s="324" t="s">
        <v>1539</v>
      </c>
      <c r="D714" t="s">
        <v>1539</v>
      </c>
      <c r="E714" s="323" t="s">
        <v>1539</v>
      </c>
      <c r="G714" s="323" t="s">
        <v>1539</v>
      </c>
      <c r="H714" s="323" t="s">
        <v>1539</v>
      </c>
    </row>
    <row r="715" spans="1:8" x14ac:dyDescent="0.25">
      <c r="A715" s="103"/>
      <c r="C715" s="324" t="s">
        <v>1539</v>
      </c>
      <c r="D715" t="s">
        <v>1539</v>
      </c>
      <c r="E715" s="323" t="s">
        <v>1539</v>
      </c>
      <c r="G715" s="323" t="s">
        <v>1539</v>
      </c>
      <c r="H715" s="323" t="s">
        <v>1539</v>
      </c>
    </row>
    <row r="716" spans="1:8" x14ac:dyDescent="0.25">
      <c r="A716" s="103"/>
      <c r="B716" s="324"/>
      <c r="C716" s="324" t="s">
        <v>1539</v>
      </c>
      <c r="D716" t="s">
        <v>1539</v>
      </c>
      <c r="E716" s="323" t="s">
        <v>1539</v>
      </c>
      <c r="G716" s="323" t="s">
        <v>1539</v>
      </c>
      <c r="H716" s="323" t="s">
        <v>1539</v>
      </c>
    </row>
    <row r="717" spans="1:8" x14ac:dyDescent="0.25">
      <c r="A717" s="103"/>
      <c r="B717" s="324"/>
      <c r="C717" s="324" t="s">
        <v>1539</v>
      </c>
      <c r="D717" t="s">
        <v>1539</v>
      </c>
      <c r="E717" s="323" t="s">
        <v>1539</v>
      </c>
      <c r="G717" s="323" t="s">
        <v>1539</v>
      </c>
      <c r="H717" s="323" t="s">
        <v>1539</v>
      </c>
    </row>
    <row r="718" spans="1:8" x14ac:dyDescent="0.25">
      <c r="A718" s="103"/>
      <c r="B718" s="324"/>
      <c r="C718" s="324" t="s">
        <v>1539</v>
      </c>
      <c r="D718" t="s">
        <v>1539</v>
      </c>
      <c r="E718" s="323" t="s">
        <v>1539</v>
      </c>
      <c r="G718" s="323" t="s">
        <v>1539</v>
      </c>
      <c r="H718" s="323" t="s">
        <v>1539</v>
      </c>
    </row>
    <row r="719" spans="1:8" x14ac:dyDescent="0.25">
      <c r="A719" s="103"/>
      <c r="B719" s="324"/>
      <c r="C719" s="324" t="s">
        <v>1539</v>
      </c>
      <c r="D719" t="s">
        <v>1539</v>
      </c>
      <c r="E719" s="323" t="s">
        <v>1539</v>
      </c>
      <c r="G719" s="323" t="s">
        <v>1539</v>
      </c>
      <c r="H719" s="323" t="s">
        <v>1539</v>
      </c>
    </row>
    <row r="720" spans="1:8" x14ac:dyDescent="0.25">
      <c r="A720" s="103"/>
      <c r="B720" s="324"/>
      <c r="C720" s="324" t="s">
        <v>1539</v>
      </c>
      <c r="D720" t="s">
        <v>1539</v>
      </c>
      <c r="E720" s="323" t="s">
        <v>1539</v>
      </c>
      <c r="G720" s="323" t="s">
        <v>1539</v>
      </c>
      <c r="H720" s="323" t="s">
        <v>1539</v>
      </c>
    </row>
    <row r="721" spans="1:8" x14ac:dyDescent="0.25">
      <c r="A721" s="103"/>
      <c r="B721" s="324"/>
      <c r="C721" s="324" t="s">
        <v>1539</v>
      </c>
      <c r="D721" t="s">
        <v>1539</v>
      </c>
      <c r="E721" s="323" t="s">
        <v>1539</v>
      </c>
      <c r="G721" s="323" t="s">
        <v>1539</v>
      </c>
      <c r="H721" s="323" t="s">
        <v>1539</v>
      </c>
    </row>
    <row r="722" spans="1:8" x14ac:dyDescent="0.25">
      <c r="A722" s="103"/>
      <c r="B722" s="324"/>
      <c r="C722" s="324" t="s">
        <v>1539</v>
      </c>
      <c r="D722" t="s">
        <v>1539</v>
      </c>
      <c r="E722" s="323" t="s">
        <v>1539</v>
      </c>
      <c r="G722" s="323" t="s">
        <v>1539</v>
      </c>
      <c r="H722" s="323" t="s">
        <v>1539</v>
      </c>
    </row>
    <row r="723" spans="1:8" x14ac:dyDescent="0.25">
      <c r="A723" s="103"/>
      <c r="B723" s="324"/>
      <c r="C723" s="324" t="s">
        <v>1539</v>
      </c>
      <c r="D723" t="s">
        <v>1539</v>
      </c>
      <c r="E723" s="323" t="s">
        <v>1539</v>
      </c>
      <c r="G723" s="323" t="s">
        <v>1539</v>
      </c>
      <c r="H723" s="323" t="s">
        <v>1539</v>
      </c>
    </row>
    <row r="724" spans="1:8" x14ac:dyDescent="0.25">
      <c r="A724" s="103"/>
      <c r="B724" s="324"/>
      <c r="C724" s="324" t="s">
        <v>1539</v>
      </c>
      <c r="D724" t="s">
        <v>1539</v>
      </c>
      <c r="E724" s="323" t="s">
        <v>1539</v>
      </c>
      <c r="G724" s="323" t="s">
        <v>1539</v>
      </c>
      <c r="H724" s="323" t="s">
        <v>1539</v>
      </c>
    </row>
    <row r="725" spans="1:8" x14ac:dyDescent="0.25">
      <c r="A725" s="103"/>
      <c r="B725" s="324"/>
      <c r="C725" s="324" t="s">
        <v>1539</v>
      </c>
      <c r="D725" t="s">
        <v>1539</v>
      </c>
      <c r="E725" s="323" t="s">
        <v>1539</v>
      </c>
      <c r="G725" s="323" t="s">
        <v>1539</v>
      </c>
      <c r="H725" s="323" t="s">
        <v>1539</v>
      </c>
    </row>
    <row r="726" spans="1:8" x14ac:dyDescent="0.25">
      <c r="A726" s="103"/>
      <c r="B726" s="324"/>
      <c r="C726" s="324" t="s">
        <v>1539</v>
      </c>
      <c r="D726" t="s">
        <v>1539</v>
      </c>
      <c r="E726" s="323" t="s">
        <v>1539</v>
      </c>
      <c r="G726" s="323" t="s">
        <v>1539</v>
      </c>
      <c r="H726" s="323" t="s">
        <v>1539</v>
      </c>
    </row>
    <row r="727" spans="1:8" x14ac:dyDescent="0.25">
      <c r="A727" s="103"/>
      <c r="B727" s="324"/>
      <c r="C727" s="324" t="s">
        <v>1539</v>
      </c>
      <c r="D727" t="s">
        <v>1539</v>
      </c>
      <c r="E727" s="323" t="s">
        <v>1539</v>
      </c>
      <c r="G727" s="323" t="s">
        <v>1539</v>
      </c>
      <c r="H727" s="323" t="s">
        <v>1539</v>
      </c>
    </row>
    <row r="728" spans="1:8" x14ac:dyDescent="0.25">
      <c r="A728" s="103"/>
      <c r="B728" s="324"/>
      <c r="C728" s="324" t="s">
        <v>1539</v>
      </c>
      <c r="D728" t="s">
        <v>1539</v>
      </c>
      <c r="E728" s="323" t="s">
        <v>1539</v>
      </c>
      <c r="G728" s="323" t="s">
        <v>1539</v>
      </c>
      <c r="H728" s="323" t="s">
        <v>1539</v>
      </c>
    </row>
    <row r="729" spans="1:8" x14ac:dyDescent="0.25">
      <c r="A729" s="103"/>
      <c r="B729" s="324"/>
      <c r="C729" s="324" t="s">
        <v>1539</v>
      </c>
      <c r="D729" t="s">
        <v>1539</v>
      </c>
      <c r="E729" s="323" t="s">
        <v>1539</v>
      </c>
      <c r="G729" s="323" t="s">
        <v>1539</v>
      </c>
      <c r="H729" s="323" t="s">
        <v>1539</v>
      </c>
    </row>
    <row r="730" spans="1:8" x14ac:dyDescent="0.25">
      <c r="A730" s="103"/>
      <c r="B730" s="324"/>
      <c r="C730" s="324" t="s">
        <v>1539</v>
      </c>
      <c r="D730" t="s">
        <v>1539</v>
      </c>
      <c r="E730" s="323" t="s">
        <v>1539</v>
      </c>
      <c r="G730" s="323" t="s">
        <v>1539</v>
      </c>
      <c r="H730" s="323" t="s">
        <v>1539</v>
      </c>
    </row>
    <row r="731" spans="1:8" x14ac:dyDescent="0.25">
      <c r="A731" s="103"/>
      <c r="B731" s="324"/>
      <c r="C731" s="324" t="s">
        <v>1539</v>
      </c>
      <c r="D731" t="s">
        <v>1539</v>
      </c>
      <c r="E731" s="323" t="s">
        <v>1539</v>
      </c>
      <c r="G731" s="323" t="s">
        <v>1539</v>
      </c>
      <c r="H731" s="323" t="s">
        <v>1539</v>
      </c>
    </row>
    <row r="732" spans="1:8" x14ac:dyDescent="0.25">
      <c r="A732" s="103"/>
      <c r="B732" s="324"/>
      <c r="C732" s="324" t="s">
        <v>1539</v>
      </c>
      <c r="D732" t="s">
        <v>1539</v>
      </c>
      <c r="E732" s="323" t="s">
        <v>1539</v>
      </c>
      <c r="G732" s="323" t="s">
        <v>1539</v>
      </c>
      <c r="H732" s="323" t="s">
        <v>1539</v>
      </c>
    </row>
    <row r="733" spans="1:8" x14ac:dyDescent="0.25">
      <c r="A733" s="103"/>
      <c r="B733" s="324"/>
      <c r="C733" s="324" t="s">
        <v>1539</v>
      </c>
      <c r="D733" t="s">
        <v>1539</v>
      </c>
      <c r="E733" s="323" t="s">
        <v>1539</v>
      </c>
      <c r="G733" s="323" t="s">
        <v>1539</v>
      </c>
      <c r="H733" s="323" t="s">
        <v>1539</v>
      </c>
    </row>
    <row r="734" spans="1:8" x14ac:dyDescent="0.25">
      <c r="A734" s="103"/>
      <c r="B734" s="324"/>
      <c r="C734" s="324" t="s">
        <v>1539</v>
      </c>
      <c r="D734" t="s">
        <v>1539</v>
      </c>
      <c r="E734" s="323" t="s">
        <v>1539</v>
      </c>
      <c r="G734" s="323" t="s">
        <v>1539</v>
      </c>
      <c r="H734" s="323" t="s">
        <v>1539</v>
      </c>
    </row>
    <row r="735" spans="1:8" x14ac:dyDescent="0.25">
      <c r="A735" s="103"/>
      <c r="B735" s="324"/>
      <c r="C735" s="324" t="s">
        <v>1539</v>
      </c>
      <c r="D735" t="s">
        <v>1539</v>
      </c>
      <c r="E735" s="323" t="s">
        <v>1539</v>
      </c>
      <c r="G735" s="323" t="s">
        <v>1539</v>
      </c>
      <c r="H735" s="323" t="s">
        <v>1539</v>
      </c>
    </row>
    <row r="736" spans="1:8" x14ac:dyDescent="0.25">
      <c r="A736" s="103"/>
      <c r="B736" s="324"/>
      <c r="C736" s="324" t="s">
        <v>1539</v>
      </c>
      <c r="D736" t="s">
        <v>1539</v>
      </c>
      <c r="E736" s="323" t="s">
        <v>1539</v>
      </c>
      <c r="G736" s="323" t="s">
        <v>1539</v>
      </c>
      <c r="H736" s="323" t="s">
        <v>1539</v>
      </c>
    </row>
    <row r="737" spans="1:8" x14ac:dyDescent="0.25">
      <c r="A737" s="103"/>
      <c r="B737" s="324"/>
      <c r="C737" s="324" t="s">
        <v>1539</v>
      </c>
      <c r="D737" t="s">
        <v>1539</v>
      </c>
      <c r="E737" s="323" t="s">
        <v>1539</v>
      </c>
      <c r="G737" s="323" t="s">
        <v>1539</v>
      </c>
      <c r="H737" s="323" t="s">
        <v>1539</v>
      </c>
    </row>
    <row r="738" spans="1:8" x14ac:dyDescent="0.25">
      <c r="A738" s="103"/>
      <c r="B738" s="324"/>
      <c r="C738" s="324" t="s">
        <v>1539</v>
      </c>
      <c r="D738" t="s">
        <v>1539</v>
      </c>
      <c r="E738" s="323" t="s">
        <v>1539</v>
      </c>
      <c r="G738" s="323" t="s">
        <v>1539</v>
      </c>
      <c r="H738" s="323" t="s">
        <v>1539</v>
      </c>
    </row>
    <row r="739" spans="1:8" x14ac:dyDescent="0.25">
      <c r="A739" s="103"/>
      <c r="B739" s="324"/>
      <c r="C739" s="324" t="s">
        <v>1539</v>
      </c>
      <c r="D739" t="s">
        <v>1539</v>
      </c>
      <c r="E739" s="323" t="s">
        <v>1539</v>
      </c>
      <c r="G739" s="323" t="s">
        <v>1539</v>
      </c>
      <c r="H739" s="323" t="s">
        <v>1539</v>
      </c>
    </row>
    <row r="740" spans="1:8" x14ac:dyDescent="0.25">
      <c r="A740" s="103"/>
      <c r="B740" s="324"/>
      <c r="C740" s="324" t="s">
        <v>1539</v>
      </c>
      <c r="D740" t="s">
        <v>1539</v>
      </c>
      <c r="E740" s="323" t="s">
        <v>1539</v>
      </c>
      <c r="G740" s="323" t="s">
        <v>1539</v>
      </c>
      <c r="H740" s="323" t="s">
        <v>1539</v>
      </c>
    </row>
    <row r="741" spans="1:8" x14ac:dyDescent="0.25">
      <c r="A741" s="103"/>
      <c r="B741" s="324"/>
      <c r="C741" s="324" t="s">
        <v>1539</v>
      </c>
      <c r="D741" t="s">
        <v>1539</v>
      </c>
      <c r="E741" s="323" t="s">
        <v>1539</v>
      </c>
      <c r="G741" s="323" t="s">
        <v>1539</v>
      </c>
      <c r="H741" s="323" t="s">
        <v>1539</v>
      </c>
    </row>
    <row r="742" spans="1:8" x14ac:dyDescent="0.25">
      <c r="A742" s="103"/>
      <c r="B742" s="324"/>
      <c r="C742" s="324" t="s">
        <v>1539</v>
      </c>
      <c r="D742" t="s">
        <v>1539</v>
      </c>
      <c r="E742" s="323" t="s">
        <v>1539</v>
      </c>
      <c r="G742" s="323" t="s">
        <v>1539</v>
      </c>
      <c r="H742" s="323" t="s">
        <v>1539</v>
      </c>
    </row>
    <row r="743" spans="1:8" x14ac:dyDescent="0.25">
      <c r="A743" s="103"/>
      <c r="B743" s="324"/>
      <c r="C743" s="324" t="s">
        <v>1539</v>
      </c>
      <c r="D743" t="s">
        <v>1539</v>
      </c>
      <c r="E743" s="323" t="s">
        <v>1539</v>
      </c>
      <c r="G743" s="323" t="s">
        <v>1539</v>
      </c>
      <c r="H743" s="323" t="s">
        <v>1539</v>
      </c>
    </row>
    <row r="744" spans="1:8" x14ac:dyDescent="0.25">
      <c r="A744" s="103"/>
      <c r="B744" s="324"/>
      <c r="C744" s="324" t="s">
        <v>1539</v>
      </c>
      <c r="D744" t="s">
        <v>1539</v>
      </c>
      <c r="E744" s="323" t="s">
        <v>1539</v>
      </c>
      <c r="G744" s="323" t="s">
        <v>1539</v>
      </c>
      <c r="H744" s="323" t="s">
        <v>1539</v>
      </c>
    </row>
    <row r="745" spans="1:8" x14ac:dyDescent="0.25">
      <c r="A745" s="103"/>
      <c r="B745" s="324"/>
      <c r="C745" s="324" t="s">
        <v>1539</v>
      </c>
      <c r="D745" t="s">
        <v>1539</v>
      </c>
      <c r="E745" s="323" t="s">
        <v>1539</v>
      </c>
      <c r="G745" s="323" t="s">
        <v>1539</v>
      </c>
      <c r="H745" s="323" t="s">
        <v>1539</v>
      </c>
    </row>
    <row r="746" spans="1:8" x14ac:dyDescent="0.25">
      <c r="A746" s="103"/>
      <c r="B746" s="324"/>
      <c r="C746" s="324" t="s">
        <v>1539</v>
      </c>
      <c r="D746" t="s">
        <v>1539</v>
      </c>
      <c r="E746" s="323" t="s">
        <v>1539</v>
      </c>
      <c r="G746" s="323" t="s">
        <v>1539</v>
      </c>
      <c r="H746" s="323" t="s">
        <v>1539</v>
      </c>
    </row>
    <row r="747" spans="1:8" x14ac:dyDescent="0.25">
      <c r="A747" s="103"/>
      <c r="B747" s="324"/>
      <c r="C747" s="324" t="s">
        <v>1539</v>
      </c>
      <c r="D747" t="s">
        <v>1539</v>
      </c>
      <c r="E747" s="323" t="s">
        <v>1539</v>
      </c>
      <c r="G747" s="323" t="s">
        <v>1539</v>
      </c>
      <c r="H747" s="323" t="s">
        <v>1539</v>
      </c>
    </row>
    <row r="748" spans="1:8" x14ac:dyDescent="0.25">
      <c r="A748" s="103"/>
      <c r="B748" s="324"/>
      <c r="C748" s="324" t="s">
        <v>1539</v>
      </c>
      <c r="D748" t="s">
        <v>1539</v>
      </c>
      <c r="E748" s="323" t="s">
        <v>1539</v>
      </c>
      <c r="G748" s="323" t="s">
        <v>1539</v>
      </c>
      <c r="H748" s="323" t="s">
        <v>1539</v>
      </c>
    </row>
    <row r="749" spans="1:8" x14ac:dyDescent="0.25">
      <c r="A749" s="103"/>
      <c r="B749" s="324"/>
      <c r="C749" s="324" t="s">
        <v>1539</v>
      </c>
      <c r="D749" t="s">
        <v>1539</v>
      </c>
      <c r="E749" s="323" t="s">
        <v>1539</v>
      </c>
      <c r="G749" s="323" t="s">
        <v>1539</v>
      </c>
      <c r="H749" s="323" t="s">
        <v>1539</v>
      </c>
    </row>
    <row r="750" spans="1:8" x14ac:dyDescent="0.25">
      <c r="A750" s="103"/>
      <c r="B750" s="324"/>
      <c r="C750" s="324" t="s">
        <v>1539</v>
      </c>
      <c r="D750" t="s">
        <v>1539</v>
      </c>
      <c r="E750" s="323" t="s">
        <v>1539</v>
      </c>
      <c r="G750" s="323" t="s">
        <v>1539</v>
      </c>
      <c r="H750" s="323" t="s">
        <v>1539</v>
      </c>
    </row>
    <row r="751" spans="1:8" x14ac:dyDescent="0.25">
      <c r="A751" s="103"/>
      <c r="B751" s="324"/>
      <c r="C751" s="324" t="s">
        <v>1539</v>
      </c>
      <c r="D751" t="s">
        <v>1539</v>
      </c>
      <c r="E751" s="323" t="s">
        <v>1539</v>
      </c>
      <c r="G751" s="323" t="s">
        <v>1539</v>
      </c>
      <c r="H751" s="323" t="s">
        <v>1539</v>
      </c>
    </row>
    <row r="752" spans="1:8" x14ac:dyDescent="0.25">
      <c r="A752" s="103"/>
      <c r="B752" s="324"/>
      <c r="C752" s="324" t="s">
        <v>1539</v>
      </c>
      <c r="D752" t="s">
        <v>1539</v>
      </c>
      <c r="E752" s="323" t="s">
        <v>1539</v>
      </c>
      <c r="G752" s="323" t="s">
        <v>1539</v>
      </c>
      <c r="H752" s="323" t="s">
        <v>1539</v>
      </c>
    </row>
    <row r="753" spans="1:8" x14ac:dyDescent="0.25">
      <c r="A753" s="103"/>
      <c r="B753" s="324"/>
      <c r="C753" s="324" t="s">
        <v>1539</v>
      </c>
      <c r="D753" t="s">
        <v>1539</v>
      </c>
      <c r="E753" s="323" t="s">
        <v>1539</v>
      </c>
      <c r="G753" s="323" t="s">
        <v>1539</v>
      </c>
      <c r="H753" s="323" t="s">
        <v>1539</v>
      </c>
    </row>
    <row r="754" spans="1:8" x14ac:dyDescent="0.25">
      <c r="A754" s="103"/>
      <c r="B754" s="324"/>
      <c r="C754" s="324" t="s">
        <v>1539</v>
      </c>
      <c r="D754" t="s">
        <v>1539</v>
      </c>
      <c r="E754" s="323" t="s">
        <v>1539</v>
      </c>
      <c r="G754" s="323" t="s">
        <v>1539</v>
      </c>
      <c r="H754" s="323" t="s">
        <v>1539</v>
      </c>
    </row>
    <row r="755" spans="1:8" x14ac:dyDescent="0.25">
      <c r="A755" s="103"/>
      <c r="B755" s="324"/>
      <c r="C755" s="324" t="s">
        <v>1539</v>
      </c>
      <c r="D755" t="s">
        <v>1539</v>
      </c>
      <c r="E755" s="323" t="s">
        <v>1539</v>
      </c>
      <c r="G755" s="323" t="s">
        <v>1539</v>
      </c>
      <c r="H755" s="323" t="s">
        <v>1539</v>
      </c>
    </row>
    <row r="756" spans="1:8" x14ac:dyDescent="0.25">
      <c r="A756" s="103"/>
      <c r="B756" s="324"/>
      <c r="C756" s="324" t="s">
        <v>1539</v>
      </c>
      <c r="D756" t="s">
        <v>1539</v>
      </c>
      <c r="E756" s="323" t="s">
        <v>1539</v>
      </c>
      <c r="G756" s="323" t="s">
        <v>1539</v>
      </c>
      <c r="H756" s="323" t="s">
        <v>1539</v>
      </c>
    </row>
    <row r="757" spans="1:8" x14ac:dyDescent="0.25">
      <c r="A757" s="103"/>
      <c r="B757" s="324"/>
      <c r="C757" s="324" t="s">
        <v>1539</v>
      </c>
      <c r="D757" t="s">
        <v>1539</v>
      </c>
      <c r="E757" s="323" t="s">
        <v>1539</v>
      </c>
      <c r="G757" s="323" t="s">
        <v>1539</v>
      </c>
      <c r="H757" s="323" t="s">
        <v>1539</v>
      </c>
    </row>
    <row r="758" spans="1:8" x14ac:dyDescent="0.25">
      <c r="A758" s="103"/>
      <c r="B758" s="324"/>
      <c r="C758" s="324" t="s">
        <v>1539</v>
      </c>
      <c r="D758" t="s">
        <v>1539</v>
      </c>
      <c r="E758" s="323" t="s">
        <v>1539</v>
      </c>
      <c r="G758" s="323" t="s">
        <v>1539</v>
      </c>
      <c r="H758" s="323" t="s">
        <v>1539</v>
      </c>
    </row>
    <row r="759" spans="1:8" x14ac:dyDescent="0.25">
      <c r="A759" s="103"/>
      <c r="B759" s="324"/>
      <c r="C759" s="324" t="s">
        <v>1539</v>
      </c>
      <c r="D759" t="s">
        <v>1539</v>
      </c>
      <c r="E759" s="323" t="s">
        <v>1539</v>
      </c>
      <c r="G759" s="323" t="s">
        <v>1539</v>
      </c>
      <c r="H759" s="323" t="s">
        <v>1539</v>
      </c>
    </row>
    <row r="760" spans="1:8" x14ac:dyDescent="0.25">
      <c r="A760" s="103"/>
      <c r="B760" s="324"/>
      <c r="C760" s="324" t="s">
        <v>1539</v>
      </c>
      <c r="D760" t="s">
        <v>1539</v>
      </c>
      <c r="E760" s="323" t="s">
        <v>1539</v>
      </c>
      <c r="G760" s="323" t="s">
        <v>1539</v>
      </c>
      <c r="H760" s="323" t="s">
        <v>1539</v>
      </c>
    </row>
    <row r="761" spans="1:8" x14ac:dyDescent="0.25">
      <c r="A761" s="103"/>
      <c r="B761" s="324"/>
      <c r="C761" s="324" t="s">
        <v>1539</v>
      </c>
      <c r="D761" t="s">
        <v>1539</v>
      </c>
      <c r="E761" s="323" t="s">
        <v>1539</v>
      </c>
      <c r="G761" s="323" t="s">
        <v>1539</v>
      </c>
      <c r="H761" s="323" t="s">
        <v>1539</v>
      </c>
    </row>
    <row r="762" spans="1:8" x14ac:dyDescent="0.25">
      <c r="A762" s="103"/>
      <c r="B762" s="324"/>
      <c r="C762" s="324" t="s">
        <v>1539</v>
      </c>
      <c r="D762" t="s">
        <v>1539</v>
      </c>
      <c r="E762" s="323" t="s">
        <v>1539</v>
      </c>
      <c r="G762" s="323" t="s">
        <v>1539</v>
      </c>
      <c r="H762" s="323" t="s">
        <v>1539</v>
      </c>
    </row>
    <row r="763" spans="1:8" x14ac:dyDescent="0.25">
      <c r="A763" s="103"/>
      <c r="B763" s="324"/>
      <c r="C763" s="324" t="s">
        <v>1539</v>
      </c>
      <c r="D763" t="s">
        <v>1539</v>
      </c>
      <c r="E763" s="323" t="s">
        <v>1539</v>
      </c>
      <c r="G763" s="323" t="s">
        <v>1539</v>
      </c>
      <c r="H763" s="323" t="s">
        <v>1539</v>
      </c>
    </row>
    <row r="764" spans="1:8" x14ac:dyDescent="0.25">
      <c r="A764" s="103"/>
      <c r="B764" s="324"/>
      <c r="C764" s="324" t="s">
        <v>1539</v>
      </c>
      <c r="D764" t="s">
        <v>1539</v>
      </c>
      <c r="E764" s="323" t="s">
        <v>1539</v>
      </c>
      <c r="G764" s="323" t="s">
        <v>1539</v>
      </c>
      <c r="H764" s="323" t="s">
        <v>1539</v>
      </c>
    </row>
    <row r="765" spans="1:8" x14ac:dyDescent="0.25">
      <c r="A765" s="103"/>
      <c r="B765" s="324"/>
      <c r="C765" s="324" t="s">
        <v>1539</v>
      </c>
      <c r="D765" t="s">
        <v>1539</v>
      </c>
      <c r="E765" s="323" t="s">
        <v>1539</v>
      </c>
      <c r="G765" s="323" t="s">
        <v>1539</v>
      </c>
      <c r="H765" s="323" t="s">
        <v>1539</v>
      </c>
    </row>
    <row r="766" spans="1:8" x14ac:dyDescent="0.25">
      <c r="A766" s="103"/>
      <c r="B766" s="324"/>
      <c r="C766" s="324" t="s">
        <v>1539</v>
      </c>
      <c r="D766" t="s">
        <v>1539</v>
      </c>
      <c r="E766" s="323" t="s">
        <v>1539</v>
      </c>
      <c r="G766" s="323" t="s">
        <v>1539</v>
      </c>
      <c r="H766" s="323" t="s">
        <v>1539</v>
      </c>
    </row>
    <row r="767" spans="1:8" x14ac:dyDescent="0.25">
      <c r="A767" s="103"/>
      <c r="B767" s="324"/>
      <c r="C767" s="324" t="s">
        <v>1539</v>
      </c>
      <c r="D767" t="s">
        <v>1539</v>
      </c>
      <c r="E767" s="323" t="s">
        <v>1539</v>
      </c>
      <c r="G767" s="323" t="s">
        <v>1539</v>
      </c>
      <c r="H767" s="323" t="s">
        <v>1539</v>
      </c>
    </row>
    <row r="768" spans="1:8" x14ac:dyDescent="0.25">
      <c r="A768" s="103"/>
      <c r="B768" s="324"/>
      <c r="C768" s="324" t="s">
        <v>1539</v>
      </c>
      <c r="D768" t="s">
        <v>1539</v>
      </c>
      <c r="E768" s="323" t="s">
        <v>1539</v>
      </c>
      <c r="G768" s="323" t="s">
        <v>1539</v>
      </c>
      <c r="H768" s="323" t="s">
        <v>1539</v>
      </c>
    </row>
    <row r="769" spans="1:8" x14ac:dyDescent="0.25">
      <c r="A769" s="103"/>
      <c r="B769" s="324"/>
      <c r="C769" s="324" t="s">
        <v>1539</v>
      </c>
      <c r="D769" t="s">
        <v>1539</v>
      </c>
      <c r="E769" s="323" t="s">
        <v>1539</v>
      </c>
      <c r="G769" s="323" t="s">
        <v>1539</v>
      </c>
      <c r="H769" s="323" t="s">
        <v>1539</v>
      </c>
    </row>
    <row r="770" spans="1:8" x14ac:dyDescent="0.25">
      <c r="A770" s="103"/>
      <c r="B770" s="324"/>
      <c r="C770" s="324" t="s">
        <v>1539</v>
      </c>
      <c r="D770" t="s">
        <v>1539</v>
      </c>
      <c r="E770" s="323" t="s">
        <v>1539</v>
      </c>
      <c r="G770" s="323" t="s">
        <v>1539</v>
      </c>
      <c r="H770" s="323" t="s">
        <v>1539</v>
      </c>
    </row>
    <row r="771" spans="1:8" x14ac:dyDescent="0.25">
      <c r="A771" s="103"/>
      <c r="B771" s="324"/>
      <c r="C771" s="324" t="s">
        <v>1539</v>
      </c>
      <c r="D771" t="s">
        <v>1539</v>
      </c>
      <c r="E771" s="323" t="s">
        <v>1539</v>
      </c>
      <c r="G771" s="323" t="s">
        <v>1539</v>
      </c>
      <c r="H771" s="323" t="s">
        <v>1539</v>
      </c>
    </row>
    <row r="772" spans="1:8" x14ac:dyDescent="0.25">
      <c r="A772" s="103"/>
      <c r="B772" s="326"/>
      <c r="C772" s="324" t="s">
        <v>1539</v>
      </c>
      <c r="D772" t="s">
        <v>1539</v>
      </c>
      <c r="E772" s="323" t="s">
        <v>1539</v>
      </c>
      <c r="G772" s="323" t="s">
        <v>1539</v>
      </c>
      <c r="H772" s="323" t="s">
        <v>1539</v>
      </c>
    </row>
    <row r="773" spans="1:8" x14ac:dyDescent="0.25">
      <c r="A773" s="103"/>
      <c r="C773" s="324" t="s">
        <v>1539</v>
      </c>
      <c r="D773" t="s">
        <v>1539</v>
      </c>
      <c r="E773" s="323" t="s">
        <v>1539</v>
      </c>
      <c r="G773" s="323" t="s">
        <v>1539</v>
      </c>
      <c r="H773" s="323" t="s">
        <v>1539</v>
      </c>
    </row>
    <row r="774" spans="1:8" x14ac:dyDescent="0.25">
      <c r="A774" s="103"/>
      <c r="C774" s="324" t="s">
        <v>1539</v>
      </c>
      <c r="D774" t="s">
        <v>1539</v>
      </c>
      <c r="E774" s="323" t="s">
        <v>1539</v>
      </c>
      <c r="G774" s="323" t="s">
        <v>1539</v>
      </c>
      <c r="H774" s="323" t="s">
        <v>1539</v>
      </c>
    </row>
    <row r="775" spans="1:8" x14ac:dyDescent="0.25">
      <c r="A775" s="103"/>
      <c r="C775" s="324" t="s">
        <v>1539</v>
      </c>
      <c r="D775" t="s">
        <v>1539</v>
      </c>
      <c r="E775" s="323" t="s">
        <v>1539</v>
      </c>
      <c r="G775" s="323" t="s">
        <v>1539</v>
      </c>
      <c r="H775" s="323" t="s">
        <v>1539</v>
      </c>
    </row>
    <row r="776" spans="1:8" x14ac:dyDescent="0.25">
      <c r="A776" s="103"/>
      <c r="C776" s="324" t="s">
        <v>1539</v>
      </c>
      <c r="D776" t="s">
        <v>1539</v>
      </c>
      <c r="E776" s="323" t="s">
        <v>1539</v>
      </c>
      <c r="G776" s="323" t="s">
        <v>1539</v>
      </c>
      <c r="H776" s="323" t="s">
        <v>1539</v>
      </c>
    </row>
    <row r="777" spans="1:8" x14ac:dyDescent="0.25">
      <c r="A777" s="103"/>
      <c r="B777" s="324"/>
      <c r="C777" s="324" t="s">
        <v>1539</v>
      </c>
      <c r="D777" t="s">
        <v>1539</v>
      </c>
      <c r="E777" s="323" t="s">
        <v>1539</v>
      </c>
      <c r="G777" s="323" t="s">
        <v>1539</v>
      </c>
      <c r="H777" s="323" t="s">
        <v>1539</v>
      </c>
    </row>
    <row r="778" spans="1:8" x14ac:dyDescent="0.25">
      <c r="A778" s="103"/>
      <c r="B778" s="324"/>
      <c r="C778" s="324" t="s">
        <v>1539</v>
      </c>
      <c r="D778" t="s">
        <v>1539</v>
      </c>
      <c r="E778" s="323" t="s">
        <v>1539</v>
      </c>
      <c r="G778" s="323" t="s">
        <v>1539</v>
      </c>
      <c r="H778" s="323" t="s">
        <v>1539</v>
      </c>
    </row>
    <row r="779" spans="1:8" x14ac:dyDescent="0.25">
      <c r="A779" s="103"/>
      <c r="B779" s="324"/>
      <c r="C779" s="324" t="s">
        <v>1539</v>
      </c>
      <c r="D779" t="s">
        <v>1539</v>
      </c>
      <c r="E779" s="323" t="s">
        <v>1539</v>
      </c>
      <c r="G779" s="323" t="s">
        <v>1539</v>
      </c>
      <c r="H779" s="323" t="s">
        <v>1539</v>
      </c>
    </row>
    <row r="780" spans="1:8" x14ac:dyDescent="0.25">
      <c r="A780" s="103"/>
      <c r="B780" s="324"/>
      <c r="C780" s="324" t="s">
        <v>1539</v>
      </c>
      <c r="D780" t="s">
        <v>1539</v>
      </c>
      <c r="E780" s="323" t="s">
        <v>1539</v>
      </c>
      <c r="G780" s="323" t="s">
        <v>1539</v>
      </c>
      <c r="H780" s="323" t="s">
        <v>1539</v>
      </c>
    </row>
    <row r="781" spans="1:8" x14ac:dyDescent="0.25">
      <c r="A781" s="103"/>
      <c r="B781" s="324"/>
      <c r="C781" s="324" t="s">
        <v>1539</v>
      </c>
      <c r="D781" t="s">
        <v>1539</v>
      </c>
      <c r="E781" s="323" t="s">
        <v>1539</v>
      </c>
      <c r="G781" s="323" t="s">
        <v>1539</v>
      </c>
      <c r="H781" s="323" t="s">
        <v>1539</v>
      </c>
    </row>
    <row r="782" spans="1:8" x14ac:dyDescent="0.25">
      <c r="A782" s="103"/>
      <c r="B782" s="324"/>
      <c r="C782" s="324" t="s">
        <v>1539</v>
      </c>
      <c r="D782" t="s">
        <v>1539</v>
      </c>
      <c r="E782" s="323" t="s">
        <v>1539</v>
      </c>
      <c r="G782" s="323" t="s">
        <v>1539</v>
      </c>
      <c r="H782" s="323" t="s">
        <v>1539</v>
      </c>
    </row>
    <row r="783" spans="1:8" x14ac:dyDescent="0.25">
      <c r="A783" s="103"/>
      <c r="B783" s="324"/>
      <c r="C783" s="324" t="s">
        <v>1539</v>
      </c>
      <c r="D783" t="s">
        <v>1539</v>
      </c>
      <c r="E783" s="323" t="s">
        <v>1539</v>
      </c>
      <c r="G783" s="323" t="s">
        <v>1539</v>
      </c>
      <c r="H783" s="323" t="s">
        <v>1539</v>
      </c>
    </row>
    <row r="784" spans="1:8" x14ac:dyDescent="0.25">
      <c r="A784" s="103"/>
      <c r="B784" s="324"/>
      <c r="C784" s="324" t="s">
        <v>1539</v>
      </c>
      <c r="D784" t="s">
        <v>1539</v>
      </c>
      <c r="E784" s="323" t="s">
        <v>1539</v>
      </c>
      <c r="G784" s="323" t="s">
        <v>1539</v>
      </c>
      <c r="H784" s="323" t="s">
        <v>1539</v>
      </c>
    </row>
    <row r="785" spans="1:8" x14ac:dyDescent="0.25">
      <c r="A785" s="103"/>
      <c r="B785" s="326"/>
      <c r="C785" s="324" t="s">
        <v>1539</v>
      </c>
      <c r="D785" t="s">
        <v>1539</v>
      </c>
      <c r="E785" s="323" t="s">
        <v>1539</v>
      </c>
      <c r="G785" s="323" t="s">
        <v>1539</v>
      </c>
      <c r="H785" s="323" t="s">
        <v>1539</v>
      </c>
    </row>
    <row r="786" spans="1:8" x14ac:dyDescent="0.25">
      <c r="A786" s="103"/>
      <c r="C786" s="324" t="s">
        <v>1539</v>
      </c>
      <c r="D786" t="s">
        <v>1539</v>
      </c>
      <c r="E786" s="323" t="s">
        <v>1539</v>
      </c>
      <c r="G786" s="323" t="s">
        <v>1539</v>
      </c>
      <c r="H786" s="323" t="s">
        <v>1539</v>
      </c>
    </row>
    <row r="787" spans="1:8" x14ac:dyDescent="0.25">
      <c r="A787" s="103"/>
      <c r="C787" s="324" t="s">
        <v>1539</v>
      </c>
      <c r="D787" t="s">
        <v>1539</v>
      </c>
      <c r="E787" s="323" t="s">
        <v>1539</v>
      </c>
      <c r="G787" s="323" t="s">
        <v>1539</v>
      </c>
      <c r="H787" s="323" t="s">
        <v>1539</v>
      </c>
    </row>
    <row r="788" spans="1:8" x14ac:dyDescent="0.25">
      <c r="A788" s="103"/>
      <c r="C788" s="324" t="s">
        <v>1539</v>
      </c>
      <c r="D788" t="s">
        <v>1539</v>
      </c>
      <c r="E788" s="323" t="s">
        <v>1539</v>
      </c>
      <c r="G788" s="323" t="s">
        <v>1539</v>
      </c>
      <c r="H788" s="323" t="s">
        <v>1539</v>
      </c>
    </row>
    <row r="789" spans="1:8" x14ac:dyDescent="0.25">
      <c r="A789" s="103"/>
      <c r="B789" s="324"/>
      <c r="C789" s="324" t="s">
        <v>1539</v>
      </c>
      <c r="D789" t="s">
        <v>1539</v>
      </c>
      <c r="E789" s="323" t="s">
        <v>1539</v>
      </c>
      <c r="G789" s="323" t="s">
        <v>1539</v>
      </c>
      <c r="H789" s="323" t="s">
        <v>1539</v>
      </c>
    </row>
    <row r="790" spans="1:8" x14ac:dyDescent="0.25">
      <c r="A790" s="103"/>
      <c r="B790" s="324"/>
      <c r="C790" s="324" t="s">
        <v>1539</v>
      </c>
      <c r="D790" t="s">
        <v>1539</v>
      </c>
      <c r="E790" s="323" t="s">
        <v>1539</v>
      </c>
      <c r="G790" s="323" t="s">
        <v>1539</v>
      </c>
      <c r="H790" s="323" t="s">
        <v>1539</v>
      </c>
    </row>
    <row r="791" spans="1:8" x14ac:dyDescent="0.25">
      <c r="A791" s="103"/>
      <c r="B791" s="324"/>
      <c r="C791" s="324" t="s">
        <v>1539</v>
      </c>
      <c r="D791" t="s">
        <v>1539</v>
      </c>
      <c r="E791" s="323" t="s">
        <v>1539</v>
      </c>
      <c r="G791" s="323" t="s">
        <v>1539</v>
      </c>
      <c r="H791" s="323" t="s">
        <v>1539</v>
      </c>
    </row>
    <row r="792" spans="1:8" x14ac:dyDescent="0.25">
      <c r="A792" s="103"/>
      <c r="B792" s="324"/>
      <c r="C792" s="324" t="s">
        <v>1539</v>
      </c>
      <c r="D792" t="s">
        <v>1539</v>
      </c>
      <c r="E792" s="323" t="s">
        <v>1539</v>
      </c>
      <c r="G792" s="323" t="s">
        <v>1539</v>
      </c>
      <c r="H792" s="323" t="s">
        <v>1539</v>
      </c>
    </row>
    <row r="793" spans="1:8" x14ac:dyDescent="0.25">
      <c r="A793" s="103"/>
      <c r="B793" s="324"/>
      <c r="C793" s="324" t="s">
        <v>1539</v>
      </c>
      <c r="D793" t="s">
        <v>1539</v>
      </c>
      <c r="E793" s="323" t="s">
        <v>1539</v>
      </c>
      <c r="G793" s="323" t="s">
        <v>1539</v>
      </c>
      <c r="H793" s="323" t="s">
        <v>1539</v>
      </c>
    </row>
    <row r="794" spans="1:8" x14ac:dyDescent="0.25">
      <c r="A794" s="103"/>
      <c r="B794" s="324"/>
      <c r="C794" s="324" t="s">
        <v>1539</v>
      </c>
      <c r="D794" t="s">
        <v>1539</v>
      </c>
      <c r="E794" s="323" t="s">
        <v>1539</v>
      </c>
      <c r="G794" s="323" t="s">
        <v>1539</v>
      </c>
      <c r="H794" s="323" t="s">
        <v>1539</v>
      </c>
    </row>
    <row r="795" spans="1:8" x14ac:dyDescent="0.25">
      <c r="A795" s="103"/>
      <c r="B795" s="324"/>
      <c r="C795" s="324" t="s">
        <v>1539</v>
      </c>
      <c r="D795" t="s">
        <v>1539</v>
      </c>
      <c r="E795" s="323" t="s">
        <v>1539</v>
      </c>
      <c r="G795" s="323" t="s">
        <v>1539</v>
      </c>
      <c r="H795" s="323" t="s">
        <v>1539</v>
      </c>
    </row>
    <row r="796" spans="1:8" x14ac:dyDescent="0.25">
      <c r="A796" s="103"/>
      <c r="B796" s="324"/>
      <c r="C796" s="324" t="s">
        <v>1539</v>
      </c>
      <c r="D796" t="s">
        <v>1539</v>
      </c>
      <c r="E796" s="323" t="s">
        <v>1539</v>
      </c>
      <c r="G796" s="323" t="s">
        <v>1539</v>
      </c>
      <c r="H796" s="323" t="s">
        <v>1539</v>
      </c>
    </row>
    <row r="797" spans="1:8" x14ac:dyDescent="0.25">
      <c r="A797" s="103"/>
      <c r="B797" s="326"/>
      <c r="C797" s="324" t="s">
        <v>1539</v>
      </c>
      <c r="D797" t="s">
        <v>1539</v>
      </c>
      <c r="E797" s="323" t="s">
        <v>1539</v>
      </c>
      <c r="G797" s="323" t="s">
        <v>1539</v>
      </c>
      <c r="H797" s="323" t="s">
        <v>1539</v>
      </c>
    </row>
    <row r="798" spans="1:8" x14ac:dyDescent="0.25">
      <c r="A798" s="103"/>
      <c r="C798" s="324" t="s">
        <v>1539</v>
      </c>
      <c r="D798" t="s">
        <v>1539</v>
      </c>
      <c r="E798" s="323" t="s">
        <v>1539</v>
      </c>
      <c r="G798" s="323" t="s">
        <v>1539</v>
      </c>
      <c r="H798" s="323" t="s">
        <v>1539</v>
      </c>
    </row>
    <row r="799" spans="1:8" x14ac:dyDescent="0.25">
      <c r="A799" s="103"/>
      <c r="C799" s="324" t="s">
        <v>1539</v>
      </c>
      <c r="D799" t="s">
        <v>1539</v>
      </c>
      <c r="E799" s="323" t="s">
        <v>1539</v>
      </c>
      <c r="G799" s="323" t="s">
        <v>1539</v>
      </c>
      <c r="H799" s="323" t="s">
        <v>1539</v>
      </c>
    </row>
    <row r="800" spans="1:8" x14ac:dyDescent="0.25">
      <c r="A800" s="103"/>
      <c r="C800" s="324" t="s">
        <v>1539</v>
      </c>
      <c r="D800" t="s">
        <v>1539</v>
      </c>
      <c r="E800" s="323" t="s">
        <v>1539</v>
      </c>
      <c r="G800" s="323" t="s">
        <v>1539</v>
      </c>
      <c r="H800" s="323" t="s">
        <v>1539</v>
      </c>
    </row>
    <row r="801" spans="1:8" x14ac:dyDescent="0.25">
      <c r="A801" s="103"/>
      <c r="B801" s="326"/>
      <c r="C801" s="324" t="s">
        <v>1539</v>
      </c>
      <c r="D801" t="s">
        <v>1539</v>
      </c>
      <c r="E801" s="323" t="s">
        <v>1539</v>
      </c>
      <c r="G801" s="323" t="s">
        <v>1539</v>
      </c>
      <c r="H801" s="323" t="s">
        <v>1539</v>
      </c>
    </row>
    <row r="802" spans="1:8" x14ac:dyDescent="0.25">
      <c r="A802" s="103"/>
      <c r="C802" s="324" t="s">
        <v>1539</v>
      </c>
      <c r="D802" t="s">
        <v>1539</v>
      </c>
      <c r="E802" s="323" t="s">
        <v>1539</v>
      </c>
      <c r="G802" s="323" t="s">
        <v>1539</v>
      </c>
      <c r="H802" s="323" t="s">
        <v>1539</v>
      </c>
    </row>
    <row r="803" spans="1:8" x14ac:dyDescent="0.25">
      <c r="A803" s="103"/>
      <c r="C803" s="324" t="s">
        <v>1539</v>
      </c>
      <c r="D803" t="s">
        <v>1539</v>
      </c>
      <c r="E803" s="323" t="s">
        <v>1539</v>
      </c>
      <c r="G803" s="323" t="s">
        <v>1539</v>
      </c>
      <c r="H803" s="323" t="s">
        <v>1539</v>
      </c>
    </row>
    <row r="804" spans="1:8" x14ac:dyDescent="0.25">
      <c r="A804" s="103"/>
      <c r="C804" s="324" t="s">
        <v>1539</v>
      </c>
      <c r="D804" t="s">
        <v>1539</v>
      </c>
      <c r="E804" s="323" t="s">
        <v>1539</v>
      </c>
      <c r="G804" s="323" t="s">
        <v>1539</v>
      </c>
      <c r="H804" s="323" t="s">
        <v>1539</v>
      </c>
    </row>
    <row r="805" spans="1:8" x14ac:dyDescent="0.25">
      <c r="A805" s="103"/>
      <c r="B805" s="324"/>
      <c r="C805" s="324" t="s">
        <v>1539</v>
      </c>
      <c r="D805" t="s">
        <v>1539</v>
      </c>
      <c r="E805" s="323" t="s">
        <v>1539</v>
      </c>
      <c r="G805" s="323" t="s">
        <v>1539</v>
      </c>
      <c r="H805" s="323" t="s">
        <v>1539</v>
      </c>
    </row>
    <row r="806" spans="1:8" x14ac:dyDescent="0.25">
      <c r="A806" s="103"/>
      <c r="B806" s="324"/>
      <c r="C806" s="324" t="s">
        <v>1539</v>
      </c>
      <c r="D806" t="s">
        <v>1539</v>
      </c>
      <c r="E806" s="323" t="s">
        <v>1539</v>
      </c>
      <c r="G806" s="323" t="s">
        <v>1539</v>
      </c>
      <c r="H806" s="323" t="s">
        <v>1539</v>
      </c>
    </row>
    <row r="807" spans="1:8" x14ac:dyDescent="0.25">
      <c r="A807" s="103"/>
      <c r="B807" s="324"/>
      <c r="C807" s="324" t="s">
        <v>1539</v>
      </c>
      <c r="D807" t="s">
        <v>1539</v>
      </c>
      <c r="E807" s="323" t="s">
        <v>1539</v>
      </c>
      <c r="G807" s="323" t="s">
        <v>1539</v>
      </c>
      <c r="H807" s="323" t="s">
        <v>1539</v>
      </c>
    </row>
    <row r="808" spans="1:8" x14ac:dyDescent="0.25">
      <c r="A808" s="103"/>
      <c r="B808" s="324"/>
      <c r="C808" s="324" t="s">
        <v>1539</v>
      </c>
      <c r="D808" t="s">
        <v>1539</v>
      </c>
      <c r="E808" s="323" t="s">
        <v>1539</v>
      </c>
      <c r="G808" s="323" t="s">
        <v>1539</v>
      </c>
      <c r="H808" s="323" t="s">
        <v>1539</v>
      </c>
    </row>
    <row r="809" spans="1:8" x14ac:dyDescent="0.25">
      <c r="A809" s="103"/>
      <c r="B809" s="326"/>
      <c r="C809" s="324" t="s">
        <v>1539</v>
      </c>
      <c r="D809" t="s">
        <v>1539</v>
      </c>
      <c r="E809" s="323" t="s">
        <v>1539</v>
      </c>
      <c r="G809" s="323" t="s">
        <v>1539</v>
      </c>
      <c r="H809" s="323" t="s">
        <v>1539</v>
      </c>
    </row>
    <row r="810" spans="1:8" x14ac:dyDescent="0.25">
      <c r="A810" s="103"/>
      <c r="C810" s="324" t="s">
        <v>1539</v>
      </c>
      <c r="D810" t="s">
        <v>1539</v>
      </c>
      <c r="E810" s="323" t="s">
        <v>1539</v>
      </c>
      <c r="G810" s="323" t="s">
        <v>1539</v>
      </c>
      <c r="H810" s="323" t="s">
        <v>1539</v>
      </c>
    </row>
    <row r="811" spans="1:8" x14ac:dyDescent="0.25">
      <c r="A811" s="103"/>
      <c r="C811" s="324" t="s">
        <v>1539</v>
      </c>
      <c r="D811" t="s">
        <v>1539</v>
      </c>
      <c r="E811" s="323" t="s">
        <v>1539</v>
      </c>
      <c r="G811" s="323" t="s">
        <v>1539</v>
      </c>
      <c r="H811" s="323" t="s">
        <v>1539</v>
      </c>
    </row>
    <row r="812" spans="1:8" x14ac:dyDescent="0.25">
      <c r="A812" s="103"/>
      <c r="C812" s="324" t="s">
        <v>1539</v>
      </c>
      <c r="D812" t="s">
        <v>1539</v>
      </c>
      <c r="E812" s="323" t="s">
        <v>1539</v>
      </c>
      <c r="G812" s="323" t="s">
        <v>1539</v>
      </c>
      <c r="H812" s="323" t="s">
        <v>1539</v>
      </c>
    </row>
    <row r="813" spans="1:8" x14ac:dyDescent="0.25">
      <c r="A813" s="103"/>
      <c r="C813" s="324" t="s">
        <v>1539</v>
      </c>
      <c r="D813" t="s">
        <v>1539</v>
      </c>
      <c r="E813" s="323" t="s">
        <v>1539</v>
      </c>
      <c r="G813" s="323" t="s">
        <v>1539</v>
      </c>
      <c r="H813" s="323" t="s">
        <v>1539</v>
      </c>
    </row>
    <row r="814" spans="1:8" x14ac:dyDescent="0.25">
      <c r="A814" s="103"/>
      <c r="B814" s="326"/>
      <c r="C814" s="324" t="s">
        <v>1539</v>
      </c>
      <c r="D814" t="s">
        <v>1539</v>
      </c>
      <c r="E814" s="323" t="s">
        <v>1539</v>
      </c>
      <c r="G814" s="323" t="s">
        <v>1539</v>
      </c>
      <c r="H814" s="323" t="s">
        <v>1539</v>
      </c>
    </row>
    <row r="815" spans="1:8" x14ac:dyDescent="0.25">
      <c r="A815" s="103"/>
      <c r="C815" s="324" t="s">
        <v>1539</v>
      </c>
      <c r="D815" t="s">
        <v>1539</v>
      </c>
      <c r="E815" s="323" t="s">
        <v>1539</v>
      </c>
      <c r="G815" s="323" t="s">
        <v>1539</v>
      </c>
      <c r="H815" s="323" t="s">
        <v>1539</v>
      </c>
    </row>
    <row r="816" spans="1:8" x14ac:dyDescent="0.25">
      <c r="A816" s="103"/>
      <c r="C816" s="324" t="s">
        <v>1539</v>
      </c>
      <c r="D816" t="s">
        <v>1539</v>
      </c>
      <c r="E816" s="323" t="s">
        <v>1539</v>
      </c>
      <c r="G816" s="323" t="s">
        <v>1539</v>
      </c>
      <c r="H816" s="323" t="s">
        <v>1539</v>
      </c>
    </row>
    <row r="817" spans="1:8" x14ac:dyDescent="0.25">
      <c r="A817" s="103"/>
      <c r="C817" s="324" t="s">
        <v>1539</v>
      </c>
      <c r="D817" t="s">
        <v>1539</v>
      </c>
      <c r="E817" s="323" t="s">
        <v>1539</v>
      </c>
      <c r="G817" s="323" t="s">
        <v>1539</v>
      </c>
      <c r="H817" s="323" t="s">
        <v>1539</v>
      </c>
    </row>
    <row r="818" spans="1:8" x14ac:dyDescent="0.25">
      <c r="A818" s="103"/>
      <c r="C818" s="324" t="s">
        <v>1539</v>
      </c>
      <c r="D818" t="s">
        <v>1539</v>
      </c>
      <c r="E818" s="323" t="s">
        <v>1539</v>
      </c>
      <c r="G818" s="323" t="s">
        <v>1539</v>
      </c>
      <c r="H818" s="323" t="s">
        <v>1539</v>
      </c>
    </row>
    <row r="819" spans="1:8" x14ac:dyDescent="0.25">
      <c r="A819" s="103"/>
      <c r="B819" s="324"/>
      <c r="C819" s="324" t="s">
        <v>1539</v>
      </c>
      <c r="D819" t="s">
        <v>1539</v>
      </c>
      <c r="E819" s="323" t="s">
        <v>1539</v>
      </c>
      <c r="G819" s="323" t="s">
        <v>1539</v>
      </c>
      <c r="H819" s="323" t="s">
        <v>1539</v>
      </c>
    </row>
    <row r="820" spans="1:8" x14ac:dyDescent="0.25">
      <c r="A820" s="103"/>
      <c r="B820" s="324"/>
      <c r="C820" s="324" t="s">
        <v>1539</v>
      </c>
      <c r="D820" t="s">
        <v>1539</v>
      </c>
      <c r="E820" s="323" t="s">
        <v>1539</v>
      </c>
      <c r="G820" s="323" t="s">
        <v>1539</v>
      </c>
      <c r="H820" s="323" t="s">
        <v>1539</v>
      </c>
    </row>
    <row r="821" spans="1:8" x14ac:dyDescent="0.25">
      <c r="A821" s="103"/>
      <c r="B821" s="324"/>
      <c r="C821" s="324" t="s">
        <v>1539</v>
      </c>
      <c r="D821" t="s">
        <v>1539</v>
      </c>
      <c r="E821" s="323" t="s">
        <v>1539</v>
      </c>
      <c r="G821" s="323" t="s">
        <v>1539</v>
      </c>
      <c r="H821" s="323" t="s">
        <v>1539</v>
      </c>
    </row>
    <row r="822" spans="1:8" x14ac:dyDescent="0.25">
      <c r="A822" s="103"/>
      <c r="B822" s="324"/>
      <c r="C822" s="324" t="s">
        <v>1539</v>
      </c>
      <c r="D822" t="s">
        <v>1539</v>
      </c>
      <c r="E822" s="323" t="s">
        <v>1539</v>
      </c>
      <c r="G822" s="323" t="s">
        <v>1539</v>
      </c>
      <c r="H822" s="323" t="s">
        <v>1539</v>
      </c>
    </row>
    <row r="823" spans="1:8" x14ac:dyDescent="0.25">
      <c r="A823" s="103"/>
      <c r="B823" s="324"/>
      <c r="C823" s="324" t="s">
        <v>1539</v>
      </c>
      <c r="D823" t="s">
        <v>1539</v>
      </c>
      <c r="E823" s="323" t="s">
        <v>1539</v>
      </c>
      <c r="G823" s="323" t="s">
        <v>1539</v>
      </c>
      <c r="H823" s="323" t="s">
        <v>1539</v>
      </c>
    </row>
    <row r="824" spans="1:8" x14ac:dyDescent="0.25">
      <c r="A824" s="103"/>
      <c r="B824" s="324"/>
      <c r="C824" s="324" t="s">
        <v>1539</v>
      </c>
      <c r="D824" t="s">
        <v>1539</v>
      </c>
      <c r="E824" s="323" t="s">
        <v>1539</v>
      </c>
      <c r="G824" s="323" t="s">
        <v>1539</v>
      </c>
      <c r="H824" s="323" t="s">
        <v>1539</v>
      </c>
    </row>
    <row r="825" spans="1:8" x14ac:dyDescent="0.25">
      <c r="A825" s="103"/>
      <c r="B825" s="324"/>
      <c r="C825" s="324" t="s">
        <v>1539</v>
      </c>
      <c r="D825" t="s">
        <v>1539</v>
      </c>
      <c r="E825" s="323" t="s">
        <v>1539</v>
      </c>
      <c r="G825" s="323" t="s">
        <v>1539</v>
      </c>
      <c r="H825" s="323" t="s">
        <v>1539</v>
      </c>
    </row>
    <row r="826" spans="1:8" x14ac:dyDescent="0.25">
      <c r="A826" s="103"/>
      <c r="B826" s="324"/>
      <c r="C826" s="324" t="s">
        <v>1539</v>
      </c>
      <c r="D826" t="s">
        <v>1539</v>
      </c>
      <c r="E826" s="323" t="s">
        <v>1539</v>
      </c>
      <c r="G826" s="323" t="s">
        <v>1539</v>
      </c>
      <c r="H826" s="323" t="s">
        <v>1539</v>
      </c>
    </row>
    <row r="827" spans="1:8" x14ac:dyDescent="0.25">
      <c r="A827" s="103"/>
      <c r="B827" s="324"/>
      <c r="C827" s="324" t="s">
        <v>1539</v>
      </c>
      <c r="D827" t="s">
        <v>1539</v>
      </c>
      <c r="E827" s="323" t="s">
        <v>1539</v>
      </c>
      <c r="G827" s="323" t="s">
        <v>1539</v>
      </c>
      <c r="H827" s="323" t="s">
        <v>1539</v>
      </c>
    </row>
    <row r="828" spans="1:8" x14ac:dyDescent="0.25">
      <c r="A828" s="103"/>
      <c r="B828" s="324"/>
      <c r="C828" s="324" t="s">
        <v>1539</v>
      </c>
      <c r="D828" t="s">
        <v>1539</v>
      </c>
      <c r="E828" s="323" t="s">
        <v>1539</v>
      </c>
      <c r="G828" s="323" t="s">
        <v>1539</v>
      </c>
      <c r="H828" s="323" t="s">
        <v>1539</v>
      </c>
    </row>
    <row r="829" spans="1:8" x14ac:dyDescent="0.25">
      <c r="A829" s="103"/>
      <c r="B829" s="324"/>
      <c r="C829" s="324" t="s">
        <v>1539</v>
      </c>
      <c r="D829" t="s">
        <v>1539</v>
      </c>
      <c r="E829" s="323" t="s">
        <v>1539</v>
      </c>
      <c r="G829" s="323" t="s">
        <v>1539</v>
      </c>
      <c r="H829" s="323" t="s">
        <v>1539</v>
      </c>
    </row>
    <row r="830" spans="1:8" x14ac:dyDescent="0.25">
      <c r="A830" s="103"/>
      <c r="B830" s="324"/>
      <c r="C830" s="324" t="s">
        <v>1539</v>
      </c>
      <c r="D830" t="s">
        <v>1539</v>
      </c>
      <c r="E830" s="323" t="s">
        <v>1539</v>
      </c>
      <c r="G830" s="323" t="s">
        <v>1539</v>
      </c>
      <c r="H830" s="323" t="s">
        <v>1539</v>
      </c>
    </row>
    <row r="831" spans="1:8" x14ac:dyDescent="0.25">
      <c r="A831" s="103"/>
      <c r="B831" s="324"/>
      <c r="C831" s="324" t="s">
        <v>1539</v>
      </c>
      <c r="D831" t="s">
        <v>1539</v>
      </c>
      <c r="E831" s="323" t="s">
        <v>1539</v>
      </c>
      <c r="G831" s="323" t="s">
        <v>1539</v>
      </c>
      <c r="H831" s="323" t="s">
        <v>1539</v>
      </c>
    </row>
    <row r="832" spans="1:8" x14ac:dyDescent="0.25">
      <c r="A832" s="103"/>
      <c r="B832" s="324"/>
      <c r="C832" s="324" t="s">
        <v>1539</v>
      </c>
      <c r="D832" t="s">
        <v>1539</v>
      </c>
      <c r="E832" s="323" t="s">
        <v>1539</v>
      </c>
      <c r="G832" s="323" t="s">
        <v>1539</v>
      </c>
      <c r="H832" s="323" t="s">
        <v>1539</v>
      </c>
    </row>
    <row r="833" spans="1:8" x14ac:dyDescent="0.25">
      <c r="A833" s="103"/>
      <c r="B833" s="324"/>
      <c r="C833" s="324" t="s">
        <v>1539</v>
      </c>
      <c r="D833" t="s">
        <v>1539</v>
      </c>
      <c r="E833" s="323" t="s">
        <v>1539</v>
      </c>
      <c r="G833" s="323" t="s">
        <v>1539</v>
      </c>
      <c r="H833" s="323" t="s">
        <v>1539</v>
      </c>
    </row>
    <row r="834" spans="1:8" x14ac:dyDescent="0.25">
      <c r="A834" s="103"/>
      <c r="B834" s="324"/>
      <c r="C834" s="324" t="s">
        <v>1539</v>
      </c>
      <c r="D834" t="s">
        <v>1539</v>
      </c>
      <c r="E834" s="323" t="s">
        <v>1539</v>
      </c>
      <c r="G834" s="323" t="s">
        <v>1539</v>
      </c>
      <c r="H834" s="323" t="s">
        <v>1539</v>
      </c>
    </row>
    <row r="835" spans="1:8" x14ac:dyDescent="0.25">
      <c r="A835" s="103"/>
      <c r="B835" s="324"/>
      <c r="C835" s="324" t="s">
        <v>1539</v>
      </c>
      <c r="D835" t="s">
        <v>1539</v>
      </c>
      <c r="E835" s="323" t="s">
        <v>1539</v>
      </c>
      <c r="G835" s="323" t="s">
        <v>1539</v>
      </c>
      <c r="H835" s="323" t="s">
        <v>1539</v>
      </c>
    </row>
    <row r="836" spans="1:8" x14ac:dyDescent="0.25">
      <c r="A836" s="103"/>
      <c r="B836" s="324"/>
      <c r="C836" s="324" t="s">
        <v>1539</v>
      </c>
      <c r="D836" t="s">
        <v>1539</v>
      </c>
      <c r="E836" s="323" t="s">
        <v>1539</v>
      </c>
      <c r="G836" s="323" t="s">
        <v>1539</v>
      </c>
      <c r="H836" s="323" t="s">
        <v>1539</v>
      </c>
    </row>
    <row r="837" spans="1:8" x14ac:dyDescent="0.25">
      <c r="A837" s="103"/>
      <c r="B837" s="324"/>
      <c r="C837" s="324" t="s">
        <v>1539</v>
      </c>
      <c r="D837" t="s">
        <v>1539</v>
      </c>
      <c r="E837" s="323" t="s">
        <v>1539</v>
      </c>
      <c r="G837" s="323" t="s">
        <v>1539</v>
      </c>
      <c r="H837" s="323" t="s">
        <v>1539</v>
      </c>
    </row>
    <row r="838" spans="1:8" x14ac:dyDescent="0.25">
      <c r="A838" s="103"/>
      <c r="B838" s="324"/>
      <c r="C838" s="324" t="s">
        <v>1539</v>
      </c>
      <c r="D838" t="s">
        <v>1539</v>
      </c>
      <c r="E838" s="323" t="s">
        <v>1539</v>
      </c>
      <c r="G838" s="323" t="s">
        <v>1539</v>
      </c>
      <c r="H838" s="323" t="s">
        <v>1539</v>
      </c>
    </row>
    <row r="839" spans="1:8" x14ac:dyDescent="0.25">
      <c r="A839" s="103"/>
      <c r="B839" s="324"/>
      <c r="C839" s="324" t="s">
        <v>1539</v>
      </c>
      <c r="D839" t="s">
        <v>1539</v>
      </c>
      <c r="E839" s="323" t="s">
        <v>1539</v>
      </c>
      <c r="G839" s="323" t="s">
        <v>1539</v>
      </c>
      <c r="H839" s="323" t="s">
        <v>1539</v>
      </c>
    </row>
    <row r="840" spans="1:8" x14ac:dyDescent="0.25">
      <c r="A840" s="103"/>
      <c r="B840" s="324"/>
      <c r="C840" s="324" t="s">
        <v>1539</v>
      </c>
      <c r="D840" t="s">
        <v>1539</v>
      </c>
      <c r="E840" s="323" t="s">
        <v>1539</v>
      </c>
      <c r="G840" s="323" t="s">
        <v>1539</v>
      </c>
      <c r="H840" s="323" t="s">
        <v>1539</v>
      </c>
    </row>
    <row r="841" spans="1:8" x14ac:dyDescent="0.25">
      <c r="A841" s="103"/>
      <c r="B841" s="326"/>
      <c r="C841" s="324" t="s">
        <v>1539</v>
      </c>
      <c r="D841" t="s">
        <v>1539</v>
      </c>
      <c r="E841" s="323" t="s">
        <v>1539</v>
      </c>
      <c r="G841" s="323" t="s">
        <v>1539</v>
      </c>
      <c r="H841" s="323" t="s">
        <v>1539</v>
      </c>
    </row>
    <row r="842" spans="1:8" x14ac:dyDescent="0.25">
      <c r="A842" s="103"/>
      <c r="C842" s="324" t="s">
        <v>1539</v>
      </c>
      <c r="D842" t="s">
        <v>1539</v>
      </c>
      <c r="E842" s="323" t="s">
        <v>1539</v>
      </c>
      <c r="G842" s="323" t="s">
        <v>1539</v>
      </c>
      <c r="H842" s="323" t="s">
        <v>1539</v>
      </c>
    </row>
    <row r="843" spans="1:8" x14ac:dyDescent="0.25">
      <c r="A843" s="103"/>
      <c r="C843" s="324" t="s">
        <v>1539</v>
      </c>
      <c r="D843" t="s">
        <v>1539</v>
      </c>
      <c r="E843" s="323" t="s">
        <v>1539</v>
      </c>
      <c r="G843" s="323" t="s">
        <v>1539</v>
      </c>
      <c r="H843" s="323" t="s">
        <v>1539</v>
      </c>
    </row>
    <row r="844" spans="1:8" x14ac:dyDescent="0.25">
      <c r="A844" s="103"/>
      <c r="C844" s="324" t="s">
        <v>1539</v>
      </c>
      <c r="D844" t="s">
        <v>1539</v>
      </c>
      <c r="E844" s="323" t="s">
        <v>1539</v>
      </c>
      <c r="G844" s="323" t="s">
        <v>1539</v>
      </c>
      <c r="H844" s="323" t="s">
        <v>1539</v>
      </c>
    </row>
    <row r="845" spans="1:8" x14ac:dyDescent="0.25">
      <c r="A845" s="103"/>
      <c r="C845" s="324" t="s">
        <v>1539</v>
      </c>
      <c r="D845" t="s">
        <v>1539</v>
      </c>
      <c r="E845" s="323" t="s">
        <v>1539</v>
      </c>
      <c r="G845" s="323" t="s">
        <v>1539</v>
      </c>
      <c r="H845" s="323" t="s">
        <v>1539</v>
      </c>
    </row>
    <row r="846" spans="1:8" x14ac:dyDescent="0.25">
      <c r="A846" s="103"/>
      <c r="B846" s="324"/>
      <c r="C846" s="324" t="s">
        <v>1539</v>
      </c>
      <c r="D846" t="s">
        <v>1539</v>
      </c>
      <c r="E846" s="323" t="s">
        <v>1539</v>
      </c>
      <c r="G846" s="323" t="s">
        <v>1539</v>
      </c>
      <c r="H846" s="323" t="s">
        <v>1539</v>
      </c>
    </row>
    <row r="847" spans="1:8" x14ac:dyDescent="0.25">
      <c r="A847" s="103"/>
      <c r="B847" s="324"/>
      <c r="C847" s="324" t="s">
        <v>1539</v>
      </c>
      <c r="D847" t="s">
        <v>1539</v>
      </c>
      <c r="E847" s="323" t="s">
        <v>1539</v>
      </c>
      <c r="G847" s="323" t="s">
        <v>1539</v>
      </c>
      <c r="H847" s="323" t="s">
        <v>1539</v>
      </c>
    </row>
    <row r="848" spans="1:8" x14ac:dyDescent="0.25">
      <c r="A848" s="103"/>
      <c r="B848" s="324"/>
      <c r="C848" s="324" t="s">
        <v>1539</v>
      </c>
      <c r="D848" t="s">
        <v>1539</v>
      </c>
      <c r="E848" s="323" t="s">
        <v>1539</v>
      </c>
      <c r="G848" s="323" t="s">
        <v>1539</v>
      </c>
      <c r="H848" s="323" t="s">
        <v>1539</v>
      </c>
    </row>
    <row r="849" spans="1:8" x14ac:dyDescent="0.25">
      <c r="A849" s="103"/>
      <c r="B849" s="324"/>
      <c r="C849" s="324" t="s">
        <v>1539</v>
      </c>
      <c r="D849" t="s">
        <v>1539</v>
      </c>
      <c r="E849" s="323" t="s">
        <v>1539</v>
      </c>
      <c r="G849" s="323" t="s">
        <v>1539</v>
      </c>
      <c r="H849" s="323" t="s">
        <v>1539</v>
      </c>
    </row>
    <row r="850" spans="1:8" x14ac:dyDescent="0.25">
      <c r="A850" s="103"/>
      <c r="B850" s="324"/>
      <c r="C850" s="324" t="s">
        <v>1539</v>
      </c>
      <c r="D850" t="s">
        <v>1539</v>
      </c>
      <c r="E850" s="323" t="s">
        <v>1539</v>
      </c>
      <c r="G850" s="323" t="s">
        <v>1539</v>
      </c>
      <c r="H850" s="323" t="s">
        <v>1539</v>
      </c>
    </row>
    <row r="851" spans="1:8" x14ac:dyDescent="0.25">
      <c r="A851" s="103"/>
      <c r="B851" s="326"/>
      <c r="C851" s="324" t="s">
        <v>1539</v>
      </c>
      <c r="D851" t="s">
        <v>1539</v>
      </c>
      <c r="E851" s="323" t="s">
        <v>1539</v>
      </c>
      <c r="G851" s="323" t="s">
        <v>1539</v>
      </c>
      <c r="H851" s="323" t="s">
        <v>1539</v>
      </c>
    </row>
    <row r="852" spans="1:8" x14ac:dyDescent="0.25">
      <c r="A852" s="103"/>
      <c r="C852" s="324" t="s">
        <v>1539</v>
      </c>
      <c r="D852" t="s">
        <v>1539</v>
      </c>
      <c r="E852" s="323" t="s">
        <v>1539</v>
      </c>
      <c r="G852" s="323" t="s">
        <v>1539</v>
      </c>
      <c r="H852" s="323" t="s">
        <v>1539</v>
      </c>
    </row>
    <row r="853" spans="1:8" x14ac:dyDescent="0.25">
      <c r="A853" s="103"/>
      <c r="C853" s="324" t="s">
        <v>1539</v>
      </c>
      <c r="D853" t="s">
        <v>1539</v>
      </c>
      <c r="E853" s="323" t="s">
        <v>1539</v>
      </c>
      <c r="G853" s="323" t="s">
        <v>1539</v>
      </c>
      <c r="H853" s="323" t="s">
        <v>1539</v>
      </c>
    </row>
    <row r="854" spans="1:8" x14ac:dyDescent="0.25">
      <c r="A854" s="103"/>
      <c r="C854" s="324" t="s">
        <v>1539</v>
      </c>
      <c r="D854" t="s">
        <v>1539</v>
      </c>
      <c r="E854" s="323" t="s">
        <v>1539</v>
      </c>
      <c r="G854" s="323" t="s">
        <v>1539</v>
      </c>
      <c r="H854" s="323" t="s">
        <v>1539</v>
      </c>
    </row>
    <row r="855" spans="1:8" x14ac:dyDescent="0.25">
      <c r="A855" s="103"/>
      <c r="C855" s="324" t="s">
        <v>1539</v>
      </c>
      <c r="D855" t="s">
        <v>1539</v>
      </c>
      <c r="E855" s="323" t="s">
        <v>1539</v>
      </c>
      <c r="G855" s="323" t="s">
        <v>1539</v>
      </c>
      <c r="H855" s="323" t="s">
        <v>1539</v>
      </c>
    </row>
    <row r="856" spans="1:8" x14ac:dyDescent="0.25">
      <c r="A856" s="103"/>
      <c r="B856" s="324"/>
      <c r="C856" s="324" t="s">
        <v>1539</v>
      </c>
      <c r="D856" t="s">
        <v>1539</v>
      </c>
      <c r="E856" s="323" t="s">
        <v>1539</v>
      </c>
      <c r="G856" s="323" t="s">
        <v>1539</v>
      </c>
      <c r="H856" s="323" t="s">
        <v>1539</v>
      </c>
    </row>
    <row r="857" spans="1:8" x14ac:dyDescent="0.25">
      <c r="A857" s="103"/>
      <c r="B857" s="324"/>
      <c r="C857" s="324" t="s">
        <v>1539</v>
      </c>
      <c r="D857" t="s">
        <v>1539</v>
      </c>
      <c r="E857" s="323" t="s">
        <v>1539</v>
      </c>
      <c r="G857" s="323" t="s">
        <v>1539</v>
      </c>
      <c r="H857" s="323" t="s">
        <v>1539</v>
      </c>
    </row>
    <row r="858" spans="1:8" x14ac:dyDescent="0.25">
      <c r="A858" s="103"/>
      <c r="B858" s="324"/>
      <c r="C858" s="324" t="s">
        <v>1539</v>
      </c>
      <c r="D858" t="s">
        <v>1539</v>
      </c>
      <c r="E858" s="323" t="s">
        <v>1539</v>
      </c>
      <c r="G858" s="323" t="s">
        <v>1539</v>
      </c>
      <c r="H858" s="323" t="s">
        <v>1539</v>
      </c>
    </row>
    <row r="859" spans="1:8" x14ac:dyDescent="0.25">
      <c r="A859" s="103"/>
      <c r="B859" s="324"/>
      <c r="C859" s="324" t="s">
        <v>1539</v>
      </c>
      <c r="D859" t="s">
        <v>1539</v>
      </c>
      <c r="E859" s="323" t="s">
        <v>1539</v>
      </c>
      <c r="G859" s="323" t="s">
        <v>1539</v>
      </c>
      <c r="H859" s="323" t="s">
        <v>1539</v>
      </c>
    </row>
    <row r="860" spans="1:8" x14ac:dyDescent="0.25">
      <c r="A860" s="103"/>
      <c r="B860" s="324"/>
      <c r="C860" s="324" t="s">
        <v>1539</v>
      </c>
      <c r="D860" t="s">
        <v>1539</v>
      </c>
      <c r="E860" s="323" t="s">
        <v>1539</v>
      </c>
      <c r="G860" s="323" t="s">
        <v>1539</v>
      </c>
      <c r="H860" s="323" t="s">
        <v>1539</v>
      </c>
    </row>
    <row r="861" spans="1:8" x14ac:dyDescent="0.25">
      <c r="A861" s="103"/>
      <c r="B861" s="324"/>
      <c r="C861" s="324" t="s">
        <v>1539</v>
      </c>
      <c r="D861" t="s">
        <v>1539</v>
      </c>
      <c r="E861" s="323" t="s">
        <v>1539</v>
      </c>
      <c r="G861" s="323" t="s">
        <v>1539</v>
      </c>
      <c r="H861" s="323" t="s">
        <v>1539</v>
      </c>
    </row>
    <row r="862" spans="1:8" x14ac:dyDescent="0.25">
      <c r="A862" s="103"/>
      <c r="B862" s="324"/>
      <c r="C862" s="324" t="s">
        <v>1539</v>
      </c>
      <c r="D862" t="s">
        <v>1539</v>
      </c>
      <c r="E862" s="323" t="s">
        <v>1539</v>
      </c>
      <c r="G862" s="323" t="s">
        <v>1539</v>
      </c>
      <c r="H862" s="323" t="s">
        <v>1539</v>
      </c>
    </row>
    <row r="863" spans="1:8" x14ac:dyDescent="0.25">
      <c r="A863" s="103"/>
      <c r="B863" s="324"/>
      <c r="C863" s="324" t="s">
        <v>1539</v>
      </c>
      <c r="D863" t="s">
        <v>1539</v>
      </c>
      <c r="E863" s="323" t="s">
        <v>1539</v>
      </c>
      <c r="G863" s="323" t="s">
        <v>1539</v>
      </c>
      <c r="H863" s="323" t="s">
        <v>1539</v>
      </c>
    </row>
    <row r="864" spans="1:8" x14ac:dyDescent="0.25">
      <c r="A864" s="103"/>
      <c r="B864" s="324"/>
      <c r="C864" s="324" t="s">
        <v>1539</v>
      </c>
      <c r="D864" t="s">
        <v>1539</v>
      </c>
      <c r="E864" s="323" t="s">
        <v>1539</v>
      </c>
      <c r="G864" s="323" t="s">
        <v>1539</v>
      </c>
      <c r="H864" s="323" t="s">
        <v>1539</v>
      </c>
    </row>
    <row r="865" spans="1:8" x14ac:dyDescent="0.25">
      <c r="A865" s="103"/>
      <c r="B865" s="324"/>
      <c r="C865" s="324" t="s">
        <v>1539</v>
      </c>
      <c r="D865" t="s">
        <v>1539</v>
      </c>
      <c r="E865" s="323" t="s">
        <v>1539</v>
      </c>
      <c r="G865" s="323" t="s">
        <v>1539</v>
      </c>
      <c r="H865" s="323" t="s">
        <v>1539</v>
      </c>
    </row>
    <row r="866" spans="1:8" x14ac:dyDescent="0.25">
      <c r="A866" s="103"/>
      <c r="B866" s="324"/>
      <c r="C866" s="324" t="s">
        <v>1539</v>
      </c>
      <c r="D866" t="s">
        <v>1539</v>
      </c>
      <c r="E866" s="323" t="s">
        <v>1539</v>
      </c>
      <c r="G866" s="323" t="s">
        <v>1539</v>
      </c>
      <c r="H866" s="323" t="s">
        <v>1539</v>
      </c>
    </row>
    <row r="867" spans="1:8" x14ac:dyDescent="0.25">
      <c r="A867" s="103"/>
      <c r="B867" s="324"/>
      <c r="C867" s="324" t="s">
        <v>1539</v>
      </c>
      <c r="D867" t="s">
        <v>1539</v>
      </c>
      <c r="E867" s="323" t="s">
        <v>1539</v>
      </c>
      <c r="G867" s="323" t="s">
        <v>1539</v>
      </c>
      <c r="H867" s="323" t="s">
        <v>1539</v>
      </c>
    </row>
    <row r="868" spans="1:8" x14ac:dyDescent="0.25">
      <c r="A868" s="103"/>
      <c r="B868" s="324"/>
      <c r="C868" s="324" t="s">
        <v>1539</v>
      </c>
      <c r="D868" t="s">
        <v>1539</v>
      </c>
      <c r="E868" s="323" t="s">
        <v>1539</v>
      </c>
      <c r="G868" s="323" t="s">
        <v>1539</v>
      </c>
      <c r="H868" s="323" t="s">
        <v>1539</v>
      </c>
    </row>
    <row r="869" spans="1:8" x14ac:dyDescent="0.25">
      <c r="A869" s="103"/>
      <c r="B869" s="324"/>
      <c r="C869" s="324" t="s">
        <v>1539</v>
      </c>
      <c r="D869" t="s">
        <v>1539</v>
      </c>
      <c r="E869" s="323" t="s">
        <v>1539</v>
      </c>
      <c r="G869" s="323" t="s">
        <v>1539</v>
      </c>
      <c r="H869" s="323" t="s">
        <v>1539</v>
      </c>
    </row>
    <row r="870" spans="1:8" x14ac:dyDescent="0.25">
      <c r="A870" s="103"/>
      <c r="B870" s="324"/>
      <c r="C870" s="324" t="s">
        <v>1539</v>
      </c>
      <c r="D870" t="s">
        <v>1539</v>
      </c>
      <c r="E870" s="323" t="s">
        <v>1539</v>
      </c>
      <c r="G870" s="323" t="s">
        <v>1539</v>
      </c>
      <c r="H870" s="323" t="s">
        <v>1539</v>
      </c>
    </row>
    <row r="871" spans="1:8" x14ac:dyDescent="0.25">
      <c r="A871" s="103"/>
      <c r="B871" s="324"/>
      <c r="C871" s="324" t="s">
        <v>1539</v>
      </c>
      <c r="D871" t="s">
        <v>1539</v>
      </c>
      <c r="E871" s="323" t="s">
        <v>1539</v>
      </c>
      <c r="G871" s="323" t="s">
        <v>1539</v>
      </c>
      <c r="H871" s="323" t="s">
        <v>1539</v>
      </c>
    </row>
    <row r="872" spans="1:8" x14ac:dyDescent="0.25">
      <c r="A872" s="103"/>
      <c r="B872" s="324"/>
      <c r="C872" s="324" t="s">
        <v>1539</v>
      </c>
      <c r="D872" t="s">
        <v>1539</v>
      </c>
      <c r="E872" s="323" t="s">
        <v>1539</v>
      </c>
      <c r="G872" s="323" t="s">
        <v>1539</v>
      </c>
      <c r="H872" s="323" t="s">
        <v>1539</v>
      </c>
    </row>
    <row r="873" spans="1:8" x14ac:dyDescent="0.25">
      <c r="A873" s="103"/>
      <c r="B873" s="324"/>
      <c r="C873" s="324" t="s">
        <v>1539</v>
      </c>
      <c r="D873" t="s">
        <v>1539</v>
      </c>
      <c r="E873" s="323" t="s">
        <v>1539</v>
      </c>
      <c r="G873" s="323" t="s">
        <v>1539</v>
      </c>
      <c r="H873" s="323" t="s">
        <v>1539</v>
      </c>
    </row>
    <row r="874" spans="1:8" x14ac:dyDescent="0.25">
      <c r="A874" s="103"/>
      <c r="B874" s="324"/>
      <c r="C874" s="324" t="s">
        <v>1539</v>
      </c>
      <c r="D874" t="s">
        <v>1539</v>
      </c>
      <c r="E874" s="323" t="s">
        <v>1539</v>
      </c>
      <c r="G874" s="323" t="s">
        <v>1539</v>
      </c>
      <c r="H874" s="323" t="s">
        <v>1539</v>
      </c>
    </row>
    <row r="875" spans="1:8" x14ac:dyDescent="0.25">
      <c r="A875" s="103"/>
      <c r="B875" s="324"/>
      <c r="C875" s="324" t="s">
        <v>1539</v>
      </c>
      <c r="D875" t="s">
        <v>1539</v>
      </c>
      <c r="E875" s="323" t="s">
        <v>1539</v>
      </c>
      <c r="G875" s="323" t="s">
        <v>1539</v>
      </c>
      <c r="H875" s="323" t="s">
        <v>1539</v>
      </c>
    </row>
    <row r="876" spans="1:8" x14ac:dyDescent="0.25">
      <c r="A876" s="103"/>
      <c r="B876" s="324"/>
      <c r="C876" s="324" t="s">
        <v>1539</v>
      </c>
      <c r="D876" t="s">
        <v>1539</v>
      </c>
      <c r="E876" s="323" t="s">
        <v>1539</v>
      </c>
      <c r="G876" s="323" t="s">
        <v>1539</v>
      </c>
      <c r="H876" s="323" t="s">
        <v>1539</v>
      </c>
    </row>
    <row r="877" spans="1:8" x14ac:dyDescent="0.25">
      <c r="A877" s="103"/>
      <c r="B877" s="324"/>
      <c r="C877" s="324" t="s">
        <v>1539</v>
      </c>
      <c r="D877" t="s">
        <v>1539</v>
      </c>
      <c r="E877" s="323" t="s">
        <v>1539</v>
      </c>
      <c r="G877" s="323" t="s">
        <v>1539</v>
      </c>
      <c r="H877" s="323" t="s">
        <v>1539</v>
      </c>
    </row>
    <row r="878" spans="1:8" x14ac:dyDescent="0.25">
      <c r="A878" s="103"/>
      <c r="B878" s="324"/>
      <c r="C878" s="324" t="s">
        <v>1539</v>
      </c>
      <c r="D878" t="s">
        <v>1539</v>
      </c>
      <c r="E878" s="323" t="s">
        <v>1539</v>
      </c>
      <c r="G878" s="323" t="s">
        <v>1539</v>
      </c>
      <c r="H878" s="323" t="s">
        <v>1539</v>
      </c>
    </row>
    <row r="879" spans="1:8" x14ac:dyDescent="0.25">
      <c r="A879" s="103"/>
      <c r="B879" s="324"/>
      <c r="C879" s="324" t="s">
        <v>1539</v>
      </c>
      <c r="D879" t="s">
        <v>1539</v>
      </c>
      <c r="E879" s="323" t="s">
        <v>1539</v>
      </c>
      <c r="G879" s="323" t="s">
        <v>1539</v>
      </c>
      <c r="H879" s="323" t="s">
        <v>1539</v>
      </c>
    </row>
    <row r="880" spans="1:8" x14ac:dyDescent="0.25">
      <c r="A880" s="103"/>
      <c r="B880" s="324"/>
      <c r="C880" s="324" t="s">
        <v>1539</v>
      </c>
      <c r="D880" t="s">
        <v>1539</v>
      </c>
      <c r="E880" s="323" t="s">
        <v>1539</v>
      </c>
      <c r="G880" s="323" t="s">
        <v>1539</v>
      </c>
      <c r="H880" s="323" t="s">
        <v>1539</v>
      </c>
    </row>
    <row r="881" spans="1:8" x14ac:dyDescent="0.25">
      <c r="A881" s="103"/>
      <c r="B881" s="324"/>
      <c r="C881" s="324" t="s">
        <v>1539</v>
      </c>
      <c r="D881" t="s">
        <v>1539</v>
      </c>
      <c r="E881" s="323" t="s">
        <v>1539</v>
      </c>
      <c r="G881" s="323" t="s">
        <v>1539</v>
      </c>
      <c r="H881" s="323" t="s">
        <v>1539</v>
      </c>
    </row>
    <row r="882" spans="1:8" x14ac:dyDescent="0.25">
      <c r="A882" s="103"/>
      <c r="B882" s="326"/>
      <c r="C882" s="324" t="s">
        <v>1539</v>
      </c>
      <c r="D882" t="s">
        <v>1539</v>
      </c>
      <c r="E882" s="323" t="s">
        <v>1539</v>
      </c>
      <c r="G882" s="323" t="s">
        <v>1539</v>
      </c>
      <c r="H882" s="323" t="s">
        <v>1539</v>
      </c>
    </row>
    <row r="883" spans="1:8" x14ac:dyDescent="0.25">
      <c r="A883" s="103"/>
      <c r="C883" s="324" t="s">
        <v>1539</v>
      </c>
      <c r="D883" t="s">
        <v>1539</v>
      </c>
      <c r="E883" s="323" t="s">
        <v>1539</v>
      </c>
      <c r="G883" s="323" t="s">
        <v>1539</v>
      </c>
      <c r="H883" s="323" t="s">
        <v>1539</v>
      </c>
    </row>
    <row r="884" spans="1:8" x14ac:dyDescent="0.25">
      <c r="A884" s="103"/>
      <c r="C884" s="324" t="s">
        <v>1539</v>
      </c>
      <c r="D884" t="s">
        <v>1539</v>
      </c>
      <c r="E884" s="323" t="s">
        <v>1539</v>
      </c>
      <c r="G884" s="323" t="s">
        <v>1539</v>
      </c>
      <c r="H884" s="323" t="s">
        <v>1539</v>
      </c>
    </row>
    <row r="885" spans="1:8" x14ac:dyDescent="0.25">
      <c r="A885" s="103"/>
      <c r="C885" s="324" t="s">
        <v>1539</v>
      </c>
      <c r="D885" t="s">
        <v>1539</v>
      </c>
      <c r="E885" s="323" t="s">
        <v>1539</v>
      </c>
      <c r="G885" s="323" t="s">
        <v>1539</v>
      </c>
      <c r="H885" s="323" t="s">
        <v>1539</v>
      </c>
    </row>
    <row r="886" spans="1:8" x14ac:dyDescent="0.25">
      <c r="A886" s="103"/>
      <c r="C886" s="324" t="s">
        <v>1539</v>
      </c>
      <c r="D886" t="s">
        <v>1539</v>
      </c>
      <c r="E886" s="323" t="s">
        <v>1539</v>
      </c>
      <c r="G886" s="323" t="s">
        <v>1539</v>
      </c>
      <c r="H886" s="323" t="s">
        <v>1539</v>
      </c>
    </row>
    <row r="887" spans="1:8" x14ac:dyDescent="0.25">
      <c r="A887" s="103"/>
      <c r="B887" s="326"/>
      <c r="C887" s="324" t="s">
        <v>1539</v>
      </c>
      <c r="D887" t="s">
        <v>1539</v>
      </c>
      <c r="E887" s="323" t="s">
        <v>1539</v>
      </c>
      <c r="G887" s="323" t="s">
        <v>1539</v>
      </c>
      <c r="H887" s="323" t="s">
        <v>1539</v>
      </c>
    </row>
    <row r="888" spans="1:8" x14ac:dyDescent="0.25">
      <c r="A888" s="103"/>
      <c r="C888" s="324" t="s">
        <v>1539</v>
      </c>
      <c r="D888" t="s">
        <v>1539</v>
      </c>
      <c r="E888" s="323" t="s">
        <v>1539</v>
      </c>
      <c r="G888" s="323" t="s">
        <v>1539</v>
      </c>
      <c r="H888" s="323" t="s">
        <v>1539</v>
      </c>
    </row>
    <row r="889" spans="1:8" x14ac:dyDescent="0.25">
      <c r="A889" s="103"/>
      <c r="C889" s="324" t="s">
        <v>1539</v>
      </c>
      <c r="D889" t="s">
        <v>1539</v>
      </c>
      <c r="E889" s="323" t="s">
        <v>1539</v>
      </c>
      <c r="G889" s="323" t="s">
        <v>1539</v>
      </c>
      <c r="H889" s="323" t="s">
        <v>1539</v>
      </c>
    </row>
    <row r="890" spans="1:8" x14ac:dyDescent="0.25">
      <c r="A890" s="103"/>
      <c r="C890" s="324" t="s">
        <v>1539</v>
      </c>
      <c r="D890" t="s">
        <v>1539</v>
      </c>
      <c r="E890" s="323" t="s">
        <v>1539</v>
      </c>
      <c r="G890" s="323" t="s">
        <v>1539</v>
      </c>
      <c r="H890" s="323" t="s">
        <v>1539</v>
      </c>
    </row>
    <row r="891" spans="1:8" x14ac:dyDescent="0.25">
      <c r="A891" s="103"/>
      <c r="C891" s="324" t="s">
        <v>1539</v>
      </c>
      <c r="D891" t="s">
        <v>1539</v>
      </c>
      <c r="E891" s="323" t="s">
        <v>1539</v>
      </c>
      <c r="G891" s="323" t="s">
        <v>1539</v>
      </c>
      <c r="H891" s="323" t="s">
        <v>1539</v>
      </c>
    </row>
    <row r="892" spans="1:8" x14ac:dyDescent="0.25">
      <c r="A892" s="103"/>
      <c r="C892" s="324" t="s">
        <v>1539</v>
      </c>
      <c r="D892" t="s">
        <v>1539</v>
      </c>
      <c r="E892" s="323" t="s">
        <v>1539</v>
      </c>
      <c r="G892" s="323" t="s">
        <v>1539</v>
      </c>
      <c r="H892" s="323" t="s">
        <v>1539</v>
      </c>
    </row>
    <row r="893" spans="1:8" x14ac:dyDescent="0.25">
      <c r="A893" s="103"/>
      <c r="B893" s="324"/>
      <c r="C893" s="324" t="s">
        <v>1539</v>
      </c>
      <c r="D893" t="s">
        <v>1539</v>
      </c>
      <c r="E893" s="323" t="s">
        <v>1539</v>
      </c>
      <c r="G893" s="323" t="s">
        <v>1539</v>
      </c>
      <c r="H893" s="323" t="s">
        <v>1539</v>
      </c>
    </row>
    <row r="894" spans="1:8" x14ac:dyDescent="0.25">
      <c r="A894" s="103"/>
      <c r="B894" s="324"/>
      <c r="C894" s="324" t="s">
        <v>1539</v>
      </c>
      <c r="D894" t="s">
        <v>1539</v>
      </c>
      <c r="E894" s="323" t="s">
        <v>1539</v>
      </c>
      <c r="G894" s="323" t="s">
        <v>1539</v>
      </c>
      <c r="H894" s="323" t="s">
        <v>1539</v>
      </c>
    </row>
    <row r="895" spans="1:8" x14ac:dyDescent="0.25">
      <c r="A895" s="103"/>
      <c r="B895" s="324"/>
      <c r="C895" s="324" t="s">
        <v>1539</v>
      </c>
      <c r="D895" t="s">
        <v>1539</v>
      </c>
      <c r="E895" s="323" t="s">
        <v>1539</v>
      </c>
      <c r="G895" s="323" t="s">
        <v>1539</v>
      </c>
      <c r="H895" s="323" t="s">
        <v>1539</v>
      </c>
    </row>
    <row r="896" spans="1:8" x14ac:dyDescent="0.25">
      <c r="A896" s="103"/>
      <c r="B896" s="324"/>
      <c r="C896" s="324" t="s">
        <v>1539</v>
      </c>
      <c r="D896" t="s">
        <v>1539</v>
      </c>
      <c r="E896" s="323" t="s">
        <v>1539</v>
      </c>
      <c r="G896" s="323" t="s">
        <v>1539</v>
      </c>
      <c r="H896" s="323" t="s">
        <v>1539</v>
      </c>
    </row>
    <row r="897" spans="1:8" x14ac:dyDescent="0.25">
      <c r="A897" s="103"/>
      <c r="B897" s="324"/>
      <c r="C897" s="324" t="s">
        <v>1539</v>
      </c>
      <c r="D897" t="s">
        <v>1539</v>
      </c>
      <c r="E897" s="323" t="s">
        <v>1539</v>
      </c>
      <c r="G897" s="323" t="s">
        <v>1539</v>
      </c>
      <c r="H897" s="323" t="s">
        <v>1539</v>
      </c>
    </row>
    <row r="898" spans="1:8" x14ac:dyDescent="0.25">
      <c r="A898" s="103"/>
      <c r="B898" s="324"/>
      <c r="C898" s="324" t="s">
        <v>1539</v>
      </c>
      <c r="D898" t="s">
        <v>1539</v>
      </c>
      <c r="E898" s="323" t="s">
        <v>1539</v>
      </c>
      <c r="G898" s="323" t="s">
        <v>1539</v>
      </c>
      <c r="H898" s="323" t="s">
        <v>1539</v>
      </c>
    </row>
    <row r="899" spans="1:8" x14ac:dyDescent="0.25">
      <c r="A899" s="103"/>
      <c r="B899" s="324"/>
      <c r="C899" s="324" t="s">
        <v>1539</v>
      </c>
      <c r="D899" t="s">
        <v>1539</v>
      </c>
      <c r="E899" s="323" t="s">
        <v>1539</v>
      </c>
      <c r="G899" s="323" t="s">
        <v>1539</v>
      </c>
      <c r="H899" s="323" t="s">
        <v>1539</v>
      </c>
    </row>
    <row r="900" spans="1:8" x14ac:dyDescent="0.25">
      <c r="A900" s="103"/>
      <c r="B900" s="324"/>
      <c r="C900" s="324" t="s">
        <v>1539</v>
      </c>
      <c r="D900" t="s">
        <v>1539</v>
      </c>
      <c r="E900" s="323" t="s">
        <v>1539</v>
      </c>
      <c r="G900" s="323" t="s">
        <v>1539</v>
      </c>
      <c r="H900" s="323" t="s">
        <v>1539</v>
      </c>
    </row>
    <row r="901" spans="1:8" x14ac:dyDescent="0.25">
      <c r="A901" s="103"/>
      <c r="B901" s="324"/>
      <c r="C901" s="324" t="s">
        <v>1539</v>
      </c>
      <c r="D901" t="s">
        <v>1539</v>
      </c>
      <c r="E901" s="323" t="s">
        <v>1539</v>
      </c>
      <c r="G901" s="323" t="s">
        <v>1539</v>
      </c>
      <c r="H901" s="323" t="s">
        <v>1539</v>
      </c>
    </row>
    <row r="902" spans="1:8" x14ac:dyDescent="0.25">
      <c r="A902" s="103"/>
      <c r="B902" s="324"/>
      <c r="C902" s="324" t="s">
        <v>1539</v>
      </c>
      <c r="D902" t="s">
        <v>1539</v>
      </c>
      <c r="E902" s="323" t="s">
        <v>1539</v>
      </c>
      <c r="G902" s="323" t="s">
        <v>1539</v>
      </c>
      <c r="H902" s="323" t="s">
        <v>1539</v>
      </c>
    </row>
    <row r="903" spans="1:8" x14ac:dyDescent="0.25">
      <c r="A903" s="103"/>
      <c r="B903" s="324"/>
      <c r="C903" s="324" t="s">
        <v>1539</v>
      </c>
      <c r="D903" t="s">
        <v>1539</v>
      </c>
      <c r="E903" s="323" t="s">
        <v>1539</v>
      </c>
      <c r="G903" s="323" t="s">
        <v>1539</v>
      </c>
      <c r="H903" s="323" t="s">
        <v>1539</v>
      </c>
    </row>
    <row r="904" spans="1:8" x14ac:dyDescent="0.25">
      <c r="A904" s="103"/>
      <c r="B904" s="324"/>
      <c r="C904" s="324" t="s">
        <v>1539</v>
      </c>
      <c r="D904" t="s">
        <v>1539</v>
      </c>
      <c r="E904" s="323" t="s">
        <v>1539</v>
      </c>
      <c r="G904" s="323" t="s">
        <v>1539</v>
      </c>
      <c r="H904" s="323" t="s">
        <v>1539</v>
      </c>
    </row>
    <row r="905" spans="1:8" x14ac:dyDescent="0.25">
      <c r="A905" s="103"/>
      <c r="B905" s="324"/>
      <c r="C905" s="324" t="s">
        <v>1539</v>
      </c>
      <c r="D905" t="s">
        <v>1539</v>
      </c>
      <c r="E905" s="323" t="s">
        <v>1539</v>
      </c>
      <c r="G905" s="323" t="s">
        <v>1539</v>
      </c>
      <c r="H905" s="323" t="s">
        <v>1539</v>
      </c>
    </row>
    <row r="906" spans="1:8" x14ac:dyDescent="0.25">
      <c r="A906" s="103"/>
      <c r="B906" s="324"/>
      <c r="C906" s="324" t="s">
        <v>1539</v>
      </c>
      <c r="D906" t="s">
        <v>1539</v>
      </c>
      <c r="E906" s="323" t="s">
        <v>1539</v>
      </c>
      <c r="G906" s="323" t="s">
        <v>1539</v>
      </c>
      <c r="H906" s="323" t="s">
        <v>1539</v>
      </c>
    </row>
    <row r="907" spans="1:8" x14ac:dyDescent="0.25">
      <c r="A907" s="103"/>
      <c r="B907" s="324"/>
      <c r="C907" s="324" t="s">
        <v>1539</v>
      </c>
      <c r="D907" t="s">
        <v>1539</v>
      </c>
      <c r="E907" s="323" t="s">
        <v>1539</v>
      </c>
      <c r="G907" s="323" t="s">
        <v>1539</v>
      </c>
      <c r="H907" s="323" t="s">
        <v>1539</v>
      </c>
    </row>
    <row r="908" spans="1:8" x14ac:dyDescent="0.25">
      <c r="A908" s="103"/>
      <c r="B908" s="324"/>
      <c r="C908" s="324" t="s">
        <v>1539</v>
      </c>
      <c r="D908" t="s">
        <v>1539</v>
      </c>
      <c r="E908" s="323" t="s">
        <v>1539</v>
      </c>
      <c r="G908" s="323" t="s">
        <v>1539</v>
      </c>
      <c r="H908" s="323" t="s">
        <v>1539</v>
      </c>
    </row>
    <row r="909" spans="1:8" x14ac:dyDescent="0.25">
      <c r="A909" s="103"/>
      <c r="B909" s="324"/>
      <c r="C909" s="324" t="s">
        <v>1539</v>
      </c>
      <c r="D909" t="s">
        <v>1539</v>
      </c>
      <c r="E909" s="323" t="s">
        <v>1539</v>
      </c>
      <c r="G909" s="323" t="s">
        <v>1539</v>
      </c>
      <c r="H909" s="323" t="s">
        <v>1539</v>
      </c>
    </row>
    <row r="910" spans="1:8" x14ac:dyDescent="0.25">
      <c r="A910" s="103"/>
      <c r="B910" s="324"/>
      <c r="C910" s="324" t="s">
        <v>1539</v>
      </c>
      <c r="D910" t="s">
        <v>1539</v>
      </c>
      <c r="E910" s="323" t="s">
        <v>1539</v>
      </c>
      <c r="G910" s="323" t="s">
        <v>1539</v>
      </c>
      <c r="H910" s="323" t="s">
        <v>1539</v>
      </c>
    </row>
    <row r="911" spans="1:8" x14ac:dyDescent="0.25">
      <c r="A911" s="103"/>
      <c r="B911" s="324"/>
      <c r="C911" s="324" t="s">
        <v>1539</v>
      </c>
      <c r="D911" t="s">
        <v>1539</v>
      </c>
      <c r="E911" s="323" t="s">
        <v>1539</v>
      </c>
      <c r="G911" s="323" t="s">
        <v>1539</v>
      </c>
      <c r="H911" s="323" t="s">
        <v>1539</v>
      </c>
    </row>
    <row r="912" spans="1:8" x14ac:dyDescent="0.25">
      <c r="A912" s="103"/>
      <c r="B912" s="324"/>
      <c r="C912" s="324" t="s">
        <v>1539</v>
      </c>
      <c r="D912" t="s">
        <v>1539</v>
      </c>
      <c r="E912" s="323" t="s">
        <v>1539</v>
      </c>
      <c r="G912" s="323" t="s">
        <v>1539</v>
      </c>
      <c r="H912" s="323" t="s">
        <v>1539</v>
      </c>
    </row>
    <row r="913" spans="1:8" x14ac:dyDescent="0.25">
      <c r="A913" s="103"/>
      <c r="B913" s="324"/>
      <c r="C913" s="324" t="s">
        <v>1539</v>
      </c>
      <c r="D913" t="s">
        <v>1539</v>
      </c>
      <c r="E913" s="323" t="s">
        <v>1539</v>
      </c>
      <c r="G913" s="323" t="s">
        <v>1539</v>
      </c>
      <c r="H913" s="323" t="s">
        <v>1539</v>
      </c>
    </row>
    <row r="914" spans="1:8" x14ac:dyDescent="0.25">
      <c r="A914" s="103"/>
      <c r="B914" s="324"/>
      <c r="C914" s="324" t="s">
        <v>1539</v>
      </c>
      <c r="D914" t="s">
        <v>1539</v>
      </c>
      <c r="E914" s="323" t="s">
        <v>1539</v>
      </c>
      <c r="G914" s="323" t="s">
        <v>1539</v>
      </c>
      <c r="H914" s="323" t="s">
        <v>1539</v>
      </c>
    </row>
    <row r="915" spans="1:8" x14ac:dyDescent="0.25">
      <c r="A915" s="103"/>
      <c r="B915" s="324"/>
      <c r="C915" s="324" t="s">
        <v>1539</v>
      </c>
      <c r="D915" t="s">
        <v>1539</v>
      </c>
      <c r="E915" s="323" t="s">
        <v>1539</v>
      </c>
      <c r="G915" s="323" t="s">
        <v>1539</v>
      </c>
      <c r="H915" s="323" t="s">
        <v>1539</v>
      </c>
    </row>
    <row r="916" spans="1:8" x14ac:dyDescent="0.25">
      <c r="A916" s="103"/>
      <c r="B916" s="324"/>
      <c r="C916" s="324" t="s">
        <v>1539</v>
      </c>
      <c r="D916" t="s">
        <v>1539</v>
      </c>
      <c r="E916" s="323" t="s">
        <v>1539</v>
      </c>
      <c r="G916" s="323" t="s">
        <v>1539</v>
      </c>
      <c r="H916" s="323" t="s">
        <v>1539</v>
      </c>
    </row>
    <row r="917" spans="1:8" x14ac:dyDescent="0.25">
      <c r="A917" s="103"/>
      <c r="B917" s="324"/>
      <c r="C917" s="324" t="s">
        <v>1539</v>
      </c>
      <c r="D917" t="s">
        <v>1539</v>
      </c>
      <c r="E917" s="323" t="s">
        <v>1539</v>
      </c>
      <c r="G917" s="323" t="s">
        <v>1539</v>
      </c>
      <c r="H917" s="323" t="s">
        <v>1539</v>
      </c>
    </row>
    <row r="918" spans="1:8" x14ac:dyDescent="0.25">
      <c r="A918" s="103"/>
      <c r="B918" s="324"/>
      <c r="C918" s="324" t="s">
        <v>1539</v>
      </c>
      <c r="D918" t="s">
        <v>1539</v>
      </c>
      <c r="E918" s="323" t="s">
        <v>1539</v>
      </c>
      <c r="G918" s="323" t="s">
        <v>1539</v>
      </c>
      <c r="H918" s="323" t="s">
        <v>1539</v>
      </c>
    </row>
    <row r="919" spans="1:8" x14ac:dyDescent="0.25">
      <c r="A919" s="103"/>
      <c r="B919" s="324"/>
      <c r="C919" s="324" t="s">
        <v>1539</v>
      </c>
      <c r="D919" t="s">
        <v>1539</v>
      </c>
      <c r="E919" s="323" t="s">
        <v>1539</v>
      </c>
      <c r="G919" s="323" t="s">
        <v>1539</v>
      </c>
      <c r="H919" s="323" t="s">
        <v>1539</v>
      </c>
    </row>
    <row r="920" spans="1:8" x14ac:dyDescent="0.25">
      <c r="A920" s="103"/>
      <c r="B920" s="324"/>
      <c r="C920" s="324" t="s">
        <v>1539</v>
      </c>
      <c r="D920" t="s">
        <v>1539</v>
      </c>
      <c r="E920" s="323" t="s">
        <v>1539</v>
      </c>
      <c r="G920" s="323" t="s">
        <v>1539</v>
      </c>
      <c r="H920" s="323" t="s">
        <v>1539</v>
      </c>
    </row>
    <row r="921" spans="1:8" x14ac:dyDescent="0.25">
      <c r="A921" s="103"/>
      <c r="B921" s="324"/>
      <c r="C921" s="324" t="s">
        <v>1539</v>
      </c>
      <c r="D921" t="s">
        <v>1539</v>
      </c>
      <c r="E921" s="323" t="s">
        <v>1539</v>
      </c>
      <c r="G921" s="323" t="s">
        <v>1539</v>
      </c>
      <c r="H921" s="323" t="s">
        <v>1539</v>
      </c>
    </row>
    <row r="922" spans="1:8" x14ac:dyDescent="0.25">
      <c r="A922" s="103"/>
      <c r="B922" s="326"/>
      <c r="C922" s="324" t="s">
        <v>1539</v>
      </c>
      <c r="D922" t="s">
        <v>1539</v>
      </c>
      <c r="E922" s="323" t="s">
        <v>1539</v>
      </c>
      <c r="G922" s="323" t="s">
        <v>1539</v>
      </c>
      <c r="H922" s="323" t="s">
        <v>1539</v>
      </c>
    </row>
    <row r="923" spans="1:8" x14ac:dyDescent="0.25">
      <c r="A923" s="103"/>
      <c r="C923" s="324" t="s">
        <v>1539</v>
      </c>
      <c r="D923" t="s">
        <v>1539</v>
      </c>
      <c r="E923" s="323" t="s">
        <v>1539</v>
      </c>
      <c r="G923" s="323" t="s">
        <v>1539</v>
      </c>
      <c r="H923" s="323" t="s">
        <v>1539</v>
      </c>
    </row>
    <row r="924" spans="1:8" x14ac:dyDescent="0.25">
      <c r="A924" s="103"/>
      <c r="C924" s="324" t="s">
        <v>1539</v>
      </c>
      <c r="D924" t="s">
        <v>1539</v>
      </c>
      <c r="E924" s="323" t="s">
        <v>1539</v>
      </c>
      <c r="G924" s="323" t="s">
        <v>1539</v>
      </c>
      <c r="H924" s="323" t="s">
        <v>1539</v>
      </c>
    </row>
    <row r="925" spans="1:8" x14ac:dyDescent="0.25">
      <c r="A925" s="103"/>
      <c r="C925" s="324" t="s">
        <v>1539</v>
      </c>
      <c r="D925" t="s">
        <v>1539</v>
      </c>
      <c r="E925" s="323" t="s">
        <v>1539</v>
      </c>
      <c r="G925" s="323" t="s">
        <v>1539</v>
      </c>
      <c r="H925" s="323" t="s">
        <v>1539</v>
      </c>
    </row>
    <row r="926" spans="1:8" x14ac:dyDescent="0.25">
      <c r="A926" s="103"/>
      <c r="C926" s="324" t="s">
        <v>1539</v>
      </c>
      <c r="D926" t="s">
        <v>1539</v>
      </c>
      <c r="E926" s="323" t="s">
        <v>1539</v>
      </c>
      <c r="G926" s="323" t="s">
        <v>1539</v>
      </c>
      <c r="H926" s="323" t="s">
        <v>1539</v>
      </c>
    </row>
    <row r="927" spans="1:8" x14ac:dyDescent="0.25">
      <c r="A927" s="103"/>
      <c r="B927" s="324"/>
      <c r="C927" s="324" t="s">
        <v>1539</v>
      </c>
      <c r="D927" t="s">
        <v>1539</v>
      </c>
      <c r="E927" s="323" t="s">
        <v>1539</v>
      </c>
      <c r="G927" s="323" t="s">
        <v>1539</v>
      </c>
      <c r="H927" s="323" t="s">
        <v>1539</v>
      </c>
    </row>
    <row r="928" spans="1:8" x14ac:dyDescent="0.25">
      <c r="A928" s="103"/>
      <c r="B928" s="324"/>
      <c r="C928" s="324" t="s">
        <v>1539</v>
      </c>
      <c r="D928" t="s">
        <v>1539</v>
      </c>
      <c r="E928" s="323" t="s">
        <v>1539</v>
      </c>
      <c r="G928" s="323" t="s">
        <v>1539</v>
      </c>
      <c r="H928" s="323" t="s">
        <v>1539</v>
      </c>
    </row>
    <row r="929" spans="1:8" x14ac:dyDescent="0.25">
      <c r="A929" s="103"/>
      <c r="B929" s="324"/>
      <c r="C929" s="324" t="s">
        <v>1539</v>
      </c>
      <c r="D929" t="s">
        <v>1539</v>
      </c>
      <c r="E929" s="323" t="s">
        <v>1539</v>
      </c>
      <c r="G929" s="323" t="s">
        <v>1539</v>
      </c>
      <c r="H929" s="323" t="s">
        <v>1539</v>
      </c>
    </row>
    <row r="930" spans="1:8" x14ac:dyDescent="0.25">
      <c r="A930" s="103"/>
      <c r="B930" s="324"/>
      <c r="C930" s="324" t="s">
        <v>1539</v>
      </c>
      <c r="D930" t="s">
        <v>1539</v>
      </c>
      <c r="E930" s="323" t="s">
        <v>1539</v>
      </c>
      <c r="G930" s="323" t="s">
        <v>1539</v>
      </c>
      <c r="H930" s="323" t="s">
        <v>1539</v>
      </c>
    </row>
    <row r="931" spans="1:8" x14ac:dyDescent="0.25">
      <c r="A931" s="103"/>
      <c r="B931" s="324"/>
      <c r="C931" s="324" t="s">
        <v>1539</v>
      </c>
      <c r="D931" t="s">
        <v>1539</v>
      </c>
      <c r="E931" s="323" t="s">
        <v>1539</v>
      </c>
      <c r="G931" s="323" t="s">
        <v>1539</v>
      </c>
      <c r="H931" s="323" t="s">
        <v>1539</v>
      </c>
    </row>
    <row r="932" spans="1:8" x14ac:dyDescent="0.25">
      <c r="A932" s="103"/>
      <c r="B932" s="324"/>
      <c r="C932" s="324" t="s">
        <v>1539</v>
      </c>
      <c r="D932" t="s">
        <v>1539</v>
      </c>
      <c r="E932" s="323" t="s">
        <v>1539</v>
      </c>
      <c r="G932" s="323" t="s">
        <v>1539</v>
      </c>
      <c r="H932" s="323" t="s">
        <v>1539</v>
      </c>
    </row>
    <row r="933" spans="1:8" x14ac:dyDescent="0.25">
      <c r="A933" s="103"/>
      <c r="B933" s="324"/>
      <c r="C933" s="324" t="s">
        <v>1539</v>
      </c>
      <c r="D933" t="s">
        <v>1539</v>
      </c>
      <c r="E933" s="323" t="s">
        <v>1539</v>
      </c>
      <c r="G933" s="323" t="s">
        <v>1539</v>
      </c>
      <c r="H933" s="323" t="s">
        <v>1539</v>
      </c>
    </row>
    <row r="934" spans="1:8" x14ac:dyDescent="0.25">
      <c r="A934" s="103"/>
      <c r="B934" s="324"/>
      <c r="C934" s="324" t="s">
        <v>1539</v>
      </c>
      <c r="D934" t="s">
        <v>1539</v>
      </c>
      <c r="E934" s="323" t="s">
        <v>1539</v>
      </c>
      <c r="G934" s="323" t="s">
        <v>1539</v>
      </c>
      <c r="H934" s="323" t="s">
        <v>1539</v>
      </c>
    </row>
    <row r="935" spans="1:8" x14ac:dyDescent="0.25">
      <c r="A935" s="103"/>
      <c r="B935" s="326"/>
      <c r="C935" s="324" t="s">
        <v>1539</v>
      </c>
      <c r="D935" t="s">
        <v>1539</v>
      </c>
      <c r="E935" s="323" t="s">
        <v>1539</v>
      </c>
      <c r="G935" s="323" t="s">
        <v>1539</v>
      </c>
      <c r="H935" s="323" t="s">
        <v>1539</v>
      </c>
    </row>
    <row r="936" spans="1:8" x14ac:dyDescent="0.25">
      <c r="A936" s="103"/>
      <c r="C936" s="324" t="s">
        <v>1539</v>
      </c>
      <c r="D936" t="s">
        <v>1539</v>
      </c>
      <c r="E936" s="323" t="s">
        <v>1539</v>
      </c>
      <c r="G936" s="323" t="s">
        <v>1539</v>
      </c>
      <c r="H936" s="323" t="s">
        <v>1539</v>
      </c>
    </row>
    <row r="937" spans="1:8" x14ac:dyDescent="0.25">
      <c r="A937" s="103"/>
      <c r="C937" s="324" t="s">
        <v>1539</v>
      </c>
      <c r="D937" t="s">
        <v>1539</v>
      </c>
      <c r="E937" s="323" t="s">
        <v>1539</v>
      </c>
      <c r="G937" s="323" t="s">
        <v>1539</v>
      </c>
      <c r="H937" s="323" t="s">
        <v>1539</v>
      </c>
    </row>
    <row r="938" spans="1:8" x14ac:dyDescent="0.25">
      <c r="A938" s="103"/>
      <c r="C938" s="324" t="s">
        <v>1539</v>
      </c>
      <c r="D938" t="s">
        <v>1539</v>
      </c>
      <c r="E938" s="323" t="s">
        <v>1539</v>
      </c>
      <c r="G938" s="323" t="s">
        <v>1539</v>
      </c>
      <c r="H938" s="323" t="s">
        <v>1539</v>
      </c>
    </row>
    <row r="939" spans="1:8" x14ac:dyDescent="0.25">
      <c r="A939" s="103"/>
      <c r="C939" s="324" t="s">
        <v>1539</v>
      </c>
      <c r="D939" t="s">
        <v>1539</v>
      </c>
      <c r="E939" s="323" t="s">
        <v>1539</v>
      </c>
      <c r="G939" s="323" t="s">
        <v>1539</v>
      </c>
      <c r="H939" s="323" t="s">
        <v>1539</v>
      </c>
    </row>
    <row r="940" spans="1:8" x14ac:dyDescent="0.25">
      <c r="A940" s="103"/>
      <c r="B940" s="324"/>
      <c r="C940" s="324" t="s">
        <v>1539</v>
      </c>
      <c r="D940" t="s">
        <v>1539</v>
      </c>
      <c r="E940" s="323" t="s">
        <v>1539</v>
      </c>
      <c r="G940" s="323" t="s">
        <v>1539</v>
      </c>
      <c r="H940" s="323" t="s">
        <v>1539</v>
      </c>
    </row>
    <row r="941" spans="1:8" x14ac:dyDescent="0.25">
      <c r="A941" s="103"/>
      <c r="B941" s="324"/>
      <c r="C941" s="324" t="s">
        <v>1539</v>
      </c>
      <c r="D941" t="s">
        <v>1539</v>
      </c>
      <c r="E941" s="323" t="s">
        <v>1539</v>
      </c>
      <c r="G941" s="323" t="s">
        <v>1539</v>
      </c>
      <c r="H941" s="323" t="s">
        <v>1539</v>
      </c>
    </row>
    <row r="942" spans="1:8" x14ac:dyDescent="0.25">
      <c r="A942" s="103"/>
      <c r="B942" s="324"/>
      <c r="C942" s="324" t="s">
        <v>1539</v>
      </c>
      <c r="D942" t="s">
        <v>1539</v>
      </c>
      <c r="E942" s="323" t="s">
        <v>1539</v>
      </c>
      <c r="G942" s="323" t="s">
        <v>1539</v>
      </c>
      <c r="H942" s="323" t="s">
        <v>1539</v>
      </c>
    </row>
    <row r="943" spans="1:8" x14ac:dyDescent="0.25">
      <c r="A943" s="103"/>
      <c r="B943" s="324"/>
      <c r="C943" s="324" t="s">
        <v>1539</v>
      </c>
      <c r="D943" t="s">
        <v>1539</v>
      </c>
      <c r="E943" s="323" t="s">
        <v>1539</v>
      </c>
      <c r="G943" s="323" t="s">
        <v>1539</v>
      </c>
      <c r="H943" s="323" t="s">
        <v>1539</v>
      </c>
    </row>
    <row r="944" spans="1:8" x14ac:dyDescent="0.25">
      <c r="A944" s="103"/>
      <c r="B944" s="324"/>
      <c r="C944" s="324" t="s">
        <v>1539</v>
      </c>
      <c r="D944" t="s">
        <v>1539</v>
      </c>
      <c r="E944" s="323" t="s">
        <v>1539</v>
      </c>
      <c r="G944" s="323" t="s">
        <v>1539</v>
      </c>
      <c r="H944" s="323" t="s">
        <v>1539</v>
      </c>
    </row>
    <row r="945" spans="1:8" x14ac:dyDescent="0.25">
      <c r="A945" s="103"/>
      <c r="B945" s="324"/>
      <c r="C945" s="324" t="s">
        <v>1539</v>
      </c>
      <c r="D945" t="s">
        <v>1539</v>
      </c>
      <c r="E945" s="323" t="s">
        <v>1539</v>
      </c>
      <c r="G945" s="323" t="s">
        <v>1539</v>
      </c>
      <c r="H945" s="323" t="s">
        <v>1539</v>
      </c>
    </row>
    <row r="946" spans="1:8" x14ac:dyDescent="0.25">
      <c r="A946" s="103"/>
      <c r="B946" s="324"/>
      <c r="C946" s="324" t="s">
        <v>1539</v>
      </c>
      <c r="D946" t="s">
        <v>1539</v>
      </c>
      <c r="E946" s="323" t="s">
        <v>1539</v>
      </c>
      <c r="G946" s="323" t="s">
        <v>1539</v>
      </c>
      <c r="H946" s="323" t="s">
        <v>1539</v>
      </c>
    </row>
    <row r="947" spans="1:8" x14ac:dyDescent="0.25">
      <c r="A947" s="103"/>
      <c r="B947" s="324"/>
      <c r="C947" s="324" t="s">
        <v>1539</v>
      </c>
      <c r="D947" t="s">
        <v>1539</v>
      </c>
      <c r="E947" s="323" t="s">
        <v>1539</v>
      </c>
      <c r="G947" s="323" t="s">
        <v>1539</v>
      </c>
      <c r="H947" s="323" t="s">
        <v>1539</v>
      </c>
    </row>
    <row r="948" spans="1:8" x14ac:dyDescent="0.25">
      <c r="A948" s="103"/>
      <c r="B948" s="324"/>
      <c r="C948" s="324" t="s">
        <v>1539</v>
      </c>
      <c r="D948" t="s">
        <v>1539</v>
      </c>
      <c r="E948" s="323" t="s">
        <v>1539</v>
      </c>
      <c r="G948" s="323" t="s">
        <v>1539</v>
      </c>
      <c r="H948" s="323" t="s">
        <v>1539</v>
      </c>
    </row>
    <row r="949" spans="1:8" x14ac:dyDescent="0.25">
      <c r="A949" s="103"/>
      <c r="B949" s="324"/>
      <c r="C949" s="324" t="s">
        <v>1539</v>
      </c>
      <c r="D949" t="s">
        <v>1539</v>
      </c>
      <c r="E949" s="323" t="s">
        <v>1539</v>
      </c>
      <c r="G949" s="323" t="s">
        <v>1539</v>
      </c>
      <c r="H949" s="323" t="s">
        <v>1539</v>
      </c>
    </row>
    <row r="950" spans="1:8" x14ac:dyDescent="0.25">
      <c r="A950" s="103"/>
      <c r="B950" s="326"/>
      <c r="C950" s="324" t="s">
        <v>1539</v>
      </c>
      <c r="D950" t="s">
        <v>1539</v>
      </c>
      <c r="E950" s="323" t="s">
        <v>1539</v>
      </c>
      <c r="G950" s="323" t="s">
        <v>1539</v>
      </c>
      <c r="H950" s="323" t="s">
        <v>1539</v>
      </c>
    </row>
    <row r="951" spans="1:8" x14ac:dyDescent="0.25">
      <c r="A951" s="103"/>
      <c r="C951" s="324" t="s">
        <v>1539</v>
      </c>
      <c r="D951" t="s">
        <v>1539</v>
      </c>
      <c r="E951" s="323" t="s">
        <v>1539</v>
      </c>
      <c r="G951" s="323" t="s">
        <v>1539</v>
      </c>
      <c r="H951" s="323" t="s">
        <v>1539</v>
      </c>
    </row>
    <row r="952" spans="1:8" x14ac:dyDescent="0.25">
      <c r="A952" s="103"/>
      <c r="C952" s="324" t="s">
        <v>1539</v>
      </c>
      <c r="D952" t="s">
        <v>1539</v>
      </c>
      <c r="E952" s="323" t="s">
        <v>1539</v>
      </c>
      <c r="G952" s="323" t="s">
        <v>1539</v>
      </c>
      <c r="H952" s="323" t="s">
        <v>1539</v>
      </c>
    </row>
    <row r="953" spans="1:8" x14ac:dyDescent="0.25">
      <c r="A953" s="103"/>
      <c r="C953" s="324" t="s">
        <v>1539</v>
      </c>
      <c r="D953" t="s">
        <v>1539</v>
      </c>
      <c r="E953" s="323" t="s">
        <v>1539</v>
      </c>
      <c r="G953" s="323" t="s">
        <v>1539</v>
      </c>
      <c r="H953" s="323" t="s">
        <v>1539</v>
      </c>
    </row>
    <row r="954" spans="1:8" x14ac:dyDescent="0.25">
      <c r="A954" s="103"/>
      <c r="B954" s="324"/>
      <c r="C954" s="324" t="s">
        <v>1539</v>
      </c>
      <c r="D954" t="s">
        <v>1539</v>
      </c>
      <c r="E954" s="323" t="s">
        <v>1539</v>
      </c>
      <c r="G954" s="323" t="s">
        <v>1539</v>
      </c>
      <c r="H954" s="323" t="s">
        <v>1539</v>
      </c>
    </row>
    <row r="955" spans="1:8" x14ac:dyDescent="0.25">
      <c r="A955" s="103"/>
      <c r="B955" s="324"/>
      <c r="C955" s="324" t="s">
        <v>1539</v>
      </c>
      <c r="D955" t="s">
        <v>1539</v>
      </c>
      <c r="E955" s="323" t="s">
        <v>1539</v>
      </c>
      <c r="G955" s="323" t="s">
        <v>1539</v>
      </c>
      <c r="H955" s="323" t="s">
        <v>1539</v>
      </c>
    </row>
    <row r="956" spans="1:8" x14ac:dyDescent="0.25">
      <c r="A956" s="103"/>
      <c r="B956" s="324"/>
      <c r="C956" s="324" t="s">
        <v>1539</v>
      </c>
      <c r="D956" t="s">
        <v>1539</v>
      </c>
      <c r="E956" s="323" t="s">
        <v>1539</v>
      </c>
      <c r="G956" s="323" t="s">
        <v>1539</v>
      </c>
      <c r="H956" s="323" t="s">
        <v>1539</v>
      </c>
    </row>
    <row r="957" spans="1:8" x14ac:dyDescent="0.25">
      <c r="A957" s="103"/>
      <c r="B957" s="324"/>
      <c r="C957" s="324" t="s">
        <v>1539</v>
      </c>
      <c r="D957" t="s">
        <v>1539</v>
      </c>
      <c r="E957" s="323" t="s">
        <v>1539</v>
      </c>
      <c r="G957" s="323" t="s">
        <v>1539</v>
      </c>
      <c r="H957" s="323" t="s">
        <v>1539</v>
      </c>
    </row>
    <row r="958" spans="1:8" x14ac:dyDescent="0.25">
      <c r="A958" s="103"/>
      <c r="B958" s="324"/>
      <c r="C958" s="324" t="s">
        <v>1539</v>
      </c>
      <c r="D958" t="s">
        <v>1539</v>
      </c>
      <c r="E958" s="323" t="s">
        <v>1539</v>
      </c>
      <c r="G958" s="323" t="s">
        <v>1539</v>
      </c>
      <c r="H958" s="323" t="s">
        <v>1539</v>
      </c>
    </row>
    <row r="959" spans="1:8" x14ac:dyDescent="0.25">
      <c r="A959" s="103"/>
      <c r="B959" s="326"/>
      <c r="C959" s="324" t="s">
        <v>1539</v>
      </c>
      <c r="D959" t="s">
        <v>1539</v>
      </c>
      <c r="E959" s="323" t="s">
        <v>1539</v>
      </c>
      <c r="G959" s="323" t="s">
        <v>1539</v>
      </c>
      <c r="H959" s="323" t="s">
        <v>1539</v>
      </c>
    </row>
    <row r="960" spans="1:8" x14ac:dyDescent="0.25">
      <c r="A960" s="103"/>
      <c r="C960" s="324" t="s">
        <v>1539</v>
      </c>
      <c r="D960" t="s">
        <v>1539</v>
      </c>
      <c r="E960" s="323" t="s">
        <v>1539</v>
      </c>
      <c r="G960" s="323" t="s">
        <v>1539</v>
      </c>
      <c r="H960" s="323" t="s">
        <v>1539</v>
      </c>
    </row>
    <row r="961" spans="1:8" x14ac:dyDescent="0.25">
      <c r="A961" s="103"/>
      <c r="C961" s="324" t="s">
        <v>1539</v>
      </c>
      <c r="D961" t="s">
        <v>1539</v>
      </c>
      <c r="E961" s="323" t="s">
        <v>1539</v>
      </c>
      <c r="G961" s="323" t="s">
        <v>1539</v>
      </c>
      <c r="H961" s="323" t="s">
        <v>1539</v>
      </c>
    </row>
    <row r="962" spans="1:8" x14ac:dyDescent="0.25">
      <c r="A962" s="103"/>
      <c r="C962" s="324" t="s">
        <v>1539</v>
      </c>
      <c r="D962" t="s">
        <v>1539</v>
      </c>
      <c r="E962" s="323" t="s">
        <v>1539</v>
      </c>
      <c r="G962" s="323" t="s">
        <v>1539</v>
      </c>
      <c r="H962" s="323" t="s">
        <v>1539</v>
      </c>
    </row>
    <row r="963" spans="1:8" x14ac:dyDescent="0.25">
      <c r="A963" s="103"/>
      <c r="C963" s="324" t="s">
        <v>1539</v>
      </c>
      <c r="D963" t="s">
        <v>1539</v>
      </c>
      <c r="E963" s="323" t="s">
        <v>1539</v>
      </c>
      <c r="G963" s="323" t="s">
        <v>1539</v>
      </c>
      <c r="H963" s="323" t="s">
        <v>1539</v>
      </c>
    </row>
    <row r="964" spans="1:8" x14ac:dyDescent="0.25">
      <c r="A964" s="103"/>
      <c r="C964" s="324" t="s">
        <v>1539</v>
      </c>
      <c r="D964" t="s">
        <v>1539</v>
      </c>
      <c r="E964" s="323" t="s">
        <v>1539</v>
      </c>
      <c r="G964" s="323" t="s">
        <v>1539</v>
      </c>
      <c r="H964" s="323" t="s">
        <v>1539</v>
      </c>
    </row>
    <row r="965" spans="1:8" x14ac:dyDescent="0.25">
      <c r="A965" s="103"/>
      <c r="B965" s="324"/>
      <c r="C965" s="324" t="s">
        <v>1539</v>
      </c>
      <c r="D965" t="s">
        <v>1539</v>
      </c>
      <c r="E965" s="323" t="s">
        <v>1539</v>
      </c>
      <c r="G965" s="323" t="s">
        <v>1539</v>
      </c>
      <c r="H965" s="323" t="s">
        <v>1539</v>
      </c>
    </row>
    <row r="966" spans="1:8" x14ac:dyDescent="0.25">
      <c r="A966" s="103"/>
      <c r="B966" s="324"/>
      <c r="C966" s="324" t="s">
        <v>1539</v>
      </c>
      <c r="D966" t="s">
        <v>1539</v>
      </c>
      <c r="E966" s="323" t="s">
        <v>1539</v>
      </c>
      <c r="G966" s="323" t="s">
        <v>1539</v>
      </c>
      <c r="H966" s="323" t="s">
        <v>1539</v>
      </c>
    </row>
    <row r="967" spans="1:8" x14ac:dyDescent="0.25">
      <c r="A967" s="103"/>
      <c r="B967" s="324"/>
      <c r="C967" s="324" t="s">
        <v>1539</v>
      </c>
      <c r="D967" t="s">
        <v>1539</v>
      </c>
      <c r="E967" s="323" t="s">
        <v>1539</v>
      </c>
      <c r="G967" s="323" t="s">
        <v>1539</v>
      </c>
      <c r="H967" s="323" t="s">
        <v>1539</v>
      </c>
    </row>
    <row r="968" spans="1:8" x14ac:dyDescent="0.25">
      <c r="A968" s="103"/>
      <c r="B968" s="324"/>
      <c r="C968" s="324" t="s">
        <v>1539</v>
      </c>
      <c r="D968" t="s">
        <v>1539</v>
      </c>
      <c r="E968" s="323" t="s">
        <v>1539</v>
      </c>
      <c r="G968" s="323" t="s">
        <v>1539</v>
      </c>
      <c r="H968" s="323" t="s">
        <v>1539</v>
      </c>
    </row>
    <row r="969" spans="1:8" x14ac:dyDescent="0.25">
      <c r="A969" s="103"/>
      <c r="B969" s="324"/>
      <c r="C969" s="324" t="s">
        <v>1539</v>
      </c>
      <c r="D969" t="s">
        <v>1539</v>
      </c>
      <c r="E969" s="323" t="s">
        <v>1539</v>
      </c>
      <c r="G969" s="323" t="s">
        <v>1539</v>
      </c>
      <c r="H969" s="323" t="s">
        <v>1539</v>
      </c>
    </row>
    <row r="970" spans="1:8" x14ac:dyDescent="0.25">
      <c r="A970" s="103"/>
      <c r="B970" s="324"/>
      <c r="C970" s="324" t="s">
        <v>1539</v>
      </c>
      <c r="D970" t="s">
        <v>1539</v>
      </c>
      <c r="E970" s="323" t="s">
        <v>1539</v>
      </c>
      <c r="G970" s="323" t="s">
        <v>1539</v>
      </c>
      <c r="H970" s="323" t="s">
        <v>1539</v>
      </c>
    </row>
    <row r="971" spans="1:8" x14ac:dyDescent="0.25">
      <c r="A971" s="103"/>
      <c r="B971" s="324"/>
      <c r="C971" s="324" t="s">
        <v>1539</v>
      </c>
      <c r="D971" t="s">
        <v>1539</v>
      </c>
      <c r="E971" s="323" t="s">
        <v>1539</v>
      </c>
      <c r="G971" s="323" t="s">
        <v>1539</v>
      </c>
      <c r="H971" s="323" t="s">
        <v>1539</v>
      </c>
    </row>
    <row r="972" spans="1:8" x14ac:dyDescent="0.25">
      <c r="A972" s="103"/>
      <c r="B972" s="324"/>
      <c r="C972" s="324" t="s">
        <v>1539</v>
      </c>
      <c r="D972" t="s">
        <v>1539</v>
      </c>
      <c r="E972" s="323" t="s">
        <v>1539</v>
      </c>
      <c r="G972" s="323" t="s">
        <v>1539</v>
      </c>
      <c r="H972" s="323" t="s">
        <v>1539</v>
      </c>
    </row>
    <row r="973" spans="1:8" x14ac:dyDescent="0.25">
      <c r="A973" s="103"/>
      <c r="B973" s="324"/>
      <c r="C973" s="324" t="s">
        <v>1539</v>
      </c>
      <c r="D973" t="s">
        <v>1539</v>
      </c>
      <c r="E973" s="323" t="s">
        <v>1539</v>
      </c>
      <c r="G973" s="323" t="s">
        <v>1539</v>
      </c>
      <c r="H973" s="323" t="s">
        <v>1539</v>
      </c>
    </row>
    <row r="974" spans="1:8" x14ac:dyDescent="0.25">
      <c r="A974" s="103"/>
      <c r="B974" s="324"/>
      <c r="C974" s="324" t="s">
        <v>1539</v>
      </c>
      <c r="D974" t="s">
        <v>1539</v>
      </c>
      <c r="E974" s="323" t="s">
        <v>1539</v>
      </c>
      <c r="G974" s="323" t="s">
        <v>1539</v>
      </c>
      <c r="H974" s="323" t="s">
        <v>1539</v>
      </c>
    </row>
    <row r="975" spans="1:8" x14ac:dyDescent="0.25">
      <c r="A975" s="103"/>
      <c r="B975" s="324"/>
      <c r="C975" s="324" t="s">
        <v>1539</v>
      </c>
      <c r="D975" t="s">
        <v>1539</v>
      </c>
      <c r="E975" s="323" t="s">
        <v>1539</v>
      </c>
      <c r="G975" s="323" t="s">
        <v>1539</v>
      </c>
      <c r="H975" s="323" t="s">
        <v>1539</v>
      </c>
    </row>
    <row r="976" spans="1:8" x14ac:dyDescent="0.25">
      <c r="A976" s="103"/>
      <c r="B976" s="324"/>
      <c r="C976" s="324" t="s">
        <v>1539</v>
      </c>
      <c r="D976" t="s">
        <v>1539</v>
      </c>
      <c r="E976" s="323" t="s">
        <v>1539</v>
      </c>
      <c r="G976" s="323" t="s">
        <v>1539</v>
      </c>
      <c r="H976" s="323" t="s">
        <v>1539</v>
      </c>
    </row>
    <row r="977" spans="1:8" x14ac:dyDescent="0.25">
      <c r="A977" s="103"/>
      <c r="B977" s="324"/>
      <c r="C977" s="324" t="s">
        <v>1539</v>
      </c>
      <c r="D977" t="s">
        <v>1539</v>
      </c>
      <c r="E977" s="323" t="s">
        <v>1539</v>
      </c>
      <c r="G977" s="323" t="s">
        <v>1539</v>
      </c>
      <c r="H977" s="323" t="s">
        <v>1539</v>
      </c>
    </row>
    <row r="978" spans="1:8" x14ac:dyDescent="0.25">
      <c r="A978" s="103"/>
      <c r="B978" s="324"/>
      <c r="C978" s="324" t="s">
        <v>1539</v>
      </c>
      <c r="D978" t="s">
        <v>1539</v>
      </c>
      <c r="E978" s="323" t="s">
        <v>1539</v>
      </c>
      <c r="G978" s="323" t="s">
        <v>1539</v>
      </c>
      <c r="H978" s="323" t="s">
        <v>1539</v>
      </c>
    </row>
    <row r="979" spans="1:8" x14ac:dyDescent="0.25">
      <c r="A979" s="103"/>
      <c r="B979" s="324"/>
      <c r="C979" s="324" t="s">
        <v>1539</v>
      </c>
      <c r="D979" t="s">
        <v>1539</v>
      </c>
      <c r="E979" s="323" t="s">
        <v>1539</v>
      </c>
      <c r="G979" s="323" t="s">
        <v>1539</v>
      </c>
      <c r="H979" s="323" t="s">
        <v>1539</v>
      </c>
    </row>
    <row r="980" spans="1:8" x14ac:dyDescent="0.25">
      <c r="A980" s="103"/>
      <c r="B980" s="324"/>
      <c r="C980" s="324" t="s">
        <v>1539</v>
      </c>
      <c r="D980" t="s">
        <v>1539</v>
      </c>
      <c r="E980" s="323" t="s">
        <v>1539</v>
      </c>
      <c r="G980" s="323" t="s">
        <v>1539</v>
      </c>
      <c r="H980" s="323" t="s">
        <v>1539</v>
      </c>
    </row>
    <row r="981" spans="1:8" x14ac:dyDescent="0.25">
      <c r="A981" s="103"/>
      <c r="B981" s="324"/>
      <c r="C981" s="324" t="s">
        <v>1539</v>
      </c>
      <c r="D981" t="s">
        <v>1539</v>
      </c>
      <c r="E981" s="323" t="s">
        <v>1539</v>
      </c>
      <c r="G981" s="323" t="s">
        <v>1539</v>
      </c>
      <c r="H981" s="323" t="s">
        <v>1539</v>
      </c>
    </row>
    <row r="982" spans="1:8" x14ac:dyDescent="0.25">
      <c r="A982" s="103"/>
      <c r="B982" s="326"/>
      <c r="C982" s="324" t="s">
        <v>1539</v>
      </c>
      <c r="D982" t="s">
        <v>1539</v>
      </c>
      <c r="E982" s="323" t="s">
        <v>1539</v>
      </c>
      <c r="G982" s="323" t="s">
        <v>1539</v>
      </c>
      <c r="H982" s="323" t="s">
        <v>1539</v>
      </c>
    </row>
    <row r="983" spans="1:8" x14ac:dyDescent="0.25">
      <c r="A983" s="103"/>
      <c r="C983" s="324" t="s">
        <v>1539</v>
      </c>
      <c r="D983" t="s">
        <v>1539</v>
      </c>
      <c r="E983" s="323" t="s">
        <v>1539</v>
      </c>
      <c r="G983" s="323" t="s">
        <v>1539</v>
      </c>
      <c r="H983" s="323" t="s">
        <v>1539</v>
      </c>
    </row>
    <row r="984" spans="1:8" x14ac:dyDescent="0.25">
      <c r="A984" s="103"/>
      <c r="C984" s="324" t="s">
        <v>1539</v>
      </c>
      <c r="D984" t="s">
        <v>1539</v>
      </c>
      <c r="E984" s="323" t="s">
        <v>1539</v>
      </c>
      <c r="G984" s="323" t="s">
        <v>1539</v>
      </c>
      <c r="H984" s="323" t="s">
        <v>1539</v>
      </c>
    </row>
    <row r="985" spans="1:8" x14ac:dyDescent="0.25">
      <c r="A985" s="103"/>
      <c r="C985" s="324" t="s">
        <v>1539</v>
      </c>
      <c r="D985" t="s">
        <v>1539</v>
      </c>
      <c r="E985" s="323" t="s">
        <v>1539</v>
      </c>
      <c r="G985" s="323" t="s">
        <v>1539</v>
      </c>
      <c r="H985" s="323" t="s">
        <v>1539</v>
      </c>
    </row>
    <row r="986" spans="1:8" x14ac:dyDescent="0.25">
      <c r="A986" s="103"/>
      <c r="C986" s="324" t="s">
        <v>1539</v>
      </c>
      <c r="D986" t="s">
        <v>1539</v>
      </c>
      <c r="E986" s="323" t="s">
        <v>1539</v>
      </c>
      <c r="G986" s="323" t="s">
        <v>1539</v>
      </c>
      <c r="H986" s="323" t="s">
        <v>1539</v>
      </c>
    </row>
    <row r="987" spans="1:8" x14ac:dyDescent="0.25">
      <c r="A987" s="103"/>
      <c r="B987" s="324"/>
      <c r="C987" s="324" t="s">
        <v>1539</v>
      </c>
      <c r="D987" t="s">
        <v>1539</v>
      </c>
      <c r="E987" s="323" t="s">
        <v>1539</v>
      </c>
      <c r="G987" s="323" t="s">
        <v>1539</v>
      </c>
      <c r="H987" s="323" t="s">
        <v>1539</v>
      </c>
    </row>
    <row r="988" spans="1:8" x14ac:dyDescent="0.25">
      <c r="A988" s="103"/>
      <c r="B988" s="324"/>
      <c r="C988" s="324" t="s">
        <v>1539</v>
      </c>
      <c r="D988" t="s">
        <v>1539</v>
      </c>
      <c r="E988" s="323" t="s">
        <v>1539</v>
      </c>
      <c r="G988" s="323" t="s">
        <v>1539</v>
      </c>
      <c r="H988" s="323" t="s">
        <v>1539</v>
      </c>
    </row>
    <row r="989" spans="1:8" x14ac:dyDescent="0.25">
      <c r="A989" s="103"/>
      <c r="B989" s="324"/>
      <c r="C989" s="324" t="s">
        <v>1539</v>
      </c>
      <c r="D989" t="s">
        <v>1539</v>
      </c>
      <c r="E989" s="323" t="s">
        <v>1539</v>
      </c>
      <c r="G989" s="323" t="s">
        <v>1539</v>
      </c>
      <c r="H989" s="323" t="s">
        <v>1539</v>
      </c>
    </row>
    <row r="990" spans="1:8" x14ac:dyDescent="0.25">
      <c r="A990" s="103"/>
      <c r="B990" s="324"/>
      <c r="C990" s="324" t="s">
        <v>1539</v>
      </c>
      <c r="D990" t="s">
        <v>1539</v>
      </c>
      <c r="E990" s="323" t="s">
        <v>1539</v>
      </c>
      <c r="G990" s="323" t="s">
        <v>1539</v>
      </c>
      <c r="H990" s="323" t="s">
        <v>1539</v>
      </c>
    </row>
    <row r="991" spans="1:8" x14ac:dyDescent="0.25">
      <c r="A991" s="103"/>
      <c r="B991" s="324"/>
      <c r="C991" s="324" t="s">
        <v>1539</v>
      </c>
      <c r="D991" t="s">
        <v>1539</v>
      </c>
      <c r="E991" s="323" t="s">
        <v>1539</v>
      </c>
      <c r="G991" s="323" t="s">
        <v>1539</v>
      </c>
      <c r="H991" s="323" t="s">
        <v>1539</v>
      </c>
    </row>
    <row r="992" spans="1:8" x14ac:dyDescent="0.25">
      <c r="A992" s="103"/>
      <c r="B992" s="324"/>
      <c r="C992" s="324" t="s">
        <v>1539</v>
      </c>
      <c r="D992" t="s">
        <v>1539</v>
      </c>
      <c r="E992" s="323" t="s">
        <v>1539</v>
      </c>
      <c r="G992" s="323" t="s">
        <v>1539</v>
      </c>
      <c r="H992" s="323" t="s">
        <v>1539</v>
      </c>
    </row>
    <row r="993" spans="1:8" x14ac:dyDescent="0.25">
      <c r="A993" s="103"/>
      <c r="B993" s="324"/>
      <c r="C993" s="324" t="s">
        <v>1539</v>
      </c>
      <c r="D993" t="s">
        <v>1539</v>
      </c>
      <c r="E993" s="323" t="s">
        <v>1539</v>
      </c>
      <c r="G993" s="323" t="s">
        <v>1539</v>
      </c>
      <c r="H993" s="323" t="s">
        <v>1539</v>
      </c>
    </row>
    <row r="994" spans="1:8" x14ac:dyDescent="0.25">
      <c r="A994" s="103"/>
      <c r="B994" s="324"/>
      <c r="C994" s="324" t="s">
        <v>1539</v>
      </c>
      <c r="D994" t="s">
        <v>1539</v>
      </c>
      <c r="E994" s="323" t="s">
        <v>1539</v>
      </c>
      <c r="G994" s="323" t="s">
        <v>1539</v>
      </c>
      <c r="H994" s="323" t="s">
        <v>1539</v>
      </c>
    </row>
    <row r="995" spans="1:8" x14ac:dyDescent="0.25">
      <c r="A995" s="103"/>
      <c r="B995" s="324"/>
      <c r="C995" s="324" t="s">
        <v>1539</v>
      </c>
      <c r="D995" t="s">
        <v>1539</v>
      </c>
      <c r="E995" s="323" t="s">
        <v>1539</v>
      </c>
      <c r="G995" s="323" t="s">
        <v>1539</v>
      </c>
      <c r="H995" s="323" t="s">
        <v>1539</v>
      </c>
    </row>
    <row r="996" spans="1:8" x14ac:dyDescent="0.25">
      <c r="A996" s="103"/>
      <c r="B996" s="324"/>
      <c r="C996" s="324" t="s">
        <v>1539</v>
      </c>
      <c r="D996" t="s">
        <v>1539</v>
      </c>
      <c r="E996" s="323" t="s">
        <v>1539</v>
      </c>
      <c r="G996" s="323" t="s">
        <v>1539</v>
      </c>
      <c r="H996" s="323" t="s">
        <v>1539</v>
      </c>
    </row>
    <row r="997" spans="1:8" x14ac:dyDescent="0.25">
      <c r="A997" s="103"/>
      <c r="B997" s="326"/>
      <c r="C997" s="324" t="s">
        <v>1539</v>
      </c>
      <c r="D997" t="s">
        <v>1539</v>
      </c>
      <c r="E997" s="323" t="s">
        <v>1539</v>
      </c>
      <c r="G997" s="323" t="s">
        <v>1539</v>
      </c>
      <c r="H997" s="323" t="s">
        <v>1539</v>
      </c>
    </row>
    <row r="998" spans="1:8" x14ac:dyDescent="0.25">
      <c r="A998" s="103"/>
      <c r="C998" s="324" t="s">
        <v>1539</v>
      </c>
      <c r="D998" t="s">
        <v>1539</v>
      </c>
      <c r="E998" s="323" t="s">
        <v>1539</v>
      </c>
      <c r="G998" s="323" t="s">
        <v>1539</v>
      </c>
      <c r="H998" s="323" t="s">
        <v>1539</v>
      </c>
    </row>
    <row r="999" spans="1:8" x14ac:dyDescent="0.25">
      <c r="A999" s="103"/>
      <c r="C999" s="324" t="s">
        <v>1539</v>
      </c>
      <c r="D999" t="s">
        <v>1539</v>
      </c>
      <c r="E999" s="323" t="s">
        <v>1539</v>
      </c>
      <c r="G999" s="323" t="s">
        <v>1539</v>
      </c>
      <c r="H999" s="323" t="s">
        <v>1539</v>
      </c>
    </row>
    <row r="1000" spans="1:8" x14ac:dyDescent="0.25">
      <c r="A1000" s="103"/>
      <c r="C1000" s="324" t="s">
        <v>1539</v>
      </c>
      <c r="D1000" t="s">
        <v>1539</v>
      </c>
      <c r="E1000" s="323" t="s">
        <v>1539</v>
      </c>
      <c r="G1000" s="323" t="s">
        <v>1539</v>
      </c>
      <c r="H1000" s="323" t="s">
        <v>1539</v>
      </c>
    </row>
    <row r="1001" spans="1:8" x14ac:dyDescent="0.25">
      <c r="A1001" s="103"/>
      <c r="B1001" s="324"/>
      <c r="C1001" s="324" t="s">
        <v>1539</v>
      </c>
      <c r="D1001" t="s">
        <v>1539</v>
      </c>
      <c r="E1001" s="323" t="s">
        <v>1539</v>
      </c>
      <c r="G1001" s="323" t="s">
        <v>1539</v>
      </c>
      <c r="H1001" s="323" t="s">
        <v>1539</v>
      </c>
    </row>
    <row r="1002" spans="1:8" x14ac:dyDescent="0.25">
      <c r="A1002" s="103"/>
      <c r="B1002" s="324"/>
      <c r="C1002" s="324" t="s">
        <v>1539</v>
      </c>
      <c r="D1002" t="s">
        <v>1539</v>
      </c>
      <c r="E1002" s="323" t="s">
        <v>1539</v>
      </c>
      <c r="G1002" s="323" t="s">
        <v>1539</v>
      </c>
      <c r="H1002" s="323" t="s">
        <v>1539</v>
      </c>
    </row>
    <row r="1003" spans="1:8" x14ac:dyDescent="0.25">
      <c r="A1003" s="103"/>
      <c r="B1003" s="324"/>
      <c r="C1003" s="324" t="s">
        <v>1539</v>
      </c>
      <c r="D1003" t="s">
        <v>1539</v>
      </c>
      <c r="E1003" s="323" t="s">
        <v>1539</v>
      </c>
      <c r="G1003" s="323" t="s">
        <v>1539</v>
      </c>
      <c r="H1003" s="323" t="s">
        <v>1539</v>
      </c>
    </row>
    <row r="1004" spans="1:8" x14ac:dyDescent="0.25">
      <c r="A1004" s="103"/>
      <c r="B1004" s="324"/>
      <c r="C1004" s="324" t="s">
        <v>1539</v>
      </c>
      <c r="D1004" t="s">
        <v>1539</v>
      </c>
      <c r="E1004" s="323" t="s">
        <v>1539</v>
      </c>
      <c r="G1004" s="323" t="s">
        <v>1539</v>
      </c>
      <c r="H1004" s="323" t="s">
        <v>1539</v>
      </c>
    </row>
    <row r="1005" spans="1:8" x14ac:dyDescent="0.25">
      <c r="A1005" s="103"/>
      <c r="B1005" s="324"/>
      <c r="C1005" s="324" t="s">
        <v>1539</v>
      </c>
      <c r="D1005" t="s">
        <v>1539</v>
      </c>
      <c r="E1005" s="323" t="s">
        <v>1539</v>
      </c>
      <c r="G1005" s="323" t="s">
        <v>1539</v>
      </c>
      <c r="H1005" s="323" t="s">
        <v>1539</v>
      </c>
    </row>
    <row r="1006" spans="1:8" x14ac:dyDescent="0.25">
      <c r="A1006" s="103"/>
      <c r="B1006" s="324"/>
      <c r="C1006" s="324" t="s">
        <v>1539</v>
      </c>
      <c r="D1006" t="s">
        <v>1539</v>
      </c>
      <c r="E1006" s="323" t="s">
        <v>1539</v>
      </c>
      <c r="G1006" s="323" t="s">
        <v>1539</v>
      </c>
      <c r="H1006" s="323" t="s">
        <v>1539</v>
      </c>
    </row>
    <row r="1007" spans="1:8" x14ac:dyDescent="0.25">
      <c r="A1007" s="103"/>
      <c r="B1007" s="324"/>
      <c r="C1007" s="324" t="s">
        <v>1539</v>
      </c>
      <c r="D1007" t="s">
        <v>1539</v>
      </c>
      <c r="E1007" s="323" t="s">
        <v>1539</v>
      </c>
      <c r="G1007" s="323" t="s">
        <v>1539</v>
      </c>
      <c r="H1007" s="323" t="s">
        <v>1539</v>
      </c>
    </row>
    <row r="1008" spans="1:8" x14ac:dyDescent="0.25">
      <c r="A1008" s="103"/>
      <c r="B1008" s="324"/>
      <c r="C1008" s="324" t="s">
        <v>1539</v>
      </c>
      <c r="D1008" t="s">
        <v>1539</v>
      </c>
      <c r="E1008" s="323" t="s">
        <v>1539</v>
      </c>
      <c r="G1008" s="323" t="s">
        <v>1539</v>
      </c>
      <c r="H1008" s="323" t="s">
        <v>1539</v>
      </c>
    </row>
    <row r="1009" spans="1:8" x14ac:dyDescent="0.25">
      <c r="A1009" s="103"/>
      <c r="B1009" s="324"/>
      <c r="C1009" s="324" t="s">
        <v>1539</v>
      </c>
      <c r="D1009" t="s">
        <v>1539</v>
      </c>
      <c r="E1009" s="323" t="s">
        <v>1539</v>
      </c>
      <c r="G1009" s="323" t="s">
        <v>1539</v>
      </c>
      <c r="H1009" s="323" t="s">
        <v>1539</v>
      </c>
    </row>
    <row r="1010" spans="1:8" x14ac:dyDescent="0.25">
      <c r="A1010" s="103"/>
      <c r="B1010" s="324"/>
      <c r="C1010" s="324" t="s">
        <v>1539</v>
      </c>
      <c r="D1010" t="s">
        <v>1539</v>
      </c>
      <c r="E1010" s="323" t="s">
        <v>1539</v>
      </c>
      <c r="G1010" s="323" t="s">
        <v>1539</v>
      </c>
      <c r="H1010" s="323" t="s">
        <v>1539</v>
      </c>
    </row>
    <row r="1011" spans="1:8" x14ac:dyDescent="0.25">
      <c r="A1011" s="103"/>
      <c r="B1011" s="324"/>
      <c r="C1011" s="324" t="s">
        <v>1539</v>
      </c>
      <c r="D1011" t="s">
        <v>1539</v>
      </c>
      <c r="E1011" s="323" t="s">
        <v>1539</v>
      </c>
      <c r="G1011" s="323" t="s">
        <v>1539</v>
      </c>
      <c r="H1011" s="323" t="s">
        <v>1539</v>
      </c>
    </row>
    <row r="1012" spans="1:8" x14ac:dyDescent="0.25">
      <c r="A1012" s="103"/>
      <c r="B1012" s="324"/>
      <c r="C1012" s="324" t="s">
        <v>1539</v>
      </c>
      <c r="D1012" t="s">
        <v>1539</v>
      </c>
      <c r="E1012" s="323" t="s">
        <v>1539</v>
      </c>
      <c r="G1012" s="323" t="s">
        <v>1539</v>
      </c>
      <c r="H1012" s="323" t="s">
        <v>1539</v>
      </c>
    </row>
    <row r="1013" spans="1:8" x14ac:dyDescent="0.25">
      <c r="A1013" s="103"/>
      <c r="B1013" s="324"/>
      <c r="C1013" s="324" t="s">
        <v>1539</v>
      </c>
      <c r="D1013" t="s">
        <v>1539</v>
      </c>
      <c r="E1013" s="323" t="s">
        <v>1539</v>
      </c>
      <c r="G1013" s="323" t="s">
        <v>1539</v>
      </c>
      <c r="H1013" s="323" t="s">
        <v>1539</v>
      </c>
    </row>
    <row r="1014" spans="1:8" x14ac:dyDescent="0.25">
      <c r="A1014" s="103"/>
      <c r="B1014" s="324"/>
      <c r="C1014" s="324" t="s">
        <v>1539</v>
      </c>
      <c r="D1014" t="s">
        <v>1539</v>
      </c>
      <c r="E1014" s="323" t="s">
        <v>1539</v>
      </c>
      <c r="G1014" s="323" t="s">
        <v>1539</v>
      </c>
      <c r="H1014" s="323" t="s">
        <v>1539</v>
      </c>
    </row>
    <row r="1015" spans="1:8" x14ac:dyDescent="0.25">
      <c r="A1015" s="103"/>
      <c r="B1015" s="324"/>
      <c r="C1015" s="324" t="s">
        <v>1539</v>
      </c>
      <c r="D1015" t="s">
        <v>1539</v>
      </c>
      <c r="E1015" s="323" t="s">
        <v>1539</v>
      </c>
      <c r="G1015" s="323" t="s">
        <v>1539</v>
      </c>
      <c r="H1015" s="323" t="s">
        <v>1539</v>
      </c>
    </row>
    <row r="1016" spans="1:8" x14ac:dyDescent="0.25">
      <c r="A1016" s="103"/>
      <c r="B1016" s="324"/>
      <c r="C1016" s="324" t="s">
        <v>1539</v>
      </c>
      <c r="D1016" t="s">
        <v>1539</v>
      </c>
      <c r="E1016" s="323" t="s">
        <v>1539</v>
      </c>
      <c r="G1016" s="323" t="s">
        <v>1539</v>
      </c>
      <c r="H1016" s="323" t="s">
        <v>1539</v>
      </c>
    </row>
    <row r="1017" spans="1:8" x14ac:dyDescent="0.25">
      <c r="A1017" s="103"/>
      <c r="B1017" s="326"/>
      <c r="C1017" s="324" t="s">
        <v>1539</v>
      </c>
      <c r="D1017" t="s">
        <v>1539</v>
      </c>
      <c r="E1017" s="323" t="s">
        <v>1539</v>
      </c>
      <c r="G1017" s="323" t="s">
        <v>1539</v>
      </c>
      <c r="H1017" s="323" t="s">
        <v>1539</v>
      </c>
    </row>
    <row r="1018" spans="1:8" x14ac:dyDescent="0.25">
      <c r="A1018" s="103"/>
      <c r="C1018" s="324" t="s">
        <v>1539</v>
      </c>
      <c r="D1018" t="s">
        <v>1539</v>
      </c>
      <c r="E1018" s="323" t="s">
        <v>1539</v>
      </c>
      <c r="G1018" s="323" t="s">
        <v>1539</v>
      </c>
      <c r="H1018" s="323" t="s">
        <v>1539</v>
      </c>
    </row>
    <row r="1019" spans="1:8" x14ac:dyDescent="0.25">
      <c r="A1019" s="103"/>
      <c r="C1019" s="324" t="s">
        <v>1539</v>
      </c>
      <c r="D1019" t="s">
        <v>1539</v>
      </c>
      <c r="E1019" s="323" t="s">
        <v>1539</v>
      </c>
      <c r="G1019" s="323" t="s">
        <v>1539</v>
      </c>
      <c r="H1019" s="323" t="s">
        <v>1539</v>
      </c>
    </row>
    <row r="1020" spans="1:8" x14ac:dyDescent="0.25">
      <c r="A1020" s="103"/>
      <c r="C1020" s="324" t="s">
        <v>1539</v>
      </c>
      <c r="D1020" t="s">
        <v>1539</v>
      </c>
      <c r="E1020" s="323" t="s">
        <v>1539</v>
      </c>
      <c r="G1020" s="323" t="s">
        <v>1539</v>
      </c>
      <c r="H1020" s="323" t="s">
        <v>1539</v>
      </c>
    </row>
    <row r="1021" spans="1:8" x14ac:dyDescent="0.25">
      <c r="A1021" s="103"/>
      <c r="C1021" s="324" t="s">
        <v>1539</v>
      </c>
      <c r="D1021" t="s">
        <v>1539</v>
      </c>
      <c r="E1021" s="323" t="s">
        <v>1539</v>
      </c>
      <c r="G1021" s="323" t="s">
        <v>1539</v>
      </c>
      <c r="H1021" s="323" t="s">
        <v>1539</v>
      </c>
    </row>
    <row r="1022" spans="1:8" x14ac:dyDescent="0.25">
      <c r="A1022" s="103"/>
      <c r="B1022" s="324"/>
      <c r="C1022" s="324" t="s">
        <v>1539</v>
      </c>
      <c r="D1022" t="s">
        <v>1539</v>
      </c>
      <c r="E1022" s="323" t="s">
        <v>1539</v>
      </c>
      <c r="G1022" s="323" t="s">
        <v>1539</v>
      </c>
      <c r="H1022" s="323" t="s">
        <v>1539</v>
      </c>
    </row>
    <row r="1023" spans="1:8" x14ac:dyDescent="0.25">
      <c r="A1023" s="103"/>
      <c r="B1023" s="324"/>
      <c r="C1023" s="324" t="s">
        <v>1539</v>
      </c>
      <c r="D1023" t="s">
        <v>1539</v>
      </c>
      <c r="E1023" s="323" t="s">
        <v>1539</v>
      </c>
      <c r="G1023" s="323" t="s">
        <v>1539</v>
      </c>
      <c r="H1023" s="323" t="s">
        <v>1539</v>
      </c>
    </row>
    <row r="1024" spans="1:8" x14ac:dyDescent="0.25">
      <c r="A1024" s="103"/>
      <c r="B1024" s="324"/>
      <c r="C1024" s="324" t="s">
        <v>1539</v>
      </c>
      <c r="D1024" t="s">
        <v>1539</v>
      </c>
      <c r="E1024" s="323" t="s">
        <v>1539</v>
      </c>
      <c r="G1024" s="323" t="s">
        <v>1539</v>
      </c>
      <c r="H1024" s="323" t="s">
        <v>1539</v>
      </c>
    </row>
    <row r="1025" spans="1:8" x14ac:dyDescent="0.25">
      <c r="A1025" s="103"/>
      <c r="B1025" s="324"/>
      <c r="C1025" s="324" t="s">
        <v>1539</v>
      </c>
      <c r="D1025" t="s">
        <v>1539</v>
      </c>
      <c r="E1025" s="323" t="s">
        <v>1539</v>
      </c>
      <c r="G1025" s="323" t="s">
        <v>1539</v>
      </c>
      <c r="H1025" s="323" t="s">
        <v>1539</v>
      </c>
    </row>
    <row r="1026" spans="1:8" x14ac:dyDescent="0.25">
      <c r="A1026" s="103"/>
      <c r="B1026" s="324"/>
      <c r="C1026" s="324" t="s">
        <v>1539</v>
      </c>
      <c r="D1026" t="s">
        <v>1539</v>
      </c>
      <c r="E1026" s="323" t="s">
        <v>1539</v>
      </c>
      <c r="G1026" s="323" t="s">
        <v>1539</v>
      </c>
      <c r="H1026" s="323" t="s">
        <v>1539</v>
      </c>
    </row>
    <row r="1027" spans="1:8" x14ac:dyDescent="0.25">
      <c r="A1027" s="103"/>
      <c r="B1027" s="324"/>
      <c r="C1027" s="324" t="s">
        <v>1539</v>
      </c>
      <c r="D1027" t="s">
        <v>1539</v>
      </c>
      <c r="E1027" s="323" t="s">
        <v>1539</v>
      </c>
      <c r="G1027" s="323" t="s">
        <v>1539</v>
      </c>
      <c r="H1027" s="323" t="s">
        <v>1539</v>
      </c>
    </row>
    <row r="1028" spans="1:8" x14ac:dyDescent="0.25">
      <c r="A1028" s="103"/>
      <c r="B1028" s="324"/>
      <c r="C1028" s="324" t="s">
        <v>1539</v>
      </c>
      <c r="D1028" t="s">
        <v>1539</v>
      </c>
      <c r="E1028" s="323" t="s">
        <v>1539</v>
      </c>
      <c r="G1028" s="323" t="s">
        <v>1539</v>
      </c>
      <c r="H1028" s="323" t="s">
        <v>1539</v>
      </c>
    </row>
    <row r="1029" spans="1:8" x14ac:dyDescent="0.25">
      <c r="A1029" s="103"/>
      <c r="B1029" s="324"/>
      <c r="C1029" s="324" t="s">
        <v>1539</v>
      </c>
      <c r="D1029" t="s">
        <v>1539</v>
      </c>
      <c r="E1029" s="323" t="s">
        <v>1539</v>
      </c>
      <c r="G1029" s="323" t="s">
        <v>1539</v>
      </c>
      <c r="H1029" s="323" t="s">
        <v>1539</v>
      </c>
    </row>
    <row r="1030" spans="1:8" x14ac:dyDescent="0.25">
      <c r="A1030" s="103"/>
      <c r="B1030" s="324"/>
      <c r="C1030" s="324" t="s">
        <v>1539</v>
      </c>
      <c r="D1030" t="s">
        <v>1539</v>
      </c>
      <c r="E1030" s="323" t="s">
        <v>1539</v>
      </c>
      <c r="G1030" s="323" t="s">
        <v>1539</v>
      </c>
      <c r="H1030" s="323" t="s">
        <v>1539</v>
      </c>
    </row>
    <row r="1031" spans="1:8" x14ac:dyDescent="0.25">
      <c r="A1031" s="103"/>
      <c r="B1031" s="324"/>
      <c r="C1031" s="324" t="s">
        <v>1539</v>
      </c>
      <c r="D1031" t="s">
        <v>1539</v>
      </c>
      <c r="E1031" s="323" t="s">
        <v>1539</v>
      </c>
      <c r="G1031" s="323" t="s">
        <v>1539</v>
      </c>
      <c r="H1031" s="323" t="s">
        <v>1539</v>
      </c>
    </row>
    <row r="1032" spans="1:8" x14ac:dyDescent="0.25">
      <c r="A1032" s="103"/>
      <c r="B1032" s="324"/>
      <c r="C1032" s="324" t="s">
        <v>1539</v>
      </c>
      <c r="D1032" t="s">
        <v>1539</v>
      </c>
      <c r="E1032" s="323" t="s">
        <v>1539</v>
      </c>
      <c r="G1032" s="323" t="s">
        <v>1539</v>
      </c>
      <c r="H1032" s="323" t="s">
        <v>1539</v>
      </c>
    </row>
    <row r="1033" spans="1:8" x14ac:dyDescent="0.25">
      <c r="A1033" s="103"/>
      <c r="B1033" s="324"/>
      <c r="C1033" s="324" t="s">
        <v>1539</v>
      </c>
      <c r="D1033" t="s">
        <v>1539</v>
      </c>
      <c r="E1033" s="323" t="s">
        <v>1539</v>
      </c>
      <c r="G1033" s="323" t="s">
        <v>1539</v>
      </c>
      <c r="H1033" s="323" t="s">
        <v>1539</v>
      </c>
    </row>
    <row r="1034" spans="1:8" x14ac:dyDescent="0.25">
      <c r="A1034" s="103"/>
      <c r="B1034" s="324"/>
      <c r="C1034" s="324" t="s">
        <v>1539</v>
      </c>
      <c r="D1034" t="s">
        <v>1539</v>
      </c>
      <c r="E1034" s="323" t="s">
        <v>1539</v>
      </c>
      <c r="G1034" s="323" t="s">
        <v>1539</v>
      </c>
      <c r="H1034" s="323" t="s">
        <v>1539</v>
      </c>
    </row>
    <row r="1035" spans="1:8" x14ac:dyDescent="0.25">
      <c r="A1035" s="103"/>
      <c r="B1035" s="324"/>
      <c r="C1035" s="324" t="s">
        <v>1539</v>
      </c>
      <c r="D1035" t="s">
        <v>1539</v>
      </c>
      <c r="E1035" s="323" t="s">
        <v>1539</v>
      </c>
      <c r="G1035" s="323" t="s">
        <v>1539</v>
      </c>
      <c r="H1035" s="323" t="s">
        <v>1539</v>
      </c>
    </row>
    <row r="1036" spans="1:8" x14ac:dyDescent="0.25">
      <c r="A1036" s="103"/>
      <c r="B1036" s="324"/>
      <c r="C1036" s="324" t="s">
        <v>1539</v>
      </c>
      <c r="D1036" t="s">
        <v>1539</v>
      </c>
      <c r="E1036" s="323" t="s">
        <v>1539</v>
      </c>
      <c r="G1036" s="323" t="s">
        <v>1539</v>
      </c>
      <c r="H1036" s="323" t="s">
        <v>1539</v>
      </c>
    </row>
    <row r="1037" spans="1:8" x14ac:dyDescent="0.25">
      <c r="A1037" s="103"/>
      <c r="B1037" s="324"/>
      <c r="C1037" s="324" t="s">
        <v>1539</v>
      </c>
      <c r="D1037" t="s">
        <v>1539</v>
      </c>
      <c r="E1037" s="323" t="s">
        <v>1539</v>
      </c>
      <c r="G1037" s="323" t="s">
        <v>1539</v>
      </c>
      <c r="H1037" s="323" t="s">
        <v>1539</v>
      </c>
    </row>
    <row r="1038" spans="1:8" x14ac:dyDescent="0.25">
      <c r="A1038" s="103"/>
      <c r="B1038" s="324"/>
      <c r="C1038" s="324" t="s">
        <v>1539</v>
      </c>
      <c r="D1038" t="s">
        <v>1539</v>
      </c>
      <c r="E1038" s="323" t="s">
        <v>1539</v>
      </c>
      <c r="G1038" s="323" t="s">
        <v>1539</v>
      </c>
      <c r="H1038" s="323" t="s">
        <v>1539</v>
      </c>
    </row>
    <row r="1039" spans="1:8" x14ac:dyDescent="0.25">
      <c r="A1039" s="103"/>
      <c r="B1039" s="324"/>
      <c r="C1039" s="324" t="s">
        <v>1539</v>
      </c>
      <c r="D1039" t="s">
        <v>1539</v>
      </c>
      <c r="E1039" s="323" t="s">
        <v>1539</v>
      </c>
      <c r="G1039" s="323" t="s">
        <v>1539</v>
      </c>
      <c r="H1039" s="323" t="s">
        <v>1539</v>
      </c>
    </row>
    <row r="1040" spans="1:8" x14ac:dyDescent="0.25">
      <c r="A1040" s="103"/>
      <c r="B1040" s="324"/>
      <c r="C1040" s="324" t="s">
        <v>1539</v>
      </c>
      <c r="D1040" t="s">
        <v>1539</v>
      </c>
      <c r="E1040" s="323" t="s">
        <v>1539</v>
      </c>
      <c r="G1040" s="323" t="s">
        <v>1539</v>
      </c>
      <c r="H1040" s="323" t="s">
        <v>1539</v>
      </c>
    </row>
    <row r="1041" spans="1:8" x14ac:dyDescent="0.25">
      <c r="A1041" s="103"/>
      <c r="B1041" s="324"/>
      <c r="C1041" s="324" t="s">
        <v>1539</v>
      </c>
      <c r="D1041" t="s">
        <v>1539</v>
      </c>
      <c r="E1041" s="323" t="s">
        <v>1539</v>
      </c>
      <c r="G1041" s="323" t="s">
        <v>1539</v>
      </c>
      <c r="H1041" s="323" t="s">
        <v>1539</v>
      </c>
    </row>
    <row r="1042" spans="1:8" x14ac:dyDescent="0.25">
      <c r="A1042" s="103"/>
      <c r="B1042" s="324"/>
      <c r="C1042" s="324" t="s">
        <v>1539</v>
      </c>
      <c r="D1042" t="s">
        <v>1539</v>
      </c>
      <c r="E1042" s="323" t="s">
        <v>1539</v>
      </c>
      <c r="G1042" s="323" t="s">
        <v>1539</v>
      </c>
      <c r="H1042" s="323" t="s">
        <v>1539</v>
      </c>
    </row>
    <row r="1043" spans="1:8" x14ac:dyDescent="0.25">
      <c r="A1043" s="103"/>
      <c r="B1043" s="324"/>
      <c r="C1043" s="324" t="s">
        <v>1539</v>
      </c>
      <c r="D1043" t="s">
        <v>1539</v>
      </c>
      <c r="E1043" s="323" t="s">
        <v>1539</v>
      </c>
      <c r="G1043" s="323" t="s">
        <v>1539</v>
      </c>
      <c r="H1043" s="323" t="s">
        <v>1539</v>
      </c>
    </row>
    <row r="1044" spans="1:8" x14ac:dyDescent="0.25">
      <c r="A1044" s="103"/>
      <c r="B1044" s="324"/>
      <c r="C1044" s="324" t="s">
        <v>1539</v>
      </c>
      <c r="D1044" t="s">
        <v>1539</v>
      </c>
      <c r="E1044" s="323" t="s">
        <v>1539</v>
      </c>
      <c r="G1044" s="323" t="s">
        <v>1539</v>
      </c>
      <c r="H1044" s="323" t="s">
        <v>1539</v>
      </c>
    </row>
    <row r="1045" spans="1:8" x14ac:dyDescent="0.25">
      <c r="A1045" s="103"/>
      <c r="B1045" s="324"/>
      <c r="C1045" s="324" t="s">
        <v>1539</v>
      </c>
      <c r="D1045" t="s">
        <v>1539</v>
      </c>
      <c r="E1045" s="323" t="s">
        <v>1539</v>
      </c>
      <c r="G1045" s="323" t="s">
        <v>1539</v>
      </c>
      <c r="H1045" s="323" t="s">
        <v>1539</v>
      </c>
    </row>
    <row r="1046" spans="1:8" x14ac:dyDescent="0.25">
      <c r="A1046" s="103"/>
      <c r="B1046" s="324"/>
      <c r="C1046" s="324" t="s">
        <v>1539</v>
      </c>
      <c r="D1046" t="s">
        <v>1539</v>
      </c>
      <c r="E1046" s="323" t="s">
        <v>1539</v>
      </c>
      <c r="G1046" s="323" t="s">
        <v>1539</v>
      </c>
      <c r="H1046" s="323" t="s">
        <v>1539</v>
      </c>
    </row>
    <row r="1047" spans="1:8" x14ac:dyDescent="0.25">
      <c r="A1047" s="103"/>
      <c r="B1047" s="324"/>
      <c r="C1047" s="324" t="s">
        <v>1539</v>
      </c>
      <c r="D1047" t="s">
        <v>1539</v>
      </c>
      <c r="E1047" s="323" t="s">
        <v>1539</v>
      </c>
      <c r="G1047" s="323" t="s">
        <v>1539</v>
      </c>
      <c r="H1047" s="323" t="s">
        <v>1539</v>
      </c>
    </row>
    <row r="1048" spans="1:8" x14ac:dyDescent="0.25">
      <c r="A1048" s="103"/>
      <c r="B1048" s="324"/>
      <c r="C1048" s="324" t="s">
        <v>1539</v>
      </c>
      <c r="D1048" t="s">
        <v>1539</v>
      </c>
      <c r="E1048" s="323" t="s">
        <v>1539</v>
      </c>
      <c r="G1048" s="323" t="s">
        <v>1539</v>
      </c>
      <c r="H1048" s="323" t="s">
        <v>1539</v>
      </c>
    </row>
    <row r="1049" spans="1:8" x14ac:dyDescent="0.25">
      <c r="A1049" s="103"/>
      <c r="B1049" s="324"/>
      <c r="C1049" s="324" t="s">
        <v>1539</v>
      </c>
      <c r="D1049" t="s">
        <v>1539</v>
      </c>
      <c r="E1049" s="323" t="s">
        <v>1539</v>
      </c>
      <c r="G1049" s="323" t="s">
        <v>1539</v>
      </c>
      <c r="H1049" s="323" t="s">
        <v>1539</v>
      </c>
    </row>
    <row r="1050" spans="1:8" x14ac:dyDescent="0.25">
      <c r="A1050" s="103"/>
      <c r="B1050" s="324"/>
      <c r="C1050" s="324" t="s">
        <v>1539</v>
      </c>
      <c r="D1050" t="s">
        <v>1539</v>
      </c>
      <c r="E1050" s="323" t="s">
        <v>1539</v>
      </c>
      <c r="G1050" s="323" t="s">
        <v>1539</v>
      </c>
      <c r="H1050" s="323" t="s">
        <v>1539</v>
      </c>
    </row>
    <row r="1051" spans="1:8" x14ac:dyDescent="0.25">
      <c r="A1051" s="103"/>
      <c r="B1051" s="324"/>
      <c r="C1051" s="324" t="s">
        <v>1539</v>
      </c>
      <c r="D1051" t="s">
        <v>1539</v>
      </c>
      <c r="E1051" s="323" t="s">
        <v>1539</v>
      </c>
      <c r="G1051" s="323" t="s">
        <v>1539</v>
      </c>
      <c r="H1051" s="323" t="s">
        <v>1539</v>
      </c>
    </row>
    <row r="1052" spans="1:8" x14ac:dyDescent="0.25">
      <c r="A1052" s="103"/>
      <c r="B1052" s="324"/>
      <c r="C1052" s="324" t="s">
        <v>1539</v>
      </c>
      <c r="D1052" t="s">
        <v>1539</v>
      </c>
      <c r="E1052" s="323" t="s">
        <v>1539</v>
      </c>
      <c r="G1052" s="323" t="s">
        <v>1539</v>
      </c>
      <c r="H1052" s="323" t="s">
        <v>1539</v>
      </c>
    </row>
    <row r="1053" spans="1:8" x14ac:dyDescent="0.25">
      <c r="A1053" s="103"/>
      <c r="B1053" s="324"/>
      <c r="C1053" s="324" t="s">
        <v>1539</v>
      </c>
      <c r="D1053" t="s">
        <v>1539</v>
      </c>
      <c r="E1053" s="323" t="s">
        <v>1539</v>
      </c>
      <c r="G1053" s="323" t="s">
        <v>1539</v>
      </c>
      <c r="H1053" s="323" t="s">
        <v>1539</v>
      </c>
    </row>
    <row r="1054" spans="1:8" x14ac:dyDescent="0.25">
      <c r="A1054" s="103"/>
      <c r="B1054" s="324"/>
      <c r="C1054" s="324" t="s">
        <v>1539</v>
      </c>
      <c r="D1054" t="s">
        <v>1539</v>
      </c>
      <c r="E1054" s="323" t="s">
        <v>1539</v>
      </c>
      <c r="G1054" s="323" t="s">
        <v>1539</v>
      </c>
      <c r="H1054" s="323" t="s">
        <v>1539</v>
      </c>
    </row>
    <row r="1055" spans="1:8" x14ac:dyDescent="0.25">
      <c r="A1055" s="103"/>
      <c r="B1055" s="326"/>
      <c r="C1055" s="324" t="s">
        <v>1539</v>
      </c>
      <c r="D1055" t="s">
        <v>1539</v>
      </c>
      <c r="E1055" s="323" t="s">
        <v>1539</v>
      </c>
      <c r="G1055" s="323" t="s">
        <v>1539</v>
      </c>
      <c r="H1055" s="323" t="s">
        <v>1539</v>
      </c>
    </row>
    <row r="1056" spans="1:8" x14ac:dyDescent="0.25">
      <c r="A1056" s="103"/>
      <c r="C1056" s="324" t="s">
        <v>1539</v>
      </c>
      <c r="D1056" t="s">
        <v>1539</v>
      </c>
      <c r="E1056" s="323" t="s">
        <v>1539</v>
      </c>
      <c r="G1056" s="323" t="s">
        <v>1539</v>
      </c>
      <c r="H1056" s="323" t="s">
        <v>1539</v>
      </c>
    </row>
    <row r="1057" spans="1:8" x14ac:dyDescent="0.25">
      <c r="A1057" s="103"/>
      <c r="C1057" s="324" t="s">
        <v>1539</v>
      </c>
      <c r="D1057" t="s">
        <v>1539</v>
      </c>
      <c r="E1057" s="323" t="s">
        <v>1539</v>
      </c>
      <c r="G1057" s="323" t="s">
        <v>1539</v>
      </c>
      <c r="H1057" s="323" t="s">
        <v>1539</v>
      </c>
    </row>
    <row r="1058" spans="1:8" x14ac:dyDescent="0.25">
      <c r="A1058" s="103"/>
      <c r="C1058" s="324" t="s">
        <v>1539</v>
      </c>
      <c r="D1058" t="s">
        <v>1539</v>
      </c>
      <c r="E1058" s="323" t="s">
        <v>1539</v>
      </c>
      <c r="G1058" s="323" t="s">
        <v>1539</v>
      </c>
      <c r="H1058" s="323" t="s">
        <v>1539</v>
      </c>
    </row>
    <row r="1059" spans="1:8" x14ac:dyDescent="0.25">
      <c r="A1059" s="103"/>
      <c r="C1059" s="324" t="s">
        <v>1539</v>
      </c>
      <c r="D1059" t="s">
        <v>1539</v>
      </c>
      <c r="E1059" s="323" t="s">
        <v>1539</v>
      </c>
      <c r="G1059" s="323" t="s">
        <v>1539</v>
      </c>
      <c r="H1059" s="323" t="s">
        <v>1539</v>
      </c>
    </row>
    <row r="1060" spans="1:8" x14ac:dyDescent="0.25">
      <c r="A1060" s="103"/>
      <c r="B1060" s="324"/>
      <c r="C1060" s="324" t="s">
        <v>1539</v>
      </c>
      <c r="D1060" t="s">
        <v>1539</v>
      </c>
      <c r="E1060" s="323" t="s">
        <v>1539</v>
      </c>
      <c r="G1060" s="323" t="s">
        <v>1539</v>
      </c>
      <c r="H1060" s="323" t="s">
        <v>1539</v>
      </c>
    </row>
    <row r="1061" spans="1:8" x14ac:dyDescent="0.25">
      <c r="A1061" s="103"/>
      <c r="B1061" s="324"/>
      <c r="C1061" s="324" t="s">
        <v>1539</v>
      </c>
      <c r="D1061" t="s">
        <v>1539</v>
      </c>
      <c r="E1061" s="323" t="s">
        <v>1539</v>
      </c>
      <c r="G1061" s="323" t="s">
        <v>1539</v>
      </c>
      <c r="H1061" s="323" t="s">
        <v>1539</v>
      </c>
    </row>
    <row r="1062" spans="1:8" x14ac:dyDescent="0.25">
      <c r="A1062" s="103"/>
      <c r="B1062" s="324"/>
      <c r="C1062" s="324" t="s">
        <v>1539</v>
      </c>
      <c r="D1062" t="s">
        <v>1539</v>
      </c>
      <c r="E1062" s="323" t="s">
        <v>1539</v>
      </c>
      <c r="G1062" s="323" t="s">
        <v>1539</v>
      </c>
      <c r="H1062" s="323" t="s">
        <v>1539</v>
      </c>
    </row>
    <row r="1063" spans="1:8" x14ac:dyDescent="0.25">
      <c r="A1063" s="103"/>
      <c r="B1063" s="324"/>
      <c r="C1063" s="324" t="s">
        <v>1539</v>
      </c>
      <c r="D1063" t="s">
        <v>1539</v>
      </c>
      <c r="E1063" s="323" t="s">
        <v>1539</v>
      </c>
      <c r="G1063" s="323" t="s">
        <v>1539</v>
      </c>
      <c r="H1063" s="323" t="s">
        <v>1539</v>
      </c>
    </row>
    <row r="1064" spans="1:8" x14ac:dyDescent="0.25">
      <c r="A1064" s="103"/>
      <c r="B1064" s="324"/>
      <c r="C1064" s="324" t="s">
        <v>1539</v>
      </c>
      <c r="D1064" t="s">
        <v>1539</v>
      </c>
      <c r="E1064" s="323" t="s">
        <v>1539</v>
      </c>
      <c r="G1064" s="323" t="s">
        <v>1539</v>
      </c>
      <c r="H1064" s="323" t="s">
        <v>1539</v>
      </c>
    </row>
    <row r="1065" spans="1:8" x14ac:dyDescent="0.25">
      <c r="A1065" s="103"/>
      <c r="B1065" s="324"/>
      <c r="C1065" s="324" t="s">
        <v>1539</v>
      </c>
      <c r="D1065" t="s">
        <v>1539</v>
      </c>
      <c r="E1065" s="323" t="s">
        <v>1539</v>
      </c>
      <c r="G1065" s="323" t="s">
        <v>1539</v>
      </c>
      <c r="H1065" s="323" t="s">
        <v>1539</v>
      </c>
    </row>
    <row r="1066" spans="1:8" x14ac:dyDescent="0.25">
      <c r="A1066" s="103"/>
      <c r="B1066" s="324"/>
      <c r="C1066" s="324" t="s">
        <v>1539</v>
      </c>
      <c r="D1066" t="s">
        <v>1539</v>
      </c>
      <c r="E1066" s="323" t="s">
        <v>1539</v>
      </c>
      <c r="G1066" s="323" t="s">
        <v>1539</v>
      </c>
      <c r="H1066" s="323" t="s">
        <v>1539</v>
      </c>
    </row>
    <row r="1067" spans="1:8" x14ac:dyDescent="0.25">
      <c r="A1067" s="103"/>
      <c r="B1067" s="324"/>
      <c r="C1067" s="324" t="s">
        <v>1539</v>
      </c>
      <c r="D1067" t="s">
        <v>1539</v>
      </c>
      <c r="E1067" s="323" t="s">
        <v>1539</v>
      </c>
      <c r="G1067" s="323" t="s">
        <v>1539</v>
      </c>
      <c r="H1067" s="323" t="s">
        <v>1539</v>
      </c>
    </row>
    <row r="1068" spans="1:8" x14ac:dyDescent="0.25">
      <c r="A1068" s="103"/>
      <c r="B1068" s="324"/>
      <c r="C1068" s="324" t="s">
        <v>1539</v>
      </c>
      <c r="D1068" t="s">
        <v>1539</v>
      </c>
      <c r="E1068" s="323" t="s">
        <v>1539</v>
      </c>
      <c r="G1068" s="323" t="s">
        <v>1539</v>
      </c>
      <c r="H1068" s="323" t="s">
        <v>1539</v>
      </c>
    </row>
    <row r="1069" spans="1:8" x14ac:dyDescent="0.25">
      <c r="A1069" s="103"/>
      <c r="B1069" s="324"/>
      <c r="C1069" s="324" t="s">
        <v>1539</v>
      </c>
      <c r="D1069" t="s">
        <v>1539</v>
      </c>
      <c r="E1069" s="323" t="s">
        <v>1539</v>
      </c>
      <c r="G1069" s="323" t="s">
        <v>1539</v>
      </c>
      <c r="H1069" s="323" t="s">
        <v>1539</v>
      </c>
    </row>
    <row r="1070" spans="1:8" x14ac:dyDescent="0.25">
      <c r="A1070" s="103"/>
      <c r="B1070" s="324"/>
      <c r="C1070" s="324" t="s">
        <v>1539</v>
      </c>
      <c r="D1070" t="s">
        <v>1539</v>
      </c>
      <c r="E1070" s="323" t="s">
        <v>1539</v>
      </c>
      <c r="G1070" s="323" t="s">
        <v>1539</v>
      </c>
      <c r="H1070" s="323" t="s">
        <v>1539</v>
      </c>
    </row>
    <row r="1071" spans="1:8" x14ac:dyDescent="0.25">
      <c r="A1071" s="103"/>
      <c r="B1071" s="324"/>
      <c r="C1071" s="324" t="s">
        <v>1539</v>
      </c>
      <c r="D1071" t="s">
        <v>1539</v>
      </c>
      <c r="E1071" s="323" t="s">
        <v>1539</v>
      </c>
      <c r="G1071" s="323" t="s">
        <v>1539</v>
      </c>
      <c r="H1071" s="323" t="s">
        <v>1539</v>
      </c>
    </row>
    <row r="1072" spans="1:8" x14ac:dyDescent="0.25">
      <c r="A1072" s="103"/>
      <c r="B1072" s="324"/>
      <c r="C1072" s="324" t="s">
        <v>1539</v>
      </c>
      <c r="D1072" t="s">
        <v>1539</v>
      </c>
      <c r="E1072" s="323" t="s">
        <v>1539</v>
      </c>
      <c r="G1072" s="323" t="s">
        <v>1539</v>
      </c>
      <c r="H1072" s="323" t="s">
        <v>1539</v>
      </c>
    </row>
    <row r="1073" spans="1:8" x14ac:dyDescent="0.25">
      <c r="A1073" s="103"/>
      <c r="B1073" s="324"/>
      <c r="C1073" s="324" t="s">
        <v>1539</v>
      </c>
      <c r="D1073" t="s">
        <v>1539</v>
      </c>
      <c r="E1073" s="323" t="s">
        <v>1539</v>
      </c>
      <c r="G1073" s="323" t="s">
        <v>1539</v>
      </c>
      <c r="H1073" s="323" t="s">
        <v>1539</v>
      </c>
    </row>
    <row r="1074" spans="1:8" x14ac:dyDescent="0.25">
      <c r="A1074" s="103"/>
      <c r="B1074" s="324"/>
      <c r="C1074" s="324" t="s">
        <v>1539</v>
      </c>
      <c r="D1074" t="s">
        <v>1539</v>
      </c>
      <c r="E1074" s="323" t="s">
        <v>1539</v>
      </c>
      <c r="G1074" s="323" t="s">
        <v>1539</v>
      </c>
      <c r="H1074" s="323" t="s">
        <v>1539</v>
      </c>
    </row>
    <row r="1075" spans="1:8" x14ac:dyDescent="0.25">
      <c r="A1075" s="103"/>
      <c r="B1075" s="324"/>
      <c r="C1075" s="324" t="s">
        <v>1539</v>
      </c>
      <c r="D1075" t="s">
        <v>1539</v>
      </c>
      <c r="E1075" s="323" t="s">
        <v>1539</v>
      </c>
      <c r="G1075" s="323" t="s">
        <v>1539</v>
      </c>
      <c r="H1075" s="323" t="s">
        <v>1539</v>
      </c>
    </row>
    <row r="1076" spans="1:8" x14ac:dyDescent="0.25">
      <c r="A1076" s="103"/>
      <c r="B1076" s="324"/>
      <c r="C1076" s="324" t="s">
        <v>1539</v>
      </c>
      <c r="D1076" t="s">
        <v>1539</v>
      </c>
      <c r="E1076" s="323" t="s">
        <v>1539</v>
      </c>
      <c r="G1076" s="323" t="s">
        <v>1539</v>
      </c>
      <c r="H1076" s="323" t="s">
        <v>1539</v>
      </c>
    </row>
    <row r="1077" spans="1:8" x14ac:dyDescent="0.25">
      <c r="A1077" s="103"/>
      <c r="B1077" s="324"/>
      <c r="C1077" s="324" t="s">
        <v>1539</v>
      </c>
      <c r="D1077" t="s">
        <v>1539</v>
      </c>
      <c r="E1077" s="323" t="s">
        <v>1539</v>
      </c>
      <c r="G1077" s="323" t="s">
        <v>1539</v>
      </c>
      <c r="H1077" s="323" t="s">
        <v>1539</v>
      </c>
    </row>
    <row r="1078" spans="1:8" x14ac:dyDescent="0.25">
      <c r="A1078" s="103"/>
      <c r="B1078" s="324"/>
      <c r="C1078" s="324" t="s">
        <v>1539</v>
      </c>
      <c r="D1078" t="s">
        <v>1539</v>
      </c>
      <c r="E1078" s="323" t="s">
        <v>1539</v>
      </c>
      <c r="G1078" s="323" t="s">
        <v>1539</v>
      </c>
      <c r="H1078" s="323" t="s">
        <v>1539</v>
      </c>
    </row>
    <row r="1079" spans="1:8" x14ac:dyDescent="0.25">
      <c r="A1079" s="103"/>
      <c r="B1079" s="326"/>
      <c r="C1079" s="324" t="s">
        <v>1539</v>
      </c>
      <c r="D1079" t="s">
        <v>1539</v>
      </c>
      <c r="E1079" s="323" t="s">
        <v>1539</v>
      </c>
      <c r="G1079" s="323" t="s">
        <v>1539</v>
      </c>
      <c r="H1079" s="323" t="s">
        <v>1539</v>
      </c>
    </row>
    <row r="1080" spans="1:8" x14ac:dyDescent="0.25">
      <c r="A1080" s="103"/>
      <c r="C1080" s="324" t="s">
        <v>1539</v>
      </c>
      <c r="D1080" t="s">
        <v>1539</v>
      </c>
      <c r="E1080" s="323" t="s">
        <v>1539</v>
      </c>
      <c r="G1080" s="323" t="s">
        <v>1539</v>
      </c>
      <c r="H1080" s="323" t="s">
        <v>1539</v>
      </c>
    </row>
    <row r="1081" spans="1:8" x14ac:dyDescent="0.25">
      <c r="A1081" s="103"/>
      <c r="C1081" s="324" t="s">
        <v>1539</v>
      </c>
      <c r="D1081" t="s">
        <v>1539</v>
      </c>
      <c r="E1081" s="323" t="s">
        <v>1539</v>
      </c>
      <c r="G1081" s="323" t="s">
        <v>1539</v>
      </c>
      <c r="H1081" s="323" t="s">
        <v>1539</v>
      </c>
    </row>
    <row r="1082" spans="1:8" x14ac:dyDescent="0.25">
      <c r="A1082" s="103"/>
      <c r="C1082" s="324" t="s">
        <v>1539</v>
      </c>
      <c r="D1082" t="s">
        <v>1539</v>
      </c>
      <c r="E1082" s="323" t="s">
        <v>1539</v>
      </c>
      <c r="G1082" s="323" t="s">
        <v>1539</v>
      </c>
      <c r="H1082" s="323" t="s">
        <v>1539</v>
      </c>
    </row>
    <row r="1083" spans="1:8" x14ac:dyDescent="0.25">
      <c r="A1083" s="103"/>
      <c r="B1083" s="324"/>
      <c r="C1083" s="324" t="s">
        <v>1539</v>
      </c>
      <c r="D1083" t="s">
        <v>1539</v>
      </c>
      <c r="E1083" s="323" t="s">
        <v>1539</v>
      </c>
      <c r="G1083" s="323" t="s">
        <v>1539</v>
      </c>
      <c r="H1083" s="323" t="s">
        <v>1539</v>
      </c>
    </row>
    <row r="1084" spans="1:8" x14ac:dyDescent="0.25">
      <c r="A1084" s="103"/>
      <c r="B1084" s="324"/>
      <c r="C1084" s="324" t="s">
        <v>1539</v>
      </c>
      <c r="D1084" t="s">
        <v>1539</v>
      </c>
      <c r="E1084" s="323" t="s">
        <v>1539</v>
      </c>
      <c r="G1084" s="323" t="s">
        <v>1539</v>
      </c>
      <c r="H1084" s="323" t="s">
        <v>1539</v>
      </c>
    </row>
    <row r="1085" spans="1:8" x14ac:dyDescent="0.25">
      <c r="A1085" s="103"/>
      <c r="B1085" s="324"/>
      <c r="C1085" s="324" t="s">
        <v>1539</v>
      </c>
      <c r="D1085" t="s">
        <v>1539</v>
      </c>
      <c r="E1085" s="323" t="s">
        <v>1539</v>
      </c>
      <c r="G1085" s="323" t="s">
        <v>1539</v>
      </c>
      <c r="H1085" s="323" t="s">
        <v>1539</v>
      </c>
    </row>
    <row r="1086" spans="1:8" x14ac:dyDescent="0.25">
      <c r="A1086" s="103"/>
      <c r="B1086" s="324"/>
      <c r="C1086" s="324" t="s">
        <v>1539</v>
      </c>
      <c r="D1086" t="s">
        <v>1539</v>
      </c>
      <c r="E1086" s="323" t="s">
        <v>1539</v>
      </c>
      <c r="G1086" s="323" t="s">
        <v>1539</v>
      </c>
      <c r="H1086" s="323" t="s">
        <v>1539</v>
      </c>
    </row>
    <row r="1087" spans="1:8" x14ac:dyDescent="0.25">
      <c r="A1087" s="103"/>
      <c r="B1087" s="326"/>
      <c r="C1087" s="324" t="s">
        <v>1539</v>
      </c>
      <c r="D1087" t="s">
        <v>1539</v>
      </c>
      <c r="E1087" s="323" t="s">
        <v>1539</v>
      </c>
      <c r="G1087" s="323" t="s">
        <v>1539</v>
      </c>
      <c r="H1087" s="323" t="s">
        <v>1539</v>
      </c>
    </row>
    <row r="1088" spans="1:8" x14ac:dyDescent="0.25">
      <c r="A1088" s="103"/>
      <c r="C1088" s="324" t="s">
        <v>1539</v>
      </c>
      <c r="D1088" t="s">
        <v>1539</v>
      </c>
      <c r="E1088" s="323" t="s">
        <v>1539</v>
      </c>
      <c r="G1088" s="323" t="s">
        <v>1539</v>
      </c>
      <c r="H1088" s="323" t="s">
        <v>1539</v>
      </c>
    </row>
    <row r="1089" spans="1:8" x14ac:dyDescent="0.25">
      <c r="A1089" s="103"/>
      <c r="C1089" s="324" t="s">
        <v>1539</v>
      </c>
      <c r="D1089" t="s">
        <v>1539</v>
      </c>
      <c r="E1089" s="323" t="s">
        <v>1539</v>
      </c>
      <c r="G1089" s="323" t="s">
        <v>1539</v>
      </c>
      <c r="H1089" s="323" t="s">
        <v>1539</v>
      </c>
    </row>
    <row r="1090" spans="1:8" x14ac:dyDescent="0.25">
      <c r="A1090" s="103"/>
      <c r="C1090" s="324" t="s">
        <v>1539</v>
      </c>
      <c r="D1090" t="s">
        <v>1539</v>
      </c>
      <c r="E1090" s="323" t="s">
        <v>1539</v>
      </c>
      <c r="G1090" s="323" t="s">
        <v>1539</v>
      </c>
      <c r="H1090" s="323" t="s">
        <v>1539</v>
      </c>
    </row>
    <row r="1091" spans="1:8" x14ac:dyDescent="0.25">
      <c r="A1091" s="103"/>
      <c r="C1091" s="324" t="s">
        <v>1539</v>
      </c>
      <c r="D1091" t="s">
        <v>1539</v>
      </c>
      <c r="E1091" s="323" t="s">
        <v>1539</v>
      </c>
      <c r="G1091" s="323" t="s">
        <v>1539</v>
      </c>
      <c r="H1091" s="323" t="s">
        <v>1539</v>
      </c>
    </row>
    <row r="1092" spans="1:8" x14ac:dyDescent="0.25">
      <c r="A1092" s="103"/>
      <c r="C1092" s="324" t="s">
        <v>1539</v>
      </c>
      <c r="D1092" t="s">
        <v>1539</v>
      </c>
      <c r="E1092" s="323" t="s">
        <v>1539</v>
      </c>
      <c r="G1092" s="323" t="s">
        <v>1539</v>
      </c>
      <c r="H1092" s="323" t="s">
        <v>1539</v>
      </c>
    </row>
    <row r="1093" spans="1:8" x14ac:dyDescent="0.25">
      <c r="A1093" s="103"/>
      <c r="B1093" s="324"/>
      <c r="C1093" s="324" t="s">
        <v>1539</v>
      </c>
      <c r="D1093" t="s">
        <v>1539</v>
      </c>
      <c r="E1093" s="323" t="s">
        <v>1539</v>
      </c>
      <c r="G1093" s="323" t="s">
        <v>1539</v>
      </c>
      <c r="H1093" s="323" t="s">
        <v>1539</v>
      </c>
    </row>
    <row r="1094" spans="1:8" x14ac:dyDescent="0.25">
      <c r="A1094" s="103"/>
      <c r="B1094" s="324"/>
      <c r="C1094" s="324" t="s">
        <v>1539</v>
      </c>
      <c r="D1094" t="s">
        <v>1539</v>
      </c>
      <c r="E1094" s="323" t="s">
        <v>1539</v>
      </c>
      <c r="G1094" s="323" t="s">
        <v>1539</v>
      </c>
      <c r="H1094" s="323" t="s">
        <v>1539</v>
      </c>
    </row>
    <row r="1095" spans="1:8" x14ac:dyDescent="0.25">
      <c r="A1095" s="103"/>
      <c r="B1095" s="324"/>
      <c r="C1095" s="324" t="s">
        <v>1539</v>
      </c>
      <c r="D1095" t="s">
        <v>1539</v>
      </c>
      <c r="E1095" s="323" t="s">
        <v>1539</v>
      </c>
      <c r="G1095" s="323" t="s">
        <v>1539</v>
      </c>
      <c r="H1095" s="323" t="s">
        <v>1539</v>
      </c>
    </row>
    <row r="1096" spans="1:8" x14ac:dyDescent="0.25">
      <c r="A1096" s="103"/>
      <c r="B1096" s="324"/>
      <c r="C1096" s="324" t="s">
        <v>1539</v>
      </c>
      <c r="D1096" t="s">
        <v>1539</v>
      </c>
      <c r="E1096" s="323" t="s">
        <v>1539</v>
      </c>
      <c r="G1096" s="323" t="s">
        <v>1539</v>
      </c>
      <c r="H1096" s="323" t="s">
        <v>1539</v>
      </c>
    </row>
    <row r="1097" spans="1:8" x14ac:dyDescent="0.25">
      <c r="A1097" s="103"/>
      <c r="B1097" s="324"/>
      <c r="C1097" s="324" t="s">
        <v>1539</v>
      </c>
      <c r="D1097" t="s">
        <v>1539</v>
      </c>
      <c r="E1097" s="323" t="s">
        <v>1539</v>
      </c>
      <c r="G1097" s="323" t="s">
        <v>1539</v>
      </c>
      <c r="H1097" s="323" t="s">
        <v>1539</v>
      </c>
    </row>
    <row r="1098" spans="1:8" x14ac:dyDescent="0.25">
      <c r="A1098" s="103"/>
      <c r="B1098" s="324"/>
      <c r="C1098" s="324" t="s">
        <v>1539</v>
      </c>
      <c r="D1098" t="s">
        <v>1539</v>
      </c>
      <c r="E1098" s="323" t="s">
        <v>1539</v>
      </c>
      <c r="G1098" s="323" t="s">
        <v>1539</v>
      </c>
      <c r="H1098" s="323" t="s">
        <v>1539</v>
      </c>
    </row>
    <row r="1099" spans="1:8" x14ac:dyDescent="0.25">
      <c r="A1099" s="103"/>
      <c r="B1099" s="324"/>
      <c r="C1099" s="324" t="s">
        <v>1539</v>
      </c>
      <c r="D1099" t="s">
        <v>1539</v>
      </c>
      <c r="E1099" s="323" t="s">
        <v>1539</v>
      </c>
      <c r="G1099" s="323" t="s">
        <v>1539</v>
      </c>
      <c r="H1099" s="323" t="s">
        <v>1539</v>
      </c>
    </row>
    <row r="1100" spans="1:8" x14ac:dyDescent="0.25">
      <c r="A1100" s="103"/>
      <c r="B1100" s="324"/>
      <c r="C1100" s="324" t="s">
        <v>1539</v>
      </c>
      <c r="D1100" t="s">
        <v>1539</v>
      </c>
      <c r="E1100" s="323" t="s">
        <v>1539</v>
      </c>
      <c r="G1100" s="323" t="s">
        <v>1539</v>
      </c>
      <c r="H1100" s="323" t="s">
        <v>1539</v>
      </c>
    </row>
    <row r="1101" spans="1:8" x14ac:dyDescent="0.25">
      <c r="A1101" s="103"/>
      <c r="B1101" s="324"/>
      <c r="C1101" s="324" t="s">
        <v>1539</v>
      </c>
      <c r="D1101" t="s">
        <v>1539</v>
      </c>
      <c r="E1101" s="323" t="s">
        <v>1539</v>
      </c>
      <c r="G1101" s="323" t="s">
        <v>1539</v>
      </c>
      <c r="H1101" s="323" t="s">
        <v>1539</v>
      </c>
    </row>
    <row r="1102" spans="1:8" x14ac:dyDescent="0.25">
      <c r="A1102" s="103"/>
      <c r="B1102" s="324"/>
      <c r="C1102" s="324" t="s">
        <v>1539</v>
      </c>
      <c r="D1102" t="s">
        <v>1539</v>
      </c>
      <c r="E1102" s="323" t="s">
        <v>1539</v>
      </c>
      <c r="G1102" s="323" t="s">
        <v>1539</v>
      </c>
      <c r="H1102" s="323" t="s">
        <v>1539</v>
      </c>
    </row>
    <row r="1103" spans="1:8" x14ac:dyDescent="0.25">
      <c r="A1103" s="103"/>
      <c r="B1103" s="324"/>
      <c r="C1103" s="324" t="s">
        <v>1539</v>
      </c>
      <c r="D1103" t="s">
        <v>1539</v>
      </c>
      <c r="E1103" s="323" t="s">
        <v>1539</v>
      </c>
      <c r="G1103" s="323" t="s">
        <v>1539</v>
      </c>
      <c r="H1103" s="323" t="s">
        <v>1539</v>
      </c>
    </row>
    <row r="1104" spans="1:8" x14ac:dyDescent="0.25">
      <c r="A1104" s="103"/>
      <c r="B1104" s="324"/>
      <c r="C1104" s="324" t="s">
        <v>1539</v>
      </c>
      <c r="D1104" t="s">
        <v>1539</v>
      </c>
      <c r="E1104" s="323" t="s">
        <v>1539</v>
      </c>
      <c r="G1104" s="323" t="s">
        <v>1539</v>
      </c>
      <c r="H1104" s="323" t="s">
        <v>1539</v>
      </c>
    </row>
    <row r="1105" spans="1:8" x14ac:dyDescent="0.25">
      <c r="A1105" s="103"/>
      <c r="B1105" s="326"/>
      <c r="C1105" s="324" t="s">
        <v>1539</v>
      </c>
      <c r="D1105" t="s">
        <v>1539</v>
      </c>
      <c r="E1105" s="323" t="s">
        <v>1539</v>
      </c>
      <c r="G1105" s="323" t="s">
        <v>1539</v>
      </c>
      <c r="H1105" s="323" t="s">
        <v>1539</v>
      </c>
    </row>
    <row r="1106" spans="1:8" x14ac:dyDescent="0.25">
      <c r="A1106" s="103"/>
      <c r="C1106" s="324" t="s">
        <v>1539</v>
      </c>
      <c r="D1106" t="s">
        <v>1539</v>
      </c>
      <c r="E1106" s="323" t="s">
        <v>1539</v>
      </c>
      <c r="G1106" s="323" t="s">
        <v>1539</v>
      </c>
      <c r="H1106" s="323" t="s">
        <v>1539</v>
      </c>
    </row>
    <row r="1107" spans="1:8" x14ac:dyDescent="0.25">
      <c r="A1107" s="103"/>
      <c r="C1107" s="324" t="s">
        <v>1539</v>
      </c>
      <c r="D1107" t="s">
        <v>1539</v>
      </c>
      <c r="E1107" s="323" t="s">
        <v>1539</v>
      </c>
      <c r="G1107" s="323" t="s">
        <v>1539</v>
      </c>
      <c r="H1107" s="323" t="s">
        <v>1539</v>
      </c>
    </row>
    <row r="1108" spans="1:8" x14ac:dyDescent="0.25">
      <c r="A1108" s="103"/>
      <c r="C1108" s="324" t="s">
        <v>1539</v>
      </c>
      <c r="D1108" t="s">
        <v>1539</v>
      </c>
      <c r="E1108" s="323" t="s">
        <v>1539</v>
      </c>
      <c r="G1108" s="323" t="s">
        <v>1539</v>
      </c>
      <c r="H1108" s="323" t="s">
        <v>1539</v>
      </c>
    </row>
    <row r="1109" spans="1:8" x14ac:dyDescent="0.25">
      <c r="A1109" s="103"/>
      <c r="B1109" s="324"/>
      <c r="C1109" s="324" t="s">
        <v>1539</v>
      </c>
      <c r="D1109" t="s">
        <v>1539</v>
      </c>
      <c r="E1109" s="323" t="s">
        <v>1539</v>
      </c>
      <c r="G1109" s="323" t="s">
        <v>1539</v>
      </c>
      <c r="H1109" s="323" t="s">
        <v>1539</v>
      </c>
    </row>
    <row r="1110" spans="1:8" x14ac:dyDescent="0.25">
      <c r="A1110" s="103"/>
      <c r="B1110" s="324"/>
      <c r="C1110" s="324" t="s">
        <v>1539</v>
      </c>
      <c r="D1110" t="s">
        <v>1539</v>
      </c>
      <c r="E1110" s="323" t="s">
        <v>1539</v>
      </c>
      <c r="G1110" s="323" t="s">
        <v>1539</v>
      </c>
      <c r="H1110" s="323" t="s">
        <v>1539</v>
      </c>
    </row>
    <row r="1111" spans="1:8" x14ac:dyDescent="0.25">
      <c r="A1111" s="103"/>
      <c r="B1111" s="324"/>
      <c r="C1111" s="324" t="s">
        <v>1539</v>
      </c>
      <c r="D1111" t="s">
        <v>1539</v>
      </c>
      <c r="E1111" s="323" t="s">
        <v>1539</v>
      </c>
      <c r="G1111" s="323" t="s">
        <v>1539</v>
      </c>
      <c r="H1111" s="323" t="s">
        <v>1539</v>
      </c>
    </row>
    <row r="1112" spans="1:8" x14ac:dyDescent="0.25">
      <c r="A1112" s="103"/>
      <c r="B1112" s="324"/>
      <c r="C1112" s="324" t="s">
        <v>1539</v>
      </c>
      <c r="D1112" t="s">
        <v>1539</v>
      </c>
      <c r="E1112" s="323" t="s">
        <v>1539</v>
      </c>
      <c r="G1112" s="323" t="s">
        <v>1539</v>
      </c>
      <c r="H1112" s="323" t="s">
        <v>1539</v>
      </c>
    </row>
    <row r="1113" spans="1:8" x14ac:dyDescent="0.25">
      <c r="A1113" s="103"/>
      <c r="B1113" s="324"/>
      <c r="C1113" s="324" t="s">
        <v>1539</v>
      </c>
      <c r="D1113" t="s">
        <v>1539</v>
      </c>
      <c r="E1113" s="323" t="s">
        <v>1539</v>
      </c>
      <c r="G1113" s="323" t="s">
        <v>1539</v>
      </c>
      <c r="H1113" s="323" t="s">
        <v>1539</v>
      </c>
    </row>
    <row r="1114" spans="1:8" x14ac:dyDescent="0.25">
      <c r="A1114" s="103"/>
      <c r="B1114" s="324"/>
      <c r="C1114" s="324" t="s">
        <v>1539</v>
      </c>
      <c r="D1114" t="s">
        <v>1539</v>
      </c>
      <c r="E1114" s="323" t="s">
        <v>1539</v>
      </c>
      <c r="G1114" s="323" t="s">
        <v>1539</v>
      </c>
      <c r="H1114" s="323" t="s">
        <v>1539</v>
      </c>
    </row>
    <row r="1115" spans="1:8" x14ac:dyDescent="0.25">
      <c r="A1115" s="103"/>
      <c r="B1115" s="324"/>
      <c r="C1115" s="324" t="s">
        <v>1539</v>
      </c>
      <c r="D1115" t="s">
        <v>1539</v>
      </c>
      <c r="E1115" s="323" t="s">
        <v>1539</v>
      </c>
      <c r="G1115" s="323" t="s">
        <v>1539</v>
      </c>
      <c r="H1115" s="323" t="s">
        <v>1539</v>
      </c>
    </row>
    <row r="1116" spans="1:8" x14ac:dyDescent="0.25">
      <c r="A1116" s="103"/>
      <c r="B1116" s="324"/>
      <c r="C1116" s="324" t="s">
        <v>1539</v>
      </c>
      <c r="D1116" t="s">
        <v>1539</v>
      </c>
      <c r="E1116" s="323" t="s">
        <v>1539</v>
      </c>
      <c r="G1116" s="323" t="s">
        <v>1539</v>
      </c>
      <c r="H1116" s="323" t="s">
        <v>1539</v>
      </c>
    </row>
    <row r="1117" spans="1:8" x14ac:dyDescent="0.25">
      <c r="A1117" s="103"/>
      <c r="B1117" s="324"/>
      <c r="C1117" s="324" t="s">
        <v>1539</v>
      </c>
      <c r="D1117" t="s">
        <v>1539</v>
      </c>
      <c r="E1117" s="323" t="s">
        <v>1539</v>
      </c>
      <c r="G1117" s="323" t="s">
        <v>1539</v>
      </c>
      <c r="H1117" s="323" t="s">
        <v>1539</v>
      </c>
    </row>
    <row r="1118" spans="1:8" x14ac:dyDescent="0.25">
      <c r="A1118" s="103"/>
      <c r="B1118" s="324"/>
      <c r="C1118" s="324" t="s">
        <v>1539</v>
      </c>
      <c r="D1118" t="s">
        <v>1539</v>
      </c>
      <c r="E1118" s="323" t="s">
        <v>1539</v>
      </c>
      <c r="G1118" s="323" t="s">
        <v>1539</v>
      </c>
      <c r="H1118" s="323" t="s">
        <v>1539</v>
      </c>
    </row>
    <row r="1119" spans="1:8" x14ac:dyDescent="0.25">
      <c r="A1119" s="103"/>
      <c r="B1119" s="324"/>
      <c r="C1119" s="324" t="s">
        <v>1539</v>
      </c>
      <c r="D1119" t="s">
        <v>1539</v>
      </c>
      <c r="E1119" s="323" t="s">
        <v>1539</v>
      </c>
      <c r="G1119" s="323" t="s">
        <v>1539</v>
      </c>
      <c r="H1119" s="323" t="s">
        <v>1539</v>
      </c>
    </row>
    <row r="1120" spans="1:8" x14ac:dyDescent="0.25">
      <c r="A1120" s="103"/>
      <c r="B1120" s="324"/>
      <c r="C1120" s="324" t="s">
        <v>1539</v>
      </c>
      <c r="D1120" t="s">
        <v>1539</v>
      </c>
      <c r="E1120" s="323" t="s">
        <v>1539</v>
      </c>
      <c r="G1120" s="323" t="s">
        <v>1539</v>
      </c>
      <c r="H1120" s="323" t="s">
        <v>1539</v>
      </c>
    </row>
    <row r="1121" spans="1:8" x14ac:dyDescent="0.25">
      <c r="A1121" s="103"/>
      <c r="B1121" s="324"/>
      <c r="C1121" s="324" t="s">
        <v>1539</v>
      </c>
      <c r="D1121" t="s">
        <v>1539</v>
      </c>
      <c r="E1121" s="323" t="s">
        <v>1539</v>
      </c>
      <c r="G1121" s="323" t="s">
        <v>1539</v>
      </c>
      <c r="H1121" s="323" t="s">
        <v>1539</v>
      </c>
    </row>
    <row r="1122" spans="1:8" x14ac:dyDescent="0.25">
      <c r="A1122" s="103"/>
      <c r="B1122" s="324"/>
      <c r="C1122" s="324" t="s">
        <v>1539</v>
      </c>
      <c r="D1122" t="s">
        <v>1539</v>
      </c>
      <c r="E1122" s="323" t="s">
        <v>1539</v>
      </c>
      <c r="G1122" s="323" t="s">
        <v>1539</v>
      </c>
      <c r="H1122" s="323" t="s">
        <v>1539</v>
      </c>
    </row>
    <row r="1123" spans="1:8" x14ac:dyDescent="0.25">
      <c r="A1123" s="103"/>
      <c r="B1123" s="324"/>
      <c r="C1123" s="324" t="s">
        <v>1539</v>
      </c>
      <c r="D1123" t="s">
        <v>1539</v>
      </c>
      <c r="E1123" s="323" t="s">
        <v>1539</v>
      </c>
      <c r="G1123" s="323" t="s">
        <v>1539</v>
      </c>
      <c r="H1123" s="323" t="s">
        <v>1539</v>
      </c>
    </row>
    <row r="1124" spans="1:8" x14ac:dyDescent="0.25">
      <c r="A1124" s="103"/>
      <c r="B1124" s="324"/>
      <c r="C1124" s="324" t="s">
        <v>1539</v>
      </c>
      <c r="D1124" t="s">
        <v>1539</v>
      </c>
      <c r="E1124" s="323" t="s">
        <v>1539</v>
      </c>
      <c r="G1124" s="323" t="s">
        <v>1539</v>
      </c>
      <c r="H1124" s="323" t="s">
        <v>1539</v>
      </c>
    </row>
    <row r="1125" spans="1:8" x14ac:dyDescent="0.25">
      <c r="A1125" s="103"/>
      <c r="B1125" s="324"/>
      <c r="C1125" s="324" t="s">
        <v>1539</v>
      </c>
      <c r="D1125" t="s">
        <v>1539</v>
      </c>
      <c r="E1125" s="323" t="s">
        <v>1539</v>
      </c>
      <c r="G1125" s="323" t="s">
        <v>1539</v>
      </c>
      <c r="H1125" s="323" t="s">
        <v>1539</v>
      </c>
    </row>
    <row r="1126" spans="1:8" x14ac:dyDescent="0.25">
      <c r="A1126" s="103"/>
      <c r="B1126" s="324"/>
      <c r="C1126" s="324" t="s">
        <v>1539</v>
      </c>
      <c r="D1126" t="s">
        <v>1539</v>
      </c>
      <c r="E1126" s="323" t="s">
        <v>1539</v>
      </c>
      <c r="G1126" s="323" t="s">
        <v>1539</v>
      </c>
      <c r="H1126" s="323" t="s">
        <v>1539</v>
      </c>
    </row>
    <row r="1127" spans="1:8" x14ac:dyDescent="0.25">
      <c r="A1127" s="103"/>
      <c r="B1127" s="324"/>
      <c r="C1127" s="324" t="s">
        <v>1539</v>
      </c>
      <c r="D1127" t="s">
        <v>1539</v>
      </c>
      <c r="E1127" s="323" t="s">
        <v>1539</v>
      </c>
      <c r="G1127" s="323" t="s">
        <v>1539</v>
      </c>
      <c r="H1127" s="323" t="s">
        <v>1539</v>
      </c>
    </row>
    <row r="1128" spans="1:8" x14ac:dyDescent="0.25">
      <c r="A1128" s="103"/>
      <c r="B1128" s="324"/>
      <c r="C1128" s="324" t="s">
        <v>1539</v>
      </c>
      <c r="D1128" t="s">
        <v>1539</v>
      </c>
      <c r="E1128" s="323" t="s">
        <v>1539</v>
      </c>
      <c r="G1128" s="323" t="s">
        <v>1539</v>
      </c>
      <c r="H1128" s="323" t="s">
        <v>1539</v>
      </c>
    </row>
    <row r="1129" spans="1:8" x14ac:dyDescent="0.25">
      <c r="A1129" s="103"/>
      <c r="B1129" s="324"/>
      <c r="C1129" s="324" t="s">
        <v>1539</v>
      </c>
      <c r="D1129" t="s">
        <v>1539</v>
      </c>
      <c r="E1129" s="323" t="s">
        <v>1539</v>
      </c>
      <c r="G1129" s="323" t="s">
        <v>1539</v>
      </c>
      <c r="H1129" s="323" t="s">
        <v>1539</v>
      </c>
    </row>
    <row r="1130" spans="1:8" x14ac:dyDescent="0.25">
      <c r="A1130" s="103"/>
      <c r="B1130" s="324"/>
      <c r="C1130" s="324" t="s">
        <v>1539</v>
      </c>
      <c r="D1130" t="s">
        <v>1539</v>
      </c>
      <c r="E1130" s="323" t="s">
        <v>1539</v>
      </c>
      <c r="G1130" s="323" t="s">
        <v>1539</v>
      </c>
      <c r="H1130" s="323" t="s">
        <v>1539</v>
      </c>
    </row>
    <row r="1131" spans="1:8" x14ac:dyDescent="0.25">
      <c r="A1131" s="103"/>
      <c r="B1131" s="324"/>
      <c r="C1131" s="324" t="s">
        <v>1539</v>
      </c>
      <c r="D1131" t="s">
        <v>1539</v>
      </c>
      <c r="E1131" s="323" t="s">
        <v>1539</v>
      </c>
      <c r="G1131" s="323" t="s">
        <v>1539</v>
      </c>
      <c r="H1131" s="323" t="s">
        <v>1539</v>
      </c>
    </row>
    <row r="1132" spans="1:8" x14ac:dyDescent="0.25">
      <c r="A1132" s="103"/>
      <c r="B1132" s="324"/>
      <c r="C1132" s="324" t="s">
        <v>1539</v>
      </c>
      <c r="D1132" t="s">
        <v>1539</v>
      </c>
      <c r="E1132" s="323" t="s">
        <v>1539</v>
      </c>
      <c r="G1132" s="323" t="s">
        <v>1539</v>
      </c>
      <c r="H1132" s="323" t="s">
        <v>1539</v>
      </c>
    </row>
    <row r="1133" spans="1:8" x14ac:dyDescent="0.25">
      <c r="A1133" s="103"/>
      <c r="B1133" s="324"/>
      <c r="C1133" s="324" t="s">
        <v>1539</v>
      </c>
      <c r="D1133" t="s">
        <v>1539</v>
      </c>
      <c r="E1133" s="323" t="s">
        <v>1539</v>
      </c>
      <c r="G1133" s="323" t="s">
        <v>1539</v>
      </c>
      <c r="H1133" s="323" t="s">
        <v>1539</v>
      </c>
    </row>
    <row r="1134" spans="1:8" x14ac:dyDescent="0.25">
      <c r="A1134" s="103"/>
      <c r="B1134" s="324"/>
      <c r="C1134" s="324" t="s">
        <v>1539</v>
      </c>
      <c r="D1134" t="s">
        <v>1539</v>
      </c>
      <c r="E1134" s="323" t="s">
        <v>1539</v>
      </c>
      <c r="G1134" s="323" t="s">
        <v>1539</v>
      </c>
      <c r="H1134" s="323" t="s">
        <v>1539</v>
      </c>
    </row>
    <row r="1135" spans="1:8" x14ac:dyDescent="0.25">
      <c r="A1135" s="103"/>
      <c r="B1135" s="324"/>
      <c r="C1135" s="324" t="s">
        <v>1539</v>
      </c>
      <c r="D1135" t="s">
        <v>1539</v>
      </c>
      <c r="E1135" s="323" t="s">
        <v>1539</v>
      </c>
      <c r="G1135" s="323" t="s">
        <v>1539</v>
      </c>
      <c r="H1135" s="323" t="s">
        <v>1539</v>
      </c>
    </row>
    <row r="1136" spans="1:8" x14ac:dyDescent="0.25">
      <c r="A1136" s="103"/>
      <c r="B1136" s="326"/>
      <c r="C1136" s="324" t="s">
        <v>1539</v>
      </c>
      <c r="D1136" t="s">
        <v>1539</v>
      </c>
      <c r="E1136" s="323" t="s">
        <v>1539</v>
      </c>
      <c r="G1136" s="323" t="s">
        <v>1539</v>
      </c>
      <c r="H1136" s="323" t="s">
        <v>1539</v>
      </c>
    </row>
    <row r="1137" spans="1:8" x14ac:dyDescent="0.25">
      <c r="A1137" s="103"/>
      <c r="C1137" s="324" t="s">
        <v>1539</v>
      </c>
      <c r="D1137" t="s">
        <v>1539</v>
      </c>
      <c r="E1137" s="323" t="s">
        <v>1539</v>
      </c>
      <c r="G1137" s="323" t="s">
        <v>1539</v>
      </c>
      <c r="H1137" s="323" t="s">
        <v>1539</v>
      </c>
    </row>
    <row r="1138" spans="1:8" x14ac:dyDescent="0.25">
      <c r="A1138" s="103"/>
      <c r="C1138" s="324" t="s">
        <v>1539</v>
      </c>
      <c r="D1138" t="s">
        <v>1539</v>
      </c>
      <c r="E1138" s="323" t="s">
        <v>1539</v>
      </c>
      <c r="G1138" s="323" t="s">
        <v>1539</v>
      </c>
      <c r="H1138" s="323" t="s">
        <v>1539</v>
      </c>
    </row>
    <row r="1139" spans="1:8" x14ac:dyDescent="0.25">
      <c r="A1139" s="103"/>
      <c r="C1139" s="324" t="s">
        <v>1539</v>
      </c>
      <c r="D1139" t="s">
        <v>1539</v>
      </c>
      <c r="E1139" s="323" t="s">
        <v>1539</v>
      </c>
      <c r="G1139" s="323" t="s">
        <v>1539</v>
      </c>
      <c r="H1139" s="323" t="s">
        <v>1539</v>
      </c>
    </row>
    <row r="1140" spans="1:8" x14ac:dyDescent="0.25">
      <c r="A1140" s="103"/>
      <c r="C1140" s="324" t="s">
        <v>1539</v>
      </c>
      <c r="D1140" t="s">
        <v>1539</v>
      </c>
      <c r="E1140" s="323" t="s">
        <v>1539</v>
      </c>
      <c r="G1140" s="323" t="s">
        <v>1539</v>
      </c>
      <c r="H1140" s="323" t="s">
        <v>1539</v>
      </c>
    </row>
    <row r="1141" spans="1:8" x14ac:dyDescent="0.25">
      <c r="A1141" s="103"/>
      <c r="B1141" s="324"/>
      <c r="C1141" s="324" t="s">
        <v>1539</v>
      </c>
      <c r="D1141" t="s">
        <v>1539</v>
      </c>
      <c r="E1141" s="323" t="s">
        <v>1539</v>
      </c>
      <c r="G1141" s="323" t="s">
        <v>1539</v>
      </c>
      <c r="H1141" s="323" t="s">
        <v>1539</v>
      </c>
    </row>
    <row r="1142" spans="1:8" x14ac:dyDescent="0.25">
      <c r="A1142" s="103"/>
      <c r="B1142" s="324"/>
      <c r="C1142" s="324" t="s">
        <v>1539</v>
      </c>
      <c r="D1142" t="s">
        <v>1539</v>
      </c>
      <c r="E1142" s="323" t="s">
        <v>1539</v>
      </c>
      <c r="G1142" s="323" t="s">
        <v>1539</v>
      </c>
      <c r="H1142" s="323" t="s">
        <v>1539</v>
      </c>
    </row>
    <row r="1143" spans="1:8" x14ac:dyDescent="0.25">
      <c r="A1143" s="103"/>
      <c r="B1143" s="324"/>
      <c r="C1143" s="324" t="s">
        <v>1539</v>
      </c>
      <c r="D1143" t="s">
        <v>1539</v>
      </c>
      <c r="E1143" s="323" t="s">
        <v>1539</v>
      </c>
      <c r="G1143" s="323" t="s">
        <v>1539</v>
      </c>
      <c r="H1143" s="323" t="s">
        <v>1539</v>
      </c>
    </row>
    <row r="1144" spans="1:8" x14ac:dyDescent="0.25">
      <c r="A1144" s="103"/>
      <c r="B1144" s="324"/>
      <c r="C1144" s="324" t="s">
        <v>1539</v>
      </c>
      <c r="D1144" t="s">
        <v>1539</v>
      </c>
      <c r="E1144" s="323" t="s">
        <v>1539</v>
      </c>
      <c r="G1144" s="323" t="s">
        <v>1539</v>
      </c>
      <c r="H1144" s="323" t="s">
        <v>1539</v>
      </c>
    </row>
    <row r="1145" spans="1:8" x14ac:dyDescent="0.25">
      <c r="A1145" s="103"/>
      <c r="B1145" s="324"/>
      <c r="C1145" s="324" t="s">
        <v>1539</v>
      </c>
      <c r="D1145" t="s">
        <v>1539</v>
      </c>
      <c r="E1145" s="323" t="s">
        <v>1539</v>
      </c>
      <c r="G1145" s="323" t="s">
        <v>1539</v>
      </c>
      <c r="H1145" s="323" t="s">
        <v>1539</v>
      </c>
    </row>
    <row r="1146" spans="1:8" x14ac:dyDescent="0.25">
      <c r="A1146" s="103"/>
      <c r="B1146" s="324"/>
      <c r="C1146" s="324" t="s">
        <v>1539</v>
      </c>
      <c r="D1146" t="s">
        <v>1539</v>
      </c>
      <c r="E1146" s="323" t="s">
        <v>1539</v>
      </c>
      <c r="G1146" s="323" t="s">
        <v>1539</v>
      </c>
      <c r="H1146" s="323" t="s">
        <v>1539</v>
      </c>
    </row>
    <row r="1147" spans="1:8" x14ac:dyDescent="0.25">
      <c r="A1147" s="103"/>
      <c r="B1147" s="324"/>
      <c r="C1147" s="324" t="s">
        <v>1539</v>
      </c>
      <c r="D1147" t="s">
        <v>1539</v>
      </c>
      <c r="E1147" s="323" t="s">
        <v>1539</v>
      </c>
      <c r="G1147" s="323" t="s">
        <v>1539</v>
      </c>
      <c r="H1147" s="323" t="s">
        <v>1539</v>
      </c>
    </row>
    <row r="1148" spans="1:8" x14ac:dyDescent="0.25">
      <c r="A1148" s="103"/>
      <c r="B1148" s="324"/>
      <c r="C1148" s="324" t="s">
        <v>1539</v>
      </c>
      <c r="D1148" t="s">
        <v>1539</v>
      </c>
      <c r="E1148" s="323" t="s">
        <v>1539</v>
      </c>
      <c r="G1148" s="323" t="s">
        <v>1539</v>
      </c>
      <c r="H1148" s="323" t="s">
        <v>1539</v>
      </c>
    </row>
    <row r="1149" spans="1:8" x14ac:dyDescent="0.25">
      <c r="A1149" s="103"/>
      <c r="B1149" s="324"/>
      <c r="C1149" s="324" t="s">
        <v>1539</v>
      </c>
      <c r="D1149" t="s">
        <v>1539</v>
      </c>
      <c r="E1149" s="323" t="s">
        <v>1539</v>
      </c>
      <c r="G1149" s="323" t="s">
        <v>1539</v>
      </c>
      <c r="H1149" s="323" t="s">
        <v>1539</v>
      </c>
    </row>
    <row r="1150" spans="1:8" x14ac:dyDescent="0.25">
      <c r="A1150" s="103"/>
      <c r="B1150" s="324"/>
      <c r="C1150" s="324" t="s">
        <v>1539</v>
      </c>
      <c r="D1150" t="s">
        <v>1539</v>
      </c>
      <c r="E1150" s="323" t="s">
        <v>1539</v>
      </c>
      <c r="G1150" s="323" t="s">
        <v>1539</v>
      </c>
      <c r="H1150" s="323" t="s">
        <v>1539</v>
      </c>
    </row>
    <row r="1151" spans="1:8" x14ac:dyDescent="0.25">
      <c r="A1151" s="103"/>
      <c r="B1151" s="324"/>
      <c r="C1151" s="324" t="s">
        <v>1539</v>
      </c>
      <c r="D1151" t="s">
        <v>1539</v>
      </c>
      <c r="E1151" s="323" t="s">
        <v>1539</v>
      </c>
      <c r="G1151" s="323" t="s">
        <v>1539</v>
      </c>
      <c r="H1151" s="323" t="s">
        <v>1539</v>
      </c>
    </row>
    <row r="1152" spans="1:8" x14ac:dyDescent="0.25">
      <c r="A1152" s="103"/>
      <c r="B1152" s="324"/>
      <c r="C1152" s="324" t="s">
        <v>1539</v>
      </c>
      <c r="D1152" t="s">
        <v>1539</v>
      </c>
      <c r="E1152" s="323" t="s">
        <v>1539</v>
      </c>
      <c r="G1152" s="323" t="s">
        <v>1539</v>
      </c>
      <c r="H1152" s="323" t="s">
        <v>1539</v>
      </c>
    </row>
    <row r="1153" spans="1:8" x14ac:dyDescent="0.25">
      <c r="A1153" s="103"/>
      <c r="B1153" s="324"/>
      <c r="C1153" s="324" t="s">
        <v>1539</v>
      </c>
      <c r="D1153" t="s">
        <v>1539</v>
      </c>
      <c r="E1153" s="323" t="s">
        <v>1539</v>
      </c>
      <c r="G1153" s="323" t="s">
        <v>1539</v>
      </c>
      <c r="H1153" s="323" t="s">
        <v>1539</v>
      </c>
    </row>
    <row r="1154" spans="1:8" x14ac:dyDescent="0.25">
      <c r="A1154" s="103"/>
      <c r="B1154" s="324"/>
      <c r="C1154" s="324" t="s">
        <v>1539</v>
      </c>
      <c r="D1154" t="s">
        <v>1539</v>
      </c>
      <c r="E1154" s="323" t="s">
        <v>1539</v>
      </c>
      <c r="G1154" s="323" t="s">
        <v>1539</v>
      </c>
      <c r="H1154" s="323" t="s">
        <v>1539</v>
      </c>
    </row>
    <row r="1155" spans="1:8" x14ac:dyDescent="0.25">
      <c r="A1155" s="103"/>
      <c r="B1155" s="324"/>
      <c r="C1155" s="324" t="s">
        <v>1539</v>
      </c>
      <c r="D1155" t="s">
        <v>1539</v>
      </c>
      <c r="E1155" s="323" t="s">
        <v>1539</v>
      </c>
      <c r="G1155" s="323" t="s">
        <v>1539</v>
      </c>
      <c r="H1155" s="323" t="s">
        <v>1539</v>
      </c>
    </row>
    <row r="1156" spans="1:8" x14ac:dyDescent="0.25">
      <c r="A1156" s="103"/>
      <c r="B1156" s="324"/>
      <c r="C1156" s="324" t="s">
        <v>1539</v>
      </c>
      <c r="D1156" t="s">
        <v>1539</v>
      </c>
      <c r="E1156" s="323" t="s">
        <v>1539</v>
      </c>
      <c r="G1156" s="323" t="s">
        <v>1539</v>
      </c>
      <c r="H1156" s="323" t="s">
        <v>1539</v>
      </c>
    </row>
    <row r="1157" spans="1:8" x14ac:dyDescent="0.25">
      <c r="A1157" s="103"/>
      <c r="B1157" s="324"/>
      <c r="C1157" s="324" t="s">
        <v>1539</v>
      </c>
      <c r="D1157" t="s">
        <v>1539</v>
      </c>
      <c r="E1157" s="323" t="s">
        <v>1539</v>
      </c>
      <c r="G1157" s="323" t="s">
        <v>1539</v>
      </c>
      <c r="H1157" s="323" t="s">
        <v>1539</v>
      </c>
    </row>
    <row r="1158" spans="1:8" x14ac:dyDescent="0.25">
      <c r="A1158" s="103"/>
      <c r="B1158" s="324"/>
      <c r="C1158" s="324" t="s">
        <v>1539</v>
      </c>
      <c r="D1158" t="s">
        <v>1539</v>
      </c>
      <c r="E1158" s="323" t="s">
        <v>1539</v>
      </c>
      <c r="G1158" s="323" t="s">
        <v>1539</v>
      </c>
      <c r="H1158" s="323" t="s">
        <v>1539</v>
      </c>
    </row>
    <row r="1159" spans="1:8" x14ac:dyDescent="0.25">
      <c r="A1159" s="103"/>
      <c r="B1159" s="324"/>
      <c r="C1159" s="324" t="s">
        <v>1539</v>
      </c>
      <c r="D1159" t="s">
        <v>1539</v>
      </c>
      <c r="E1159" s="323" t="s">
        <v>1539</v>
      </c>
      <c r="G1159" s="323" t="s">
        <v>1539</v>
      </c>
      <c r="H1159" s="323" t="s">
        <v>1539</v>
      </c>
    </row>
    <row r="1160" spans="1:8" x14ac:dyDescent="0.25">
      <c r="A1160" s="103"/>
      <c r="B1160" s="324"/>
      <c r="C1160" s="324" t="s">
        <v>1539</v>
      </c>
      <c r="D1160" t="s">
        <v>1539</v>
      </c>
      <c r="E1160" s="323" t="s">
        <v>1539</v>
      </c>
      <c r="G1160" s="323" t="s">
        <v>1539</v>
      </c>
      <c r="H1160" s="323" t="s">
        <v>1539</v>
      </c>
    </row>
    <row r="1161" spans="1:8" x14ac:dyDescent="0.25">
      <c r="A1161" s="103"/>
      <c r="B1161" s="324"/>
      <c r="C1161" s="324" t="s">
        <v>1539</v>
      </c>
      <c r="D1161" t="s">
        <v>1539</v>
      </c>
      <c r="E1161" s="323" t="s">
        <v>1539</v>
      </c>
      <c r="G1161" s="323" t="s">
        <v>1539</v>
      </c>
      <c r="H1161" s="323" t="s">
        <v>1539</v>
      </c>
    </row>
    <row r="1162" spans="1:8" x14ac:dyDescent="0.25">
      <c r="A1162" s="103"/>
      <c r="B1162" s="324"/>
      <c r="C1162" s="324" t="s">
        <v>1539</v>
      </c>
      <c r="D1162" t="s">
        <v>1539</v>
      </c>
      <c r="E1162" s="323" t="s">
        <v>1539</v>
      </c>
      <c r="G1162" s="323" t="s">
        <v>1539</v>
      </c>
      <c r="H1162" s="323" t="s">
        <v>1539</v>
      </c>
    </row>
    <row r="1163" spans="1:8" x14ac:dyDescent="0.25">
      <c r="A1163" s="103"/>
      <c r="B1163" s="324"/>
      <c r="C1163" s="324" t="s">
        <v>1539</v>
      </c>
      <c r="D1163" t="s">
        <v>1539</v>
      </c>
      <c r="E1163" s="323" t="s">
        <v>1539</v>
      </c>
      <c r="G1163" s="323" t="s">
        <v>1539</v>
      </c>
      <c r="H1163" s="323" t="s">
        <v>1539</v>
      </c>
    </row>
    <row r="1164" spans="1:8" x14ac:dyDescent="0.25">
      <c r="A1164" s="103"/>
      <c r="B1164" s="324"/>
      <c r="C1164" s="324" t="s">
        <v>1539</v>
      </c>
      <c r="D1164" t="s">
        <v>1539</v>
      </c>
      <c r="E1164" s="323" t="s">
        <v>1539</v>
      </c>
      <c r="G1164" s="323" t="s">
        <v>1539</v>
      </c>
      <c r="H1164" s="323" t="s">
        <v>1539</v>
      </c>
    </row>
    <row r="1165" spans="1:8" x14ac:dyDescent="0.25">
      <c r="A1165" s="103"/>
      <c r="B1165" s="324"/>
      <c r="C1165" s="324" t="s">
        <v>1539</v>
      </c>
      <c r="D1165" t="s">
        <v>1539</v>
      </c>
      <c r="E1165" s="323" t="s">
        <v>1539</v>
      </c>
      <c r="G1165" s="323" t="s">
        <v>1539</v>
      </c>
      <c r="H1165" s="323" t="s">
        <v>1539</v>
      </c>
    </row>
    <row r="1166" spans="1:8" x14ac:dyDescent="0.25">
      <c r="A1166" s="103"/>
      <c r="B1166" s="324"/>
      <c r="C1166" s="324" t="s">
        <v>1539</v>
      </c>
      <c r="D1166" t="s">
        <v>1539</v>
      </c>
      <c r="E1166" s="323" t="s">
        <v>1539</v>
      </c>
      <c r="G1166" s="323" t="s">
        <v>1539</v>
      </c>
      <c r="H1166" s="323" t="s">
        <v>1539</v>
      </c>
    </row>
    <row r="1167" spans="1:8" x14ac:dyDescent="0.25">
      <c r="A1167" s="103"/>
      <c r="B1167" s="324"/>
      <c r="C1167" s="324" t="s">
        <v>1539</v>
      </c>
      <c r="D1167" t="s">
        <v>1539</v>
      </c>
      <c r="E1167" s="323" t="s">
        <v>1539</v>
      </c>
      <c r="G1167" s="323" t="s">
        <v>1539</v>
      </c>
      <c r="H1167" s="323" t="s">
        <v>1539</v>
      </c>
    </row>
    <row r="1168" spans="1:8" x14ac:dyDescent="0.25">
      <c r="A1168" s="103"/>
      <c r="B1168" s="324"/>
      <c r="C1168" s="324" t="s">
        <v>1539</v>
      </c>
      <c r="D1168" t="s">
        <v>1539</v>
      </c>
      <c r="E1168" s="323" t="s">
        <v>1539</v>
      </c>
      <c r="G1168" s="323" t="s">
        <v>1539</v>
      </c>
      <c r="H1168" s="323" t="s">
        <v>1539</v>
      </c>
    </row>
    <row r="1169" spans="1:8" x14ac:dyDescent="0.25">
      <c r="A1169" s="103"/>
      <c r="B1169" s="324"/>
      <c r="C1169" s="324" t="s">
        <v>1539</v>
      </c>
      <c r="D1169" t="s">
        <v>1539</v>
      </c>
      <c r="E1169" s="323" t="s">
        <v>1539</v>
      </c>
      <c r="G1169" s="323" t="s">
        <v>1539</v>
      </c>
      <c r="H1169" s="323" t="s">
        <v>1539</v>
      </c>
    </row>
    <row r="1170" spans="1:8" x14ac:dyDescent="0.25">
      <c r="A1170" s="103"/>
      <c r="B1170" s="324"/>
      <c r="C1170" s="324" t="s">
        <v>1539</v>
      </c>
      <c r="D1170" t="s">
        <v>1539</v>
      </c>
      <c r="E1170" s="323" t="s">
        <v>1539</v>
      </c>
      <c r="G1170" s="323" t="s">
        <v>1539</v>
      </c>
      <c r="H1170" s="323" t="s">
        <v>1539</v>
      </c>
    </row>
    <row r="1171" spans="1:8" x14ac:dyDescent="0.25">
      <c r="A1171" s="103"/>
      <c r="B1171" s="324"/>
      <c r="C1171" s="324" t="s">
        <v>1539</v>
      </c>
      <c r="D1171" t="s">
        <v>1539</v>
      </c>
      <c r="E1171" s="323" t="s">
        <v>1539</v>
      </c>
      <c r="G1171" s="323" t="s">
        <v>1539</v>
      </c>
      <c r="H1171" s="323" t="s">
        <v>1539</v>
      </c>
    </row>
    <row r="1172" spans="1:8" x14ac:dyDescent="0.25">
      <c r="A1172" s="103"/>
      <c r="B1172" s="324"/>
      <c r="C1172" s="324" t="s">
        <v>1539</v>
      </c>
      <c r="D1172" t="s">
        <v>1539</v>
      </c>
      <c r="E1172" s="323" t="s">
        <v>1539</v>
      </c>
      <c r="G1172" s="323" t="s">
        <v>1539</v>
      </c>
      <c r="H1172" s="323" t="s">
        <v>1539</v>
      </c>
    </row>
    <row r="1173" spans="1:8" x14ac:dyDescent="0.25">
      <c r="A1173" s="103"/>
      <c r="B1173" s="324"/>
      <c r="C1173" s="324" t="s">
        <v>1539</v>
      </c>
      <c r="D1173" t="s">
        <v>1539</v>
      </c>
      <c r="E1173" s="323" t="s">
        <v>1539</v>
      </c>
      <c r="G1173" s="323" t="s">
        <v>1539</v>
      </c>
      <c r="H1173" s="323" t="s">
        <v>1539</v>
      </c>
    </row>
    <row r="1174" spans="1:8" x14ac:dyDescent="0.25">
      <c r="A1174" s="103"/>
      <c r="B1174" s="324"/>
      <c r="C1174" s="324" t="s">
        <v>1539</v>
      </c>
      <c r="D1174" t="s">
        <v>1539</v>
      </c>
      <c r="E1174" s="323" t="s">
        <v>1539</v>
      </c>
      <c r="G1174" s="323" t="s">
        <v>1539</v>
      </c>
      <c r="H1174" s="323" t="s">
        <v>1539</v>
      </c>
    </row>
    <row r="1175" spans="1:8" x14ac:dyDescent="0.25">
      <c r="A1175" s="103"/>
      <c r="B1175" s="324"/>
      <c r="C1175" s="324" t="s">
        <v>1539</v>
      </c>
      <c r="D1175" t="s">
        <v>1539</v>
      </c>
      <c r="E1175" s="323" t="s">
        <v>1539</v>
      </c>
      <c r="G1175" s="323" t="s">
        <v>1539</v>
      </c>
      <c r="H1175" s="323" t="s">
        <v>1539</v>
      </c>
    </row>
    <row r="1176" spans="1:8" x14ac:dyDescent="0.25">
      <c r="A1176" s="103"/>
      <c r="B1176" s="324"/>
      <c r="C1176" s="324" t="s">
        <v>1539</v>
      </c>
      <c r="D1176" t="s">
        <v>1539</v>
      </c>
      <c r="E1176" s="323" t="s">
        <v>1539</v>
      </c>
      <c r="G1176" s="323" t="s">
        <v>1539</v>
      </c>
      <c r="H1176" s="323" t="s">
        <v>1539</v>
      </c>
    </row>
    <row r="1177" spans="1:8" x14ac:dyDescent="0.25">
      <c r="A1177" s="103"/>
      <c r="B1177" s="324"/>
      <c r="C1177" s="324" t="s">
        <v>1539</v>
      </c>
      <c r="D1177" t="s">
        <v>1539</v>
      </c>
      <c r="E1177" s="323" t="s">
        <v>1539</v>
      </c>
      <c r="G1177" s="323" t="s">
        <v>1539</v>
      </c>
      <c r="H1177" s="323" t="s">
        <v>1539</v>
      </c>
    </row>
    <row r="1178" spans="1:8" x14ac:dyDescent="0.25">
      <c r="A1178" s="103"/>
      <c r="B1178" s="324"/>
      <c r="C1178" s="324" t="s">
        <v>1539</v>
      </c>
      <c r="D1178" t="s">
        <v>1539</v>
      </c>
      <c r="E1178" s="323" t="s">
        <v>1539</v>
      </c>
      <c r="G1178" s="323" t="s">
        <v>1539</v>
      </c>
      <c r="H1178" s="323" t="s">
        <v>1539</v>
      </c>
    </row>
    <row r="1179" spans="1:8" x14ac:dyDescent="0.25">
      <c r="A1179" s="103"/>
      <c r="B1179" s="324"/>
      <c r="C1179" s="324" t="s">
        <v>1539</v>
      </c>
      <c r="D1179" t="s">
        <v>1539</v>
      </c>
      <c r="E1179" s="323" t="s">
        <v>1539</v>
      </c>
      <c r="G1179" s="323" t="s">
        <v>1539</v>
      </c>
      <c r="H1179" s="323" t="s">
        <v>1539</v>
      </c>
    </row>
    <row r="1180" spans="1:8" x14ac:dyDescent="0.25">
      <c r="A1180" s="103"/>
      <c r="B1180" s="324"/>
      <c r="C1180" s="324" t="s">
        <v>1539</v>
      </c>
      <c r="D1180" t="s">
        <v>1539</v>
      </c>
      <c r="E1180" s="323" t="s">
        <v>1539</v>
      </c>
      <c r="G1180" s="323" t="s">
        <v>1539</v>
      </c>
      <c r="H1180" s="323" t="s">
        <v>1539</v>
      </c>
    </row>
    <row r="1181" spans="1:8" x14ac:dyDescent="0.25">
      <c r="A1181" s="103"/>
      <c r="B1181" s="324"/>
      <c r="C1181" s="324" t="s">
        <v>1539</v>
      </c>
      <c r="D1181" t="s">
        <v>1539</v>
      </c>
      <c r="E1181" s="323" t="s">
        <v>1539</v>
      </c>
      <c r="G1181" s="323" t="s">
        <v>1539</v>
      </c>
      <c r="H1181" s="323" t="s">
        <v>1539</v>
      </c>
    </row>
    <row r="1182" spans="1:8" x14ac:dyDescent="0.25">
      <c r="A1182" s="103"/>
      <c r="B1182" s="324"/>
      <c r="C1182" s="324" t="s">
        <v>1539</v>
      </c>
      <c r="D1182" t="s">
        <v>1539</v>
      </c>
      <c r="E1182" s="323" t="s">
        <v>1539</v>
      </c>
      <c r="G1182" s="323" t="s">
        <v>1539</v>
      </c>
      <c r="H1182" s="323" t="s">
        <v>1539</v>
      </c>
    </row>
    <row r="1183" spans="1:8" x14ac:dyDescent="0.25">
      <c r="A1183" s="103"/>
      <c r="B1183" s="324"/>
      <c r="C1183" s="324" t="s">
        <v>1539</v>
      </c>
      <c r="D1183" t="s">
        <v>1539</v>
      </c>
      <c r="E1183" s="323" t="s">
        <v>1539</v>
      </c>
      <c r="G1183" s="323" t="s">
        <v>1539</v>
      </c>
      <c r="H1183" s="323" t="s">
        <v>1539</v>
      </c>
    </row>
    <row r="1184" spans="1:8" x14ac:dyDescent="0.25">
      <c r="A1184" s="103"/>
      <c r="B1184" s="324"/>
      <c r="C1184" s="324" t="s">
        <v>1539</v>
      </c>
      <c r="D1184" t="s">
        <v>1539</v>
      </c>
      <c r="E1184" s="323" t="s">
        <v>1539</v>
      </c>
      <c r="G1184" s="323" t="s">
        <v>1539</v>
      </c>
      <c r="H1184" s="323" t="s">
        <v>1539</v>
      </c>
    </row>
    <row r="1185" spans="1:8" x14ac:dyDescent="0.25">
      <c r="A1185" s="103"/>
      <c r="B1185" s="324"/>
      <c r="C1185" s="324" t="s">
        <v>1539</v>
      </c>
      <c r="D1185" t="s">
        <v>1539</v>
      </c>
      <c r="E1185" s="323" t="s">
        <v>1539</v>
      </c>
      <c r="G1185" s="323" t="s">
        <v>1539</v>
      </c>
      <c r="H1185" s="323" t="s">
        <v>1539</v>
      </c>
    </row>
    <row r="1186" spans="1:8" x14ac:dyDescent="0.25">
      <c r="A1186" s="103"/>
      <c r="B1186" s="324"/>
      <c r="C1186" s="324" t="s">
        <v>1539</v>
      </c>
      <c r="D1186" t="s">
        <v>1539</v>
      </c>
      <c r="E1186" s="323" t="s">
        <v>1539</v>
      </c>
      <c r="G1186" s="323" t="s">
        <v>1539</v>
      </c>
      <c r="H1186" s="323" t="s">
        <v>1539</v>
      </c>
    </row>
    <row r="1187" spans="1:8" x14ac:dyDescent="0.25">
      <c r="A1187" s="103"/>
      <c r="B1187" s="324"/>
      <c r="C1187" s="324" t="s">
        <v>1539</v>
      </c>
      <c r="D1187" t="s">
        <v>1539</v>
      </c>
      <c r="E1187" s="323" t="s">
        <v>1539</v>
      </c>
      <c r="G1187" s="323" t="s">
        <v>1539</v>
      </c>
      <c r="H1187" s="323" t="s">
        <v>1539</v>
      </c>
    </row>
    <row r="1188" spans="1:8" x14ac:dyDescent="0.25">
      <c r="A1188" s="103"/>
      <c r="B1188" s="324"/>
      <c r="C1188" s="324" t="s">
        <v>1539</v>
      </c>
      <c r="D1188" t="s">
        <v>1539</v>
      </c>
      <c r="E1188" s="323" t="s">
        <v>1539</v>
      </c>
      <c r="G1188" s="323" t="s">
        <v>1539</v>
      </c>
      <c r="H1188" s="323" t="s">
        <v>1539</v>
      </c>
    </row>
    <row r="1189" spans="1:8" x14ac:dyDescent="0.25">
      <c r="A1189" s="103"/>
      <c r="B1189" s="324"/>
      <c r="C1189" s="324" t="s">
        <v>1539</v>
      </c>
      <c r="D1189" t="s">
        <v>1539</v>
      </c>
      <c r="E1189" s="323" t="s">
        <v>1539</v>
      </c>
      <c r="G1189" s="323" t="s">
        <v>1539</v>
      </c>
      <c r="H1189" s="323" t="s">
        <v>1539</v>
      </c>
    </row>
    <row r="1190" spans="1:8" x14ac:dyDescent="0.25">
      <c r="A1190" s="103"/>
      <c r="B1190" s="326"/>
      <c r="C1190" s="324" t="s">
        <v>1539</v>
      </c>
      <c r="D1190" t="s">
        <v>1539</v>
      </c>
      <c r="E1190" s="323" t="s">
        <v>1539</v>
      </c>
      <c r="G1190" s="323" t="s">
        <v>1539</v>
      </c>
      <c r="H1190" s="323" t="s">
        <v>1539</v>
      </c>
    </row>
    <row r="1191" spans="1:8" x14ac:dyDescent="0.25">
      <c r="A1191" s="103"/>
      <c r="C1191" s="324" t="s">
        <v>1539</v>
      </c>
      <c r="D1191" t="s">
        <v>1539</v>
      </c>
      <c r="E1191" s="323" t="s">
        <v>1539</v>
      </c>
      <c r="G1191" s="323" t="s">
        <v>1539</v>
      </c>
      <c r="H1191" s="323" t="s">
        <v>1539</v>
      </c>
    </row>
    <row r="1192" spans="1:8" x14ac:dyDescent="0.25">
      <c r="A1192" s="103"/>
      <c r="C1192" s="324" t="s">
        <v>1539</v>
      </c>
      <c r="D1192" t="s">
        <v>1539</v>
      </c>
      <c r="E1192" s="323" t="s">
        <v>1539</v>
      </c>
      <c r="G1192" s="323" t="s">
        <v>1539</v>
      </c>
      <c r="H1192" s="323" t="s">
        <v>1539</v>
      </c>
    </row>
    <row r="1193" spans="1:8" x14ac:dyDescent="0.25">
      <c r="A1193" s="103"/>
      <c r="C1193" s="324" t="s">
        <v>1539</v>
      </c>
      <c r="D1193" t="s">
        <v>1539</v>
      </c>
      <c r="E1193" s="323" t="s">
        <v>1539</v>
      </c>
      <c r="G1193" s="323" t="s">
        <v>1539</v>
      </c>
      <c r="H1193" s="323" t="s">
        <v>1539</v>
      </c>
    </row>
    <row r="1194" spans="1:8" x14ac:dyDescent="0.25">
      <c r="A1194" s="103"/>
      <c r="C1194" s="324" t="s">
        <v>1539</v>
      </c>
      <c r="D1194" t="s">
        <v>1539</v>
      </c>
      <c r="E1194" s="323" t="s">
        <v>1539</v>
      </c>
      <c r="G1194" s="323" t="s">
        <v>1539</v>
      </c>
      <c r="H1194" s="323" t="s">
        <v>1539</v>
      </c>
    </row>
    <row r="1195" spans="1:8" x14ac:dyDescent="0.25">
      <c r="A1195" s="103"/>
      <c r="B1195" s="326"/>
      <c r="C1195" s="324" t="s">
        <v>1539</v>
      </c>
      <c r="D1195" t="s">
        <v>1539</v>
      </c>
      <c r="E1195" s="323" t="s">
        <v>1539</v>
      </c>
      <c r="G1195" s="323" t="s">
        <v>1539</v>
      </c>
      <c r="H1195" s="323" t="s">
        <v>1539</v>
      </c>
    </row>
    <row r="1196" spans="1:8" x14ac:dyDescent="0.25">
      <c r="A1196" s="103"/>
      <c r="C1196" s="324" t="s">
        <v>1539</v>
      </c>
      <c r="D1196" t="s">
        <v>1539</v>
      </c>
      <c r="E1196" s="323" t="s">
        <v>1539</v>
      </c>
      <c r="G1196" s="323" t="s">
        <v>1539</v>
      </c>
      <c r="H1196" s="323" t="s">
        <v>1539</v>
      </c>
    </row>
    <row r="1197" spans="1:8" x14ac:dyDescent="0.25">
      <c r="A1197" s="103"/>
      <c r="C1197" s="324" t="s">
        <v>1539</v>
      </c>
      <c r="D1197" t="s">
        <v>1539</v>
      </c>
      <c r="E1197" s="323" t="s">
        <v>1539</v>
      </c>
      <c r="G1197" s="323" t="s">
        <v>1539</v>
      </c>
      <c r="H1197" s="323" t="s">
        <v>1539</v>
      </c>
    </row>
    <row r="1198" spans="1:8" x14ac:dyDescent="0.25">
      <c r="A1198" s="103"/>
      <c r="C1198" s="324" t="s">
        <v>1539</v>
      </c>
      <c r="D1198" t="s">
        <v>1539</v>
      </c>
      <c r="E1198" s="323" t="s">
        <v>1539</v>
      </c>
      <c r="G1198" s="323" t="s">
        <v>1539</v>
      </c>
      <c r="H1198" s="323" t="s">
        <v>1539</v>
      </c>
    </row>
    <row r="1199" spans="1:8" x14ac:dyDescent="0.25">
      <c r="A1199" s="103"/>
      <c r="B1199" s="324"/>
      <c r="C1199" s="324" t="s">
        <v>1539</v>
      </c>
      <c r="D1199" t="s">
        <v>1539</v>
      </c>
      <c r="E1199" s="323" t="s">
        <v>1539</v>
      </c>
      <c r="G1199" s="323" t="s">
        <v>1539</v>
      </c>
      <c r="H1199" s="323" t="s">
        <v>1539</v>
      </c>
    </row>
    <row r="1200" spans="1:8" x14ac:dyDescent="0.25">
      <c r="A1200" s="103"/>
      <c r="B1200" s="324"/>
      <c r="C1200" s="324" t="s">
        <v>1539</v>
      </c>
      <c r="D1200" t="s">
        <v>1539</v>
      </c>
      <c r="E1200" s="323" t="s">
        <v>1539</v>
      </c>
      <c r="G1200" s="323" t="s">
        <v>1539</v>
      </c>
      <c r="H1200" s="323" t="s">
        <v>1539</v>
      </c>
    </row>
    <row r="1201" spans="1:8" x14ac:dyDescent="0.25">
      <c r="A1201" s="103"/>
      <c r="B1201" s="324"/>
      <c r="C1201" s="324" t="s">
        <v>1539</v>
      </c>
      <c r="D1201" t="s">
        <v>1539</v>
      </c>
      <c r="E1201" s="323" t="s">
        <v>1539</v>
      </c>
      <c r="G1201" s="323" t="s">
        <v>1539</v>
      </c>
      <c r="H1201" s="323" t="s">
        <v>1539</v>
      </c>
    </row>
    <row r="1202" spans="1:8" x14ac:dyDescent="0.25">
      <c r="A1202" s="103"/>
      <c r="B1202" s="324"/>
      <c r="C1202" s="324" t="s">
        <v>1539</v>
      </c>
      <c r="D1202" t="s">
        <v>1539</v>
      </c>
      <c r="E1202" s="323" t="s">
        <v>1539</v>
      </c>
      <c r="G1202" s="323" t="s">
        <v>1539</v>
      </c>
      <c r="H1202" s="323" t="s">
        <v>1539</v>
      </c>
    </row>
    <row r="1203" spans="1:8" x14ac:dyDescent="0.25">
      <c r="A1203" s="103"/>
      <c r="B1203" s="324"/>
      <c r="C1203" s="324" t="s">
        <v>1539</v>
      </c>
      <c r="D1203" t="s">
        <v>1539</v>
      </c>
      <c r="E1203" s="323" t="s">
        <v>1539</v>
      </c>
      <c r="G1203" s="323" t="s">
        <v>1539</v>
      </c>
      <c r="H1203" s="323" t="s">
        <v>1539</v>
      </c>
    </row>
    <row r="1204" spans="1:8" x14ac:dyDescent="0.25">
      <c r="A1204" s="103"/>
      <c r="B1204" s="324"/>
      <c r="C1204" s="324" t="s">
        <v>1539</v>
      </c>
      <c r="D1204" t="s">
        <v>1539</v>
      </c>
      <c r="E1204" s="323" t="s">
        <v>1539</v>
      </c>
      <c r="G1204" s="323" t="s">
        <v>1539</v>
      </c>
      <c r="H1204" s="323" t="s">
        <v>1539</v>
      </c>
    </row>
    <row r="1205" spans="1:8" x14ac:dyDescent="0.25">
      <c r="A1205" s="103"/>
      <c r="B1205" s="324"/>
      <c r="C1205" s="324" t="s">
        <v>1539</v>
      </c>
      <c r="D1205" t="s">
        <v>1539</v>
      </c>
      <c r="E1205" s="323" t="s">
        <v>1539</v>
      </c>
      <c r="G1205" s="323" t="s">
        <v>1539</v>
      </c>
      <c r="H1205" s="323" t="s">
        <v>1539</v>
      </c>
    </row>
    <row r="1206" spans="1:8" x14ac:dyDescent="0.25">
      <c r="A1206" s="103"/>
      <c r="B1206" s="324"/>
      <c r="C1206" s="324" t="s">
        <v>1539</v>
      </c>
      <c r="D1206" t="s">
        <v>1539</v>
      </c>
      <c r="E1206" s="323" t="s">
        <v>1539</v>
      </c>
      <c r="G1206" s="323" t="s">
        <v>1539</v>
      </c>
      <c r="H1206" s="323" t="s">
        <v>1539</v>
      </c>
    </row>
    <row r="1207" spans="1:8" x14ac:dyDescent="0.25">
      <c r="A1207" s="103"/>
      <c r="B1207" s="324"/>
      <c r="C1207" s="324" t="s">
        <v>1539</v>
      </c>
      <c r="D1207" t="s">
        <v>1539</v>
      </c>
      <c r="E1207" s="323" t="s">
        <v>1539</v>
      </c>
      <c r="G1207" s="323" t="s">
        <v>1539</v>
      </c>
      <c r="H1207" s="323" t="s">
        <v>1539</v>
      </c>
    </row>
    <row r="1208" spans="1:8" x14ac:dyDescent="0.25">
      <c r="A1208" s="103"/>
      <c r="B1208" s="324"/>
      <c r="C1208" s="324" t="s">
        <v>1539</v>
      </c>
      <c r="D1208" t="s">
        <v>1539</v>
      </c>
      <c r="E1208" s="323" t="s">
        <v>1539</v>
      </c>
      <c r="G1208" s="323" t="s">
        <v>1539</v>
      </c>
      <c r="H1208" s="323" t="s">
        <v>1539</v>
      </c>
    </row>
    <row r="1209" spans="1:8" x14ac:dyDescent="0.25">
      <c r="A1209" s="103"/>
      <c r="B1209" s="324"/>
      <c r="C1209" s="324" t="s">
        <v>1539</v>
      </c>
      <c r="D1209" t="s">
        <v>1539</v>
      </c>
      <c r="E1209" s="323" t="s">
        <v>1539</v>
      </c>
      <c r="G1209" s="323" t="s">
        <v>1539</v>
      </c>
      <c r="H1209" s="323" t="s">
        <v>1539</v>
      </c>
    </row>
    <row r="1210" spans="1:8" x14ac:dyDescent="0.25">
      <c r="A1210" s="103"/>
      <c r="B1210" s="324"/>
      <c r="C1210" s="324" t="s">
        <v>1539</v>
      </c>
      <c r="D1210" t="s">
        <v>1539</v>
      </c>
      <c r="E1210" s="323" t="s">
        <v>1539</v>
      </c>
      <c r="G1210" s="323" t="s">
        <v>1539</v>
      </c>
      <c r="H1210" s="323" t="s">
        <v>1539</v>
      </c>
    </row>
    <row r="1211" spans="1:8" x14ac:dyDescent="0.25">
      <c r="A1211" s="103"/>
      <c r="B1211" s="324"/>
      <c r="C1211" s="324" t="s">
        <v>1539</v>
      </c>
      <c r="D1211" t="s">
        <v>1539</v>
      </c>
      <c r="E1211" s="323" t="s">
        <v>1539</v>
      </c>
      <c r="G1211" s="323" t="s">
        <v>1539</v>
      </c>
      <c r="H1211" s="323" t="s">
        <v>1539</v>
      </c>
    </row>
    <row r="1212" spans="1:8" x14ac:dyDescent="0.25">
      <c r="A1212" s="103"/>
      <c r="B1212" s="324"/>
      <c r="C1212" s="324" t="s">
        <v>1539</v>
      </c>
      <c r="D1212" t="s">
        <v>1539</v>
      </c>
      <c r="E1212" s="323" t="s">
        <v>1539</v>
      </c>
      <c r="G1212" s="323" t="s">
        <v>1539</v>
      </c>
      <c r="H1212" s="323" t="s">
        <v>1539</v>
      </c>
    </row>
    <row r="1213" spans="1:8" x14ac:dyDescent="0.25">
      <c r="A1213" s="103"/>
      <c r="B1213" s="324"/>
      <c r="C1213" s="324" t="s">
        <v>1539</v>
      </c>
      <c r="D1213" t="s">
        <v>1539</v>
      </c>
      <c r="E1213" s="323" t="s">
        <v>1539</v>
      </c>
      <c r="G1213" s="323" t="s">
        <v>1539</v>
      </c>
      <c r="H1213" s="323" t="s">
        <v>1539</v>
      </c>
    </row>
    <row r="1214" spans="1:8" x14ac:dyDescent="0.25">
      <c r="A1214" s="103"/>
      <c r="B1214" s="324"/>
      <c r="C1214" s="324" t="s">
        <v>1539</v>
      </c>
      <c r="D1214" t="s">
        <v>1539</v>
      </c>
      <c r="E1214" s="323" t="s">
        <v>1539</v>
      </c>
      <c r="G1214" s="323" t="s">
        <v>1539</v>
      </c>
      <c r="H1214" s="323" t="s">
        <v>1539</v>
      </c>
    </row>
    <row r="1215" spans="1:8" x14ac:dyDescent="0.25">
      <c r="A1215" s="103"/>
      <c r="B1215" s="324"/>
      <c r="C1215" s="324" t="s">
        <v>1539</v>
      </c>
      <c r="D1215" t="s">
        <v>1539</v>
      </c>
      <c r="E1215" s="323" t="s">
        <v>1539</v>
      </c>
      <c r="G1215" s="323" t="s">
        <v>1539</v>
      </c>
      <c r="H1215" s="323" t="s">
        <v>1539</v>
      </c>
    </row>
    <row r="1216" spans="1:8" x14ac:dyDescent="0.25">
      <c r="A1216" s="103"/>
      <c r="B1216" s="324"/>
      <c r="C1216" s="324" t="s">
        <v>1539</v>
      </c>
      <c r="D1216" t="s">
        <v>1539</v>
      </c>
      <c r="E1216" s="323" t="s">
        <v>1539</v>
      </c>
      <c r="G1216" s="323" t="s">
        <v>1539</v>
      </c>
      <c r="H1216" s="323" t="s">
        <v>1539</v>
      </c>
    </row>
    <row r="1217" spans="1:8" x14ac:dyDescent="0.25">
      <c r="A1217" s="103"/>
      <c r="B1217" s="326"/>
      <c r="C1217" s="324" t="s">
        <v>1539</v>
      </c>
      <c r="D1217" t="s">
        <v>1539</v>
      </c>
      <c r="E1217" s="323" t="s">
        <v>1539</v>
      </c>
      <c r="G1217" s="323" t="s">
        <v>1539</v>
      </c>
      <c r="H1217" s="323" t="s">
        <v>1539</v>
      </c>
    </row>
    <row r="1218" spans="1:8" x14ac:dyDescent="0.25">
      <c r="A1218" s="103"/>
      <c r="C1218" s="324" t="s">
        <v>1539</v>
      </c>
      <c r="D1218" t="s">
        <v>1539</v>
      </c>
      <c r="E1218" s="323" t="s">
        <v>1539</v>
      </c>
      <c r="G1218" s="323" t="s">
        <v>1539</v>
      </c>
      <c r="H1218" s="323" t="s">
        <v>1539</v>
      </c>
    </row>
    <row r="1219" spans="1:8" x14ac:dyDescent="0.25">
      <c r="A1219" s="103"/>
      <c r="C1219" s="324" t="s">
        <v>1539</v>
      </c>
      <c r="D1219" t="s">
        <v>1539</v>
      </c>
      <c r="E1219" s="323" t="s">
        <v>1539</v>
      </c>
      <c r="G1219" s="323" t="s">
        <v>1539</v>
      </c>
      <c r="H1219" s="323" t="s">
        <v>1539</v>
      </c>
    </row>
    <row r="1220" spans="1:8" x14ac:dyDescent="0.25">
      <c r="A1220" s="103"/>
      <c r="C1220" s="324" t="s">
        <v>1539</v>
      </c>
      <c r="D1220" t="s">
        <v>1539</v>
      </c>
      <c r="E1220" s="323" t="s">
        <v>1539</v>
      </c>
      <c r="G1220" s="323" t="s">
        <v>1539</v>
      </c>
      <c r="H1220" s="323" t="s">
        <v>1539</v>
      </c>
    </row>
    <row r="1221" spans="1:8" x14ac:dyDescent="0.25">
      <c r="A1221" s="103"/>
      <c r="B1221" s="326"/>
      <c r="C1221" s="324" t="s">
        <v>1539</v>
      </c>
      <c r="D1221" t="s">
        <v>1539</v>
      </c>
      <c r="E1221" s="323" t="s">
        <v>1539</v>
      </c>
      <c r="G1221" s="323" t="s">
        <v>1539</v>
      </c>
      <c r="H1221" s="323" t="s">
        <v>1539</v>
      </c>
    </row>
    <row r="1222" spans="1:8" x14ac:dyDescent="0.25">
      <c r="A1222" s="103"/>
      <c r="C1222" s="324" t="s">
        <v>1539</v>
      </c>
      <c r="D1222" t="s">
        <v>1539</v>
      </c>
      <c r="E1222" s="323" t="s">
        <v>1539</v>
      </c>
      <c r="G1222" s="323" t="s">
        <v>1539</v>
      </c>
      <c r="H1222" s="323" t="s">
        <v>1539</v>
      </c>
    </row>
    <row r="1223" spans="1:8" x14ac:dyDescent="0.25">
      <c r="A1223" s="103"/>
      <c r="C1223" s="324" t="s">
        <v>1539</v>
      </c>
      <c r="D1223" t="s">
        <v>1539</v>
      </c>
      <c r="E1223" s="323" t="s">
        <v>1539</v>
      </c>
      <c r="G1223" s="323" t="s">
        <v>1539</v>
      </c>
      <c r="H1223" s="323" t="s">
        <v>1539</v>
      </c>
    </row>
    <row r="1224" spans="1:8" x14ac:dyDescent="0.25">
      <c r="A1224" s="103"/>
      <c r="C1224" s="324" t="s">
        <v>1539</v>
      </c>
      <c r="D1224" t="s">
        <v>1539</v>
      </c>
      <c r="E1224" s="323" t="s">
        <v>1539</v>
      </c>
      <c r="G1224" s="323" t="s">
        <v>1539</v>
      </c>
      <c r="H1224" s="323" t="s">
        <v>1539</v>
      </c>
    </row>
    <row r="1225" spans="1:8" x14ac:dyDescent="0.25">
      <c r="A1225" s="103"/>
      <c r="C1225" s="324" t="s">
        <v>1539</v>
      </c>
      <c r="D1225" t="s">
        <v>1539</v>
      </c>
      <c r="E1225" s="323" t="s">
        <v>1539</v>
      </c>
      <c r="G1225" s="323" t="s">
        <v>1539</v>
      </c>
      <c r="H1225" s="323" t="s">
        <v>1539</v>
      </c>
    </row>
    <row r="1226" spans="1:8" x14ac:dyDescent="0.25">
      <c r="A1226" s="103"/>
      <c r="B1226" s="326"/>
      <c r="C1226" s="324" t="s">
        <v>1539</v>
      </c>
      <c r="D1226" t="s">
        <v>1539</v>
      </c>
      <c r="E1226" s="323" t="s">
        <v>1539</v>
      </c>
      <c r="G1226" s="323" t="s">
        <v>1539</v>
      </c>
      <c r="H1226" s="323" t="s">
        <v>1539</v>
      </c>
    </row>
    <row r="1227" spans="1:8" x14ac:dyDescent="0.25">
      <c r="A1227" s="103"/>
      <c r="C1227" s="324" t="s">
        <v>1539</v>
      </c>
      <c r="D1227" t="s">
        <v>1539</v>
      </c>
      <c r="E1227" s="323" t="s">
        <v>1539</v>
      </c>
      <c r="G1227" s="323" t="s">
        <v>1539</v>
      </c>
      <c r="H1227" s="323" t="s">
        <v>1539</v>
      </c>
    </row>
    <row r="1228" spans="1:8" x14ac:dyDescent="0.25">
      <c r="A1228" s="103"/>
      <c r="C1228" s="324" t="s">
        <v>1539</v>
      </c>
      <c r="D1228" t="s">
        <v>1539</v>
      </c>
      <c r="E1228" s="323" t="s">
        <v>1539</v>
      </c>
      <c r="G1228" s="323" t="s">
        <v>1539</v>
      </c>
      <c r="H1228" s="323" t="s">
        <v>1539</v>
      </c>
    </row>
    <row r="1229" spans="1:8" x14ac:dyDescent="0.25">
      <c r="A1229" s="103"/>
      <c r="C1229" s="324" t="s">
        <v>1539</v>
      </c>
      <c r="D1229" t="s">
        <v>1539</v>
      </c>
      <c r="E1229" s="323" t="s">
        <v>1539</v>
      </c>
      <c r="G1229" s="323" t="s">
        <v>1539</v>
      </c>
      <c r="H1229" s="323" t="s">
        <v>1539</v>
      </c>
    </row>
    <row r="1230" spans="1:8" x14ac:dyDescent="0.25">
      <c r="A1230" s="103"/>
      <c r="B1230" s="324"/>
      <c r="C1230" s="324" t="s">
        <v>1539</v>
      </c>
      <c r="D1230" t="s">
        <v>1539</v>
      </c>
      <c r="E1230" s="323" t="s">
        <v>1539</v>
      </c>
      <c r="G1230" s="323" t="s">
        <v>1539</v>
      </c>
      <c r="H1230" s="323" t="s">
        <v>1539</v>
      </c>
    </row>
    <row r="1231" spans="1:8" x14ac:dyDescent="0.25">
      <c r="A1231" s="103"/>
      <c r="B1231" s="324"/>
      <c r="C1231" s="324" t="s">
        <v>1539</v>
      </c>
      <c r="D1231" t="s">
        <v>1539</v>
      </c>
      <c r="E1231" s="323" t="s">
        <v>1539</v>
      </c>
      <c r="G1231" s="323" t="s">
        <v>1539</v>
      </c>
      <c r="H1231" s="323" t="s">
        <v>1539</v>
      </c>
    </row>
    <row r="1232" spans="1:8" x14ac:dyDescent="0.25">
      <c r="A1232" s="103"/>
      <c r="B1232" s="324"/>
      <c r="C1232" s="324" t="s">
        <v>1539</v>
      </c>
      <c r="D1232" t="s">
        <v>1539</v>
      </c>
      <c r="E1232" s="323" t="s">
        <v>1539</v>
      </c>
      <c r="G1232" s="323" t="s">
        <v>1539</v>
      </c>
      <c r="H1232" s="323" t="s">
        <v>1539</v>
      </c>
    </row>
    <row r="1233" spans="1:8" x14ac:dyDescent="0.25">
      <c r="A1233" s="103"/>
      <c r="B1233" s="324"/>
      <c r="C1233" s="324" t="s">
        <v>1539</v>
      </c>
      <c r="D1233" t="s">
        <v>1539</v>
      </c>
      <c r="E1233" s="323" t="s">
        <v>1539</v>
      </c>
      <c r="G1233" s="323" t="s">
        <v>1539</v>
      </c>
      <c r="H1233" s="323" t="s">
        <v>1539</v>
      </c>
    </row>
    <row r="1234" spans="1:8" x14ac:dyDescent="0.25">
      <c r="A1234" s="103"/>
      <c r="B1234" s="324"/>
      <c r="C1234" s="324" t="s">
        <v>1539</v>
      </c>
      <c r="D1234" t="s">
        <v>1539</v>
      </c>
      <c r="E1234" s="323" t="s">
        <v>1539</v>
      </c>
      <c r="G1234" s="323" t="s">
        <v>1539</v>
      </c>
      <c r="H1234" s="323" t="s">
        <v>1539</v>
      </c>
    </row>
    <row r="1235" spans="1:8" x14ac:dyDescent="0.25">
      <c r="A1235" s="103"/>
      <c r="B1235" s="324"/>
      <c r="C1235" s="324" t="s">
        <v>1539</v>
      </c>
      <c r="D1235" t="s">
        <v>1539</v>
      </c>
      <c r="E1235" s="323" t="s">
        <v>1539</v>
      </c>
      <c r="G1235" s="323" t="s">
        <v>1539</v>
      </c>
      <c r="H1235" s="323" t="s">
        <v>1539</v>
      </c>
    </row>
    <row r="1236" spans="1:8" x14ac:dyDescent="0.25">
      <c r="A1236" s="103"/>
      <c r="B1236" s="324"/>
      <c r="C1236" s="324" t="s">
        <v>1539</v>
      </c>
      <c r="D1236" t="s">
        <v>1539</v>
      </c>
      <c r="E1236" s="323" t="s">
        <v>1539</v>
      </c>
      <c r="G1236" s="323" t="s">
        <v>1539</v>
      </c>
      <c r="H1236" s="323" t="s">
        <v>1539</v>
      </c>
    </row>
    <row r="1237" spans="1:8" x14ac:dyDescent="0.25">
      <c r="A1237" s="103"/>
      <c r="B1237" s="324"/>
      <c r="C1237" s="324" t="s">
        <v>1539</v>
      </c>
      <c r="D1237" t="s">
        <v>1539</v>
      </c>
      <c r="E1237" s="323" t="s">
        <v>1539</v>
      </c>
      <c r="G1237" s="323" t="s">
        <v>1539</v>
      </c>
      <c r="H1237" s="323" t="s">
        <v>1539</v>
      </c>
    </row>
    <row r="1238" spans="1:8" x14ac:dyDescent="0.25">
      <c r="A1238" s="103"/>
      <c r="B1238" s="324"/>
      <c r="C1238" s="324" t="s">
        <v>1539</v>
      </c>
      <c r="D1238" t="s">
        <v>1539</v>
      </c>
      <c r="E1238" s="323" t="s">
        <v>1539</v>
      </c>
      <c r="G1238" s="323" t="s">
        <v>1539</v>
      </c>
      <c r="H1238" s="323" t="s">
        <v>1539</v>
      </c>
    </row>
    <row r="1239" spans="1:8" x14ac:dyDescent="0.25">
      <c r="A1239" s="103"/>
      <c r="B1239" s="324"/>
      <c r="C1239" s="324" t="s">
        <v>1539</v>
      </c>
      <c r="D1239" t="s">
        <v>1539</v>
      </c>
      <c r="E1239" s="323" t="s">
        <v>1539</v>
      </c>
      <c r="G1239" s="323" t="s">
        <v>1539</v>
      </c>
      <c r="H1239" s="323" t="s">
        <v>1539</v>
      </c>
    </row>
    <row r="1240" spans="1:8" x14ac:dyDescent="0.25">
      <c r="A1240" s="103"/>
      <c r="B1240" s="324"/>
      <c r="C1240" s="324" t="s">
        <v>1539</v>
      </c>
      <c r="D1240" t="s">
        <v>1539</v>
      </c>
      <c r="E1240" s="323" t="s">
        <v>1539</v>
      </c>
      <c r="G1240" s="323" t="s">
        <v>1539</v>
      </c>
      <c r="H1240" s="323" t="s">
        <v>1539</v>
      </c>
    </row>
    <row r="1241" spans="1:8" x14ac:dyDescent="0.25">
      <c r="A1241" s="103"/>
      <c r="B1241" s="324"/>
      <c r="C1241" s="324" t="s">
        <v>1539</v>
      </c>
      <c r="D1241" t="s">
        <v>1539</v>
      </c>
      <c r="E1241" s="323" t="s">
        <v>1539</v>
      </c>
      <c r="G1241" s="323" t="s">
        <v>1539</v>
      </c>
      <c r="H1241" s="323" t="s">
        <v>1539</v>
      </c>
    </row>
    <row r="1242" spans="1:8" x14ac:dyDescent="0.25">
      <c r="A1242" s="103"/>
      <c r="B1242" s="324"/>
      <c r="C1242" s="324" t="s">
        <v>1539</v>
      </c>
      <c r="D1242" t="s">
        <v>1539</v>
      </c>
      <c r="E1242" s="323" t="s">
        <v>1539</v>
      </c>
      <c r="G1242" s="323" t="s">
        <v>1539</v>
      </c>
      <c r="H1242" s="323" t="s">
        <v>1539</v>
      </c>
    </row>
    <row r="1243" spans="1:8" x14ac:dyDescent="0.25">
      <c r="A1243" s="103"/>
      <c r="B1243" s="324"/>
      <c r="C1243" s="324" t="s">
        <v>1539</v>
      </c>
      <c r="D1243" t="s">
        <v>1539</v>
      </c>
      <c r="E1243" s="323" t="s">
        <v>1539</v>
      </c>
      <c r="G1243" s="323" t="s">
        <v>1539</v>
      </c>
      <c r="H1243" s="323" t="s">
        <v>1539</v>
      </c>
    </row>
    <row r="1244" spans="1:8" x14ac:dyDescent="0.25">
      <c r="A1244" s="103"/>
      <c r="B1244" s="324"/>
      <c r="C1244" s="324" t="s">
        <v>1539</v>
      </c>
      <c r="D1244" t="s">
        <v>1539</v>
      </c>
      <c r="E1244" s="323" t="s">
        <v>1539</v>
      </c>
      <c r="G1244" s="323" t="s">
        <v>1539</v>
      </c>
      <c r="H1244" s="323" t="s">
        <v>1539</v>
      </c>
    </row>
    <row r="1245" spans="1:8" x14ac:dyDescent="0.25">
      <c r="A1245" s="103"/>
      <c r="B1245" s="324"/>
      <c r="C1245" s="324" t="s">
        <v>1539</v>
      </c>
      <c r="D1245" t="s">
        <v>1539</v>
      </c>
      <c r="E1245" s="323" t="s">
        <v>1539</v>
      </c>
      <c r="G1245" s="323" t="s">
        <v>1539</v>
      </c>
      <c r="H1245" s="323" t="s">
        <v>1539</v>
      </c>
    </row>
    <row r="1246" spans="1:8" x14ac:dyDescent="0.25">
      <c r="A1246" s="103"/>
      <c r="B1246" s="324"/>
      <c r="C1246" s="324" t="s">
        <v>1539</v>
      </c>
      <c r="D1246" t="s">
        <v>1539</v>
      </c>
      <c r="E1246" s="323" t="s">
        <v>1539</v>
      </c>
      <c r="G1246" s="323" t="s">
        <v>1539</v>
      </c>
      <c r="H1246" s="323" t="s">
        <v>1539</v>
      </c>
    </row>
    <row r="1247" spans="1:8" x14ac:dyDescent="0.25">
      <c r="A1247" s="103"/>
      <c r="B1247" s="326"/>
      <c r="C1247" s="324" t="s">
        <v>1539</v>
      </c>
      <c r="D1247" t="s">
        <v>1539</v>
      </c>
      <c r="E1247" s="323" t="s">
        <v>1539</v>
      </c>
      <c r="G1247" s="323" t="s">
        <v>1539</v>
      </c>
      <c r="H1247" s="323" t="s">
        <v>1539</v>
      </c>
    </row>
    <row r="1248" spans="1:8" x14ac:dyDescent="0.25">
      <c r="A1248" s="103"/>
      <c r="C1248" s="324" t="s">
        <v>1539</v>
      </c>
      <c r="D1248" t="s">
        <v>1539</v>
      </c>
      <c r="E1248" s="323" t="s">
        <v>1539</v>
      </c>
      <c r="G1248" s="323" t="s">
        <v>1539</v>
      </c>
      <c r="H1248" s="323" t="s">
        <v>1539</v>
      </c>
    </row>
    <row r="1249" spans="1:8" x14ac:dyDescent="0.25">
      <c r="A1249" s="103"/>
      <c r="C1249" s="324" t="s">
        <v>1539</v>
      </c>
      <c r="D1249" t="s">
        <v>1539</v>
      </c>
      <c r="E1249" s="323" t="s">
        <v>1539</v>
      </c>
      <c r="G1249" s="323" t="s">
        <v>1539</v>
      </c>
      <c r="H1249" s="323" t="s">
        <v>1539</v>
      </c>
    </row>
    <row r="1250" spans="1:8" x14ac:dyDescent="0.25">
      <c r="A1250" s="103"/>
      <c r="C1250" s="324" t="s">
        <v>1539</v>
      </c>
      <c r="D1250" t="s">
        <v>1539</v>
      </c>
      <c r="E1250" s="323" t="s">
        <v>1539</v>
      </c>
      <c r="G1250" s="323" t="s">
        <v>1539</v>
      </c>
      <c r="H1250" s="323" t="s">
        <v>1539</v>
      </c>
    </row>
    <row r="1251" spans="1:8" x14ac:dyDescent="0.25">
      <c r="A1251" s="103"/>
      <c r="C1251" s="324" t="s">
        <v>1539</v>
      </c>
      <c r="D1251" t="s">
        <v>1539</v>
      </c>
      <c r="E1251" s="323" t="s">
        <v>1539</v>
      </c>
      <c r="G1251" s="323" t="s">
        <v>1539</v>
      </c>
      <c r="H1251" s="323" t="s">
        <v>1539</v>
      </c>
    </row>
    <row r="1252" spans="1:8" x14ac:dyDescent="0.25">
      <c r="A1252" s="103"/>
      <c r="B1252" s="326"/>
      <c r="C1252" s="324" t="s">
        <v>1539</v>
      </c>
      <c r="D1252" t="s">
        <v>1539</v>
      </c>
      <c r="E1252" s="323" t="s">
        <v>1539</v>
      </c>
      <c r="G1252" s="323" t="s">
        <v>1539</v>
      </c>
      <c r="H1252" s="323" t="s">
        <v>1539</v>
      </c>
    </row>
    <row r="1253" spans="1:8" x14ac:dyDescent="0.25">
      <c r="A1253" s="103"/>
      <c r="C1253" s="324" t="s">
        <v>1539</v>
      </c>
      <c r="D1253" t="s">
        <v>1539</v>
      </c>
      <c r="E1253" s="323" t="s">
        <v>1539</v>
      </c>
      <c r="G1253" s="323" t="s">
        <v>1539</v>
      </c>
      <c r="H1253" s="323" t="s">
        <v>1539</v>
      </c>
    </row>
    <row r="1254" spans="1:8" x14ac:dyDescent="0.25">
      <c r="A1254" s="103"/>
      <c r="C1254" s="324" t="s">
        <v>1539</v>
      </c>
      <c r="D1254" t="s">
        <v>1539</v>
      </c>
      <c r="E1254" s="323" t="s">
        <v>1539</v>
      </c>
      <c r="G1254" s="323" t="s">
        <v>1539</v>
      </c>
      <c r="H1254" s="323" t="s">
        <v>1539</v>
      </c>
    </row>
    <row r="1255" spans="1:8" x14ac:dyDescent="0.25">
      <c r="A1255" s="103"/>
      <c r="C1255" s="324" t="s">
        <v>1539</v>
      </c>
      <c r="D1255" t="s">
        <v>1539</v>
      </c>
      <c r="E1255" s="323" t="s">
        <v>1539</v>
      </c>
      <c r="G1255" s="323" t="s">
        <v>1539</v>
      </c>
      <c r="H1255" s="323" t="s">
        <v>1539</v>
      </c>
    </row>
    <row r="1256" spans="1:8" x14ac:dyDescent="0.25">
      <c r="A1256" s="103"/>
      <c r="C1256" s="324" t="s">
        <v>1539</v>
      </c>
      <c r="D1256" t="s">
        <v>1539</v>
      </c>
      <c r="E1256" s="323" t="s">
        <v>1539</v>
      </c>
      <c r="G1256" s="323" t="s">
        <v>1539</v>
      </c>
      <c r="H1256" s="323" t="s">
        <v>1539</v>
      </c>
    </row>
    <row r="1257" spans="1:8" x14ac:dyDescent="0.25">
      <c r="A1257" s="103"/>
      <c r="C1257" s="324" t="s">
        <v>1539</v>
      </c>
      <c r="D1257" t="s">
        <v>1539</v>
      </c>
      <c r="E1257" s="323" t="s">
        <v>1539</v>
      </c>
      <c r="G1257" s="323" t="s">
        <v>1539</v>
      </c>
      <c r="H1257" s="323" t="s">
        <v>1539</v>
      </c>
    </row>
    <row r="1258" spans="1:8" x14ac:dyDescent="0.25">
      <c r="A1258" s="103"/>
      <c r="B1258" s="324"/>
      <c r="C1258" s="324" t="s">
        <v>1539</v>
      </c>
      <c r="D1258" t="s">
        <v>1539</v>
      </c>
      <c r="E1258" s="323" t="s">
        <v>1539</v>
      </c>
      <c r="G1258" s="323" t="s">
        <v>1539</v>
      </c>
      <c r="H1258" s="323" t="s">
        <v>1539</v>
      </c>
    </row>
    <row r="1259" spans="1:8" x14ac:dyDescent="0.25">
      <c r="A1259" s="103"/>
      <c r="B1259" s="324"/>
      <c r="C1259" s="324" t="s">
        <v>1539</v>
      </c>
      <c r="D1259" t="s">
        <v>1539</v>
      </c>
      <c r="E1259" s="323" t="s">
        <v>1539</v>
      </c>
      <c r="G1259" s="323" t="s">
        <v>1539</v>
      </c>
      <c r="H1259" s="323" t="s">
        <v>1539</v>
      </c>
    </row>
    <row r="1260" spans="1:8" x14ac:dyDescent="0.25">
      <c r="A1260" s="103"/>
      <c r="B1260" s="324"/>
      <c r="C1260" s="324" t="s">
        <v>1539</v>
      </c>
      <c r="D1260" t="s">
        <v>1539</v>
      </c>
      <c r="E1260" s="323" t="s">
        <v>1539</v>
      </c>
      <c r="G1260" s="323" t="s">
        <v>1539</v>
      </c>
      <c r="H1260" s="323" t="s">
        <v>1539</v>
      </c>
    </row>
    <row r="1261" spans="1:8" x14ac:dyDescent="0.25">
      <c r="A1261" s="103"/>
      <c r="B1261" s="324"/>
      <c r="C1261" s="324" t="s">
        <v>1539</v>
      </c>
      <c r="D1261" t="s">
        <v>1539</v>
      </c>
      <c r="E1261" s="323" t="s">
        <v>1539</v>
      </c>
      <c r="G1261" s="323" t="s">
        <v>1539</v>
      </c>
      <c r="H1261" s="323" t="s">
        <v>1539</v>
      </c>
    </row>
    <row r="1262" spans="1:8" x14ac:dyDescent="0.25">
      <c r="A1262" s="103"/>
      <c r="B1262" s="324"/>
      <c r="C1262" s="324" t="s">
        <v>1539</v>
      </c>
      <c r="D1262" t="s">
        <v>1539</v>
      </c>
      <c r="E1262" s="323" t="s">
        <v>1539</v>
      </c>
      <c r="G1262" s="323" t="s">
        <v>1539</v>
      </c>
      <c r="H1262" s="323" t="s">
        <v>1539</v>
      </c>
    </row>
    <row r="1263" spans="1:8" x14ac:dyDescent="0.25">
      <c r="A1263" s="103"/>
      <c r="B1263" s="324"/>
      <c r="C1263" s="324" t="s">
        <v>1539</v>
      </c>
      <c r="D1263" t="s">
        <v>1539</v>
      </c>
      <c r="E1263" s="323" t="s">
        <v>1539</v>
      </c>
      <c r="G1263" s="323" t="s">
        <v>1539</v>
      </c>
      <c r="H1263" s="323" t="s">
        <v>1539</v>
      </c>
    </row>
    <row r="1264" spans="1:8" x14ac:dyDescent="0.25">
      <c r="A1264" s="103"/>
      <c r="B1264" s="324"/>
      <c r="C1264" s="324" t="s">
        <v>1539</v>
      </c>
      <c r="D1264" t="s">
        <v>1539</v>
      </c>
      <c r="E1264" s="323" t="s">
        <v>1539</v>
      </c>
      <c r="G1264" s="323" t="s">
        <v>1539</v>
      </c>
      <c r="H1264" s="323" t="s">
        <v>1539</v>
      </c>
    </row>
    <row r="1265" spans="1:8" x14ac:dyDescent="0.25">
      <c r="A1265" s="103"/>
      <c r="B1265" s="324"/>
      <c r="C1265" s="324" t="s">
        <v>1539</v>
      </c>
      <c r="D1265" t="s">
        <v>1539</v>
      </c>
      <c r="E1265" s="323" t="s">
        <v>1539</v>
      </c>
      <c r="G1265" s="323" t="s">
        <v>1539</v>
      </c>
      <c r="H1265" s="323" t="s">
        <v>1539</v>
      </c>
    </row>
    <row r="1266" spans="1:8" x14ac:dyDescent="0.25">
      <c r="A1266" s="103"/>
      <c r="B1266" s="326"/>
      <c r="C1266" s="324" t="s">
        <v>1539</v>
      </c>
      <c r="D1266" t="s">
        <v>1539</v>
      </c>
      <c r="E1266" s="323" t="s">
        <v>1539</v>
      </c>
      <c r="G1266" s="323" t="s">
        <v>1539</v>
      </c>
      <c r="H1266" s="323" t="s">
        <v>1539</v>
      </c>
    </row>
    <row r="1267" spans="1:8" x14ac:dyDescent="0.25">
      <c r="A1267" s="103"/>
      <c r="C1267" s="324" t="s">
        <v>1539</v>
      </c>
      <c r="D1267" t="s">
        <v>1539</v>
      </c>
      <c r="E1267" s="323" t="s">
        <v>1539</v>
      </c>
      <c r="G1267" s="323" t="s">
        <v>1539</v>
      </c>
      <c r="H1267" s="323" t="s">
        <v>1539</v>
      </c>
    </row>
    <row r="1268" spans="1:8" x14ac:dyDescent="0.25">
      <c r="A1268" s="103"/>
      <c r="C1268" s="324" t="s">
        <v>1539</v>
      </c>
      <c r="D1268" t="s">
        <v>1539</v>
      </c>
      <c r="E1268" s="323" t="s">
        <v>1539</v>
      </c>
      <c r="G1268" s="323" t="s">
        <v>1539</v>
      </c>
      <c r="H1268" s="323" t="s">
        <v>1539</v>
      </c>
    </row>
    <row r="1269" spans="1:8" x14ac:dyDescent="0.25">
      <c r="A1269" s="103"/>
      <c r="C1269" s="324" t="s">
        <v>1539</v>
      </c>
      <c r="D1269" t="s">
        <v>1539</v>
      </c>
      <c r="E1269" s="323" t="s">
        <v>1539</v>
      </c>
      <c r="G1269" s="323" t="s">
        <v>1539</v>
      </c>
      <c r="H1269" s="323" t="s">
        <v>1539</v>
      </c>
    </row>
    <row r="1270" spans="1:8" x14ac:dyDescent="0.25">
      <c r="A1270" s="103"/>
      <c r="C1270" s="324" t="s">
        <v>1539</v>
      </c>
      <c r="D1270" t="s">
        <v>1539</v>
      </c>
      <c r="E1270" s="323" t="s">
        <v>1539</v>
      </c>
      <c r="G1270" s="323" t="s">
        <v>1539</v>
      </c>
      <c r="H1270" s="323" t="s">
        <v>1539</v>
      </c>
    </row>
    <row r="1271" spans="1:8" x14ac:dyDescent="0.25">
      <c r="A1271" s="103"/>
      <c r="B1271" s="324"/>
      <c r="C1271" s="324" t="s">
        <v>1539</v>
      </c>
      <c r="D1271" t="s">
        <v>1539</v>
      </c>
      <c r="E1271" s="323" t="s">
        <v>1539</v>
      </c>
      <c r="G1271" s="323" t="s">
        <v>1539</v>
      </c>
      <c r="H1271" s="323" t="s">
        <v>1539</v>
      </c>
    </row>
    <row r="1272" spans="1:8" x14ac:dyDescent="0.25">
      <c r="A1272" s="103"/>
      <c r="B1272" s="324"/>
      <c r="C1272" s="324" t="s">
        <v>1539</v>
      </c>
      <c r="D1272" t="s">
        <v>1539</v>
      </c>
      <c r="E1272" s="323" t="s">
        <v>1539</v>
      </c>
      <c r="G1272" s="323" t="s">
        <v>1539</v>
      </c>
      <c r="H1272" s="323" t="s">
        <v>1539</v>
      </c>
    </row>
    <row r="1273" spans="1:8" x14ac:dyDescent="0.25">
      <c r="A1273" s="103"/>
      <c r="B1273" s="324"/>
      <c r="C1273" s="324" t="s">
        <v>1539</v>
      </c>
      <c r="D1273" t="s">
        <v>1539</v>
      </c>
      <c r="E1273" s="323" t="s">
        <v>1539</v>
      </c>
      <c r="G1273" s="323" t="s">
        <v>1539</v>
      </c>
      <c r="H1273" s="323" t="s">
        <v>1539</v>
      </c>
    </row>
    <row r="1274" spans="1:8" x14ac:dyDescent="0.25">
      <c r="A1274" s="103"/>
      <c r="B1274" s="324"/>
      <c r="C1274" s="324" t="s">
        <v>1539</v>
      </c>
      <c r="D1274" t="s">
        <v>1539</v>
      </c>
      <c r="E1274" s="323" t="s">
        <v>1539</v>
      </c>
      <c r="G1274" s="323" t="s">
        <v>1539</v>
      </c>
      <c r="H1274" s="323" t="s">
        <v>1539</v>
      </c>
    </row>
    <row r="1275" spans="1:8" x14ac:dyDescent="0.25">
      <c r="A1275" s="103"/>
      <c r="B1275" s="324"/>
      <c r="C1275" s="324" t="s">
        <v>1539</v>
      </c>
      <c r="D1275" t="s">
        <v>1539</v>
      </c>
      <c r="E1275" s="323" t="s">
        <v>1539</v>
      </c>
      <c r="G1275" s="323" t="s">
        <v>1539</v>
      </c>
      <c r="H1275" s="323" t="s">
        <v>1539</v>
      </c>
    </row>
    <row r="1276" spans="1:8" x14ac:dyDescent="0.25">
      <c r="A1276" s="103"/>
      <c r="B1276" s="324"/>
      <c r="C1276" s="324" t="s">
        <v>1539</v>
      </c>
      <c r="D1276" t="s">
        <v>1539</v>
      </c>
      <c r="E1276" s="323" t="s">
        <v>1539</v>
      </c>
      <c r="G1276" s="323" t="s">
        <v>1539</v>
      </c>
      <c r="H1276" s="323" t="s">
        <v>1539</v>
      </c>
    </row>
    <row r="1277" spans="1:8" x14ac:dyDescent="0.25">
      <c r="A1277" s="103"/>
      <c r="B1277" s="324"/>
      <c r="C1277" s="324" t="s">
        <v>1539</v>
      </c>
      <c r="D1277" t="s">
        <v>1539</v>
      </c>
      <c r="E1277" s="323" t="s">
        <v>1539</v>
      </c>
      <c r="G1277" s="323" t="s">
        <v>1539</v>
      </c>
      <c r="H1277" s="323" t="s">
        <v>1539</v>
      </c>
    </row>
    <row r="1278" spans="1:8" x14ac:dyDescent="0.25">
      <c r="A1278" s="103"/>
      <c r="B1278" s="324"/>
      <c r="C1278" s="324" t="s">
        <v>1539</v>
      </c>
      <c r="D1278" t="s">
        <v>1539</v>
      </c>
      <c r="E1278" s="323" t="s">
        <v>1539</v>
      </c>
      <c r="G1278" s="323" t="s">
        <v>1539</v>
      </c>
      <c r="H1278" s="323" t="s">
        <v>1539</v>
      </c>
    </row>
    <row r="1279" spans="1:8" x14ac:dyDescent="0.25">
      <c r="A1279" s="103"/>
      <c r="B1279" s="324"/>
      <c r="C1279" s="324" t="s">
        <v>1539</v>
      </c>
      <c r="D1279" t="s">
        <v>1539</v>
      </c>
      <c r="E1279" s="323" t="s">
        <v>1539</v>
      </c>
      <c r="G1279" s="323" t="s">
        <v>1539</v>
      </c>
      <c r="H1279" s="323" t="s">
        <v>1539</v>
      </c>
    </row>
    <row r="1280" spans="1:8" x14ac:dyDescent="0.25">
      <c r="A1280" s="103"/>
      <c r="B1280" s="324"/>
      <c r="C1280" s="324" t="s">
        <v>1539</v>
      </c>
      <c r="D1280" t="s">
        <v>1539</v>
      </c>
      <c r="E1280" s="323" t="s">
        <v>1539</v>
      </c>
      <c r="G1280" s="323" t="s">
        <v>1539</v>
      </c>
      <c r="H1280" s="323" t="s">
        <v>1539</v>
      </c>
    </row>
    <row r="1281" spans="1:8" x14ac:dyDescent="0.25">
      <c r="A1281" s="103"/>
      <c r="B1281" s="324"/>
      <c r="C1281" s="324" t="s">
        <v>1539</v>
      </c>
      <c r="D1281" t="s">
        <v>1539</v>
      </c>
      <c r="E1281" s="323" t="s">
        <v>1539</v>
      </c>
      <c r="G1281" s="323" t="s">
        <v>1539</v>
      </c>
      <c r="H1281" s="323" t="s">
        <v>1539</v>
      </c>
    </row>
    <row r="1282" spans="1:8" x14ac:dyDescent="0.25">
      <c r="A1282" s="103"/>
      <c r="B1282" s="324"/>
      <c r="C1282" s="324" t="s">
        <v>1539</v>
      </c>
      <c r="D1282" t="s">
        <v>1539</v>
      </c>
      <c r="E1282" s="323" t="s">
        <v>1539</v>
      </c>
      <c r="G1282" s="323" t="s">
        <v>1539</v>
      </c>
      <c r="H1282" s="323" t="s">
        <v>1539</v>
      </c>
    </row>
    <row r="1283" spans="1:8" x14ac:dyDescent="0.25">
      <c r="A1283" s="103"/>
      <c r="B1283" s="324"/>
      <c r="C1283" s="324" t="s">
        <v>1539</v>
      </c>
      <c r="D1283" t="s">
        <v>1539</v>
      </c>
      <c r="E1283" s="323" t="s">
        <v>1539</v>
      </c>
      <c r="G1283" s="323" t="s">
        <v>1539</v>
      </c>
      <c r="H1283" s="323" t="s">
        <v>1539</v>
      </c>
    </row>
    <row r="1284" spans="1:8" x14ac:dyDescent="0.25">
      <c r="A1284" s="103"/>
      <c r="B1284" s="324"/>
      <c r="C1284" s="324" t="s">
        <v>1539</v>
      </c>
      <c r="D1284" t="s">
        <v>1539</v>
      </c>
      <c r="E1284" s="323" t="s">
        <v>1539</v>
      </c>
      <c r="G1284" s="323" t="s">
        <v>1539</v>
      </c>
      <c r="H1284" s="323" t="s">
        <v>1539</v>
      </c>
    </row>
    <row r="1285" spans="1:8" x14ac:dyDescent="0.25">
      <c r="A1285" s="103"/>
      <c r="B1285" s="324"/>
      <c r="C1285" s="324" t="s">
        <v>1539</v>
      </c>
      <c r="D1285" t="s">
        <v>1539</v>
      </c>
      <c r="E1285" s="323" t="s">
        <v>1539</v>
      </c>
      <c r="G1285" s="323" t="s">
        <v>1539</v>
      </c>
      <c r="H1285" s="323" t="s">
        <v>1539</v>
      </c>
    </row>
    <row r="1286" spans="1:8" x14ac:dyDescent="0.25">
      <c r="A1286" s="103"/>
      <c r="B1286" s="324"/>
      <c r="C1286" s="324" t="s">
        <v>1539</v>
      </c>
      <c r="D1286" t="s">
        <v>1539</v>
      </c>
      <c r="E1286" s="323" t="s">
        <v>1539</v>
      </c>
      <c r="G1286" s="323" t="s">
        <v>1539</v>
      </c>
      <c r="H1286" s="323" t="s">
        <v>1539</v>
      </c>
    </row>
    <row r="1287" spans="1:8" x14ac:dyDescent="0.25">
      <c r="A1287" s="103"/>
      <c r="B1287" s="324"/>
      <c r="C1287" s="324" t="s">
        <v>1539</v>
      </c>
      <c r="D1287" t="s">
        <v>1539</v>
      </c>
      <c r="E1287" s="323" t="s">
        <v>1539</v>
      </c>
      <c r="G1287" s="323" t="s">
        <v>1539</v>
      </c>
      <c r="H1287" s="323" t="s">
        <v>1539</v>
      </c>
    </row>
    <row r="1288" spans="1:8" x14ac:dyDescent="0.25">
      <c r="A1288" s="103"/>
      <c r="B1288" s="324"/>
      <c r="C1288" s="324" t="s">
        <v>1539</v>
      </c>
      <c r="D1288" t="s">
        <v>1539</v>
      </c>
      <c r="E1288" s="323" t="s">
        <v>1539</v>
      </c>
      <c r="G1288" s="323" t="s">
        <v>1539</v>
      </c>
      <c r="H1288" s="323" t="s">
        <v>1539</v>
      </c>
    </row>
    <row r="1289" spans="1:8" x14ac:dyDescent="0.25">
      <c r="A1289" s="103"/>
      <c r="B1289" s="324"/>
      <c r="C1289" s="324" t="s">
        <v>1539</v>
      </c>
      <c r="D1289" t="s">
        <v>1539</v>
      </c>
      <c r="E1289" s="323" t="s">
        <v>1539</v>
      </c>
      <c r="G1289" s="323" t="s">
        <v>1539</v>
      </c>
      <c r="H1289" s="323" t="s">
        <v>1539</v>
      </c>
    </row>
    <row r="1290" spans="1:8" x14ac:dyDescent="0.25">
      <c r="A1290" s="103"/>
      <c r="B1290" s="324"/>
      <c r="C1290" s="324" t="s">
        <v>1539</v>
      </c>
      <c r="D1290" t="s">
        <v>1539</v>
      </c>
      <c r="E1290" s="323" t="s">
        <v>1539</v>
      </c>
      <c r="G1290" s="323" t="s">
        <v>1539</v>
      </c>
      <c r="H1290" s="323" t="s">
        <v>1539</v>
      </c>
    </row>
    <row r="1291" spans="1:8" x14ac:dyDescent="0.25">
      <c r="A1291" s="103"/>
      <c r="B1291" s="324"/>
      <c r="C1291" s="324" t="s">
        <v>1539</v>
      </c>
      <c r="D1291" t="s">
        <v>1539</v>
      </c>
      <c r="E1291" s="323" t="s">
        <v>1539</v>
      </c>
      <c r="G1291" s="323" t="s">
        <v>1539</v>
      </c>
      <c r="H1291" s="323" t="s">
        <v>1539</v>
      </c>
    </row>
    <row r="1292" spans="1:8" x14ac:dyDescent="0.25">
      <c r="A1292" s="103"/>
      <c r="B1292" s="324"/>
      <c r="C1292" s="324" t="s">
        <v>1539</v>
      </c>
      <c r="D1292" t="s">
        <v>1539</v>
      </c>
      <c r="E1292" s="323" t="s">
        <v>1539</v>
      </c>
      <c r="G1292" s="323" t="s">
        <v>1539</v>
      </c>
      <c r="H1292" s="323" t="s">
        <v>1539</v>
      </c>
    </row>
    <row r="1293" spans="1:8" x14ac:dyDescent="0.25">
      <c r="A1293" s="103"/>
      <c r="B1293" s="324"/>
      <c r="C1293" s="324" t="s">
        <v>1539</v>
      </c>
      <c r="D1293" t="s">
        <v>1539</v>
      </c>
      <c r="E1293" s="323" t="s">
        <v>1539</v>
      </c>
      <c r="G1293" s="323" t="s">
        <v>1539</v>
      </c>
      <c r="H1293" s="323" t="s">
        <v>1539</v>
      </c>
    </row>
    <row r="1294" spans="1:8" x14ac:dyDescent="0.25">
      <c r="A1294" s="103"/>
      <c r="B1294" s="324"/>
      <c r="C1294" s="324" t="s">
        <v>1539</v>
      </c>
      <c r="D1294" t="s">
        <v>1539</v>
      </c>
      <c r="E1294" s="323" t="s">
        <v>1539</v>
      </c>
      <c r="G1294" s="323" t="s">
        <v>1539</v>
      </c>
      <c r="H1294" s="323" t="s">
        <v>1539</v>
      </c>
    </row>
    <row r="1295" spans="1:8" x14ac:dyDescent="0.25">
      <c r="A1295" s="103"/>
      <c r="B1295" s="324"/>
      <c r="C1295" s="324" t="s">
        <v>1539</v>
      </c>
      <c r="D1295" t="s">
        <v>1539</v>
      </c>
      <c r="E1295" s="323" t="s">
        <v>1539</v>
      </c>
      <c r="G1295" s="323" t="s">
        <v>1539</v>
      </c>
      <c r="H1295" s="323" t="s">
        <v>1539</v>
      </c>
    </row>
    <row r="1296" spans="1:8" x14ac:dyDescent="0.25">
      <c r="A1296" s="103"/>
      <c r="B1296" s="324"/>
      <c r="C1296" s="324" t="s">
        <v>1539</v>
      </c>
      <c r="D1296" t="s">
        <v>1539</v>
      </c>
      <c r="E1296" s="323" t="s">
        <v>1539</v>
      </c>
      <c r="G1296" s="323" t="s">
        <v>1539</v>
      </c>
      <c r="H1296" s="323" t="s">
        <v>1539</v>
      </c>
    </row>
    <row r="1297" spans="1:8" x14ac:dyDescent="0.25">
      <c r="A1297" s="103"/>
      <c r="B1297" s="324"/>
      <c r="C1297" s="324" t="s">
        <v>1539</v>
      </c>
      <c r="D1297" t="s">
        <v>1539</v>
      </c>
      <c r="E1297" s="323" t="s">
        <v>1539</v>
      </c>
      <c r="G1297" s="323" t="s">
        <v>1539</v>
      </c>
      <c r="H1297" s="323" t="s">
        <v>1539</v>
      </c>
    </row>
    <row r="1298" spans="1:8" x14ac:dyDescent="0.25">
      <c r="A1298" s="103"/>
      <c r="B1298" s="324"/>
      <c r="C1298" s="324" t="s">
        <v>1539</v>
      </c>
      <c r="D1298" t="s">
        <v>1539</v>
      </c>
      <c r="E1298" s="323" t="s">
        <v>1539</v>
      </c>
      <c r="G1298" s="323" t="s">
        <v>1539</v>
      </c>
      <c r="H1298" s="323" t="s">
        <v>1539</v>
      </c>
    </row>
    <row r="1299" spans="1:8" x14ac:dyDescent="0.25">
      <c r="A1299" s="103"/>
      <c r="B1299" s="324"/>
      <c r="C1299" s="324" t="s">
        <v>1539</v>
      </c>
      <c r="D1299" t="s">
        <v>1539</v>
      </c>
      <c r="E1299" s="323" t="s">
        <v>1539</v>
      </c>
      <c r="G1299" s="323" t="s">
        <v>1539</v>
      </c>
      <c r="H1299" s="323" t="s">
        <v>1539</v>
      </c>
    </row>
    <row r="1300" spans="1:8" x14ac:dyDescent="0.25">
      <c r="A1300" s="103"/>
      <c r="B1300" s="324"/>
      <c r="C1300" s="324" t="s">
        <v>1539</v>
      </c>
      <c r="D1300" t="s">
        <v>1539</v>
      </c>
      <c r="E1300" s="323" t="s">
        <v>1539</v>
      </c>
      <c r="G1300" s="323" t="s">
        <v>1539</v>
      </c>
      <c r="H1300" s="323" t="s">
        <v>1539</v>
      </c>
    </row>
    <row r="1301" spans="1:8" x14ac:dyDescent="0.25">
      <c r="A1301" s="103"/>
      <c r="B1301" s="324"/>
      <c r="C1301" s="324" t="s">
        <v>1539</v>
      </c>
      <c r="D1301" t="s">
        <v>1539</v>
      </c>
      <c r="E1301" s="323" t="s">
        <v>1539</v>
      </c>
      <c r="G1301" s="323" t="s">
        <v>1539</v>
      </c>
      <c r="H1301" s="323" t="s">
        <v>1539</v>
      </c>
    </row>
    <row r="1302" spans="1:8" x14ac:dyDescent="0.25">
      <c r="A1302" s="103"/>
      <c r="B1302" s="324"/>
      <c r="C1302" s="324" t="s">
        <v>1539</v>
      </c>
      <c r="D1302" t="s">
        <v>1539</v>
      </c>
      <c r="E1302" s="323" t="s">
        <v>1539</v>
      </c>
      <c r="G1302" s="323" t="s">
        <v>1539</v>
      </c>
      <c r="H1302" s="323" t="s">
        <v>1539</v>
      </c>
    </row>
    <row r="1303" spans="1:8" x14ac:dyDescent="0.25">
      <c r="A1303" s="103"/>
      <c r="B1303" s="324"/>
      <c r="C1303" s="324" t="s">
        <v>1539</v>
      </c>
      <c r="D1303" t="s">
        <v>1539</v>
      </c>
      <c r="E1303" s="323" t="s">
        <v>1539</v>
      </c>
      <c r="G1303" s="323" t="s">
        <v>1539</v>
      </c>
      <c r="H1303" s="323" t="s">
        <v>1539</v>
      </c>
    </row>
    <row r="1304" spans="1:8" x14ac:dyDescent="0.25">
      <c r="A1304" s="103"/>
      <c r="B1304" s="324"/>
      <c r="C1304" s="324" t="s">
        <v>1539</v>
      </c>
      <c r="D1304" t="s">
        <v>1539</v>
      </c>
      <c r="E1304" s="323" t="s">
        <v>1539</v>
      </c>
      <c r="G1304" s="323" t="s">
        <v>1539</v>
      </c>
      <c r="H1304" s="323" t="s">
        <v>1539</v>
      </c>
    </row>
    <row r="1305" spans="1:8" x14ac:dyDescent="0.25">
      <c r="A1305" s="103"/>
      <c r="B1305" s="324"/>
      <c r="C1305" s="324" t="s">
        <v>1539</v>
      </c>
      <c r="D1305" t="s">
        <v>1539</v>
      </c>
      <c r="E1305" s="323" t="s">
        <v>1539</v>
      </c>
      <c r="G1305" s="323" t="s">
        <v>1539</v>
      </c>
      <c r="H1305" s="323" t="s">
        <v>1539</v>
      </c>
    </row>
    <row r="1306" spans="1:8" x14ac:dyDescent="0.25">
      <c r="A1306" s="103"/>
      <c r="B1306" s="324"/>
      <c r="C1306" s="324" t="s">
        <v>1539</v>
      </c>
      <c r="D1306" t="s">
        <v>1539</v>
      </c>
      <c r="E1306" s="323" t="s">
        <v>1539</v>
      </c>
      <c r="G1306" s="323" t="s">
        <v>1539</v>
      </c>
      <c r="H1306" s="323" t="s">
        <v>1539</v>
      </c>
    </row>
    <row r="1307" spans="1:8" x14ac:dyDescent="0.25">
      <c r="A1307" s="103"/>
      <c r="B1307" s="324"/>
      <c r="C1307" s="324" t="s">
        <v>1539</v>
      </c>
      <c r="D1307" t="s">
        <v>1539</v>
      </c>
      <c r="E1307" s="323" t="s">
        <v>1539</v>
      </c>
      <c r="G1307" s="323" t="s">
        <v>1539</v>
      </c>
      <c r="H1307" s="323" t="s">
        <v>1539</v>
      </c>
    </row>
    <row r="1308" spans="1:8" x14ac:dyDescent="0.25">
      <c r="A1308" s="103"/>
      <c r="B1308" s="326"/>
      <c r="C1308" s="324" t="s">
        <v>1539</v>
      </c>
      <c r="D1308" t="s">
        <v>1539</v>
      </c>
      <c r="E1308" s="323" t="s">
        <v>1539</v>
      </c>
      <c r="G1308" s="323" t="s">
        <v>1539</v>
      </c>
      <c r="H1308" s="323" t="s">
        <v>1539</v>
      </c>
    </row>
    <row r="1309" spans="1:8" x14ac:dyDescent="0.25">
      <c r="A1309" s="103"/>
      <c r="C1309" s="324" t="s">
        <v>1539</v>
      </c>
      <c r="D1309" t="s">
        <v>1539</v>
      </c>
      <c r="E1309" s="323" t="s">
        <v>1539</v>
      </c>
      <c r="G1309" s="323" t="s">
        <v>1539</v>
      </c>
      <c r="H1309" s="323" t="s">
        <v>1539</v>
      </c>
    </row>
    <row r="1310" spans="1:8" x14ac:dyDescent="0.25">
      <c r="A1310" s="103"/>
      <c r="C1310" s="324" t="s">
        <v>1539</v>
      </c>
      <c r="D1310" t="s">
        <v>1539</v>
      </c>
      <c r="E1310" s="323" t="s">
        <v>1539</v>
      </c>
      <c r="G1310" s="323" t="s">
        <v>1539</v>
      </c>
      <c r="H1310" s="323" t="s">
        <v>1539</v>
      </c>
    </row>
    <row r="1311" spans="1:8" x14ac:dyDescent="0.25">
      <c r="A1311" s="103"/>
      <c r="C1311" s="324" t="s">
        <v>1539</v>
      </c>
      <c r="D1311" t="s">
        <v>1539</v>
      </c>
      <c r="E1311" s="323" t="s">
        <v>1539</v>
      </c>
      <c r="G1311" s="323" t="s">
        <v>1539</v>
      </c>
      <c r="H1311" s="323" t="s">
        <v>1539</v>
      </c>
    </row>
    <row r="1312" spans="1:8" x14ac:dyDescent="0.25">
      <c r="A1312" s="103"/>
      <c r="B1312" s="324"/>
      <c r="C1312" s="324" t="s">
        <v>1539</v>
      </c>
      <c r="D1312" t="s">
        <v>1539</v>
      </c>
      <c r="E1312" s="323" t="s">
        <v>1539</v>
      </c>
      <c r="G1312" s="323" t="s">
        <v>1539</v>
      </c>
      <c r="H1312" s="323" t="s">
        <v>1539</v>
      </c>
    </row>
    <row r="1313" spans="1:8" x14ac:dyDescent="0.25">
      <c r="A1313" s="103"/>
      <c r="B1313" s="324"/>
      <c r="C1313" s="324" t="s">
        <v>1539</v>
      </c>
      <c r="D1313" t="s">
        <v>1539</v>
      </c>
      <c r="E1313" s="323" t="s">
        <v>1539</v>
      </c>
      <c r="G1313" s="323" t="s">
        <v>1539</v>
      </c>
      <c r="H1313" s="323" t="s">
        <v>1539</v>
      </c>
    </row>
    <row r="1314" spans="1:8" x14ac:dyDescent="0.25">
      <c r="A1314" s="103"/>
      <c r="B1314" s="324"/>
      <c r="C1314" s="324" t="s">
        <v>1539</v>
      </c>
      <c r="D1314" t="s">
        <v>1539</v>
      </c>
      <c r="E1314" s="323" t="s">
        <v>1539</v>
      </c>
      <c r="G1314" s="323" t="s">
        <v>1539</v>
      </c>
      <c r="H1314" s="323" t="s">
        <v>1539</v>
      </c>
    </row>
    <row r="1315" spans="1:8" x14ac:dyDescent="0.25">
      <c r="A1315" s="103"/>
      <c r="B1315" s="324"/>
      <c r="C1315" s="324" t="s">
        <v>1539</v>
      </c>
      <c r="D1315" t="s">
        <v>1539</v>
      </c>
      <c r="E1315" s="323" t="s">
        <v>1539</v>
      </c>
      <c r="G1315" s="323" t="s">
        <v>1539</v>
      </c>
      <c r="H1315" s="323" t="s">
        <v>1539</v>
      </c>
    </row>
    <row r="1316" spans="1:8" x14ac:dyDescent="0.25">
      <c r="A1316" s="103"/>
      <c r="B1316" s="324"/>
      <c r="C1316" s="324" t="s">
        <v>1539</v>
      </c>
      <c r="D1316" t="s">
        <v>1539</v>
      </c>
      <c r="E1316" s="323" t="s">
        <v>1539</v>
      </c>
      <c r="G1316" s="323" t="s">
        <v>1539</v>
      </c>
      <c r="H1316" s="323" t="s">
        <v>1539</v>
      </c>
    </row>
    <row r="1317" spans="1:8" x14ac:dyDescent="0.25">
      <c r="A1317" s="103"/>
      <c r="B1317" s="324"/>
      <c r="C1317" s="324" t="s">
        <v>1539</v>
      </c>
      <c r="D1317" t="s">
        <v>1539</v>
      </c>
      <c r="E1317" s="323" t="s">
        <v>1539</v>
      </c>
      <c r="G1317" s="323" t="s">
        <v>1539</v>
      </c>
      <c r="H1317" s="323" t="s">
        <v>1539</v>
      </c>
    </row>
    <row r="1318" spans="1:8" x14ac:dyDescent="0.25">
      <c r="A1318" s="103"/>
      <c r="B1318" s="324"/>
      <c r="C1318" s="324" t="s">
        <v>1539</v>
      </c>
      <c r="D1318" t="s">
        <v>1539</v>
      </c>
      <c r="E1318" s="323" t="s">
        <v>1539</v>
      </c>
      <c r="G1318" s="323" t="s">
        <v>1539</v>
      </c>
      <c r="H1318" s="323" t="s">
        <v>1539</v>
      </c>
    </row>
    <row r="1319" spans="1:8" x14ac:dyDescent="0.25">
      <c r="A1319" s="103"/>
      <c r="B1319" s="324"/>
      <c r="C1319" s="324" t="s">
        <v>1539</v>
      </c>
      <c r="D1319" t="s">
        <v>1539</v>
      </c>
      <c r="E1319" s="323" t="s">
        <v>1539</v>
      </c>
      <c r="G1319" s="323" t="s">
        <v>1539</v>
      </c>
      <c r="H1319" s="323" t="s">
        <v>1539</v>
      </c>
    </row>
    <row r="1320" spans="1:8" x14ac:dyDescent="0.25">
      <c r="A1320" s="103"/>
      <c r="B1320" s="324"/>
      <c r="C1320" s="324" t="s">
        <v>1539</v>
      </c>
      <c r="D1320" t="s">
        <v>1539</v>
      </c>
      <c r="E1320" s="323" t="s">
        <v>1539</v>
      </c>
      <c r="G1320" s="323" t="s">
        <v>1539</v>
      </c>
      <c r="H1320" s="323" t="s">
        <v>1539</v>
      </c>
    </row>
    <row r="1321" spans="1:8" x14ac:dyDescent="0.25">
      <c r="A1321" s="103"/>
      <c r="B1321" s="324"/>
      <c r="C1321" s="324" t="s">
        <v>1539</v>
      </c>
      <c r="D1321" t="s">
        <v>1539</v>
      </c>
      <c r="E1321" s="323" t="s">
        <v>1539</v>
      </c>
      <c r="G1321" s="323" t="s">
        <v>1539</v>
      </c>
      <c r="H1321" s="323" t="s">
        <v>1539</v>
      </c>
    </row>
    <row r="1322" spans="1:8" x14ac:dyDescent="0.25">
      <c r="A1322" s="103"/>
      <c r="B1322" s="324"/>
      <c r="C1322" s="324" t="s">
        <v>1539</v>
      </c>
      <c r="D1322" t="s">
        <v>1539</v>
      </c>
      <c r="E1322" s="323" t="s">
        <v>1539</v>
      </c>
      <c r="G1322" s="323" t="s">
        <v>1539</v>
      </c>
      <c r="H1322" s="323" t="s">
        <v>1539</v>
      </c>
    </row>
    <row r="1323" spans="1:8" x14ac:dyDescent="0.25">
      <c r="A1323" s="103"/>
      <c r="B1323" s="324"/>
      <c r="C1323" s="324" t="s">
        <v>1539</v>
      </c>
      <c r="D1323" t="s">
        <v>1539</v>
      </c>
      <c r="E1323" s="323" t="s">
        <v>1539</v>
      </c>
      <c r="G1323" s="323" t="s">
        <v>1539</v>
      </c>
      <c r="H1323" s="323" t="s">
        <v>1539</v>
      </c>
    </row>
    <row r="1324" spans="1:8" x14ac:dyDescent="0.25">
      <c r="A1324" s="103"/>
      <c r="B1324" s="324"/>
      <c r="C1324" s="324" t="s">
        <v>1539</v>
      </c>
      <c r="D1324" t="s">
        <v>1539</v>
      </c>
      <c r="E1324" s="323" t="s">
        <v>1539</v>
      </c>
      <c r="G1324" s="323" t="s">
        <v>1539</v>
      </c>
      <c r="H1324" s="323" t="s">
        <v>1539</v>
      </c>
    </row>
    <row r="1325" spans="1:8" x14ac:dyDescent="0.25">
      <c r="A1325" s="103"/>
      <c r="B1325" s="324"/>
      <c r="C1325" s="324" t="s">
        <v>1539</v>
      </c>
      <c r="D1325" t="s">
        <v>1539</v>
      </c>
      <c r="E1325" s="323" t="s">
        <v>1539</v>
      </c>
      <c r="G1325" s="323" t="s">
        <v>1539</v>
      </c>
      <c r="H1325" s="323" t="s">
        <v>1539</v>
      </c>
    </row>
    <row r="1326" spans="1:8" x14ac:dyDescent="0.25">
      <c r="A1326" s="103"/>
      <c r="B1326" s="326"/>
      <c r="C1326" s="324" t="s">
        <v>1539</v>
      </c>
      <c r="D1326" t="s">
        <v>1539</v>
      </c>
      <c r="E1326" s="323" t="s">
        <v>1539</v>
      </c>
      <c r="G1326" s="323" t="s">
        <v>1539</v>
      </c>
      <c r="H1326" s="323" t="s">
        <v>1539</v>
      </c>
    </row>
    <row r="1327" spans="1:8" x14ac:dyDescent="0.25">
      <c r="A1327" s="103"/>
      <c r="C1327" s="324" t="s">
        <v>1539</v>
      </c>
      <c r="D1327" t="s">
        <v>1539</v>
      </c>
      <c r="E1327" s="323" t="s">
        <v>1539</v>
      </c>
      <c r="G1327" s="323" t="s">
        <v>1539</v>
      </c>
      <c r="H1327" s="323" t="s">
        <v>1539</v>
      </c>
    </row>
    <row r="1328" spans="1:8" x14ac:dyDescent="0.25">
      <c r="A1328" s="103"/>
      <c r="C1328" s="324" t="s">
        <v>1539</v>
      </c>
      <c r="D1328" t="s">
        <v>1539</v>
      </c>
      <c r="E1328" s="323" t="s">
        <v>1539</v>
      </c>
      <c r="G1328" s="323" t="s">
        <v>1539</v>
      </c>
      <c r="H1328" s="323" t="s">
        <v>1539</v>
      </c>
    </row>
    <row r="1329" spans="1:8" x14ac:dyDescent="0.25">
      <c r="A1329" s="103"/>
      <c r="C1329" s="324" t="s">
        <v>1539</v>
      </c>
      <c r="D1329" t="s">
        <v>1539</v>
      </c>
      <c r="E1329" s="323" t="s">
        <v>1539</v>
      </c>
      <c r="G1329" s="323" t="s">
        <v>1539</v>
      </c>
      <c r="H1329" s="323" t="s">
        <v>1539</v>
      </c>
    </row>
    <row r="1330" spans="1:8" x14ac:dyDescent="0.25">
      <c r="A1330" s="103"/>
      <c r="B1330" s="324"/>
      <c r="C1330" s="324" t="s">
        <v>1539</v>
      </c>
      <c r="D1330" t="s">
        <v>1539</v>
      </c>
      <c r="E1330" s="323" t="s">
        <v>1539</v>
      </c>
      <c r="G1330" s="323" t="s">
        <v>1539</v>
      </c>
      <c r="H1330" s="323" t="s">
        <v>1539</v>
      </c>
    </row>
    <row r="1331" spans="1:8" x14ac:dyDescent="0.25">
      <c r="A1331" s="103"/>
      <c r="B1331" s="324"/>
      <c r="C1331" s="324" t="s">
        <v>1539</v>
      </c>
      <c r="D1331" t="s">
        <v>1539</v>
      </c>
      <c r="E1331" s="323" t="s">
        <v>1539</v>
      </c>
      <c r="G1331" s="323" t="s">
        <v>1539</v>
      </c>
      <c r="H1331" s="323" t="s">
        <v>1539</v>
      </c>
    </row>
    <row r="1332" spans="1:8" x14ac:dyDescent="0.25">
      <c r="A1332" s="103"/>
      <c r="B1332" s="324"/>
      <c r="C1332" s="324" t="s">
        <v>1539</v>
      </c>
      <c r="D1332" t="s">
        <v>1539</v>
      </c>
      <c r="E1332" s="323" t="s">
        <v>1539</v>
      </c>
      <c r="G1332" s="323" t="s">
        <v>1539</v>
      </c>
      <c r="H1332" s="323" t="s">
        <v>1539</v>
      </c>
    </row>
    <row r="1333" spans="1:8" x14ac:dyDescent="0.25">
      <c r="A1333" s="103"/>
      <c r="B1333" s="324"/>
      <c r="C1333" s="324" t="s">
        <v>1539</v>
      </c>
      <c r="D1333" t="s">
        <v>1539</v>
      </c>
      <c r="E1333" s="323" t="s">
        <v>1539</v>
      </c>
      <c r="G1333" s="323" t="s">
        <v>1539</v>
      </c>
      <c r="H1333" s="323" t="s">
        <v>1539</v>
      </c>
    </row>
    <row r="1334" spans="1:8" x14ac:dyDescent="0.25">
      <c r="A1334" s="103"/>
      <c r="B1334" s="324"/>
      <c r="C1334" s="324" t="s">
        <v>1539</v>
      </c>
      <c r="D1334" t="s">
        <v>1539</v>
      </c>
      <c r="E1334" s="323" t="s">
        <v>1539</v>
      </c>
      <c r="G1334" s="323" t="s">
        <v>1539</v>
      </c>
      <c r="H1334" s="323" t="s">
        <v>1539</v>
      </c>
    </row>
    <row r="1335" spans="1:8" x14ac:dyDescent="0.25">
      <c r="A1335" s="103"/>
      <c r="B1335" s="326"/>
      <c r="C1335" s="324" t="s">
        <v>1539</v>
      </c>
      <c r="D1335" t="s">
        <v>1539</v>
      </c>
      <c r="E1335" s="323" t="s">
        <v>1539</v>
      </c>
      <c r="G1335" s="323" t="s">
        <v>1539</v>
      </c>
      <c r="H1335" s="323" t="s">
        <v>1539</v>
      </c>
    </row>
    <row r="1336" spans="1:8" x14ac:dyDescent="0.25">
      <c r="A1336" s="103"/>
      <c r="C1336" s="324" t="s">
        <v>1539</v>
      </c>
      <c r="D1336" t="s">
        <v>1539</v>
      </c>
      <c r="E1336" s="323" t="s">
        <v>1539</v>
      </c>
      <c r="G1336" s="323" t="s">
        <v>1539</v>
      </c>
      <c r="H1336" s="323" t="s">
        <v>1539</v>
      </c>
    </row>
    <row r="1337" spans="1:8" x14ac:dyDescent="0.25">
      <c r="A1337" s="103"/>
      <c r="C1337" s="324" t="s">
        <v>1539</v>
      </c>
      <c r="D1337" t="s">
        <v>1539</v>
      </c>
      <c r="E1337" s="323" t="s">
        <v>1539</v>
      </c>
      <c r="G1337" s="323" t="s">
        <v>1539</v>
      </c>
      <c r="H1337" s="323" t="s">
        <v>1539</v>
      </c>
    </row>
    <row r="1338" spans="1:8" x14ac:dyDescent="0.25">
      <c r="A1338" s="103"/>
      <c r="C1338" s="324" t="s">
        <v>1539</v>
      </c>
      <c r="D1338" t="s">
        <v>1539</v>
      </c>
      <c r="E1338" s="323" t="s">
        <v>1539</v>
      </c>
      <c r="G1338" s="323" t="s">
        <v>1539</v>
      </c>
      <c r="H1338" s="323" t="s">
        <v>1539</v>
      </c>
    </row>
    <row r="1339" spans="1:8" x14ac:dyDescent="0.25">
      <c r="A1339" s="103"/>
      <c r="C1339" s="324" t="s">
        <v>1539</v>
      </c>
      <c r="D1339" t="s">
        <v>1539</v>
      </c>
      <c r="E1339" s="323" t="s">
        <v>1539</v>
      </c>
      <c r="G1339" s="323" t="s">
        <v>1539</v>
      </c>
      <c r="H1339" s="323" t="s">
        <v>1539</v>
      </c>
    </row>
    <row r="1340" spans="1:8" x14ac:dyDescent="0.25">
      <c r="A1340" s="103"/>
      <c r="C1340" s="324" t="s">
        <v>1539</v>
      </c>
      <c r="D1340" t="s">
        <v>1539</v>
      </c>
      <c r="E1340" s="323" t="s">
        <v>1539</v>
      </c>
      <c r="G1340" s="323" t="s">
        <v>1539</v>
      </c>
      <c r="H1340" s="323" t="s">
        <v>1539</v>
      </c>
    </row>
    <row r="1341" spans="1:8" x14ac:dyDescent="0.25">
      <c r="A1341" s="103"/>
      <c r="B1341" s="324"/>
      <c r="C1341" s="324" t="s">
        <v>1539</v>
      </c>
      <c r="D1341" t="s">
        <v>1539</v>
      </c>
      <c r="E1341" s="323" t="s">
        <v>1539</v>
      </c>
      <c r="G1341" s="323" t="s">
        <v>1539</v>
      </c>
      <c r="H1341" s="323" t="s">
        <v>1539</v>
      </c>
    </row>
    <row r="1342" spans="1:8" x14ac:dyDescent="0.25">
      <c r="A1342" s="103"/>
      <c r="B1342" s="324"/>
      <c r="C1342" s="324" t="s">
        <v>1539</v>
      </c>
      <c r="D1342" t="s">
        <v>1539</v>
      </c>
      <c r="E1342" s="323" t="s">
        <v>1539</v>
      </c>
      <c r="G1342" s="323" t="s">
        <v>1539</v>
      </c>
      <c r="H1342" s="323" t="s">
        <v>1539</v>
      </c>
    </row>
    <row r="1343" spans="1:8" x14ac:dyDescent="0.25">
      <c r="A1343" s="103"/>
      <c r="B1343" s="324"/>
      <c r="C1343" s="324" t="s">
        <v>1539</v>
      </c>
      <c r="D1343" t="s">
        <v>1539</v>
      </c>
      <c r="E1343" s="323" t="s">
        <v>1539</v>
      </c>
      <c r="G1343" s="323" t="s">
        <v>1539</v>
      </c>
      <c r="H1343" s="323" t="s">
        <v>1539</v>
      </c>
    </row>
    <row r="1344" spans="1:8" x14ac:dyDescent="0.25">
      <c r="A1344" s="103"/>
      <c r="B1344" s="324"/>
      <c r="C1344" s="324" t="s">
        <v>1539</v>
      </c>
      <c r="D1344" t="s">
        <v>1539</v>
      </c>
      <c r="E1344" s="323" t="s">
        <v>1539</v>
      </c>
      <c r="G1344" s="323" t="s">
        <v>1539</v>
      </c>
      <c r="H1344" s="323" t="s">
        <v>1539</v>
      </c>
    </row>
    <row r="1345" spans="1:8" x14ac:dyDescent="0.25">
      <c r="A1345" s="103"/>
      <c r="B1345" s="324"/>
      <c r="C1345" s="324" t="s">
        <v>1539</v>
      </c>
      <c r="D1345" t="s">
        <v>1539</v>
      </c>
      <c r="E1345" s="323" t="s">
        <v>1539</v>
      </c>
      <c r="G1345" s="323" t="s">
        <v>1539</v>
      </c>
      <c r="H1345" s="323" t="s">
        <v>1539</v>
      </c>
    </row>
    <row r="1346" spans="1:8" x14ac:dyDescent="0.25">
      <c r="A1346" s="103"/>
      <c r="B1346" s="324"/>
      <c r="C1346" s="324" t="s">
        <v>1539</v>
      </c>
      <c r="D1346" t="s">
        <v>1539</v>
      </c>
      <c r="E1346" s="323" t="s">
        <v>1539</v>
      </c>
      <c r="G1346" s="323" t="s">
        <v>1539</v>
      </c>
      <c r="H1346" s="323" t="s">
        <v>1539</v>
      </c>
    </row>
    <row r="1347" spans="1:8" x14ac:dyDescent="0.25">
      <c r="A1347" s="103"/>
      <c r="B1347" s="324"/>
      <c r="C1347" s="324" t="s">
        <v>1539</v>
      </c>
      <c r="D1347" t="s">
        <v>1539</v>
      </c>
      <c r="E1347" s="323" t="s">
        <v>1539</v>
      </c>
      <c r="G1347" s="323" t="s">
        <v>1539</v>
      </c>
      <c r="H1347" s="323" t="s">
        <v>1539</v>
      </c>
    </row>
    <row r="1348" spans="1:8" x14ac:dyDescent="0.25">
      <c r="A1348" s="103"/>
      <c r="B1348" s="324"/>
      <c r="C1348" s="324" t="s">
        <v>1539</v>
      </c>
      <c r="D1348" t="s">
        <v>1539</v>
      </c>
      <c r="E1348" s="323" t="s">
        <v>1539</v>
      </c>
      <c r="G1348" s="323" t="s">
        <v>1539</v>
      </c>
      <c r="H1348" s="323" t="s">
        <v>1539</v>
      </c>
    </row>
    <row r="1349" spans="1:8" x14ac:dyDescent="0.25">
      <c r="A1349" s="103"/>
      <c r="B1349" s="324"/>
      <c r="C1349" s="324" t="s">
        <v>1539</v>
      </c>
      <c r="D1349" t="s">
        <v>1539</v>
      </c>
      <c r="E1349" s="323" t="s">
        <v>1539</v>
      </c>
      <c r="G1349" s="323" t="s">
        <v>1539</v>
      </c>
      <c r="H1349" s="323" t="s">
        <v>1539</v>
      </c>
    </row>
    <row r="1350" spans="1:8" x14ac:dyDescent="0.25">
      <c r="A1350" s="103"/>
      <c r="B1350" s="324"/>
      <c r="C1350" s="324" t="s">
        <v>1539</v>
      </c>
      <c r="D1350" t="s">
        <v>1539</v>
      </c>
      <c r="E1350" s="323" t="s">
        <v>1539</v>
      </c>
      <c r="G1350" s="323" t="s">
        <v>1539</v>
      </c>
      <c r="H1350" s="323" t="s">
        <v>1539</v>
      </c>
    </row>
    <row r="1351" spans="1:8" x14ac:dyDescent="0.25">
      <c r="A1351" s="103"/>
      <c r="B1351" s="324"/>
      <c r="C1351" s="324" t="s">
        <v>1539</v>
      </c>
      <c r="D1351" t="s">
        <v>1539</v>
      </c>
      <c r="E1351" s="323" t="s">
        <v>1539</v>
      </c>
      <c r="G1351" s="323" t="s">
        <v>1539</v>
      </c>
      <c r="H1351" s="323" t="s">
        <v>1539</v>
      </c>
    </row>
    <row r="1352" spans="1:8" x14ac:dyDescent="0.25">
      <c r="A1352" s="103"/>
      <c r="B1352" s="324"/>
      <c r="C1352" s="324" t="s">
        <v>1539</v>
      </c>
      <c r="D1352" t="s">
        <v>1539</v>
      </c>
      <c r="E1352" s="323" t="s">
        <v>1539</v>
      </c>
      <c r="G1352" s="323" t="s">
        <v>1539</v>
      </c>
      <c r="H1352" s="323" t="s">
        <v>1539</v>
      </c>
    </row>
    <row r="1353" spans="1:8" x14ac:dyDescent="0.25">
      <c r="A1353" s="103"/>
      <c r="B1353" s="324"/>
      <c r="C1353" s="324" t="s">
        <v>1539</v>
      </c>
      <c r="D1353" t="s">
        <v>1539</v>
      </c>
      <c r="E1353" s="323" t="s">
        <v>1539</v>
      </c>
      <c r="G1353" s="323" t="s">
        <v>1539</v>
      </c>
      <c r="H1353" s="323" t="s">
        <v>1539</v>
      </c>
    </row>
    <row r="1354" spans="1:8" x14ac:dyDescent="0.25">
      <c r="A1354" s="103"/>
      <c r="B1354" s="324"/>
      <c r="C1354" s="324" t="s">
        <v>1539</v>
      </c>
      <c r="D1354" t="s">
        <v>1539</v>
      </c>
      <c r="E1354" s="323" t="s">
        <v>1539</v>
      </c>
      <c r="G1354" s="323" t="s">
        <v>1539</v>
      </c>
      <c r="H1354" s="323" t="s">
        <v>1539</v>
      </c>
    </row>
    <row r="1355" spans="1:8" x14ac:dyDescent="0.25">
      <c r="A1355" s="103"/>
      <c r="B1355" s="324"/>
      <c r="C1355" s="324" t="s">
        <v>1539</v>
      </c>
      <c r="D1355" t="s">
        <v>1539</v>
      </c>
      <c r="E1355" s="323" t="s">
        <v>1539</v>
      </c>
      <c r="G1355" s="323" t="s">
        <v>1539</v>
      </c>
      <c r="H1355" s="323" t="s">
        <v>1539</v>
      </c>
    </row>
    <row r="1356" spans="1:8" x14ac:dyDescent="0.25">
      <c r="A1356" s="103"/>
      <c r="B1356" s="324"/>
      <c r="C1356" s="324" t="s">
        <v>1539</v>
      </c>
      <c r="D1356" t="s">
        <v>1539</v>
      </c>
      <c r="E1356" s="323" t="s">
        <v>1539</v>
      </c>
      <c r="G1356" s="323" t="s">
        <v>1539</v>
      </c>
      <c r="H1356" s="323" t="s">
        <v>1539</v>
      </c>
    </row>
    <row r="1357" spans="1:8" x14ac:dyDescent="0.25">
      <c r="A1357" s="103"/>
      <c r="B1357" s="324"/>
      <c r="C1357" s="324" t="s">
        <v>1539</v>
      </c>
      <c r="D1357" t="s">
        <v>1539</v>
      </c>
      <c r="E1357" s="323" t="s">
        <v>1539</v>
      </c>
      <c r="G1357" s="323" t="s">
        <v>1539</v>
      </c>
      <c r="H1357" s="323" t="s">
        <v>1539</v>
      </c>
    </row>
    <row r="1358" spans="1:8" x14ac:dyDescent="0.25">
      <c r="A1358" s="103"/>
      <c r="B1358" s="324"/>
      <c r="C1358" s="324" t="s">
        <v>1539</v>
      </c>
      <c r="D1358" t="s">
        <v>1539</v>
      </c>
      <c r="E1358" s="323" t="s">
        <v>1539</v>
      </c>
      <c r="G1358" s="323" t="s">
        <v>1539</v>
      </c>
      <c r="H1358" s="323" t="s">
        <v>1539</v>
      </c>
    </row>
    <row r="1359" spans="1:8" x14ac:dyDescent="0.25">
      <c r="A1359" s="103"/>
      <c r="B1359" s="324"/>
      <c r="C1359" s="324" t="s">
        <v>1539</v>
      </c>
      <c r="D1359" t="s">
        <v>1539</v>
      </c>
      <c r="E1359" s="323" t="s">
        <v>1539</v>
      </c>
      <c r="G1359" s="323" t="s">
        <v>1539</v>
      </c>
      <c r="H1359" s="323" t="s">
        <v>1539</v>
      </c>
    </row>
    <row r="1360" spans="1:8" x14ac:dyDescent="0.25">
      <c r="A1360" s="103"/>
      <c r="B1360" s="324"/>
      <c r="C1360" s="324" t="s">
        <v>1539</v>
      </c>
      <c r="D1360" t="s">
        <v>1539</v>
      </c>
      <c r="E1360" s="323" t="s">
        <v>1539</v>
      </c>
      <c r="G1360" s="323" t="s">
        <v>1539</v>
      </c>
      <c r="H1360" s="323" t="s">
        <v>1539</v>
      </c>
    </row>
    <row r="1361" spans="1:8" x14ac:dyDescent="0.25">
      <c r="A1361" s="103"/>
      <c r="B1361" s="324"/>
      <c r="C1361" s="324" t="s">
        <v>1539</v>
      </c>
      <c r="D1361" t="s">
        <v>1539</v>
      </c>
      <c r="E1361" s="323" t="s">
        <v>1539</v>
      </c>
      <c r="G1361" s="323" t="s">
        <v>1539</v>
      </c>
      <c r="H1361" s="323" t="s">
        <v>1539</v>
      </c>
    </row>
    <row r="1362" spans="1:8" x14ac:dyDescent="0.25">
      <c r="A1362" s="103"/>
      <c r="B1362" s="324"/>
      <c r="C1362" s="324" t="s">
        <v>1539</v>
      </c>
      <c r="D1362" t="s">
        <v>1539</v>
      </c>
      <c r="E1362" s="323" t="s">
        <v>1539</v>
      </c>
      <c r="G1362" s="323" t="s">
        <v>1539</v>
      </c>
      <c r="H1362" s="323" t="s">
        <v>1539</v>
      </c>
    </row>
    <row r="1363" spans="1:8" x14ac:dyDescent="0.25">
      <c r="A1363" s="103"/>
      <c r="B1363" s="324"/>
      <c r="C1363" s="324" t="s">
        <v>1539</v>
      </c>
      <c r="D1363" t="s">
        <v>1539</v>
      </c>
      <c r="E1363" s="323" t="s">
        <v>1539</v>
      </c>
      <c r="G1363" s="323" t="s">
        <v>1539</v>
      </c>
      <c r="H1363" s="323" t="s">
        <v>1539</v>
      </c>
    </row>
    <row r="1364" spans="1:8" x14ac:dyDescent="0.25">
      <c r="A1364" s="103"/>
      <c r="B1364" s="324"/>
      <c r="C1364" s="324" t="s">
        <v>1539</v>
      </c>
      <c r="D1364" t="s">
        <v>1539</v>
      </c>
      <c r="E1364" s="323" t="s">
        <v>1539</v>
      </c>
      <c r="G1364" s="323" t="s">
        <v>1539</v>
      </c>
      <c r="H1364" s="323" t="s">
        <v>1539</v>
      </c>
    </row>
    <row r="1365" spans="1:8" x14ac:dyDescent="0.25">
      <c r="A1365" s="103"/>
      <c r="B1365" s="324"/>
      <c r="C1365" s="324" t="s">
        <v>1539</v>
      </c>
      <c r="D1365" t="s">
        <v>1539</v>
      </c>
      <c r="E1365" s="323" t="s">
        <v>1539</v>
      </c>
      <c r="G1365" s="323" t="s">
        <v>1539</v>
      </c>
      <c r="H1365" s="323" t="s">
        <v>1539</v>
      </c>
    </row>
    <row r="1366" spans="1:8" x14ac:dyDescent="0.25">
      <c r="A1366" s="103"/>
      <c r="B1366" s="324"/>
      <c r="C1366" s="324" t="s">
        <v>1539</v>
      </c>
      <c r="D1366" t="s">
        <v>1539</v>
      </c>
      <c r="E1366" s="323" t="s">
        <v>1539</v>
      </c>
      <c r="G1366" s="323" t="s">
        <v>1539</v>
      </c>
      <c r="H1366" s="323" t="s">
        <v>1539</v>
      </c>
    </row>
    <row r="1367" spans="1:8" x14ac:dyDescent="0.25">
      <c r="A1367" s="103"/>
      <c r="B1367" s="324"/>
      <c r="C1367" s="324" t="s">
        <v>1539</v>
      </c>
      <c r="D1367" t="s">
        <v>1539</v>
      </c>
      <c r="E1367" s="323" t="s">
        <v>1539</v>
      </c>
      <c r="G1367" s="323" t="s">
        <v>1539</v>
      </c>
      <c r="H1367" s="323" t="s">
        <v>1539</v>
      </c>
    </row>
    <row r="1368" spans="1:8" x14ac:dyDescent="0.25">
      <c r="A1368" s="103"/>
      <c r="B1368" s="324"/>
      <c r="C1368" s="324" t="s">
        <v>1539</v>
      </c>
      <c r="D1368" t="s">
        <v>1539</v>
      </c>
      <c r="E1368" s="323" t="s">
        <v>1539</v>
      </c>
      <c r="G1368" s="323" t="s">
        <v>1539</v>
      </c>
      <c r="H1368" s="323" t="s">
        <v>1539</v>
      </c>
    </row>
    <row r="1369" spans="1:8" x14ac:dyDescent="0.25">
      <c r="A1369" s="103"/>
      <c r="B1369" s="324"/>
      <c r="C1369" s="324" t="s">
        <v>1539</v>
      </c>
      <c r="D1369" t="s">
        <v>1539</v>
      </c>
      <c r="E1369" s="323" t="s">
        <v>1539</v>
      </c>
      <c r="G1369" s="323" t="s">
        <v>1539</v>
      </c>
      <c r="H1369" s="323" t="s">
        <v>1539</v>
      </c>
    </row>
    <row r="1370" spans="1:8" x14ac:dyDescent="0.25">
      <c r="A1370" s="103"/>
      <c r="B1370" s="326"/>
      <c r="C1370" s="324" t="s">
        <v>1539</v>
      </c>
      <c r="D1370" t="s">
        <v>1539</v>
      </c>
      <c r="E1370" s="323" t="s">
        <v>1539</v>
      </c>
      <c r="G1370" s="323" t="s">
        <v>1539</v>
      </c>
      <c r="H1370" s="323" t="s">
        <v>1539</v>
      </c>
    </row>
    <row r="1371" spans="1:8" x14ac:dyDescent="0.25">
      <c r="A1371" s="103"/>
      <c r="C1371" s="324" t="s">
        <v>1539</v>
      </c>
      <c r="D1371" t="s">
        <v>1539</v>
      </c>
      <c r="E1371" s="323" t="s">
        <v>1539</v>
      </c>
      <c r="G1371" s="323" t="s">
        <v>1539</v>
      </c>
      <c r="H1371" s="323" t="s">
        <v>1539</v>
      </c>
    </row>
    <row r="1372" spans="1:8" x14ac:dyDescent="0.25">
      <c r="A1372" s="103"/>
      <c r="C1372" s="324" t="s">
        <v>1539</v>
      </c>
      <c r="D1372" t="s">
        <v>1539</v>
      </c>
      <c r="E1372" s="323" t="s">
        <v>1539</v>
      </c>
      <c r="G1372" s="323" t="s">
        <v>1539</v>
      </c>
      <c r="H1372" s="323" t="s">
        <v>1539</v>
      </c>
    </row>
    <row r="1373" spans="1:8" x14ac:dyDescent="0.25">
      <c r="A1373" s="103"/>
      <c r="C1373" s="324" t="s">
        <v>1539</v>
      </c>
      <c r="D1373" t="s">
        <v>1539</v>
      </c>
      <c r="E1373" s="323" t="s">
        <v>1539</v>
      </c>
      <c r="G1373" s="323" t="s">
        <v>1539</v>
      </c>
      <c r="H1373" s="323" t="s">
        <v>1539</v>
      </c>
    </row>
    <row r="1374" spans="1:8" x14ac:dyDescent="0.25">
      <c r="A1374" s="103"/>
      <c r="B1374" s="324"/>
      <c r="C1374" s="324" t="s">
        <v>1539</v>
      </c>
      <c r="D1374" t="s">
        <v>1539</v>
      </c>
      <c r="E1374" s="323" t="s">
        <v>1539</v>
      </c>
      <c r="G1374" s="323" t="s">
        <v>1539</v>
      </c>
      <c r="H1374" s="323" t="s">
        <v>1539</v>
      </c>
    </row>
    <row r="1375" spans="1:8" x14ac:dyDescent="0.25">
      <c r="A1375" s="103"/>
      <c r="B1375" s="324"/>
      <c r="C1375" s="324" t="s">
        <v>1539</v>
      </c>
      <c r="D1375" t="s">
        <v>1539</v>
      </c>
      <c r="E1375" s="323" t="s">
        <v>1539</v>
      </c>
      <c r="G1375" s="323" t="s">
        <v>1539</v>
      </c>
      <c r="H1375" s="323" t="s">
        <v>1539</v>
      </c>
    </row>
    <row r="1376" spans="1:8" x14ac:dyDescent="0.25">
      <c r="A1376" s="103"/>
      <c r="B1376" s="324"/>
      <c r="C1376" s="324" t="s">
        <v>1539</v>
      </c>
      <c r="D1376" t="s">
        <v>1539</v>
      </c>
      <c r="E1376" s="323" t="s">
        <v>1539</v>
      </c>
      <c r="G1376" s="323" t="s">
        <v>1539</v>
      </c>
      <c r="H1376" s="323" t="s">
        <v>1539</v>
      </c>
    </row>
    <row r="1377" spans="1:8" x14ac:dyDescent="0.25">
      <c r="A1377" s="103"/>
      <c r="B1377" s="324"/>
      <c r="C1377" s="324" t="s">
        <v>1539</v>
      </c>
      <c r="D1377" t="s">
        <v>1539</v>
      </c>
      <c r="E1377" s="323" t="s">
        <v>1539</v>
      </c>
      <c r="G1377" s="323" t="s">
        <v>1539</v>
      </c>
      <c r="H1377" s="323" t="s">
        <v>1539</v>
      </c>
    </row>
    <row r="1378" spans="1:8" x14ac:dyDescent="0.25">
      <c r="A1378" s="103"/>
      <c r="B1378" s="324"/>
      <c r="C1378" s="324" t="s">
        <v>1539</v>
      </c>
      <c r="D1378" t="s">
        <v>1539</v>
      </c>
      <c r="E1378" s="323" t="s">
        <v>1539</v>
      </c>
      <c r="G1378" s="323" t="s">
        <v>1539</v>
      </c>
      <c r="H1378" s="323" t="s">
        <v>1539</v>
      </c>
    </row>
    <row r="1379" spans="1:8" x14ac:dyDescent="0.25">
      <c r="A1379" s="103"/>
      <c r="B1379" s="324"/>
      <c r="C1379" s="324" t="s">
        <v>1539</v>
      </c>
      <c r="D1379" t="s">
        <v>1539</v>
      </c>
      <c r="E1379" s="323" t="s">
        <v>1539</v>
      </c>
      <c r="G1379" s="323" t="s">
        <v>1539</v>
      </c>
      <c r="H1379" s="323" t="s">
        <v>1539</v>
      </c>
    </row>
    <row r="1380" spans="1:8" x14ac:dyDescent="0.25">
      <c r="A1380" s="103"/>
      <c r="B1380" s="324"/>
      <c r="C1380" s="324" t="s">
        <v>1539</v>
      </c>
      <c r="D1380" t="s">
        <v>1539</v>
      </c>
      <c r="E1380" s="323" t="s">
        <v>1539</v>
      </c>
      <c r="G1380" s="323" t="s">
        <v>1539</v>
      </c>
      <c r="H1380" s="323" t="s">
        <v>1539</v>
      </c>
    </row>
    <row r="1381" spans="1:8" x14ac:dyDescent="0.25">
      <c r="A1381" s="103"/>
      <c r="B1381" s="324"/>
      <c r="C1381" s="324" t="s">
        <v>1539</v>
      </c>
      <c r="D1381" t="s">
        <v>1539</v>
      </c>
      <c r="E1381" s="323" t="s">
        <v>1539</v>
      </c>
      <c r="G1381" s="323" t="s">
        <v>1539</v>
      </c>
      <c r="H1381" s="323" t="s">
        <v>1539</v>
      </c>
    </row>
    <row r="1382" spans="1:8" x14ac:dyDescent="0.25">
      <c r="A1382" s="103"/>
      <c r="B1382" s="324"/>
      <c r="C1382" s="324" t="s">
        <v>1539</v>
      </c>
      <c r="D1382" t="s">
        <v>1539</v>
      </c>
      <c r="E1382" s="323" t="s">
        <v>1539</v>
      </c>
      <c r="G1382" s="323" t="s">
        <v>1539</v>
      </c>
      <c r="H1382" s="323" t="s">
        <v>1539</v>
      </c>
    </row>
    <row r="1383" spans="1:8" x14ac:dyDescent="0.25">
      <c r="A1383" s="103"/>
      <c r="B1383" s="324"/>
      <c r="C1383" s="324" t="s">
        <v>1539</v>
      </c>
      <c r="D1383" t="s">
        <v>1539</v>
      </c>
      <c r="E1383" s="323" t="s">
        <v>1539</v>
      </c>
      <c r="G1383" s="323" t="s">
        <v>1539</v>
      </c>
      <c r="H1383" s="323" t="s">
        <v>1539</v>
      </c>
    </row>
    <row r="1384" spans="1:8" x14ac:dyDescent="0.25">
      <c r="A1384" s="103"/>
      <c r="B1384" s="324"/>
      <c r="C1384" s="324" t="s">
        <v>1539</v>
      </c>
      <c r="D1384" t="s">
        <v>1539</v>
      </c>
      <c r="E1384" s="323" t="s">
        <v>1539</v>
      </c>
      <c r="G1384" s="323" t="s">
        <v>1539</v>
      </c>
      <c r="H1384" s="323" t="s">
        <v>1539</v>
      </c>
    </row>
    <row r="1385" spans="1:8" x14ac:dyDescent="0.25">
      <c r="A1385" s="103"/>
      <c r="B1385" s="324"/>
      <c r="C1385" s="324" t="s">
        <v>1539</v>
      </c>
      <c r="D1385" t="s">
        <v>1539</v>
      </c>
      <c r="E1385" s="323" t="s">
        <v>1539</v>
      </c>
      <c r="G1385" s="323" t="s">
        <v>1539</v>
      </c>
      <c r="H1385" s="323" t="s">
        <v>1539</v>
      </c>
    </row>
    <row r="1386" spans="1:8" x14ac:dyDescent="0.25">
      <c r="A1386" s="103"/>
      <c r="B1386" s="324"/>
      <c r="C1386" s="324" t="s">
        <v>1539</v>
      </c>
      <c r="D1386" t="s">
        <v>1539</v>
      </c>
      <c r="E1386" s="323" t="s">
        <v>1539</v>
      </c>
      <c r="G1386" s="323" t="s">
        <v>1539</v>
      </c>
      <c r="H1386" s="323" t="s">
        <v>1539</v>
      </c>
    </row>
    <row r="1387" spans="1:8" x14ac:dyDescent="0.25">
      <c r="A1387" s="103"/>
      <c r="B1387" s="324"/>
      <c r="C1387" s="324" t="s">
        <v>1539</v>
      </c>
      <c r="D1387" t="s">
        <v>1539</v>
      </c>
      <c r="E1387" s="323" t="s">
        <v>1539</v>
      </c>
      <c r="G1387" s="323" t="s">
        <v>1539</v>
      </c>
      <c r="H1387" s="323" t="s">
        <v>1539</v>
      </c>
    </row>
    <row r="1388" spans="1:8" x14ac:dyDescent="0.25">
      <c r="A1388" s="103"/>
      <c r="B1388" s="324"/>
      <c r="C1388" s="324" t="s">
        <v>1539</v>
      </c>
      <c r="D1388" t="s">
        <v>1539</v>
      </c>
      <c r="E1388" s="323" t="s">
        <v>1539</v>
      </c>
      <c r="G1388" s="323" t="s">
        <v>1539</v>
      </c>
      <c r="H1388" s="323" t="s">
        <v>1539</v>
      </c>
    </row>
    <row r="1389" spans="1:8" x14ac:dyDescent="0.25">
      <c r="A1389" s="103"/>
      <c r="B1389" s="324"/>
      <c r="C1389" s="324" t="s">
        <v>1539</v>
      </c>
      <c r="D1389" t="s">
        <v>1539</v>
      </c>
      <c r="E1389" s="323" t="s">
        <v>1539</v>
      </c>
      <c r="G1389" s="323" t="s">
        <v>1539</v>
      </c>
      <c r="H1389" s="323" t="s">
        <v>1539</v>
      </c>
    </row>
    <row r="1390" spans="1:8" x14ac:dyDescent="0.25">
      <c r="A1390" s="103"/>
      <c r="B1390" s="324"/>
      <c r="C1390" s="324" t="s">
        <v>1539</v>
      </c>
      <c r="D1390" t="s">
        <v>1539</v>
      </c>
      <c r="E1390" s="323" t="s">
        <v>1539</v>
      </c>
      <c r="G1390" s="323" t="s">
        <v>1539</v>
      </c>
      <c r="H1390" s="323" t="s">
        <v>1539</v>
      </c>
    </row>
    <row r="1391" spans="1:8" x14ac:dyDescent="0.25">
      <c r="A1391" s="103"/>
      <c r="B1391" s="324"/>
      <c r="C1391" s="324" t="s">
        <v>1539</v>
      </c>
      <c r="D1391" t="s">
        <v>1539</v>
      </c>
      <c r="E1391" s="323" t="s">
        <v>1539</v>
      </c>
      <c r="G1391" s="323" t="s">
        <v>1539</v>
      </c>
      <c r="H1391" s="323" t="s">
        <v>1539</v>
      </c>
    </row>
    <row r="1392" spans="1:8" x14ac:dyDescent="0.25">
      <c r="A1392" s="103"/>
      <c r="B1392" s="324"/>
      <c r="C1392" s="324" t="s">
        <v>1539</v>
      </c>
      <c r="D1392" t="s">
        <v>1539</v>
      </c>
      <c r="E1392" s="323" t="s">
        <v>1539</v>
      </c>
      <c r="G1392" s="323" t="s">
        <v>1539</v>
      </c>
      <c r="H1392" s="323" t="s">
        <v>1539</v>
      </c>
    </row>
    <row r="1393" spans="1:8" x14ac:dyDescent="0.25">
      <c r="A1393" s="103"/>
      <c r="B1393" s="324"/>
      <c r="C1393" s="324" t="s">
        <v>1539</v>
      </c>
      <c r="D1393" t="s">
        <v>1539</v>
      </c>
      <c r="E1393" s="323" t="s">
        <v>1539</v>
      </c>
      <c r="G1393" s="323" t="s">
        <v>1539</v>
      </c>
      <c r="H1393" s="323" t="s">
        <v>1539</v>
      </c>
    </row>
    <row r="1394" spans="1:8" x14ac:dyDescent="0.25">
      <c r="A1394" s="103"/>
      <c r="B1394" s="324"/>
      <c r="C1394" s="324" t="s">
        <v>1539</v>
      </c>
      <c r="D1394" t="s">
        <v>1539</v>
      </c>
      <c r="E1394" s="323" t="s">
        <v>1539</v>
      </c>
      <c r="G1394" s="323" t="s">
        <v>1539</v>
      </c>
      <c r="H1394" s="323" t="s">
        <v>1539</v>
      </c>
    </row>
    <row r="1395" spans="1:8" x14ac:dyDescent="0.25">
      <c r="A1395" s="103"/>
      <c r="B1395" s="324"/>
      <c r="C1395" s="324" t="s">
        <v>1539</v>
      </c>
      <c r="D1395" t="s">
        <v>1539</v>
      </c>
      <c r="E1395" s="323" t="s">
        <v>1539</v>
      </c>
      <c r="G1395" s="323" t="s">
        <v>1539</v>
      </c>
      <c r="H1395" s="323" t="s">
        <v>1539</v>
      </c>
    </row>
    <row r="1396" spans="1:8" x14ac:dyDescent="0.25">
      <c r="A1396" s="103"/>
      <c r="B1396" s="324"/>
      <c r="C1396" s="324" t="s">
        <v>1539</v>
      </c>
      <c r="D1396" t="s">
        <v>1539</v>
      </c>
      <c r="E1396" s="323" t="s">
        <v>1539</v>
      </c>
      <c r="G1396" s="323" t="s">
        <v>1539</v>
      </c>
      <c r="H1396" s="323" t="s">
        <v>1539</v>
      </c>
    </row>
    <row r="1397" spans="1:8" x14ac:dyDescent="0.25">
      <c r="A1397" s="103"/>
      <c r="B1397" s="324"/>
      <c r="C1397" s="324" t="s">
        <v>1539</v>
      </c>
      <c r="D1397" t="s">
        <v>1539</v>
      </c>
      <c r="E1397" s="323" t="s">
        <v>1539</v>
      </c>
      <c r="G1397" s="323" t="s">
        <v>1539</v>
      </c>
      <c r="H1397" s="323" t="s">
        <v>1539</v>
      </c>
    </row>
    <row r="1398" spans="1:8" x14ac:dyDescent="0.25">
      <c r="A1398" s="103"/>
      <c r="B1398" s="324"/>
      <c r="C1398" s="324" t="s">
        <v>1539</v>
      </c>
      <c r="D1398" t="s">
        <v>1539</v>
      </c>
      <c r="E1398" s="323" t="s">
        <v>1539</v>
      </c>
      <c r="G1398" s="323" t="s">
        <v>1539</v>
      </c>
      <c r="H1398" s="323" t="s">
        <v>1539</v>
      </c>
    </row>
    <row r="1399" spans="1:8" x14ac:dyDescent="0.25">
      <c r="A1399" s="103"/>
      <c r="B1399" s="324"/>
      <c r="C1399" s="324" t="s">
        <v>1539</v>
      </c>
      <c r="D1399" t="s">
        <v>1539</v>
      </c>
      <c r="E1399" s="323" t="s">
        <v>1539</v>
      </c>
      <c r="G1399" s="323" t="s">
        <v>1539</v>
      </c>
      <c r="H1399" s="323" t="s">
        <v>1539</v>
      </c>
    </row>
    <row r="1400" spans="1:8" x14ac:dyDescent="0.25">
      <c r="A1400" s="103"/>
      <c r="B1400" s="324"/>
      <c r="C1400" s="324" t="s">
        <v>1539</v>
      </c>
      <c r="D1400" t="s">
        <v>1539</v>
      </c>
      <c r="E1400" s="323" t="s">
        <v>1539</v>
      </c>
      <c r="G1400" s="323" t="s">
        <v>1539</v>
      </c>
      <c r="H1400" s="323" t="s">
        <v>1539</v>
      </c>
    </row>
    <row r="1401" spans="1:8" x14ac:dyDescent="0.25">
      <c r="A1401" s="103"/>
      <c r="B1401" s="324"/>
      <c r="C1401" s="324" t="s">
        <v>1539</v>
      </c>
      <c r="D1401" t="s">
        <v>1539</v>
      </c>
      <c r="E1401" s="323" t="s">
        <v>1539</v>
      </c>
      <c r="G1401" s="323" t="s">
        <v>1539</v>
      </c>
      <c r="H1401" s="323" t="s">
        <v>1539</v>
      </c>
    </row>
    <row r="1402" spans="1:8" x14ac:dyDescent="0.25">
      <c r="A1402" s="103"/>
      <c r="B1402" s="324"/>
      <c r="C1402" s="324" t="s">
        <v>1539</v>
      </c>
      <c r="D1402" t="s">
        <v>1539</v>
      </c>
      <c r="E1402" s="323" t="s">
        <v>1539</v>
      </c>
      <c r="G1402" s="323" t="s">
        <v>1539</v>
      </c>
      <c r="H1402" s="323" t="s">
        <v>1539</v>
      </c>
    </row>
    <row r="1403" spans="1:8" x14ac:dyDescent="0.25">
      <c r="A1403" s="103"/>
      <c r="B1403" s="324"/>
      <c r="C1403" s="324" t="s">
        <v>1539</v>
      </c>
      <c r="D1403" t="s">
        <v>1539</v>
      </c>
      <c r="E1403" s="323" t="s">
        <v>1539</v>
      </c>
      <c r="G1403" s="323" t="s">
        <v>1539</v>
      </c>
      <c r="H1403" s="323" t="s">
        <v>1539</v>
      </c>
    </row>
    <row r="1404" spans="1:8" x14ac:dyDescent="0.25">
      <c r="A1404" s="103"/>
      <c r="B1404" s="324"/>
      <c r="C1404" s="324" t="s">
        <v>1539</v>
      </c>
      <c r="D1404" t="s">
        <v>1539</v>
      </c>
      <c r="E1404" s="323" t="s">
        <v>1539</v>
      </c>
      <c r="G1404" s="323" t="s">
        <v>1539</v>
      </c>
      <c r="H1404" s="323" t="s">
        <v>1539</v>
      </c>
    </row>
    <row r="1405" spans="1:8" x14ac:dyDescent="0.25">
      <c r="A1405" s="103"/>
      <c r="B1405" s="326"/>
      <c r="C1405" s="324" t="s">
        <v>1539</v>
      </c>
      <c r="D1405" t="s">
        <v>1539</v>
      </c>
      <c r="E1405" s="323" t="s">
        <v>1539</v>
      </c>
      <c r="G1405" s="323" t="s">
        <v>1539</v>
      </c>
      <c r="H1405" s="323" t="s">
        <v>1539</v>
      </c>
    </row>
    <row r="1406" spans="1:8" x14ac:dyDescent="0.25">
      <c r="A1406" s="103"/>
      <c r="C1406" s="324" t="s">
        <v>1539</v>
      </c>
      <c r="D1406" t="s">
        <v>1539</v>
      </c>
      <c r="E1406" s="323" t="s">
        <v>1539</v>
      </c>
      <c r="G1406" s="323" t="s">
        <v>1539</v>
      </c>
      <c r="H1406" s="323" t="s">
        <v>1539</v>
      </c>
    </row>
    <row r="1407" spans="1:8" x14ac:dyDescent="0.25">
      <c r="A1407" s="103"/>
      <c r="C1407" s="324" t="s">
        <v>1539</v>
      </c>
      <c r="D1407" t="s">
        <v>1539</v>
      </c>
      <c r="E1407" s="323" t="s">
        <v>1539</v>
      </c>
      <c r="G1407" s="323" t="s">
        <v>1539</v>
      </c>
      <c r="H1407" s="323" t="s">
        <v>1539</v>
      </c>
    </row>
    <row r="1408" spans="1:8" x14ac:dyDescent="0.25">
      <c r="A1408" s="103"/>
      <c r="C1408" s="324" t="s">
        <v>1539</v>
      </c>
      <c r="D1408" t="s">
        <v>1539</v>
      </c>
      <c r="E1408" s="323" t="s">
        <v>1539</v>
      </c>
      <c r="G1408" s="323" t="s">
        <v>1539</v>
      </c>
      <c r="H1408" s="323" t="s">
        <v>1539</v>
      </c>
    </row>
    <row r="1409" spans="1:8" x14ac:dyDescent="0.25">
      <c r="A1409" s="103"/>
      <c r="B1409" s="324"/>
      <c r="C1409" s="324" t="s">
        <v>1539</v>
      </c>
      <c r="D1409" t="s">
        <v>1539</v>
      </c>
      <c r="E1409" s="323" t="s">
        <v>1539</v>
      </c>
      <c r="G1409" s="323" t="s">
        <v>1539</v>
      </c>
      <c r="H1409" s="323" t="s">
        <v>1539</v>
      </c>
    </row>
    <row r="1410" spans="1:8" x14ac:dyDescent="0.25">
      <c r="A1410" s="103"/>
      <c r="B1410" s="324"/>
      <c r="C1410" s="324" t="s">
        <v>1539</v>
      </c>
      <c r="D1410" t="s">
        <v>1539</v>
      </c>
      <c r="E1410" s="323" t="s">
        <v>1539</v>
      </c>
      <c r="G1410" s="323" t="s">
        <v>1539</v>
      </c>
      <c r="H1410" s="323" t="s">
        <v>1539</v>
      </c>
    </row>
    <row r="1411" spans="1:8" x14ac:dyDescent="0.25">
      <c r="A1411" s="103"/>
      <c r="B1411" s="324"/>
      <c r="C1411" s="324" t="s">
        <v>1539</v>
      </c>
      <c r="D1411" t="s">
        <v>1539</v>
      </c>
      <c r="E1411" s="323" t="s">
        <v>1539</v>
      </c>
      <c r="G1411" s="323" t="s">
        <v>1539</v>
      </c>
      <c r="H1411" s="323" t="s">
        <v>1539</v>
      </c>
    </row>
    <row r="1412" spans="1:8" x14ac:dyDescent="0.25">
      <c r="A1412" s="103"/>
      <c r="B1412" s="324"/>
      <c r="C1412" s="324" t="s">
        <v>1539</v>
      </c>
      <c r="D1412" t="s">
        <v>1539</v>
      </c>
      <c r="E1412" s="323" t="s">
        <v>1539</v>
      </c>
      <c r="G1412" s="323" t="s">
        <v>1539</v>
      </c>
      <c r="H1412" s="323" t="s">
        <v>1539</v>
      </c>
    </row>
    <row r="1413" spans="1:8" x14ac:dyDescent="0.25">
      <c r="A1413" s="103"/>
      <c r="B1413" s="324"/>
      <c r="C1413" s="324" t="s">
        <v>1539</v>
      </c>
      <c r="D1413" t="s">
        <v>1539</v>
      </c>
      <c r="E1413" s="323" t="s">
        <v>1539</v>
      </c>
      <c r="G1413" s="323" t="s">
        <v>1539</v>
      </c>
      <c r="H1413" s="323" t="s">
        <v>1539</v>
      </c>
    </row>
    <row r="1414" spans="1:8" x14ac:dyDescent="0.25">
      <c r="A1414" s="103"/>
      <c r="B1414" s="324"/>
      <c r="C1414" s="324" t="s">
        <v>1539</v>
      </c>
      <c r="D1414" t="s">
        <v>1539</v>
      </c>
      <c r="E1414" s="323" t="s">
        <v>1539</v>
      </c>
      <c r="G1414" s="323" t="s">
        <v>1539</v>
      </c>
      <c r="H1414" s="323" t="s">
        <v>1539</v>
      </c>
    </row>
    <row r="1415" spans="1:8" x14ac:dyDescent="0.25">
      <c r="A1415" s="103"/>
      <c r="B1415" s="324"/>
      <c r="C1415" s="324" t="s">
        <v>1539</v>
      </c>
      <c r="D1415" t="s">
        <v>1539</v>
      </c>
      <c r="E1415" s="323" t="s">
        <v>1539</v>
      </c>
      <c r="G1415" s="323" t="s">
        <v>1539</v>
      </c>
      <c r="H1415" s="323" t="s">
        <v>1539</v>
      </c>
    </row>
    <row r="1416" spans="1:8" x14ac:dyDescent="0.25">
      <c r="A1416" s="103"/>
      <c r="B1416" s="324"/>
      <c r="C1416" s="324" t="s">
        <v>1539</v>
      </c>
      <c r="D1416" t="s">
        <v>1539</v>
      </c>
      <c r="E1416" s="323" t="s">
        <v>1539</v>
      </c>
      <c r="G1416" s="323" t="s">
        <v>1539</v>
      </c>
      <c r="H1416" s="323" t="s">
        <v>1539</v>
      </c>
    </row>
    <row r="1417" spans="1:8" x14ac:dyDescent="0.25">
      <c r="A1417" s="103"/>
      <c r="B1417" s="326"/>
      <c r="C1417" s="324" t="s">
        <v>1539</v>
      </c>
      <c r="D1417" t="s">
        <v>1539</v>
      </c>
      <c r="E1417" s="323" t="s">
        <v>1539</v>
      </c>
      <c r="G1417" s="323" t="s">
        <v>1539</v>
      </c>
      <c r="H1417" s="323" t="s">
        <v>1539</v>
      </c>
    </row>
    <row r="1418" spans="1:8" x14ac:dyDescent="0.25">
      <c r="A1418" s="103"/>
      <c r="C1418" s="324" t="s">
        <v>1539</v>
      </c>
      <c r="D1418" t="s">
        <v>1539</v>
      </c>
      <c r="E1418" s="323" t="s">
        <v>1539</v>
      </c>
      <c r="G1418" s="323" t="s">
        <v>1539</v>
      </c>
      <c r="H1418" s="323" t="s">
        <v>1539</v>
      </c>
    </row>
    <row r="1419" spans="1:8" x14ac:dyDescent="0.25">
      <c r="A1419" s="103"/>
      <c r="C1419" s="324" t="s">
        <v>1539</v>
      </c>
      <c r="D1419" t="s">
        <v>1539</v>
      </c>
      <c r="E1419" s="323" t="s">
        <v>1539</v>
      </c>
      <c r="G1419" s="323" t="s">
        <v>1539</v>
      </c>
      <c r="H1419" s="323" t="s">
        <v>1539</v>
      </c>
    </row>
    <row r="1420" spans="1:8" x14ac:dyDescent="0.25">
      <c r="A1420" s="103"/>
      <c r="C1420" s="324" t="s">
        <v>1539</v>
      </c>
      <c r="D1420" t="s">
        <v>1539</v>
      </c>
      <c r="E1420" s="323" t="s">
        <v>1539</v>
      </c>
      <c r="G1420" s="323" t="s">
        <v>1539</v>
      </c>
      <c r="H1420" s="323" t="s">
        <v>1539</v>
      </c>
    </row>
    <row r="1421" spans="1:8" x14ac:dyDescent="0.25">
      <c r="A1421" s="103"/>
      <c r="C1421" s="324" t="s">
        <v>1539</v>
      </c>
      <c r="D1421" t="s">
        <v>1539</v>
      </c>
      <c r="E1421" s="323" t="s">
        <v>1539</v>
      </c>
      <c r="G1421" s="323" t="s">
        <v>1539</v>
      </c>
      <c r="H1421" s="323" t="s">
        <v>1539</v>
      </c>
    </row>
    <row r="1422" spans="1:8" x14ac:dyDescent="0.25">
      <c r="A1422" s="103"/>
      <c r="B1422" s="324"/>
      <c r="C1422" s="324" t="s">
        <v>1539</v>
      </c>
      <c r="D1422" t="s">
        <v>1539</v>
      </c>
      <c r="E1422" s="323" t="s">
        <v>1539</v>
      </c>
      <c r="G1422" s="323" t="s">
        <v>1539</v>
      </c>
      <c r="H1422" s="323" t="s">
        <v>1539</v>
      </c>
    </row>
    <row r="1423" spans="1:8" x14ac:dyDescent="0.25">
      <c r="A1423" s="103"/>
      <c r="B1423" s="324"/>
      <c r="C1423" s="324" t="s">
        <v>1539</v>
      </c>
      <c r="D1423" t="s">
        <v>1539</v>
      </c>
      <c r="E1423" s="323" t="s">
        <v>1539</v>
      </c>
      <c r="G1423" s="323" t="s">
        <v>1539</v>
      </c>
      <c r="H1423" s="323" t="s">
        <v>1539</v>
      </c>
    </row>
    <row r="1424" spans="1:8" x14ac:dyDescent="0.25">
      <c r="A1424" s="103"/>
      <c r="B1424" s="324"/>
      <c r="C1424" s="324" t="s">
        <v>1539</v>
      </c>
      <c r="D1424" t="s">
        <v>1539</v>
      </c>
      <c r="E1424" s="323" t="s">
        <v>1539</v>
      </c>
      <c r="G1424" s="323" t="s">
        <v>1539</v>
      </c>
      <c r="H1424" s="323" t="s">
        <v>1539</v>
      </c>
    </row>
    <row r="1425" spans="1:8" x14ac:dyDescent="0.25">
      <c r="A1425" s="103"/>
      <c r="B1425" s="324"/>
      <c r="C1425" s="324" t="s">
        <v>1539</v>
      </c>
      <c r="D1425" t="s">
        <v>1539</v>
      </c>
      <c r="E1425" s="323" t="s">
        <v>1539</v>
      </c>
      <c r="G1425" s="323" t="s">
        <v>1539</v>
      </c>
      <c r="H1425" s="323" t="s">
        <v>1539</v>
      </c>
    </row>
    <row r="1426" spans="1:8" x14ac:dyDescent="0.25">
      <c r="A1426" s="103"/>
      <c r="B1426" s="324"/>
      <c r="C1426" s="324" t="s">
        <v>1539</v>
      </c>
      <c r="D1426" t="s">
        <v>1539</v>
      </c>
      <c r="E1426" s="323" t="s">
        <v>1539</v>
      </c>
      <c r="G1426" s="323" t="s">
        <v>1539</v>
      </c>
      <c r="H1426" s="323" t="s">
        <v>1539</v>
      </c>
    </row>
    <row r="1427" spans="1:8" x14ac:dyDescent="0.25">
      <c r="A1427" s="103"/>
      <c r="B1427" s="324"/>
      <c r="C1427" s="324" t="s">
        <v>1539</v>
      </c>
      <c r="D1427" t="s">
        <v>1539</v>
      </c>
      <c r="E1427" s="323" t="s">
        <v>1539</v>
      </c>
      <c r="G1427" s="323" t="s">
        <v>1539</v>
      </c>
      <c r="H1427" s="323" t="s">
        <v>1539</v>
      </c>
    </row>
    <row r="1428" spans="1:8" x14ac:dyDescent="0.25">
      <c r="A1428" s="103"/>
      <c r="B1428" s="324"/>
      <c r="C1428" s="324" t="s">
        <v>1539</v>
      </c>
      <c r="D1428" t="s">
        <v>1539</v>
      </c>
      <c r="E1428" s="323" t="s">
        <v>1539</v>
      </c>
      <c r="G1428" s="323" t="s">
        <v>1539</v>
      </c>
      <c r="H1428" s="323" t="s">
        <v>1539</v>
      </c>
    </row>
    <row r="1429" spans="1:8" x14ac:dyDescent="0.25">
      <c r="A1429" s="103"/>
      <c r="B1429" s="324"/>
      <c r="C1429" s="324" t="s">
        <v>1539</v>
      </c>
      <c r="D1429" t="s">
        <v>1539</v>
      </c>
      <c r="E1429" s="323" t="s">
        <v>1539</v>
      </c>
      <c r="G1429" s="323" t="s">
        <v>1539</v>
      </c>
      <c r="H1429" s="323" t="s">
        <v>1539</v>
      </c>
    </row>
    <row r="1430" spans="1:8" x14ac:dyDescent="0.25">
      <c r="A1430" s="103"/>
      <c r="B1430" s="324"/>
      <c r="C1430" s="324" t="s">
        <v>1539</v>
      </c>
      <c r="D1430" t="s">
        <v>1539</v>
      </c>
      <c r="E1430" s="323" t="s">
        <v>1539</v>
      </c>
      <c r="G1430" s="323" t="s">
        <v>1539</v>
      </c>
      <c r="H1430" s="323" t="s">
        <v>1539</v>
      </c>
    </row>
    <row r="1431" spans="1:8" x14ac:dyDescent="0.25">
      <c r="A1431" s="103"/>
      <c r="B1431" s="324"/>
      <c r="C1431" s="324" t="s">
        <v>1539</v>
      </c>
      <c r="D1431" t="s">
        <v>1539</v>
      </c>
      <c r="E1431" s="323" t="s">
        <v>1539</v>
      </c>
      <c r="G1431" s="323" t="s">
        <v>1539</v>
      </c>
      <c r="H1431" s="323" t="s">
        <v>1539</v>
      </c>
    </row>
    <row r="1432" spans="1:8" x14ac:dyDescent="0.25">
      <c r="A1432" s="103"/>
      <c r="B1432" s="324"/>
      <c r="C1432" s="324" t="s">
        <v>1539</v>
      </c>
      <c r="D1432" t="s">
        <v>1539</v>
      </c>
      <c r="E1432" s="323" t="s">
        <v>1539</v>
      </c>
      <c r="G1432" s="323" t="s">
        <v>1539</v>
      </c>
      <c r="H1432" s="323" t="s">
        <v>1539</v>
      </c>
    </row>
    <row r="1433" spans="1:8" x14ac:dyDescent="0.25">
      <c r="A1433" s="103"/>
      <c r="B1433" s="324"/>
      <c r="C1433" s="324" t="s">
        <v>1539</v>
      </c>
      <c r="D1433" t="s">
        <v>1539</v>
      </c>
      <c r="E1433" s="323" t="s">
        <v>1539</v>
      </c>
      <c r="G1433" s="323" t="s">
        <v>1539</v>
      </c>
      <c r="H1433" s="323" t="s">
        <v>1539</v>
      </c>
    </row>
    <row r="1434" spans="1:8" x14ac:dyDescent="0.25">
      <c r="A1434" s="103"/>
      <c r="B1434" s="324"/>
      <c r="C1434" s="324" t="s">
        <v>1539</v>
      </c>
      <c r="D1434" t="s">
        <v>1539</v>
      </c>
      <c r="E1434" s="323" t="s">
        <v>1539</v>
      </c>
      <c r="G1434" s="323" t="s">
        <v>1539</v>
      </c>
      <c r="H1434" s="323" t="s">
        <v>1539</v>
      </c>
    </row>
    <row r="1435" spans="1:8" x14ac:dyDescent="0.25">
      <c r="A1435" s="103"/>
      <c r="B1435" s="324"/>
      <c r="C1435" s="324" t="s">
        <v>1539</v>
      </c>
      <c r="D1435" t="s">
        <v>1539</v>
      </c>
      <c r="E1435" s="323" t="s">
        <v>1539</v>
      </c>
      <c r="G1435" s="323" t="s">
        <v>1539</v>
      </c>
      <c r="H1435" s="323" t="s">
        <v>1539</v>
      </c>
    </row>
    <row r="1436" spans="1:8" x14ac:dyDescent="0.25">
      <c r="A1436" s="103"/>
      <c r="B1436" s="324"/>
      <c r="C1436" s="324" t="s">
        <v>1539</v>
      </c>
      <c r="D1436" t="s">
        <v>1539</v>
      </c>
      <c r="E1436" s="323" t="s">
        <v>1539</v>
      </c>
      <c r="G1436" s="323" t="s">
        <v>1539</v>
      </c>
      <c r="H1436" s="323" t="s">
        <v>1539</v>
      </c>
    </row>
    <row r="1437" spans="1:8" x14ac:dyDescent="0.25">
      <c r="A1437" s="103"/>
      <c r="B1437" s="324"/>
      <c r="C1437" s="324" t="s">
        <v>1539</v>
      </c>
      <c r="D1437" t="s">
        <v>1539</v>
      </c>
      <c r="E1437" s="323" t="s">
        <v>1539</v>
      </c>
      <c r="G1437" s="323" t="s">
        <v>1539</v>
      </c>
      <c r="H1437" s="323" t="s">
        <v>1539</v>
      </c>
    </row>
    <row r="1438" spans="1:8" x14ac:dyDescent="0.25">
      <c r="A1438" s="103"/>
      <c r="B1438" s="324"/>
      <c r="C1438" s="324" t="s">
        <v>1539</v>
      </c>
      <c r="D1438" t="s">
        <v>1539</v>
      </c>
      <c r="E1438" s="323" t="s">
        <v>1539</v>
      </c>
      <c r="G1438" s="323" t="s">
        <v>1539</v>
      </c>
      <c r="H1438" s="323" t="s">
        <v>1539</v>
      </c>
    </row>
    <row r="1439" spans="1:8" x14ac:dyDescent="0.25">
      <c r="A1439" s="103"/>
      <c r="B1439" s="324"/>
      <c r="C1439" s="324" t="s">
        <v>1539</v>
      </c>
      <c r="D1439" t="s">
        <v>1539</v>
      </c>
      <c r="E1439" s="323" t="s">
        <v>1539</v>
      </c>
      <c r="G1439" s="323" t="s">
        <v>1539</v>
      </c>
      <c r="H1439" s="323" t="s">
        <v>1539</v>
      </c>
    </row>
    <row r="1440" spans="1:8" x14ac:dyDescent="0.25">
      <c r="A1440" s="103"/>
      <c r="B1440" s="324"/>
      <c r="C1440" s="324" t="s">
        <v>1539</v>
      </c>
      <c r="D1440" t="s">
        <v>1539</v>
      </c>
      <c r="E1440" s="323" t="s">
        <v>1539</v>
      </c>
      <c r="G1440" s="323" t="s">
        <v>1539</v>
      </c>
      <c r="H1440" s="323" t="s">
        <v>1539</v>
      </c>
    </row>
    <row r="1441" spans="1:8" x14ac:dyDescent="0.25">
      <c r="A1441" s="103"/>
      <c r="B1441" s="324"/>
      <c r="C1441" s="324" t="s">
        <v>1539</v>
      </c>
      <c r="D1441" t="s">
        <v>1539</v>
      </c>
      <c r="E1441" s="323" t="s">
        <v>1539</v>
      </c>
      <c r="G1441" s="323" t="s">
        <v>1539</v>
      </c>
      <c r="H1441" s="323" t="s">
        <v>1539</v>
      </c>
    </row>
    <row r="1442" spans="1:8" x14ac:dyDescent="0.25">
      <c r="A1442" s="103"/>
      <c r="B1442" s="324"/>
      <c r="C1442" s="324" t="s">
        <v>1539</v>
      </c>
      <c r="D1442" t="s">
        <v>1539</v>
      </c>
      <c r="E1442" s="323" t="s">
        <v>1539</v>
      </c>
      <c r="G1442" s="323" t="s">
        <v>1539</v>
      </c>
      <c r="H1442" s="323" t="s">
        <v>1539</v>
      </c>
    </row>
    <row r="1443" spans="1:8" x14ac:dyDescent="0.25">
      <c r="A1443" s="103"/>
      <c r="B1443" s="324"/>
      <c r="C1443" s="324" t="s">
        <v>1539</v>
      </c>
      <c r="D1443" t="s">
        <v>1539</v>
      </c>
      <c r="E1443" s="323" t="s">
        <v>1539</v>
      </c>
      <c r="G1443" s="323" t="s">
        <v>1539</v>
      </c>
      <c r="H1443" s="323" t="s">
        <v>1539</v>
      </c>
    </row>
    <row r="1444" spans="1:8" x14ac:dyDescent="0.25">
      <c r="A1444" s="103"/>
      <c r="B1444" s="324"/>
      <c r="C1444" s="324" t="s">
        <v>1539</v>
      </c>
      <c r="D1444" t="s">
        <v>1539</v>
      </c>
      <c r="E1444" s="323" t="s">
        <v>1539</v>
      </c>
      <c r="G1444" s="323" t="s">
        <v>1539</v>
      </c>
      <c r="H1444" s="323" t="s">
        <v>1539</v>
      </c>
    </row>
    <row r="1445" spans="1:8" x14ac:dyDescent="0.25">
      <c r="A1445" s="103"/>
      <c r="B1445" s="324"/>
      <c r="C1445" s="324" t="s">
        <v>1539</v>
      </c>
      <c r="D1445" t="s">
        <v>1539</v>
      </c>
      <c r="E1445" s="323" t="s">
        <v>1539</v>
      </c>
      <c r="G1445" s="323" t="s">
        <v>1539</v>
      </c>
      <c r="H1445" s="323" t="s">
        <v>1539</v>
      </c>
    </row>
    <row r="1446" spans="1:8" x14ac:dyDescent="0.25">
      <c r="A1446" s="103"/>
      <c r="B1446" s="324"/>
      <c r="C1446" s="324" t="s">
        <v>1539</v>
      </c>
      <c r="D1446" t="s">
        <v>1539</v>
      </c>
      <c r="E1446" s="323" t="s">
        <v>1539</v>
      </c>
      <c r="G1446" s="323" t="s">
        <v>1539</v>
      </c>
      <c r="H1446" s="323" t="s">
        <v>1539</v>
      </c>
    </row>
    <row r="1447" spans="1:8" x14ac:dyDescent="0.25">
      <c r="A1447" s="103"/>
      <c r="B1447" s="324"/>
      <c r="C1447" s="324" t="s">
        <v>1539</v>
      </c>
      <c r="D1447" t="s">
        <v>1539</v>
      </c>
      <c r="E1447" s="323" t="s">
        <v>1539</v>
      </c>
      <c r="G1447" s="323" t="s">
        <v>1539</v>
      </c>
      <c r="H1447" s="323" t="s">
        <v>1539</v>
      </c>
    </row>
    <row r="1448" spans="1:8" x14ac:dyDescent="0.25">
      <c r="A1448" s="103"/>
      <c r="B1448" s="324"/>
      <c r="C1448" s="324" t="s">
        <v>1539</v>
      </c>
      <c r="D1448" t="s">
        <v>1539</v>
      </c>
      <c r="E1448" s="323" t="s">
        <v>1539</v>
      </c>
      <c r="G1448" s="323" t="s">
        <v>1539</v>
      </c>
      <c r="H1448" s="323" t="s">
        <v>1539</v>
      </c>
    </row>
    <row r="1449" spans="1:8" x14ac:dyDescent="0.25">
      <c r="A1449" s="103"/>
      <c r="B1449" s="324"/>
      <c r="C1449" s="324" t="s">
        <v>1539</v>
      </c>
      <c r="D1449" t="s">
        <v>1539</v>
      </c>
      <c r="E1449" s="323" t="s">
        <v>1539</v>
      </c>
      <c r="G1449" s="323" t="s">
        <v>1539</v>
      </c>
      <c r="H1449" s="323" t="s">
        <v>1539</v>
      </c>
    </row>
    <row r="1450" spans="1:8" x14ac:dyDescent="0.25">
      <c r="A1450" s="103"/>
      <c r="B1450" s="324"/>
      <c r="C1450" s="324" t="s">
        <v>1539</v>
      </c>
      <c r="D1450" t="s">
        <v>1539</v>
      </c>
      <c r="E1450" s="323" t="s">
        <v>1539</v>
      </c>
      <c r="G1450" s="323" t="s">
        <v>1539</v>
      </c>
      <c r="H1450" s="323" t="s">
        <v>1539</v>
      </c>
    </row>
    <row r="1451" spans="1:8" x14ac:dyDescent="0.25">
      <c r="A1451" s="103"/>
      <c r="B1451" s="324"/>
      <c r="C1451" s="324" t="s">
        <v>1539</v>
      </c>
      <c r="D1451" t="s">
        <v>1539</v>
      </c>
      <c r="E1451" s="323" t="s">
        <v>1539</v>
      </c>
      <c r="G1451" s="323" t="s">
        <v>1539</v>
      </c>
      <c r="H1451" s="323" t="s">
        <v>1539</v>
      </c>
    </row>
    <row r="1452" spans="1:8" x14ac:dyDescent="0.25">
      <c r="A1452" s="103"/>
      <c r="B1452" s="324"/>
      <c r="C1452" s="324" t="s">
        <v>1539</v>
      </c>
      <c r="D1452" t="s">
        <v>1539</v>
      </c>
      <c r="E1452" s="323" t="s">
        <v>1539</v>
      </c>
      <c r="G1452" s="323" t="s">
        <v>1539</v>
      </c>
      <c r="H1452" s="323" t="s">
        <v>1539</v>
      </c>
    </row>
    <row r="1453" spans="1:8" x14ac:dyDescent="0.25">
      <c r="A1453" s="103"/>
      <c r="B1453" s="324"/>
      <c r="C1453" s="324" t="s">
        <v>1539</v>
      </c>
      <c r="D1453" t="s">
        <v>1539</v>
      </c>
      <c r="E1453" s="323" t="s">
        <v>1539</v>
      </c>
      <c r="G1453" s="323" t="s">
        <v>1539</v>
      </c>
      <c r="H1453" s="323" t="s">
        <v>1539</v>
      </c>
    </row>
    <row r="1454" spans="1:8" x14ac:dyDescent="0.25">
      <c r="A1454" s="103"/>
      <c r="B1454" s="324"/>
      <c r="C1454" s="324" t="s">
        <v>1539</v>
      </c>
      <c r="D1454" t="s">
        <v>1539</v>
      </c>
      <c r="E1454" s="323" t="s">
        <v>1539</v>
      </c>
      <c r="G1454" s="323" t="s">
        <v>1539</v>
      </c>
      <c r="H1454" s="323" t="s">
        <v>1539</v>
      </c>
    </row>
    <row r="1455" spans="1:8" x14ac:dyDescent="0.25">
      <c r="A1455" s="103"/>
      <c r="B1455" s="327"/>
      <c r="C1455" s="324" t="s">
        <v>1539</v>
      </c>
      <c r="D1455" t="s">
        <v>1539</v>
      </c>
      <c r="E1455" s="323" t="s">
        <v>1539</v>
      </c>
      <c r="G1455" s="323" t="s">
        <v>1539</v>
      </c>
      <c r="H1455" s="323" t="s">
        <v>1539</v>
      </c>
    </row>
    <row r="1456" spans="1:8" x14ac:dyDescent="0.25">
      <c r="A1456" s="103"/>
      <c r="B1456" s="324"/>
      <c r="C1456" s="324" t="s">
        <v>1539</v>
      </c>
      <c r="D1456" t="s">
        <v>1539</v>
      </c>
      <c r="E1456" s="323" t="s">
        <v>1539</v>
      </c>
      <c r="G1456" s="323" t="s">
        <v>1539</v>
      </c>
      <c r="H1456" s="323" t="s">
        <v>1539</v>
      </c>
    </row>
    <row r="1457" spans="1:8" x14ac:dyDescent="0.25">
      <c r="A1457" s="103"/>
      <c r="B1457" s="324"/>
      <c r="C1457" s="324" t="s">
        <v>1539</v>
      </c>
      <c r="D1457" t="s">
        <v>1539</v>
      </c>
      <c r="E1457" s="323" t="s">
        <v>1539</v>
      </c>
      <c r="G1457" s="323" t="s">
        <v>1539</v>
      </c>
      <c r="H1457" s="323" t="s">
        <v>1539</v>
      </c>
    </row>
    <row r="1458" spans="1:8" x14ac:dyDescent="0.25">
      <c r="A1458" s="103"/>
      <c r="B1458" s="324"/>
      <c r="C1458" s="324" t="s">
        <v>1539</v>
      </c>
      <c r="D1458" t="s">
        <v>1539</v>
      </c>
      <c r="E1458" s="323" t="s">
        <v>1539</v>
      </c>
      <c r="G1458" s="323" t="s">
        <v>1539</v>
      </c>
      <c r="H1458" s="323" t="s">
        <v>1539</v>
      </c>
    </row>
    <row r="1459" spans="1:8" x14ac:dyDescent="0.25">
      <c r="A1459" s="103"/>
      <c r="B1459" s="324"/>
      <c r="C1459" s="324" t="s">
        <v>1539</v>
      </c>
      <c r="D1459" t="s">
        <v>1539</v>
      </c>
      <c r="E1459" s="323" t="s">
        <v>1539</v>
      </c>
      <c r="G1459" s="323" t="s">
        <v>1539</v>
      </c>
      <c r="H1459" s="323" t="s">
        <v>1539</v>
      </c>
    </row>
    <row r="1460" spans="1:8" x14ac:dyDescent="0.25">
      <c r="A1460" s="103"/>
      <c r="B1460" s="324"/>
      <c r="C1460" s="324" t="s">
        <v>1539</v>
      </c>
      <c r="D1460" t="s">
        <v>1539</v>
      </c>
      <c r="E1460" s="323" t="s">
        <v>1539</v>
      </c>
      <c r="G1460" s="323" t="s">
        <v>1539</v>
      </c>
      <c r="H1460" s="323" t="s">
        <v>1539</v>
      </c>
    </row>
    <row r="1461" spans="1:8" x14ac:dyDescent="0.25">
      <c r="A1461" s="103"/>
      <c r="B1461" s="324"/>
      <c r="C1461" s="324" t="s">
        <v>1539</v>
      </c>
      <c r="D1461" t="s">
        <v>1539</v>
      </c>
      <c r="E1461" s="323" t="s">
        <v>1539</v>
      </c>
      <c r="G1461" s="323" t="s">
        <v>1539</v>
      </c>
      <c r="H1461" s="323" t="s">
        <v>1539</v>
      </c>
    </row>
    <row r="1462" spans="1:8" x14ac:dyDescent="0.25">
      <c r="A1462" s="103"/>
      <c r="B1462" s="324"/>
      <c r="C1462" s="324" t="s">
        <v>1539</v>
      </c>
      <c r="D1462" t="s">
        <v>1539</v>
      </c>
      <c r="E1462" s="323" t="s">
        <v>1539</v>
      </c>
      <c r="G1462" s="323" t="s">
        <v>1539</v>
      </c>
      <c r="H1462" s="323" t="s">
        <v>1539</v>
      </c>
    </row>
    <row r="1463" spans="1:8" x14ac:dyDescent="0.25">
      <c r="A1463" s="103"/>
      <c r="B1463" s="324"/>
      <c r="C1463" s="324" t="s">
        <v>1539</v>
      </c>
      <c r="D1463" t="s">
        <v>1539</v>
      </c>
      <c r="E1463" s="323" t="s">
        <v>1539</v>
      </c>
      <c r="G1463" s="323" t="s">
        <v>1539</v>
      </c>
      <c r="H1463" s="323" t="s">
        <v>1539</v>
      </c>
    </row>
    <row r="1464" spans="1:8" x14ac:dyDescent="0.25">
      <c r="A1464" s="103"/>
      <c r="B1464" s="324"/>
      <c r="C1464" s="324" t="s">
        <v>1539</v>
      </c>
      <c r="D1464" t="s">
        <v>1539</v>
      </c>
      <c r="E1464" s="323" t="s">
        <v>1539</v>
      </c>
      <c r="G1464" s="323" t="s">
        <v>1539</v>
      </c>
      <c r="H1464" s="323" t="s">
        <v>1539</v>
      </c>
    </row>
    <row r="1465" spans="1:8" x14ac:dyDescent="0.25">
      <c r="A1465" s="103"/>
      <c r="B1465" s="324"/>
      <c r="C1465" s="324" t="s">
        <v>1539</v>
      </c>
      <c r="D1465" t="s">
        <v>1539</v>
      </c>
      <c r="E1465" s="323" t="s">
        <v>1539</v>
      </c>
      <c r="G1465" s="323" t="s">
        <v>1539</v>
      </c>
      <c r="H1465" s="323" t="s">
        <v>1539</v>
      </c>
    </row>
    <row r="1466" spans="1:8" x14ac:dyDescent="0.25">
      <c r="A1466" s="103"/>
      <c r="B1466" s="324"/>
      <c r="C1466" s="324" t="s">
        <v>1539</v>
      </c>
      <c r="D1466" t="s">
        <v>1539</v>
      </c>
      <c r="E1466" s="323" t="s">
        <v>1539</v>
      </c>
      <c r="G1466" s="323" t="s">
        <v>1539</v>
      </c>
      <c r="H1466" s="323" t="s">
        <v>1539</v>
      </c>
    </row>
    <row r="1467" spans="1:8" x14ac:dyDescent="0.25">
      <c r="A1467" s="103"/>
      <c r="B1467" s="324"/>
      <c r="C1467" s="324" t="s">
        <v>1539</v>
      </c>
      <c r="D1467" t="s">
        <v>1539</v>
      </c>
      <c r="E1467" s="323" t="s">
        <v>1539</v>
      </c>
      <c r="G1467" s="323" t="s">
        <v>1539</v>
      </c>
      <c r="H1467" s="323" t="s">
        <v>1539</v>
      </c>
    </row>
    <row r="1468" spans="1:8" x14ac:dyDescent="0.25">
      <c r="A1468" s="103"/>
      <c r="B1468" s="324"/>
      <c r="C1468" s="324" t="s">
        <v>1539</v>
      </c>
      <c r="D1468" t="s">
        <v>1539</v>
      </c>
      <c r="E1468" s="323" t="s">
        <v>1539</v>
      </c>
      <c r="G1468" s="323" t="s">
        <v>1539</v>
      </c>
      <c r="H1468" s="323" t="s">
        <v>1539</v>
      </c>
    </row>
    <row r="1469" spans="1:8" x14ac:dyDescent="0.25">
      <c r="A1469" s="103"/>
      <c r="B1469" s="324"/>
      <c r="C1469" s="324" t="s">
        <v>1539</v>
      </c>
      <c r="D1469" t="s">
        <v>1539</v>
      </c>
      <c r="E1469" s="323" t="s">
        <v>1539</v>
      </c>
      <c r="G1469" s="323" t="s">
        <v>1539</v>
      </c>
      <c r="H1469" s="323" t="s">
        <v>1539</v>
      </c>
    </row>
    <row r="1470" spans="1:8" x14ac:dyDescent="0.25">
      <c r="A1470" s="103"/>
      <c r="B1470" s="324"/>
      <c r="C1470" s="324" t="s">
        <v>1539</v>
      </c>
      <c r="D1470" t="s">
        <v>1539</v>
      </c>
      <c r="E1470" s="323" t="s">
        <v>1539</v>
      </c>
      <c r="G1470" s="323" t="s">
        <v>1539</v>
      </c>
      <c r="H1470" s="323" t="s">
        <v>1539</v>
      </c>
    </row>
    <row r="1471" spans="1:8" x14ac:dyDescent="0.25">
      <c r="A1471" s="103"/>
      <c r="B1471" s="324"/>
      <c r="C1471" s="324" t="s">
        <v>1539</v>
      </c>
      <c r="D1471" t="s">
        <v>1539</v>
      </c>
      <c r="E1471" s="323" t="s">
        <v>1539</v>
      </c>
      <c r="G1471" s="323" t="s">
        <v>1539</v>
      </c>
      <c r="H1471" s="323" t="s">
        <v>1539</v>
      </c>
    </row>
    <row r="1472" spans="1:8" x14ac:dyDescent="0.25">
      <c r="A1472" s="103"/>
      <c r="B1472" s="324"/>
      <c r="C1472" s="324" t="s">
        <v>1539</v>
      </c>
      <c r="D1472" t="s">
        <v>1539</v>
      </c>
      <c r="E1472" s="323" t="s">
        <v>1539</v>
      </c>
      <c r="G1472" s="323" t="s">
        <v>1539</v>
      </c>
      <c r="H1472" s="323" t="s">
        <v>1539</v>
      </c>
    </row>
    <row r="1473" spans="1:8" x14ac:dyDescent="0.25">
      <c r="A1473" s="103"/>
      <c r="B1473" s="324"/>
      <c r="C1473" s="324" t="s">
        <v>1539</v>
      </c>
      <c r="D1473" t="s">
        <v>1539</v>
      </c>
      <c r="E1473" s="323" t="s">
        <v>1539</v>
      </c>
      <c r="G1473" s="323" t="s">
        <v>1539</v>
      </c>
      <c r="H1473" s="323" t="s">
        <v>1539</v>
      </c>
    </row>
    <row r="1474" spans="1:8" x14ac:dyDescent="0.25">
      <c r="A1474" s="103"/>
      <c r="B1474" s="324"/>
      <c r="C1474" s="324" t="s">
        <v>1539</v>
      </c>
      <c r="D1474" t="s">
        <v>1539</v>
      </c>
      <c r="E1474" s="323" t="s">
        <v>1539</v>
      </c>
      <c r="G1474" s="323" t="s">
        <v>1539</v>
      </c>
      <c r="H1474" s="323" t="s">
        <v>1539</v>
      </c>
    </row>
    <row r="1475" spans="1:8" x14ac:dyDescent="0.25">
      <c r="A1475" s="103"/>
      <c r="B1475" s="324"/>
      <c r="C1475" s="324" t="s">
        <v>1539</v>
      </c>
      <c r="D1475" t="s">
        <v>1539</v>
      </c>
      <c r="E1475" s="323" t="s">
        <v>1539</v>
      </c>
      <c r="G1475" s="323" t="s">
        <v>1539</v>
      </c>
      <c r="H1475" s="323" t="s">
        <v>1539</v>
      </c>
    </row>
    <row r="1476" spans="1:8" x14ac:dyDescent="0.25">
      <c r="A1476" s="103"/>
      <c r="B1476" s="324"/>
      <c r="C1476" s="324" t="s">
        <v>1539</v>
      </c>
      <c r="D1476" t="s">
        <v>1539</v>
      </c>
      <c r="E1476" s="323" t="s">
        <v>1539</v>
      </c>
      <c r="G1476" s="323" t="s">
        <v>1539</v>
      </c>
      <c r="H1476" s="323" t="s">
        <v>1539</v>
      </c>
    </row>
    <row r="1477" spans="1:8" x14ac:dyDescent="0.25">
      <c r="A1477" s="103"/>
      <c r="B1477" s="324"/>
      <c r="C1477" s="324" t="s">
        <v>1539</v>
      </c>
      <c r="D1477" t="s">
        <v>1539</v>
      </c>
      <c r="E1477" s="323" t="s">
        <v>1539</v>
      </c>
      <c r="G1477" s="323" t="s">
        <v>1539</v>
      </c>
      <c r="H1477" s="323" t="s">
        <v>1539</v>
      </c>
    </row>
    <row r="1478" spans="1:8" x14ac:dyDescent="0.25">
      <c r="A1478" s="103"/>
      <c r="B1478" s="326"/>
      <c r="C1478" s="324" t="s">
        <v>1539</v>
      </c>
      <c r="D1478" t="s">
        <v>1539</v>
      </c>
      <c r="E1478" s="323" t="s">
        <v>1539</v>
      </c>
      <c r="G1478" s="323" t="s">
        <v>1539</v>
      </c>
      <c r="H1478" s="323" t="s">
        <v>1539</v>
      </c>
    </row>
    <row r="1479" spans="1:8" x14ac:dyDescent="0.25">
      <c r="A1479" s="103"/>
      <c r="C1479" s="324" t="s">
        <v>1539</v>
      </c>
      <c r="D1479" t="s">
        <v>1539</v>
      </c>
      <c r="E1479" s="323" t="s">
        <v>1539</v>
      </c>
      <c r="G1479" s="323" t="s">
        <v>1539</v>
      </c>
      <c r="H1479" s="323" t="s">
        <v>1539</v>
      </c>
    </row>
    <row r="1480" spans="1:8" x14ac:dyDescent="0.25">
      <c r="A1480" s="103"/>
      <c r="C1480" s="324" t="s">
        <v>1539</v>
      </c>
      <c r="D1480" t="s">
        <v>1539</v>
      </c>
      <c r="E1480" s="323" t="s">
        <v>1539</v>
      </c>
      <c r="G1480" s="323" t="s">
        <v>1539</v>
      </c>
      <c r="H1480" s="323" t="s">
        <v>1539</v>
      </c>
    </row>
    <row r="1481" spans="1:8" x14ac:dyDescent="0.25">
      <c r="A1481" s="103"/>
      <c r="C1481" s="324" t="s">
        <v>1539</v>
      </c>
      <c r="D1481" t="s">
        <v>1539</v>
      </c>
      <c r="E1481" s="323" t="s">
        <v>1539</v>
      </c>
      <c r="G1481" s="323" t="s">
        <v>1539</v>
      </c>
      <c r="H1481" s="323" t="s">
        <v>1539</v>
      </c>
    </row>
    <row r="1482" spans="1:8" x14ac:dyDescent="0.25">
      <c r="A1482" s="103"/>
      <c r="B1482" s="324"/>
      <c r="C1482" s="324" t="s">
        <v>1539</v>
      </c>
      <c r="D1482" t="s">
        <v>1539</v>
      </c>
      <c r="E1482" s="323" t="s">
        <v>1539</v>
      </c>
      <c r="G1482" s="323" t="s">
        <v>1539</v>
      </c>
      <c r="H1482" s="323" t="s">
        <v>1539</v>
      </c>
    </row>
    <row r="1483" spans="1:8" x14ac:dyDescent="0.25">
      <c r="A1483" s="103"/>
      <c r="B1483" s="324"/>
      <c r="C1483" s="324" t="s">
        <v>1539</v>
      </c>
      <c r="D1483" t="s">
        <v>1539</v>
      </c>
      <c r="E1483" s="323" t="s">
        <v>1539</v>
      </c>
      <c r="G1483" s="323" t="s">
        <v>1539</v>
      </c>
      <c r="H1483" s="323" t="s">
        <v>1539</v>
      </c>
    </row>
    <row r="1484" spans="1:8" x14ac:dyDescent="0.25">
      <c r="A1484" s="103"/>
      <c r="B1484" s="324"/>
      <c r="C1484" s="324" t="s">
        <v>1539</v>
      </c>
      <c r="D1484" t="s">
        <v>1539</v>
      </c>
      <c r="E1484" s="323" t="s">
        <v>1539</v>
      </c>
      <c r="G1484" s="323" t="s">
        <v>1539</v>
      </c>
      <c r="H1484" s="323" t="s">
        <v>1539</v>
      </c>
    </row>
    <row r="1485" spans="1:8" x14ac:dyDescent="0.25">
      <c r="A1485" s="103"/>
      <c r="B1485" s="324"/>
      <c r="C1485" s="324" t="s">
        <v>1539</v>
      </c>
      <c r="D1485" t="s">
        <v>1539</v>
      </c>
      <c r="E1485" s="323" t="s">
        <v>1539</v>
      </c>
      <c r="G1485" s="323" t="s">
        <v>1539</v>
      </c>
      <c r="H1485" s="323" t="s">
        <v>1539</v>
      </c>
    </row>
    <row r="1486" spans="1:8" x14ac:dyDescent="0.25">
      <c r="A1486" s="103"/>
      <c r="B1486" s="324"/>
      <c r="C1486" s="324" t="s">
        <v>1539</v>
      </c>
      <c r="D1486" t="s">
        <v>1539</v>
      </c>
      <c r="E1486" s="323" t="s">
        <v>1539</v>
      </c>
      <c r="G1486" s="323" t="s">
        <v>1539</v>
      </c>
      <c r="H1486" s="323" t="s">
        <v>1539</v>
      </c>
    </row>
    <row r="1487" spans="1:8" x14ac:dyDescent="0.25">
      <c r="A1487" s="103"/>
      <c r="B1487" s="324"/>
      <c r="C1487" s="324" t="s">
        <v>1539</v>
      </c>
      <c r="D1487" t="s">
        <v>1539</v>
      </c>
      <c r="E1487" s="323" t="s">
        <v>1539</v>
      </c>
      <c r="G1487" s="323" t="s">
        <v>1539</v>
      </c>
      <c r="H1487" s="323" t="s">
        <v>1539</v>
      </c>
    </row>
    <row r="1488" spans="1:8" x14ac:dyDescent="0.25">
      <c r="A1488" s="103"/>
      <c r="B1488" s="324"/>
      <c r="C1488" s="324" t="s">
        <v>1539</v>
      </c>
      <c r="D1488" t="s">
        <v>1539</v>
      </c>
      <c r="E1488" s="323" t="s">
        <v>1539</v>
      </c>
      <c r="G1488" s="323" t="s">
        <v>1539</v>
      </c>
      <c r="H1488" s="323" t="s">
        <v>1539</v>
      </c>
    </row>
    <row r="1489" spans="1:8" x14ac:dyDescent="0.25">
      <c r="A1489" s="103"/>
      <c r="B1489" s="324"/>
      <c r="C1489" s="324" t="s">
        <v>1539</v>
      </c>
      <c r="D1489" t="s">
        <v>1539</v>
      </c>
      <c r="E1489" s="323" t="s">
        <v>1539</v>
      </c>
      <c r="G1489" s="323" t="s">
        <v>1539</v>
      </c>
      <c r="H1489" s="323" t="s">
        <v>1539</v>
      </c>
    </row>
    <row r="1490" spans="1:8" x14ac:dyDescent="0.25">
      <c r="A1490" s="103"/>
      <c r="B1490" s="324"/>
      <c r="C1490" s="324" t="s">
        <v>1539</v>
      </c>
      <c r="D1490" t="s">
        <v>1539</v>
      </c>
      <c r="E1490" s="323" t="s">
        <v>1539</v>
      </c>
      <c r="G1490" s="323" t="s">
        <v>1539</v>
      </c>
      <c r="H1490" s="323" t="s">
        <v>1539</v>
      </c>
    </row>
    <row r="1491" spans="1:8" x14ac:dyDescent="0.25">
      <c r="A1491" s="103"/>
      <c r="B1491" s="324"/>
      <c r="C1491" s="324" t="s">
        <v>1539</v>
      </c>
      <c r="D1491" t="s">
        <v>1539</v>
      </c>
      <c r="E1491" s="323" t="s">
        <v>1539</v>
      </c>
      <c r="G1491" s="323" t="s">
        <v>1539</v>
      </c>
      <c r="H1491" s="323" t="s">
        <v>1539</v>
      </c>
    </row>
    <row r="1492" spans="1:8" x14ac:dyDescent="0.25">
      <c r="A1492" s="103"/>
      <c r="B1492" s="324"/>
      <c r="C1492" s="324" t="s">
        <v>1539</v>
      </c>
      <c r="D1492" t="s">
        <v>1539</v>
      </c>
      <c r="E1492" s="323" t="s">
        <v>1539</v>
      </c>
      <c r="G1492" s="323" t="s">
        <v>1539</v>
      </c>
      <c r="H1492" s="323" t="s">
        <v>1539</v>
      </c>
    </row>
    <row r="1493" spans="1:8" x14ac:dyDescent="0.25">
      <c r="A1493" s="103"/>
      <c r="B1493" s="324"/>
      <c r="C1493" s="324" t="s">
        <v>1539</v>
      </c>
      <c r="D1493" t="s">
        <v>1539</v>
      </c>
      <c r="E1493" s="323" t="s">
        <v>1539</v>
      </c>
      <c r="G1493" s="323" t="s">
        <v>1539</v>
      </c>
      <c r="H1493" s="323" t="s">
        <v>1539</v>
      </c>
    </row>
    <row r="1494" spans="1:8" x14ac:dyDescent="0.25">
      <c r="A1494" s="103"/>
      <c r="B1494" s="324"/>
      <c r="C1494" s="324" t="s">
        <v>1539</v>
      </c>
      <c r="D1494" t="s">
        <v>1539</v>
      </c>
      <c r="E1494" s="323" t="s">
        <v>1539</v>
      </c>
      <c r="G1494" s="323" t="s">
        <v>1539</v>
      </c>
      <c r="H1494" s="323" t="s">
        <v>1539</v>
      </c>
    </row>
    <row r="1495" spans="1:8" x14ac:dyDescent="0.25">
      <c r="A1495" s="103"/>
      <c r="B1495" s="324"/>
      <c r="C1495" s="324" t="s">
        <v>1539</v>
      </c>
      <c r="D1495" t="s">
        <v>1539</v>
      </c>
      <c r="E1495" s="323" t="s">
        <v>1539</v>
      </c>
      <c r="G1495" s="323" t="s">
        <v>1539</v>
      </c>
      <c r="H1495" s="323" t="s">
        <v>1539</v>
      </c>
    </row>
    <row r="1496" spans="1:8" x14ac:dyDescent="0.25">
      <c r="A1496" s="103"/>
      <c r="B1496" s="324"/>
      <c r="C1496" s="324" t="s">
        <v>1539</v>
      </c>
      <c r="D1496" t="s">
        <v>1539</v>
      </c>
      <c r="E1496" s="323" t="s">
        <v>1539</v>
      </c>
      <c r="G1496" s="323" t="s">
        <v>1539</v>
      </c>
      <c r="H1496" s="323" t="s">
        <v>1539</v>
      </c>
    </row>
    <row r="1497" spans="1:8" x14ac:dyDescent="0.25">
      <c r="A1497" s="103"/>
      <c r="B1497" s="324"/>
      <c r="C1497" s="324" t="s">
        <v>1539</v>
      </c>
      <c r="D1497" t="s">
        <v>1539</v>
      </c>
      <c r="E1497" s="323" t="s">
        <v>1539</v>
      </c>
      <c r="G1497" s="323" t="s">
        <v>1539</v>
      </c>
      <c r="H1497" s="323" t="s">
        <v>1539</v>
      </c>
    </row>
    <row r="1498" spans="1:8" x14ac:dyDescent="0.25">
      <c r="A1498" s="103"/>
      <c r="B1498" s="324"/>
      <c r="C1498" s="324" t="s">
        <v>1539</v>
      </c>
      <c r="D1498" t="s">
        <v>1539</v>
      </c>
      <c r="E1498" s="323" t="s">
        <v>1539</v>
      </c>
      <c r="G1498" s="323" t="s">
        <v>1539</v>
      </c>
      <c r="H1498" s="323" t="s">
        <v>1539</v>
      </c>
    </row>
    <row r="1499" spans="1:8" x14ac:dyDescent="0.25">
      <c r="A1499" s="103"/>
      <c r="B1499" s="324"/>
      <c r="C1499" s="324" t="s">
        <v>1539</v>
      </c>
      <c r="D1499" t="s">
        <v>1539</v>
      </c>
      <c r="E1499" s="323" t="s">
        <v>1539</v>
      </c>
      <c r="G1499" s="323" t="s">
        <v>1539</v>
      </c>
      <c r="H1499" s="323" t="s">
        <v>1539</v>
      </c>
    </row>
    <row r="1500" spans="1:8" x14ac:dyDescent="0.25">
      <c r="A1500" s="103"/>
      <c r="B1500" s="324"/>
      <c r="C1500" s="324" t="s">
        <v>1539</v>
      </c>
      <c r="D1500" t="s">
        <v>1539</v>
      </c>
      <c r="E1500" s="323" t="s">
        <v>1539</v>
      </c>
      <c r="G1500" s="323" t="s">
        <v>1539</v>
      </c>
      <c r="H1500" s="323" t="s">
        <v>1539</v>
      </c>
    </row>
    <row r="1501" spans="1:8" x14ac:dyDescent="0.25">
      <c r="A1501" s="103"/>
      <c r="B1501" s="324"/>
      <c r="C1501" s="324" t="s">
        <v>1539</v>
      </c>
      <c r="D1501" t="s">
        <v>1539</v>
      </c>
      <c r="E1501" s="323" t="s">
        <v>1539</v>
      </c>
      <c r="G1501" s="323" t="s">
        <v>1539</v>
      </c>
      <c r="H1501" s="323" t="s">
        <v>1539</v>
      </c>
    </row>
    <row r="1502" spans="1:8" x14ac:dyDescent="0.25">
      <c r="A1502" s="103"/>
      <c r="B1502" s="324"/>
      <c r="C1502" s="324" t="s">
        <v>1539</v>
      </c>
      <c r="D1502" t="s">
        <v>1539</v>
      </c>
      <c r="E1502" s="323" t="s">
        <v>1539</v>
      </c>
      <c r="G1502" s="323" t="s">
        <v>1539</v>
      </c>
      <c r="H1502" s="323" t="s">
        <v>1539</v>
      </c>
    </row>
    <row r="1503" spans="1:8" x14ac:dyDescent="0.25">
      <c r="A1503" s="103"/>
      <c r="B1503" s="324"/>
      <c r="C1503" s="324" t="s">
        <v>1539</v>
      </c>
      <c r="D1503" t="s">
        <v>1539</v>
      </c>
      <c r="E1503" s="323" t="s">
        <v>1539</v>
      </c>
      <c r="G1503" s="323" t="s">
        <v>1539</v>
      </c>
      <c r="H1503" s="323" t="s">
        <v>1539</v>
      </c>
    </row>
    <row r="1504" spans="1:8" x14ac:dyDescent="0.25">
      <c r="A1504" s="103"/>
      <c r="B1504" s="324"/>
      <c r="C1504" s="324" t="s">
        <v>1539</v>
      </c>
      <c r="D1504" t="s">
        <v>1539</v>
      </c>
      <c r="E1504" s="323" t="s">
        <v>1539</v>
      </c>
      <c r="G1504" s="323" t="s">
        <v>1539</v>
      </c>
      <c r="H1504" s="323" t="s">
        <v>1539</v>
      </c>
    </row>
    <row r="1505" spans="1:8" x14ac:dyDescent="0.25">
      <c r="A1505" s="103"/>
      <c r="B1505" s="324"/>
      <c r="C1505" s="324" t="s">
        <v>1539</v>
      </c>
      <c r="D1505" t="s">
        <v>1539</v>
      </c>
      <c r="E1505" s="323" t="s">
        <v>1539</v>
      </c>
      <c r="G1505" s="323" t="s">
        <v>1539</v>
      </c>
      <c r="H1505" s="323" t="s">
        <v>1539</v>
      </c>
    </row>
    <row r="1506" spans="1:8" x14ac:dyDescent="0.25">
      <c r="A1506" s="103"/>
      <c r="B1506" s="324"/>
      <c r="C1506" s="324" t="s">
        <v>1539</v>
      </c>
      <c r="D1506" t="s">
        <v>1539</v>
      </c>
      <c r="E1506" s="323" t="s">
        <v>1539</v>
      </c>
      <c r="G1506" s="323" t="s">
        <v>1539</v>
      </c>
      <c r="H1506" s="323" t="s">
        <v>1539</v>
      </c>
    </row>
    <row r="1507" spans="1:8" x14ac:dyDescent="0.25">
      <c r="A1507" s="103"/>
      <c r="B1507" s="324"/>
      <c r="C1507" s="324" t="s">
        <v>1539</v>
      </c>
      <c r="D1507" t="s">
        <v>1539</v>
      </c>
      <c r="E1507" s="323" t="s">
        <v>1539</v>
      </c>
      <c r="G1507" s="323" t="s">
        <v>1539</v>
      </c>
      <c r="H1507" s="323" t="s">
        <v>1539</v>
      </c>
    </row>
    <row r="1508" spans="1:8" x14ac:dyDescent="0.25">
      <c r="A1508" s="103"/>
      <c r="B1508" s="324"/>
      <c r="C1508" s="324" t="s">
        <v>1539</v>
      </c>
      <c r="D1508" t="s">
        <v>1539</v>
      </c>
      <c r="E1508" s="323" t="s">
        <v>1539</v>
      </c>
      <c r="G1508" s="323" t="s">
        <v>1539</v>
      </c>
      <c r="H1508" s="323" t="s">
        <v>1539</v>
      </c>
    </row>
    <row r="1509" spans="1:8" x14ac:dyDescent="0.25">
      <c r="A1509" s="103"/>
      <c r="B1509" s="324"/>
      <c r="C1509" s="324" t="s">
        <v>1539</v>
      </c>
      <c r="D1509" t="s">
        <v>1539</v>
      </c>
      <c r="E1509" s="323" t="s">
        <v>1539</v>
      </c>
      <c r="G1509" s="323" t="s">
        <v>1539</v>
      </c>
      <c r="H1509" s="323" t="s">
        <v>1539</v>
      </c>
    </row>
    <row r="1510" spans="1:8" x14ac:dyDescent="0.25">
      <c r="A1510" s="103"/>
      <c r="B1510" s="324"/>
      <c r="C1510" s="324" t="s">
        <v>1539</v>
      </c>
      <c r="D1510" t="s">
        <v>1539</v>
      </c>
      <c r="E1510" s="323" t="s">
        <v>1539</v>
      </c>
      <c r="G1510" s="323" t="s">
        <v>1539</v>
      </c>
      <c r="H1510" s="323" t="s">
        <v>1539</v>
      </c>
    </row>
    <row r="1511" spans="1:8" x14ac:dyDescent="0.25">
      <c r="A1511" s="103"/>
      <c r="B1511" s="324"/>
      <c r="C1511" s="324" t="s">
        <v>1539</v>
      </c>
      <c r="D1511" t="s">
        <v>1539</v>
      </c>
      <c r="E1511" s="323" t="s">
        <v>1539</v>
      </c>
      <c r="G1511" s="323" t="s">
        <v>1539</v>
      </c>
      <c r="H1511" s="323" t="s">
        <v>1539</v>
      </c>
    </row>
    <row r="1512" spans="1:8" x14ac:dyDescent="0.25">
      <c r="A1512" s="103"/>
      <c r="B1512" s="324"/>
      <c r="C1512" s="324" t="s">
        <v>1539</v>
      </c>
      <c r="D1512" t="s">
        <v>1539</v>
      </c>
      <c r="E1512" s="323" t="s">
        <v>1539</v>
      </c>
      <c r="G1512" s="323" t="s">
        <v>1539</v>
      </c>
      <c r="H1512" s="323" t="s">
        <v>1539</v>
      </c>
    </row>
    <row r="1513" spans="1:8" x14ac:dyDescent="0.25">
      <c r="A1513" s="103"/>
      <c r="B1513" s="324"/>
      <c r="C1513" s="324" t="s">
        <v>1539</v>
      </c>
      <c r="D1513" t="s">
        <v>1539</v>
      </c>
      <c r="E1513" s="323" t="s">
        <v>1539</v>
      </c>
      <c r="G1513" s="323" t="s">
        <v>1539</v>
      </c>
      <c r="H1513" s="323" t="s">
        <v>1539</v>
      </c>
    </row>
    <row r="1514" spans="1:8" x14ac:dyDescent="0.25">
      <c r="A1514" s="103"/>
      <c r="B1514" s="324"/>
      <c r="C1514" s="324" t="s">
        <v>1539</v>
      </c>
      <c r="D1514" t="s">
        <v>1539</v>
      </c>
      <c r="E1514" s="323" t="s">
        <v>1539</v>
      </c>
      <c r="G1514" s="323" t="s">
        <v>1539</v>
      </c>
      <c r="H1514" s="323" t="s">
        <v>1539</v>
      </c>
    </row>
    <row r="1515" spans="1:8" x14ac:dyDescent="0.25">
      <c r="A1515" s="103"/>
      <c r="B1515" s="324"/>
      <c r="C1515" s="324" t="s">
        <v>1539</v>
      </c>
      <c r="D1515" t="s">
        <v>1539</v>
      </c>
      <c r="E1515" s="323" t="s">
        <v>1539</v>
      </c>
      <c r="G1515" s="323" t="s">
        <v>1539</v>
      </c>
      <c r="H1515" s="323" t="s">
        <v>1539</v>
      </c>
    </row>
    <row r="1516" spans="1:8" x14ac:dyDescent="0.25">
      <c r="A1516" s="103"/>
      <c r="B1516" s="324"/>
      <c r="C1516" s="324" t="s">
        <v>1539</v>
      </c>
      <c r="D1516" t="s">
        <v>1539</v>
      </c>
      <c r="E1516" s="323" t="s">
        <v>1539</v>
      </c>
      <c r="G1516" s="323" t="s">
        <v>1539</v>
      </c>
      <c r="H1516" s="323" t="s">
        <v>1539</v>
      </c>
    </row>
    <row r="1517" spans="1:8" x14ac:dyDescent="0.25">
      <c r="A1517" s="103"/>
      <c r="B1517" s="324"/>
      <c r="C1517" s="324" t="s">
        <v>1539</v>
      </c>
      <c r="D1517" t="s">
        <v>1539</v>
      </c>
      <c r="E1517" s="323" t="s">
        <v>1539</v>
      </c>
      <c r="G1517" s="323" t="s">
        <v>1539</v>
      </c>
      <c r="H1517" s="323" t="s">
        <v>1539</v>
      </c>
    </row>
    <row r="1518" spans="1:8" x14ac:dyDescent="0.25">
      <c r="A1518" s="103"/>
      <c r="B1518" s="324"/>
      <c r="C1518" s="324" t="s">
        <v>1539</v>
      </c>
      <c r="D1518" t="s">
        <v>1539</v>
      </c>
      <c r="E1518" s="323" t="s">
        <v>1539</v>
      </c>
      <c r="G1518" s="323" t="s">
        <v>1539</v>
      </c>
      <c r="H1518" s="323" t="s">
        <v>1539</v>
      </c>
    </row>
    <row r="1519" spans="1:8" x14ac:dyDescent="0.25">
      <c r="A1519" s="103"/>
      <c r="B1519" s="324"/>
      <c r="C1519" s="324" t="s">
        <v>1539</v>
      </c>
      <c r="D1519" t="s">
        <v>1539</v>
      </c>
      <c r="E1519" s="323" t="s">
        <v>1539</v>
      </c>
      <c r="G1519" s="323" t="s">
        <v>1539</v>
      </c>
      <c r="H1519" s="323" t="s">
        <v>1539</v>
      </c>
    </row>
    <row r="1520" spans="1:8" x14ac:dyDescent="0.25">
      <c r="A1520" s="103"/>
      <c r="B1520" s="324"/>
      <c r="C1520" s="324" t="s">
        <v>1539</v>
      </c>
      <c r="D1520" t="s">
        <v>1539</v>
      </c>
      <c r="E1520" s="323" t="s">
        <v>1539</v>
      </c>
      <c r="G1520" s="323" t="s">
        <v>1539</v>
      </c>
      <c r="H1520" s="323" t="s">
        <v>1539</v>
      </c>
    </row>
    <row r="1521" spans="1:8" x14ac:dyDescent="0.25">
      <c r="A1521" s="103"/>
      <c r="B1521" s="324"/>
      <c r="C1521" s="324" t="s">
        <v>1539</v>
      </c>
      <c r="D1521" t="s">
        <v>1539</v>
      </c>
      <c r="E1521" s="323" t="s">
        <v>1539</v>
      </c>
      <c r="G1521" s="323" t="s">
        <v>1539</v>
      </c>
      <c r="H1521" s="323" t="s">
        <v>1539</v>
      </c>
    </row>
    <row r="1522" spans="1:8" x14ac:dyDescent="0.25">
      <c r="A1522" s="103"/>
      <c r="B1522" s="324"/>
      <c r="C1522" s="324" t="s">
        <v>1539</v>
      </c>
      <c r="D1522" t="s">
        <v>1539</v>
      </c>
      <c r="E1522" s="323" t="s">
        <v>1539</v>
      </c>
      <c r="G1522" s="323" t="s">
        <v>1539</v>
      </c>
      <c r="H1522" s="323" t="s">
        <v>1539</v>
      </c>
    </row>
    <row r="1523" spans="1:8" x14ac:dyDescent="0.25">
      <c r="A1523" s="103"/>
      <c r="B1523" s="324"/>
      <c r="C1523" s="324" t="s">
        <v>1539</v>
      </c>
      <c r="D1523" t="s">
        <v>1539</v>
      </c>
      <c r="E1523" s="323" t="s">
        <v>1539</v>
      </c>
      <c r="G1523" s="323" t="s">
        <v>1539</v>
      </c>
      <c r="H1523" s="323" t="s">
        <v>1539</v>
      </c>
    </row>
    <row r="1524" spans="1:8" x14ac:dyDescent="0.25">
      <c r="A1524" s="103"/>
      <c r="B1524" s="324"/>
      <c r="C1524" s="324" t="s">
        <v>1539</v>
      </c>
      <c r="D1524" t="s">
        <v>1539</v>
      </c>
      <c r="E1524" s="323" t="s">
        <v>1539</v>
      </c>
      <c r="G1524" s="323" t="s">
        <v>1539</v>
      </c>
      <c r="H1524" s="323" t="s">
        <v>1539</v>
      </c>
    </row>
    <row r="1525" spans="1:8" x14ac:dyDescent="0.25">
      <c r="A1525" s="103"/>
      <c r="B1525" s="324"/>
      <c r="C1525" s="324" t="s">
        <v>1539</v>
      </c>
      <c r="D1525" t="s">
        <v>1539</v>
      </c>
      <c r="E1525" s="323" t="s">
        <v>1539</v>
      </c>
      <c r="G1525" s="323" t="s">
        <v>1539</v>
      </c>
      <c r="H1525" s="323" t="s">
        <v>1539</v>
      </c>
    </row>
    <row r="1526" spans="1:8" x14ac:dyDescent="0.25">
      <c r="A1526" s="103"/>
      <c r="B1526" s="324"/>
      <c r="C1526" s="324" t="s">
        <v>1539</v>
      </c>
      <c r="D1526" t="s">
        <v>1539</v>
      </c>
      <c r="E1526" s="323" t="s">
        <v>1539</v>
      </c>
      <c r="G1526" s="323" t="s">
        <v>1539</v>
      </c>
      <c r="H1526" s="323" t="s">
        <v>1539</v>
      </c>
    </row>
    <row r="1527" spans="1:8" x14ac:dyDescent="0.25">
      <c r="A1527" s="103"/>
      <c r="B1527" s="326"/>
      <c r="C1527" s="324" t="s">
        <v>1539</v>
      </c>
      <c r="D1527" t="s">
        <v>1539</v>
      </c>
      <c r="E1527" s="323" t="s">
        <v>1539</v>
      </c>
      <c r="G1527" s="323" t="s">
        <v>1539</v>
      </c>
      <c r="H1527" s="323" t="s">
        <v>1539</v>
      </c>
    </row>
    <row r="1528" spans="1:8" x14ac:dyDescent="0.25">
      <c r="A1528" s="103"/>
      <c r="C1528" s="324" t="s">
        <v>1539</v>
      </c>
      <c r="D1528" t="s">
        <v>1539</v>
      </c>
      <c r="E1528" s="323" t="s">
        <v>1539</v>
      </c>
      <c r="G1528" s="323" t="s">
        <v>1539</v>
      </c>
      <c r="H1528" s="323" t="s">
        <v>1539</v>
      </c>
    </row>
    <row r="1529" spans="1:8" x14ac:dyDescent="0.25">
      <c r="A1529" s="103"/>
      <c r="C1529" s="324" t="s">
        <v>1539</v>
      </c>
      <c r="D1529" t="s">
        <v>1539</v>
      </c>
      <c r="E1529" s="323" t="s">
        <v>1539</v>
      </c>
      <c r="G1529" s="323" t="s">
        <v>1539</v>
      </c>
      <c r="H1529" s="323" t="s">
        <v>1539</v>
      </c>
    </row>
    <row r="1530" spans="1:8" x14ac:dyDescent="0.25">
      <c r="A1530" s="103"/>
      <c r="C1530" s="324" t="s">
        <v>1539</v>
      </c>
      <c r="D1530" t="s">
        <v>1539</v>
      </c>
      <c r="E1530" s="323" t="s">
        <v>1539</v>
      </c>
      <c r="G1530" s="323" t="s">
        <v>1539</v>
      </c>
      <c r="H1530" s="323" t="s">
        <v>1539</v>
      </c>
    </row>
    <row r="1531" spans="1:8" x14ac:dyDescent="0.25">
      <c r="A1531" s="103"/>
      <c r="B1531" s="324"/>
      <c r="C1531" s="324" t="s">
        <v>1539</v>
      </c>
      <c r="D1531" t="s">
        <v>1539</v>
      </c>
      <c r="E1531" s="323" t="s">
        <v>1539</v>
      </c>
      <c r="G1531" s="323" t="s">
        <v>1539</v>
      </c>
      <c r="H1531" s="323" t="s">
        <v>1539</v>
      </c>
    </row>
    <row r="1532" spans="1:8" x14ac:dyDescent="0.25">
      <c r="A1532" s="103"/>
      <c r="B1532" s="324"/>
      <c r="C1532" s="324" t="s">
        <v>1539</v>
      </c>
      <c r="D1532" t="s">
        <v>1539</v>
      </c>
      <c r="E1532" s="323" t="s">
        <v>1539</v>
      </c>
      <c r="G1532" s="323" t="s">
        <v>1539</v>
      </c>
      <c r="H1532" s="323" t="s">
        <v>1539</v>
      </c>
    </row>
    <row r="1533" spans="1:8" x14ac:dyDescent="0.25">
      <c r="A1533" s="103"/>
      <c r="B1533" s="324"/>
      <c r="C1533" s="324" t="s">
        <v>1539</v>
      </c>
      <c r="D1533" t="s">
        <v>1539</v>
      </c>
      <c r="E1533" s="323" t="s">
        <v>1539</v>
      </c>
      <c r="G1533" s="323" t="s">
        <v>1539</v>
      </c>
      <c r="H1533" s="323" t="s">
        <v>1539</v>
      </c>
    </row>
    <row r="1534" spans="1:8" x14ac:dyDescent="0.25">
      <c r="A1534" s="103"/>
      <c r="B1534" s="324"/>
      <c r="C1534" s="324" t="s">
        <v>1539</v>
      </c>
      <c r="D1534" t="s">
        <v>1539</v>
      </c>
      <c r="E1534" s="323" t="s">
        <v>1539</v>
      </c>
      <c r="G1534" s="323" t="s">
        <v>1539</v>
      </c>
      <c r="H1534" s="323" t="s">
        <v>1539</v>
      </c>
    </row>
    <row r="1535" spans="1:8" x14ac:dyDescent="0.25">
      <c r="A1535" s="103"/>
      <c r="B1535" s="324"/>
      <c r="C1535" s="324" t="s">
        <v>1539</v>
      </c>
      <c r="D1535" t="s">
        <v>1539</v>
      </c>
      <c r="E1535" s="323" t="s">
        <v>1539</v>
      </c>
      <c r="G1535" s="323" t="s">
        <v>1539</v>
      </c>
      <c r="H1535" s="323" t="s">
        <v>1539</v>
      </c>
    </row>
    <row r="1536" spans="1:8" x14ac:dyDescent="0.25">
      <c r="A1536" s="103"/>
      <c r="B1536" s="324"/>
      <c r="C1536" s="324" t="s">
        <v>1539</v>
      </c>
      <c r="D1536" t="s">
        <v>1539</v>
      </c>
      <c r="E1536" s="323" t="s">
        <v>1539</v>
      </c>
      <c r="G1536" s="323" t="s">
        <v>1539</v>
      </c>
      <c r="H1536" s="323" t="s">
        <v>1539</v>
      </c>
    </row>
    <row r="1537" spans="1:8" x14ac:dyDescent="0.25">
      <c r="A1537" s="103"/>
      <c r="B1537" s="324"/>
      <c r="C1537" s="324" t="s">
        <v>1539</v>
      </c>
      <c r="D1537" t="s">
        <v>1539</v>
      </c>
      <c r="E1537" s="323" t="s">
        <v>1539</v>
      </c>
      <c r="G1537" s="323" t="s">
        <v>1539</v>
      </c>
      <c r="H1537" s="323" t="s">
        <v>1539</v>
      </c>
    </row>
    <row r="1538" spans="1:8" x14ac:dyDescent="0.25">
      <c r="A1538" s="103"/>
      <c r="B1538" s="324"/>
      <c r="C1538" s="324" t="s">
        <v>1539</v>
      </c>
      <c r="D1538" t="s">
        <v>1539</v>
      </c>
      <c r="E1538" s="323" t="s">
        <v>1539</v>
      </c>
      <c r="G1538" s="323" t="s">
        <v>1539</v>
      </c>
      <c r="H1538" s="323" t="s">
        <v>1539</v>
      </c>
    </row>
    <row r="1539" spans="1:8" x14ac:dyDescent="0.25">
      <c r="A1539" s="103"/>
      <c r="B1539" s="324"/>
      <c r="C1539" s="324" t="s">
        <v>1539</v>
      </c>
      <c r="D1539" t="s">
        <v>1539</v>
      </c>
      <c r="E1539" s="323" t="s">
        <v>1539</v>
      </c>
      <c r="G1539" s="323" t="s">
        <v>1539</v>
      </c>
      <c r="H1539" s="323" t="s">
        <v>1539</v>
      </c>
    </row>
    <row r="1540" spans="1:8" x14ac:dyDescent="0.25">
      <c r="A1540" s="103"/>
      <c r="B1540" s="324"/>
      <c r="C1540" s="324" t="s">
        <v>1539</v>
      </c>
      <c r="D1540" t="s">
        <v>1539</v>
      </c>
      <c r="E1540" s="323" t="s">
        <v>1539</v>
      </c>
      <c r="G1540" s="323" t="s">
        <v>1539</v>
      </c>
      <c r="H1540" s="323" t="s">
        <v>1539</v>
      </c>
    </row>
    <row r="1541" spans="1:8" x14ac:dyDescent="0.25">
      <c r="A1541" s="103"/>
      <c r="B1541" s="324"/>
      <c r="C1541" s="324" t="s">
        <v>1539</v>
      </c>
      <c r="D1541" t="s">
        <v>1539</v>
      </c>
      <c r="E1541" s="323" t="s">
        <v>1539</v>
      </c>
      <c r="G1541" s="323" t="s">
        <v>1539</v>
      </c>
      <c r="H1541" s="323" t="s">
        <v>1539</v>
      </c>
    </row>
    <row r="1542" spans="1:8" x14ac:dyDescent="0.25">
      <c r="A1542" s="103"/>
      <c r="B1542" s="324"/>
      <c r="C1542" s="324" t="s">
        <v>1539</v>
      </c>
      <c r="D1542" t="s">
        <v>1539</v>
      </c>
      <c r="E1542" s="323" t="s">
        <v>1539</v>
      </c>
      <c r="G1542" s="323" t="s">
        <v>1539</v>
      </c>
      <c r="H1542" s="323" t="s">
        <v>1539</v>
      </c>
    </row>
    <row r="1543" spans="1:8" x14ac:dyDescent="0.25">
      <c r="A1543" s="103"/>
      <c r="B1543" s="324"/>
      <c r="C1543" s="324" t="s">
        <v>1539</v>
      </c>
      <c r="D1543" t="s">
        <v>1539</v>
      </c>
      <c r="E1543" s="323" t="s">
        <v>1539</v>
      </c>
      <c r="G1543" s="323" t="s">
        <v>1539</v>
      </c>
      <c r="H1543" s="323" t="s">
        <v>1539</v>
      </c>
    </row>
    <row r="1544" spans="1:8" x14ac:dyDescent="0.25">
      <c r="A1544" s="103"/>
      <c r="B1544" s="324"/>
      <c r="C1544" s="324" t="s">
        <v>1539</v>
      </c>
      <c r="D1544" t="s">
        <v>1539</v>
      </c>
      <c r="E1544" s="323" t="s">
        <v>1539</v>
      </c>
      <c r="G1544" s="323" t="s">
        <v>1539</v>
      </c>
      <c r="H1544" s="323" t="s">
        <v>1539</v>
      </c>
    </row>
    <row r="1545" spans="1:8" x14ac:dyDescent="0.25">
      <c r="A1545" s="103"/>
      <c r="B1545" s="324"/>
      <c r="C1545" s="324" t="s">
        <v>1539</v>
      </c>
      <c r="D1545" t="s">
        <v>1539</v>
      </c>
      <c r="E1545" s="323" t="s">
        <v>1539</v>
      </c>
      <c r="G1545" s="323" t="s">
        <v>1539</v>
      </c>
      <c r="H1545" s="323" t="s">
        <v>1539</v>
      </c>
    </row>
    <row r="1546" spans="1:8" x14ac:dyDescent="0.25">
      <c r="A1546" s="103"/>
      <c r="B1546" s="324"/>
      <c r="C1546" s="324" t="s">
        <v>1539</v>
      </c>
      <c r="D1546" t="s">
        <v>1539</v>
      </c>
      <c r="E1546" s="323" t="s">
        <v>1539</v>
      </c>
      <c r="G1546" s="323" t="s">
        <v>1539</v>
      </c>
      <c r="H1546" s="323" t="s">
        <v>1539</v>
      </c>
    </row>
    <row r="1547" spans="1:8" x14ac:dyDescent="0.25">
      <c r="A1547" s="103"/>
      <c r="B1547" s="324"/>
      <c r="C1547" s="324" t="s">
        <v>1539</v>
      </c>
      <c r="D1547" t="s">
        <v>1539</v>
      </c>
      <c r="E1547" s="323" t="s">
        <v>1539</v>
      </c>
      <c r="G1547" s="323" t="s">
        <v>1539</v>
      </c>
      <c r="H1547" s="323" t="s">
        <v>1539</v>
      </c>
    </row>
    <row r="1548" spans="1:8" x14ac:dyDescent="0.25">
      <c r="A1548" s="103"/>
      <c r="B1548" s="324"/>
      <c r="C1548" s="324" t="s">
        <v>1539</v>
      </c>
      <c r="D1548" t="s">
        <v>1539</v>
      </c>
      <c r="E1548" s="323" t="s">
        <v>1539</v>
      </c>
      <c r="G1548" s="323" t="s">
        <v>1539</v>
      </c>
      <c r="H1548" s="323" t="s">
        <v>1539</v>
      </c>
    </row>
    <row r="1549" spans="1:8" x14ac:dyDescent="0.25">
      <c r="A1549" s="103"/>
      <c r="B1549" s="324"/>
      <c r="C1549" s="324" t="s">
        <v>1539</v>
      </c>
      <c r="D1549" t="s">
        <v>1539</v>
      </c>
      <c r="E1549" s="323" t="s">
        <v>1539</v>
      </c>
      <c r="G1549" s="323" t="s">
        <v>1539</v>
      </c>
      <c r="H1549" s="323" t="s">
        <v>1539</v>
      </c>
    </row>
    <row r="1550" spans="1:8" x14ac:dyDescent="0.25">
      <c r="A1550" s="103"/>
      <c r="B1550" s="324"/>
      <c r="C1550" s="324" t="s">
        <v>1539</v>
      </c>
      <c r="D1550" t="s">
        <v>1539</v>
      </c>
      <c r="E1550" s="323" t="s">
        <v>1539</v>
      </c>
      <c r="G1550" s="323" t="s">
        <v>1539</v>
      </c>
      <c r="H1550" s="323" t="s">
        <v>1539</v>
      </c>
    </row>
    <row r="1551" spans="1:8" x14ac:dyDescent="0.25">
      <c r="A1551" s="103"/>
      <c r="B1551" s="324"/>
      <c r="C1551" s="324" t="s">
        <v>1539</v>
      </c>
      <c r="D1551" t="s">
        <v>1539</v>
      </c>
      <c r="E1551" s="323" t="s">
        <v>1539</v>
      </c>
      <c r="G1551" s="323" t="s">
        <v>1539</v>
      </c>
      <c r="H1551" s="323" t="s">
        <v>1539</v>
      </c>
    </row>
    <row r="1552" spans="1:8" x14ac:dyDescent="0.25">
      <c r="A1552" s="103"/>
      <c r="B1552" s="324"/>
      <c r="C1552" s="324" t="s">
        <v>1539</v>
      </c>
      <c r="D1552" t="s">
        <v>1539</v>
      </c>
      <c r="E1552" s="323" t="s">
        <v>1539</v>
      </c>
      <c r="G1552" s="323" t="s">
        <v>1539</v>
      </c>
      <c r="H1552" s="323" t="s">
        <v>1539</v>
      </c>
    </row>
    <row r="1553" spans="1:8" x14ac:dyDescent="0.25">
      <c r="A1553" s="103"/>
      <c r="B1553" s="324"/>
      <c r="C1553" s="324" t="s">
        <v>1539</v>
      </c>
      <c r="D1553" t="s">
        <v>1539</v>
      </c>
      <c r="E1553" s="323" t="s">
        <v>1539</v>
      </c>
      <c r="G1553" s="323" t="s">
        <v>1539</v>
      </c>
      <c r="H1553" s="323" t="s">
        <v>1539</v>
      </c>
    </row>
    <row r="1554" spans="1:8" x14ac:dyDescent="0.25">
      <c r="A1554" s="103"/>
      <c r="B1554" s="326"/>
      <c r="C1554" s="324" t="s">
        <v>1539</v>
      </c>
      <c r="D1554" t="s">
        <v>1539</v>
      </c>
      <c r="E1554" s="323" t="s">
        <v>1539</v>
      </c>
      <c r="G1554" s="323" t="s">
        <v>1539</v>
      </c>
      <c r="H1554" s="323" t="s">
        <v>1539</v>
      </c>
    </row>
    <row r="1555" spans="1:8" x14ac:dyDescent="0.25">
      <c r="A1555" s="103"/>
      <c r="C1555" s="324" t="s">
        <v>1539</v>
      </c>
      <c r="D1555" t="s">
        <v>1539</v>
      </c>
      <c r="E1555" s="323" t="s">
        <v>1539</v>
      </c>
      <c r="G1555" s="323" t="s">
        <v>1539</v>
      </c>
      <c r="H1555" s="323" t="s">
        <v>1539</v>
      </c>
    </row>
    <row r="1556" spans="1:8" x14ac:dyDescent="0.25">
      <c r="A1556" s="103"/>
      <c r="C1556" s="324" t="s">
        <v>1539</v>
      </c>
      <c r="D1556" t="s">
        <v>1539</v>
      </c>
      <c r="E1556" s="323" t="s">
        <v>1539</v>
      </c>
      <c r="G1556" s="323" t="s">
        <v>1539</v>
      </c>
      <c r="H1556" s="323" t="s">
        <v>1539</v>
      </c>
    </row>
    <row r="1557" spans="1:8" x14ac:dyDescent="0.25">
      <c r="A1557" s="103"/>
      <c r="C1557" s="324" t="s">
        <v>1539</v>
      </c>
      <c r="D1557" t="s">
        <v>1539</v>
      </c>
      <c r="E1557" s="323" t="s">
        <v>1539</v>
      </c>
      <c r="G1557" s="323" t="s">
        <v>1539</v>
      </c>
      <c r="H1557" s="323" t="s">
        <v>1539</v>
      </c>
    </row>
    <row r="1558" spans="1:8" x14ac:dyDescent="0.25">
      <c r="A1558" s="103"/>
      <c r="C1558" s="324" t="s">
        <v>1539</v>
      </c>
      <c r="D1558" t="s">
        <v>1539</v>
      </c>
      <c r="E1558" s="323" t="s">
        <v>1539</v>
      </c>
      <c r="G1558" s="323" t="s">
        <v>1539</v>
      </c>
      <c r="H1558" s="323" t="s">
        <v>1539</v>
      </c>
    </row>
    <row r="1559" spans="1:8" x14ac:dyDescent="0.25">
      <c r="A1559" s="103"/>
      <c r="B1559" s="324"/>
      <c r="C1559" s="324" t="s">
        <v>1539</v>
      </c>
      <c r="D1559" t="s">
        <v>1539</v>
      </c>
      <c r="E1559" s="323" t="s">
        <v>1539</v>
      </c>
      <c r="G1559" s="323" t="s">
        <v>1539</v>
      </c>
      <c r="H1559" s="323" t="s">
        <v>1539</v>
      </c>
    </row>
    <row r="1560" spans="1:8" x14ac:dyDescent="0.25">
      <c r="A1560" s="103"/>
      <c r="B1560" s="324"/>
      <c r="C1560" s="324" t="s">
        <v>1539</v>
      </c>
      <c r="D1560" t="s">
        <v>1539</v>
      </c>
      <c r="E1560" s="323" t="s">
        <v>1539</v>
      </c>
      <c r="G1560" s="323" t="s">
        <v>1539</v>
      </c>
      <c r="H1560" s="323" t="s">
        <v>1539</v>
      </c>
    </row>
    <row r="1561" spans="1:8" x14ac:dyDescent="0.25">
      <c r="A1561" s="103"/>
      <c r="B1561" s="324"/>
      <c r="C1561" s="324" t="s">
        <v>1539</v>
      </c>
      <c r="D1561" t="s">
        <v>1539</v>
      </c>
      <c r="E1561" s="323" t="s">
        <v>1539</v>
      </c>
      <c r="G1561" s="323" t="s">
        <v>1539</v>
      </c>
      <c r="H1561" s="323" t="s">
        <v>1539</v>
      </c>
    </row>
    <row r="1562" spans="1:8" x14ac:dyDescent="0.25">
      <c r="A1562" s="103"/>
      <c r="B1562" s="324"/>
      <c r="C1562" s="324" t="s">
        <v>1539</v>
      </c>
      <c r="D1562" t="s">
        <v>1539</v>
      </c>
      <c r="E1562" s="323" t="s">
        <v>1539</v>
      </c>
      <c r="G1562" s="323" t="s">
        <v>1539</v>
      </c>
      <c r="H1562" s="323" t="s">
        <v>1539</v>
      </c>
    </row>
    <row r="1563" spans="1:8" x14ac:dyDescent="0.25">
      <c r="A1563" s="103"/>
      <c r="B1563" s="324"/>
      <c r="C1563" s="324" t="s">
        <v>1539</v>
      </c>
      <c r="D1563" t="s">
        <v>1539</v>
      </c>
      <c r="E1563" s="323" t="s">
        <v>1539</v>
      </c>
      <c r="G1563" s="323" t="s">
        <v>1539</v>
      </c>
      <c r="H1563" s="323" t="s">
        <v>1539</v>
      </c>
    </row>
    <row r="1564" spans="1:8" x14ac:dyDescent="0.25">
      <c r="A1564" s="103"/>
      <c r="B1564" s="324"/>
      <c r="C1564" s="324" t="s">
        <v>1539</v>
      </c>
      <c r="D1564" t="s">
        <v>1539</v>
      </c>
      <c r="E1564" s="323" t="s">
        <v>1539</v>
      </c>
      <c r="G1564" s="323" t="s">
        <v>1539</v>
      </c>
      <c r="H1564" s="323" t="s">
        <v>1539</v>
      </c>
    </row>
    <row r="1565" spans="1:8" x14ac:dyDescent="0.25">
      <c r="A1565" s="103"/>
      <c r="B1565" s="324"/>
      <c r="C1565" s="324" t="s">
        <v>1539</v>
      </c>
      <c r="D1565" t="s">
        <v>1539</v>
      </c>
      <c r="E1565" s="323" t="s">
        <v>1539</v>
      </c>
      <c r="G1565" s="323" t="s">
        <v>1539</v>
      </c>
      <c r="H1565" s="323" t="s">
        <v>1539</v>
      </c>
    </row>
    <row r="1566" spans="1:8" x14ac:dyDescent="0.25">
      <c r="A1566" s="103"/>
      <c r="B1566" s="324"/>
      <c r="C1566" s="324" t="s">
        <v>1539</v>
      </c>
      <c r="D1566" t="s">
        <v>1539</v>
      </c>
      <c r="E1566" s="323" t="s">
        <v>1539</v>
      </c>
      <c r="G1566" s="323" t="s">
        <v>1539</v>
      </c>
      <c r="H1566" s="323" t="s">
        <v>1539</v>
      </c>
    </row>
    <row r="1567" spans="1:8" x14ac:dyDescent="0.25">
      <c r="A1567" s="103"/>
      <c r="B1567" s="324"/>
      <c r="C1567" s="324" t="s">
        <v>1539</v>
      </c>
      <c r="D1567" t="s">
        <v>1539</v>
      </c>
      <c r="E1567" s="323" t="s">
        <v>1539</v>
      </c>
      <c r="G1567" s="323" t="s">
        <v>1539</v>
      </c>
      <c r="H1567" s="323" t="s">
        <v>1539</v>
      </c>
    </row>
    <row r="1568" spans="1:8" x14ac:dyDescent="0.25">
      <c r="A1568" s="103"/>
      <c r="B1568" s="326"/>
      <c r="C1568" s="324" t="s">
        <v>1539</v>
      </c>
      <c r="D1568" t="s">
        <v>1539</v>
      </c>
      <c r="E1568" s="323" t="s">
        <v>1539</v>
      </c>
      <c r="G1568" s="323" t="s">
        <v>1539</v>
      </c>
      <c r="H1568" s="323" t="s">
        <v>1539</v>
      </c>
    </row>
    <row r="1569" spans="1:8" x14ac:dyDescent="0.25">
      <c r="A1569" s="103"/>
      <c r="C1569" s="324" t="s">
        <v>1539</v>
      </c>
      <c r="D1569" t="s">
        <v>1539</v>
      </c>
      <c r="E1569" s="323" t="s">
        <v>1539</v>
      </c>
      <c r="G1569" s="323" t="s">
        <v>1539</v>
      </c>
      <c r="H1569" s="323" t="s">
        <v>1539</v>
      </c>
    </row>
    <row r="1570" spans="1:8" x14ac:dyDescent="0.25">
      <c r="A1570" s="103"/>
      <c r="C1570" s="324" t="s">
        <v>1539</v>
      </c>
      <c r="D1570" t="s">
        <v>1539</v>
      </c>
      <c r="E1570" s="323" t="s">
        <v>1539</v>
      </c>
      <c r="G1570" s="323" t="s">
        <v>1539</v>
      </c>
      <c r="H1570" s="323" t="s">
        <v>1539</v>
      </c>
    </row>
    <row r="1571" spans="1:8" x14ac:dyDescent="0.25">
      <c r="A1571" s="103"/>
      <c r="C1571" s="324" t="s">
        <v>1539</v>
      </c>
      <c r="D1571" t="s">
        <v>1539</v>
      </c>
      <c r="E1571" s="323" t="s">
        <v>1539</v>
      </c>
      <c r="G1571" s="323" t="s">
        <v>1539</v>
      </c>
      <c r="H1571" s="323" t="s">
        <v>1539</v>
      </c>
    </row>
    <row r="1572" spans="1:8" x14ac:dyDescent="0.25">
      <c r="A1572" s="103"/>
      <c r="B1572" s="324"/>
      <c r="C1572" s="324" t="s">
        <v>1539</v>
      </c>
      <c r="D1572" t="s">
        <v>1539</v>
      </c>
      <c r="E1572" s="323" t="s">
        <v>1539</v>
      </c>
      <c r="G1572" s="323" t="s">
        <v>1539</v>
      </c>
      <c r="H1572" s="323" t="s">
        <v>1539</v>
      </c>
    </row>
    <row r="1573" spans="1:8" x14ac:dyDescent="0.25">
      <c r="A1573" s="103"/>
      <c r="B1573" s="324"/>
      <c r="C1573" s="324" t="s">
        <v>1539</v>
      </c>
      <c r="D1573" t="s">
        <v>1539</v>
      </c>
      <c r="E1573" s="323" t="s">
        <v>1539</v>
      </c>
      <c r="G1573" s="323" t="s">
        <v>1539</v>
      </c>
      <c r="H1573" s="323" t="s">
        <v>1539</v>
      </c>
    </row>
    <row r="1574" spans="1:8" x14ac:dyDescent="0.25">
      <c r="A1574" s="103"/>
      <c r="B1574" s="324"/>
      <c r="C1574" s="324" t="s">
        <v>1539</v>
      </c>
      <c r="D1574" t="s">
        <v>1539</v>
      </c>
      <c r="E1574" s="323" t="s">
        <v>1539</v>
      </c>
      <c r="G1574" s="323" t="s">
        <v>1539</v>
      </c>
      <c r="H1574" s="323" t="s">
        <v>1539</v>
      </c>
    </row>
    <row r="1575" spans="1:8" x14ac:dyDescent="0.25">
      <c r="A1575" s="103"/>
      <c r="B1575" s="324"/>
      <c r="C1575" s="324" t="s">
        <v>1539</v>
      </c>
      <c r="D1575" t="s">
        <v>1539</v>
      </c>
      <c r="E1575" s="323" t="s">
        <v>1539</v>
      </c>
      <c r="G1575" s="323" t="s">
        <v>1539</v>
      </c>
      <c r="H1575" s="323" t="s">
        <v>1539</v>
      </c>
    </row>
    <row r="1576" spans="1:8" x14ac:dyDescent="0.25">
      <c r="A1576" s="103"/>
      <c r="B1576" s="324"/>
      <c r="C1576" s="324" t="s">
        <v>1539</v>
      </c>
      <c r="D1576" t="s">
        <v>1539</v>
      </c>
      <c r="E1576" s="323" t="s">
        <v>1539</v>
      </c>
      <c r="G1576" s="323" t="s">
        <v>1539</v>
      </c>
      <c r="H1576" s="323" t="s">
        <v>1539</v>
      </c>
    </row>
    <row r="1577" spans="1:8" x14ac:dyDescent="0.25">
      <c r="A1577" s="103"/>
      <c r="B1577" s="324"/>
      <c r="C1577" s="324" t="s">
        <v>1539</v>
      </c>
      <c r="D1577" t="s">
        <v>1539</v>
      </c>
      <c r="E1577" s="323" t="s">
        <v>1539</v>
      </c>
      <c r="G1577" s="323" t="s">
        <v>1539</v>
      </c>
      <c r="H1577" s="323" t="s">
        <v>1539</v>
      </c>
    </row>
    <row r="1578" spans="1:8" x14ac:dyDescent="0.25">
      <c r="A1578" s="103"/>
      <c r="B1578" s="324"/>
      <c r="C1578" s="324" t="s">
        <v>1539</v>
      </c>
      <c r="D1578" t="s">
        <v>1539</v>
      </c>
      <c r="E1578" s="323" t="s">
        <v>1539</v>
      </c>
      <c r="G1578" s="323" t="s">
        <v>1539</v>
      </c>
      <c r="H1578" s="323" t="s">
        <v>1539</v>
      </c>
    </row>
    <row r="1579" spans="1:8" x14ac:dyDescent="0.25">
      <c r="A1579" s="103"/>
      <c r="B1579" s="324"/>
      <c r="C1579" s="324" t="s">
        <v>1539</v>
      </c>
      <c r="D1579" t="s">
        <v>1539</v>
      </c>
      <c r="E1579" s="323" t="s">
        <v>1539</v>
      </c>
      <c r="G1579" s="323" t="s">
        <v>1539</v>
      </c>
      <c r="H1579" s="323" t="s">
        <v>1539</v>
      </c>
    </row>
    <row r="1580" spans="1:8" x14ac:dyDescent="0.25">
      <c r="A1580" s="103"/>
      <c r="B1580" s="326"/>
      <c r="C1580" s="324" t="s">
        <v>1539</v>
      </c>
      <c r="D1580" t="s">
        <v>1539</v>
      </c>
      <c r="E1580" s="323" t="s">
        <v>1539</v>
      </c>
      <c r="G1580" s="323" t="s">
        <v>1539</v>
      </c>
      <c r="H1580" s="323" t="s">
        <v>1539</v>
      </c>
    </row>
    <row r="1581" spans="1:8" x14ac:dyDescent="0.25">
      <c r="A1581" s="103"/>
      <c r="C1581" s="324" t="s">
        <v>1539</v>
      </c>
      <c r="D1581" t="s">
        <v>1539</v>
      </c>
      <c r="E1581" s="323" t="s">
        <v>1539</v>
      </c>
      <c r="G1581" s="323" t="s">
        <v>1539</v>
      </c>
      <c r="H1581" s="323" t="s">
        <v>1539</v>
      </c>
    </row>
    <row r="1582" spans="1:8" x14ac:dyDescent="0.25">
      <c r="A1582" s="103"/>
      <c r="C1582" s="324" t="s">
        <v>1539</v>
      </c>
      <c r="D1582" t="s">
        <v>1539</v>
      </c>
      <c r="E1582" s="323" t="s">
        <v>1539</v>
      </c>
      <c r="G1582" s="323" t="s">
        <v>1539</v>
      </c>
      <c r="H1582" s="323" t="s">
        <v>1539</v>
      </c>
    </row>
    <row r="1583" spans="1:8" x14ac:dyDescent="0.25">
      <c r="A1583" s="103"/>
      <c r="C1583" s="324" t="s">
        <v>1539</v>
      </c>
      <c r="D1583" t="s">
        <v>1539</v>
      </c>
      <c r="E1583" s="323" t="s">
        <v>1539</v>
      </c>
      <c r="G1583" s="323" t="s">
        <v>1539</v>
      </c>
      <c r="H1583" s="323" t="s">
        <v>1539</v>
      </c>
    </row>
    <row r="1584" spans="1:8" x14ac:dyDescent="0.25">
      <c r="A1584" s="103"/>
      <c r="B1584" s="324"/>
      <c r="C1584" s="324" t="s">
        <v>1539</v>
      </c>
      <c r="D1584" t="s">
        <v>1539</v>
      </c>
      <c r="E1584" s="323" t="s">
        <v>1539</v>
      </c>
      <c r="G1584" s="323" t="s">
        <v>1539</v>
      </c>
      <c r="H1584" s="323" t="s">
        <v>1539</v>
      </c>
    </row>
    <row r="1585" spans="1:8" x14ac:dyDescent="0.25">
      <c r="A1585" s="103"/>
      <c r="B1585" s="324"/>
      <c r="C1585" s="324" t="s">
        <v>1539</v>
      </c>
      <c r="D1585" t="s">
        <v>1539</v>
      </c>
      <c r="E1585" s="323" t="s">
        <v>1539</v>
      </c>
      <c r="G1585" s="323" t="s">
        <v>1539</v>
      </c>
      <c r="H1585" s="323" t="s">
        <v>1539</v>
      </c>
    </row>
    <row r="1586" spans="1:8" x14ac:dyDescent="0.25">
      <c r="A1586" s="103"/>
      <c r="B1586" s="324"/>
      <c r="C1586" s="324" t="s">
        <v>1539</v>
      </c>
      <c r="D1586" t="s">
        <v>1539</v>
      </c>
      <c r="E1586" s="323" t="s">
        <v>1539</v>
      </c>
      <c r="G1586" s="323" t="s">
        <v>1539</v>
      </c>
      <c r="H1586" s="323" t="s">
        <v>1539</v>
      </c>
    </row>
    <row r="1587" spans="1:8" x14ac:dyDescent="0.25">
      <c r="A1587" s="103"/>
      <c r="B1587" s="324"/>
      <c r="C1587" s="324" t="s">
        <v>1539</v>
      </c>
      <c r="D1587" t="s">
        <v>1539</v>
      </c>
      <c r="E1587" s="323" t="s">
        <v>1539</v>
      </c>
      <c r="G1587" s="323" t="s">
        <v>1539</v>
      </c>
      <c r="H1587" s="323" t="s">
        <v>1539</v>
      </c>
    </row>
    <row r="1588" spans="1:8" x14ac:dyDescent="0.25">
      <c r="A1588" s="103"/>
      <c r="B1588" s="324"/>
      <c r="C1588" s="324" t="s">
        <v>1539</v>
      </c>
      <c r="D1588" t="s">
        <v>1539</v>
      </c>
      <c r="E1588" s="323" t="s">
        <v>1539</v>
      </c>
      <c r="G1588" s="323" t="s">
        <v>1539</v>
      </c>
      <c r="H1588" s="323" t="s">
        <v>1539</v>
      </c>
    </row>
    <row r="1589" spans="1:8" x14ac:dyDescent="0.25">
      <c r="A1589" s="103"/>
      <c r="B1589" s="324"/>
      <c r="C1589" s="324" t="s">
        <v>1539</v>
      </c>
      <c r="D1589" t="s">
        <v>1539</v>
      </c>
      <c r="E1589" s="323" t="s">
        <v>1539</v>
      </c>
      <c r="G1589" s="323" t="s">
        <v>1539</v>
      </c>
      <c r="H1589" s="323" t="s">
        <v>1539</v>
      </c>
    </row>
    <row r="1590" spans="1:8" x14ac:dyDescent="0.25">
      <c r="A1590" s="103"/>
      <c r="B1590" s="324"/>
      <c r="C1590" s="324" t="s">
        <v>1539</v>
      </c>
      <c r="D1590" t="s">
        <v>1539</v>
      </c>
      <c r="E1590" s="323" t="s">
        <v>1539</v>
      </c>
      <c r="G1590" s="323" t="s">
        <v>1539</v>
      </c>
      <c r="H1590" s="323" t="s">
        <v>1539</v>
      </c>
    </row>
    <row r="1591" spans="1:8" x14ac:dyDescent="0.25">
      <c r="A1591" s="103"/>
      <c r="B1591" s="324"/>
      <c r="C1591" s="324" t="s">
        <v>1539</v>
      </c>
      <c r="D1591" t="s">
        <v>1539</v>
      </c>
      <c r="E1591" s="323" t="s">
        <v>1539</v>
      </c>
      <c r="G1591" s="323" t="s">
        <v>1539</v>
      </c>
      <c r="H1591" s="323" t="s">
        <v>1539</v>
      </c>
    </row>
    <row r="1592" spans="1:8" x14ac:dyDescent="0.25">
      <c r="A1592" s="103"/>
      <c r="B1592" s="324"/>
      <c r="C1592" s="324" t="s">
        <v>1539</v>
      </c>
      <c r="D1592" t="s">
        <v>1539</v>
      </c>
      <c r="E1592" s="323" t="s">
        <v>1539</v>
      </c>
      <c r="G1592" s="323" t="s">
        <v>1539</v>
      </c>
      <c r="H1592" s="323" t="s">
        <v>1539</v>
      </c>
    </row>
    <row r="1593" spans="1:8" x14ac:dyDescent="0.25">
      <c r="A1593" s="103"/>
      <c r="B1593" s="324"/>
      <c r="C1593" s="324" t="s">
        <v>1539</v>
      </c>
      <c r="D1593" t="s">
        <v>1539</v>
      </c>
      <c r="E1593" s="323" t="s">
        <v>1539</v>
      </c>
      <c r="G1593" s="323" t="s">
        <v>1539</v>
      </c>
      <c r="H1593" s="323" t="s">
        <v>1539</v>
      </c>
    </row>
    <row r="1594" spans="1:8" x14ac:dyDescent="0.25">
      <c r="A1594" s="103"/>
      <c r="B1594" s="324"/>
      <c r="C1594" s="324" t="s">
        <v>1539</v>
      </c>
      <c r="D1594" t="s">
        <v>1539</v>
      </c>
      <c r="E1594" s="323" t="s">
        <v>1539</v>
      </c>
      <c r="G1594" s="323" t="s">
        <v>1539</v>
      </c>
      <c r="H1594" s="323" t="s">
        <v>1539</v>
      </c>
    </row>
    <row r="1595" spans="1:8" x14ac:dyDescent="0.25">
      <c r="A1595" s="103"/>
      <c r="B1595" s="324"/>
      <c r="C1595" s="324" t="s">
        <v>1539</v>
      </c>
      <c r="D1595" t="s">
        <v>1539</v>
      </c>
      <c r="E1595" s="323" t="s">
        <v>1539</v>
      </c>
      <c r="G1595" s="323" t="s">
        <v>1539</v>
      </c>
      <c r="H1595" s="323" t="s">
        <v>1539</v>
      </c>
    </row>
    <row r="1596" spans="1:8" x14ac:dyDescent="0.25">
      <c r="A1596" s="103"/>
      <c r="B1596" s="324"/>
      <c r="C1596" s="324" t="s">
        <v>1539</v>
      </c>
      <c r="D1596" t="s">
        <v>1539</v>
      </c>
      <c r="E1596" s="323" t="s">
        <v>1539</v>
      </c>
      <c r="G1596" s="323" t="s">
        <v>1539</v>
      </c>
      <c r="H1596" s="323" t="s">
        <v>1539</v>
      </c>
    </row>
    <row r="1597" spans="1:8" x14ac:dyDescent="0.25">
      <c r="A1597" s="103"/>
      <c r="B1597" s="324"/>
      <c r="C1597" s="324" t="s">
        <v>1539</v>
      </c>
      <c r="D1597" t="s">
        <v>1539</v>
      </c>
      <c r="E1597" s="323" t="s">
        <v>1539</v>
      </c>
      <c r="G1597" s="323" t="s">
        <v>1539</v>
      </c>
      <c r="H1597" s="323" t="s">
        <v>1539</v>
      </c>
    </row>
    <row r="1598" spans="1:8" x14ac:dyDescent="0.25">
      <c r="A1598" s="103"/>
      <c r="B1598" s="324"/>
      <c r="C1598" s="324" t="s">
        <v>1539</v>
      </c>
      <c r="D1598" t="s">
        <v>1539</v>
      </c>
      <c r="E1598" s="323" t="s">
        <v>1539</v>
      </c>
      <c r="G1598" s="323" t="s">
        <v>1539</v>
      </c>
      <c r="H1598" s="323" t="s">
        <v>1539</v>
      </c>
    </row>
    <row r="1599" spans="1:8" x14ac:dyDescent="0.25">
      <c r="A1599" s="103"/>
      <c r="B1599" s="324"/>
      <c r="C1599" s="324" t="s">
        <v>1539</v>
      </c>
      <c r="D1599" t="s">
        <v>1539</v>
      </c>
      <c r="E1599" s="323" t="s">
        <v>1539</v>
      </c>
      <c r="G1599" s="323" t="s">
        <v>1539</v>
      </c>
      <c r="H1599" s="323" t="s">
        <v>1539</v>
      </c>
    </row>
    <row r="1600" spans="1:8" x14ac:dyDescent="0.25">
      <c r="A1600" s="103"/>
      <c r="B1600" s="324"/>
      <c r="C1600" s="324" t="s">
        <v>1539</v>
      </c>
      <c r="D1600" t="s">
        <v>1539</v>
      </c>
      <c r="E1600" s="323" t="s">
        <v>1539</v>
      </c>
      <c r="G1600" s="323" t="s">
        <v>1539</v>
      </c>
      <c r="H1600" s="323" t="s">
        <v>1539</v>
      </c>
    </row>
    <row r="1601" spans="1:8" x14ac:dyDescent="0.25">
      <c r="A1601" s="103"/>
      <c r="B1601" s="324"/>
      <c r="C1601" s="324" t="s">
        <v>1539</v>
      </c>
      <c r="D1601" t="s">
        <v>1539</v>
      </c>
      <c r="E1601" s="323" t="s">
        <v>1539</v>
      </c>
      <c r="G1601" s="323" t="s">
        <v>1539</v>
      </c>
      <c r="H1601" s="323" t="s">
        <v>1539</v>
      </c>
    </row>
    <row r="1602" spans="1:8" x14ac:dyDescent="0.25">
      <c r="A1602" s="103"/>
      <c r="B1602" s="324"/>
      <c r="C1602" s="324" t="s">
        <v>1539</v>
      </c>
      <c r="D1602" t="s">
        <v>1539</v>
      </c>
      <c r="E1602" s="323" t="s">
        <v>1539</v>
      </c>
      <c r="G1602" s="323" t="s">
        <v>1539</v>
      </c>
      <c r="H1602" s="323" t="s">
        <v>1539</v>
      </c>
    </row>
    <row r="1603" spans="1:8" x14ac:dyDescent="0.25">
      <c r="A1603" s="103"/>
      <c r="B1603" s="324"/>
      <c r="C1603" s="324" t="s">
        <v>1539</v>
      </c>
      <c r="D1603" t="s">
        <v>1539</v>
      </c>
      <c r="E1603" s="323" t="s">
        <v>1539</v>
      </c>
      <c r="G1603" s="323" t="s">
        <v>1539</v>
      </c>
      <c r="H1603" s="323" t="s">
        <v>1539</v>
      </c>
    </row>
    <row r="1604" spans="1:8" x14ac:dyDescent="0.25">
      <c r="A1604" s="103"/>
      <c r="B1604" s="324"/>
      <c r="C1604" s="324" t="s">
        <v>1539</v>
      </c>
      <c r="D1604" t="s">
        <v>1539</v>
      </c>
      <c r="E1604" s="323" t="s">
        <v>1539</v>
      </c>
      <c r="G1604" s="323" t="s">
        <v>1539</v>
      </c>
      <c r="H1604" s="323" t="s">
        <v>1539</v>
      </c>
    </row>
    <row r="1605" spans="1:8" x14ac:dyDescent="0.25">
      <c r="A1605" s="103"/>
      <c r="B1605" s="324"/>
      <c r="C1605" s="324" t="s">
        <v>1539</v>
      </c>
      <c r="D1605" t="s">
        <v>1539</v>
      </c>
      <c r="E1605" s="323" t="s">
        <v>1539</v>
      </c>
      <c r="G1605" s="323" t="s">
        <v>1539</v>
      </c>
      <c r="H1605" s="323" t="s">
        <v>1539</v>
      </c>
    </row>
    <row r="1606" spans="1:8" x14ac:dyDescent="0.25">
      <c r="A1606" s="103"/>
      <c r="B1606" s="324"/>
      <c r="C1606" s="324" t="s">
        <v>1539</v>
      </c>
      <c r="D1606" t="s">
        <v>1539</v>
      </c>
      <c r="E1606" s="323" t="s">
        <v>1539</v>
      </c>
      <c r="G1606" s="323" t="s">
        <v>1539</v>
      </c>
      <c r="H1606" s="323" t="s">
        <v>1539</v>
      </c>
    </row>
    <row r="1607" spans="1:8" x14ac:dyDescent="0.25">
      <c r="A1607" s="103"/>
      <c r="B1607" s="324"/>
      <c r="C1607" s="324" t="s">
        <v>1539</v>
      </c>
      <c r="D1607" t="s">
        <v>1539</v>
      </c>
      <c r="E1607" s="323" t="s">
        <v>1539</v>
      </c>
      <c r="G1607" s="323" t="s">
        <v>1539</v>
      </c>
      <c r="H1607" s="323" t="s">
        <v>1539</v>
      </c>
    </row>
    <row r="1608" spans="1:8" x14ac:dyDescent="0.25">
      <c r="A1608" s="103"/>
      <c r="B1608" s="324"/>
      <c r="C1608" s="324" t="s">
        <v>1539</v>
      </c>
      <c r="D1608" t="s">
        <v>1539</v>
      </c>
      <c r="E1608" s="323" t="s">
        <v>1539</v>
      </c>
      <c r="G1608" s="323" t="s">
        <v>1539</v>
      </c>
      <c r="H1608" s="323" t="s">
        <v>1539</v>
      </c>
    </row>
    <row r="1609" spans="1:8" x14ac:dyDescent="0.25">
      <c r="A1609" s="103"/>
      <c r="B1609" s="324"/>
      <c r="C1609" s="324" t="s">
        <v>1539</v>
      </c>
      <c r="D1609" t="s">
        <v>1539</v>
      </c>
      <c r="E1609" s="323" t="s">
        <v>1539</v>
      </c>
      <c r="G1609" s="323" t="s">
        <v>1539</v>
      </c>
      <c r="H1609" s="323" t="s">
        <v>1539</v>
      </c>
    </row>
    <row r="1610" spans="1:8" x14ac:dyDescent="0.25">
      <c r="A1610" s="103"/>
      <c r="B1610" s="324"/>
      <c r="C1610" s="324" t="s">
        <v>1539</v>
      </c>
      <c r="D1610" t="s">
        <v>1539</v>
      </c>
      <c r="E1610" s="323" t="s">
        <v>1539</v>
      </c>
      <c r="G1610" s="323" t="s">
        <v>1539</v>
      </c>
      <c r="H1610" s="323" t="s">
        <v>1539</v>
      </c>
    </row>
    <row r="1611" spans="1:8" x14ac:dyDescent="0.25">
      <c r="A1611" s="103"/>
      <c r="B1611" s="324"/>
      <c r="C1611" s="324" t="s">
        <v>1539</v>
      </c>
      <c r="D1611" t="s">
        <v>1539</v>
      </c>
      <c r="E1611" s="323" t="s">
        <v>1539</v>
      </c>
      <c r="G1611" s="323" t="s">
        <v>1539</v>
      </c>
      <c r="H1611" s="323" t="s">
        <v>1539</v>
      </c>
    </row>
    <row r="1612" spans="1:8" x14ac:dyDescent="0.25">
      <c r="A1612" s="103"/>
      <c r="B1612" s="324"/>
      <c r="C1612" s="324" t="s">
        <v>1539</v>
      </c>
      <c r="D1612" t="s">
        <v>1539</v>
      </c>
      <c r="E1612" s="323" t="s">
        <v>1539</v>
      </c>
      <c r="G1612" s="323" t="s">
        <v>1539</v>
      </c>
      <c r="H1612" s="323" t="s">
        <v>1539</v>
      </c>
    </row>
    <row r="1613" spans="1:8" x14ac:dyDescent="0.25">
      <c r="A1613" s="103"/>
      <c r="B1613" s="324"/>
      <c r="C1613" s="324" t="s">
        <v>1539</v>
      </c>
      <c r="D1613" t="s">
        <v>1539</v>
      </c>
      <c r="E1613" s="323" t="s">
        <v>1539</v>
      </c>
      <c r="G1613" s="323" t="s">
        <v>1539</v>
      </c>
      <c r="H1613" s="323" t="s">
        <v>1539</v>
      </c>
    </row>
    <row r="1614" spans="1:8" x14ac:dyDescent="0.25">
      <c r="A1614" s="103"/>
      <c r="B1614" s="324"/>
      <c r="C1614" s="324" t="s">
        <v>1539</v>
      </c>
      <c r="D1614" t="s">
        <v>1539</v>
      </c>
      <c r="E1614" s="323" t="s">
        <v>1539</v>
      </c>
      <c r="G1614" s="323" t="s">
        <v>1539</v>
      </c>
      <c r="H1614" s="323" t="s">
        <v>1539</v>
      </c>
    </row>
    <row r="1615" spans="1:8" x14ac:dyDescent="0.25">
      <c r="A1615" s="103"/>
      <c r="B1615" s="324"/>
      <c r="C1615" s="324" t="s">
        <v>1539</v>
      </c>
      <c r="D1615" t="s">
        <v>1539</v>
      </c>
      <c r="E1615" s="323" t="s">
        <v>1539</v>
      </c>
      <c r="G1615" s="323" t="s">
        <v>1539</v>
      </c>
      <c r="H1615" s="323" t="s">
        <v>1539</v>
      </c>
    </row>
    <row r="1616" spans="1:8" x14ac:dyDescent="0.25">
      <c r="A1616" s="103"/>
      <c r="B1616" s="324"/>
      <c r="C1616" s="324" t="s">
        <v>1539</v>
      </c>
      <c r="D1616" t="s">
        <v>1539</v>
      </c>
      <c r="E1616" s="323" t="s">
        <v>1539</v>
      </c>
      <c r="G1616" s="323" t="s">
        <v>1539</v>
      </c>
      <c r="H1616" s="323" t="s">
        <v>1539</v>
      </c>
    </row>
    <row r="1617" spans="1:8" x14ac:dyDescent="0.25">
      <c r="A1617" s="103"/>
      <c r="B1617" s="324"/>
      <c r="C1617" s="324" t="s">
        <v>1539</v>
      </c>
      <c r="D1617" t="s">
        <v>1539</v>
      </c>
      <c r="E1617" s="323" t="s">
        <v>1539</v>
      </c>
      <c r="G1617" s="323" t="s">
        <v>1539</v>
      </c>
      <c r="H1617" s="323" t="s">
        <v>1539</v>
      </c>
    </row>
    <row r="1618" spans="1:8" x14ac:dyDescent="0.25">
      <c r="A1618" s="103"/>
      <c r="B1618" s="324"/>
      <c r="C1618" s="324" t="s">
        <v>1539</v>
      </c>
      <c r="D1618" t="s">
        <v>1539</v>
      </c>
      <c r="E1618" s="323" t="s">
        <v>1539</v>
      </c>
      <c r="G1618" s="323" t="s">
        <v>1539</v>
      </c>
      <c r="H1618" s="323" t="s">
        <v>1539</v>
      </c>
    </row>
    <row r="1619" spans="1:8" x14ac:dyDescent="0.25">
      <c r="A1619" s="103"/>
      <c r="B1619" s="324"/>
      <c r="C1619" s="324" t="s">
        <v>1539</v>
      </c>
      <c r="D1619" t="s">
        <v>1539</v>
      </c>
      <c r="E1619" s="323" t="s">
        <v>1539</v>
      </c>
      <c r="G1619" s="323" t="s">
        <v>1539</v>
      </c>
      <c r="H1619" s="323" t="s">
        <v>1539</v>
      </c>
    </row>
    <row r="1620" spans="1:8" x14ac:dyDescent="0.25">
      <c r="A1620" s="103"/>
      <c r="B1620" s="324"/>
      <c r="C1620" s="324" t="s">
        <v>1539</v>
      </c>
      <c r="D1620" t="s">
        <v>1539</v>
      </c>
      <c r="E1620" s="323" t="s">
        <v>1539</v>
      </c>
      <c r="G1620" s="323" t="s">
        <v>1539</v>
      </c>
      <c r="H1620" s="323" t="s">
        <v>1539</v>
      </c>
    </row>
    <row r="1621" spans="1:8" x14ac:dyDescent="0.25">
      <c r="A1621" s="103"/>
      <c r="B1621" s="324"/>
      <c r="C1621" s="324" t="s">
        <v>1539</v>
      </c>
      <c r="D1621" t="s">
        <v>1539</v>
      </c>
      <c r="E1621" s="323" t="s">
        <v>1539</v>
      </c>
      <c r="G1621" s="323" t="s">
        <v>1539</v>
      </c>
      <c r="H1621" s="323" t="s">
        <v>1539</v>
      </c>
    </row>
    <row r="1622" spans="1:8" x14ac:dyDescent="0.25">
      <c r="A1622" s="103"/>
      <c r="B1622" s="324"/>
      <c r="C1622" s="324" t="s">
        <v>1539</v>
      </c>
      <c r="D1622" t="s">
        <v>1539</v>
      </c>
      <c r="E1622" s="323" t="s">
        <v>1539</v>
      </c>
      <c r="G1622" s="323" t="s">
        <v>1539</v>
      </c>
      <c r="H1622" s="323" t="s">
        <v>1539</v>
      </c>
    </row>
    <row r="1623" spans="1:8" x14ac:dyDescent="0.25">
      <c r="A1623" s="103"/>
      <c r="B1623" s="324"/>
      <c r="C1623" s="324" t="s">
        <v>1539</v>
      </c>
      <c r="D1623" t="s">
        <v>1539</v>
      </c>
      <c r="E1623" s="323" t="s">
        <v>1539</v>
      </c>
      <c r="G1623" s="323" t="s">
        <v>1539</v>
      </c>
      <c r="H1623" s="323" t="s">
        <v>1539</v>
      </c>
    </row>
    <row r="1624" spans="1:8" x14ac:dyDescent="0.25">
      <c r="A1624" s="103"/>
      <c r="B1624" s="326"/>
      <c r="C1624" s="324" t="s">
        <v>1539</v>
      </c>
      <c r="D1624" t="s">
        <v>1539</v>
      </c>
      <c r="E1624" s="323" t="s">
        <v>1539</v>
      </c>
      <c r="G1624" s="323" t="s">
        <v>1539</v>
      </c>
      <c r="H1624" s="323" t="s">
        <v>1539</v>
      </c>
    </row>
    <row r="1625" spans="1:8" x14ac:dyDescent="0.25">
      <c r="A1625" s="103"/>
      <c r="C1625" s="324" t="s">
        <v>1539</v>
      </c>
      <c r="D1625" t="s">
        <v>1539</v>
      </c>
      <c r="E1625" s="323" t="s">
        <v>1539</v>
      </c>
      <c r="G1625" s="323" t="s">
        <v>1539</v>
      </c>
      <c r="H1625" s="323" t="s">
        <v>1539</v>
      </c>
    </row>
    <row r="1626" spans="1:8" x14ac:dyDescent="0.25">
      <c r="A1626" s="103"/>
      <c r="C1626" s="324" t="s">
        <v>1539</v>
      </c>
      <c r="D1626" t="s">
        <v>1539</v>
      </c>
      <c r="E1626" s="323" t="s">
        <v>1539</v>
      </c>
      <c r="G1626" s="323" t="s">
        <v>1539</v>
      </c>
      <c r="H1626" s="323" t="s">
        <v>1539</v>
      </c>
    </row>
    <row r="1627" spans="1:8" x14ac:dyDescent="0.25">
      <c r="A1627" s="103"/>
      <c r="C1627" s="324" t="s">
        <v>1539</v>
      </c>
      <c r="D1627" t="s">
        <v>1539</v>
      </c>
      <c r="E1627" s="323" t="s">
        <v>1539</v>
      </c>
      <c r="G1627" s="323" t="s">
        <v>1539</v>
      </c>
      <c r="H1627" s="323" t="s">
        <v>1539</v>
      </c>
    </row>
    <row r="1628" spans="1:8" x14ac:dyDescent="0.25">
      <c r="A1628" s="103"/>
      <c r="C1628" s="324" t="s">
        <v>1539</v>
      </c>
      <c r="D1628" t="s">
        <v>1539</v>
      </c>
      <c r="E1628" s="323" t="s">
        <v>1539</v>
      </c>
      <c r="G1628" s="323" t="s">
        <v>1539</v>
      </c>
      <c r="H1628" s="323" t="s">
        <v>1539</v>
      </c>
    </row>
    <row r="1629" spans="1:8" x14ac:dyDescent="0.25">
      <c r="A1629" s="103"/>
      <c r="B1629" s="324"/>
      <c r="C1629" s="324" t="s">
        <v>1539</v>
      </c>
      <c r="D1629" t="s">
        <v>1539</v>
      </c>
      <c r="E1629" s="323" t="s">
        <v>1539</v>
      </c>
      <c r="G1629" s="323" t="s">
        <v>1539</v>
      </c>
      <c r="H1629" s="323" t="s">
        <v>1539</v>
      </c>
    </row>
    <row r="1630" spans="1:8" x14ac:dyDescent="0.25">
      <c r="A1630" s="103"/>
      <c r="B1630" s="324"/>
      <c r="C1630" s="324" t="s">
        <v>1539</v>
      </c>
      <c r="D1630" t="s">
        <v>1539</v>
      </c>
      <c r="E1630" s="323" t="s">
        <v>1539</v>
      </c>
      <c r="G1630" s="323" t="s">
        <v>1539</v>
      </c>
      <c r="H1630" s="323" t="s">
        <v>1539</v>
      </c>
    </row>
    <row r="1631" spans="1:8" x14ac:dyDescent="0.25">
      <c r="A1631" s="103"/>
      <c r="B1631" s="324"/>
      <c r="C1631" s="324" t="s">
        <v>1539</v>
      </c>
      <c r="D1631" t="s">
        <v>1539</v>
      </c>
      <c r="E1631" s="323" t="s">
        <v>1539</v>
      </c>
      <c r="G1631" s="323" t="s">
        <v>1539</v>
      </c>
      <c r="H1631" s="323" t="s">
        <v>1539</v>
      </c>
    </row>
    <row r="1632" spans="1:8" x14ac:dyDescent="0.25">
      <c r="A1632" s="103"/>
      <c r="B1632" s="324"/>
      <c r="C1632" s="324" t="s">
        <v>1539</v>
      </c>
      <c r="D1632" t="s">
        <v>1539</v>
      </c>
      <c r="E1632" s="323" t="s">
        <v>1539</v>
      </c>
      <c r="G1632" s="323" t="s">
        <v>1539</v>
      </c>
      <c r="H1632" s="323" t="s">
        <v>1539</v>
      </c>
    </row>
    <row r="1633" spans="1:8" x14ac:dyDescent="0.25">
      <c r="A1633" s="103"/>
      <c r="B1633" s="324"/>
      <c r="C1633" s="324" t="s">
        <v>1539</v>
      </c>
      <c r="D1633" t="s">
        <v>1539</v>
      </c>
      <c r="E1633" s="323" t="s">
        <v>1539</v>
      </c>
      <c r="G1633" s="323" t="s">
        <v>1539</v>
      </c>
      <c r="H1633" s="323" t="s">
        <v>1539</v>
      </c>
    </row>
    <row r="1634" spans="1:8" x14ac:dyDescent="0.25">
      <c r="A1634" s="103"/>
      <c r="B1634" s="324"/>
      <c r="C1634" s="324" t="s">
        <v>1539</v>
      </c>
      <c r="D1634" t="s">
        <v>1539</v>
      </c>
      <c r="E1634" s="323" t="s">
        <v>1539</v>
      </c>
      <c r="G1634" s="323" t="s">
        <v>1539</v>
      </c>
      <c r="H1634" s="323" t="s">
        <v>1539</v>
      </c>
    </row>
    <row r="1635" spans="1:8" x14ac:dyDescent="0.25">
      <c r="A1635" s="103"/>
      <c r="B1635" s="324"/>
      <c r="C1635" s="324" t="s">
        <v>1539</v>
      </c>
      <c r="D1635" t="s">
        <v>1539</v>
      </c>
      <c r="E1635" s="323" t="s">
        <v>1539</v>
      </c>
      <c r="G1635" s="323" t="s">
        <v>1539</v>
      </c>
      <c r="H1635" s="323" t="s">
        <v>1539</v>
      </c>
    </row>
    <row r="1636" spans="1:8" x14ac:dyDescent="0.25">
      <c r="A1636" s="103"/>
      <c r="B1636" s="324"/>
      <c r="C1636" s="324" t="s">
        <v>1539</v>
      </c>
      <c r="D1636" t="s">
        <v>1539</v>
      </c>
      <c r="E1636" s="323" t="s">
        <v>1539</v>
      </c>
      <c r="G1636" s="323" t="s">
        <v>1539</v>
      </c>
      <c r="H1636" s="323" t="s">
        <v>1539</v>
      </c>
    </row>
    <row r="1637" spans="1:8" x14ac:dyDescent="0.25">
      <c r="A1637" s="103"/>
      <c r="B1637" s="326"/>
      <c r="C1637" s="324" t="s">
        <v>1539</v>
      </c>
      <c r="D1637" t="s">
        <v>1539</v>
      </c>
      <c r="E1637" s="323" t="s">
        <v>1539</v>
      </c>
      <c r="G1637" s="323" t="s">
        <v>1539</v>
      </c>
      <c r="H1637" s="323" t="s">
        <v>1539</v>
      </c>
    </row>
    <row r="1638" spans="1:8" x14ac:dyDescent="0.25">
      <c r="A1638" s="103"/>
      <c r="C1638" s="324" t="s">
        <v>1539</v>
      </c>
      <c r="D1638" t="s">
        <v>1539</v>
      </c>
      <c r="E1638" s="323" t="s">
        <v>1539</v>
      </c>
      <c r="G1638" s="323" t="s">
        <v>1539</v>
      </c>
      <c r="H1638" s="323" t="s">
        <v>1539</v>
      </c>
    </row>
    <row r="1639" spans="1:8" x14ac:dyDescent="0.25">
      <c r="A1639" s="103"/>
      <c r="C1639" s="324" t="s">
        <v>1539</v>
      </c>
      <c r="D1639" t="s">
        <v>1539</v>
      </c>
      <c r="E1639" s="323" t="s">
        <v>1539</v>
      </c>
      <c r="G1639" s="323" t="s">
        <v>1539</v>
      </c>
      <c r="H1639" s="323" t="s">
        <v>1539</v>
      </c>
    </row>
    <row r="1640" spans="1:8" x14ac:dyDescent="0.25">
      <c r="A1640" s="103"/>
      <c r="C1640" s="324" t="s">
        <v>1539</v>
      </c>
      <c r="D1640" t="s">
        <v>1539</v>
      </c>
      <c r="E1640" s="323" t="s">
        <v>1539</v>
      </c>
      <c r="G1640" s="323" t="s">
        <v>1539</v>
      </c>
      <c r="H1640" s="323" t="s">
        <v>1539</v>
      </c>
    </row>
    <row r="1641" spans="1:8" x14ac:dyDescent="0.25">
      <c r="A1641" s="103"/>
      <c r="C1641" s="324" t="s">
        <v>1539</v>
      </c>
      <c r="D1641" t="s">
        <v>1539</v>
      </c>
      <c r="E1641" s="323" t="s">
        <v>1539</v>
      </c>
      <c r="G1641" s="323" t="s">
        <v>1539</v>
      </c>
      <c r="H1641" s="323" t="s">
        <v>1539</v>
      </c>
    </row>
    <row r="1642" spans="1:8" x14ac:dyDescent="0.25">
      <c r="A1642" s="103"/>
      <c r="B1642" s="324"/>
      <c r="C1642" s="324" t="s">
        <v>1539</v>
      </c>
      <c r="D1642" t="s">
        <v>1539</v>
      </c>
      <c r="E1642" s="323" t="s">
        <v>1539</v>
      </c>
      <c r="G1642" s="323" t="s">
        <v>1539</v>
      </c>
      <c r="H1642" s="323" t="s">
        <v>1539</v>
      </c>
    </row>
    <row r="1643" spans="1:8" x14ac:dyDescent="0.25">
      <c r="A1643" s="103"/>
      <c r="B1643" s="324"/>
      <c r="C1643" s="324" t="s">
        <v>1539</v>
      </c>
      <c r="D1643" t="s">
        <v>1539</v>
      </c>
      <c r="E1643" s="323" t="s">
        <v>1539</v>
      </c>
      <c r="G1643" s="323" t="s">
        <v>1539</v>
      </c>
      <c r="H1643" s="323" t="s">
        <v>1539</v>
      </c>
    </row>
    <row r="1644" spans="1:8" x14ac:dyDescent="0.25">
      <c r="A1644" s="103"/>
      <c r="B1644" s="324"/>
      <c r="C1644" s="324" t="s">
        <v>1539</v>
      </c>
      <c r="D1644" t="s">
        <v>1539</v>
      </c>
      <c r="E1644" s="323" t="s">
        <v>1539</v>
      </c>
      <c r="G1644" s="323" t="s">
        <v>1539</v>
      </c>
      <c r="H1644" s="323" t="s">
        <v>1539</v>
      </c>
    </row>
    <row r="1645" spans="1:8" x14ac:dyDescent="0.25">
      <c r="A1645" s="103"/>
      <c r="B1645" s="324"/>
      <c r="C1645" s="324" t="s">
        <v>1539</v>
      </c>
      <c r="D1645" t="s">
        <v>1539</v>
      </c>
      <c r="E1645" s="323" t="s">
        <v>1539</v>
      </c>
      <c r="G1645" s="323" t="s">
        <v>1539</v>
      </c>
      <c r="H1645" s="323" t="s">
        <v>1539</v>
      </c>
    </row>
    <row r="1646" spans="1:8" x14ac:dyDescent="0.25">
      <c r="A1646" s="103"/>
      <c r="B1646" s="324"/>
      <c r="C1646" s="324" t="s">
        <v>1539</v>
      </c>
      <c r="D1646" t="s">
        <v>1539</v>
      </c>
      <c r="E1646" s="323" t="s">
        <v>1539</v>
      </c>
      <c r="G1646" s="323" t="s">
        <v>1539</v>
      </c>
      <c r="H1646" s="323" t="s">
        <v>1539</v>
      </c>
    </row>
    <row r="1647" spans="1:8" x14ac:dyDescent="0.25">
      <c r="A1647" s="103"/>
      <c r="B1647" s="324"/>
      <c r="C1647" s="324" t="s">
        <v>1539</v>
      </c>
      <c r="D1647" t="s">
        <v>1539</v>
      </c>
      <c r="E1647" s="323" t="s">
        <v>1539</v>
      </c>
      <c r="G1647" s="323" t="s">
        <v>1539</v>
      </c>
      <c r="H1647" s="323" t="s">
        <v>1539</v>
      </c>
    </row>
    <row r="1648" spans="1:8" x14ac:dyDescent="0.25">
      <c r="A1648" s="103"/>
      <c r="B1648" s="324"/>
      <c r="C1648" s="324" t="s">
        <v>1539</v>
      </c>
      <c r="D1648" t="s">
        <v>1539</v>
      </c>
      <c r="E1648" s="323" t="s">
        <v>1539</v>
      </c>
      <c r="G1648" s="323" t="s">
        <v>1539</v>
      </c>
      <c r="H1648" s="323" t="s">
        <v>1539</v>
      </c>
    </row>
    <row r="1649" spans="1:8" x14ac:dyDescent="0.25">
      <c r="A1649" s="103"/>
      <c r="B1649" s="324"/>
      <c r="C1649" s="324" t="s">
        <v>1539</v>
      </c>
      <c r="D1649" t="s">
        <v>1539</v>
      </c>
      <c r="E1649" s="323" t="s">
        <v>1539</v>
      </c>
      <c r="G1649" s="323" t="s">
        <v>1539</v>
      </c>
      <c r="H1649" s="323" t="s">
        <v>1539</v>
      </c>
    </row>
    <row r="1650" spans="1:8" x14ac:dyDescent="0.25">
      <c r="A1650" s="103"/>
      <c r="B1650" s="324"/>
      <c r="C1650" s="324" t="s">
        <v>1539</v>
      </c>
      <c r="D1650" t="s">
        <v>1539</v>
      </c>
      <c r="E1650" s="323" t="s">
        <v>1539</v>
      </c>
      <c r="G1650" s="323" t="s">
        <v>1539</v>
      </c>
      <c r="H1650" s="323" t="s">
        <v>1539</v>
      </c>
    </row>
    <row r="1651" spans="1:8" x14ac:dyDescent="0.25">
      <c r="A1651" s="103"/>
      <c r="B1651" s="324"/>
      <c r="C1651" s="324" t="s">
        <v>1539</v>
      </c>
      <c r="D1651" t="s">
        <v>1539</v>
      </c>
      <c r="E1651" s="323" t="s">
        <v>1539</v>
      </c>
      <c r="G1651" s="323" t="s">
        <v>1539</v>
      </c>
      <c r="H1651" s="323" t="s">
        <v>1539</v>
      </c>
    </row>
    <row r="1652" spans="1:8" x14ac:dyDescent="0.25">
      <c r="A1652" s="103"/>
      <c r="B1652" s="324"/>
      <c r="C1652" s="324" t="s">
        <v>1539</v>
      </c>
      <c r="D1652" t="s">
        <v>1539</v>
      </c>
      <c r="E1652" s="323" t="s">
        <v>1539</v>
      </c>
      <c r="G1652" s="323" t="s">
        <v>1539</v>
      </c>
      <c r="H1652" s="323" t="s">
        <v>1539</v>
      </c>
    </row>
    <row r="1653" spans="1:8" x14ac:dyDescent="0.25">
      <c r="A1653" s="103"/>
      <c r="B1653" s="324"/>
      <c r="C1653" s="324" t="s">
        <v>1539</v>
      </c>
      <c r="D1653" t="s">
        <v>1539</v>
      </c>
      <c r="E1653" s="323" t="s">
        <v>1539</v>
      </c>
      <c r="G1653" s="323" t="s">
        <v>1539</v>
      </c>
      <c r="H1653" s="323" t="s">
        <v>1539</v>
      </c>
    </row>
    <row r="1654" spans="1:8" x14ac:dyDescent="0.25">
      <c r="A1654" s="103"/>
      <c r="B1654" s="324"/>
      <c r="C1654" s="324" t="s">
        <v>1539</v>
      </c>
      <c r="D1654" t="s">
        <v>1539</v>
      </c>
      <c r="E1654" s="323" t="s">
        <v>1539</v>
      </c>
      <c r="G1654" s="323" t="s">
        <v>1539</v>
      </c>
      <c r="H1654" s="323" t="s">
        <v>1539</v>
      </c>
    </row>
    <row r="1655" spans="1:8" x14ac:dyDescent="0.25">
      <c r="A1655" s="103"/>
      <c r="B1655" s="324"/>
      <c r="C1655" s="324" t="s">
        <v>1539</v>
      </c>
      <c r="D1655" t="s">
        <v>1539</v>
      </c>
      <c r="E1655" s="323" t="s">
        <v>1539</v>
      </c>
      <c r="G1655" s="323" t="s">
        <v>1539</v>
      </c>
      <c r="H1655" s="323" t="s">
        <v>1539</v>
      </c>
    </row>
    <row r="1656" spans="1:8" x14ac:dyDescent="0.25">
      <c r="A1656" s="103"/>
      <c r="B1656" s="324"/>
      <c r="C1656" s="324" t="s">
        <v>1539</v>
      </c>
      <c r="D1656" t="s">
        <v>1539</v>
      </c>
      <c r="E1656" s="323" t="s">
        <v>1539</v>
      </c>
      <c r="G1656" s="323" t="s">
        <v>1539</v>
      </c>
      <c r="H1656" s="323" t="s">
        <v>1539</v>
      </c>
    </row>
    <row r="1657" spans="1:8" x14ac:dyDescent="0.25">
      <c r="A1657" s="103"/>
      <c r="B1657" s="324"/>
      <c r="C1657" s="324" t="s">
        <v>1539</v>
      </c>
      <c r="D1657" t="s">
        <v>1539</v>
      </c>
      <c r="E1657" s="323" t="s">
        <v>1539</v>
      </c>
      <c r="G1657" s="323" t="s">
        <v>1539</v>
      </c>
      <c r="H1657" s="323" t="s">
        <v>1539</v>
      </c>
    </row>
    <row r="1658" spans="1:8" x14ac:dyDescent="0.25">
      <c r="A1658" s="103"/>
      <c r="B1658" s="324"/>
      <c r="C1658" s="324" t="s">
        <v>1539</v>
      </c>
      <c r="D1658" t="s">
        <v>1539</v>
      </c>
      <c r="E1658" s="323" t="s">
        <v>1539</v>
      </c>
      <c r="G1658" s="323" t="s">
        <v>1539</v>
      </c>
      <c r="H1658" s="323" t="s">
        <v>1539</v>
      </c>
    </row>
    <row r="1659" spans="1:8" x14ac:dyDescent="0.25">
      <c r="A1659" s="103"/>
      <c r="B1659" s="324"/>
      <c r="C1659" s="324" t="s">
        <v>1539</v>
      </c>
      <c r="D1659" t="s">
        <v>1539</v>
      </c>
      <c r="E1659" s="323" t="s">
        <v>1539</v>
      </c>
      <c r="G1659" s="323" t="s">
        <v>1539</v>
      </c>
      <c r="H1659" s="323" t="s">
        <v>1539</v>
      </c>
    </row>
    <row r="1660" spans="1:8" x14ac:dyDescent="0.25">
      <c r="A1660" s="103"/>
      <c r="B1660" s="324"/>
      <c r="C1660" s="324" t="s">
        <v>1539</v>
      </c>
      <c r="D1660" t="s">
        <v>1539</v>
      </c>
      <c r="E1660" s="323" t="s">
        <v>1539</v>
      </c>
      <c r="G1660" s="323" t="s">
        <v>1539</v>
      </c>
      <c r="H1660" s="323" t="s">
        <v>1539</v>
      </c>
    </row>
    <row r="1661" spans="1:8" x14ac:dyDescent="0.25">
      <c r="A1661" s="103"/>
      <c r="B1661" s="324"/>
      <c r="C1661" s="324" t="s">
        <v>1539</v>
      </c>
      <c r="D1661" t="s">
        <v>1539</v>
      </c>
      <c r="E1661" s="323" t="s">
        <v>1539</v>
      </c>
      <c r="G1661" s="323" t="s">
        <v>1539</v>
      </c>
      <c r="H1661" s="323" t="s">
        <v>1539</v>
      </c>
    </row>
    <row r="1662" spans="1:8" x14ac:dyDescent="0.25">
      <c r="A1662" s="103"/>
      <c r="B1662" s="324"/>
      <c r="C1662" s="324" t="s">
        <v>1539</v>
      </c>
      <c r="D1662" t="s">
        <v>1539</v>
      </c>
      <c r="E1662" s="323" t="s">
        <v>1539</v>
      </c>
      <c r="G1662" s="323" t="s">
        <v>1539</v>
      </c>
      <c r="H1662" s="323" t="s">
        <v>1539</v>
      </c>
    </row>
    <row r="1663" spans="1:8" x14ac:dyDescent="0.25">
      <c r="A1663" s="103"/>
      <c r="B1663" s="324"/>
      <c r="C1663" s="324" t="s">
        <v>1539</v>
      </c>
      <c r="D1663" t="s">
        <v>1539</v>
      </c>
      <c r="E1663" s="323" t="s">
        <v>1539</v>
      </c>
      <c r="G1663" s="323" t="s">
        <v>1539</v>
      </c>
      <c r="H1663" s="323" t="s">
        <v>1539</v>
      </c>
    </row>
    <row r="1664" spans="1:8" x14ac:dyDescent="0.25">
      <c r="A1664" s="103"/>
      <c r="B1664" s="324"/>
      <c r="C1664" s="324" t="s">
        <v>1539</v>
      </c>
      <c r="D1664" t="s">
        <v>1539</v>
      </c>
      <c r="E1664" s="323" t="s">
        <v>1539</v>
      </c>
      <c r="G1664" s="323" t="s">
        <v>1539</v>
      </c>
      <c r="H1664" s="323" t="s">
        <v>1539</v>
      </c>
    </row>
    <row r="1665" spans="1:8" x14ac:dyDescent="0.25">
      <c r="A1665" s="103"/>
      <c r="B1665" s="324"/>
      <c r="C1665" s="324" t="s">
        <v>1539</v>
      </c>
      <c r="D1665" t="s">
        <v>1539</v>
      </c>
      <c r="E1665" s="323" t="s">
        <v>1539</v>
      </c>
      <c r="G1665" s="323" t="s">
        <v>1539</v>
      </c>
      <c r="H1665" s="323" t="s">
        <v>1539</v>
      </c>
    </row>
    <row r="1666" spans="1:8" x14ac:dyDescent="0.25">
      <c r="A1666" s="103"/>
      <c r="B1666" s="324"/>
      <c r="C1666" s="324" t="s">
        <v>1539</v>
      </c>
      <c r="D1666" t="s">
        <v>1539</v>
      </c>
      <c r="E1666" s="323" t="s">
        <v>1539</v>
      </c>
      <c r="G1666" s="323" t="s">
        <v>1539</v>
      </c>
      <c r="H1666" s="323" t="s">
        <v>1539</v>
      </c>
    </row>
    <row r="1667" spans="1:8" x14ac:dyDescent="0.25">
      <c r="A1667" s="103"/>
      <c r="B1667" s="324"/>
      <c r="C1667" s="324" t="s">
        <v>1539</v>
      </c>
      <c r="D1667" t="s">
        <v>1539</v>
      </c>
      <c r="E1667" s="323" t="s">
        <v>1539</v>
      </c>
      <c r="G1667" s="323" t="s">
        <v>1539</v>
      </c>
      <c r="H1667" s="323" t="s">
        <v>1539</v>
      </c>
    </row>
    <row r="1668" spans="1:8" x14ac:dyDescent="0.25">
      <c r="A1668" s="103"/>
      <c r="B1668" s="324"/>
      <c r="C1668" s="324" t="s">
        <v>1539</v>
      </c>
      <c r="D1668" t="s">
        <v>1539</v>
      </c>
      <c r="E1668" s="323" t="s">
        <v>1539</v>
      </c>
      <c r="G1668" s="323" t="s">
        <v>1539</v>
      </c>
      <c r="H1668" s="323" t="s">
        <v>1539</v>
      </c>
    </row>
    <row r="1669" spans="1:8" x14ac:dyDescent="0.25">
      <c r="A1669" s="103"/>
      <c r="B1669" s="324"/>
      <c r="C1669" s="324" t="s">
        <v>1539</v>
      </c>
      <c r="D1669" t="s">
        <v>1539</v>
      </c>
      <c r="E1669" s="323" t="s">
        <v>1539</v>
      </c>
      <c r="G1669" s="323" t="s">
        <v>1539</v>
      </c>
      <c r="H1669" s="323" t="s">
        <v>1539</v>
      </c>
    </row>
    <row r="1670" spans="1:8" x14ac:dyDescent="0.25">
      <c r="A1670" s="103"/>
      <c r="B1670" s="324"/>
      <c r="C1670" s="324" t="s">
        <v>1539</v>
      </c>
      <c r="D1670" t="s">
        <v>1539</v>
      </c>
      <c r="E1670" s="323" t="s">
        <v>1539</v>
      </c>
      <c r="G1670" s="323" t="s">
        <v>1539</v>
      </c>
      <c r="H1670" s="323" t="s">
        <v>1539</v>
      </c>
    </row>
    <row r="1671" spans="1:8" x14ac:dyDescent="0.25">
      <c r="A1671" s="103"/>
      <c r="B1671" s="324"/>
      <c r="C1671" s="324" t="s">
        <v>1539</v>
      </c>
      <c r="D1671" t="s">
        <v>1539</v>
      </c>
      <c r="E1671" s="323" t="s">
        <v>1539</v>
      </c>
      <c r="G1671" s="323" t="s">
        <v>1539</v>
      </c>
      <c r="H1671" s="323" t="s">
        <v>1539</v>
      </c>
    </row>
    <row r="1672" spans="1:8" x14ac:dyDescent="0.25">
      <c r="A1672" s="103"/>
      <c r="B1672" s="324"/>
      <c r="C1672" s="324" t="s">
        <v>1539</v>
      </c>
      <c r="D1672" t="s">
        <v>1539</v>
      </c>
      <c r="E1672" s="323" t="s">
        <v>1539</v>
      </c>
      <c r="G1672" s="323" t="s">
        <v>1539</v>
      </c>
      <c r="H1672" s="323" t="s">
        <v>1539</v>
      </c>
    </row>
    <row r="1673" spans="1:8" x14ac:dyDescent="0.25">
      <c r="A1673" s="103"/>
      <c r="B1673" s="324"/>
      <c r="C1673" s="324" t="s">
        <v>1539</v>
      </c>
      <c r="D1673" t="s">
        <v>1539</v>
      </c>
      <c r="E1673" s="323" t="s">
        <v>1539</v>
      </c>
      <c r="G1673" s="323" t="s">
        <v>1539</v>
      </c>
      <c r="H1673" s="323" t="s">
        <v>1539</v>
      </c>
    </row>
    <row r="1674" spans="1:8" x14ac:dyDescent="0.25">
      <c r="A1674" s="103"/>
      <c r="B1674" s="324"/>
      <c r="C1674" s="324" t="s">
        <v>1539</v>
      </c>
      <c r="D1674" t="s">
        <v>1539</v>
      </c>
      <c r="E1674" s="323" t="s">
        <v>1539</v>
      </c>
      <c r="G1674" s="323" t="s">
        <v>1539</v>
      </c>
      <c r="H1674" s="323" t="s">
        <v>1539</v>
      </c>
    </row>
    <row r="1675" spans="1:8" x14ac:dyDescent="0.25">
      <c r="A1675" s="103"/>
      <c r="B1675" s="324"/>
      <c r="C1675" s="324" t="s">
        <v>1539</v>
      </c>
      <c r="D1675" t="s">
        <v>1539</v>
      </c>
      <c r="E1675" s="323" t="s">
        <v>1539</v>
      </c>
      <c r="G1675" s="323" t="s">
        <v>1539</v>
      </c>
      <c r="H1675" s="323" t="s">
        <v>1539</v>
      </c>
    </row>
    <row r="1676" spans="1:8" x14ac:dyDescent="0.25">
      <c r="A1676" s="103"/>
      <c r="B1676" s="324"/>
      <c r="C1676" s="324" t="s">
        <v>1539</v>
      </c>
      <c r="D1676" t="s">
        <v>1539</v>
      </c>
      <c r="E1676" s="323" t="s">
        <v>1539</v>
      </c>
      <c r="G1676" s="323" t="s">
        <v>1539</v>
      </c>
      <c r="H1676" s="323" t="s">
        <v>1539</v>
      </c>
    </row>
    <row r="1677" spans="1:8" x14ac:dyDescent="0.25">
      <c r="A1677" s="103"/>
      <c r="B1677" s="324"/>
      <c r="C1677" s="324" t="s">
        <v>1539</v>
      </c>
      <c r="D1677" t="s">
        <v>1539</v>
      </c>
      <c r="E1677" s="323" t="s">
        <v>1539</v>
      </c>
      <c r="G1677" s="323" t="s">
        <v>1539</v>
      </c>
      <c r="H1677" s="323" t="s">
        <v>1539</v>
      </c>
    </row>
    <row r="1678" spans="1:8" x14ac:dyDescent="0.25">
      <c r="A1678" s="103"/>
      <c r="B1678" s="324"/>
      <c r="C1678" s="324" t="s">
        <v>1539</v>
      </c>
      <c r="D1678" t="s">
        <v>1539</v>
      </c>
      <c r="E1678" s="323" t="s">
        <v>1539</v>
      </c>
      <c r="G1678" s="323" t="s">
        <v>1539</v>
      </c>
      <c r="H1678" s="323" t="s">
        <v>1539</v>
      </c>
    </row>
    <row r="1679" spans="1:8" x14ac:dyDescent="0.25">
      <c r="A1679" s="103"/>
      <c r="B1679" s="324"/>
      <c r="C1679" s="324" t="s">
        <v>1539</v>
      </c>
      <c r="D1679" t="s">
        <v>1539</v>
      </c>
      <c r="E1679" s="323" t="s">
        <v>1539</v>
      </c>
      <c r="G1679" s="323" t="s">
        <v>1539</v>
      </c>
      <c r="H1679" s="323" t="s">
        <v>1539</v>
      </c>
    </row>
    <row r="1680" spans="1:8" x14ac:dyDescent="0.25">
      <c r="A1680" s="103"/>
      <c r="B1680" s="324"/>
      <c r="C1680" s="324" t="s">
        <v>1539</v>
      </c>
      <c r="D1680" t="s">
        <v>1539</v>
      </c>
      <c r="E1680" s="323" t="s">
        <v>1539</v>
      </c>
      <c r="G1680" s="323" t="s">
        <v>1539</v>
      </c>
      <c r="H1680" s="323" t="s">
        <v>1539</v>
      </c>
    </row>
    <row r="1681" spans="1:8" x14ac:dyDescent="0.25">
      <c r="A1681" s="103"/>
      <c r="B1681" s="324"/>
      <c r="C1681" s="324" t="s">
        <v>1539</v>
      </c>
      <c r="D1681" t="s">
        <v>1539</v>
      </c>
      <c r="E1681" s="323" t="s">
        <v>1539</v>
      </c>
      <c r="G1681" s="323" t="s">
        <v>1539</v>
      </c>
      <c r="H1681" s="323" t="s">
        <v>1539</v>
      </c>
    </row>
    <row r="1682" spans="1:8" x14ac:dyDescent="0.25">
      <c r="A1682" s="103"/>
      <c r="B1682" s="324"/>
      <c r="C1682" s="324" t="s">
        <v>1539</v>
      </c>
      <c r="D1682" t="s">
        <v>1539</v>
      </c>
      <c r="E1682" s="323" t="s">
        <v>1539</v>
      </c>
      <c r="G1682" s="323" t="s">
        <v>1539</v>
      </c>
      <c r="H1682" s="323" t="s">
        <v>1539</v>
      </c>
    </row>
    <row r="1683" spans="1:8" x14ac:dyDescent="0.25">
      <c r="A1683" s="103"/>
      <c r="B1683" s="324"/>
      <c r="C1683" s="324" t="s">
        <v>1539</v>
      </c>
      <c r="D1683" t="s">
        <v>1539</v>
      </c>
      <c r="E1683" s="323" t="s">
        <v>1539</v>
      </c>
      <c r="G1683" s="323" t="s">
        <v>1539</v>
      </c>
      <c r="H1683" s="323" t="s">
        <v>1539</v>
      </c>
    </row>
    <row r="1684" spans="1:8" x14ac:dyDescent="0.25">
      <c r="A1684" s="103"/>
      <c r="B1684" s="324"/>
      <c r="C1684" s="324" t="s">
        <v>1539</v>
      </c>
      <c r="D1684" t="s">
        <v>1539</v>
      </c>
      <c r="E1684" s="323" t="s">
        <v>1539</v>
      </c>
      <c r="G1684" s="323" t="s">
        <v>1539</v>
      </c>
      <c r="H1684" s="323" t="s">
        <v>1539</v>
      </c>
    </row>
    <row r="1685" spans="1:8" x14ac:dyDescent="0.25">
      <c r="A1685" s="103"/>
      <c r="B1685" s="324"/>
      <c r="C1685" s="324" t="s">
        <v>1539</v>
      </c>
      <c r="D1685" t="s">
        <v>1539</v>
      </c>
      <c r="E1685" s="323" t="s">
        <v>1539</v>
      </c>
      <c r="G1685" s="323" t="s">
        <v>1539</v>
      </c>
      <c r="H1685" s="323" t="s">
        <v>1539</v>
      </c>
    </row>
    <row r="1686" spans="1:8" x14ac:dyDescent="0.25">
      <c r="A1686" s="103"/>
      <c r="B1686" s="324"/>
      <c r="C1686" s="324" t="s">
        <v>1539</v>
      </c>
      <c r="D1686" t="s">
        <v>1539</v>
      </c>
      <c r="E1686" s="323" t="s">
        <v>1539</v>
      </c>
      <c r="G1686" s="323" t="s">
        <v>1539</v>
      </c>
      <c r="H1686" s="323" t="s">
        <v>1539</v>
      </c>
    </row>
    <row r="1687" spans="1:8" x14ac:dyDescent="0.25">
      <c r="A1687" s="103"/>
      <c r="B1687" s="324"/>
      <c r="C1687" s="324" t="s">
        <v>1539</v>
      </c>
      <c r="D1687" t="s">
        <v>1539</v>
      </c>
      <c r="E1687" s="323" t="s">
        <v>1539</v>
      </c>
      <c r="G1687" s="323" t="s">
        <v>1539</v>
      </c>
      <c r="H1687" s="323" t="s">
        <v>1539</v>
      </c>
    </row>
    <row r="1688" spans="1:8" x14ac:dyDescent="0.25">
      <c r="A1688" s="103"/>
      <c r="B1688" s="324"/>
      <c r="C1688" s="324" t="s">
        <v>1539</v>
      </c>
      <c r="D1688" t="s">
        <v>1539</v>
      </c>
      <c r="E1688" s="323" t="s">
        <v>1539</v>
      </c>
      <c r="G1688" s="323" t="s">
        <v>1539</v>
      </c>
      <c r="H1688" s="323" t="s">
        <v>1539</v>
      </c>
    </row>
    <row r="1689" spans="1:8" x14ac:dyDescent="0.25">
      <c r="A1689" s="103"/>
      <c r="B1689" s="324"/>
      <c r="C1689" s="324" t="s">
        <v>1539</v>
      </c>
      <c r="D1689" t="s">
        <v>1539</v>
      </c>
      <c r="E1689" s="323" t="s">
        <v>1539</v>
      </c>
      <c r="G1689" s="323" t="s">
        <v>1539</v>
      </c>
      <c r="H1689" s="323" t="s">
        <v>1539</v>
      </c>
    </row>
    <row r="1690" spans="1:8" x14ac:dyDescent="0.25">
      <c r="A1690" s="103"/>
      <c r="B1690" s="324"/>
      <c r="C1690" s="324" t="s">
        <v>1539</v>
      </c>
      <c r="D1690" t="s">
        <v>1539</v>
      </c>
      <c r="E1690" s="323" t="s">
        <v>1539</v>
      </c>
      <c r="G1690" s="323" t="s">
        <v>1539</v>
      </c>
      <c r="H1690" s="323" t="s">
        <v>1539</v>
      </c>
    </row>
    <row r="1691" spans="1:8" x14ac:dyDescent="0.25">
      <c r="A1691" s="103"/>
      <c r="B1691" s="324"/>
      <c r="C1691" s="324" t="s">
        <v>1539</v>
      </c>
      <c r="D1691" t="s">
        <v>1539</v>
      </c>
      <c r="E1691" s="323" t="s">
        <v>1539</v>
      </c>
      <c r="G1691" s="323" t="s">
        <v>1539</v>
      </c>
      <c r="H1691" s="323" t="s">
        <v>1539</v>
      </c>
    </row>
    <row r="1692" spans="1:8" x14ac:dyDescent="0.25">
      <c r="A1692" s="103"/>
      <c r="B1692" s="324"/>
      <c r="C1692" s="324" t="s">
        <v>1539</v>
      </c>
      <c r="D1692" t="s">
        <v>1539</v>
      </c>
      <c r="E1692" s="323" t="s">
        <v>1539</v>
      </c>
      <c r="G1692" s="323" t="s">
        <v>1539</v>
      </c>
      <c r="H1692" s="323" t="s">
        <v>1539</v>
      </c>
    </row>
    <row r="1693" spans="1:8" x14ac:dyDescent="0.25">
      <c r="A1693" s="103"/>
      <c r="B1693" s="324"/>
      <c r="C1693" s="324" t="s">
        <v>1539</v>
      </c>
      <c r="D1693" t="s">
        <v>1539</v>
      </c>
      <c r="E1693" s="323" t="s">
        <v>1539</v>
      </c>
      <c r="G1693" s="323" t="s">
        <v>1539</v>
      </c>
      <c r="H1693" s="323" t="s">
        <v>1539</v>
      </c>
    </row>
    <row r="1694" spans="1:8" x14ac:dyDescent="0.25">
      <c r="A1694" s="103"/>
      <c r="B1694" s="324"/>
      <c r="C1694" s="324" t="s">
        <v>1539</v>
      </c>
      <c r="D1694" t="s">
        <v>1539</v>
      </c>
      <c r="E1694" s="323" t="s">
        <v>1539</v>
      </c>
      <c r="G1694" s="323" t="s">
        <v>1539</v>
      </c>
      <c r="H1694" s="323" t="s">
        <v>1539</v>
      </c>
    </row>
    <row r="1695" spans="1:8" x14ac:dyDescent="0.25">
      <c r="A1695" s="103"/>
      <c r="B1695" s="324"/>
      <c r="C1695" s="324" t="s">
        <v>1539</v>
      </c>
      <c r="D1695" t="s">
        <v>1539</v>
      </c>
      <c r="E1695" s="323" t="s">
        <v>1539</v>
      </c>
      <c r="G1695" s="323" t="s">
        <v>1539</v>
      </c>
      <c r="H1695" s="323" t="s">
        <v>1539</v>
      </c>
    </row>
    <row r="1696" spans="1:8" x14ac:dyDescent="0.25">
      <c r="A1696" s="103"/>
      <c r="B1696" s="324"/>
      <c r="C1696" s="324" t="s">
        <v>1539</v>
      </c>
      <c r="D1696" t="s">
        <v>1539</v>
      </c>
      <c r="E1696" s="323" t="s">
        <v>1539</v>
      </c>
      <c r="G1696" s="323" t="s">
        <v>1539</v>
      </c>
      <c r="H1696" s="323" t="s">
        <v>1539</v>
      </c>
    </row>
    <row r="1697" spans="1:8" x14ac:dyDescent="0.25">
      <c r="A1697" s="103"/>
      <c r="B1697" s="324"/>
      <c r="C1697" s="324" t="s">
        <v>1539</v>
      </c>
      <c r="D1697" t="s">
        <v>1539</v>
      </c>
      <c r="E1697" s="323" t="s">
        <v>1539</v>
      </c>
      <c r="G1697" s="323" t="s">
        <v>1539</v>
      </c>
      <c r="H1697" s="323" t="s">
        <v>1539</v>
      </c>
    </row>
    <row r="1698" spans="1:8" x14ac:dyDescent="0.25">
      <c r="A1698" s="103"/>
      <c r="B1698" s="324"/>
      <c r="C1698" s="324" t="s">
        <v>1539</v>
      </c>
      <c r="D1698" t="s">
        <v>1539</v>
      </c>
      <c r="E1698" s="323" t="s">
        <v>1539</v>
      </c>
      <c r="G1698" s="323" t="s">
        <v>1539</v>
      </c>
      <c r="H1698" s="323" t="s">
        <v>1539</v>
      </c>
    </row>
    <row r="1699" spans="1:8" x14ac:dyDescent="0.25">
      <c r="A1699" s="103"/>
      <c r="B1699" s="324"/>
      <c r="C1699" s="324" t="s">
        <v>1539</v>
      </c>
      <c r="D1699" t="s">
        <v>1539</v>
      </c>
      <c r="E1699" s="323" t="s">
        <v>1539</v>
      </c>
      <c r="G1699" s="323" t="s">
        <v>1539</v>
      </c>
      <c r="H1699" s="323" t="s">
        <v>1539</v>
      </c>
    </row>
    <row r="1700" spans="1:8" x14ac:dyDescent="0.25">
      <c r="A1700" s="103"/>
      <c r="B1700" s="324"/>
      <c r="C1700" s="324" t="s">
        <v>1539</v>
      </c>
      <c r="D1700" t="s">
        <v>1539</v>
      </c>
      <c r="E1700" s="323" t="s">
        <v>1539</v>
      </c>
      <c r="G1700" s="323" t="s">
        <v>1539</v>
      </c>
      <c r="H1700" s="323" t="s">
        <v>1539</v>
      </c>
    </row>
    <row r="1701" spans="1:8" x14ac:dyDescent="0.25">
      <c r="A1701" s="103"/>
      <c r="B1701" s="324"/>
      <c r="C1701" s="324" t="s">
        <v>1539</v>
      </c>
      <c r="D1701" t="s">
        <v>1539</v>
      </c>
      <c r="E1701" s="323" t="s">
        <v>1539</v>
      </c>
      <c r="G1701" s="323" t="s">
        <v>1539</v>
      </c>
      <c r="H1701" s="323" t="s">
        <v>1539</v>
      </c>
    </row>
    <row r="1702" spans="1:8" x14ac:dyDescent="0.25">
      <c r="A1702" s="103"/>
      <c r="B1702" s="324"/>
      <c r="C1702" s="324" t="s">
        <v>1539</v>
      </c>
      <c r="D1702" t="s">
        <v>1539</v>
      </c>
      <c r="E1702" s="323" t="s">
        <v>1539</v>
      </c>
      <c r="G1702" s="323" t="s">
        <v>1539</v>
      </c>
      <c r="H1702" s="323" t="s">
        <v>1539</v>
      </c>
    </row>
    <row r="1703" spans="1:8" x14ac:dyDescent="0.25">
      <c r="A1703" s="103"/>
      <c r="B1703" s="324"/>
      <c r="C1703" s="324" t="s">
        <v>1539</v>
      </c>
      <c r="D1703" t="s">
        <v>1539</v>
      </c>
      <c r="E1703" s="323" t="s">
        <v>1539</v>
      </c>
      <c r="G1703" s="323" t="s">
        <v>1539</v>
      </c>
      <c r="H1703" s="323" t="s">
        <v>1539</v>
      </c>
    </row>
    <row r="1704" spans="1:8" x14ac:dyDescent="0.25">
      <c r="A1704" s="103"/>
      <c r="B1704" s="324"/>
      <c r="C1704" s="324" t="s">
        <v>1539</v>
      </c>
      <c r="D1704" t="s">
        <v>1539</v>
      </c>
      <c r="E1704" s="323" t="s">
        <v>1539</v>
      </c>
      <c r="G1704" s="323" t="s">
        <v>1539</v>
      </c>
      <c r="H1704" s="323" t="s">
        <v>1539</v>
      </c>
    </row>
    <row r="1705" spans="1:8" x14ac:dyDescent="0.25">
      <c r="A1705" s="103"/>
      <c r="B1705" s="324"/>
      <c r="C1705" s="324" t="s">
        <v>1539</v>
      </c>
      <c r="D1705" t="s">
        <v>1539</v>
      </c>
      <c r="E1705" s="323" t="s">
        <v>1539</v>
      </c>
      <c r="G1705" s="323" t="s">
        <v>1539</v>
      </c>
      <c r="H1705" s="323" t="s">
        <v>1539</v>
      </c>
    </row>
    <row r="1706" spans="1:8" x14ac:dyDescent="0.25">
      <c r="A1706" s="103"/>
      <c r="B1706" s="324"/>
      <c r="C1706" s="324" t="s">
        <v>1539</v>
      </c>
      <c r="D1706" t="s">
        <v>1539</v>
      </c>
      <c r="E1706" s="323" t="s">
        <v>1539</v>
      </c>
      <c r="G1706" s="323" t="s">
        <v>1539</v>
      </c>
      <c r="H1706" s="323" t="s">
        <v>1539</v>
      </c>
    </row>
    <row r="1707" spans="1:8" x14ac:dyDescent="0.25">
      <c r="A1707" s="103"/>
      <c r="B1707" s="324"/>
      <c r="C1707" s="324" t="s">
        <v>1539</v>
      </c>
      <c r="D1707" t="s">
        <v>1539</v>
      </c>
      <c r="E1707" s="323" t="s">
        <v>1539</v>
      </c>
      <c r="G1707" s="323" t="s">
        <v>1539</v>
      </c>
      <c r="H1707" s="323" t="s">
        <v>1539</v>
      </c>
    </row>
    <row r="1708" spans="1:8" x14ac:dyDescent="0.25">
      <c r="A1708" s="103"/>
      <c r="B1708" s="324"/>
      <c r="C1708" s="324" t="s">
        <v>1539</v>
      </c>
      <c r="D1708" t="s">
        <v>1539</v>
      </c>
      <c r="E1708" s="323" t="s">
        <v>1539</v>
      </c>
      <c r="G1708" s="323" t="s">
        <v>1539</v>
      </c>
      <c r="H1708" s="323" t="s">
        <v>1539</v>
      </c>
    </row>
    <row r="1709" spans="1:8" x14ac:dyDescent="0.25">
      <c r="A1709" s="103"/>
      <c r="B1709" s="324"/>
      <c r="C1709" s="324" t="s">
        <v>1539</v>
      </c>
      <c r="D1709" t="s">
        <v>1539</v>
      </c>
      <c r="E1709" s="323" t="s">
        <v>1539</v>
      </c>
      <c r="G1709" s="323" t="s">
        <v>1539</v>
      </c>
      <c r="H1709" s="323" t="s">
        <v>1539</v>
      </c>
    </row>
    <row r="1710" spans="1:8" x14ac:dyDescent="0.25">
      <c r="A1710" s="103"/>
      <c r="B1710" s="324"/>
      <c r="C1710" s="324" t="s">
        <v>1539</v>
      </c>
      <c r="D1710" t="s">
        <v>1539</v>
      </c>
      <c r="E1710" s="323" t="s">
        <v>1539</v>
      </c>
      <c r="G1710" s="323" t="s">
        <v>1539</v>
      </c>
      <c r="H1710" s="323" t="s">
        <v>1539</v>
      </c>
    </row>
    <row r="1711" spans="1:8" x14ac:dyDescent="0.25">
      <c r="A1711" s="103"/>
      <c r="B1711" s="324"/>
      <c r="C1711" s="324" t="s">
        <v>1539</v>
      </c>
      <c r="D1711" t="s">
        <v>1539</v>
      </c>
      <c r="E1711" s="323" t="s">
        <v>1539</v>
      </c>
      <c r="G1711" s="323" t="s">
        <v>1539</v>
      </c>
      <c r="H1711" s="323" t="s">
        <v>1539</v>
      </c>
    </row>
    <row r="1712" spans="1:8" x14ac:dyDescent="0.25">
      <c r="A1712" s="103"/>
      <c r="B1712" s="326"/>
      <c r="C1712" s="324" t="s">
        <v>1539</v>
      </c>
      <c r="D1712" t="s">
        <v>1539</v>
      </c>
      <c r="E1712" s="323" t="s">
        <v>1539</v>
      </c>
      <c r="G1712" s="323" t="s">
        <v>1539</v>
      </c>
      <c r="H1712" s="323" t="s">
        <v>1539</v>
      </c>
    </row>
    <row r="1713" spans="1:8" x14ac:dyDescent="0.25">
      <c r="A1713" s="103"/>
      <c r="C1713" s="324" t="s">
        <v>1539</v>
      </c>
      <c r="D1713" t="s">
        <v>1539</v>
      </c>
      <c r="E1713" s="323" t="s">
        <v>1539</v>
      </c>
      <c r="G1713" s="323" t="s">
        <v>1539</v>
      </c>
      <c r="H1713" s="323" t="s">
        <v>1539</v>
      </c>
    </row>
    <row r="1714" spans="1:8" x14ac:dyDescent="0.25">
      <c r="A1714" s="103"/>
      <c r="C1714" s="324" t="s">
        <v>1539</v>
      </c>
      <c r="D1714" t="s">
        <v>1539</v>
      </c>
      <c r="E1714" s="323" t="s">
        <v>1539</v>
      </c>
      <c r="G1714" s="323" t="s">
        <v>1539</v>
      </c>
      <c r="H1714" s="323" t="s">
        <v>1539</v>
      </c>
    </row>
    <row r="1715" spans="1:8" x14ac:dyDescent="0.25">
      <c r="A1715" s="103"/>
      <c r="C1715" s="324" t="s">
        <v>1539</v>
      </c>
      <c r="D1715" t="s">
        <v>1539</v>
      </c>
      <c r="E1715" s="323" t="s">
        <v>1539</v>
      </c>
      <c r="G1715" s="323" t="s">
        <v>1539</v>
      </c>
      <c r="H1715" s="323" t="s">
        <v>1539</v>
      </c>
    </row>
    <row r="1716" spans="1:8" x14ac:dyDescent="0.25">
      <c r="A1716" s="103"/>
      <c r="B1716" s="326"/>
      <c r="C1716" s="324" t="s">
        <v>1539</v>
      </c>
      <c r="D1716" t="s">
        <v>1539</v>
      </c>
      <c r="E1716" s="323" t="s">
        <v>1539</v>
      </c>
      <c r="G1716" s="323" t="s">
        <v>1539</v>
      </c>
      <c r="H1716" s="323" t="s">
        <v>1539</v>
      </c>
    </row>
    <row r="1717" spans="1:8" x14ac:dyDescent="0.25">
      <c r="A1717" s="103"/>
      <c r="C1717" s="324" t="s">
        <v>1539</v>
      </c>
      <c r="D1717" t="s">
        <v>1539</v>
      </c>
      <c r="E1717" s="323" t="s">
        <v>1539</v>
      </c>
      <c r="G1717" s="323" t="s">
        <v>1539</v>
      </c>
      <c r="H1717" s="323" t="s">
        <v>1539</v>
      </c>
    </row>
    <row r="1718" spans="1:8" x14ac:dyDescent="0.25">
      <c r="A1718" s="103"/>
      <c r="C1718" s="324" t="s">
        <v>1539</v>
      </c>
      <c r="D1718" t="s">
        <v>1539</v>
      </c>
      <c r="E1718" s="323" t="s">
        <v>1539</v>
      </c>
      <c r="G1718" s="323" t="s">
        <v>1539</v>
      </c>
      <c r="H1718" s="323" t="s">
        <v>1539</v>
      </c>
    </row>
    <row r="1719" spans="1:8" x14ac:dyDescent="0.25">
      <c r="A1719" s="103"/>
      <c r="C1719" s="324" t="s">
        <v>1539</v>
      </c>
      <c r="D1719" t="s">
        <v>1539</v>
      </c>
      <c r="E1719" s="323" t="s">
        <v>1539</v>
      </c>
      <c r="G1719" s="323" t="s">
        <v>1539</v>
      </c>
      <c r="H1719" s="323" t="s">
        <v>1539</v>
      </c>
    </row>
    <row r="1720" spans="1:8" x14ac:dyDescent="0.25">
      <c r="A1720" s="103"/>
      <c r="B1720" s="326"/>
      <c r="C1720" s="324" t="s">
        <v>1539</v>
      </c>
      <c r="D1720" t="s">
        <v>1539</v>
      </c>
      <c r="E1720" s="323" t="s">
        <v>1539</v>
      </c>
      <c r="G1720" s="323" t="s">
        <v>1539</v>
      </c>
      <c r="H1720" s="323" t="s">
        <v>1539</v>
      </c>
    </row>
    <row r="1721" spans="1:8" x14ac:dyDescent="0.25">
      <c r="A1721" s="103"/>
      <c r="C1721" s="324" t="s">
        <v>1539</v>
      </c>
      <c r="D1721" t="s">
        <v>1539</v>
      </c>
      <c r="E1721" s="323" t="s">
        <v>1539</v>
      </c>
      <c r="G1721" s="323" t="s">
        <v>1539</v>
      </c>
      <c r="H1721" s="323" t="s">
        <v>1539</v>
      </c>
    </row>
    <row r="1722" spans="1:8" x14ac:dyDescent="0.25">
      <c r="A1722" s="103"/>
      <c r="C1722" s="324" t="s">
        <v>1539</v>
      </c>
      <c r="D1722" t="s">
        <v>1539</v>
      </c>
      <c r="E1722" s="323" t="s">
        <v>1539</v>
      </c>
      <c r="G1722" s="323" t="s">
        <v>1539</v>
      </c>
      <c r="H1722" s="323" t="s">
        <v>1539</v>
      </c>
    </row>
    <row r="1723" spans="1:8" x14ac:dyDescent="0.25">
      <c r="A1723" s="103"/>
      <c r="C1723" s="324" t="s">
        <v>1539</v>
      </c>
      <c r="D1723" t="s">
        <v>1539</v>
      </c>
      <c r="E1723" s="323" t="s">
        <v>1539</v>
      </c>
      <c r="G1723" s="323" t="s">
        <v>1539</v>
      </c>
      <c r="H1723" s="323" t="s">
        <v>1539</v>
      </c>
    </row>
    <row r="1724" spans="1:8" x14ac:dyDescent="0.25">
      <c r="A1724" s="103"/>
      <c r="B1724" s="326"/>
      <c r="C1724" s="324" t="s">
        <v>1539</v>
      </c>
      <c r="D1724" t="s">
        <v>1539</v>
      </c>
      <c r="E1724" s="323" t="s">
        <v>1539</v>
      </c>
      <c r="G1724" s="323" t="s">
        <v>1539</v>
      </c>
      <c r="H1724" s="323" t="s">
        <v>1539</v>
      </c>
    </row>
    <row r="1725" spans="1:8" x14ac:dyDescent="0.25">
      <c r="A1725" s="103"/>
      <c r="C1725" s="324" t="s">
        <v>1539</v>
      </c>
      <c r="D1725" t="s">
        <v>1539</v>
      </c>
      <c r="E1725" s="323" t="s">
        <v>1539</v>
      </c>
      <c r="G1725" s="323" t="s">
        <v>1539</v>
      </c>
      <c r="H1725" s="323" t="s">
        <v>1539</v>
      </c>
    </row>
    <row r="1726" spans="1:8" x14ac:dyDescent="0.25">
      <c r="A1726" s="103"/>
      <c r="C1726" s="324" t="s">
        <v>1539</v>
      </c>
      <c r="D1726" t="s">
        <v>1539</v>
      </c>
      <c r="E1726" s="323" t="s">
        <v>1539</v>
      </c>
      <c r="G1726" s="323" t="s">
        <v>1539</v>
      </c>
      <c r="H1726" s="323" t="s">
        <v>1539</v>
      </c>
    </row>
    <row r="1727" spans="1:8" x14ac:dyDescent="0.25">
      <c r="A1727" s="103"/>
      <c r="C1727" s="324" t="s">
        <v>1539</v>
      </c>
      <c r="D1727" t="s">
        <v>1539</v>
      </c>
      <c r="E1727" s="323" t="s">
        <v>1539</v>
      </c>
      <c r="G1727" s="323" t="s">
        <v>1539</v>
      </c>
      <c r="H1727" s="323" t="s">
        <v>1539</v>
      </c>
    </row>
    <row r="1728" spans="1:8" x14ac:dyDescent="0.25">
      <c r="A1728" s="103"/>
      <c r="C1728" s="324" t="s">
        <v>1539</v>
      </c>
      <c r="D1728" t="s">
        <v>1539</v>
      </c>
      <c r="E1728" s="323" t="s">
        <v>1539</v>
      </c>
      <c r="G1728" s="323" t="s">
        <v>1539</v>
      </c>
      <c r="H1728" s="323" t="s">
        <v>1539</v>
      </c>
    </row>
    <row r="1729" spans="1:8" x14ac:dyDescent="0.25">
      <c r="A1729" s="103"/>
      <c r="B1729" s="324"/>
      <c r="C1729" s="324" t="s">
        <v>1539</v>
      </c>
      <c r="D1729" t="s">
        <v>1539</v>
      </c>
      <c r="E1729" s="323" t="s">
        <v>1539</v>
      </c>
      <c r="G1729" s="323" t="s">
        <v>1539</v>
      </c>
      <c r="H1729" s="323" t="s">
        <v>1539</v>
      </c>
    </row>
    <row r="1730" spans="1:8" x14ac:dyDescent="0.25">
      <c r="A1730" s="103"/>
      <c r="B1730" s="324"/>
      <c r="C1730" s="324" t="s">
        <v>1539</v>
      </c>
      <c r="D1730" t="s">
        <v>1539</v>
      </c>
      <c r="E1730" s="323" t="s">
        <v>1539</v>
      </c>
      <c r="G1730" s="323" t="s">
        <v>1539</v>
      </c>
      <c r="H1730" s="323" t="s">
        <v>1539</v>
      </c>
    </row>
    <row r="1731" spans="1:8" x14ac:dyDescent="0.25">
      <c r="A1731" s="103"/>
      <c r="B1731" s="324"/>
      <c r="C1731" s="324" t="s">
        <v>1539</v>
      </c>
      <c r="D1731" t="s">
        <v>1539</v>
      </c>
      <c r="E1731" s="323" t="s">
        <v>1539</v>
      </c>
      <c r="G1731" s="323" t="s">
        <v>1539</v>
      </c>
      <c r="H1731" s="323" t="s">
        <v>1539</v>
      </c>
    </row>
    <row r="1732" spans="1:8" x14ac:dyDescent="0.25">
      <c r="A1732" s="103"/>
      <c r="B1732" s="324"/>
      <c r="C1732" s="324" t="s">
        <v>1539</v>
      </c>
      <c r="D1732" t="s">
        <v>1539</v>
      </c>
      <c r="E1732" s="323" t="s">
        <v>1539</v>
      </c>
      <c r="G1732" s="323" t="s">
        <v>1539</v>
      </c>
      <c r="H1732" s="323" t="s">
        <v>1539</v>
      </c>
    </row>
    <row r="1733" spans="1:8" x14ac:dyDescent="0.25">
      <c r="A1733" s="103"/>
      <c r="B1733" s="324"/>
      <c r="C1733" s="324" t="s">
        <v>1539</v>
      </c>
      <c r="D1733" t="s">
        <v>1539</v>
      </c>
      <c r="E1733" s="323" t="s">
        <v>1539</v>
      </c>
      <c r="G1733" s="323" t="s">
        <v>1539</v>
      </c>
      <c r="H1733" s="323" t="s">
        <v>1539</v>
      </c>
    </row>
    <row r="1734" spans="1:8" x14ac:dyDescent="0.25">
      <c r="A1734" s="103"/>
      <c r="B1734" s="324"/>
      <c r="C1734" s="324" t="s">
        <v>1539</v>
      </c>
      <c r="D1734" t="s">
        <v>1539</v>
      </c>
      <c r="E1734" s="323" t="s">
        <v>1539</v>
      </c>
      <c r="G1734" s="323" t="s">
        <v>1539</v>
      </c>
      <c r="H1734" s="323" t="s">
        <v>1539</v>
      </c>
    </row>
    <row r="1735" spans="1:8" x14ac:dyDescent="0.25">
      <c r="A1735" s="103"/>
      <c r="B1735" s="324"/>
      <c r="C1735" s="324" t="s">
        <v>1539</v>
      </c>
      <c r="D1735" t="s">
        <v>1539</v>
      </c>
      <c r="E1735" s="323" t="s">
        <v>1539</v>
      </c>
      <c r="G1735" s="323" t="s">
        <v>1539</v>
      </c>
      <c r="H1735" s="323" t="s">
        <v>1539</v>
      </c>
    </row>
    <row r="1736" spans="1:8" x14ac:dyDescent="0.25">
      <c r="A1736" s="103"/>
      <c r="B1736" s="324"/>
      <c r="C1736" s="324" t="s">
        <v>1539</v>
      </c>
      <c r="D1736" t="s">
        <v>1539</v>
      </c>
      <c r="E1736" s="323" t="s">
        <v>1539</v>
      </c>
      <c r="G1736" s="323" t="s">
        <v>1539</v>
      </c>
      <c r="H1736" s="323" t="s">
        <v>1539</v>
      </c>
    </row>
    <row r="1737" spans="1:8" x14ac:dyDescent="0.25">
      <c r="A1737" s="103"/>
      <c r="B1737" s="324"/>
      <c r="C1737" s="324" t="s">
        <v>1539</v>
      </c>
      <c r="D1737" t="s">
        <v>1539</v>
      </c>
      <c r="E1737" s="323" t="s">
        <v>1539</v>
      </c>
      <c r="G1737" s="323" t="s">
        <v>1539</v>
      </c>
      <c r="H1737" s="323" t="s">
        <v>1539</v>
      </c>
    </row>
    <row r="1738" spans="1:8" x14ac:dyDescent="0.25">
      <c r="A1738" s="103"/>
      <c r="B1738" s="324"/>
      <c r="C1738" s="324" t="s">
        <v>1539</v>
      </c>
      <c r="D1738" t="s">
        <v>1539</v>
      </c>
      <c r="E1738" s="323" t="s">
        <v>1539</v>
      </c>
      <c r="G1738" s="323" t="s">
        <v>1539</v>
      </c>
      <c r="H1738" s="323" t="s">
        <v>1539</v>
      </c>
    </row>
    <row r="1739" spans="1:8" x14ac:dyDescent="0.25">
      <c r="A1739" s="103"/>
      <c r="B1739" s="324"/>
      <c r="C1739" s="324" t="s">
        <v>1539</v>
      </c>
      <c r="D1739" t="s">
        <v>1539</v>
      </c>
      <c r="E1739" s="323" t="s">
        <v>1539</v>
      </c>
      <c r="G1739" s="323" t="s">
        <v>1539</v>
      </c>
      <c r="H1739" s="323" t="s">
        <v>1539</v>
      </c>
    </row>
    <row r="1740" spans="1:8" x14ac:dyDescent="0.25">
      <c r="A1740" s="103"/>
      <c r="B1740" s="324"/>
      <c r="C1740" s="324" t="s">
        <v>1539</v>
      </c>
      <c r="D1740" t="s">
        <v>1539</v>
      </c>
      <c r="E1740" s="323" t="s">
        <v>1539</v>
      </c>
      <c r="G1740" s="323" t="s">
        <v>1539</v>
      </c>
      <c r="H1740" s="323" t="s">
        <v>1539</v>
      </c>
    </row>
    <row r="1741" spans="1:8" x14ac:dyDescent="0.25">
      <c r="A1741" s="103"/>
      <c r="B1741" s="324"/>
      <c r="C1741" s="324" t="s">
        <v>1539</v>
      </c>
      <c r="D1741" t="s">
        <v>1539</v>
      </c>
      <c r="E1741" s="323" t="s">
        <v>1539</v>
      </c>
      <c r="G1741" s="323" t="s">
        <v>1539</v>
      </c>
      <c r="H1741" s="323" t="s">
        <v>1539</v>
      </c>
    </row>
    <row r="1742" spans="1:8" x14ac:dyDescent="0.25">
      <c r="A1742" s="103"/>
      <c r="B1742" s="324"/>
      <c r="C1742" s="324" t="s">
        <v>1539</v>
      </c>
      <c r="D1742" t="s">
        <v>1539</v>
      </c>
      <c r="E1742" s="323" t="s">
        <v>1539</v>
      </c>
      <c r="G1742" s="323" t="s">
        <v>1539</v>
      </c>
      <c r="H1742" s="323" t="s">
        <v>1539</v>
      </c>
    </row>
    <row r="1743" spans="1:8" x14ac:dyDescent="0.25">
      <c r="A1743" s="103"/>
      <c r="B1743" s="324"/>
      <c r="C1743" s="324" t="s">
        <v>1539</v>
      </c>
      <c r="D1743" t="s">
        <v>1539</v>
      </c>
      <c r="E1743" s="323" t="s">
        <v>1539</v>
      </c>
      <c r="G1743" s="323" t="s">
        <v>1539</v>
      </c>
      <c r="H1743" s="323" t="s">
        <v>1539</v>
      </c>
    </row>
    <row r="1744" spans="1:8" x14ac:dyDescent="0.25">
      <c r="A1744" s="103"/>
      <c r="B1744" s="324"/>
      <c r="C1744" s="324" t="s">
        <v>1539</v>
      </c>
      <c r="D1744" t="s">
        <v>1539</v>
      </c>
      <c r="E1744" s="323" t="s">
        <v>1539</v>
      </c>
      <c r="G1744" s="323" t="s">
        <v>1539</v>
      </c>
      <c r="H1744" s="323" t="s">
        <v>1539</v>
      </c>
    </row>
    <row r="1745" spans="1:8" x14ac:dyDescent="0.25">
      <c r="A1745" s="103"/>
      <c r="B1745" s="324"/>
      <c r="C1745" s="324" t="s">
        <v>1539</v>
      </c>
      <c r="D1745" t="s">
        <v>1539</v>
      </c>
      <c r="E1745" s="323" t="s">
        <v>1539</v>
      </c>
      <c r="G1745" s="323" t="s">
        <v>1539</v>
      </c>
      <c r="H1745" s="323" t="s">
        <v>1539</v>
      </c>
    </row>
    <row r="1746" spans="1:8" x14ac:dyDescent="0.25">
      <c r="A1746" s="103"/>
      <c r="B1746" s="324"/>
      <c r="C1746" s="324" t="s">
        <v>1539</v>
      </c>
      <c r="D1746" t="s">
        <v>1539</v>
      </c>
      <c r="E1746" s="323" t="s">
        <v>1539</v>
      </c>
      <c r="G1746" s="323" t="s">
        <v>1539</v>
      </c>
      <c r="H1746" s="323" t="s">
        <v>1539</v>
      </c>
    </row>
    <row r="1747" spans="1:8" x14ac:dyDescent="0.25">
      <c r="A1747" s="103"/>
      <c r="B1747" s="324"/>
      <c r="C1747" s="324" t="s">
        <v>1539</v>
      </c>
      <c r="D1747" t="s">
        <v>1539</v>
      </c>
      <c r="E1747" s="323" t="s">
        <v>1539</v>
      </c>
      <c r="G1747" s="323" t="s">
        <v>1539</v>
      </c>
      <c r="H1747" s="323" t="s">
        <v>1539</v>
      </c>
    </row>
    <row r="1748" spans="1:8" x14ac:dyDescent="0.25">
      <c r="A1748" s="103"/>
      <c r="B1748" s="324"/>
      <c r="C1748" s="324" t="s">
        <v>1539</v>
      </c>
      <c r="D1748" t="s">
        <v>1539</v>
      </c>
      <c r="E1748" s="323" t="s">
        <v>1539</v>
      </c>
      <c r="G1748" s="323" t="s">
        <v>1539</v>
      </c>
      <c r="H1748" s="323" t="s">
        <v>1539</v>
      </c>
    </row>
    <row r="1749" spans="1:8" x14ac:dyDescent="0.25">
      <c r="A1749" s="103"/>
      <c r="B1749" s="324"/>
      <c r="C1749" s="324" t="s">
        <v>1539</v>
      </c>
      <c r="D1749" t="s">
        <v>1539</v>
      </c>
      <c r="E1749" s="323" t="s">
        <v>1539</v>
      </c>
      <c r="G1749" s="323" t="s">
        <v>1539</v>
      </c>
      <c r="H1749" s="323" t="s">
        <v>1539</v>
      </c>
    </row>
    <row r="1750" spans="1:8" x14ac:dyDescent="0.25">
      <c r="A1750" s="103"/>
      <c r="B1750" s="324"/>
      <c r="C1750" s="324" t="s">
        <v>1539</v>
      </c>
      <c r="D1750" t="s">
        <v>1539</v>
      </c>
      <c r="E1750" s="323" t="s">
        <v>1539</v>
      </c>
      <c r="G1750" s="323" t="s">
        <v>1539</v>
      </c>
      <c r="H1750" s="323" t="s">
        <v>1539</v>
      </c>
    </row>
    <row r="1751" spans="1:8" x14ac:dyDescent="0.25">
      <c r="A1751" s="103"/>
      <c r="B1751" s="324"/>
      <c r="C1751" s="324" t="s">
        <v>1539</v>
      </c>
      <c r="D1751" t="s">
        <v>1539</v>
      </c>
      <c r="E1751" s="323" t="s">
        <v>1539</v>
      </c>
      <c r="G1751" s="323" t="s">
        <v>1539</v>
      </c>
      <c r="H1751" s="323" t="s">
        <v>1539</v>
      </c>
    </row>
    <row r="1752" spans="1:8" x14ac:dyDescent="0.25">
      <c r="A1752" s="103"/>
      <c r="B1752" s="326"/>
      <c r="C1752" s="324" t="s">
        <v>1539</v>
      </c>
      <c r="D1752" t="s">
        <v>1539</v>
      </c>
      <c r="E1752" s="323" t="s">
        <v>1539</v>
      </c>
      <c r="G1752" s="323" t="s">
        <v>1539</v>
      </c>
      <c r="H1752" s="323" t="s">
        <v>1539</v>
      </c>
    </row>
    <row r="1753" spans="1:8" x14ac:dyDescent="0.25">
      <c r="A1753" s="103"/>
      <c r="C1753" s="324" t="s">
        <v>1539</v>
      </c>
      <c r="D1753" t="s">
        <v>1539</v>
      </c>
      <c r="E1753" s="323" t="s">
        <v>1539</v>
      </c>
      <c r="G1753" s="323" t="s">
        <v>1539</v>
      </c>
      <c r="H1753" s="323" t="s">
        <v>1539</v>
      </c>
    </row>
    <row r="1754" spans="1:8" x14ac:dyDescent="0.25">
      <c r="A1754" s="103"/>
      <c r="C1754" s="324" t="s">
        <v>1539</v>
      </c>
      <c r="D1754" t="s">
        <v>1539</v>
      </c>
      <c r="E1754" s="323" t="s">
        <v>1539</v>
      </c>
      <c r="G1754" s="323" t="s">
        <v>1539</v>
      </c>
      <c r="H1754" s="323" t="s">
        <v>1539</v>
      </c>
    </row>
    <row r="1755" spans="1:8" x14ac:dyDescent="0.25">
      <c r="A1755" s="103"/>
      <c r="C1755" s="324" t="s">
        <v>1539</v>
      </c>
      <c r="D1755" t="s">
        <v>1539</v>
      </c>
      <c r="E1755" s="323" t="s">
        <v>1539</v>
      </c>
      <c r="G1755" s="323" t="s">
        <v>1539</v>
      </c>
      <c r="H1755" s="323" t="s">
        <v>1539</v>
      </c>
    </row>
    <row r="1756" spans="1:8" x14ac:dyDescent="0.25">
      <c r="A1756" s="103"/>
      <c r="C1756" s="324" t="s">
        <v>1539</v>
      </c>
      <c r="D1756" t="s">
        <v>1539</v>
      </c>
      <c r="E1756" s="323" t="s">
        <v>1539</v>
      </c>
      <c r="G1756" s="323" t="s">
        <v>1539</v>
      </c>
      <c r="H1756" s="323" t="s">
        <v>1539</v>
      </c>
    </row>
    <row r="1757" spans="1:8" x14ac:dyDescent="0.25">
      <c r="A1757" s="103"/>
      <c r="B1757" s="324"/>
      <c r="C1757" s="324" t="s">
        <v>1539</v>
      </c>
      <c r="D1757" t="s">
        <v>1539</v>
      </c>
      <c r="E1757" s="323" t="s">
        <v>1539</v>
      </c>
      <c r="G1757" s="323" t="s">
        <v>1539</v>
      </c>
      <c r="H1757" s="323" t="s">
        <v>1539</v>
      </c>
    </row>
    <row r="1758" spans="1:8" x14ac:dyDescent="0.25">
      <c r="A1758" s="103"/>
      <c r="B1758" s="324"/>
      <c r="C1758" s="324" t="s">
        <v>1539</v>
      </c>
      <c r="D1758" t="s">
        <v>1539</v>
      </c>
      <c r="E1758" s="323" t="s">
        <v>1539</v>
      </c>
      <c r="G1758" s="323" t="s">
        <v>1539</v>
      </c>
      <c r="H1758" s="323" t="s">
        <v>1539</v>
      </c>
    </row>
    <row r="1759" spans="1:8" x14ac:dyDescent="0.25">
      <c r="A1759" s="103"/>
      <c r="B1759" s="324"/>
      <c r="C1759" s="324" t="s">
        <v>1539</v>
      </c>
      <c r="D1759" t="s">
        <v>1539</v>
      </c>
      <c r="E1759" s="323" t="s">
        <v>1539</v>
      </c>
      <c r="G1759" s="323" t="s">
        <v>1539</v>
      </c>
      <c r="H1759" s="323" t="s">
        <v>1539</v>
      </c>
    </row>
    <row r="1760" spans="1:8" x14ac:dyDescent="0.25">
      <c r="A1760" s="103"/>
      <c r="B1760" s="324"/>
      <c r="C1760" s="324" t="s">
        <v>1539</v>
      </c>
      <c r="D1760" t="s">
        <v>1539</v>
      </c>
      <c r="E1760" s="323" t="s">
        <v>1539</v>
      </c>
      <c r="G1760" s="323" t="s">
        <v>1539</v>
      </c>
      <c r="H1760" s="323" t="s">
        <v>1539</v>
      </c>
    </row>
    <row r="1761" spans="1:8" x14ac:dyDescent="0.25">
      <c r="A1761" s="103"/>
      <c r="B1761" s="324"/>
      <c r="C1761" s="324" t="s">
        <v>1539</v>
      </c>
      <c r="D1761" t="s">
        <v>1539</v>
      </c>
      <c r="E1761" s="323" t="s">
        <v>1539</v>
      </c>
      <c r="G1761" s="323" t="s">
        <v>1539</v>
      </c>
      <c r="H1761" s="323" t="s">
        <v>1539</v>
      </c>
    </row>
    <row r="1762" spans="1:8" x14ac:dyDescent="0.25">
      <c r="A1762" s="103"/>
      <c r="B1762" s="324"/>
      <c r="C1762" s="324" t="s">
        <v>1539</v>
      </c>
      <c r="D1762" t="s">
        <v>1539</v>
      </c>
      <c r="E1762" s="323" t="s">
        <v>1539</v>
      </c>
      <c r="G1762" s="323" t="s">
        <v>1539</v>
      </c>
      <c r="H1762" s="323" t="s">
        <v>1539</v>
      </c>
    </row>
    <row r="1763" spans="1:8" x14ac:dyDescent="0.25">
      <c r="A1763" s="103"/>
      <c r="B1763" s="324"/>
      <c r="C1763" s="324" t="s">
        <v>1539</v>
      </c>
      <c r="D1763" t="s">
        <v>1539</v>
      </c>
      <c r="E1763" s="323" t="s">
        <v>1539</v>
      </c>
      <c r="G1763" s="323" t="s">
        <v>1539</v>
      </c>
      <c r="H1763" s="323" t="s">
        <v>1539</v>
      </c>
    </row>
    <row r="1764" spans="1:8" x14ac:dyDescent="0.25">
      <c r="A1764" s="103"/>
      <c r="B1764" s="324"/>
      <c r="C1764" s="324" t="s">
        <v>1539</v>
      </c>
      <c r="D1764" t="s">
        <v>1539</v>
      </c>
      <c r="E1764" s="323" t="s">
        <v>1539</v>
      </c>
      <c r="G1764" s="323" t="s">
        <v>1539</v>
      </c>
      <c r="H1764" s="323" t="s">
        <v>1539</v>
      </c>
    </row>
    <row r="1765" spans="1:8" x14ac:dyDescent="0.25">
      <c r="A1765" s="103"/>
      <c r="B1765" s="324"/>
      <c r="C1765" s="324" t="s">
        <v>1539</v>
      </c>
      <c r="D1765" t="s">
        <v>1539</v>
      </c>
      <c r="E1765" s="323" t="s">
        <v>1539</v>
      </c>
      <c r="G1765" s="323" t="s">
        <v>1539</v>
      </c>
      <c r="H1765" s="323" t="s">
        <v>1539</v>
      </c>
    </row>
    <row r="1766" spans="1:8" x14ac:dyDescent="0.25">
      <c r="A1766" s="103"/>
      <c r="B1766" s="324"/>
      <c r="C1766" s="324" t="s">
        <v>1539</v>
      </c>
      <c r="D1766" t="s">
        <v>1539</v>
      </c>
      <c r="E1766" s="323" t="s">
        <v>1539</v>
      </c>
      <c r="G1766" s="323" t="s">
        <v>1539</v>
      </c>
      <c r="H1766" s="323" t="s">
        <v>1539</v>
      </c>
    </row>
    <row r="1767" spans="1:8" x14ac:dyDescent="0.25">
      <c r="A1767" s="103"/>
      <c r="B1767" s="324"/>
      <c r="C1767" s="324" t="s">
        <v>1539</v>
      </c>
      <c r="D1767" t="s">
        <v>1539</v>
      </c>
      <c r="E1767" s="323" t="s">
        <v>1539</v>
      </c>
      <c r="G1767" s="323" t="s">
        <v>1539</v>
      </c>
      <c r="H1767" s="323" t="s">
        <v>1539</v>
      </c>
    </row>
    <row r="1768" spans="1:8" x14ac:dyDescent="0.25">
      <c r="A1768" s="103"/>
      <c r="B1768" s="324"/>
      <c r="C1768" s="324" t="s">
        <v>1539</v>
      </c>
      <c r="D1768" t="s">
        <v>1539</v>
      </c>
      <c r="E1768" s="323" t="s">
        <v>1539</v>
      </c>
      <c r="G1768" s="323" t="s">
        <v>1539</v>
      </c>
      <c r="H1768" s="323" t="s">
        <v>1539</v>
      </c>
    </row>
    <row r="1769" spans="1:8" x14ac:dyDescent="0.25">
      <c r="A1769" s="103"/>
      <c r="B1769" s="324"/>
      <c r="C1769" s="324" t="s">
        <v>1539</v>
      </c>
      <c r="D1769" t="s">
        <v>1539</v>
      </c>
      <c r="E1769" s="323" t="s">
        <v>1539</v>
      </c>
      <c r="G1769" s="323" t="s">
        <v>1539</v>
      </c>
      <c r="H1769" s="323" t="s">
        <v>1539</v>
      </c>
    </row>
    <row r="1770" spans="1:8" x14ac:dyDescent="0.25">
      <c r="A1770" s="103"/>
      <c r="B1770" s="324"/>
      <c r="C1770" s="324" t="s">
        <v>1539</v>
      </c>
      <c r="D1770" t="s">
        <v>1539</v>
      </c>
      <c r="E1770" s="323" t="s">
        <v>1539</v>
      </c>
      <c r="G1770" s="323" t="s">
        <v>1539</v>
      </c>
      <c r="H1770" s="323" t="s">
        <v>1539</v>
      </c>
    </row>
    <row r="1771" spans="1:8" x14ac:dyDescent="0.25">
      <c r="A1771" s="103"/>
      <c r="B1771" s="324"/>
      <c r="C1771" s="324" t="s">
        <v>1539</v>
      </c>
      <c r="D1771" t="s">
        <v>1539</v>
      </c>
      <c r="E1771" s="323" t="s">
        <v>1539</v>
      </c>
      <c r="G1771" s="323" t="s">
        <v>1539</v>
      </c>
      <c r="H1771" s="323" t="s">
        <v>1539</v>
      </c>
    </row>
    <row r="1772" spans="1:8" x14ac:dyDescent="0.25">
      <c r="A1772" s="103"/>
      <c r="B1772" s="324"/>
      <c r="C1772" s="324" t="s">
        <v>1539</v>
      </c>
      <c r="D1772" t="s">
        <v>1539</v>
      </c>
      <c r="E1772" s="323" t="s">
        <v>1539</v>
      </c>
      <c r="G1772" s="323" t="s">
        <v>1539</v>
      </c>
      <c r="H1772" s="323" t="s">
        <v>1539</v>
      </c>
    </row>
    <row r="1773" spans="1:8" x14ac:dyDescent="0.25">
      <c r="A1773" s="103"/>
      <c r="B1773" s="324"/>
      <c r="C1773" s="324" t="s">
        <v>1539</v>
      </c>
      <c r="D1773" t="s">
        <v>1539</v>
      </c>
      <c r="E1773" s="323" t="s">
        <v>1539</v>
      </c>
      <c r="G1773" s="323" t="s">
        <v>1539</v>
      </c>
      <c r="H1773" s="323" t="s">
        <v>1539</v>
      </c>
    </row>
    <row r="1774" spans="1:8" x14ac:dyDescent="0.25">
      <c r="A1774" s="103"/>
      <c r="B1774" s="324"/>
      <c r="C1774" s="324" t="s">
        <v>1539</v>
      </c>
      <c r="D1774" t="s">
        <v>1539</v>
      </c>
      <c r="E1774" s="323" t="s">
        <v>1539</v>
      </c>
      <c r="G1774" s="323" t="s">
        <v>1539</v>
      </c>
      <c r="H1774" s="323" t="s">
        <v>1539</v>
      </c>
    </row>
    <row r="1775" spans="1:8" x14ac:dyDescent="0.25">
      <c r="A1775" s="103"/>
      <c r="B1775" s="324"/>
      <c r="C1775" s="324" t="s">
        <v>1539</v>
      </c>
      <c r="D1775" t="s">
        <v>1539</v>
      </c>
      <c r="E1775" s="323" t="s">
        <v>1539</v>
      </c>
      <c r="G1775" s="323" t="s">
        <v>1539</v>
      </c>
      <c r="H1775" s="323" t="s">
        <v>1539</v>
      </c>
    </row>
    <row r="1776" spans="1:8" x14ac:dyDescent="0.25">
      <c r="A1776" s="103"/>
      <c r="B1776" s="324"/>
      <c r="C1776" s="324" t="s">
        <v>1539</v>
      </c>
      <c r="D1776" t="s">
        <v>1539</v>
      </c>
      <c r="E1776" s="323" t="s">
        <v>1539</v>
      </c>
      <c r="G1776" s="323" t="s">
        <v>1539</v>
      </c>
      <c r="H1776" s="323" t="s">
        <v>1539</v>
      </c>
    </row>
    <row r="1777" spans="1:8" x14ac:dyDescent="0.25">
      <c r="A1777" s="103"/>
      <c r="B1777" s="324"/>
      <c r="C1777" s="324" t="s">
        <v>1539</v>
      </c>
      <c r="D1777" t="s">
        <v>1539</v>
      </c>
      <c r="E1777" s="323" t="s">
        <v>1539</v>
      </c>
      <c r="G1777" s="323" t="s">
        <v>1539</v>
      </c>
      <c r="H1777" s="323" t="s">
        <v>1539</v>
      </c>
    </row>
    <row r="1778" spans="1:8" x14ac:dyDescent="0.25">
      <c r="A1778" s="103"/>
      <c r="B1778" s="324"/>
      <c r="C1778" s="324" t="s">
        <v>1539</v>
      </c>
      <c r="D1778" t="s">
        <v>1539</v>
      </c>
      <c r="E1778" s="323" t="s">
        <v>1539</v>
      </c>
      <c r="G1778" s="323" t="s">
        <v>1539</v>
      </c>
      <c r="H1778" s="323" t="s">
        <v>1539</v>
      </c>
    </row>
    <row r="1779" spans="1:8" x14ac:dyDescent="0.25">
      <c r="A1779" s="103"/>
      <c r="B1779" s="324"/>
      <c r="C1779" s="324" t="s">
        <v>1539</v>
      </c>
      <c r="D1779" t="s">
        <v>1539</v>
      </c>
      <c r="E1779" s="323" t="s">
        <v>1539</v>
      </c>
      <c r="G1779" s="323" t="s">
        <v>1539</v>
      </c>
      <c r="H1779" s="323" t="s">
        <v>1539</v>
      </c>
    </row>
    <row r="1780" spans="1:8" x14ac:dyDescent="0.25">
      <c r="A1780" s="103"/>
      <c r="B1780" s="324"/>
      <c r="C1780" s="324" t="s">
        <v>1539</v>
      </c>
      <c r="D1780" t="s">
        <v>1539</v>
      </c>
      <c r="E1780" s="323" t="s">
        <v>1539</v>
      </c>
      <c r="G1780" s="323" t="s">
        <v>1539</v>
      </c>
      <c r="H1780" s="323" t="s">
        <v>1539</v>
      </c>
    </row>
    <row r="1781" spans="1:8" x14ac:dyDescent="0.25">
      <c r="A1781" s="103"/>
      <c r="B1781" s="324"/>
      <c r="C1781" s="324" t="s">
        <v>1539</v>
      </c>
      <c r="D1781" t="s">
        <v>1539</v>
      </c>
      <c r="E1781" s="323" t="s">
        <v>1539</v>
      </c>
      <c r="G1781" s="323" t="s">
        <v>1539</v>
      </c>
      <c r="H1781" s="323" t="s">
        <v>1539</v>
      </c>
    </row>
    <row r="1782" spans="1:8" x14ac:dyDescent="0.25">
      <c r="A1782" s="103"/>
      <c r="B1782" s="324"/>
      <c r="C1782" s="324" t="s">
        <v>1539</v>
      </c>
      <c r="D1782" t="s">
        <v>1539</v>
      </c>
      <c r="E1782" s="323" t="s">
        <v>1539</v>
      </c>
      <c r="G1782" s="323" t="s">
        <v>1539</v>
      </c>
      <c r="H1782" s="323" t="s">
        <v>1539</v>
      </c>
    </row>
    <row r="1783" spans="1:8" x14ac:dyDescent="0.25">
      <c r="A1783" s="103"/>
      <c r="B1783" s="324"/>
      <c r="C1783" s="324" t="s">
        <v>1539</v>
      </c>
      <c r="D1783" t="s">
        <v>1539</v>
      </c>
      <c r="E1783" s="323" t="s">
        <v>1539</v>
      </c>
      <c r="G1783" s="323" t="s">
        <v>1539</v>
      </c>
      <c r="H1783" s="323" t="s">
        <v>1539</v>
      </c>
    </row>
    <row r="1784" spans="1:8" x14ac:dyDescent="0.25">
      <c r="A1784" s="103"/>
      <c r="B1784" s="324"/>
      <c r="C1784" s="324" t="s">
        <v>1539</v>
      </c>
      <c r="D1784" t="s">
        <v>1539</v>
      </c>
      <c r="E1784" s="323" t="s">
        <v>1539</v>
      </c>
      <c r="G1784" s="323" t="s">
        <v>1539</v>
      </c>
      <c r="H1784" s="323" t="s">
        <v>1539</v>
      </c>
    </row>
    <row r="1785" spans="1:8" x14ac:dyDescent="0.25">
      <c r="A1785" s="103"/>
      <c r="B1785" s="324"/>
      <c r="C1785" s="324" t="s">
        <v>1539</v>
      </c>
      <c r="D1785" t="s">
        <v>1539</v>
      </c>
      <c r="E1785" s="323" t="s">
        <v>1539</v>
      </c>
      <c r="G1785" s="323" t="s">
        <v>1539</v>
      </c>
      <c r="H1785" s="323" t="s">
        <v>1539</v>
      </c>
    </row>
    <row r="1786" spans="1:8" x14ac:dyDescent="0.25">
      <c r="A1786" s="103"/>
      <c r="B1786" s="324"/>
      <c r="C1786" s="324" t="s">
        <v>1539</v>
      </c>
      <c r="D1786" t="s">
        <v>1539</v>
      </c>
      <c r="E1786" s="323" t="s">
        <v>1539</v>
      </c>
      <c r="G1786" s="323" t="s">
        <v>1539</v>
      </c>
      <c r="H1786" s="323" t="s">
        <v>1539</v>
      </c>
    </row>
    <row r="1787" spans="1:8" x14ac:dyDescent="0.25">
      <c r="A1787" s="103"/>
      <c r="B1787" s="324"/>
      <c r="C1787" s="324" t="s">
        <v>1539</v>
      </c>
      <c r="D1787" t="s">
        <v>1539</v>
      </c>
      <c r="E1787" s="323" t="s">
        <v>1539</v>
      </c>
      <c r="G1787" s="323" t="s">
        <v>1539</v>
      </c>
      <c r="H1787" s="323" t="s">
        <v>1539</v>
      </c>
    </row>
    <row r="1788" spans="1:8" x14ac:dyDescent="0.25">
      <c r="A1788" s="103"/>
      <c r="B1788" s="324"/>
      <c r="C1788" s="324" t="s">
        <v>1539</v>
      </c>
      <c r="D1788" t="s">
        <v>1539</v>
      </c>
      <c r="E1788" s="323" t="s">
        <v>1539</v>
      </c>
      <c r="G1788" s="323" t="s">
        <v>1539</v>
      </c>
      <c r="H1788" s="323" t="s">
        <v>1539</v>
      </c>
    </row>
    <row r="1789" spans="1:8" x14ac:dyDescent="0.25">
      <c r="A1789" s="103"/>
      <c r="B1789" s="327"/>
      <c r="C1789" s="324" t="s">
        <v>1539</v>
      </c>
      <c r="D1789" t="s">
        <v>1539</v>
      </c>
      <c r="E1789" s="323" t="s">
        <v>1539</v>
      </c>
      <c r="G1789" s="323" t="s">
        <v>1539</v>
      </c>
      <c r="H1789" s="323" t="s">
        <v>1539</v>
      </c>
    </row>
    <row r="1790" spans="1:8" x14ac:dyDescent="0.25">
      <c r="A1790" s="103"/>
      <c r="B1790" s="327"/>
      <c r="C1790" s="324" t="s">
        <v>1539</v>
      </c>
      <c r="D1790" t="s">
        <v>1539</v>
      </c>
      <c r="E1790" s="323" t="s">
        <v>1539</v>
      </c>
      <c r="G1790" s="323" t="s">
        <v>1539</v>
      </c>
      <c r="H1790" s="323" t="s">
        <v>1539</v>
      </c>
    </row>
    <row r="1791" spans="1:8" x14ac:dyDescent="0.25">
      <c r="A1791" s="103"/>
      <c r="B1791" s="327"/>
      <c r="C1791" s="324" t="s">
        <v>1539</v>
      </c>
      <c r="D1791" t="s">
        <v>1539</v>
      </c>
      <c r="E1791" s="323" t="s">
        <v>1539</v>
      </c>
      <c r="G1791" s="323" t="s">
        <v>1539</v>
      </c>
      <c r="H1791" s="323" t="s">
        <v>1539</v>
      </c>
    </row>
    <row r="1792" spans="1:8" x14ac:dyDescent="0.25">
      <c r="A1792" s="103"/>
      <c r="B1792" s="327"/>
      <c r="C1792" s="324" t="s">
        <v>1539</v>
      </c>
      <c r="D1792" t="s">
        <v>1539</v>
      </c>
      <c r="E1792" s="323" t="s">
        <v>1539</v>
      </c>
      <c r="G1792" s="323" t="s">
        <v>1539</v>
      </c>
      <c r="H1792" s="323" t="s">
        <v>1539</v>
      </c>
    </row>
    <row r="1793" spans="1:8" x14ac:dyDescent="0.25">
      <c r="A1793" s="103"/>
      <c r="B1793" s="327"/>
      <c r="C1793" s="324" t="s">
        <v>1539</v>
      </c>
      <c r="D1793" t="s">
        <v>1539</v>
      </c>
      <c r="E1793" s="323" t="s">
        <v>1539</v>
      </c>
      <c r="G1793" s="323" t="s">
        <v>1539</v>
      </c>
      <c r="H1793" s="323" t="s">
        <v>1539</v>
      </c>
    </row>
    <row r="1794" spans="1:8" x14ac:dyDescent="0.25">
      <c r="A1794" s="103"/>
      <c r="B1794" s="324"/>
      <c r="C1794" s="324" t="s">
        <v>1539</v>
      </c>
      <c r="D1794" t="s">
        <v>1539</v>
      </c>
      <c r="E1794" s="323" t="s">
        <v>1539</v>
      </c>
      <c r="G1794" s="323" t="s">
        <v>1539</v>
      </c>
      <c r="H1794" s="323" t="s">
        <v>1539</v>
      </c>
    </row>
    <row r="1795" spans="1:8" x14ac:dyDescent="0.25">
      <c r="A1795" s="103"/>
      <c r="B1795" s="324"/>
      <c r="C1795" s="324" t="s">
        <v>1539</v>
      </c>
      <c r="D1795" t="s">
        <v>1539</v>
      </c>
      <c r="E1795" s="323" t="s">
        <v>1539</v>
      </c>
      <c r="G1795" s="323" t="s">
        <v>1539</v>
      </c>
      <c r="H1795" s="323" t="s">
        <v>1539</v>
      </c>
    </row>
    <row r="1796" spans="1:8" x14ac:dyDescent="0.25">
      <c r="A1796" s="103"/>
      <c r="B1796" s="324"/>
      <c r="C1796" s="324" t="s">
        <v>1539</v>
      </c>
      <c r="D1796" t="s">
        <v>1539</v>
      </c>
      <c r="E1796" s="323" t="s">
        <v>1539</v>
      </c>
      <c r="G1796" s="323" t="s">
        <v>1539</v>
      </c>
      <c r="H1796" s="323" t="s">
        <v>1539</v>
      </c>
    </row>
    <row r="1797" spans="1:8" x14ac:dyDescent="0.25">
      <c r="A1797" s="103"/>
      <c r="B1797" s="324"/>
      <c r="C1797" s="324" t="s">
        <v>1539</v>
      </c>
      <c r="D1797" t="s">
        <v>1539</v>
      </c>
      <c r="E1797" s="323" t="s">
        <v>1539</v>
      </c>
      <c r="G1797" s="323" t="s">
        <v>1539</v>
      </c>
      <c r="H1797" s="323" t="s">
        <v>1539</v>
      </c>
    </row>
    <row r="1798" spans="1:8" x14ac:dyDescent="0.25">
      <c r="A1798" s="103"/>
      <c r="B1798" s="324"/>
      <c r="C1798" s="324" t="s">
        <v>1539</v>
      </c>
      <c r="D1798" t="s">
        <v>1539</v>
      </c>
      <c r="E1798" s="323" t="s">
        <v>1539</v>
      </c>
      <c r="G1798" s="323" t="s">
        <v>1539</v>
      </c>
      <c r="H1798" s="323" t="s">
        <v>1539</v>
      </c>
    </row>
    <row r="1799" spans="1:8" x14ac:dyDescent="0.25">
      <c r="A1799" s="103"/>
      <c r="B1799" s="324"/>
      <c r="C1799" s="324" t="s">
        <v>1539</v>
      </c>
      <c r="D1799" t="s">
        <v>1539</v>
      </c>
      <c r="E1799" s="323" t="s">
        <v>1539</v>
      </c>
      <c r="G1799" s="323" t="s">
        <v>1539</v>
      </c>
      <c r="H1799" s="323" t="s">
        <v>1539</v>
      </c>
    </row>
    <row r="1800" spans="1:8" x14ac:dyDescent="0.25">
      <c r="A1800" s="103"/>
      <c r="B1800" s="324"/>
      <c r="C1800" s="324" t="s">
        <v>1539</v>
      </c>
      <c r="D1800" t="s">
        <v>1539</v>
      </c>
      <c r="E1800" s="323" t="s">
        <v>1539</v>
      </c>
      <c r="G1800" s="323" t="s">
        <v>1539</v>
      </c>
      <c r="H1800" s="323" t="s">
        <v>1539</v>
      </c>
    </row>
    <row r="1801" spans="1:8" x14ac:dyDescent="0.25">
      <c r="A1801" s="103"/>
      <c r="B1801" s="324"/>
      <c r="C1801" s="324" t="s">
        <v>1539</v>
      </c>
      <c r="D1801" t="s">
        <v>1539</v>
      </c>
      <c r="E1801" s="323" t="s">
        <v>1539</v>
      </c>
      <c r="G1801" s="323" t="s">
        <v>1539</v>
      </c>
      <c r="H1801" s="323" t="s">
        <v>1539</v>
      </c>
    </row>
    <row r="1802" spans="1:8" x14ac:dyDescent="0.25">
      <c r="A1802" s="103"/>
      <c r="B1802" s="324"/>
      <c r="C1802" s="324" t="s">
        <v>1539</v>
      </c>
      <c r="D1802" t="s">
        <v>1539</v>
      </c>
      <c r="E1802" s="323" t="s">
        <v>1539</v>
      </c>
      <c r="G1802" s="323" t="s">
        <v>1539</v>
      </c>
      <c r="H1802" s="323" t="s">
        <v>1539</v>
      </c>
    </row>
    <row r="1803" spans="1:8" x14ac:dyDescent="0.25">
      <c r="A1803" s="103"/>
      <c r="B1803" s="324"/>
      <c r="C1803" s="324" t="s">
        <v>1539</v>
      </c>
      <c r="D1803" t="s">
        <v>1539</v>
      </c>
      <c r="E1803" s="323" t="s">
        <v>1539</v>
      </c>
      <c r="G1803" s="323" t="s">
        <v>1539</v>
      </c>
      <c r="H1803" s="323" t="s">
        <v>1539</v>
      </c>
    </row>
    <row r="1804" spans="1:8" x14ac:dyDescent="0.25">
      <c r="A1804" s="103"/>
      <c r="B1804" s="324"/>
      <c r="C1804" s="324" t="s">
        <v>1539</v>
      </c>
      <c r="D1804" t="s">
        <v>1539</v>
      </c>
      <c r="E1804" s="323" t="s">
        <v>1539</v>
      </c>
      <c r="G1804" s="323" t="s">
        <v>1539</v>
      </c>
      <c r="H1804" s="323" t="s">
        <v>1539</v>
      </c>
    </row>
    <row r="1805" spans="1:8" x14ac:dyDescent="0.25">
      <c r="A1805" s="103"/>
      <c r="B1805" s="324"/>
      <c r="C1805" s="324" t="s">
        <v>1539</v>
      </c>
      <c r="D1805" t="s">
        <v>1539</v>
      </c>
      <c r="E1805" s="323" t="s">
        <v>1539</v>
      </c>
      <c r="G1805" s="323" t="s">
        <v>1539</v>
      </c>
      <c r="H1805" s="323" t="s">
        <v>1539</v>
      </c>
    </row>
    <row r="1806" spans="1:8" x14ac:dyDescent="0.25">
      <c r="A1806" s="103"/>
      <c r="B1806" s="324"/>
      <c r="C1806" s="324" t="s">
        <v>1539</v>
      </c>
      <c r="D1806" t="s">
        <v>1539</v>
      </c>
      <c r="E1806" s="323" t="s">
        <v>1539</v>
      </c>
      <c r="G1806" s="323" t="s">
        <v>1539</v>
      </c>
      <c r="H1806" s="323" t="s">
        <v>1539</v>
      </c>
    </row>
    <row r="1807" spans="1:8" x14ac:dyDescent="0.25">
      <c r="A1807" s="103"/>
      <c r="B1807" s="324"/>
      <c r="C1807" s="324" t="s">
        <v>1539</v>
      </c>
      <c r="D1807" t="s">
        <v>1539</v>
      </c>
      <c r="E1807" s="323" t="s">
        <v>1539</v>
      </c>
      <c r="G1807" s="323" t="s">
        <v>1539</v>
      </c>
      <c r="H1807" s="323" t="s">
        <v>1539</v>
      </c>
    </row>
    <row r="1808" spans="1:8" x14ac:dyDescent="0.25">
      <c r="A1808" s="103"/>
      <c r="B1808" s="324"/>
      <c r="C1808" s="324" t="s">
        <v>1539</v>
      </c>
      <c r="D1808" t="s">
        <v>1539</v>
      </c>
      <c r="E1808" s="323" t="s">
        <v>1539</v>
      </c>
      <c r="G1808" s="323" t="s">
        <v>1539</v>
      </c>
      <c r="H1808" s="323" t="s">
        <v>1539</v>
      </c>
    </row>
    <row r="1809" spans="1:8" x14ac:dyDescent="0.25">
      <c r="A1809" s="103"/>
      <c r="B1809" s="324"/>
      <c r="C1809" s="324" t="s">
        <v>1539</v>
      </c>
      <c r="D1809" t="s">
        <v>1539</v>
      </c>
      <c r="E1809" s="323" t="s">
        <v>1539</v>
      </c>
      <c r="G1809" s="323" t="s">
        <v>1539</v>
      </c>
      <c r="H1809" s="323" t="s">
        <v>1539</v>
      </c>
    </row>
    <row r="1810" spans="1:8" x14ac:dyDescent="0.25">
      <c r="A1810" s="103"/>
      <c r="B1810" s="324"/>
      <c r="C1810" s="324" t="s">
        <v>1539</v>
      </c>
      <c r="D1810" t="s">
        <v>1539</v>
      </c>
      <c r="E1810" s="323" t="s">
        <v>1539</v>
      </c>
      <c r="G1810" s="323" t="s">
        <v>1539</v>
      </c>
      <c r="H1810" s="323" t="s">
        <v>1539</v>
      </c>
    </row>
    <row r="1811" spans="1:8" x14ac:dyDescent="0.25">
      <c r="A1811" s="103"/>
      <c r="B1811" s="324"/>
      <c r="C1811" s="324" t="s">
        <v>1539</v>
      </c>
      <c r="D1811" t="s">
        <v>1539</v>
      </c>
      <c r="E1811" s="323" t="s">
        <v>1539</v>
      </c>
      <c r="G1811" s="323" t="s">
        <v>1539</v>
      </c>
      <c r="H1811" s="323" t="s">
        <v>1539</v>
      </c>
    </row>
    <row r="1812" spans="1:8" x14ac:dyDescent="0.25">
      <c r="A1812" s="103"/>
      <c r="B1812" s="324"/>
      <c r="C1812" s="324" t="s">
        <v>1539</v>
      </c>
      <c r="D1812" t="s">
        <v>1539</v>
      </c>
      <c r="E1812" s="323" t="s">
        <v>1539</v>
      </c>
      <c r="G1812" s="323" t="s">
        <v>1539</v>
      </c>
      <c r="H1812" s="323" t="s">
        <v>1539</v>
      </c>
    </row>
    <row r="1813" spans="1:8" x14ac:dyDescent="0.25">
      <c r="A1813" s="103"/>
      <c r="B1813" s="324"/>
      <c r="C1813" s="324" t="s">
        <v>1539</v>
      </c>
      <c r="D1813" t="s">
        <v>1539</v>
      </c>
      <c r="E1813" s="323" t="s">
        <v>1539</v>
      </c>
      <c r="G1813" s="323" t="s">
        <v>1539</v>
      </c>
      <c r="H1813" s="323" t="s">
        <v>1539</v>
      </c>
    </row>
    <row r="1814" spans="1:8" x14ac:dyDescent="0.25">
      <c r="A1814" s="103"/>
      <c r="B1814" s="324"/>
      <c r="C1814" s="324" t="s">
        <v>1539</v>
      </c>
      <c r="D1814" t="s">
        <v>1539</v>
      </c>
      <c r="E1814" s="323" t="s">
        <v>1539</v>
      </c>
      <c r="G1814" s="323" t="s">
        <v>1539</v>
      </c>
      <c r="H1814" s="323" t="s">
        <v>1539</v>
      </c>
    </row>
    <row r="1815" spans="1:8" x14ac:dyDescent="0.25">
      <c r="A1815" s="103"/>
      <c r="B1815" s="324"/>
      <c r="C1815" s="324" t="s">
        <v>1539</v>
      </c>
      <c r="D1815" t="s">
        <v>1539</v>
      </c>
      <c r="E1815" s="323" t="s">
        <v>1539</v>
      </c>
      <c r="G1815" s="323" t="s">
        <v>1539</v>
      </c>
      <c r="H1815" s="323" t="s">
        <v>1539</v>
      </c>
    </row>
    <row r="1816" spans="1:8" x14ac:dyDescent="0.25">
      <c r="A1816" s="103"/>
      <c r="B1816" s="324"/>
      <c r="C1816" s="324" t="s">
        <v>1539</v>
      </c>
      <c r="D1816" t="s">
        <v>1539</v>
      </c>
      <c r="E1816" s="323" t="s">
        <v>1539</v>
      </c>
      <c r="G1816" s="323" t="s">
        <v>1539</v>
      </c>
      <c r="H1816" s="323" t="s">
        <v>1539</v>
      </c>
    </row>
    <row r="1817" spans="1:8" x14ac:dyDescent="0.25">
      <c r="A1817" s="103"/>
      <c r="B1817" s="324"/>
      <c r="C1817" s="324" t="s">
        <v>1539</v>
      </c>
      <c r="D1817" t="s">
        <v>1539</v>
      </c>
      <c r="E1817" s="323" t="s">
        <v>1539</v>
      </c>
      <c r="G1817" s="323" t="s">
        <v>1539</v>
      </c>
      <c r="H1817" s="323" t="s">
        <v>1539</v>
      </c>
    </row>
    <row r="1818" spans="1:8" x14ac:dyDescent="0.25">
      <c r="A1818" s="103"/>
      <c r="B1818" s="324"/>
      <c r="C1818" s="324" t="s">
        <v>1539</v>
      </c>
      <c r="D1818" t="s">
        <v>1539</v>
      </c>
      <c r="E1818" s="323" t="s">
        <v>1539</v>
      </c>
      <c r="G1818" s="323" t="s">
        <v>1539</v>
      </c>
      <c r="H1818" s="323" t="s">
        <v>1539</v>
      </c>
    </row>
    <row r="1819" spans="1:8" x14ac:dyDescent="0.25">
      <c r="A1819" s="103"/>
      <c r="B1819" s="324"/>
      <c r="C1819" s="324" t="s">
        <v>1539</v>
      </c>
      <c r="D1819" t="s">
        <v>1539</v>
      </c>
      <c r="E1819" s="323" t="s">
        <v>1539</v>
      </c>
      <c r="G1819" s="323" t="s">
        <v>1539</v>
      </c>
      <c r="H1819" s="323" t="s">
        <v>1539</v>
      </c>
    </row>
    <row r="1820" spans="1:8" x14ac:dyDescent="0.25">
      <c r="A1820" s="103"/>
      <c r="B1820" s="324"/>
      <c r="C1820" s="324" t="s">
        <v>1539</v>
      </c>
      <c r="D1820" t="s">
        <v>1539</v>
      </c>
      <c r="E1820" s="323" t="s">
        <v>1539</v>
      </c>
      <c r="G1820" s="323" t="s">
        <v>1539</v>
      </c>
      <c r="H1820" s="323" t="s">
        <v>1539</v>
      </c>
    </row>
    <row r="1821" spans="1:8" x14ac:dyDescent="0.25">
      <c r="A1821" s="103"/>
      <c r="B1821" s="324"/>
      <c r="C1821" s="324" t="s">
        <v>1539</v>
      </c>
      <c r="D1821" t="s">
        <v>1539</v>
      </c>
      <c r="E1821" s="323" t="s">
        <v>1539</v>
      </c>
      <c r="G1821" s="323" t="s">
        <v>1539</v>
      </c>
      <c r="H1821" s="323" t="s">
        <v>1539</v>
      </c>
    </row>
    <row r="1822" spans="1:8" x14ac:dyDescent="0.25">
      <c r="A1822" s="103"/>
      <c r="B1822" s="324"/>
      <c r="C1822" s="324" t="s">
        <v>1539</v>
      </c>
      <c r="D1822" t="s">
        <v>1539</v>
      </c>
      <c r="E1822" s="323" t="s">
        <v>1539</v>
      </c>
      <c r="G1822" s="323" t="s">
        <v>1539</v>
      </c>
      <c r="H1822" s="323" t="s">
        <v>1539</v>
      </c>
    </row>
    <row r="1823" spans="1:8" x14ac:dyDescent="0.25">
      <c r="A1823" s="103"/>
      <c r="B1823" s="324"/>
      <c r="C1823" s="324" t="s">
        <v>1539</v>
      </c>
      <c r="D1823" t="s">
        <v>1539</v>
      </c>
      <c r="E1823" s="323" t="s">
        <v>1539</v>
      </c>
      <c r="G1823" s="323" t="s">
        <v>1539</v>
      </c>
      <c r="H1823" s="323" t="s">
        <v>1539</v>
      </c>
    </row>
    <row r="1824" spans="1:8" x14ac:dyDescent="0.25">
      <c r="A1824" s="103"/>
      <c r="B1824" s="324"/>
      <c r="C1824" s="324" t="s">
        <v>1539</v>
      </c>
      <c r="D1824" t="s">
        <v>1539</v>
      </c>
      <c r="E1824" s="323" t="s">
        <v>1539</v>
      </c>
      <c r="G1824" s="323" t="s">
        <v>1539</v>
      </c>
      <c r="H1824" s="323" t="s">
        <v>1539</v>
      </c>
    </row>
    <row r="1825" spans="1:8" x14ac:dyDescent="0.25">
      <c r="A1825" s="103"/>
      <c r="B1825" s="324"/>
      <c r="C1825" s="324" t="s">
        <v>1539</v>
      </c>
      <c r="D1825" t="s">
        <v>1539</v>
      </c>
      <c r="E1825" s="323" t="s">
        <v>1539</v>
      </c>
      <c r="G1825" s="323" t="s">
        <v>1539</v>
      </c>
      <c r="H1825" s="323" t="s">
        <v>1539</v>
      </c>
    </row>
    <row r="1826" spans="1:8" x14ac:dyDescent="0.25">
      <c r="A1826" s="103"/>
      <c r="B1826" s="324"/>
      <c r="C1826" s="324" t="s">
        <v>1539</v>
      </c>
      <c r="D1826" t="s">
        <v>1539</v>
      </c>
      <c r="E1826" s="323" t="s">
        <v>1539</v>
      </c>
      <c r="G1826" s="323" t="s">
        <v>1539</v>
      </c>
      <c r="H1826" s="323" t="s">
        <v>1539</v>
      </c>
    </row>
    <row r="1827" spans="1:8" x14ac:dyDescent="0.25">
      <c r="A1827" s="103"/>
      <c r="B1827" s="324"/>
      <c r="C1827" s="324" t="s">
        <v>1539</v>
      </c>
      <c r="D1827" t="s">
        <v>1539</v>
      </c>
      <c r="E1827" s="323" t="s">
        <v>1539</v>
      </c>
      <c r="G1827" s="323" t="s">
        <v>1539</v>
      </c>
      <c r="H1827" s="323" t="s">
        <v>1539</v>
      </c>
    </row>
    <row r="1828" spans="1:8" x14ac:dyDescent="0.25">
      <c r="A1828" s="103"/>
      <c r="B1828" s="324"/>
      <c r="C1828" s="324" t="s">
        <v>1539</v>
      </c>
      <c r="D1828" t="s">
        <v>1539</v>
      </c>
      <c r="E1828" s="323" t="s">
        <v>1539</v>
      </c>
      <c r="G1828" s="323" t="s">
        <v>1539</v>
      </c>
      <c r="H1828" s="323" t="s">
        <v>1539</v>
      </c>
    </row>
    <row r="1829" spans="1:8" x14ac:dyDescent="0.25">
      <c r="A1829" s="103"/>
      <c r="B1829" s="324"/>
      <c r="C1829" s="324" t="s">
        <v>1539</v>
      </c>
      <c r="D1829" t="s">
        <v>1539</v>
      </c>
      <c r="E1829" s="323" t="s">
        <v>1539</v>
      </c>
      <c r="G1829" s="323" t="s">
        <v>1539</v>
      </c>
      <c r="H1829" s="323" t="s">
        <v>1539</v>
      </c>
    </row>
    <row r="1830" spans="1:8" x14ac:dyDescent="0.25">
      <c r="A1830" s="103"/>
      <c r="B1830" s="324"/>
      <c r="C1830" s="324" t="s">
        <v>1539</v>
      </c>
      <c r="D1830" t="s">
        <v>1539</v>
      </c>
      <c r="E1830" s="323" t="s">
        <v>1539</v>
      </c>
      <c r="G1830" s="323" t="s">
        <v>1539</v>
      </c>
      <c r="H1830" s="323" t="s">
        <v>1539</v>
      </c>
    </row>
    <row r="1831" spans="1:8" x14ac:dyDescent="0.25">
      <c r="A1831" s="103"/>
      <c r="B1831" s="324"/>
      <c r="C1831" s="324" t="s">
        <v>1539</v>
      </c>
      <c r="D1831" t="s">
        <v>1539</v>
      </c>
      <c r="E1831" s="323" t="s">
        <v>1539</v>
      </c>
      <c r="G1831" s="323" t="s">
        <v>1539</v>
      </c>
      <c r="H1831" s="323" t="s">
        <v>1539</v>
      </c>
    </row>
    <row r="1832" spans="1:8" x14ac:dyDescent="0.25">
      <c r="A1832" s="103"/>
      <c r="B1832" s="324"/>
      <c r="C1832" s="324" t="s">
        <v>1539</v>
      </c>
      <c r="D1832" t="s">
        <v>1539</v>
      </c>
      <c r="E1832" s="323" t="s">
        <v>1539</v>
      </c>
      <c r="G1832" s="323" t="s">
        <v>1539</v>
      </c>
      <c r="H1832" s="323" t="s">
        <v>1539</v>
      </c>
    </row>
    <row r="1833" spans="1:8" x14ac:dyDescent="0.25">
      <c r="A1833" s="103"/>
      <c r="B1833" s="324"/>
      <c r="C1833" s="324" t="s">
        <v>1539</v>
      </c>
      <c r="D1833" t="s">
        <v>1539</v>
      </c>
      <c r="E1833" s="323" t="s">
        <v>1539</v>
      </c>
      <c r="G1833" s="323" t="s">
        <v>1539</v>
      </c>
      <c r="H1833" s="323" t="s">
        <v>1539</v>
      </c>
    </row>
    <row r="1834" spans="1:8" x14ac:dyDescent="0.25">
      <c r="A1834" s="103"/>
      <c r="B1834" s="324"/>
      <c r="C1834" s="324" t="s">
        <v>1539</v>
      </c>
      <c r="D1834" t="s">
        <v>1539</v>
      </c>
      <c r="E1834" s="323" t="s">
        <v>1539</v>
      </c>
      <c r="G1834" s="323" t="s">
        <v>1539</v>
      </c>
      <c r="H1834" s="323" t="s">
        <v>1539</v>
      </c>
    </row>
    <row r="1835" spans="1:8" x14ac:dyDescent="0.25">
      <c r="A1835" s="103"/>
      <c r="B1835" s="324"/>
      <c r="C1835" s="324" t="s">
        <v>1539</v>
      </c>
      <c r="D1835" t="s">
        <v>1539</v>
      </c>
      <c r="E1835" s="323" t="s">
        <v>1539</v>
      </c>
      <c r="G1835" s="323" t="s">
        <v>1539</v>
      </c>
      <c r="H1835" s="323" t="s">
        <v>1539</v>
      </c>
    </row>
    <row r="1836" spans="1:8" x14ac:dyDescent="0.25">
      <c r="A1836" s="103"/>
      <c r="B1836" s="324"/>
      <c r="C1836" s="324" t="s">
        <v>1539</v>
      </c>
      <c r="D1836" t="s">
        <v>1539</v>
      </c>
      <c r="E1836" s="323" t="s">
        <v>1539</v>
      </c>
      <c r="G1836" s="323" t="s">
        <v>1539</v>
      </c>
      <c r="H1836" s="323" t="s">
        <v>1539</v>
      </c>
    </row>
    <row r="1837" spans="1:8" x14ac:dyDescent="0.25">
      <c r="A1837" s="103"/>
      <c r="B1837" s="324"/>
      <c r="C1837" s="324" t="s">
        <v>1539</v>
      </c>
      <c r="D1837" t="s">
        <v>1539</v>
      </c>
      <c r="E1837" s="323" t="s">
        <v>1539</v>
      </c>
      <c r="G1837" s="323" t="s">
        <v>1539</v>
      </c>
      <c r="H1837" s="323" t="s">
        <v>1539</v>
      </c>
    </row>
    <row r="1838" spans="1:8" x14ac:dyDescent="0.25">
      <c r="A1838" s="103"/>
      <c r="B1838" s="324"/>
      <c r="C1838" s="324" t="s">
        <v>1539</v>
      </c>
      <c r="D1838" t="s">
        <v>1539</v>
      </c>
      <c r="E1838" s="323" t="s">
        <v>1539</v>
      </c>
      <c r="G1838" s="323" t="s">
        <v>1539</v>
      </c>
      <c r="H1838" s="323" t="s">
        <v>1539</v>
      </c>
    </row>
    <row r="1839" spans="1:8" x14ac:dyDescent="0.25">
      <c r="A1839" s="103"/>
      <c r="B1839" s="324"/>
      <c r="C1839" s="324" t="s">
        <v>1539</v>
      </c>
      <c r="D1839" t="s">
        <v>1539</v>
      </c>
      <c r="E1839" s="323" t="s">
        <v>1539</v>
      </c>
      <c r="G1839" s="323" t="s">
        <v>1539</v>
      </c>
      <c r="H1839" s="323" t="s">
        <v>1539</v>
      </c>
    </row>
    <row r="1840" spans="1:8" x14ac:dyDescent="0.25">
      <c r="A1840" s="103"/>
      <c r="B1840" s="324"/>
      <c r="C1840" s="324" t="s">
        <v>1539</v>
      </c>
      <c r="D1840" t="s">
        <v>1539</v>
      </c>
      <c r="E1840" s="323" t="s">
        <v>1539</v>
      </c>
      <c r="G1840" s="323" t="s">
        <v>1539</v>
      </c>
      <c r="H1840" s="323" t="s">
        <v>1539</v>
      </c>
    </row>
    <row r="1841" spans="1:8" x14ac:dyDescent="0.25">
      <c r="A1841" s="103"/>
      <c r="B1841" s="324"/>
      <c r="C1841" s="324" t="s">
        <v>1539</v>
      </c>
      <c r="D1841" t="s">
        <v>1539</v>
      </c>
      <c r="E1841" s="323" t="s">
        <v>1539</v>
      </c>
      <c r="G1841" s="323" t="s">
        <v>1539</v>
      </c>
      <c r="H1841" s="323" t="s">
        <v>1539</v>
      </c>
    </row>
    <row r="1842" spans="1:8" x14ac:dyDescent="0.25">
      <c r="A1842" s="103"/>
      <c r="B1842" s="324"/>
      <c r="C1842" s="324" t="s">
        <v>1539</v>
      </c>
      <c r="D1842" t="s">
        <v>1539</v>
      </c>
      <c r="E1842" s="323" t="s">
        <v>1539</v>
      </c>
      <c r="G1842" s="323" t="s">
        <v>1539</v>
      </c>
      <c r="H1842" s="323" t="s">
        <v>1539</v>
      </c>
    </row>
    <row r="1843" spans="1:8" x14ac:dyDescent="0.25">
      <c r="A1843" s="103"/>
      <c r="B1843" s="324"/>
      <c r="C1843" s="324" t="s">
        <v>1539</v>
      </c>
      <c r="D1843" t="s">
        <v>1539</v>
      </c>
      <c r="E1843" s="323" t="s">
        <v>1539</v>
      </c>
      <c r="G1843" s="323" t="s">
        <v>1539</v>
      </c>
      <c r="H1843" s="323" t="s">
        <v>1539</v>
      </c>
    </row>
    <row r="1844" spans="1:8" x14ac:dyDescent="0.25">
      <c r="A1844" s="103"/>
      <c r="B1844" s="324"/>
      <c r="C1844" s="324" t="s">
        <v>1539</v>
      </c>
      <c r="D1844" t="s">
        <v>1539</v>
      </c>
      <c r="E1844" s="323" t="s">
        <v>1539</v>
      </c>
      <c r="G1844" s="323" t="s">
        <v>1539</v>
      </c>
      <c r="H1844" s="323" t="s">
        <v>1539</v>
      </c>
    </row>
    <row r="1845" spans="1:8" x14ac:dyDescent="0.25">
      <c r="A1845" s="103"/>
      <c r="B1845" s="324"/>
      <c r="C1845" s="324" t="s">
        <v>1539</v>
      </c>
      <c r="D1845" t="s">
        <v>1539</v>
      </c>
      <c r="E1845" s="323" t="s">
        <v>1539</v>
      </c>
      <c r="G1845" s="323" t="s">
        <v>1539</v>
      </c>
      <c r="H1845" s="323" t="s">
        <v>1539</v>
      </c>
    </row>
    <row r="1846" spans="1:8" x14ac:dyDescent="0.25">
      <c r="A1846" s="103"/>
      <c r="B1846" s="324"/>
      <c r="C1846" s="324" t="s">
        <v>1539</v>
      </c>
      <c r="D1846" t="s">
        <v>1539</v>
      </c>
      <c r="E1846" s="323" t="s">
        <v>1539</v>
      </c>
      <c r="G1846" s="323" t="s">
        <v>1539</v>
      </c>
      <c r="H1846" s="323" t="s">
        <v>1539</v>
      </c>
    </row>
    <row r="1847" spans="1:8" x14ac:dyDescent="0.25">
      <c r="A1847" s="103"/>
      <c r="B1847" s="324"/>
      <c r="C1847" s="324" t="s">
        <v>1539</v>
      </c>
      <c r="D1847" t="s">
        <v>1539</v>
      </c>
      <c r="E1847" s="323" t="s">
        <v>1539</v>
      </c>
      <c r="G1847" s="323" t="s">
        <v>1539</v>
      </c>
      <c r="H1847" s="323" t="s">
        <v>1539</v>
      </c>
    </row>
    <row r="1848" spans="1:8" x14ac:dyDescent="0.25">
      <c r="A1848" s="103"/>
      <c r="B1848" s="324"/>
      <c r="C1848" s="324" t="s">
        <v>1539</v>
      </c>
      <c r="D1848" t="s">
        <v>1539</v>
      </c>
      <c r="E1848" s="323" t="s">
        <v>1539</v>
      </c>
      <c r="G1848" s="323" t="s">
        <v>1539</v>
      </c>
      <c r="H1848" s="323" t="s">
        <v>1539</v>
      </c>
    </row>
    <row r="1849" spans="1:8" x14ac:dyDescent="0.25">
      <c r="A1849" s="103"/>
      <c r="B1849" s="324"/>
      <c r="C1849" s="324" t="s">
        <v>1539</v>
      </c>
      <c r="D1849" t="s">
        <v>1539</v>
      </c>
      <c r="E1849" s="323" t="s">
        <v>1539</v>
      </c>
      <c r="G1849" s="323" t="s">
        <v>1539</v>
      </c>
      <c r="H1849" s="323" t="s">
        <v>1539</v>
      </c>
    </row>
    <row r="1850" spans="1:8" x14ac:dyDescent="0.25">
      <c r="A1850" s="103"/>
      <c r="B1850" s="324"/>
      <c r="C1850" s="324" t="s">
        <v>1539</v>
      </c>
      <c r="D1850" t="s">
        <v>1539</v>
      </c>
      <c r="E1850" s="323" t="s">
        <v>1539</v>
      </c>
      <c r="G1850" s="323" t="s">
        <v>1539</v>
      </c>
      <c r="H1850" s="323" t="s">
        <v>1539</v>
      </c>
    </row>
    <row r="1851" spans="1:8" x14ac:dyDescent="0.25">
      <c r="A1851" s="103"/>
      <c r="B1851" s="324"/>
      <c r="C1851" s="324" t="s">
        <v>1539</v>
      </c>
      <c r="D1851" t="s">
        <v>1539</v>
      </c>
      <c r="E1851" s="323" t="s">
        <v>1539</v>
      </c>
      <c r="G1851" s="323" t="s">
        <v>1539</v>
      </c>
      <c r="H1851" s="323" t="s">
        <v>1539</v>
      </c>
    </row>
    <row r="1852" spans="1:8" x14ac:dyDescent="0.25">
      <c r="A1852" s="103"/>
      <c r="B1852" s="324"/>
      <c r="C1852" s="324" t="s">
        <v>1539</v>
      </c>
      <c r="D1852" t="s">
        <v>1539</v>
      </c>
      <c r="E1852" s="323" t="s">
        <v>1539</v>
      </c>
      <c r="G1852" s="323" t="s">
        <v>1539</v>
      </c>
      <c r="H1852" s="323" t="s">
        <v>1539</v>
      </c>
    </row>
    <row r="1853" spans="1:8" x14ac:dyDescent="0.25">
      <c r="A1853" s="103"/>
      <c r="B1853" s="324"/>
      <c r="C1853" s="324" t="s">
        <v>1539</v>
      </c>
      <c r="D1853" t="s">
        <v>1539</v>
      </c>
      <c r="E1853" s="323" t="s">
        <v>1539</v>
      </c>
      <c r="G1853" s="323" t="s">
        <v>1539</v>
      </c>
      <c r="H1853" s="323" t="s">
        <v>1539</v>
      </c>
    </row>
    <row r="1854" spans="1:8" x14ac:dyDescent="0.25">
      <c r="A1854" s="103"/>
      <c r="B1854" s="324"/>
      <c r="C1854" s="324" t="s">
        <v>1539</v>
      </c>
      <c r="D1854" t="s">
        <v>1539</v>
      </c>
      <c r="E1854" s="323" t="s">
        <v>1539</v>
      </c>
      <c r="G1854" s="323" t="s">
        <v>1539</v>
      </c>
      <c r="H1854" s="323" t="s">
        <v>1539</v>
      </c>
    </row>
    <row r="1855" spans="1:8" x14ac:dyDescent="0.25">
      <c r="A1855" s="103"/>
      <c r="B1855" s="324"/>
      <c r="C1855" s="324" t="s">
        <v>1539</v>
      </c>
      <c r="D1855" t="s">
        <v>1539</v>
      </c>
      <c r="E1855" s="323" t="s">
        <v>1539</v>
      </c>
      <c r="G1855" s="323" t="s">
        <v>1539</v>
      </c>
      <c r="H1855" s="323" t="s">
        <v>1539</v>
      </c>
    </row>
    <row r="1856" spans="1:8" x14ac:dyDescent="0.25">
      <c r="A1856" s="103"/>
      <c r="B1856" s="324"/>
      <c r="C1856" s="324" t="s">
        <v>1539</v>
      </c>
      <c r="D1856" t="s">
        <v>1539</v>
      </c>
      <c r="E1856" s="323" t="s">
        <v>1539</v>
      </c>
      <c r="G1856" s="323" t="s">
        <v>1539</v>
      </c>
      <c r="H1856" s="323" t="s">
        <v>1539</v>
      </c>
    </row>
    <row r="1857" spans="1:8" x14ac:dyDescent="0.25">
      <c r="A1857" s="103"/>
      <c r="B1857" s="324"/>
      <c r="C1857" s="324" t="s">
        <v>1539</v>
      </c>
      <c r="D1857" t="s">
        <v>1539</v>
      </c>
      <c r="E1857" s="323" t="s">
        <v>1539</v>
      </c>
      <c r="G1857" s="323" t="s">
        <v>1539</v>
      </c>
      <c r="H1857" s="323" t="s">
        <v>1539</v>
      </c>
    </row>
    <row r="1858" spans="1:8" x14ac:dyDescent="0.25">
      <c r="A1858" s="103"/>
      <c r="B1858" s="324"/>
      <c r="C1858" s="324" t="s">
        <v>1539</v>
      </c>
      <c r="D1858" t="s">
        <v>1539</v>
      </c>
      <c r="E1858" s="323" t="s">
        <v>1539</v>
      </c>
      <c r="G1858" s="323" t="s">
        <v>1539</v>
      </c>
      <c r="H1858" s="323" t="s">
        <v>1539</v>
      </c>
    </row>
    <row r="1859" spans="1:8" x14ac:dyDescent="0.25">
      <c r="A1859" s="103"/>
      <c r="B1859" s="324"/>
      <c r="C1859" s="324" t="s">
        <v>1539</v>
      </c>
      <c r="D1859" t="s">
        <v>1539</v>
      </c>
      <c r="E1859" s="323" t="s">
        <v>1539</v>
      </c>
      <c r="G1859" s="323" t="s">
        <v>1539</v>
      </c>
      <c r="H1859" s="323" t="s">
        <v>1539</v>
      </c>
    </row>
    <row r="1860" spans="1:8" x14ac:dyDescent="0.25">
      <c r="A1860" s="103"/>
      <c r="B1860" s="326"/>
      <c r="C1860" s="324" t="s">
        <v>1539</v>
      </c>
      <c r="D1860" t="s">
        <v>1539</v>
      </c>
      <c r="E1860" s="323" t="s">
        <v>1539</v>
      </c>
      <c r="G1860" s="323" t="s">
        <v>1539</v>
      </c>
      <c r="H1860" s="323" t="s">
        <v>1539</v>
      </c>
    </row>
    <row r="1861" spans="1:8" x14ac:dyDescent="0.25">
      <c r="A1861" s="103"/>
      <c r="C1861" s="324" t="s">
        <v>1539</v>
      </c>
      <c r="D1861" t="s">
        <v>1539</v>
      </c>
      <c r="E1861" s="323" t="s">
        <v>1539</v>
      </c>
      <c r="G1861" s="323" t="s">
        <v>1539</v>
      </c>
      <c r="H1861" s="323" t="s">
        <v>1539</v>
      </c>
    </row>
    <row r="1862" spans="1:8" x14ac:dyDescent="0.25">
      <c r="A1862" s="103"/>
      <c r="C1862" s="324" t="s">
        <v>1539</v>
      </c>
      <c r="D1862" t="s">
        <v>1539</v>
      </c>
      <c r="E1862" s="323" t="s">
        <v>1539</v>
      </c>
      <c r="G1862" s="323" t="s">
        <v>1539</v>
      </c>
      <c r="H1862" s="323" t="s">
        <v>1539</v>
      </c>
    </row>
    <row r="1863" spans="1:8" x14ac:dyDescent="0.25">
      <c r="A1863" s="103"/>
      <c r="C1863" s="324" t="s">
        <v>1539</v>
      </c>
      <c r="D1863" t="s">
        <v>1539</v>
      </c>
      <c r="E1863" s="323" t="s">
        <v>1539</v>
      </c>
      <c r="G1863" s="323" t="s">
        <v>1539</v>
      </c>
      <c r="H1863" s="323" t="s">
        <v>1539</v>
      </c>
    </row>
    <row r="1864" spans="1:8" x14ac:dyDescent="0.25">
      <c r="A1864" s="103"/>
      <c r="C1864" s="324" t="s">
        <v>1539</v>
      </c>
      <c r="D1864" t="s">
        <v>1539</v>
      </c>
      <c r="E1864" s="323" t="s">
        <v>1539</v>
      </c>
      <c r="G1864" s="323" t="s">
        <v>1539</v>
      </c>
      <c r="H1864" s="323" t="s">
        <v>1539</v>
      </c>
    </row>
    <row r="1865" spans="1:8" x14ac:dyDescent="0.25">
      <c r="A1865" s="103"/>
      <c r="B1865" s="324"/>
      <c r="C1865" s="324" t="s">
        <v>1539</v>
      </c>
      <c r="D1865" t="s">
        <v>1539</v>
      </c>
      <c r="E1865" s="323" t="s">
        <v>1539</v>
      </c>
      <c r="G1865" s="323" t="s">
        <v>1539</v>
      </c>
      <c r="H1865" s="323" t="s">
        <v>1539</v>
      </c>
    </row>
    <row r="1866" spans="1:8" x14ac:dyDescent="0.25">
      <c r="A1866" s="103"/>
      <c r="B1866" s="324"/>
      <c r="C1866" s="324" t="s">
        <v>1539</v>
      </c>
      <c r="D1866" t="s">
        <v>1539</v>
      </c>
      <c r="E1866" s="323" t="s">
        <v>1539</v>
      </c>
      <c r="G1866" s="323" t="s">
        <v>1539</v>
      </c>
      <c r="H1866" s="323" t="s">
        <v>1539</v>
      </c>
    </row>
    <row r="1867" spans="1:8" x14ac:dyDescent="0.25">
      <c r="A1867" s="103"/>
      <c r="B1867" s="324"/>
      <c r="C1867" s="324" t="s">
        <v>1539</v>
      </c>
      <c r="D1867" t="s">
        <v>1539</v>
      </c>
      <c r="E1867" s="323" t="s">
        <v>1539</v>
      </c>
      <c r="G1867" s="323" t="s">
        <v>1539</v>
      </c>
      <c r="H1867" s="323" t="s">
        <v>1539</v>
      </c>
    </row>
    <row r="1868" spans="1:8" x14ac:dyDescent="0.25">
      <c r="A1868" s="103"/>
      <c r="B1868" s="324"/>
      <c r="C1868" s="324" t="s">
        <v>1539</v>
      </c>
      <c r="D1868" t="s">
        <v>1539</v>
      </c>
      <c r="E1868" s="323" t="s">
        <v>1539</v>
      </c>
      <c r="G1868" s="323" t="s">
        <v>1539</v>
      </c>
      <c r="H1868" s="323" t="s">
        <v>1539</v>
      </c>
    </row>
    <row r="1869" spans="1:8" x14ac:dyDescent="0.25">
      <c r="A1869" s="103"/>
      <c r="B1869" s="324"/>
      <c r="C1869" s="324" t="s">
        <v>1539</v>
      </c>
      <c r="D1869" t="s">
        <v>1539</v>
      </c>
      <c r="E1869" s="323" t="s">
        <v>1539</v>
      </c>
      <c r="G1869" s="323" t="s">
        <v>1539</v>
      </c>
      <c r="H1869" s="323" t="s">
        <v>1539</v>
      </c>
    </row>
    <row r="1870" spans="1:8" x14ac:dyDescent="0.25">
      <c r="A1870" s="103"/>
      <c r="B1870" s="324"/>
      <c r="C1870" s="324" t="s">
        <v>1539</v>
      </c>
      <c r="D1870" t="s">
        <v>1539</v>
      </c>
      <c r="E1870" s="323" t="s">
        <v>1539</v>
      </c>
      <c r="G1870" s="323" t="s">
        <v>1539</v>
      </c>
      <c r="H1870" s="323" t="s">
        <v>1539</v>
      </c>
    </row>
    <row r="1871" spans="1:8" x14ac:dyDescent="0.25">
      <c r="A1871" s="103"/>
      <c r="B1871" s="324"/>
      <c r="C1871" s="324" t="s">
        <v>1539</v>
      </c>
      <c r="D1871" t="s">
        <v>1539</v>
      </c>
      <c r="E1871" s="323" t="s">
        <v>1539</v>
      </c>
      <c r="G1871" s="323" t="s">
        <v>1539</v>
      </c>
      <c r="H1871" s="323" t="s">
        <v>1539</v>
      </c>
    </row>
    <row r="1872" spans="1:8" x14ac:dyDescent="0.25">
      <c r="A1872" s="103"/>
      <c r="B1872" s="326"/>
      <c r="C1872" s="324" t="s">
        <v>1539</v>
      </c>
      <c r="D1872" t="s">
        <v>1539</v>
      </c>
      <c r="E1872" s="323" t="s">
        <v>1539</v>
      </c>
      <c r="G1872" s="323" t="s">
        <v>1539</v>
      </c>
      <c r="H1872" s="323" t="s">
        <v>1539</v>
      </c>
    </row>
    <row r="1873" spans="1:8" x14ac:dyDescent="0.25">
      <c r="A1873" s="103"/>
      <c r="C1873" s="324" t="s">
        <v>1539</v>
      </c>
      <c r="D1873" t="s">
        <v>1539</v>
      </c>
      <c r="E1873" s="323" t="s">
        <v>1539</v>
      </c>
      <c r="G1873" s="323" t="s">
        <v>1539</v>
      </c>
      <c r="H1873" s="323" t="s">
        <v>1539</v>
      </c>
    </row>
    <row r="1874" spans="1:8" x14ac:dyDescent="0.25">
      <c r="A1874" s="103"/>
      <c r="C1874" s="324" t="s">
        <v>1539</v>
      </c>
      <c r="D1874" t="s">
        <v>1539</v>
      </c>
      <c r="E1874" s="323" t="s">
        <v>1539</v>
      </c>
      <c r="G1874" s="323" t="s">
        <v>1539</v>
      </c>
      <c r="H1874" s="323" t="s">
        <v>1539</v>
      </c>
    </row>
    <row r="1875" spans="1:8" x14ac:dyDescent="0.25">
      <c r="A1875" s="103"/>
      <c r="C1875" s="324" t="s">
        <v>1539</v>
      </c>
      <c r="D1875" t="s">
        <v>1539</v>
      </c>
      <c r="E1875" s="323" t="s">
        <v>1539</v>
      </c>
      <c r="G1875" s="323" t="s">
        <v>1539</v>
      </c>
      <c r="H1875" s="323" t="s">
        <v>1539</v>
      </c>
    </row>
    <row r="1876" spans="1:8" x14ac:dyDescent="0.25">
      <c r="A1876" s="103"/>
      <c r="C1876" s="324" t="s">
        <v>1539</v>
      </c>
      <c r="D1876" t="s">
        <v>1539</v>
      </c>
      <c r="E1876" s="323" t="s">
        <v>1539</v>
      </c>
      <c r="G1876" s="323" t="s">
        <v>1539</v>
      </c>
      <c r="H1876" s="323" t="s">
        <v>1539</v>
      </c>
    </row>
    <row r="1877" spans="1:8" x14ac:dyDescent="0.25">
      <c r="A1877" s="103"/>
      <c r="B1877" s="324"/>
      <c r="C1877" s="324" t="s">
        <v>1539</v>
      </c>
      <c r="D1877" t="s">
        <v>1539</v>
      </c>
      <c r="E1877" s="323" t="s">
        <v>1539</v>
      </c>
      <c r="G1877" s="323" t="s">
        <v>1539</v>
      </c>
      <c r="H1877" s="323" t="s">
        <v>1539</v>
      </c>
    </row>
    <row r="1878" spans="1:8" x14ac:dyDescent="0.25">
      <c r="A1878" s="103"/>
      <c r="B1878" s="324"/>
      <c r="C1878" s="324" t="s">
        <v>1539</v>
      </c>
      <c r="D1878" t="s">
        <v>1539</v>
      </c>
      <c r="E1878" s="323" t="s">
        <v>1539</v>
      </c>
      <c r="G1878" s="323" t="s">
        <v>1539</v>
      </c>
      <c r="H1878" s="323" t="s">
        <v>1539</v>
      </c>
    </row>
    <row r="1879" spans="1:8" x14ac:dyDescent="0.25">
      <c r="A1879" s="103"/>
      <c r="B1879" s="324"/>
      <c r="C1879" s="324" t="s">
        <v>1539</v>
      </c>
      <c r="D1879" t="s">
        <v>1539</v>
      </c>
      <c r="E1879" s="323" t="s">
        <v>1539</v>
      </c>
      <c r="G1879" s="323" t="s">
        <v>1539</v>
      </c>
      <c r="H1879" s="323" t="s">
        <v>1539</v>
      </c>
    </row>
    <row r="1880" spans="1:8" x14ac:dyDescent="0.25">
      <c r="A1880" s="103"/>
      <c r="B1880" s="324"/>
      <c r="C1880" s="324" t="s">
        <v>1539</v>
      </c>
      <c r="D1880" t="s">
        <v>1539</v>
      </c>
      <c r="E1880" s="323" t="s">
        <v>1539</v>
      </c>
      <c r="G1880" s="323" t="s">
        <v>1539</v>
      </c>
      <c r="H1880" s="323" t="s">
        <v>1539</v>
      </c>
    </row>
    <row r="1881" spans="1:8" x14ac:dyDescent="0.25">
      <c r="A1881" s="103"/>
      <c r="B1881" s="324"/>
      <c r="C1881" s="324" t="s">
        <v>1539</v>
      </c>
      <c r="D1881" t="s">
        <v>1539</v>
      </c>
      <c r="E1881" s="323" t="s">
        <v>1539</v>
      </c>
      <c r="G1881" s="323" t="s">
        <v>1539</v>
      </c>
      <c r="H1881" s="323" t="s">
        <v>1539</v>
      </c>
    </row>
    <row r="1882" spans="1:8" x14ac:dyDescent="0.25">
      <c r="A1882" s="103"/>
      <c r="B1882" s="324"/>
      <c r="C1882" s="324" t="s">
        <v>1539</v>
      </c>
      <c r="D1882" t="s">
        <v>1539</v>
      </c>
      <c r="E1882" s="323" t="s">
        <v>1539</v>
      </c>
      <c r="G1882" s="323" t="s">
        <v>1539</v>
      </c>
      <c r="H1882" s="323" t="s">
        <v>1539</v>
      </c>
    </row>
    <row r="1883" spans="1:8" x14ac:dyDescent="0.25">
      <c r="A1883" s="103"/>
      <c r="B1883" s="324"/>
      <c r="C1883" s="324" t="s">
        <v>1539</v>
      </c>
      <c r="D1883" t="s">
        <v>1539</v>
      </c>
      <c r="E1883" s="323" t="s">
        <v>1539</v>
      </c>
      <c r="G1883" s="323" t="s">
        <v>1539</v>
      </c>
      <c r="H1883" s="323" t="s">
        <v>1539</v>
      </c>
    </row>
    <row r="1884" spans="1:8" x14ac:dyDescent="0.25">
      <c r="A1884" s="103"/>
      <c r="B1884" s="324"/>
      <c r="C1884" s="324" t="s">
        <v>1539</v>
      </c>
      <c r="D1884" t="s">
        <v>1539</v>
      </c>
      <c r="E1884" s="323" t="s">
        <v>1539</v>
      </c>
      <c r="G1884" s="323" t="s">
        <v>1539</v>
      </c>
      <c r="H1884" s="323" t="s">
        <v>1539</v>
      </c>
    </row>
    <row r="1885" spans="1:8" x14ac:dyDescent="0.25">
      <c r="A1885" s="103"/>
      <c r="B1885" s="324"/>
      <c r="C1885" s="324" t="s">
        <v>1539</v>
      </c>
      <c r="D1885" t="s">
        <v>1539</v>
      </c>
      <c r="E1885" s="323" t="s">
        <v>1539</v>
      </c>
      <c r="G1885" s="323" t="s">
        <v>1539</v>
      </c>
      <c r="H1885" s="323" t="s">
        <v>1539</v>
      </c>
    </row>
    <row r="1886" spans="1:8" x14ac:dyDescent="0.25">
      <c r="A1886" s="103"/>
      <c r="B1886" s="324"/>
      <c r="C1886" s="324" t="s">
        <v>1539</v>
      </c>
      <c r="D1886" t="s">
        <v>1539</v>
      </c>
      <c r="E1886" s="323" t="s">
        <v>1539</v>
      </c>
      <c r="G1886" s="323" t="s">
        <v>1539</v>
      </c>
      <c r="H1886" s="323" t="s">
        <v>1539</v>
      </c>
    </row>
    <row r="1887" spans="1:8" x14ac:dyDescent="0.25">
      <c r="A1887" s="103"/>
      <c r="B1887" s="324"/>
      <c r="C1887" s="324" t="s">
        <v>1539</v>
      </c>
      <c r="D1887" t="s">
        <v>1539</v>
      </c>
      <c r="E1887" s="323" t="s">
        <v>1539</v>
      </c>
      <c r="G1887" s="323" t="s">
        <v>1539</v>
      </c>
      <c r="H1887" s="323" t="s">
        <v>1539</v>
      </c>
    </row>
    <row r="1888" spans="1:8" x14ac:dyDescent="0.25">
      <c r="A1888" s="103"/>
      <c r="B1888" s="324"/>
      <c r="C1888" s="324" t="s">
        <v>1539</v>
      </c>
      <c r="D1888" t="s">
        <v>1539</v>
      </c>
      <c r="E1888" s="323" t="s">
        <v>1539</v>
      </c>
      <c r="G1888" s="323" t="s">
        <v>1539</v>
      </c>
      <c r="H1888" s="323" t="s">
        <v>1539</v>
      </c>
    </row>
    <row r="1889" spans="1:8" x14ac:dyDescent="0.25">
      <c r="A1889" s="103"/>
      <c r="B1889" s="324"/>
      <c r="C1889" s="324" t="s">
        <v>1539</v>
      </c>
      <c r="D1889" t="s">
        <v>1539</v>
      </c>
      <c r="E1889" s="323" t="s">
        <v>1539</v>
      </c>
      <c r="G1889" s="323" t="s">
        <v>1539</v>
      </c>
      <c r="H1889" s="323" t="s">
        <v>1539</v>
      </c>
    </row>
    <row r="1890" spans="1:8" x14ac:dyDescent="0.25">
      <c r="A1890" s="103"/>
      <c r="B1890" s="324"/>
      <c r="C1890" s="324" t="s">
        <v>1539</v>
      </c>
      <c r="D1890" t="s">
        <v>1539</v>
      </c>
      <c r="E1890" s="323" t="s">
        <v>1539</v>
      </c>
      <c r="G1890" s="323" t="s">
        <v>1539</v>
      </c>
      <c r="H1890" s="323" t="s">
        <v>1539</v>
      </c>
    </row>
    <row r="1891" spans="1:8" x14ac:dyDescent="0.25">
      <c r="A1891" s="103"/>
      <c r="B1891" s="324"/>
      <c r="C1891" s="324" t="s">
        <v>1539</v>
      </c>
      <c r="D1891" t="s">
        <v>1539</v>
      </c>
      <c r="E1891" s="323" t="s">
        <v>1539</v>
      </c>
      <c r="G1891" s="323" t="s">
        <v>1539</v>
      </c>
      <c r="H1891" s="323" t="s">
        <v>1539</v>
      </c>
    </row>
    <row r="1892" spans="1:8" x14ac:dyDescent="0.25">
      <c r="A1892" s="103"/>
      <c r="B1892" s="324"/>
      <c r="C1892" s="324" t="s">
        <v>1539</v>
      </c>
      <c r="D1892" t="s">
        <v>1539</v>
      </c>
      <c r="E1892" s="323" t="s">
        <v>1539</v>
      </c>
      <c r="G1892" s="323" t="s">
        <v>1539</v>
      </c>
      <c r="H1892" s="323" t="s">
        <v>1539</v>
      </c>
    </row>
    <row r="1893" spans="1:8" x14ac:dyDescent="0.25">
      <c r="A1893" s="103"/>
      <c r="B1893" s="324"/>
      <c r="C1893" s="324" t="s">
        <v>1539</v>
      </c>
      <c r="D1893" t="s">
        <v>1539</v>
      </c>
      <c r="E1893" s="323" t="s">
        <v>1539</v>
      </c>
      <c r="G1893" s="323" t="s">
        <v>1539</v>
      </c>
      <c r="H1893" s="323" t="s">
        <v>1539</v>
      </c>
    </row>
    <row r="1894" spans="1:8" x14ac:dyDescent="0.25">
      <c r="A1894" s="103"/>
      <c r="B1894" s="324"/>
      <c r="C1894" s="324" t="s">
        <v>1539</v>
      </c>
      <c r="D1894" t="s">
        <v>1539</v>
      </c>
      <c r="E1894" s="323" t="s">
        <v>1539</v>
      </c>
      <c r="G1894" s="323" t="s">
        <v>1539</v>
      </c>
      <c r="H1894" s="323" t="s">
        <v>1539</v>
      </c>
    </row>
    <row r="1895" spans="1:8" x14ac:dyDescent="0.25">
      <c r="A1895" s="103"/>
      <c r="B1895" s="324"/>
      <c r="C1895" s="324" t="s">
        <v>1539</v>
      </c>
      <c r="D1895" t="s">
        <v>1539</v>
      </c>
      <c r="E1895" s="323" t="s">
        <v>1539</v>
      </c>
      <c r="G1895" s="323" t="s">
        <v>1539</v>
      </c>
      <c r="H1895" s="323" t="s">
        <v>1539</v>
      </c>
    </row>
    <row r="1896" spans="1:8" x14ac:dyDescent="0.25">
      <c r="A1896" s="103"/>
      <c r="B1896" s="324"/>
      <c r="C1896" s="324" t="s">
        <v>1539</v>
      </c>
      <c r="D1896" t="s">
        <v>1539</v>
      </c>
      <c r="E1896" s="323" t="s">
        <v>1539</v>
      </c>
      <c r="G1896" s="323" t="s">
        <v>1539</v>
      </c>
      <c r="H1896" s="323" t="s">
        <v>1539</v>
      </c>
    </row>
    <row r="1897" spans="1:8" x14ac:dyDescent="0.25">
      <c r="A1897" s="103"/>
      <c r="B1897" s="324"/>
      <c r="C1897" s="324" t="s">
        <v>1539</v>
      </c>
      <c r="D1897" t="s">
        <v>1539</v>
      </c>
      <c r="E1897" s="323" t="s">
        <v>1539</v>
      </c>
      <c r="G1897" s="323" t="s">
        <v>1539</v>
      </c>
      <c r="H1897" s="323" t="s">
        <v>1539</v>
      </c>
    </row>
    <row r="1898" spans="1:8" x14ac:dyDescent="0.25">
      <c r="A1898" s="103"/>
      <c r="B1898" s="324"/>
      <c r="C1898" s="324" t="s">
        <v>1539</v>
      </c>
      <c r="D1898" t="s">
        <v>1539</v>
      </c>
      <c r="E1898" s="323" t="s">
        <v>1539</v>
      </c>
      <c r="G1898" s="323" t="s">
        <v>1539</v>
      </c>
      <c r="H1898" s="323" t="s">
        <v>1539</v>
      </c>
    </row>
    <row r="1899" spans="1:8" x14ac:dyDescent="0.25">
      <c r="A1899" s="103"/>
      <c r="B1899" s="324"/>
      <c r="C1899" s="324" t="s">
        <v>1539</v>
      </c>
      <c r="D1899" t="s">
        <v>1539</v>
      </c>
      <c r="E1899" s="323" t="s">
        <v>1539</v>
      </c>
      <c r="G1899" s="323" t="s">
        <v>1539</v>
      </c>
      <c r="H1899" s="323" t="s">
        <v>1539</v>
      </c>
    </row>
    <row r="1900" spans="1:8" x14ac:dyDescent="0.25">
      <c r="A1900" s="103"/>
      <c r="B1900" s="324"/>
      <c r="C1900" s="324" t="s">
        <v>1539</v>
      </c>
      <c r="D1900" t="s">
        <v>1539</v>
      </c>
      <c r="E1900" s="323" t="s">
        <v>1539</v>
      </c>
      <c r="G1900" s="323" t="s">
        <v>1539</v>
      </c>
      <c r="H1900" s="323" t="s">
        <v>1539</v>
      </c>
    </row>
    <row r="1901" spans="1:8" x14ac:dyDescent="0.25">
      <c r="A1901" s="103"/>
      <c r="B1901" s="324"/>
      <c r="C1901" s="324" t="s">
        <v>1539</v>
      </c>
      <c r="D1901" t="s">
        <v>1539</v>
      </c>
      <c r="E1901" s="323" t="s">
        <v>1539</v>
      </c>
      <c r="G1901" s="323" t="s">
        <v>1539</v>
      </c>
      <c r="H1901" s="323" t="s">
        <v>1539</v>
      </c>
    </row>
    <row r="1902" spans="1:8" x14ac:dyDescent="0.25">
      <c r="A1902" s="103"/>
      <c r="B1902" s="324"/>
      <c r="C1902" s="324" t="s">
        <v>1539</v>
      </c>
      <c r="D1902" t="s">
        <v>1539</v>
      </c>
      <c r="E1902" s="323" t="s">
        <v>1539</v>
      </c>
      <c r="G1902" s="323" t="s">
        <v>1539</v>
      </c>
      <c r="H1902" s="323" t="s">
        <v>1539</v>
      </c>
    </row>
    <row r="1903" spans="1:8" x14ac:dyDescent="0.25">
      <c r="A1903" s="103"/>
      <c r="B1903" s="324"/>
      <c r="C1903" s="324" t="s">
        <v>1539</v>
      </c>
      <c r="D1903" t="s">
        <v>1539</v>
      </c>
      <c r="E1903" s="323" t="s">
        <v>1539</v>
      </c>
      <c r="G1903" s="323" t="s">
        <v>1539</v>
      </c>
      <c r="H1903" s="323" t="s">
        <v>1539</v>
      </c>
    </row>
    <row r="1904" spans="1:8" x14ac:dyDescent="0.25">
      <c r="A1904" s="103"/>
      <c r="B1904" s="324"/>
      <c r="C1904" s="324" t="s">
        <v>1539</v>
      </c>
      <c r="D1904" t="s">
        <v>1539</v>
      </c>
      <c r="E1904" s="323" t="s">
        <v>1539</v>
      </c>
      <c r="G1904" s="323" t="s">
        <v>1539</v>
      </c>
      <c r="H1904" s="323" t="s">
        <v>1539</v>
      </c>
    </row>
    <row r="1905" spans="1:8" x14ac:dyDescent="0.25">
      <c r="A1905" s="103"/>
      <c r="B1905" s="324"/>
      <c r="C1905" s="324" t="s">
        <v>1539</v>
      </c>
      <c r="D1905" t="s">
        <v>1539</v>
      </c>
      <c r="E1905" s="323" t="s">
        <v>1539</v>
      </c>
      <c r="G1905" s="323" t="s">
        <v>1539</v>
      </c>
      <c r="H1905" s="323" t="s">
        <v>1539</v>
      </c>
    </row>
    <row r="1906" spans="1:8" x14ac:dyDescent="0.25">
      <c r="A1906" s="103"/>
      <c r="B1906" s="324"/>
      <c r="C1906" s="324" t="s">
        <v>1539</v>
      </c>
      <c r="D1906" t="s">
        <v>1539</v>
      </c>
      <c r="E1906" s="323" t="s">
        <v>1539</v>
      </c>
      <c r="G1906" s="323" t="s">
        <v>1539</v>
      </c>
      <c r="H1906" s="323" t="s">
        <v>1539</v>
      </c>
    </row>
    <row r="1907" spans="1:8" x14ac:dyDescent="0.25">
      <c r="A1907" s="103"/>
      <c r="B1907" s="324"/>
      <c r="C1907" s="324" t="s">
        <v>1539</v>
      </c>
      <c r="D1907" t="s">
        <v>1539</v>
      </c>
      <c r="E1907" s="323" t="s">
        <v>1539</v>
      </c>
      <c r="G1907" s="323" t="s">
        <v>1539</v>
      </c>
      <c r="H1907" s="323" t="s">
        <v>1539</v>
      </c>
    </row>
    <row r="1908" spans="1:8" x14ac:dyDescent="0.25">
      <c r="A1908" s="103"/>
      <c r="B1908" s="324"/>
      <c r="C1908" s="324" t="s">
        <v>1539</v>
      </c>
      <c r="D1908" t="s">
        <v>1539</v>
      </c>
      <c r="E1908" s="323" t="s">
        <v>1539</v>
      </c>
      <c r="G1908" s="323" t="s">
        <v>1539</v>
      </c>
      <c r="H1908" s="323" t="s">
        <v>1539</v>
      </c>
    </row>
    <row r="1909" spans="1:8" x14ac:dyDescent="0.25">
      <c r="A1909" s="103"/>
      <c r="B1909" s="324"/>
      <c r="C1909" s="324" t="s">
        <v>1539</v>
      </c>
      <c r="D1909" t="s">
        <v>1539</v>
      </c>
      <c r="E1909" s="323" t="s">
        <v>1539</v>
      </c>
      <c r="G1909" s="323" t="s">
        <v>1539</v>
      </c>
      <c r="H1909" s="323" t="s">
        <v>1539</v>
      </c>
    </row>
    <row r="1910" spans="1:8" x14ac:dyDescent="0.25">
      <c r="A1910" s="103"/>
      <c r="B1910" s="324"/>
      <c r="C1910" s="324" t="s">
        <v>1539</v>
      </c>
      <c r="D1910" t="s">
        <v>1539</v>
      </c>
      <c r="E1910" s="323" t="s">
        <v>1539</v>
      </c>
      <c r="G1910" s="323" t="s">
        <v>1539</v>
      </c>
      <c r="H1910" s="323" t="s">
        <v>1539</v>
      </c>
    </row>
    <row r="1911" spans="1:8" x14ac:dyDescent="0.25">
      <c r="A1911" s="103"/>
      <c r="B1911" s="324"/>
      <c r="C1911" s="324" t="s">
        <v>1539</v>
      </c>
      <c r="D1911" t="s">
        <v>1539</v>
      </c>
      <c r="E1911" s="323" t="s">
        <v>1539</v>
      </c>
      <c r="G1911" s="323" t="s">
        <v>1539</v>
      </c>
      <c r="H1911" s="323" t="s">
        <v>1539</v>
      </c>
    </row>
    <row r="1912" spans="1:8" x14ac:dyDescent="0.25">
      <c r="A1912" s="103"/>
      <c r="B1912" s="324"/>
      <c r="C1912" s="324" t="s">
        <v>1539</v>
      </c>
      <c r="D1912" t="s">
        <v>1539</v>
      </c>
      <c r="E1912" s="323" t="s">
        <v>1539</v>
      </c>
      <c r="G1912" s="323" t="s">
        <v>1539</v>
      </c>
      <c r="H1912" s="323" t="s">
        <v>1539</v>
      </c>
    </row>
    <row r="1913" spans="1:8" x14ac:dyDescent="0.25">
      <c r="A1913" s="103"/>
      <c r="B1913" s="324"/>
      <c r="C1913" s="324" t="s">
        <v>1539</v>
      </c>
      <c r="D1913" t="s">
        <v>1539</v>
      </c>
      <c r="E1913" s="323" t="s">
        <v>1539</v>
      </c>
      <c r="G1913" s="323" t="s">
        <v>1539</v>
      </c>
      <c r="H1913" s="323" t="s">
        <v>1539</v>
      </c>
    </row>
    <row r="1914" spans="1:8" x14ac:dyDescent="0.25">
      <c r="A1914" s="103"/>
      <c r="B1914" s="324"/>
      <c r="C1914" s="324" t="s">
        <v>1539</v>
      </c>
      <c r="D1914" t="s">
        <v>1539</v>
      </c>
      <c r="E1914" s="323" t="s">
        <v>1539</v>
      </c>
      <c r="G1914" s="323" t="s">
        <v>1539</v>
      </c>
      <c r="H1914" s="323" t="s">
        <v>1539</v>
      </c>
    </row>
    <row r="1915" spans="1:8" x14ac:dyDescent="0.25">
      <c r="A1915" s="103"/>
      <c r="B1915" s="324"/>
      <c r="C1915" s="324" t="s">
        <v>1539</v>
      </c>
      <c r="D1915" t="s">
        <v>1539</v>
      </c>
      <c r="E1915" s="323" t="s">
        <v>1539</v>
      </c>
      <c r="G1915" s="323" t="s">
        <v>1539</v>
      </c>
      <c r="H1915" s="323" t="s">
        <v>1539</v>
      </c>
    </row>
    <row r="1916" spans="1:8" x14ac:dyDescent="0.25">
      <c r="A1916" s="103"/>
      <c r="B1916" s="324"/>
      <c r="C1916" s="324" t="s">
        <v>1539</v>
      </c>
      <c r="D1916" t="s">
        <v>1539</v>
      </c>
      <c r="E1916" s="323" t="s">
        <v>1539</v>
      </c>
      <c r="G1916" s="323" t="s">
        <v>1539</v>
      </c>
      <c r="H1916" s="323" t="s">
        <v>1539</v>
      </c>
    </row>
    <row r="1917" spans="1:8" x14ac:dyDescent="0.25">
      <c r="A1917" s="103"/>
      <c r="B1917" s="324"/>
      <c r="C1917" s="324" t="s">
        <v>1539</v>
      </c>
      <c r="D1917" t="s">
        <v>1539</v>
      </c>
      <c r="E1917" s="323" t="s">
        <v>1539</v>
      </c>
      <c r="G1917" s="323" t="s">
        <v>1539</v>
      </c>
      <c r="H1917" s="323" t="s">
        <v>1539</v>
      </c>
    </row>
    <row r="1918" spans="1:8" x14ac:dyDescent="0.25">
      <c r="A1918" s="103"/>
      <c r="B1918" s="324"/>
      <c r="C1918" s="324" t="s">
        <v>1539</v>
      </c>
      <c r="D1918" t="s">
        <v>1539</v>
      </c>
      <c r="E1918" s="323" t="s">
        <v>1539</v>
      </c>
      <c r="G1918" s="323" t="s">
        <v>1539</v>
      </c>
      <c r="H1918" s="323" t="s">
        <v>1539</v>
      </c>
    </row>
    <row r="1919" spans="1:8" x14ac:dyDescent="0.25">
      <c r="A1919" s="103"/>
      <c r="B1919" s="324"/>
      <c r="C1919" s="324" t="s">
        <v>1539</v>
      </c>
      <c r="D1919" t="s">
        <v>1539</v>
      </c>
      <c r="E1919" s="323" t="s">
        <v>1539</v>
      </c>
      <c r="G1919" s="323" t="s">
        <v>1539</v>
      </c>
      <c r="H1919" s="323" t="s">
        <v>1539</v>
      </c>
    </row>
    <row r="1920" spans="1:8" x14ac:dyDescent="0.25">
      <c r="A1920" s="103"/>
      <c r="B1920" s="324"/>
      <c r="C1920" s="324" t="s">
        <v>1539</v>
      </c>
      <c r="D1920" t="s">
        <v>1539</v>
      </c>
      <c r="E1920" s="323" t="s">
        <v>1539</v>
      </c>
      <c r="G1920" s="323" t="s">
        <v>1539</v>
      </c>
      <c r="H1920" s="323" t="s">
        <v>1539</v>
      </c>
    </row>
    <row r="1921" spans="1:8" x14ac:dyDescent="0.25">
      <c r="A1921" s="103"/>
      <c r="B1921" s="324"/>
      <c r="C1921" s="324" t="s">
        <v>1539</v>
      </c>
      <c r="D1921" t="s">
        <v>1539</v>
      </c>
      <c r="E1921" s="323" t="s">
        <v>1539</v>
      </c>
      <c r="G1921" s="323" t="s">
        <v>1539</v>
      </c>
      <c r="H1921" s="323" t="s">
        <v>1539</v>
      </c>
    </row>
    <row r="1922" spans="1:8" x14ac:dyDescent="0.25">
      <c r="A1922" s="103"/>
      <c r="B1922" s="324"/>
      <c r="C1922" s="324" t="s">
        <v>1539</v>
      </c>
      <c r="D1922" t="s">
        <v>1539</v>
      </c>
      <c r="E1922" s="323" t="s">
        <v>1539</v>
      </c>
      <c r="G1922" s="323" t="s">
        <v>1539</v>
      </c>
      <c r="H1922" s="323" t="s">
        <v>1539</v>
      </c>
    </row>
    <row r="1923" spans="1:8" x14ac:dyDescent="0.25">
      <c r="A1923" s="103"/>
      <c r="B1923" s="324"/>
      <c r="C1923" s="324" t="s">
        <v>1539</v>
      </c>
      <c r="D1923" t="s">
        <v>1539</v>
      </c>
      <c r="E1923" s="323" t="s">
        <v>1539</v>
      </c>
      <c r="G1923" s="323" t="s">
        <v>1539</v>
      </c>
      <c r="H1923" s="323" t="s">
        <v>1539</v>
      </c>
    </row>
    <row r="1924" spans="1:8" x14ac:dyDescent="0.25">
      <c r="A1924" s="103"/>
      <c r="B1924" s="324"/>
      <c r="C1924" s="324" t="s">
        <v>1539</v>
      </c>
      <c r="D1924" t="s">
        <v>1539</v>
      </c>
      <c r="E1924" s="323" t="s">
        <v>1539</v>
      </c>
      <c r="G1924" s="323" t="s">
        <v>1539</v>
      </c>
      <c r="H1924" s="323" t="s">
        <v>1539</v>
      </c>
    </row>
    <row r="1925" spans="1:8" x14ac:dyDescent="0.25">
      <c r="A1925" s="103"/>
      <c r="B1925" s="326"/>
      <c r="C1925" s="324" t="s">
        <v>1539</v>
      </c>
      <c r="D1925" t="s">
        <v>1539</v>
      </c>
      <c r="E1925" s="323" t="s">
        <v>1539</v>
      </c>
      <c r="G1925" s="323" t="s">
        <v>1539</v>
      </c>
      <c r="H1925" s="323" t="s">
        <v>1539</v>
      </c>
    </row>
    <row r="1926" spans="1:8" x14ac:dyDescent="0.25">
      <c r="A1926" s="103"/>
      <c r="C1926" s="324" t="s">
        <v>1539</v>
      </c>
      <c r="D1926" t="s">
        <v>1539</v>
      </c>
      <c r="E1926" s="323" t="s">
        <v>1539</v>
      </c>
      <c r="G1926" s="323" t="s">
        <v>1539</v>
      </c>
      <c r="H1926" s="323" t="s">
        <v>1539</v>
      </c>
    </row>
    <row r="1927" spans="1:8" x14ac:dyDescent="0.25">
      <c r="A1927" s="103"/>
      <c r="C1927" s="324" t="s">
        <v>1539</v>
      </c>
      <c r="D1927" t="s">
        <v>1539</v>
      </c>
      <c r="E1927" s="323" t="s">
        <v>1539</v>
      </c>
      <c r="G1927" s="323" t="s">
        <v>1539</v>
      </c>
      <c r="H1927" s="323" t="s">
        <v>1539</v>
      </c>
    </row>
    <row r="1928" spans="1:8" x14ac:dyDescent="0.25">
      <c r="A1928" s="103"/>
      <c r="C1928" s="324" t="s">
        <v>1539</v>
      </c>
      <c r="D1928" t="s">
        <v>1539</v>
      </c>
      <c r="E1928" s="323" t="s">
        <v>1539</v>
      </c>
      <c r="G1928" s="323" t="s">
        <v>1539</v>
      </c>
      <c r="H1928" s="323" t="s">
        <v>1539</v>
      </c>
    </row>
    <row r="1929" spans="1:8" x14ac:dyDescent="0.25">
      <c r="A1929" s="103"/>
      <c r="C1929" s="324" t="s">
        <v>1539</v>
      </c>
      <c r="D1929" t="s">
        <v>1539</v>
      </c>
      <c r="E1929" s="323" t="s">
        <v>1539</v>
      </c>
      <c r="G1929" s="323" t="s">
        <v>1539</v>
      </c>
      <c r="H1929" s="323" t="s">
        <v>1539</v>
      </c>
    </row>
    <row r="1930" spans="1:8" x14ac:dyDescent="0.25">
      <c r="A1930" s="103"/>
      <c r="C1930" s="324" t="s">
        <v>1539</v>
      </c>
      <c r="D1930" t="s">
        <v>1539</v>
      </c>
      <c r="E1930" s="323" t="s">
        <v>1539</v>
      </c>
      <c r="G1930" s="323" t="s">
        <v>1539</v>
      </c>
      <c r="H1930" s="323" t="s">
        <v>1539</v>
      </c>
    </row>
    <row r="1931" spans="1:8" x14ac:dyDescent="0.25">
      <c r="A1931" s="103"/>
      <c r="C1931" s="324" t="s">
        <v>1539</v>
      </c>
      <c r="D1931" t="s">
        <v>1539</v>
      </c>
      <c r="E1931" s="323" t="s">
        <v>1539</v>
      </c>
      <c r="G1931" s="323" t="s">
        <v>1539</v>
      </c>
      <c r="H1931" s="323" t="s">
        <v>1539</v>
      </c>
    </row>
    <row r="1932" spans="1:8" x14ac:dyDescent="0.25">
      <c r="A1932" s="103"/>
      <c r="B1932" s="324"/>
      <c r="C1932" s="324" t="s">
        <v>1539</v>
      </c>
      <c r="D1932" t="s">
        <v>1539</v>
      </c>
      <c r="E1932" s="323" t="s">
        <v>1539</v>
      </c>
      <c r="G1932" s="323" t="s">
        <v>1539</v>
      </c>
      <c r="H1932" s="323" t="s">
        <v>1539</v>
      </c>
    </row>
    <row r="1933" spans="1:8" x14ac:dyDescent="0.25">
      <c r="A1933" s="103"/>
      <c r="B1933" s="324"/>
      <c r="C1933" s="324" t="s">
        <v>1539</v>
      </c>
      <c r="D1933" t="s">
        <v>1539</v>
      </c>
      <c r="E1933" s="323" t="s">
        <v>1539</v>
      </c>
      <c r="G1933" s="323" t="s">
        <v>1539</v>
      </c>
      <c r="H1933" s="323" t="s">
        <v>1539</v>
      </c>
    </row>
    <row r="1934" spans="1:8" x14ac:dyDescent="0.25">
      <c r="A1934" s="103"/>
      <c r="B1934" s="324"/>
      <c r="C1934" s="324" t="s">
        <v>1539</v>
      </c>
      <c r="D1934" t="s">
        <v>1539</v>
      </c>
      <c r="E1934" s="323" t="s">
        <v>1539</v>
      </c>
      <c r="G1934" s="323" t="s">
        <v>1539</v>
      </c>
      <c r="H1934" s="323" t="s">
        <v>1539</v>
      </c>
    </row>
    <row r="1935" spans="1:8" x14ac:dyDescent="0.25">
      <c r="A1935" s="103"/>
      <c r="B1935" s="324"/>
      <c r="C1935" s="324" t="s">
        <v>1539</v>
      </c>
      <c r="D1935" t="s">
        <v>1539</v>
      </c>
      <c r="E1935" s="323" t="s">
        <v>1539</v>
      </c>
      <c r="G1935" s="323" t="s">
        <v>1539</v>
      </c>
      <c r="H1935" s="323" t="s">
        <v>1539</v>
      </c>
    </row>
    <row r="1936" spans="1:8" x14ac:dyDescent="0.25">
      <c r="A1936" s="103"/>
      <c r="B1936" s="324"/>
      <c r="C1936" s="324" t="s">
        <v>1539</v>
      </c>
      <c r="D1936" t="s">
        <v>1539</v>
      </c>
      <c r="E1936" s="323" t="s">
        <v>1539</v>
      </c>
      <c r="G1936" s="323" t="s">
        <v>1539</v>
      </c>
      <c r="H1936" s="323" t="s">
        <v>1539</v>
      </c>
    </row>
    <row r="1937" spans="1:8" x14ac:dyDescent="0.25">
      <c r="A1937" s="103"/>
      <c r="B1937" s="324"/>
      <c r="C1937" s="324" t="s">
        <v>1539</v>
      </c>
      <c r="D1937" t="s">
        <v>1539</v>
      </c>
      <c r="E1937" s="323" t="s">
        <v>1539</v>
      </c>
      <c r="G1937" s="323" t="s">
        <v>1539</v>
      </c>
      <c r="H1937" s="323" t="s">
        <v>1539</v>
      </c>
    </row>
    <row r="1938" spans="1:8" x14ac:dyDescent="0.25">
      <c r="A1938" s="103"/>
      <c r="B1938" s="324"/>
      <c r="C1938" s="324" t="s">
        <v>1539</v>
      </c>
      <c r="D1938" t="s">
        <v>1539</v>
      </c>
      <c r="E1938" s="323" t="s">
        <v>1539</v>
      </c>
      <c r="G1938" s="323" t="s">
        <v>1539</v>
      </c>
      <c r="H1938" s="323" t="s">
        <v>1539</v>
      </c>
    </row>
    <row r="1939" spans="1:8" x14ac:dyDescent="0.25">
      <c r="A1939" s="103"/>
      <c r="B1939" s="324"/>
      <c r="C1939" s="324" t="s">
        <v>1539</v>
      </c>
      <c r="D1939" t="s">
        <v>1539</v>
      </c>
      <c r="E1939" s="323" t="s">
        <v>1539</v>
      </c>
      <c r="G1939" s="323" t="s">
        <v>1539</v>
      </c>
      <c r="H1939" s="323" t="s">
        <v>1539</v>
      </c>
    </row>
    <row r="1940" spans="1:8" x14ac:dyDescent="0.25">
      <c r="A1940" s="103"/>
      <c r="B1940" s="324"/>
      <c r="C1940" s="324" t="s">
        <v>1539</v>
      </c>
      <c r="D1940" t="s">
        <v>1539</v>
      </c>
      <c r="E1940" s="323" t="s">
        <v>1539</v>
      </c>
      <c r="G1940" s="323" t="s">
        <v>1539</v>
      </c>
      <c r="H1940" s="323" t="s">
        <v>1539</v>
      </c>
    </row>
    <row r="1941" spans="1:8" x14ac:dyDescent="0.25">
      <c r="A1941" s="103"/>
      <c r="B1941" s="324"/>
      <c r="C1941" s="324" t="s">
        <v>1539</v>
      </c>
      <c r="D1941" t="s">
        <v>1539</v>
      </c>
      <c r="E1941" s="323" t="s">
        <v>1539</v>
      </c>
      <c r="G1941" s="323" t="s">
        <v>1539</v>
      </c>
      <c r="H1941" s="323" t="s">
        <v>1539</v>
      </c>
    </row>
    <row r="1942" spans="1:8" x14ac:dyDescent="0.25">
      <c r="A1942" s="103"/>
      <c r="B1942" s="324"/>
      <c r="C1942" s="324" t="s">
        <v>1539</v>
      </c>
      <c r="D1942" t="s">
        <v>1539</v>
      </c>
      <c r="E1942" s="323" t="s">
        <v>1539</v>
      </c>
      <c r="G1942" s="323" t="s">
        <v>1539</v>
      </c>
      <c r="H1942" s="323" t="s">
        <v>1539</v>
      </c>
    </row>
    <row r="1943" spans="1:8" x14ac:dyDescent="0.25">
      <c r="A1943" s="103"/>
      <c r="B1943" s="324"/>
      <c r="C1943" s="324" t="s">
        <v>1539</v>
      </c>
      <c r="D1943" t="s">
        <v>1539</v>
      </c>
      <c r="E1943" s="323" t="s">
        <v>1539</v>
      </c>
      <c r="G1943" s="323" t="s">
        <v>1539</v>
      </c>
      <c r="H1943" s="323" t="s">
        <v>1539</v>
      </c>
    </row>
    <row r="1944" spans="1:8" x14ac:dyDescent="0.25">
      <c r="A1944" s="103"/>
      <c r="B1944" s="324"/>
      <c r="C1944" s="324" t="s">
        <v>1539</v>
      </c>
      <c r="D1944" t="s">
        <v>1539</v>
      </c>
      <c r="E1944" s="323" t="s">
        <v>1539</v>
      </c>
      <c r="G1944" s="323" t="s">
        <v>1539</v>
      </c>
      <c r="H1944" s="323" t="s">
        <v>1539</v>
      </c>
    </row>
    <row r="1945" spans="1:8" x14ac:dyDescent="0.25">
      <c r="A1945" s="103"/>
      <c r="B1945" s="324"/>
      <c r="C1945" s="324" t="s">
        <v>1539</v>
      </c>
      <c r="D1945" t="s">
        <v>1539</v>
      </c>
      <c r="E1945" s="323" t="s">
        <v>1539</v>
      </c>
      <c r="G1945" s="323" t="s">
        <v>1539</v>
      </c>
      <c r="H1945" s="323" t="s">
        <v>1539</v>
      </c>
    </row>
    <row r="1946" spans="1:8" x14ac:dyDescent="0.25">
      <c r="A1946" s="103"/>
      <c r="B1946" s="324"/>
      <c r="C1946" s="324" t="s">
        <v>1539</v>
      </c>
      <c r="D1946" t="s">
        <v>1539</v>
      </c>
      <c r="E1946" s="323" t="s">
        <v>1539</v>
      </c>
      <c r="G1946" s="323" t="s">
        <v>1539</v>
      </c>
      <c r="H1946" s="323" t="s">
        <v>1539</v>
      </c>
    </row>
    <row r="1947" spans="1:8" x14ac:dyDescent="0.25">
      <c r="A1947" s="103"/>
      <c r="B1947" s="324"/>
      <c r="C1947" s="324" t="s">
        <v>1539</v>
      </c>
      <c r="D1947" t="s">
        <v>1539</v>
      </c>
      <c r="E1947" s="323" t="s">
        <v>1539</v>
      </c>
      <c r="G1947" s="323" t="s">
        <v>1539</v>
      </c>
      <c r="H1947" s="323" t="s">
        <v>1539</v>
      </c>
    </row>
    <row r="1948" spans="1:8" x14ac:dyDescent="0.25">
      <c r="A1948" s="103"/>
      <c r="B1948" s="324"/>
      <c r="C1948" s="324" t="s">
        <v>1539</v>
      </c>
      <c r="D1948" t="s">
        <v>1539</v>
      </c>
      <c r="E1948" s="323" t="s">
        <v>1539</v>
      </c>
      <c r="G1948" s="323" t="s">
        <v>1539</v>
      </c>
      <c r="H1948" s="323" t="s">
        <v>1539</v>
      </c>
    </row>
    <row r="1949" spans="1:8" x14ac:dyDescent="0.25">
      <c r="A1949" s="103"/>
      <c r="B1949" s="324"/>
      <c r="C1949" s="324" t="s">
        <v>1539</v>
      </c>
      <c r="D1949" t="s">
        <v>1539</v>
      </c>
      <c r="E1949" s="323" t="s">
        <v>1539</v>
      </c>
      <c r="G1949" s="323" t="s">
        <v>1539</v>
      </c>
      <c r="H1949" s="323" t="s">
        <v>1539</v>
      </c>
    </row>
    <row r="1950" spans="1:8" x14ac:dyDescent="0.25">
      <c r="A1950" s="103"/>
      <c r="B1950" s="324"/>
      <c r="C1950" s="324" t="s">
        <v>1539</v>
      </c>
      <c r="D1950" t="s">
        <v>1539</v>
      </c>
      <c r="E1950" s="323" t="s">
        <v>1539</v>
      </c>
      <c r="G1950" s="323" t="s">
        <v>1539</v>
      </c>
      <c r="H1950" s="323" t="s">
        <v>1539</v>
      </c>
    </row>
    <row r="1951" spans="1:8" x14ac:dyDescent="0.25">
      <c r="A1951" s="103"/>
      <c r="B1951" s="324"/>
      <c r="C1951" s="324" t="s">
        <v>1539</v>
      </c>
      <c r="D1951" t="s">
        <v>1539</v>
      </c>
      <c r="E1951" s="323" t="s">
        <v>1539</v>
      </c>
      <c r="G1951" s="323" t="s">
        <v>1539</v>
      </c>
      <c r="H1951" s="323" t="s">
        <v>1539</v>
      </c>
    </row>
    <row r="1952" spans="1:8" x14ac:dyDescent="0.25">
      <c r="A1952" s="103"/>
      <c r="B1952" s="324"/>
      <c r="C1952" s="324" t="s">
        <v>1539</v>
      </c>
      <c r="D1952" t="s">
        <v>1539</v>
      </c>
      <c r="E1952" s="323" t="s">
        <v>1539</v>
      </c>
      <c r="G1952" s="323" t="s">
        <v>1539</v>
      </c>
      <c r="H1952" s="323" t="s">
        <v>1539</v>
      </c>
    </row>
    <row r="1953" spans="1:8" x14ac:dyDescent="0.25">
      <c r="A1953" s="103"/>
      <c r="B1953" s="324"/>
      <c r="C1953" s="324" t="s">
        <v>1539</v>
      </c>
      <c r="D1953" t="s">
        <v>1539</v>
      </c>
      <c r="E1953" s="323" t="s">
        <v>1539</v>
      </c>
      <c r="G1953" s="323" t="s">
        <v>1539</v>
      </c>
      <c r="H1953" s="323" t="s">
        <v>1539</v>
      </c>
    </row>
    <row r="1954" spans="1:8" x14ac:dyDescent="0.25">
      <c r="A1954" s="103"/>
      <c r="B1954" s="324"/>
      <c r="C1954" s="324" t="s">
        <v>1539</v>
      </c>
      <c r="D1954" t="s">
        <v>1539</v>
      </c>
      <c r="E1954" s="323" t="s">
        <v>1539</v>
      </c>
      <c r="G1954" s="323" t="s">
        <v>1539</v>
      </c>
      <c r="H1954" s="323" t="s">
        <v>1539</v>
      </c>
    </row>
    <row r="1955" spans="1:8" x14ac:dyDescent="0.25">
      <c r="A1955" s="103"/>
      <c r="B1955" s="324"/>
      <c r="C1955" s="324" t="s">
        <v>1539</v>
      </c>
      <c r="D1955" t="s">
        <v>1539</v>
      </c>
      <c r="E1955" s="323" t="s">
        <v>1539</v>
      </c>
      <c r="G1955" s="323" t="s">
        <v>1539</v>
      </c>
      <c r="H1955" s="323" t="s">
        <v>1539</v>
      </c>
    </row>
    <row r="1956" spans="1:8" x14ac:dyDescent="0.25">
      <c r="A1956" s="103"/>
      <c r="B1956" s="324"/>
      <c r="C1956" s="324" t="s">
        <v>1539</v>
      </c>
      <c r="D1956" t="s">
        <v>1539</v>
      </c>
      <c r="E1956" s="323" t="s">
        <v>1539</v>
      </c>
      <c r="G1956" s="323" t="s">
        <v>1539</v>
      </c>
      <c r="H1956" s="323" t="s">
        <v>1539</v>
      </c>
    </row>
    <row r="1957" spans="1:8" x14ac:dyDescent="0.25">
      <c r="A1957" s="103"/>
      <c r="B1957" s="324"/>
      <c r="C1957" s="324" t="s">
        <v>1539</v>
      </c>
      <c r="D1957" t="s">
        <v>1539</v>
      </c>
      <c r="E1957" s="323" t="s">
        <v>1539</v>
      </c>
      <c r="G1957" s="323" t="s">
        <v>1539</v>
      </c>
      <c r="H1957" s="323" t="s">
        <v>1539</v>
      </c>
    </row>
    <row r="1958" spans="1:8" x14ac:dyDescent="0.25">
      <c r="A1958" s="103"/>
      <c r="B1958" s="324"/>
      <c r="C1958" s="324" t="s">
        <v>1539</v>
      </c>
      <c r="D1958" t="s">
        <v>1539</v>
      </c>
      <c r="E1958" s="323" t="s">
        <v>1539</v>
      </c>
      <c r="G1958" s="323" t="s">
        <v>1539</v>
      </c>
      <c r="H1958" s="323" t="s">
        <v>1539</v>
      </c>
    </row>
    <row r="1959" spans="1:8" x14ac:dyDescent="0.25">
      <c r="A1959" s="103"/>
      <c r="B1959" s="324"/>
      <c r="C1959" s="324" t="s">
        <v>1539</v>
      </c>
      <c r="D1959" t="s">
        <v>1539</v>
      </c>
      <c r="E1959" s="323" t="s">
        <v>1539</v>
      </c>
      <c r="G1959" s="323" t="s">
        <v>1539</v>
      </c>
      <c r="H1959" s="323" t="s">
        <v>1539</v>
      </c>
    </row>
    <row r="1960" spans="1:8" x14ac:dyDescent="0.25">
      <c r="A1960" s="103"/>
      <c r="B1960" s="324"/>
      <c r="C1960" s="324" t="s">
        <v>1539</v>
      </c>
      <c r="D1960" t="s">
        <v>1539</v>
      </c>
      <c r="E1960" s="323" t="s">
        <v>1539</v>
      </c>
      <c r="G1960" s="323" t="s">
        <v>1539</v>
      </c>
      <c r="H1960" s="323" t="s">
        <v>1539</v>
      </c>
    </row>
    <row r="1961" spans="1:8" x14ac:dyDescent="0.25">
      <c r="A1961" s="103"/>
      <c r="B1961" s="324"/>
      <c r="C1961" s="324" t="s">
        <v>1539</v>
      </c>
      <c r="D1961" t="s">
        <v>1539</v>
      </c>
      <c r="E1961" s="323" t="s">
        <v>1539</v>
      </c>
      <c r="G1961" s="323" t="s">
        <v>1539</v>
      </c>
      <c r="H1961" s="323" t="s">
        <v>1539</v>
      </c>
    </row>
    <row r="1962" spans="1:8" x14ac:dyDescent="0.25">
      <c r="A1962" s="103"/>
      <c r="B1962" s="324"/>
      <c r="C1962" s="324" t="s">
        <v>1539</v>
      </c>
      <c r="D1962" t="s">
        <v>1539</v>
      </c>
      <c r="E1962" s="323" t="s">
        <v>1539</v>
      </c>
      <c r="G1962" s="323" t="s">
        <v>1539</v>
      </c>
      <c r="H1962" s="323" t="s">
        <v>1539</v>
      </c>
    </row>
    <row r="1963" spans="1:8" x14ac:dyDescent="0.25">
      <c r="A1963" s="103"/>
      <c r="B1963" s="324"/>
      <c r="C1963" s="324" t="s">
        <v>1539</v>
      </c>
      <c r="D1963" t="s">
        <v>1539</v>
      </c>
      <c r="E1963" s="323" t="s">
        <v>1539</v>
      </c>
      <c r="G1963" s="323" t="s">
        <v>1539</v>
      </c>
      <c r="H1963" s="323" t="s">
        <v>1539</v>
      </c>
    </row>
    <row r="1964" spans="1:8" x14ac:dyDescent="0.25">
      <c r="A1964" s="103"/>
      <c r="B1964" s="324"/>
      <c r="C1964" s="324" t="s">
        <v>1539</v>
      </c>
      <c r="D1964" t="s">
        <v>1539</v>
      </c>
      <c r="E1964" s="323" t="s">
        <v>1539</v>
      </c>
      <c r="G1964" s="323" t="s">
        <v>1539</v>
      </c>
      <c r="H1964" s="323" t="s">
        <v>1539</v>
      </c>
    </row>
    <row r="1965" spans="1:8" x14ac:dyDescent="0.25">
      <c r="A1965" s="103"/>
      <c r="B1965" s="324"/>
      <c r="C1965" s="324" t="s">
        <v>1539</v>
      </c>
      <c r="D1965" t="s">
        <v>1539</v>
      </c>
      <c r="E1965" s="323" t="s">
        <v>1539</v>
      </c>
      <c r="G1965" s="323" t="s">
        <v>1539</v>
      </c>
      <c r="H1965" s="323" t="s">
        <v>1539</v>
      </c>
    </row>
    <row r="1966" spans="1:8" x14ac:dyDescent="0.25">
      <c r="A1966" s="103"/>
      <c r="B1966" s="324"/>
      <c r="C1966" s="324" t="s">
        <v>1539</v>
      </c>
      <c r="D1966" t="s">
        <v>1539</v>
      </c>
      <c r="E1966" s="323" t="s">
        <v>1539</v>
      </c>
      <c r="G1966" s="323" t="s">
        <v>1539</v>
      </c>
      <c r="H1966" s="323" t="s">
        <v>1539</v>
      </c>
    </row>
    <row r="1967" spans="1:8" x14ac:dyDescent="0.25">
      <c r="A1967" s="103"/>
      <c r="B1967" s="324"/>
      <c r="C1967" s="324" t="s">
        <v>1539</v>
      </c>
      <c r="D1967" t="s">
        <v>1539</v>
      </c>
      <c r="E1967" s="323" t="s">
        <v>1539</v>
      </c>
      <c r="G1967" s="323" t="s">
        <v>1539</v>
      </c>
      <c r="H1967" s="323" t="s">
        <v>1539</v>
      </c>
    </row>
    <row r="1968" spans="1:8" x14ac:dyDescent="0.25">
      <c r="A1968" s="103"/>
      <c r="B1968" s="324"/>
      <c r="C1968" s="324" t="s">
        <v>1539</v>
      </c>
      <c r="D1968" t="s">
        <v>1539</v>
      </c>
      <c r="E1968" s="323" t="s">
        <v>1539</v>
      </c>
      <c r="G1968" s="323" t="s">
        <v>1539</v>
      </c>
      <c r="H1968" s="323" t="s">
        <v>1539</v>
      </c>
    </row>
    <row r="1969" spans="1:8" x14ac:dyDescent="0.25">
      <c r="A1969" s="103"/>
      <c r="B1969" s="324"/>
      <c r="C1969" s="324" t="s">
        <v>1539</v>
      </c>
      <c r="D1969" t="s">
        <v>1539</v>
      </c>
      <c r="E1969" s="323" t="s">
        <v>1539</v>
      </c>
      <c r="G1969" s="323" t="s">
        <v>1539</v>
      </c>
      <c r="H1969" s="323" t="s">
        <v>1539</v>
      </c>
    </row>
    <row r="1970" spans="1:8" x14ac:dyDescent="0.25">
      <c r="A1970" s="103"/>
      <c r="B1970" s="324"/>
      <c r="C1970" s="324" t="s">
        <v>1539</v>
      </c>
      <c r="D1970" t="s">
        <v>1539</v>
      </c>
      <c r="E1970" s="323" t="s">
        <v>1539</v>
      </c>
      <c r="G1970" s="323" t="s">
        <v>1539</v>
      </c>
      <c r="H1970" s="323" t="s">
        <v>1539</v>
      </c>
    </row>
    <row r="1971" spans="1:8" x14ac:dyDescent="0.25">
      <c r="A1971" s="103"/>
      <c r="B1971" s="324"/>
      <c r="C1971" s="324" t="s">
        <v>1539</v>
      </c>
      <c r="D1971" t="s">
        <v>1539</v>
      </c>
      <c r="E1971" s="323" t="s">
        <v>1539</v>
      </c>
      <c r="G1971" s="323" t="s">
        <v>1539</v>
      </c>
      <c r="H1971" s="323" t="s">
        <v>1539</v>
      </c>
    </row>
    <row r="1972" spans="1:8" x14ac:dyDescent="0.25">
      <c r="A1972" s="103"/>
      <c r="B1972" s="324"/>
      <c r="C1972" s="324" t="s">
        <v>1539</v>
      </c>
      <c r="D1972" t="s">
        <v>1539</v>
      </c>
      <c r="E1972" s="323" t="s">
        <v>1539</v>
      </c>
      <c r="G1972" s="323" t="s">
        <v>1539</v>
      </c>
      <c r="H1972" s="323" t="s">
        <v>1539</v>
      </c>
    </row>
    <row r="1973" spans="1:8" x14ac:dyDescent="0.25">
      <c r="A1973" s="103"/>
      <c r="B1973" s="324"/>
      <c r="C1973" s="324" t="s">
        <v>1539</v>
      </c>
      <c r="D1973" t="s">
        <v>1539</v>
      </c>
      <c r="E1973" s="323" t="s">
        <v>1539</v>
      </c>
      <c r="G1973" s="323" t="s">
        <v>1539</v>
      </c>
      <c r="H1973" s="323" t="s">
        <v>1539</v>
      </c>
    </row>
    <row r="1974" spans="1:8" x14ac:dyDescent="0.25">
      <c r="A1974" s="103"/>
      <c r="B1974" s="324"/>
      <c r="C1974" s="324" t="s">
        <v>1539</v>
      </c>
      <c r="D1974" t="s">
        <v>1539</v>
      </c>
      <c r="E1974" s="323" t="s">
        <v>1539</v>
      </c>
      <c r="G1974" s="323" t="s">
        <v>1539</v>
      </c>
      <c r="H1974" s="323" t="s">
        <v>1539</v>
      </c>
    </row>
    <row r="1975" spans="1:8" x14ac:dyDescent="0.25">
      <c r="A1975" s="103"/>
      <c r="B1975" s="324"/>
      <c r="C1975" s="324" t="s">
        <v>1539</v>
      </c>
      <c r="D1975" t="s">
        <v>1539</v>
      </c>
      <c r="E1975" s="323" t="s">
        <v>1539</v>
      </c>
      <c r="G1975" s="323" t="s">
        <v>1539</v>
      </c>
      <c r="H1975" s="323" t="s">
        <v>1539</v>
      </c>
    </row>
    <row r="1976" spans="1:8" x14ac:dyDescent="0.25">
      <c r="A1976" s="103"/>
      <c r="B1976" s="324"/>
      <c r="C1976" s="324" t="s">
        <v>1539</v>
      </c>
      <c r="D1976" t="s">
        <v>1539</v>
      </c>
      <c r="E1976" s="323" t="s">
        <v>1539</v>
      </c>
      <c r="G1976" s="323" t="s">
        <v>1539</v>
      </c>
      <c r="H1976" s="323" t="s">
        <v>1539</v>
      </c>
    </row>
    <row r="1977" spans="1:8" x14ac:dyDescent="0.25">
      <c r="A1977" s="103"/>
      <c r="B1977" s="324"/>
      <c r="C1977" s="324" t="s">
        <v>1539</v>
      </c>
      <c r="D1977" t="s">
        <v>1539</v>
      </c>
      <c r="E1977" s="323" t="s">
        <v>1539</v>
      </c>
      <c r="G1977" s="323" t="s">
        <v>1539</v>
      </c>
      <c r="H1977" s="323" t="s">
        <v>1539</v>
      </c>
    </row>
    <row r="1978" spans="1:8" x14ac:dyDescent="0.25">
      <c r="A1978" s="103"/>
      <c r="B1978" s="324"/>
      <c r="C1978" s="324" t="s">
        <v>1539</v>
      </c>
      <c r="D1978" t="s">
        <v>1539</v>
      </c>
      <c r="E1978" s="323" t="s">
        <v>1539</v>
      </c>
      <c r="G1978" s="323" t="s">
        <v>1539</v>
      </c>
      <c r="H1978" s="323" t="s">
        <v>1539</v>
      </c>
    </row>
    <row r="1979" spans="1:8" x14ac:dyDescent="0.25">
      <c r="A1979" s="103"/>
      <c r="B1979" s="324"/>
      <c r="C1979" s="324" t="s">
        <v>1539</v>
      </c>
      <c r="D1979" t="s">
        <v>1539</v>
      </c>
      <c r="E1979" s="323" t="s">
        <v>1539</v>
      </c>
      <c r="G1979" s="323" t="s">
        <v>1539</v>
      </c>
      <c r="H1979" s="323" t="s">
        <v>1539</v>
      </c>
    </row>
    <row r="1980" spans="1:8" x14ac:dyDescent="0.25">
      <c r="A1980" s="103"/>
      <c r="B1980" s="324"/>
      <c r="C1980" s="324" t="s">
        <v>1539</v>
      </c>
      <c r="D1980" t="s">
        <v>1539</v>
      </c>
      <c r="E1980" s="323" t="s">
        <v>1539</v>
      </c>
      <c r="G1980" s="323" t="s">
        <v>1539</v>
      </c>
      <c r="H1980" s="323" t="s">
        <v>1539</v>
      </c>
    </row>
    <row r="1981" spans="1:8" x14ac:dyDescent="0.25">
      <c r="A1981" s="103"/>
      <c r="B1981" s="324"/>
      <c r="C1981" s="324" t="s">
        <v>1539</v>
      </c>
      <c r="D1981" t="s">
        <v>1539</v>
      </c>
      <c r="E1981" s="323" t="s">
        <v>1539</v>
      </c>
      <c r="G1981" s="323" t="s">
        <v>1539</v>
      </c>
      <c r="H1981" s="323" t="s">
        <v>1539</v>
      </c>
    </row>
    <row r="1982" spans="1:8" x14ac:dyDescent="0.25">
      <c r="A1982" s="103"/>
      <c r="B1982" s="324"/>
      <c r="C1982" s="324" t="s">
        <v>1539</v>
      </c>
      <c r="D1982" t="s">
        <v>1539</v>
      </c>
      <c r="E1982" s="323" t="s">
        <v>1539</v>
      </c>
      <c r="G1982" s="323" t="s">
        <v>1539</v>
      </c>
      <c r="H1982" s="323" t="s">
        <v>1539</v>
      </c>
    </row>
    <row r="1983" spans="1:8" x14ac:dyDescent="0.25">
      <c r="A1983" s="103"/>
      <c r="B1983" s="324"/>
      <c r="C1983" s="324" t="s">
        <v>1539</v>
      </c>
      <c r="D1983" t="s">
        <v>1539</v>
      </c>
      <c r="E1983" s="323" t="s">
        <v>1539</v>
      </c>
      <c r="G1983" s="323" t="s">
        <v>1539</v>
      </c>
      <c r="H1983" s="323" t="s">
        <v>1539</v>
      </c>
    </row>
    <row r="1984" spans="1:8" x14ac:dyDescent="0.25">
      <c r="A1984" s="103"/>
      <c r="B1984" s="324"/>
      <c r="C1984" s="324" t="s">
        <v>1539</v>
      </c>
      <c r="D1984" t="s">
        <v>1539</v>
      </c>
      <c r="E1984" s="323" t="s">
        <v>1539</v>
      </c>
      <c r="G1984" s="323" t="s">
        <v>1539</v>
      </c>
      <c r="H1984" s="323" t="s">
        <v>1539</v>
      </c>
    </row>
    <row r="1985" spans="1:8" x14ac:dyDescent="0.25">
      <c r="A1985" s="103"/>
      <c r="B1985" s="324"/>
      <c r="C1985" s="324" t="s">
        <v>1539</v>
      </c>
      <c r="D1985" t="s">
        <v>1539</v>
      </c>
      <c r="E1985" s="323" t="s">
        <v>1539</v>
      </c>
      <c r="G1985" s="323" t="s">
        <v>1539</v>
      </c>
      <c r="H1985" s="323" t="s">
        <v>1539</v>
      </c>
    </row>
    <row r="1986" spans="1:8" x14ac:dyDescent="0.25">
      <c r="A1986" s="103"/>
      <c r="B1986" s="324"/>
      <c r="C1986" s="324" t="s">
        <v>1539</v>
      </c>
      <c r="D1986" t="s">
        <v>1539</v>
      </c>
      <c r="E1986" s="323" t="s">
        <v>1539</v>
      </c>
      <c r="G1986" s="323" t="s">
        <v>1539</v>
      </c>
      <c r="H1986" s="323" t="s">
        <v>1539</v>
      </c>
    </row>
    <row r="1987" spans="1:8" x14ac:dyDescent="0.25">
      <c r="A1987" s="103"/>
      <c r="B1987" s="324"/>
      <c r="C1987" s="324" t="s">
        <v>1539</v>
      </c>
      <c r="D1987" t="s">
        <v>1539</v>
      </c>
      <c r="E1987" s="323" t="s">
        <v>1539</v>
      </c>
      <c r="G1987" s="323" t="s">
        <v>1539</v>
      </c>
      <c r="H1987" s="323" t="s">
        <v>1539</v>
      </c>
    </row>
    <row r="1988" spans="1:8" x14ac:dyDescent="0.25">
      <c r="A1988" s="103"/>
      <c r="B1988" s="324"/>
      <c r="C1988" s="324" t="s">
        <v>1539</v>
      </c>
      <c r="D1988" t="s">
        <v>1539</v>
      </c>
      <c r="E1988" s="323" t="s">
        <v>1539</v>
      </c>
      <c r="G1988" s="323" t="s">
        <v>1539</v>
      </c>
      <c r="H1988" s="323" t="s">
        <v>1539</v>
      </c>
    </row>
    <row r="1989" spans="1:8" x14ac:dyDescent="0.25">
      <c r="A1989" s="103"/>
      <c r="B1989" s="324"/>
      <c r="C1989" s="324" t="s">
        <v>1539</v>
      </c>
      <c r="D1989" t="s">
        <v>1539</v>
      </c>
      <c r="E1989" s="323" t="s">
        <v>1539</v>
      </c>
      <c r="G1989" s="323" t="s">
        <v>1539</v>
      </c>
      <c r="H1989" s="323" t="s">
        <v>1539</v>
      </c>
    </row>
    <row r="1990" spans="1:8" x14ac:dyDescent="0.25">
      <c r="A1990" s="103"/>
      <c r="B1990" s="324"/>
      <c r="C1990" s="324" t="s">
        <v>1539</v>
      </c>
      <c r="D1990" t="s">
        <v>1539</v>
      </c>
      <c r="E1990" s="323" t="s">
        <v>1539</v>
      </c>
      <c r="G1990" s="323" t="s">
        <v>1539</v>
      </c>
      <c r="H1990" s="323" t="s">
        <v>1539</v>
      </c>
    </row>
    <row r="1991" spans="1:8" x14ac:dyDescent="0.25">
      <c r="A1991" s="103"/>
      <c r="B1991" s="324"/>
      <c r="C1991" s="324" t="s">
        <v>1539</v>
      </c>
      <c r="D1991" t="s">
        <v>1539</v>
      </c>
      <c r="E1991" s="323" t="s">
        <v>1539</v>
      </c>
      <c r="G1991" s="323" t="s">
        <v>1539</v>
      </c>
      <c r="H1991" s="323" t="s">
        <v>1539</v>
      </c>
    </row>
    <row r="1992" spans="1:8" x14ac:dyDescent="0.25">
      <c r="A1992" s="103"/>
      <c r="B1992" s="324"/>
      <c r="C1992" s="324" t="s">
        <v>1539</v>
      </c>
      <c r="D1992" t="s">
        <v>1539</v>
      </c>
      <c r="E1992" s="323" t="s">
        <v>1539</v>
      </c>
      <c r="G1992" s="323" t="s">
        <v>1539</v>
      </c>
      <c r="H1992" s="323" t="s">
        <v>1539</v>
      </c>
    </row>
    <row r="1993" spans="1:8" x14ac:dyDescent="0.25">
      <c r="A1993" s="103"/>
      <c r="B1993" s="324"/>
      <c r="C1993" s="324" t="s">
        <v>1539</v>
      </c>
      <c r="D1993" t="s">
        <v>1539</v>
      </c>
      <c r="E1993" s="323" t="s">
        <v>1539</v>
      </c>
      <c r="G1993" s="323" t="s">
        <v>1539</v>
      </c>
      <c r="H1993" s="323" t="s">
        <v>1539</v>
      </c>
    </row>
    <row r="1994" spans="1:8" x14ac:dyDescent="0.25">
      <c r="A1994" s="103"/>
      <c r="B1994" s="324"/>
      <c r="C1994" s="324" t="s">
        <v>1539</v>
      </c>
      <c r="D1994" t="s">
        <v>1539</v>
      </c>
      <c r="E1994" s="323" t="s">
        <v>1539</v>
      </c>
      <c r="G1994" s="323" t="s">
        <v>1539</v>
      </c>
      <c r="H1994" s="323" t="s">
        <v>1539</v>
      </c>
    </row>
    <row r="1995" spans="1:8" x14ac:dyDescent="0.25">
      <c r="A1995" s="103"/>
      <c r="B1995" s="324"/>
      <c r="C1995" s="324" t="s">
        <v>1539</v>
      </c>
      <c r="D1995" t="s">
        <v>1539</v>
      </c>
      <c r="E1995" s="323" t="s">
        <v>1539</v>
      </c>
      <c r="G1995" s="323" t="s">
        <v>1539</v>
      </c>
      <c r="H1995" s="323" t="s">
        <v>1539</v>
      </c>
    </row>
    <row r="1996" spans="1:8" x14ac:dyDescent="0.25">
      <c r="A1996" s="103"/>
      <c r="B1996" s="324"/>
      <c r="C1996" s="324" t="s">
        <v>1539</v>
      </c>
      <c r="D1996" t="s">
        <v>1539</v>
      </c>
      <c r="E1996" s="323" t="s">
        <v>1539</v>
      </c>
      <c r="G1996" s="323" t="s">
        <v>1539</v>
      </c>
      <c r="H1996" s="323" t="s">
        <v>1539</v>
      </c>
    </row>
    <row r="1997" spans="1:8" x14ac:dyDescent="0.25">
      <c r="A1997" s="103"/>
      <c r="B1997" s="324"/>
      <c r="C1997" s="324" t="s">
        <v>1539</v>
      </c>
      <c r="D1997" t="s">
        <v>1539</v>
      </c>
      <c r="E1997" s="323" t="s">
        <v>1539</v>
      </c>
      <c r="G1997" s="323" t="s">
        <v>1539</v>
      </c>
      <c r="H1997" s="323" t="s">
        <v>1539</v>
      </c>
    </row>
    <row r="1998" spans="1:8" x14ac:dyDescent="0.25">
      <c r="A1998" s="103"/>
      <c r="B1998" s="324"/>
      <c r="C1998" s="324" t="s">
        <v>1539</v>
      </c>
      <c r="D1998" t="s">
        <v>1539</v>
      </c>
      <c r="E1998" s="323" t="s">
        <v>1539</v>
      </c>
      <c r="G1998" s="323" t="s">
        <v>1539</v>
      </c>
      <c r="H1998" s="323" t="s">
        <v>1539</v>
      </c>
    </row>
    <row r="1999" spans="1:8" x14ac:dyDescent="0.25">
      <c r="A1999" s="103"/>
      <c r="B1999" s="324"/>
      <c r="C1999" s="324" t="s">
        <v>1539</v>
      </c>
      <c r="D1999" t="s">
        <v>1539</v>
      </c>
      <c r="E1999" s="323" t="s">
        <v>1539</v>
      </c>
      <c r="G1999" s="323" t="s">
        <v>1539</v>
      </c>
      <c r="H1999" s="323" t="s">
        <v>1539</v>
      </c>
    </row>
    <row r="2000" spans="1:8" x14ac:dyDescent="0.25">
      <c r="A2000" s="103"/>
      <c r="B2000" s="324"/>
      <c r="C2000" s="324" t="s">
        <v>1539</v>
      </c>
      <c r="D2000" t="s">
        <v>1539</v>
      </c>
      <c r="E2000" s="323" t="s">
        <v>1539</v>
      </c>
      <c r="G2000" s="323" t="s">
        <v>1539</v>
      </c>
      <c r="H2000" s="323" t="s">
        <v>1539</v>
      </c>
    </row>
    <row r="2001" spans="1:8" x14ac:dyDescent="0.25">
      <c r="A2001" s="103"/>
      <c r="B2001" s="324"/>
      <c r="C2001" s="324" t="s">
        <v>1539</v>
      </c>
      <c r="D2001" t="s">
        <v>1539</v>
      </c>
      <c r="E2001" s="323" t="s">
        <v>1539</v>
      </c>
      <c r="G2001" s="323" t="s">
        <v>1539</v>
      </c>
      <c r="H2001" s="323" t="s">
        <v>1539</v>
      </c>
    </row>
    <row r="2002" spans="1:8" x14ac:dyDescent="0.25">
      <c r="A2002" s="103"/>
      <c r="B2002" s="324"/>
      <c r="C2002" s="324" t="s">
        <v>1539</v>
      </c>
      <c r="D2002" t="s">
        <v>1539</v>
      </c>
      <c r="E2002" s="323" t="s">
        <v>1539</v>
      </c>
      <c r="G2002" s="323" t="s">
        <v>1539</v>
      </c>
      <c r="H2002" s="323" t="s">
        <v>1539</v>
      </c>
    </row>
    <row r="2003" spans="1:8" x14ac:dyDescent="0.25">
      <c r="A2003" s="103"/>
      <c r="B2003" s="324"/>
      <c r="C2003" s="324" t="s">
        <v>1539</v>
      </c>
      <c r="D2003" t="s">
        <v>1539</v>
      </c>
      <c r="E2003" s="323" t="s">
        <v>1539</v>
      </c>
      <c r="G2003" s="323" t="s">
        <v>1539</v>
      </c>
      <c r="H2003" s="323" t="s">
        <v>1539</v>
      </c>
    </row>
    <row r="2004" spans="1:8" x14ac:dyDescent="0.25">
      <c r="A2004" s="103"/>
      <c r="B2004" s="326"/>
      <c r="C2004" s="324" t="s">
        <v>1539</v>
      </c>
      <c r="D2004" t="s">
        <v>1539</v>
      </c>
      <c r="E2004" s="323" t="s">
        <v>1539</v>
      </c>
      <c r="G2004" s="323" t="s">
        <v>1539</v>
      </c>
      <c r="H2004" s="323" t="s">
        <v>1539</v>
      </c>
    </row>
    <row r="2005" spans="1:8" x14ac:dyDescent="0.25">
      <c r="A2005" s="103"/>
      <c r="C2005" s="324" t="s">
        <v>1539</v>
      </c>
      <c r="D2005" t="s">
        <v>1539</v>
      </c>
      <c r="E2005" s="323" t="s">
        <v>1539</v>
      </c>
      <c r="G2005" s="323" t="s">
        <v>1539</v>
      </c>
      <c r="H2005" s="323" t="s">
        <v>1539</v>
      </c>
    </row>
    <row r="2006" spans="1:8" x14ac:dyDescent="0.25">
      <c r="A2006" s="103"/>
      <c r="C2006" s="324" t="s">
        <v>1539</v>
      </c>
      <c r="D2006" t="s">
        <v>1539</v>
      </c>
      <c r="E2006" s="323" t="s">
        <v>1539</v>
      </c>
      <c r="G2006" s="323" t="s">
        <v>1539</v>
      </c>
      <c r="H2006" s="323" t="s">
        <v>1539</v>
      </c>
    </row>
    <row r="2007" spans="1:8" x14ac:dyDescent="0.25">
      <c r="A2007" s="103"/>
      <c r="C2007" s="324" t="s">
        <v>1539</v>
      </c>
      <c r="D2007" t="s">
        <v>1539</v>
      </c>
      <c r="E2007" s="323" t="s">
        <v>1539</v>
      </c>
      <c r="G2007" s="323" t="s">
        <v>1539</v>
      </c>
      <c r="H2007" s="323" t="s">
        <v>1539</v>
      </c>
    </row>
    <row r="2008" spans="1:8" x14ac:dyDescent="0.25">
      <c r="A2008" s="103"/>
      <c r="C2008" s="324" t="s">
        <v>1539</v>
      </c>
      <c r="D2008" t="s">
        <v>1539</v>
      </c>
      <c r="E2008" s="323" t="s">
        <v>1539</v>
      </c>
      <c r="G2008" s="323" t="s">
        <v>1539</v>
      </c>
      <c r="H2008" s="323" t="s">
        <v>1539</v>
      </c>
    </row>
    <row r="2009" spans="1:8" x14ac:dyDescent="0.25">
      <c r="A2009" s="103"/>
      <c r="B2009" s="326"/>
      <c r="C2009" s="324" t="s">
        <v>1539</v>
      </c>
      <c r="D2009" t="s">
        <v>1539</v>
      </c>
      <c r="E2009" s="323" t="s">
        <v>1539</v>
      </c>
      <c r="G2009" s="323" t="s">
        <v>1539</v>
      </c>
      <c r="H2009" s="323" t="s">
        <v>1539</v>
      </c>
    </row>
    <row r="2010" spans="1:8" x14ac:dyDescent="0.25">
      <c r="A2010" s="103"/>
      <c r="C2010" s="324" t="s">
        <v>1539</v>
      </c>
      <c r="D2010" t="s">
        <v>1539</v>
      </c>
      <c r="E2010" s="323" t="s">
        <v>1539</v>
      </c>
      <c r="G2010" s="323" t="s">
        <v>1539</v>
      </c>
      <c r="H2010" s="323" t="s">
        <v>1539</v>
      </c>
    </row>
    <row r="2011" spans="1:8" x14ac:dyDescent="0.25">
      <c r="A2011" s="103"/>
      <c r="C2011" s="324" t="s">
        <v>1539</v>
      </c>
      <c r="D2011" t="s">
        <v>1539</v>
      </c>
      <c r="E2011" s="323" t="s">
        <v>1539</v>
      </c>
      <c r="G2011" s="323" t="s">
        <v>1539</v>
      </c>
      <c r="H2011" s="323" t="s">
        <v>1539</v>
      </c>
    </row>
    <row r="2012" spans="1:8" x14ac:dyDescent="0.25">
      <c r="A2012" s="103"/>
      <c r="C2012" s="324" t="s">
        <v>1539</v>
      </c>
      <c r="D2012" t="s">
        <v>1539</v>
      </c>
      <c r="E2012" s="323" t="s">
        <v>1539</v>
      </c>
      <c r="G2012" s="323" t="s">
        <v>1539</v>
      </c>
      <c r="H2012" s="323" t="s">
        <v>1539</v>
      </c>
    </row>
    <row r="2013" spans="1:8" x14ac:dyDescent="0.25">
      <c r="A2013" s="103"/>
      <c r="B2013" s="326"/>
      <c r="C2013" s="324" t="s">
        <v>1539</v>
      </c>
      <c r="D2013" t="s">
        <v>1539</v>
      </c>
      <c r="E2013" s="323" t="s">
        <v>1539</v>
      </c>
      <c r="G2013" s="323" t="s">
        <v>1539</v>
      </c>
      <c r="H2013" s="323" t="s">
        <v>1539</v>
      </c>
    </row>
    <row r="2014" spans="1:8" x14ac:dyDescent="0.25">
      <c r="A2014" s="103"/>
      <c r="C2014" s="324" t="s">
        <v>1539</v>
      </c>
      <c r="D2014" t="s">
        <v>1539</v>
      </c>
      <c r="E2014" s="323" t="s">
        <v>1539</v>
      </c>
      <c r="G2014" s="323" t="s">
        <v>1539</v>
      </c>
      <c r="H2014" s="323" t="s">
        <v>1539</v>
      </c>
    </row>
    <row r="2015" spans="1:8" x14ac:dyDescent="0.25">
      <c r="A2015" s="103"/>
      <c r="C2015" s="324" t="s">
        <v>1539</v>
      </c>
      <c r="D2015" t="s">
        <v>1539</v>
      </c>
      <c r="E2015" s="323" t="s">
        <v>1539</v>
      </c>
      <c r="G2015" s="323" t="s">
        <v>1539</v>
      </c>
      <c r="H2015" s="323" t="s">
        <v>1539</v>
      </c>
    </row>
    <row r="2016" spans="1:8" x14ac:dyDescent="0.25">
      <c r="A2016" s="103"/>
      <c r="C2016" s="324" t="s">
        <v>1539</v>
      </c>
      <c r="D2016" t="s">
        <v>1539</v>
      </c>
      <c r="E2016" s="323" t="s">
        <v>1539</v>
      </c>
      <c r="G2016" s="323" t="s">
        <v>1539</v>
      </c>
      <c r="H2016" s="323" t="s">
        <v>1539</v>
      </c>
    </row>
    <row r="2017" spans="1:8" x14ac:dyDescent="0.25">
      <c r="A2017" s="103"/>
      <c r="B2017" s="324"/>
      <c r="C2017" s="324" t="s">
        <v>1539</v>
      </c>
      <c r="D2017" t="s">
        <v>1539</v>
      </c>
      <c r="E2017" s="323" t="s">
        <v>1539</v>
      </c>
      <c r="G2017" s="323" t="s">
        <v>1539</v>
      </c>
      <c r="H2017" s="323" t="s">
        <v>1539</v>
      </c>
    </row>
    <row r="2018" spans="1:8" x14ac:dyDescent="0.25">
      <c r="A2018" s="103"/>
      <c r="B2018" s="324"/>
      <c r="C2018" s="324" t="s">
        <v>1539</v>
      </c>
      <c r="D2018" t="s">
        <v>1539</v>
      </c>
      <c r="E2018" s="323" t="s">
        <v>1539</v>
      </c>
      <c r="G2018" s="323" t="s">
        <v>1539</v>
      </c>
      <c r="H2018" s="323" t="s">
        <v>1539</v>
      </c>
    </row>
    <row r="2019" spans="1:8" x14ac:dyDescent="0.25">
      <c r="A2019" s="103"/>
      <c r="B2019" s="324"/>
      <c r="C2019" s="324" t="s">
        <v>1539</v>
      </c>
      <c r="D2019" t="s">
        <v>1539</v>
      </c>
      <c r="E2019" s="323" t="s">
        <v>1539</v>
      </c>
      <c r="G2019" s="323" t="s">
        <v>1539</v>
      </c>
      <c r="H2019" s="323" t="s">
        <v>1539</v>
      </c>
    </row>
    <row r="2020" spans="1:8" x14ac:dyDescent="0.25">
      <c r="A2020" s="103"/>
      <c r="B2020" s="324"/>
      <c r="C2020" s="324" t="s">
        <v>1539</v>
      </c>
      <c r="D2020" t="s">
        <v>1539</v>
      </c>
      <c r="E2020" s="323" t="s">
        <v>1539</v>
      </c>
      <c r="G2020" s="323" t="s">
        <v>1539</v>
      </c>
      <c r="H2020" s="323" t="s">
        <v>1539</v>
      </c>
    </row>
    <row r="2021" spans="1:8" x14ac:dyDescent="0.25">
      <c r="A2021" s="103"/>
      <c r="B2021" s="324"/>
      <c r="C2021" s="324" t="s">
        <v>1539</v>
      </c>
      <c r="D2021" t="s">
        <v>1539</v>
      </c>
      <c r="E2021" s="323" t="s">
        <v>1539</v>
      </c>
      <c r="G2021" s="323" t="s">
        <v>1539</v>
      </c>
      <c r="H2021" s="323" t="s">
        <v>1539</v>
      </c>
    </row>
    <row r="2022" spans="1:8" x14ac:dyDescent="0.25">
      <c r="A2022" s="103"/>
      <c r="B2022" s="326"/>
      <c r="C2022" s="324" t="s">
        <v>1539</v>
      </c>
      <c r="D2022" t="s">
        <v>1539</v>
      </c>
      <c r="E2022" s="323" t="s">
        <v>1539</v>
      </c>
      <c r="G2022" s="323" t="s">
        <v>1539</v>
      </c>
      <c r="H2022" s="323" t="s">
        <v>1539</v>
      </c>
    </row>
    <row r="2023" spans="1:8" x14ac:dyDescent="0.25">
      <c r="A2023" s="103"/>
      <c r="C2023" s="324" t="s">
        <v>1539</v>
      </c>
      <c r="D2023" t="s">
        <v>1539</v>
      </c>
      <c r="E2023" s="323" t="s">
        <v>1539</v>
      </c>
      <c r="G2023" s="323" t="s">
        <v>1539</v>
      </c>
      <c r="H2023" s="323" t="s">
        <v>1539</v>
      </c>
    </row>
    <row r="2024" spans="1:8" x14ac:dyDescent="0.25">
      <c r="A2024" s="103"/>
      <c r="C2024" s="324" t="s">
        <v>1539</v>
      </c>
      <c r="D2024" t="s">
        <v>1539</v>
      </c>
      <c r="E2024" s="323" t="s">
        <v>1539</v>
      </c>
      <c r="G2024" s="323" t="s">
        <v>1539</v>
      </c>
      <c r="H2024" s="323" t="s">
        <v>1539</v>
      </c>
    </row>
    <row r="2025" spans="1:8" x14ac:dyDescent="0.25">
      <c r="A2025" s="103"/>
      <c r="C2025" s="324" t="s">
        <v>1539</v>
      </c>
      <c r="D2025" t="s">
        <v>1539</v>
      </c>
      <c r="E2025" s="323" t="s">
        <v>1539</v>
      </c>
      <c r="G2025" s="323" t="s">
        <v>1539</v>
      </c>
      <c r="H2025" s="323" t="s">
        <v>1539</v>
      </c>
    </row>
    <row r="2026" spans="1:8" x14ac:dyDescent="0.25">
      <c r="A2026" s="103"/>
      <c r="C2026" s="324" t="s">
        <v>1539</v>
      </c>
      <c r="D2026" t="s">
        <v>1539</v>
      </c>
      <c r="E2026" s="323" t="s">
        <v>1539</v>
      </c>
      <c r="G2026" s="323" t="s">
        <v>1539</v>
      </c>
      <c r="H2026" s="323" t="s">
        <v>1539</v>
      </c>
    </row>
    <row r="2027" spans="1:8" x14ac:dyDescent="0.25">
      <c r="A2027" s="103"/>
      <c r="B2027" s="326"/>
      <c r="C2027" s="324" t="s">
        <v>1539</v>
      </c>
      <c r="D2027" t="s">
        <v>1539</v>
      </c>
      <c r="E2027" s="323" t="s">
        <v>1539</v>
      </c>
      <c r="G2027" s="323" t="s">
        <v>1539</v>
      </c>
      <c r="H2027" s="323" t="s">
        <v>1539</v>
      </c>
    </row>
    <row r="2028" spans="1:8" x14ac:dyDescent="0.25">
      <c r="A2028" s="103"/>
      <c r="C2028" s="324" t="s">
        <v>1539</v>
      </c>
      <c r="D2028" t="s">
        <v>1539</v>
      </c>
      <c r="E2028" s="323" t="s">
        <v>1539</v>
      </c>
      <c r="G2028" s="323" t="s">
        <v>1539</v>
      </c>
      <c r="H2028" s="323" t="s">
        <v>1539</v>
      </c>
    </row>
    <row r="2029" spans="1:8" x14ac:dyDescent="0.25">
      <c r="A2029" s="103"/>
      <c r="C2029" s="324" t="s">
        <v>1539</v>
      </c>
      <c r="D2029" t="s">
        <v>1539</v>
      </c>
      <c r="E2029" s="323" t="s">
        <v>1539</v>
      </c>
      <c r="G2029" s="323" t="s">
        <v>1539</v>
      </c>
      <c r="H2029" s="323" t="s">
        <v>1539</v>
      </c>
    </row>
    <row r="2030" spans="1:8" x14ac:dyDescent="0.25">
      <c r="A2030" s="103"/>
      <c r="C2030" s="324" t="s">
        <v>1539</v>
      </c>
      <c r="D2030" t="s">
        <v>1539</v>
      </c>
      <c r="E2030" s="323" t="s">
        <v>1539</v>
      </c>
      <c r="G2030" s="323" t="s">
        <v>1539</v>
      </c>
      <c r="H2030" s="323" t="s">
        <v>1539</v>
      </c>
    </row>
    <row r="2031" spans="1:8" x14ac:dyDescent="0.25">
      <c r="A2031" s="103"/>
      <c r="B2031" s="324"/>
      <c r="C2031" s="324" t="s">
        <v>1539</v>
      </c>
      <c r="D2031" t="s">
        <v>1539</v>
      </c>
      <c r="E2031" s="323" t="s">
        <v>1539</v>
      </c>
      <c r="G2031" s="323" t="s">
        <v>1539</v>
      </c>
      <c r="H2031" s="323" t="s">
        <v>1539</v>
      </c>
    </row>
    <row r="2032" spans="1:8" x14ac:dyDescent="0.25">
      <c r="A2032" s="103"/>
      <c r="B2032" s="324"/>
      <c r="C2032" s="324" t="s">
        <v>1539</v>
      </c>
      <c r="D2032" t="s">
        <v>1539</v>
      </c>
      <c r="E2032" s="323" t="s">
        <v>1539</v>
      </c>
      <c r="G2032" s="323" t="s">
        <v>1539</v>
      </c>
      <c r="H2032" s="323" t="s">
        <v>1539</v>
      </c>
    </row>
    <row r="2033" spans="1:8" x14ac:dyDescent="0.25">
      <c r="A2033" s="103"/>
      <c r="B2033" s="324"/>
      <c r="C2033" s="324" t="s">
        <v>1539</v>
      </c>
      <c r="D2033" t="s">
        <v>1539</v>
      </c>
      <c r="E2033" s="323" t="s">
        <v>1539</v>
      </c>
      <c r="G2033" s="323" t="s">
        <v>1539</v>
      </c>
      <c r="H2033" s="323" t="s">
        <v>1539</v>
      </c>
    </row>
    <row r="2034" spans="1:8" x14ac:dyDescent="0.25">
      <c r="A2034" s="103"/>
      <c r="B2034" s="324"/>
      <c r="C2034" s="324" t="s">
        <v>1539</v>
      </c>
      <c r="D2034" t="s">
        <v>1539</v>
      </c>
      <c r="E2034" s="323" t="s">
        <v>1539</v>
      </c>
      <c r="G2034" s="323" t="s">
        <v>1539</v>
      </c>
      <c r="H2034" s="323" t="s">
        <v>1539</v>
      </c>
    </row>
    <row r="2035" spans="1:8" x14ac:dyDescent="0.25">
      <c r="A2035" s="103"/>
      <c r="B2035" s="324"/>
      <c r="C2035" s="324" t="s">
        <v>1539</v>
      </c>
      <c r="D2035" t="s">
        <v>1539</v>
      </c>
      <c r="E2035" s="323" t="s">
        <v>1539</v>
      </c>
      <c r="G2035" s="323" t="s">
        <v>1539</v>
      </c>
      <c r="H2035" s="323" t="s">
        <v>1539</v>
      </c>
    </row>
    <row r="2036" spans="1:8" x14ac:dyDescent="0.25">
      <c r="A2036" s="103"/>
      <c r="B2036" s="324"/>
      <c r="C2036" s="324" t="s">
        <v>1539</v>
      </c>
      <c r="D2036" t="s">
        <v>1539</v>
      </c>
      <c r="E2036" s="323" t="s">
        <v>1539</v>
      </c>
      <c r="G2036" s="323" t="s">
        <v>1539</v>
      </c>
      <c r="H2036" s="323" t="s">
        <v>1539</v>
      </c>
    </row>
    <row r="2037" spans="1:8" x14ac:dyDescent="0.25">
      <c r="A2037" s="103"/>
      <c r="B2037" s="324"/>
      <c r="C2037" s="324" t="s">
        <v>1539</v>
      </c>
      <c r="D2037" t="s">
        <v>1539</v>
      </c>
      <c r="E2037" s="323" t="s">
        <v>1539</v>
      </c>
      <c r="G2037" s="323" t="s">
        <v>1539</v>
      </c>
      <c r="H2037" s="323" t="s">
        <v>1539</v>
      </c>
    </row>
    <row r="2038" spans="1:8" x14ac:dyDescent="0.25">
      <c r="A2038" s="103"/>
      <c r="B2038" s="324"/>
      <c r="C2038" s="324" t="s">
        <v>1539</v>
      </c>
      <c r="D2038" t="s">
        <v>1539</v>
      </c>
      <c r="E2038" s="323" t="s">
        <v>1539</v>
      </c>
      <c r="G2038" s="323" t="s">
        <v>1539</v>
      </c>
      <c r="H2038" s="323" t="s">
        <v>1539</v>
      </c>
    </row>
    <row r="2039" spans="1:8" x14ac:dyDescent="0.25">
      <c r="A2039" s="103"/>
      <c r="B2039" s="326"/>
      <c r="C2039" s="324" t="s">
        <v>1539</v>
      </c>
      <c r="D2039" t="s">
        <v>1539</v>
      </c>
      <c r="E2039" s="323" t="s">
        <v>1539</v>
      </c>
      <c r="G2039" s="323" t="s">
        <v>1539</v>
      </c>
      <c r="H2039" s="323" t="s">
        <v>1539</v>
      </c>
    </row>
    <row r="2040" spans="1:8" x14ac:dyDescent="0.25">
      <c r="A2040" s="103"/>
      <c r="C2040" s="324" t="s">
        <v>1539</v>
      </c>
      <c r="D2040" t="s">
        <v>1539</v>
      </c>
      <c r="E2040" s="323" t="s">
        <v>1539</v>
      </c>
      <c r="G2040" s="323" t="s">
        <v>1539</v>
      </c>
      <c r="H2040" s="323" t="s">
        <v>1539</v>
      </c>
    </row>
    <row r="2041" spans="1:8" x14ac:dyDescent="0.25">
      <c r="A2041" s="103"/>
      <c r="C2041" s="324" t="s">
        <v>1539</v>
      </c>
      <c r="D2041" t="s">
        <v>1539</v>
      </c>
      <c r="E2041" s="323" t="s">
        <v>1539</v>
      </c>
      <c r="G2041" s="323" t="s">
        <v>1539</v>
      </c>
      <c r="H2041" s="323" t="s">
        <v>1539</v>
      </c>
    </row>
    <row r="2042" spans="1:8" x14ac:dyDescent="0.25">
      <c r="A2042" s="103"/>
      <c r="C2042" s="324" t="s">
        <v>1539</v>
      </c>
      <c r="D2042" t="s">
        <v>1539</v>
      </c>
      <c r="E2042" s="323" t="s">
        <v>1539</v>
      </c>
      <c r="G2042" s="323" t="s">
        <v>1539</v>
      </c>
      <c r="H2042" s="323" t="s">
        <v>1539</v>
      </c>
    </row>
    <row r="2043" spans="1:8" x14ac:dyDescent="0.25">
      <c r="A2043" s="103"/>
      <c r="C2043" s="324" t="s">
        <v>1539</v>
      </c>
      <c r="D2043" t="s">
        <v>1539</v>
      </c>
      <c r="E2043" s="323" t="s">
        <v>1539</v>
      </c>
      <c r="G2043" s="323" t="s">
        <v>1539</v>
      </c>
      <c r="H2043" s="323" t="s">
        <v>1539</v>
      </c>
    </row>
    <row r="2044" spans="1:8" x14ac:dyDescent="0.25">
      <c r="A2044" s="103"/>
      <c r="B2044" s="324"/>
      <c r="C2044" s="324" t="s">
        <v>1539</v>
      </c>
      <c r="D2044" t="s">
        <v>1539</v>
      </c>
      <c r="E2044" s="323" t="s">
        <v>1539</v>
      </c>
      <c r="G2044" s="323" t="s">
        <v>1539</v>
      </c>
      <c r="H2044" s="323" t="s">
        <v>1539</v>
      </c>
    </row>
    <row r="2045" spans="1:8" x14ac:dyDescent="0.25">
      <c r="A2045" s="103"/>
      <c r="B2045" s="324"/>
      <c r="C2045" s="324" t="s">
        <v>1539</v>
      </c>
      <c r="D2045" t="s">
        <v>1539</v>
      </c>
      <c r="E2045" s="323" t="s">
        <v>1539</v>
      </c>
      <c r="G2045" s="323" t="s">
        <v>1539</v>
      </c>
      <c r="H2045" s="323" t="s">
        <v>1539</v>
      </c>
    </row>
    <row r="2046" spans="1:8" x14ac:dyDescent="0.25">
      <c r="A2046" s="103"/>
      <c r="B2046" s="324"/>
      <c r="C2046" s="324" t="s">
        <v>1539</v>
      </c>
      <c r="D2046" t="s">
        <v>1539</v>
      </c>
      <c r="E2046" s="323" t="s">
        <v>1539</v>
      </c>
      <c r="G2046" s="323" t="s">
        <v>1539</v>
      </c>
      <c r="H2046" s="323" t="s">
        <v>1539</v>
      </c>
    </row>
    <row r="2047" spans="1:8" x14ac:dyDescent="0.25">
      <c r="A2047" s="103"/>
      <c r="B2047" s="324"/>
      <c r="C2047" s="324" t="s">
        <v>1539</v>
      </c>
      <c r="D2047" t="s">
        <v>1539</v>
      </c>
      <c r="E2047" s="323" t="s">
        <v>1539</v>
      </c>
      <c r="G2047" s="323" t="s">
        <v>1539</v>
      </c>
      <c r="H2047" s="323" t="s">
        <v>1539</v>
      </c>
    </row>
    <row r="2048" spans="1:8" x14ac:dyDescent="0.25">
      <c r="A2048" s="103"/>
      <c r="B2048" s="324"/>
      <c r="C2048" s="324" t="s">
        <v>1539</v>
      </c>
      <c r="D2048" t="s">
        <v>1539</v>
      </c>
      <c r="E2048" s="323" t="s">
        <v>1539</v>
      </c>
      <c r="G2048" s="323" t="s">
        <v>1539</v>
      </c>
      <c r="H2048" s="323" t="s">
        <v>1539</v>
      </c>
    </row>
    <row r="2049" spans="1:8" x14ac:dyDescent="0.25">
      <c r="A2049" s="103"/>
      <c r="B2049" s="324"/>
      <c r="C2049" s="324" t="s">
        <v>1539</v>
      </c>
      <c r="D2049" t="s">
        <v>1539</v>
      </c>
      <c r="E2049" s="323" t="s">
        <v>1539</v>
      </c>
      <c r="G2049" s="323" t="s">
        <v>1539</v>
      </c>
      <c r="H2049" s="323" t="s">
        <v>1539</v>
      </c>
    </row>
    <row r="2050" spans="1:8" x14ac:dyDescent="0.25">
      <c r="A2050" s="103"/>
      <c r="B2050" s="324"/>
      <c r="C2050" s="324" t="s">
        <v>1539</v>
      </c>
      <c r="D2050" t="s">
        <v>1539</v>
      </c>
      <c r="E2050" s="323" t="s">
        <v>1539</v>
      </c>
      <c r="G2050" s="323" t="s">
        <v>1539</v>
      </c>
      <c r="H2050" s="323" t="s">
        <v>1539</v>
      </c>
    </row>
    <row r="2051" spans="1:8" x14ac:dyDescent="0.25">
      <c r="A2051" s="103"/>
      <c r="B2051" s="324"/>
      <c r="C2051" s="324" t="s">
        <v>1539</v>
      </c>
      <c r="D2051" t="s">
        <v>1539</v>
      </c>
      <c r="E2051" s="323" t="s">
        <v>1539</v>
      </c>
      <c r="G2051" s="323" t="s">
        <v>1539</v>
      </c>
      <c r="H2051" s="323" t="s">
        <v>1539</v>
      </c>
    </row>
    <row r="2052" spans="1:8" x14ac:dyDescent="0.25">
      <c r="A2052" s="103"/>
      <c r="B2052" s="324"/>
      <c r="C2052" s="324" t="s">
        <v>1539</v>
      </c>
      <c r="D2052" t="s">
        <v>1539</v>
      </c>
      <c r="E2052" s="323" t="s">
        <v>1539</v>
      </c>
      <c r="G2052" s="323" t="s">
        <v>1539</v>
      </c>
      <c r="H2052" s="323" t="s">
        <v>1539</v>
      </c>
    </row>
    <row r="2053" spans="1:8" x14ac:dyDescent="0.25">
      <c r="A2053" s="103"/>
      <c r="B2053" s="324"/>
      <c r="C2053" s="324" t="s">
        <v>1539</v>
      </c>
      <c r="D2053" t="s">
        <v>1539</v>
      </c>
      <c r="E2053" s="323" t="s">
        <v>1539</v>
      </c>
      <c r="G2053" s="323" t="s">
        <v>1539</v>
      </c>
      <c r="H2053" s="323" t="s">
        <v>1539</v>
      </c>
    </row>
    <row r="2054" spans="1:8" x14ac:dyDescent="0.25">
      <c r="A2054" s="103"/>
      <c r="B2054" s="324"/>
      <c r="C2054" s="324" t="s">
        <v>1539</v>
      </c>
      <c r="D2054" t="s">
        <v>1539</v>
      </c>
      <c r="E2054" s="323" t="s">
        <v>1539</v>
      </c>
      <c r="G2054" s="323" t="s">
        <v>1539</v>
      </c>
      <c r="H2054" s="323" t="s">
        <v>1539</v>
      </c>
    </row>
    <row r="2055" spans="1:8" x14ac:dyDescent="0.25">
      <c r="A2055" s="103"/>
      <c r="B2055" s="324"/>
      <c r="C2055" s="324" t="s">
        <v>1539</v>
      </c>
      <c r="D2055" t="s">
        <v>1539</v>
      </c>
      <c r="E2055" s="323" t="s">
        <v>1539</v>
      </c>
      <c r="G2055" s="323" t="s">
        <v>1539</v>
      </c>
      <c r="H2055" s="323" t="s">
        <v>1539</v>
      </c>
    </row>
    <row r="2056" spans="1:8" x14ac:dyDescent="0.25">
      <c r="A2056" s="103"/>
      <c r="B2056" s="324"/>
      <c r="C2056" s="324" t="s">
        <v>1539</v>
      </c>
      <c r="D2056" t="s">
        <v>1539</v>
      </c>
      <c r="E2056" s="323" t="s">
        <v>1539</v>
      </c>
      <c r="G2056" s="323" t="s">
        <v>1539</v>
      </c>
      <c r="H2056" s="323" t="s">
        <v>1539</v>
      </c>
    </row>
    <row r="2057" spans="1:8" x14ac:dyDescent="0.25">
      <c r="A2057" s="103"/>
      <c r="B2057" s="324"/>
      <c r="C2057" s="324" t="s">
        <v>1539</v>
      </c>
      <c r="D2057" t="s">
        <v>1539</v>
      </c>
      <c r="E2057" s="323" t="s">
        <v>1539</v>
      </c>
      <c r="G2057" s="323" t="s">
        <v>1539</v>
      </c>
      <c r="H2057" s="323" t="s">
        <v>1539</v>
      </c>
    </row>
    <row r="2058" spans="1:8" x14ac:dyDescent="0.25">
      <c r="A2058" s="103"/>
      <c r="B2058" s="326"/>
      <c r="C2058" s="324" t="s">
        <v>1539</v>
      </c>
      <c r="D2058" t="s">
        <v>1539</v>
      </c>
      <c r="E2058" s="323" t="s">
        <v>1539</v>
      </c>
      <c r="G2058" s="323" t="s">
        <v>1539</v>
      </c>
      <c r="H2058" s="323" t="s">
        <v>1539</v>
      </c>
    </row>
    <row r="2059" spans="1:8" x14ac:dyDescent="0.25">
      <c r="A2059" s="103"/>
      <c r="C2059" s="324" t="s">
        <v>1539</v>
      </c>
      <c r="D2059" t="s">
        <v>1539</v>
      </c>
      <c r="E2059" s="323" t="s">
        <v>1539</v>
      </c>
      <c r="G2059" s="323" t="s">
        <v>1539</v>
      </c>
      <c r="H2059" s="323" t="s">
        <v>1539</v>
      </c>
    </row>
    <row r="2060" spans="1:8" x14ac:dyDescent="0.25">
      <c r="A2060" s="103"/>
      <c r="C2060" s="324" t="s">
        <v>1539</v>
      </c>
      <c r="D2060" t="s">
        <v>1539</v>
      </c>
      <c r="E2060" s="323" t="s">
        <v>1539</v>
      </c>
      <c r="G2060" s="323" t="s">
        <v>1539</v>
      </c>
      <c r="H2060" s="323" t="s">
        <v>1539</v>
      </c>
    </row>
    <row r="2061" spans="1:8" x14ac:dyDescent="0.25">
      <c r="A2061" s="103"/>
      <c r="C2061" s="324" t="s">
        <v>1539</v>
      </c>
      <c r="D2061" t="s">
        <v>1539</v>
      </c>
      <c r="E2061" s="323" t="s">
        <v>1539</v>
      </c>
      <c r="G2061" s="323" t="s">
        <v>1539</v>
      </c>
      <c r="H2061" s="323" t="s">
        <v>1539</v>
      </c>
    </row>
    <row r="2062" spans="1:8" x14ac:dyDescent="0.25">
      <c r="A2062" s="103"/>
      <c r="B2062" s="324"/>
      <c r="C2062" s="324" t="s">
        <v>1539</v>
      </c>
      <c r="D2062" t="s">
        <v>1539</v>
      </c>
      <c r="E2062" s="323" t="s">
        <v>1539</v>
      </c>
      <c r="G2062" s="323" t="s">
        <v>1539</v>
      </c>
      <c r="H2062" s="323" t="s">
        <v>1539</v>
      </c>
    </row>
    <row r="2063" spans="1:8" x14ac:dyDescent="0.25">
      <c r="A2063" s="103"/>
      <c r="B2063" s="324"/>
      <c r="C2063" s="324" t="s">
        <v>1539</v>
      </c>
      <c r="D2063" t="s">
        <v>1539</v>
      </c>
      <c r="E2063" s="323" t="s">
        <v>1539</v>
      </c>
      <c r="G2063" s="323" t="s">
        <v>1539</v>
      </c>
      <c r="H2063" s="323" t="s">
        <v>1539</v>
      </c>
    </row>
    <row r="2064" spans="1:8" x14ac:dyDescent="0.25">
      <c r="A2064" s="103"/>
      <c r="B2064" s="324"/>
      <c r="C2064" s="324" t="s">
        <v>1539</v>
      </c>
      <c r="D2064" t="s">
        <v>1539</v>
      </c>
      <c r="E2064" s="323" t="s">
        <v>1539</v>
      </c>
      <c r="G2064" s="323" t="s">
        <v>1539</v>
      </c>
      <c r="H2064" s="323" t="s">
        <v>1539</v>
      </c>
    </row>
    <row r="2065" spans="1:8" x14ac:dyDescent="0.25">
      <c r="A2065" s="103"/>
      <c r="B2065" s="324"/>
      <c r="C2065" s="324" t="s">
        <v>1539</v>
      </c>
      <c r="D2065" t="s">
        <v>1539</v>
      </c>
      <c r="E2065" s="323" t="s">
        <v>1539</v>
      </c>
      <c r="G2065" s="323" t="s">
        <v>1539</v>
      </c>
      <c r="H2065" s="323" t="s">
        <v>1539</v>
      </c>
    </row>
    <row r="2066" spans="1:8" x14ac:dyDescent="0.25">
      <c r="A2066" s="103"/>
      <c r="B2066" s="324"/>
      <c r="C2066" s="324" t="s">
        <v>1539</v>
      </c>
      <c r="D2066" t="s">
        <v>1539</v>
      </c>
      <c r="E2066" s="323" t="s">
        <v>1539</v>
      </c>
      <c r="G2066" s="323" t="s">
        <v>1539</v>
      </c>
      <c r="H2066" s="323" t="s">
        <v>1539</v>
      </c>
    </row>
    <row r="2067" spans="1:8" x14ac:dyDescent="0.25">
      <c r="A2067" s="103"/>
      <c r="B2067" s="324"/>
      <c r="C2067" s="324" t="s">
        <v>1539</v>
      </c>
      <c r="D2067" t="s">
        <v>1539</v>
      </c>
      <c r="E2067" s="323" t="s">
        <v>1539</v>
      </c>
      <c r="G2067" s="323" t="s">
        <v>1539</v>
      </c>
      <c r="H2067" s="323" t="s">
        <v>1539</v>
      </c>
    </row>
    <row r="2068" spans="1:8" x14ac:dyDescent="0.25">
      <c r="A2068" s="103"/>
      <c r="B2068" s="324"/>
      <c r="C2068" s="324" t="s">
        <v>1539</v>
      </c>
      <c r="D2068" t="s">
        <v>1539</v>
      </c>
      <c r="E2068" s="323" t="s">
        <v>1539</v>
      </c>
      <c r="G2068" s="323" t="s">
        <v>1539</v>
      </c>
      <c r="H2068" s="323" t="s">
        <v>1539</v>
      </c>
    </row>
    <row r="2069" spans="1:8" x14ac:dyDescent="0.25">
      <c r="A2069" s="103"/>
      <c r="B2069" s="324"/>
      <c r="C2069" s="324" t="s">
        <v>1539</v>
      </c>
      <c r="D2069" t="s">
        <v>1539</v>
      </c>
      <c r="E2069" s="323" t="s">
        <v>1539</v>
      </c>
      <c r="G2069" s="323" t="s">
        <v>1539</v>
      </c>
      <c r="H2069" s="323" t="s">
        <v>1539</v>
      </c>
    </row>
    <row r="2070" spans="1:8" x14ac:dyDescent="0.25">
      <c r="A2070" s="103"/>
      <c r="B2070" s="324"/>
      <c r="C2070" s="324" t="s">
        <v>1539</v>
      </c>
      <c r="D2070" t="s">
        <v>1539</v>
      </c>
      <c r="E2070" s="323" t="s">
        <v>1539</v>
      </c>
      <c r="G2070" s="323" t="s">
        <v>1539</v>
      </c>
      <c r="H2070" s="323" t="s">
        <v>1539</v>
      </c>
    </row>
    <row r="2071" spans="1:8" x14ac:dyDescent="0.25">
      <c r="A2071" s="103"/>
      <c r="B2071" s="326"/>
      <c r="C2071" s="324" t="s">
        <v>1539</v>
      </c>
      <c r="D2071" t="s">
        <v>1539</v>
      </c>
      <c r="E2071" s="323" t="s">
        <v>1539</v>
      </c>
      <c r="G2071" s="323" t="s">
        <v>1539</v>
      </c>
      <c r="H2071" s="323" t="s">
        <v>1539</v>
      </c>
    </row>
    <row r="2072" spans="1:8" x14ac:dyDescent="0.25">
      <c r="A2072" s="103"/>
      <c r="C2072" s="324" t="s">
        <v>1539</v>
      </c>
      <c r="D2072" t="s">
        <v>1539</v>
      </c>
      <c r="E2072" s="323" t="s">
        <v>1539</v>
      </c>
      <c r="G2072" s="323" t="s">
        <v>1539</v>
      </c>
      <c r="H2072" s="323" t="s">
        <v>1539</v>
      </c>
    </row>
    <row r="2073" spans="1:8" x14ac:dyDescent="0.25">
      <c r="A2073" s="103"/>
      <c r="C2073" s="324" t="s">
        <v>1539</v>
      </c>
      <c r="D2073" t="s">
        <v>1539</v>
      </c>
      <c r="E2073" s="323" t="s">
        <v>1539</v>
      </c>
      <c r="G2073" s="323" t="s">
        <v>1539</v>
      </c>
      <c r="H2073" s="323" t="s">
        <v>1539</v>
      </c>
    </row>
    <row r="2074" spans="1:8" x14ac:dyDescent="0.25">
      <c r="A2074" s="103"/>
      <c r="C2074" s="324" t="s">
        <v>1539</v>
      </c>
      <c r="D2074" t="s">
        <v>1539</v>
      </c>
      <c r="E2074" s="323" t="s">
        <v>1539</v>
      </c>
      <c r="G2074" s="323" t="s">
        <v>1539</v>
      </c>
      <c r="H2074" s="323" t="s">
        <v>1539</v>
      </c>
    </row>
    <row r="2075" spans="1:8" x14ac:dyDescent="0.25">
      <c r="A2075" s="103"/>
      <c r="C2075" s="324" t="s">
        <v>1539</v>
      </c>
      <c r="D2075" t="s">
        <v>1539</v>
      </c>
      <c r="E2075" s="323" t="s">
        <v>1539</v>
      </c>
      <c r="G2075" s="323" t="s">
        <v>1539</v>
      </c>
      <c r="H2075" s="323" t="s">
        <v>1539</v>
      </c>
    </row>
    <row r="2076" spans="1:8" x14ac:dyDescent="0.25">
      <c r="A2076" s="103"/>
      <c r="B2076" s="324"/>
      <c r="C2076" s="324" t="s">
        <v>1539</v>
      </c>
      <c r="D2076" t="s">
        <v>1539</v>
      </c>
      <c r="E2076" s="323" t="s">
        <v>1539</v>
      </c>
      <c r="G2076" s="323" t="s">
        <v>1539</v>
      </c>
      <c r="H2076" s="323" t="s">
        <v>1539</v>
      </c>
    </row>
    <row r="2077" spans="1:8" x14ac:dyDescent="0.25">
      <c r="A2077" s="103"/>
      <c r="B2077" s="324"/>
      <c r="C2077" s="324" t="s">
        <v>1539</v>
      </c>
      <c r="D2077" t="s">
        <v>1539</v>
      </c>
      <c r="E2077" s="323" t="s">
        <v>1539</v>
      </c>
      <c r="G2077" s="323" t="s">
        <v>1539</v>
      </c>
      <c r="H2077" s="323" t="s">
        <v>1539</v>
      </c>
    </row>
    <row r="2078" spans="1:8" x14ac:dyDescent="0.25">
      <c r="A2078" s="103"/>
      <c r="B2078" s="324"/>
      <c r="C2078" s="324" t="s">
        <v>1539</v>
      </c>
      <c r="D2078" t="s">
        <v>1539</v>
      </c>
      <c r="E2078" s="323" t="s">
        <v>1539</v>
      </c>
      <c r="G2078" s="323" t="s">
        <v>1539</v>
      </c>
      <c r="H2078" s="323" t="s">
        <v>1539</v>
      </c>
    </row>
    <row r="2079" spans="1:8" x14ac:dyDescent="0.25">
      <c r="A2079" s="103"/>
      <c r="B2079" s="324"/>
      <c r="C2079" s="324" t="s">
        <v>1539</v>
      </c>
      <c r="D2079" t="s">
        <v>1539</v>
      </c>
      <c r="E2079" s="323" t="s">
        <v>1539</v>
      </c>
      <c r="G2079" s="323" t="s">
        <v>1539</v>
      </c>
      <c r="H2079" s="323" t="s">
        <v>1539</v>
      </c>
    </row>
    <row r="2080" spans="1:8" x14ac:dyDescent="0.25">
      <c r="A2080" s="103"/>
      <c r="B2080" s="324"/>
      <c r="C2080" s="324" t="s">
        <v>1539</v>
      </c>
      <c r="D2080" t="s">
        <v>1539</v>
      </c>
      <c r="E2080" s="323" t="s">
        <v>1539</v>
      </c>
      <c r="G2080" s="323" t="s">
        <v>1539</v>
      </c>
      <c r="H2080" s="323" t="s">
        <v>1539</v>
      </c>
    </row>
    <row r="2081" spans="1:8" x14ac:dyDescent="0.25">
      <c r="A2081" s="103"/>
      <c r="B2081" s="324"/>
      <c r="C2081" s="324" t="s">
        <v>1539</v>
      </c>
      <c r="D2081" t="s">
        <v>1539</v>
      </c>
      <c r="E2081" s="323" t="s">
        <v>1539</v>
      </c>
      <c r="G2081" s="323" t="s">
        <v>1539</v>
      </c>
      <c r="H2081" s="323" t="s">
        <v>1539</v>
      </c>
    </row>
    <row r="2082" spans="1:8" x14ac:dyDescent="0.25">
      <c r="A2082" s="103"/>
      <c r="B2082" s="324"/>
      <c r="C2082" s="324" t="s">
        <v>1539</v>
      </c>
      <c r="D2082" t="s">
        <v>1539</v>
      </c>
      <c r="E2082" s="323" t="s">
        <v>1539</v>
      </c>
      <c r="G2082" s="323" t="s">
        <v>1539</v>
      </c>
      <c r="H2082" s="323" t="s">
        <v>1539</v>
      </c>
    </row>
    <row r="2083" spans="1:8" x14ac:dyDescent="0.25">
      <c r="A2083" s="103"/>
      <c r="B2083" s="324"/>
      <c r="C2083" s="324" t="s">
        <v>1539</v>
      </c>
      <c r="D2083" t="s">
        <v>1539</v>
      </c>
      <c r="E2083" s="323" t="s">
        <v>1539</v>
      </c>
      <c r="G2083" s="323" t="s">
        <v>1539</v>
      </c>
      <c r="H2083" s="323" t="s">
        <v>1539</v>
      </c>
    </row>
    <row r="2084" spans="1:8" x14ac:dyDescent="0.25">
      <c r="A2084" s="103"/>
      <c r="B2084" s="324"/>
      <c r="C2084" s="324" t="s">
        <v>1539</v>
      </c>
      <c r="D2084" t="s">
        <v>1539</v>
      </c>
      <c r="E2084" s="323" t="s">
        <v>1539</v>
      </c>
      <c r="G2084" s="323" t="s">
        <v>1539</v>
      </c>
      <c r="H2084" s="323" t="s">
        <v>1539</v>
      </c>
    </row>
    <row r="2085" spans="1:8" x14ac:dyDescent="0.25">
      <c r="A2085" s="103"/>
      <c r="B2085" s="324"/>
      <c r="C2085" s="324" t="s">
        <v>1539</v>
      </c>
      <c r="D2085" t="s">
        <v>1539</v>
      </c>
      <c r="E2085" s="323" t="s">
        <v>1539</v>
      </c>
      <c r="G2085" s="323" t="s">
        <v>1539</v>
      </c>
      <c r="H2085" s="323" t="s">
        <v>1539</v>
      </c>
    </row>
    <row r="2086" spans="1:8" x14ac:dyDescent="0.25">
      <c r="A2086" s="103"/>
      <c r="B2086" s="324"/>
      <c r="C2086" s="324" t="s">
        <v>1539</v>
      </c>
      <c r="D2086" t="s">
        <v>1539</v>
      </c>
      <c r="E2086" s="323" t="s">
        <v>1539</v>
      </c>
      <c r="G2086" s="323" t="s">
        <v>1539</v>
      </c>
      <c r="H2086" s="323" t="s">
        <v>1539</v>
      </c>
    </row>
    <row r="2087" spans="1:8" x14ac:dyDescent="0.25">
      <c r="A2087" s="103"/>
      <c r="B2087" s="324"/>
      <c r="C2087" s="324" t="s">
        <v>1539</v>
      </c>
      <c r="D2087" t="s">
        <v>1539</v>
      </c>
      <c r="E2087" s="323" t="s">
        <v>1539</v>
      </c>
      <c r="G2087" s="323" t="s">
        <v>1539</v>
      </c>
      <c r="H2087" s="323" t="s">
        <v>1539</v>
      </c>
    </row>
    <row r="2088" spans="1:8" x14ac:dyDescent="0.25">
      <c r="A2088" s="103"/>
      <c r="B2088" s="324"/>
      <c r="C2088" s="324" t="s">
        <v>1539</v>
      </c>
      <c r="D2088" t="s">
        <v>1539</v>
      </c>
      <c r="E2088" s="323" t="s">
        <v>1539</v>
      </c>
      <c r="G2088" s="323" t="s">
        <v>1539</v>
      </c>
      <c r="H2088" s="323" t="s">
        <v>1539</v>
      </c>
    </row>
    <row r="2089" spans="1:8" x14ac:dyDescent="0.25">
      <c r="A2089" s="103"/>
      <c r="B2089" s="324"/>
      <c r="C2089" s="324" t="s">
        <v>1539</v>
      </c>
      <c r="D2089" t="s">
        <v>1539</v>
      </c>
      <c r="E2089" s="323" t="s">
        <v>1539</v>
      </c>
      <c r="G2089" s="323" t="s">
        <v>1539</v>
      </c>
      <c r="H2089" s="323" t="s">
        <v>1539</v>
      </c>
    </row>
    <row r="2090" spans="1:8" x14ac:dyDescent="0.25">
      <c r="A2090" s="103"/>
      <c r="B2090" s="324"/>
      <c r="C2090" s="324" t="s">
        <v>1539</v>
      </c>
      <c r="D2090" t="s">
        <v>1539</v>
      </c>
      <c r="E2090" s="323" t="s">
        <v>1539</v>
      </c>
      <c r="G2090" s="323" t="s">
        <v>1539</v>
      </c>
      <c r="H2090" s="323" t="s">
        <v>1539</v>
      </c>
    </row>
    <row r="2091" spans="1:8" x14ac:dyDescent="0.25">
      <c r="A2091" s="103"/>
      <c r="B2091" s="324"/>
      <c r="C2091" s="324" t="s">
        <v>1539</v>
      </c>
      <c r="D2091" t="s">
        <v>1539</v>
      </c>
      <c r="E2091" s="323" t="s">
        <v>1539</v>
      </c>
      <c r="G2091" s="323" t="s">
        <v>1539</v>
      </c>
      <c r="H2091" s="323" t="s">
        <v>1539</v>
      </c>
    </row>
    <row r="2092" spans="1:8" x14ac:dyDescent="0.25">
      <c r="A2092" s="103"/>
      <c r="B2092" s="326"/>
      <c r="C2092" s="324" t="s">
        <v>1539</v>
      </c>
      <c r="D2092" t="s">
        <v>1539</v>
      </c>
      <c r="E2092" s="323" t="s">
        <v>1539</v>
      </c>
      <c r="G2092" s="323" t="s">
        <v>1539</v>
      </c>
      <c r="H2092" s="323" t="s">
        <v>1539</v>
      </c>
    </row>
    <row r="2093" spans="1:8" x14ac:dyDescent="0.25">
      <c r="A2093" s="103"/>
      <c r="C2093" s="324" t="s">
        <v>1539</v>
      </c>
      <c r="D2093" t="s">
        <v>1539</v>
      </c>
      <c r="E2093" s="323" t="s">
        <v>1539</v>
      </c>
      <c r="G2093" s="323" t="s">
        <v>1539</v>
      </c>
      <c r="H2093" s="323" t="s">
        <v>1539</v>
      </c>
    </row>
    <row r="2094" spans="1:8" x14ac:dyDescent="0.25">
      <c r="A2094" s="103"/>
      <c r="C2094" s="324" t="s">
        <v>1539</v>
      </c>
      <c r="D2094" t="s">
        <v>1539</v>
      </c>
      <c r="E2094" s="323" t="s">
        <v>1539</v>
      </c>
      <c r="G2094" s="323" t="s">
        <v>1539</v>
      </c>
      <c r="H2094" s="323" t="s">
        <v>1539</v>
      </c>
    </row>
    <row r="2095" spans="1:8" x14ac:dyDescent="0.25">
      <c r="A2095" s="103"/>
      <c r="C2095" s="324" t="s">
        <v>1539</v>
      </c>
      <c r="D2095" t="s">
        <v>1539</v>
      </c>
      <c r="E2095" s="323" t="s">
        <v>1539</v>
      </c>
      <c r="G2095" s="323" t="s">
        <v>1539</v>
      </c>
      <c r="H2095" s="323" t="s">
        <v>1539</v>
      </c>
    </row>
    <row r="2096" spans="1:8" x14ac:dyDescent="0.25">
      <c r="A2096" s="103"/>
      <c r="C2096" s="324" t="s">
        <v>1539</v>
      </c>
      <c r="D2096" t="s">
        <v>1539</v>
      </c>
      <c r="E2096" s="323" t="s">
        <v>1539</v>
      </c>
      <c r="G2096" s="323" t="s">
        <v>1539</v>
      </c>
      <c r="H2096" s="323" t="s">
        <v>1539</v>
      </c>
    </row>
    <row r="2097" spans="1:8" x14ac:dyDescent="0.25">
      <c r="A2097" s="103"/>
      <c r="B2097" s="324"/>
      <c r="C2097" s="324" t="s">
        <v>1539</v>
      </c>
      <c r="D2097" t="s">
        <v>1539</v>
      </c>
      <c r="E2097" s="323" t="s">
        <v>1539</v>
      </c>
      <c r="G2097" s="323" t="s">
        <v>1539</v>
      </c>
      <c r="H2097" s="323" t="s">
        <v>1539</v>
      </c>
    </row>
    <row r="2098" spans="1:8" x14ac:dyDescent="0.25">
      <c r="A2098" s="103"/>
      <c r="B2098" s="324"/>
      <c r="C2098" s="324" t="s">
        <v>1539</v>
      </c>
      <c r="D2098" t="s">
        <v>1539</v>
      </c>
      <c r="E2098" s="323" t="s">
        <v>1539</v>
      </c>
      <c r="G2098" s="323" t="s">
        <v>1539</v>
      </c>
      <c r="H2098" s="323" t="s">
        <v>1539</v>
      </c>
    </row>
    <row r="2099" spans="1:8" x14ac:dyDescent="0.25">
      <c r="A2099" s="103"/>
      <c r="B2099" s="324"/>
      <c r="C2099" s="324" t="s">
        <v>1539</v>
      </c>
      <c r="D2099" t="s">
        <v>1539</v>
      </c>
      <c r="E2099" s="323" t="s">
        <v>1539</v>
      </c>
      <c r="G2099" s="323" t="s">
        <v>1539</v>
      </c>
      <c r="H2099" s="323" t="s">
        <v>1539</v>
      </c>
    </row>
    <row r="2100" spans="1:8" x14ac:dyDescent="0.25">
      <c r="A2100" s="103"/>
      <c r="B2100" s="324"/>
      <c r="C2100" s="324" t="s">
        <v>1539</v>
      </c>
      <c r="D2100" t="s">
        <v>1539</v>
      </c>
      <c r="E2100" s="323" t="s">
        <v>1539</v>
      </c>
      <c r="G2100" s="323" t="s">
        <v>1539</v>
      </c>
      <c r="H2100" s="323" t="s">
        <v>1539</v>
      </c>
    </row>
    <row r="2101" spans="1:8" x14ac:dyDescent="0.25">
      <c r="A2101" s="103"/>
      <c r="B2101" s="324"/>
      <c r="C2101" s="324" t="s">
        <v>1539</v>
      </c>
      <c r="D2101" t="s">
        <v>1539</v>
      </c>
      <c r="E2101" s="323" t="s">
        <v>1539</v>
      </c>
      <c r="G2101" s="323" t="s">
        <v>1539</v>
      </c>
      <c r="H2101" s="323" t="s">
        <v>1539</v>
      </c>
    </row>
    <row r="2102" spans="1:8" x14ac:dyDescent="0.25">
      <c r="A2102" s="103"/>
      <c r="B2102" s="324"/>
      <c r="C2102" s="324" t="s">
        <v>1539</v>
      </c>
      <c r="D2102" t="s">
        <v>1539</v>
      </c>
      <c r="E2102" s="323" t="s">
        <v>1539</v>
      </c>
      <c r="G2102" s="323" t="s">
        <v>1539</v>
      </c>
      <c r="H2102" s="323" t="s">
        <v>1539</v>
      </c>
    </row>
    <row r="2103" spans="1:8" x14ac:dyDescent="0.25">
      <c r="A2103" s="103"/>
      <c r="B2103" s="324"/>
      <c r="C2103" s="324" t="s">
        <v>1539</v>
      </c>
      <c r="D2103" t="s">
        <v>1539</v>
      </c>
      <c r="E2103" s="323" t="s">
        <v>1539</v>
      </c>
      <c r="G2103" s="323" t="s">
        <v>1539</v>
      </c>
      <c r="H2103" s="323" t="s">
        <v>1539</v>
      </c>
    </row>
    <row r="2104" spans="1:8" x14ac:dyDescent="0.25">
      <c r="A2104" s="103"/>
      <c r="B2104" s="324"/>
      <c r="C2104" s="324" t="s">
        <v>1539</v>
      </c>
      <c r="D2104" t="s">
        <v>1539</v>
      </c>
      <c r="E2104" s="323" t="s">
        <v>1539</v>
      </c>
      <c r="G2104" s="323" t="s">
        <v>1539</v>
      </c>
      <c r="H2104" s="323" t="s">
        <v>1539</v>
      </c>
    </row>
    <row r="2105" spans="1:8" x14ac:dyDescent="0.25">
      <c r="A2105" s="103"/>
      <c r="B2105" s="324"/>
      <c r="C2105" s="324" t="s">
        <v>1539</v>
      </c>
      <c r="D2105" t="s">
        <v>1539</v>
      </c>
      <c r="E2105" s="323" t="s">
        <v>1539</v>
      </c>
      <c r="G2105" s="323" t="s">
        <v>1539</v>
      </c>
      <c r="H2105" s="323" t="s">
        <v>1539</v>
      </c>
    </row>
    <row r="2106" spans="1:8" x14ac:dyDescent="0.25">
      <c r="A2106" s="103"/>
      <c r="B2106" s="324"/>
      <c r="C2106" s="324" t="s">
        <v>1539</v>
      </c>
      <c r="D2106" t="s">
        <v>1539</v>
      </c>
      <c r="E2106" s="323" t="s">
        <v>1539</v>
      </c>
      <c r="G2106" s="323" t="s">
        <v>1539</v>
      </c>
      <c r="H2106" s="323" t="s">
        <v>1539</v>
      </c>
    </row>
    <row r="2107" spans="1:8" x14ac:dyDescent="0.25">
      <c r="A2107" s="103"/>
      <c r="B2107" s="324"/>
      <c r="C2107" s="324" t="s">
        <v>1539</v>
      </c>
      <c r="D2107" t="s">
        <v>1539</v>
      </c>
      <c r="E2107" s="323" t="s">
        <v>1539</v>
      </c>
      <c r="G2107" s="323" t="s">
        <v>1539</v>
      </c>
      <c r="H2107" s="323" t="s">
        <v>1539</v>
      </c>
    </row>
    <row r="2108" spans="1:8" x14ac:dyDescent="0.25">
      <c r="A2108" s="103"/>
      <c r="B2108" s="324"/>
      <c r="C2108" s="324" t="s">
        <v>1539</v>
      </c>
      <c r="D2108" t="s">
        <v>1539</v>
      </c>
      <c r="E2108" s="323" t="s">
        <v>1539</v>
      </c>
      <c r="G2108" s="323" t="s">
        <v>1539</v>
      </c>
      <c r="H2108" s="323" t="s">
        <v>1539</v>
      </c>
    </row>
    <row r="2109" spans="1:8" x14ac:dyDescent="0.25">
      <c r="A2109" s="103"/>
      <c r="B2109" s="324"/>
      <c r="C2109" s="324" t="s">
        <v>1539</v>
      </c>
      <c r="D2109" t="s">
        <v>1539</v>
      </c>
      <c r="E2109" s="323" t="s">
        <v>1539</v>
      </c>
      <c r="G2109" s="323" t="s">
        <v>1539</v>
      </c>
      <c r="H2109" s="323" t="s">
        <v>1539</v>
      </c>
    </row>
    <row r="2110" spans="1:8" x14ac:dyDescent="0.25">
      <c r="A2110" s="103"/>
      <c r="B2110" s="324"/>
      <c r="C2110" s="324" t="s">
        <v>1539</v>
      </c>
      <c r="D2110" t="s">
        <v>1539</v>
      </c>
      <c r="E2110" s="323" t="s">
        <v>1539</v>
      </c>
      <c r="G2110" s="323" t="s">
        <v>1539</v>
      </c>
      <c r="H2110" s="323" t="s">
        <v>1539</v>
      </c>
    </row>
    <row r="2111" spans="1:8" x14ac:dyDescent="0.25">
      <c r="A2111" s="103"/>
      <c r="B2111" s="324"/>
      <c r="C2111" s="324" t="s">
        <v>1539</v>
      </c>
      <c r="D2111" t="s">
        <v>1539</v>
      </c>
      <c r="E2111" s="323" t="s">
        <v>1539</v>
      </c>
      <c r="G2111" s="323" t="s">
        <v>1539</v>
      </c>
      <c r="H2111" s="323" t="s">
        <v>1539</v>
      </c>
    </row>
    <row r="2112" spans="1:8" x14ac:dyDescent="0.25">
      <c r="A2112" s="103"/>
      <c r="B2112" s="324"/>
      <c r="C2112" s="324" t="s">
        <v>1539</v>
      </c>
      <c r="D2112" t="s">
        <v>1539</v>
      </c>
      <c r="E2112" s="323" t="s">
        <v>1539</v>
      </c>
      <c r="G2112" s="323" t="s">
        <v>1539</v>
      </c>
      <c r="H2112" s="323" t="s">
        <v>1539</v>
      </c>
    </row>
    <row r="2113" spans="1:8" x14ac:dyDescent="0.25">
      <c r="A2113" s="103"/>
      <c r="B2113" s="324"/>
      <c r="C2113" s="324" t="s">
        <v>1539</v>
      </c>
      <c r="D2113" t="s">
        <v>1539</v>
      </c>
      <c r="E2113" s="323" t="s">
        <v>1539</v>
      </c>
      <c r="G2113" s="323" t="s">
        <v>1539</v>
      </c>
      <c r="H2113" s="323" t="s">
        <v>1539</v>
      </c>
    </row>
    <row r="2114" spans="1:8" x14ac:dyDescent="0.25">
      <c r="A2114" s="103"/>
      <c r="B2114" s="324"/>
      <c r="C2114" s="324" t="s">
        <v>1539</v>
      </c>
      <c r="D2114" t="s">
        <v>1539</v>
      </c>
      <c r="E2114" s="323" t="s">
        <v>1539</v>
      </c>
      <c r="G2114" s="323" t="s">
        <v>1539</v>
      </c>
      <c r="H2114" s="323" t="s">
        <v>1539</v>
      </c>
    </row>
    <row r="2115" spans="1:8" x14ac:dyDescent="0.25">
      <c r="A2115" s="103"/>
      <c r="B2115" s="324"/>
      <c r="C2115" s="324" t="s">
        <v>1539</v>
      </c>
      <c r="D2115" t="s">
        <v>1539</v>
      </c>
      <c r="E2115" s="323" t="s">
        <v>1539</v>
      </c>
      <c r="G2115" s="323" t="s">
        <v>1539</v>
      </c>
      <c r="H2115" s="323" t="s">
        <v>1539</v>
      </c>
    </row>
    <row r="2116" spans="1:8" x14ac:dyDescent="0.25">
      <c r="A2116" s="103"/>
      <c r="B2116" s="324"/>
      <c r="C2116" s="324" t="s">
        <v>1539</v>
      </c>
      <c r="D2116" t="s">
        <v>1539</v>
      </c>
      <c r="E2116" s="323" t="s">
        <v>1539</v>
      </c>
      <c r="G2116" s="323" t="s">
        <v>1539</v>
      </c>
      <c r="H2116" s="323" t="s">
        <v>1539</v>
      </c>
    </row>
    <row r="2117" spans="1:8" x14ac:dyDescent="0.25">
      <c r="A2117" s="103"/>
      <c r="B2117" s="324"/>
      <c r="C2117" s="324" t="s">
        <v>1539</v>
      </c>
      <c r="D2117" t="s">
        <v>1539</v>
      </c>
      <c r="E2117" s="323" t="s">
        <v>1539</v>
      </c>
      <c r="G2117" s="323" t="s">
        <v>1539</v>
      </c>
      <c r="H2117" s="323" t="s">
        <v>1539</v>
      </c>
    </row>
    <row r="2118" spans="1:8" x14ac:dyDescent="0.25">
      <c r="A2118" s="103"/>
      <c r="B2118" s="324"/>
      <c r="C2118" s="324" t="s">
        <v>1539</v>
      </c>
      <c r="D2118" t="s">
        <v>1539</v>
      </c>
      <c r="E2118" s="323" t="s">
        <v>1539</v>
      </c>
      <c r="G2118" s="323" t="s">
        <v>1539</v>
      </c>
      <c r="H2118" s="323" t="s">
        <v>1539</v>
      </c>
    </row>
    <row r="2119" spans="1:8" x14ac:dyDescent="0.25">
      <c r="A2119" s="103"/>
      <c r="B2119" s="324"/>
      <c r="C2119" s="324" t="s">
        <v>1539</v>
      </c>
      <c r="D2119" t="s">
        <v>1539</v>
      </c>
      <c r="E2119" s="323" t="s">
        <v>1539</v>
      </c>
      <c r="G2119" s="323" t="s">
        <v>1539</v>
      </c>
      <c r="H2119" s="323" t="s">
        <v>1539</v>
      </c>
    </row>
    <row r="2120" spans="1:8" x14ac:dyDescent="0.25">
      <c r="A2120" s="103"/>
      <c r="B2120" s="324"/>
      <c r="C2120" s="324" t="s">
        <v>1539</v>
      </c>
      <c r="D2120" t="s">
        <v>1539</v>
      </c>
      <c r="E2120" s="323" t="s">
        <v>1539</v>
      </c>
      <c r="G2120" s="323" t="s">
        <v>1539</v>
      </c>
      <c r="H2120" s="323" t="s">
        <v>1539</v>
      </c>
    </row>
    <row r="2121" spans="1:8" x14ac:dyDescent="0.25">
      <c r="A2121" s="103"/>
      <c r="B2121" s="324"/>
      <c r="C2121" s="324" t="s">
        <v>1539</v>
      </c>
      <c r="D2121" t="s">
        <v>1539</v>
      </c>
      <c r="E2121" s="323" t="s">
        <v>1539</v>
      </c>
      <c r="G2121" s="323" t="s">
        <v>1539</v>
      </c>
      <c r="H2121" s="323" t="s">
        <v>1539</v>
      </c>
    </row>
    <row r="2122" spans="1:8" x14ac:dyDescent="0.25">
      <c r="A2122" s="103"/>
      <c r="B2122" s="324"/>
      <c r="C2122" s="324" t="s">
        <v>1539</v>
      </c>
      <c r="D2122" t="s">
        <v>1539</v>
      </c>
      <c r="E2122" s="323" t="s">
        <v>1539</v>
      </c>
      <c r="G2122" s="323" t="s">
        <v>1539</v>
      </c>
      <c r="H2122" s="323" t="s">
        <v>1539</v>
      </c>
    </row>
    <row r="2123" spans="1:8" x14ac:dyDescent="0.25">
      <c r="A2123" s="103"/>
      <c r="B2123" s="324"/>
      <c r="C2123" s="324" t="s">
        <v>1539</v>
      </c>
      <c r="D2123" t="s">
        <v>1539</v>
      </c>
      <c r="E2123" s="323" t="s">
        <v>1539</v>
      </c>
      <c r="G2123" s="323" t="s">
        <v>1539</v>
      </c>
      <c r="H2123" s="323" t="s">
        <v>1539</v>
      </c>
    </row>
    <row r="2124" spans="1:8" x14ac:dyDescent="0.25">
      <c r="A2124" s="103"/>
      <c r="B2124" s="324"/>
      <c r="C2124" s="324" t="s">
        <v>1539</v>
      </c>
      <c r="D2124" t="s">
        <v>1539</v>
      </c>
      <c r="E2124" s="323" t="s">
        <v>1539</v>
      </c>
      <c r="G2124" s="323" t="s">
        <v>1539</v>
      </c>
      <c r="H2124" s="323" t="s">
        <v>1539</v>
      </c>
    </row>
    <row r="2125" spans="1:8" x14ac:dyDescent="0.25">
      <c r="A2125" s="103"/>
      <c r="B2125" s="324"/>
      <c r="C2125" s="324" t="s">
        <v>1539</v>
      </c>
      <c r="D2125" t="s">
        <v>1539</v>
      </c>
      <c r="E2125" s="323" t="s">
        <v>1539</v>
      </c>
      <c r="G2125" s="323" t="s">
        <v>1539</v>
      </c>
      <c r="H2125" s="323" t="s">
        <v>1539</v>
      </c>
    </row>
    <row r="2126" spans="1:8" x14ac:dyDescent="0.25">
      <c r="A2126" s="103"/>
      <c r="B2126" s="324"/>
      <c r="C2126" s="324" t="s">
        <v>1539</v>
      </c>
      <c r="D2126" t="s">
        <v>1539</v>
      </c>
      <c r="E2126" s="323" t="s">
        <v>1539</v>
      </c>
      <c r="G2126" s="323" t="s">
        <v>1539</v>
      </c>
      <c r="H2126" s="323" t="s">
        <v>1539</v>
      </c>
    </row>
    <row r="2127" spans="1:8" x14ac:dyDescent="0.25">
      <c r="A2127" s="103"/>
      <c r="B2127" s="324"/>
      <c r="C2127" s="324" t="s">
        <v>1539</v>
      </c>
      <c r="D2127" t="s">
        <v>1539</v>
      </c>
      <c r="E2127" s="323" t="s">
        <v>1539</v>
      </c>
      <c r="G2127" s="323" t="s">
        <v>1539</v>
      </c>
      <c r="H2127" s="323" t="s">
        <v>1539</v>
      </c>
    </row>
    <row r="2128" spans="1:8" x14ac:dyDescent="0.25">
      <c r="A2128" s="103"/>
      <c r="B2128" s="324"/>
      <c r="C2128" s="324" t="s">
        <v>1539</v>
      </c>
      <c r="D2128" t="s">
        <v>1539</v>
      </c>
      <c r="E2128" s="323" t="s">
        <v>1539</v>
      </c>
      <c r="G2128" s="323" t="s">
        <v>1539</v>
      </c>
      <c r="H2128" s="323" t="s">
        <v>1539</v>
      </c>
    </row>
    <row r="2129" spans="1:8" x14ac:dyDescent="0.25">
      <c r="A2129" s="103"/>
      <c r="B2129" s="324"/>
      <c r="C2129" s="324" t="s">
        <v>1539</v>
      </c>
      <c r="D2129" t="s">
        <v>1539</v>
      </c>
      <c r="E2129" s="323" t="s">
        <v>1539</v>
      </c>
      <c r="G2129" s="323" t="s">
        <v>1539</v>
      </c>
      <c r="H2129" s="323" t="s">
        <v>1539</v>
      </c>
    </row>
    <row r="2130" spans="1:8" x14ac:dyDescent="0.25">
      <c r="A2130" s="103"/>
      <c r="B2130" s="324"/>
      <c r="C2130" s="324" t="s">
        <v>1539</v>
      </c>
      <c r="D2130" t="s">
        <v>1539</v>
      </c>
      <c r="E2130" s="323" t="s">
        <v>1539</v>
      </c>
      <c r="G2130" s="323" t="s">
        <v>1539</v>
      </c>
      <c r="H2130" s="323" t="s">
        <v>1539</v>
      </c>
    </row>
    <row r="2131" spans="1:8" x14ac:dyDescent="0.25">
      <c r="A2131" s="103"/>
      <c r="B2131" s="324"/>
      <c r="C2131" s="324" t="s">
        <v>1539</v>
      </c>
      <c r="D2131" t="s">
        <v>1539</v>
      </c>
      <c r="E2131" s="323" t="s">
        <v>1539</v>
      </c>
      <c r="G2131" s="323" t="s">
        <v>1539</v>
      </c>
      <c r="H2131" s="323" t="s">
        <v>1539</v>
      </c>
    </row>
    <row r="2132" spans="1:8" x14ac:dyDescent="0.25">
      <c r="A2132" s="103"/>
      <c r="B2132" s="324"/>
      <c r="C2132" s="324" t="s">
        <v>1539</v>
      </c>
      <c r="D2132" t="s">
        <v>1539</v>
      </c>
      <c r="E2132" s="323" t="s">
        <v>1539</v>
      </c>
      <c r="G2132" s="323" t="s">
        <v>1539</v>
      </c>
      <c r="H2132" s="323" t="s">
        <v>1539</v>
      </c>
    </row>
    <row r="2133" spans="1:8" x14ac:dyDescent="0.25">
      <c r="A2133" s="103"/>
      <c r="B2133" s="324"/>
      <c r="C2133" s="324" t="s">
        <v>1539</v>
      </c>
      <c r="D2133" t="s">
        <v>1539</v>
      </c>
      <c r="E2133" s="323" t="s">
        <v>1539</v>
      </c>
      <c r="G2133" s="323" t="s">
        <v>1539</v>
      </c>
      <c r="H2133" s="323" t="s">
        <v>1539</v>
      </c>
    </row>
    <row r="2134" spans="1:8" x14ac:dyDescent="0.25">
      <c r="A2134" s="103"/>
      <c r="B2134" s="324"/>
      <c r="C2134" s="324" t="s">
        <v>1539</v>
      </c>
      <c r="D2134" t="s">
        <v>1539</v>
      </c>
      <c r="E2134" s="323" t="s">
        <v>1539</v>
      </c>
      <c r="G2134" s="323" t="s">
        <v>1539</v>
      </c>
      <c r="H2134" s="323" t="s">
        <v>1539</v>
      </c>
    </row>
    <row r="2135" spans="1:8" x14ac:dyDescent="0.25">
      <c r="A2135" s="103"/>
      <c r="B2135" s="324"/>
      <c r="C2135" s="324" t="s">
        <v>1539</v>
      </c>
      <c r="D2135" t="s">
        <v>1539</v>
      </c>
      <c r="E2135" s="323" t="s">
        <v>1539</v>
      </c>
      <c r="G2135" s="323" t="s">
        <v>1539</v>
      </c>
      <c r="H2135" s="323" t="s">
        <v>1539</v>
      </c>
    </row>
    <row r="2136" spans="1:8" x14ac:dyDescent="0.25">
      <c r="A2136" s="103"/>
      <c r="B2136" s="324"/>
      <c r="C2136" s="324" t="s">
        <v>1539</v>
      </c>
      <c r="D2136" t="s">
        <v>1539</v>
      </c>
      <c r="E2136" s="323" t="s">
        <v>1539</v>
      </c>
      <c r="G2136" s="323" t="s">
        <v>1539</v>
      </c>
      <c r="H2136" s="323" t="s">
        <v>1539</v>
      </c>
    </row>
    <row r="2137" spans="1:8" x14ac:dyDescent="0.25">
      <c r="A2137" s="103"/>
      <c r="B2137" s="324"/>
      <c r="C2137" s="324" t="s">
        <v>1539</v>
      </c>
      <c r="D2137" t="s">
        <v>1539</v>
      </c>
      <c r="E2137" s="323" t="s">
        <v>1539</v>
      </c>
      <c r="G2137" s="323" t="s">
        <v>1539</v>
      </c>
      <c r="H2137" s="323" t="s">
        <v>1539</v>
      </c>
    </row>
    <row r="2138" spans="1:8" x14ac:dyDescent="0.25">
      <c r="A2138" s="103"/>
      <c r="B2138" s="324"/>
      <c r="C2138" s="324" t="s">
        <v>1539</v>
      </c>
      <c r="D2138" t="s">
        <v>1539</v>
      </c>
      <c r="E2138" s="323" t="s">
        <v>1539</v>
      </c>
      <c r="G2138" s="323" t="s">
        <v>1539</v>
      </c>
      <c r="H2138" s="323" t="s">
        <v>1539</v>
      </c>
    </row>
    <row r="2139" spans="1:8" x14ac:dyDescent="0.25">
      <c r="A2139" s="103"/>
      <c r="B2139" s="324"/>
      <c r="C2139" s="324" t="s">
        <v>1539</v>
      </c>
      <c r="D2139" t="s">
        <v>1539</v>
      </c>
      <c r="E2139" s="323" t="s">
        <v>1539</v>
      </c>
      <c r="G2139" s="323" t="s">
        <v>1539</v>
      </c>
      <c r="H2139" s="323" t="s">
        <v>1539</v>
      </c>
    </row>
    <row r="2140" spans="1:8" x14ac:dyDescent="0.25">
      <c r="A2140" s="103"/>
      <c r="B2140" s="326"/>
      <c r="C2140" s="324" t="s">
        <v>1539</v>
      </c>
      <c r="D2140" t="s">
        <v>1539</v>
      </c>
      <c r="E2140" s="323" t="s">
        <v>1539</v>
      </c>
      <c r="G2140" s="323" t="s">
        <v>1539</v>
      </c>
      <c r="H2140" s="323" t="s">
        <v>1539</v>
      </c>
    </row>
    <row r="2141" spans="1:8" x14ac:dyDescent="0.25">
      <c r="A2141" s="103"/>
      <c r="C2141" s="324" t="s">
        <v>1539</v>
      </c>
      <c r="D2141" t="s">
        <v>1539</v>
      </c>
      <c r="E2141" s="323" t="s">
        <v>1539</v>
      </c>
      <c r="G2141" s="323" t="s">
        <v>1539</v>
      </c>
      <c r="H2141" s="323" t="s">
        <v>1539</v>
      </c>
    </row>
    <row r="2142" spans="1:8" x14ac:dyDescent="0.25">
      <c r="A2142" s="103"/>
      <c r="C2142" s="324" t="s">
        <v>1539</v>
      </c>
      <c r="D2142" t="s">
        <v>1539</v>
      </c>
      <c r="E2142" s="323" t="s">
        <v>1539</v>
      </c>
      <c r="G2142" s="323" t="s">
        <v>1539</v>
      </c>
      <c r="H2142" s="323" t="s">
        <v>1539</v>
      </c>
    </row>
    <row r="2143" spans="1:8" x14ac:dyDescent="0.25">
      <c r="A2143" s="103"/>
      <c r="C2143" s="324" t="s">
        <v>1539</v>
      </c>
      <c r="D2143" t="s">
        <v>1539</v>
      </c>
      <c r="E2143" s="323" t="s">
        <v>1539</v>
      </c>
      <c r="G2143" s="323" t="s">
        <v>1539</v>
      </c>
      <c r="H2143" s="323" t="s">
        <v>1539</v>
      </c>
    </row>
    <row r="2144" spans="1:8" x14ac:dyDescent="0.25">
      <c r="A2144" s="103"/>
      <c r="B2144" s="324"/>
      <c r="C2144" s="324" t="s">
        <v>1539</v>
      </c>
      <c r="D2144" t="s">
        <v>1539</v>
      </c>
      <c r="E2144" s="323" t="s">
        <v>1539</v>
      </c>
      <c r="G2144" s="323" t="s">
        <v>1539</v>
      </c>
      <c r="H2144" s="323" t="s">
        <v>1539</v>
      </c>
    </row>
    <row r="2145" spans="1:8" x14ac:dyDescent="0.25">
      <c r="A2145" s="103"/>
      <c r="B2145" s="324"/>
      <c r="C2145" s="324" t="s">
        <v>1539</v>
      </c>
      <c r="D2145" t="s">
        <v>1539</v>
      </c>
      <c r="E2145" s="323" t="s">
        <v>1539</v>
      </c>
      <c r="G2145" s="323" t="s">
        <v>1539</v>
      </c>
      <c r="H2145" s="323" t="s">
        <v>1539</v>
      </c>
    </row>
    <row r="2146" spans="1:8" x14ac:dyDescent="0.25">
      <c r="A2146" s="103"/>
      <c r="B2146" s="324"/>
      <c r="C2146" s="324" t="s">
        <v>1539</v>
      </c>
      <c r="D2146" t="s">
        <v>1539</v>
      </c>
      <c r="E2146" s="323" t="s">
        <v>1539</v>
      </c>
      <c r="G2146" s="323" t="s">
        <v>1539</v>
      </c>
      <c r="H2146" s="323" t="s">
        <v>1539</v>
      </c>
    </row>
    <row r="2147" spans="1:8" x14ac:dyDescent="0.25">
      <c r="A2147" s="103"/>
      <c r="B2147" s="324"/>
      <c r="C2147" s="324" t="s">
        <v>1539</v>
      </c>
      <c r="D2147" t="s">
        <v>1539</v>
      </c>
      <c r="E2147" s="323" t="s">
        <v>1539</v>
      </c>
      <c r="G2147" s="323" t="s">
        <v>1539</v>
      </c>
      <c r="H2147" s="323" t="s">
        <v>1539</v>
      </c>
    </row>
    <row r="2148" spans="1:8" x14ac:dyDescent="0.25">
      <c r="A2148" s="103"/>
      <c r="B2148" s="324"/>
      <c r="C2148" s="324" t="s">
        <v>1539</v>
      </c>
      <c r="D2148" t="s">
        <v>1539</v>
      </c>
      <c r="E2148" s="323" t="s">
        <v>1539</v>
      </c>
      <c r="G2148" s="323" t="s">
        <v>1539</v>
      </c>
      <c r="H2148" s="323" t="s">
        <v>1539</v>
      </c>
    </row>
    <row r="2149" spans="1:8" x14ac:dyDescent="0.25">
      <c r="A2149" s="103"/>
      <c r="B2149" s="324"/>
      <c r="C2149" s="324" t="s">
        <v>1539</v>
      </c>
      <c r="D2149" t="s">
        <v>1539</v>
      </c>
      <c r="E2149" s="323" t="s">
        <v>1539</v>
      </c>
      <c r="G2149" s="323" t="s">
        <v>1539</v>
      </c>
      <c r="H2149" s="323" t="s">
        <v>1539</v>
      </c>
    </row>
    <row r="2150" spans="1:8" x14ac:dyDescent="0.25">
      <c r="A2150" s="103"/>
      <c r="B2150" s="324"/>
      <c r="C2150" s="324" t="s">
        <v>1539</v>
      </c>
      <c r="D2150" t="s">
        <v>1539</v>
      </c>
      <c r="E2150" s="323" t="s">
        <v>1539</v>
      </c>
      <c r="G2150" s="323" t="s">
        <v>1539</v>
      </c>
      <c r="H2150" s="323" t="s">
        <v>1539</v>
      </c>
    </row>
    <row r="2151" spans="1:8" x14ac:dyDescent="0.25">
      <c r="A2151" s="103"/>
      <c r="B2151" s="324"/>
      <c r="C2151" s="324" t="s">
        <v>1539</v>
      </c>
      <c r="D2151" t="s">
        <v>1539</v>
      </c>
      <c r="E2151" s="323" t="s">
        <v>1539</v>
      </c>
      <c r="G2151" s="323" t="s">
        <v>1539</v>
      </c>
      <c r="H2151" s="323" t="s">
        <v>1539</v>
      </c>
    </row>
    <row r="2152" spans="1:8" x14ac:dyDescent="0.25">
      <c r="A2152" s="103"/>
      <c r="B2152" s="324"/>
      <c r="C2152" s="324" t="s">
        <v>1539</v>
      </c>
      <c r="D2152" t="s">
        <v>1539</v>
      </c>
      <c r="E2152" s="323" t="s">
        <v>1539</v>
      </c>
      <c r="G2152" s="323" t="s">
        <v>1539</v>
      </c>
      <c r="H2152" s="323" t="s">
        <v>1539</v>
      </c>
    </row>
    <row r="2153" spans="1:8" x14ac:dyDescent="0.25">
      <c r="A2153" s="103"/>
      <c r="B2153" s="324"/>
      <c r="C2153" s="324" t="s">
        <v>1539</v>
      </c>
      <c r="D2153" t="s">
        <v>1539</v>
      </c>
      <c r="E2153" s="323" t="s">
        <v>1539</v>
      </c>
      <c r="G2153" s="323" t="s">
        <v>1539</v>
      </c>
      <c r="H2153" s="323" t="s">
        <v>1539</v>
      </c>
    </row>
    <row r="2154" spans="1:8" x14ac:dyDescent="0.25">
      <c r="A2154" s="103"/>
      <c r="B2154" s="324"/>
      <c r="C2154" s="324" t="s">
        <v>1539</v>
      </c>
      <c r="D2154" t="s">
        <v>1539</v>
      </c>
      <c r="E2154" s="323" t="s">
        <v>1539</v>
      </c>
      <c r="G2154" s="323" t="s">
        <v>1539</v>
      </c>
      <c r="H2154" s="323" t="s">
        <v>1539</v>
      </c>
    </row>
    <row r="2155" spans="1:8" x14ac:dyDescent="0.25">
      <c r="A2155" s="103"/>
      <c r="B2155" s="324"/>
      <c r="C2155" s="324" t="s">
        <v>1539</v>
      </c>
      <c r="D2155" t="s">
        <v>1539</v>
      </c>
      <c r="E2155" s="323" t="s">
        <v>1539</v>
      </c>
      <c r="G2155" s="323" t="s">
        <v>1539</v>
      </c>
      <c r="H2155" s="323" t="s">
        <v>1539</v>
      </c>
    </row>
    <row r="2156" spans="1:8" x14ac:dyDescent="0.25">
      <c r="A2156" s="103"/>
      <c r="B2156" s="324"/>
      <c r="C2156" s="324" t="s">
        <v>1539</v>
      </c>
      <c r="D2156" t="s">
        <v>1539</v>
      </c>
      <c r="E2156" s="323" t="s">
        <v>1539</v>
      </c>
      <c r="G2156" s="323" t="s">
        <v>1539</v>
      </c>
      <c r="H2156" s="323" t="s">
        <v>1539</v>
      </c>
    </row>
    <row r="2157" spans="1:8" x14ac:dyDescent="0.25">
      <c r="A2157" s="103"/>
      <c r="B2157" s="324"/>
      <c r="C2157" s="324" t="s">
        <v>1539</v>
      </c>
      <c r="D2157" t="s">
        <v>1539</v>
      </c>
      <c r="E2157" s="323" t="s">
        <v>1539</v>
      </c>
      <c r="G2157" s="323" t="s">
        <v>1539</v>
      </c>
      <c r="H2157" s="323" t="s">
        <v>1539</v>
      </c>
    </row>
    <row r="2158" spans="1:8" x14ac:dyDescent="0.25">
      <c r="A2158" s="103"/>
      <c r="B2158" s="324"/>
      <c r="C2158" s="324" t="s">
        <v>1539</v>
      </c>
      <c r="D2158" t="s">
        <v>1539</v>
      </c>
      <c r="E2158" s="323" t="s">
        <v>1539</v>
      </c>
      <c r="G2158" s="323" t="s">
        <v>1539</v>
      </c>
      <c r="H2158" s="323" t="s">
        <v>1539</v>
      </c>
    </row>
    <row r="2159" spans="1:8" x14ac:dyDescent="0.25">
      <c r="A2159" s="103"/>
      <c r="B2159" s="326"/>
      <c r="C2159" s="324" t="s">
        <v>1539</v>
      </c>
      <c r="D2159" t="s">
        <v>1539</v>
      </c>
      <c r="E2159" s="323" t="s">
        <v>1539</v>
      </c>
      <c r="G2159" s="323" t="s">
        <v>1539</v>
      </c>
      <c r="H2159" s="323" t="s">
        <v>1539</v>
      </c>
    </row>
    <row r="2160" spans="1:8" x14ac:dyDescent="0.25">
      <c r="A2160" s="103"/>
      <c r="C2160" s="324" t="s">
        <v>1539</v>
      </c>
      <c r="D2160" t="s">
        <v>1539</v>
      </c>
      <c r="E2160" s="323" t="s">
        <v>1539</v>
      </c>
      <c r="G2160" s="323" t="s">
        <v>1539</v>
      </c>
      <c r="H2160" s="323" t="s">
        <v>1539</v>
      </c>
    </row>
    <row r="2161" spans="1:8" x14ac:dyDescent="0.25">
      <c r="A2161" s="103"/>
      <c r="C2161" s="324" t="s">
        <v>1539</v>
      </c>
      <c r="D2161" t="s">
        <v>1539</v>
      </c>
      <c r="E2161" s="323" t="s">
        <v>1539</v>
      </c>
      <c r="G2161" s="323" t="s">
        <v>1539</v>
      </c>
      <c r="H2161" s="323" t="s">
        <v>1539</v>
      </c>
    </row>
    <row r="2162" spans="1:8" x14ac:dyDescent="0.25">
      <c r="A2162" s="103"/>
      <c r="C2162" s="324" t="s">
        <v>1539</v>
      </c>
      <c r="D2162" t="s">
        <v>1539</v>
      </c>
      <c r="E2162" s="323" t="s">
        <v>1539</v>
      </c>
      <c r="G2162" s="323" t="s">
        <v>1539</v>
      </c>
      <c r="H2162" s="323" t="s">
        <v>1539</v>
      </c>
    </row>
    <row r="2163" spans="1:8" x14ac:dyDescent="0.25">
      <c r="A2163" s="103"/>
      <c r="B2163" s="324"/>
      <c r="C2163" s="324" t="s">
        <v>1539</v>
      </c>
      <c r="D2163" t="s">
        <v>1539</v>
      </c>
      <c r="E2163" s="323" t="s">
        <v>1539</v>
      </c>
      <c r="G2163" s="323" t="s">
        <v>1539</v>
      </c>
      <c r="H2163" s="323" t="s">
        <v>1539</v>
      </c>
    </row>
    <row r="2164" spans="1:8" x14ac:dyDescent="0.25">
      <c r="A2164" s="103"/>
      <c r="B2164" s="324"/>
      <c r="C2164" s="324" t="s">
        <v>1539</v>
      </c>
      <c r="D2164" t="s">
        <v>1539</v>
      </c>
      <c r="E2164" s="323" t="s">
        <v>1539</v>
      </c>
      <c r="G2164" s="323" t="s">
        <v>1539</v>
      </c>
      <c r="H2164" s="323" t="s">
        <v>1539</v>
      </c>
    </row>
    <row r="2165" spans="1:8" x14ac:dyDescent="0.25">
      <c r="A2165" s="103"/>
      <c r="B2165" s="324"/>
      <c r="C2165" s="324" t="s">
        <v>1539</v>
      </c>
      <c r="D2165" t="s">
        <v>1539</v>
      </c>
      <c r="E2165" s="323" t="s">
        <v>1539</v>
      </c>
      <c r="G2165" s="323" t="s">
        <v>1539</v>
      </c>
      <c r="H2165" s="323" t="s">
        <v>1539</v>
      </c>
    </row>
    <row r="2166" spans="1:8" x14ac:dyDescent="0.25">
      <c r="A2166" s="103"/>
      <c r="B2166" s="324"/>
      <c r="C2166" s="324" t="s">
        <v>1539</v>
      </c>
      <c r="D2166" t="s">
        <v>1539</v>
      </c>
      <c r="E2166" s="323" t="s">
        <v>1539</v>
      </c>
      <c r="G2166" s="323" t="s">
        <v>1539</v>
      </c>
      <c r="H2166" s="323" t="s">
        <v>1539</v>
      </c>
    </row>
    <row r="2167" spans="1:8" x14ac:dyDescent="0.25">
      <c r="A2167" s="103"/>
      <c r="B2167" s="324"/>
      <c r="C2167" s="324" t="s">
        <v>1539</v>
      </c>
      <c r="D2167" t="s">
        <v>1539</v>
      </c>
      <c r="E2167" s="323" t="s">
        <v>1539</v>
      </c>
      <c r="G2167" s="323" t="s">
        <v>1539</v>
      </c>
      <c r="H2167" s="323" t="s">
        <v>1539</v>
      </c>
    </row>
    <row r="2168" spans="1:8" x14ac:dyDescent="0.25">
      <c r="A2168" s="103"/>
      <c r="B2168" s="324"/>
      <c r="C2168" s="324" t="s">
        <v>1539</v>
      </c>
      <c r="D2168" t="s">
        <v>1539</v>
      </c>
      <c r="E2168" s="323" t="s">
        <v>1539</v>
      </c>
      <c r="G2168" s="323" t="s">
        <v>1539</v>
      </c>
      <c r="H2168" s="323" t="s">
        <v>1539</v>
      </c>
    </row>
    <row r="2169" spans="1:8" x14ac:dyDescent="0.25">
      <c r="A2169" s="103"/>
      <c r="B2169" s="324"/>
      <c r="C2169" s="324" t="s">
        <v>1539</v>
      </c>
      <c r="D2169" t="s">
        <v>1539</v>
      </c>
      <c r="E2169" s="323" t="s">
        <v>1539</v>
      </c>
      <c r="G2169" s="323" t="s">
        <v>1539</v>
      </c>
      <c r="H2169" s="323" t="s">
        <v>1539</v>
      </c>
    </row>
    <row r="2170" spans="1:8" x14ac:dyDescent="0.25">
      <c r="A2170" s="103"/>
      <c r="B2170" s="324"/>
      <c r="C2170" s="324" t="s">
        <v>1539</v>
      </c>
      <c r="D2170" t="s">
        <v>1539</v>
      </c>
      <c r="E2170" s="323" t="s">
        <v>1539</v>
      </c>
      <c r="G2170" s="323" t="s">
        <v>1539</v>
      </c>
      <c r="H2170" s="323" t="s">
        <v>1539</v>
      </c>
    </row>
    <row r="2171" spans="1:8" x14ac:dyDescent="0.25">
      <c r="A2171" s="103"/>
      <c r="B2171" s="324"/>
      <c r="C2171" s="324" t="s">
        <v>1539</v>
      </c>
      <c r="D2171" t="s">
        <v>1539</v>
      </c>
      <c r="E2171" s="323" t="s">
        <v>1539</v>
      </c>
      <c r="G2171" s="323" t="s">
        <v>1539</v>
      </c>
      <c r="H2171" s="323" t="s">
        <v>1539</v>
      </c>
    </row>
    <row r="2172" spans="1:8" x14ac:dyDescent="0.25">
      <c r="A2172" s="103"/>
      <c r="B2172" s="324"/>
      <c r="C2172" s="324" t="s">
        <v>1539</v>
      </c>
      <c r="D2172" t="s">
        <v>1539</v>
      </c>
      <c r="E2172" s="323" t="s">
        <v>1539</v>
      </c>
      <c r="G2172" s="323" t="s">
        <v>1539</v>
      </c>
      <c r="H2172" s="323" t="s">
        <v>1539</v>
      </c>
    </row>
    <row r="2173" spans="1:8" x14ac:dyDescent="0.25">
      <c r="A2173" s="103"/>
      <c r="B2173" s="324"/>
      <c r="C2173" s="324" t="s">
        <v>1539</v>
      </c>
      <c r="D2173" t="s">
        <v>1539</v>
      </c>
      <c r="E2173" s="323" t="s">
        <v>1539</v>
      </c>
      <c r="G2173" s="323" t="s">
        <v>1539</v>
      </c>
      <c r="H2173" s="323" t="s">
        <v>1539</v>
      </c>
    </row>
    <row r="2174" spans="1:8" x14ac:dyDescent="0.25">
      <c r="A2174" s="103"/>
      <c r="B2174" s="324"/>
      <c r="C2174" s="324" t="s">
        <v>1539</v>
      </c>
      <c r="D2174" t="s">
        <v>1539</v>
      </c>
      <c r="E2174" s="323" t="s">
        <v>1539</v>
      </c>
      <c r="G2174" s="323" t="s">
        <v>1539</v>
      </c>
      <c r="H2174" s="323" t="s">
        <v>1539</v>
      </c>
    </row>
    <row r="2175" spans="1:8" x14ac:dyDescent="0.25">
      <c r="A2175" s="103"/>
      <c r="B2175" s="324"/>
      <c r="C2175" s="324" t="s">
        <v>1539</v>
      </c>
      <c r="D2175" t="s">
        <v>1539</v>
      </c>
      <c r="E2175" s="323" t="s">
        <v>1539</v>
      </c>
      <c r="G2175" s="323" t="s">
        <v>1539</v>
      </c>
      <c r="H2175" s="323" t="s">
        <v>1539</v>
      </c>
    </row>
    <row r="2176" spans="1:8" x14ac:dyDescent="0.25">
      <c r="A2176" s="103"/>
      <c r="B2176" s="324"/>
      <c r="C2176" s="324" t="s">
        <v>1539</v>
      </c>
      <c r="D2176" t="s">
        <v>1539</v>
      </c>
      <c r="E2176" s="323" t="s">
        <v>1539</v>
      </c>
      <c r="G2176" s="323" t="s">
        <v>1539</v>
      </c>
      <c r="H2176" s="323" t="s">
        <v>1539</v>
      </c>
    </row>
    <row r="2177" spans="1:8" x14ac:dyDescent="0.25">
      <c r="A2177" s="103"/>
      <c r="B2177" s="324"/>
      <c r="C2177" s="324" t="s">
        <v>1539</v>
      </c>
      <c r="D2177" t="s">
        <v>1539</v>
      </c>
      <c r="E2177" s="323" t="s">
        <v>1539</v>
      </c>
      <c r="G2177" s="323" t="s">
        <v>1539</v>
      </c>
      <c r="H2177" s="323" t="s">
        <v>1539</v>
      </c>
    </row>
    <row r="2178" spans="1:8" x14ac:dyDescent="0.25">
      <c r="A2178" s="103"/>
      <c r="B2178" s="324"/>
      <c r="C2178" s="324" t="s">
        <v>1539</v>
      </c>
      <c r="D2178" t="s">
        <v>1539</v>
      </c>
      <c r="E2178" s="323" t="s">
        <v>1539</v>
      </c>
      <c r="G2178" s="323" t="s">
        <v>1539</v>
      </c>
      <c r="H2178" s="323" t="s">
        <v>1539</v>
      </c>
    </row>
    <row r="2179" spans="1:8" x14ac:dyDescent="0.25">
      <c r="A2179" s="103"/>
      <c r="B2179" s="324"/>
      <c r="C2179" s="324" t="s">
        <v>1539</v>
      </c>
      <c r="D2179" t="s">
        <v>1539</v>
      </c>
      <c r="E2179" s="323" t="s">
        <v>1539</v>
      </c>
      <c r="G2179" s="323" t="s">
        <v>1539</v>
      </c>
      <c r="H2179" s="323" t="s">
        <v>1539</v>
      </c>
    </row>
    <row r="2180" spans="1:8" x14ac:dyDescent="0.25">
      <c r="A2180" s="103"/>
      <c r="B2180" s="324"/>
      <c r="C2180" s="324" t="s">
        <v>1539</v>
      </c>
      <c r="D2180" t="s">
        <v>1539</v>
      </c>
      <c r="E2180" s="323" t="s">
        <v>1539</v>
      </c>
      <c r="G2180" s="323" t="s">
        <v>1539</v>
      </c>
      <c r="H2180" s="323" t="s">
        <v>1539</v>
      </c>
    </row>
    <row r="2181" spans="1:8" x14ac:dyDescent="0.25">
      <c r="A2181" s="103"/>
      <c r="B2181" s="324"/>
      <c r="C2181" s="324" t="s">
        <v>1539</v>
      </c>
      <c r="D2181" t="s">
        <v>1539</v>
      </c>
      <c r="E2181" s="323" t="s">
        <v>1539</v>
      </c>
      <c r="G2181" s="323" t="s">
        <v>1539</v>
      </c>
      <c r="H2181" s="323" t="s">
        <v>1539</v>
      </c>
    </row>
    <row r="2182" spans="1:8" x14ac:dyDescent="0.25">
      <c r="A2182" s="103"/>
      <c r="B2182" s="324"/>
      <c r="C2182" s="324" t="s">
        <v>1539</v>
      </c>
      <c r="D2182" t="s">
        <v>1539</v>
      </c>
      <c r="E2182" s="323" t="s">
        <v>1539</v>
      </c>
      <c r="G2182" s="323" t="s">
        <v>1539</v>
      </c>
      <c r="H2182" s="323" t="s">
        <v>1539</v>
      </c>
    </row>
    <row r="2183" spans="1:8" x14ac:dyDescent="0.25">
      <c r="A2183" s="103"/>
      <c r="B2183" s="324"/>
      <c r="C2183" s="324" t="s">
        <v>1539</v>
      </c>
      <c r="D2183" t="s">
        <v>1539</v>
      </c>
      <c r="E2183" s="323" t="s">
        <v>1539</v>
      </c>
      <c r="G2183" s="323" t="s">
        <v>1539</v>
      </c>
      <c r="H2183" s="323" t="s">
        <v>1539</v>
      </c>
    </row>
    <row r="2184" spans="1:8" x14ac:dyDescent="0.25">
      <c r="A2184" s="103"/>
      <c r="B2184" s="324"/>
      <c r="C2184" s="324" t="s">
        <v>1539</v>
      </c>
      <c r="D2184" t="s">
        <v>1539</v>
      </c>
      <c r="E2184" s="323" t="s">
        <v>1539</v>
      </c>
      <c r="G2184" s="323" t="s">
        <v>1539</v>
      </c>
      <c r="H2184" s="323" t="s">
        <v>1539</v>
      </c>
    </row>
    <row r="2185" spans="1:8" x14ac:dyDescent="0.25">
      <c r="A2185" s="103"/>
      <c r="B2185" s="324"/>
      <c r="C2185" s="324" t="s">
        <v>1539</v>
      </c>
      <c r="D2185" t="s">
        <v>1539</v>
      </c>
      <c r="E2185" s="323" t="s">
        <v>1539</v>
      </c>
      <c r="G2185" s="323" t="s">
        <v>1539</v>
      </c>
      <c r="H2185" s="323" t="s">
        <v>1539</v>
      </c>
    </row>
    <row r="2186" spans="1:8" x14ac:dyDescent="0.25">
      <c r="A2186" s="103"/>
      <c r="B2186" s="324"/>
      <c r="C2186" s="324" t="s">
        <v>1539</v>
      </c>
      <c r="D2186" t="s">
        <v>1539</v>
      </c>
      <c r="E2186" s="323" t="s">
        <v>1539</v>
      </c>
      <c r="G2186" s="323" t="s">
        <v>1539</v>
      </c>
      <c r="H2186" s="323" t="s">
        <v>1539</v>
      </c>
    </row>
    <row r="2187" spans="1:8" x14ac:dyDescent="0.25">
      <c r="A2187" s="103"/>
      <c r="B2187" s="324"/>
      <c r="C2187" s="324" t="s">
        <v>1539</v>
      </c>
      <c r="D2187" t="s">
        <v>1539</v>
      </c>
      <c r="E2187" s="323" t="s">
        <v>1539</v>
      </c>
      <c r="G2187" s="323" t="s">
        <v>1539</v>
      </c>
      <c r="H2187" s="323" t="s">
        <v>1539</v>
      </c>
    </row>
    <row r="2188" spans="1:8" x14ac:dyDescent="0.25">
      <c r="A2188" s="103"/>
      <c r="B2188" s="324"/>
      <c r="C2188" s="324" t="s">
        <v>1539</v>
      </c>
      <c r="D2188" t="s">
        <v>1539</v>
      </c>
      <c r="E2188" s="323" t="s">
        <v>1539</v>
      </c>
      <c r="G2188" s="323" t="s">
        <v>1539</v>
      </c>
      <c r="H2188" s="323" t="s">
        <v>1539</v>
      </c>
    </row>
    <row r="2189" spans="1:8" x14ac:dyDescent="0.25">
      <c r="A2189" s="103"/>
      <c r="B2189" s="324"/>
      <c r="C2189" s="324" t="s">
        <v>1539</v>
      </c>
      <c r="D2189" t="s">
        <v>1539</v>
      </c>
      <c r="E2189" s="323" t="s">
        <v>1539</v>
      </c>
      <c r="G2189" s="323" t="s">
        <v>1539</v>
      </c>
      <c r="H2189" s="323" t="s">
        <v>1539</v>
      </c>
    </row>
    <row r="2190" spans="1:8" x14ac:dyDescent="0.25">
      <c r="A2190" s="103"/>
      <c r="B2190" s="324"/>
      <c r="C2190" s="324" t="s">
        <v>1539</v>
      </c>
      <c r="D2190" t="s">
        <v>1539</v>
      </c>
      <c r="E2190" s="323" t="s">
        <v>1539</v>
      </c>
      <c r="G2190" s="323" t="s">
        <v>1539</v>
      </c>
      <c r="H2190" s="323" t="s">
        <v>1539</v>
      </c>
    </row>
    <row r="2191" spans="1:8" x14ac:dyDescent="0.25">
      <c r="A2191" s="103"/>
      <c r="B2191" s="324"/>
      <c r="C2191" s="324" t="s">
        <v>1539</v>
      </c>
      <c r="D2191" t="s">
        <v>1539</v>
      </c>
      <c r="E2191" s="323" t="s">
        <v>1539</v>
      </c>
      <c r="G2191" s="323" t="s">
        <v>1539</v>
      </c>
      <c r="H2191" s="323" t="s">
        <v>1539</v>
      </c>
    </row>
    <row r="2192" spans="1:8" x14ac:dyDescent="0.25">
      <c r="A2192" s="103"/>
      <c r="B2192" s="324"/>
      <c r="C2192" s="324" t="s">
        <v>1539</v>
      </c>
      <c r="D2192" t="s">
        <v>1539</v>
      </c>
      <c r="E2192" s="323" t="s">
        <v>1539</v>
      </c>
      <c r="G2192" s="323" t="s">
        <v>1539</v>
      </c>
      <c r="H2192" s="323" t="s">
        <v>1539</v>
      </c>
    </row>
    <row r="2193" spans="1:8" x14ac:dyDescent="0.25">
      <c r="A2193" s="103"/>
      <c r="B2193" s="324"/>
      <c r="C2193" s="324" t="s">
        <v>1539</v>
      </c>
      <c r="D2193" t="s">
        <v>1539</v>
      </c>
      <c r="E2193" s="323" t="s">
        <v>1539</v>
      </c>
      <c r="G2193" s="323" t="s">
        <v>1539</v>
      </c>
      <c r="H2193" s="323" t="s">
        <v>1539</v>
      </c>
    </row>
    <row r="2194" spans="1:8" x14ac:dyDescent="0.25">
      <c r="A2194" s="103"/>
      <c r="B2194" s="324"/>
      <c r="C2194" s="324" t="s">
        <v>1539</v>
      </c>
      <c r="D2194" t="s">
        <v>1539</v>
      </c>
      <c r="E2194" s="323" t="s">
        <v>1539</v>
      </c>
      <c r="G2194" s="323" t="s">
        <v>1539</v>
      </c>
      <c r="H2194" s="323" t="s">
        <v>1539</v>
      </c>
    </row>
    <row r="2195" spans="1:8" x14ac:dyDescent="0.25">
      <c r="A2195" s="103"/>
      <c r="B2195" s="324"/>
      <c r="C2195" s="324" t="s">
        <v>1539</v>
      </c>
      <c r="D2195" t="s">
        <v>1539</v>
      </c>
      <c r="E2195" s="323" t="s">
        <v>1539</v>
      </c>
      <c r="G2195" s="323" t="s">
        <v>1539</v>
      </c>
      <c r="H2195" s="323" t="s">
        <v>1539</v>
      </c>
    </row>
    <row r="2196" spans="1:8" x14ac:dyDescent="0.25">
      <c r="A2196" s="103"/>
      <c r="B2196" s="324"/>
      <c r="C2196" s="324" t="s">
        <v>1539</v>
      </c>
      <c r="D2196" t="s">
        <v>1539</v>
      </c>
      <c r="E2196" s="323" t="s">
        <v>1539</v>
      </c>
      <c r="G2196" s="323" t="s">
        <v>1539</v>
      </c>
      <c r="H2196" s="323" t="s">
        <v>1539</v>
      </c>
    </row>
    <row r="2197" spans="1:8" x14ac:dyDescent="0.25">
      <c r="A2197" s="103"/>
      <c r="B2197" s="324"/>
      <c r="C2197" s="324" t="s">
        <v>1539</v>
      </c>
      <c r="D2197" t="s">
        <v>1539</v>
      </c>
      <c r="E2197" s="323" t="s">
        <v>1539</v>
      </c>
      <c r="G2197" s="323" t="s">
        <v>1539</v>
      </c>
      <c r="H2197" s="323" t="s">
        <v>1539</v>
      </c>
    </row>
    <row r="2198" spans="1:8" x14ac:dyDescent="0.25">
      <c r="A2198" s="103"/>
      <c r="B2198" s="324"/>
      <c r="C2198" s="324" t="s">
        <v>1539</v>
      </c>
      <c r="D2198" t="s">
        <v>1539</v>
      </c>
      <c r="E2198" s="323" t="s">
        <v>1539</v>
      </c>
      <c r="G2198" s="323" t="s">
        <v>1539</v>
      </c>
      <c r="H2198" s="323" t="s">
        <v>1539</v>
      </c>
    </row>
    <row r="2199" spans="1:8" x14ac:dyDescent="0.25">
      <c r="A2199" s="103"/>
      <c r="B2199" s="326"/>
      <c r="C2199" s="324" t="s">
        <v>1539</v>
      </c>
      <c r="D2199" t="s">
        <v>1539</v>
      </c>
      <c r="E2199" s="323" t="s">
        <v>1539</v>
      </c>
      <c r="G2199" s="323" t="s">
        <v>1539</v>
      </c>
      <c r="H2199" s="323" t="s">
        <v>1539</v>
      </c>
    </row>
    <row r="2200" spans="1:8" x14ac:dyDescent="0.25">
      <c r="A2200" s="103"/>
      <c r="C2200" s="324" t="s">
        <v>1539</v>
      </c>
      <c r="D2200" t="s">
        <v>1539</v>
      </c>
      <c r="E2200" s="323" t="s">
        <v>1539</v>
      </c>
      <c r="G2200" s="323" t="s">
        <v>1539</v>
      </c>
      <c r="H2200" s="323" t="s">
        <v>1539</v>
      </c>
    </row>
    <row r="2201" spans="1:8" x14ac:dyDescent="0.25">
      <c r="A2201" s="103"/>
      <c r="C2201" s="324" t="s">
        <v>1539</v>
      </c>
      <c r="D2201" t="s">
        <v>1539</v>
      </c>
      <c r="E2201" s="323" t="s">
        <v>1539</v>
      </c>
      <c r="G2201" s="323" t="s">
        <v>1539</v>
      </c>
      <c r="H2201" s="323" t="s">
        <v>1539</v>
      </c>
    </row>
    <row r="2202" spans="1:8" x14ac:dyDescent="0.25">
      <c r="A2202" s="103"/>
      <c r="C2202" s="324" t="s">
        <v>1539</v>
      </c>
      <c r="D2202" t="s">
        <v>1539</v>
      </c>
      <c r="E2202" s="323" t="s">
        <v>1539</v>
      </c>
      <c r="G2202" s="323" t="s">
        <v>1539</v>
      </c>
      <c r="H2202" s="323" t="s">
        <v>1539</v>
      </c>
    </row>
    <row r="2203" spans="1:8" x14ac:dyDescent="0.25">
      <c r="A2203" s="103"/>
      <c r="B2203" s="326"/>
      <c r="C2203" s="324" t="s">
        <v>1539</v>
      </c>
      <c r="D2203" t="s">
        <v>1539</v>
      </c>
      <c r="E2203" s="323" t="s">
        <v>1539</v>
      </c>
      <c r="G2203" s="323" t="s">
        <v>1539</v>
      </c>
      <c r="H2203" s="323" t="s">
        <v>1539</v>
      </c>
    </row>
    <row r="2204" spans="1:8" x14ac:dyDescent="0.25">
      <c r="A2204" s="103"/>
      <c r="C2204" s="324" t="s">
        <v>1539</v>
      </c>
      <c r="D2204" t="s">
        <v>1539</v>
      </c>
      <c r="E2204" s="323" t="s">
        <v>1539</v>
      </c>
      <c r="G2204" s="323" t="s">
        <v>1539</v>
      </c>
      <c r="H2204" s="323" t="s">
        <v>1539</v>
      </c>
    </row>
    <row r="2205" spans="1:8" x14ac:dyDescent="0.25">
      <c r="A2205" s="103"/>
      <c r="C2205" s="324" t="s">
        <v>1539</v>
      </c>
      <c r="D2205" t="s">
        <v>1539</v>
      </c>
      <c r="E2205" s="323" t="s">
        <v>1539</v>
      </c>
      <c r="G2205" s="323" t="s">
        <v>1539</v>
      </c>
      <c r="H2205" s="323" t="s">
        <v>1539</v>
      </c>
    </row>
    <row r="2206" spans="1:8" x14ac:dyDescent="0.25">
      <c r="A2206" s="103"/>
      <c r="C2206" s="324" t="s">
        <v>1539</v>
      </c>
      <c r="D2206" t="s">
        <v>1539</v>
      </c>
      <c r="E2206" s="323" t="s">
        <v>1539</v>
      </c>
      <c r="G2206" s="323" t="s">
        <v>1539</v>
      </c>
      <c r="H2206" s="323" t="s">
        <v>1539</v>
      </c>
    </row>
    <row r="2207" spans="1:8" x14ac:dyDescent="0.25">
      <c r="A2207" s="103"/>
      <c r="B2207" s="324"/>
      <c r="C2207" s="324" t="s">
        <v>1539</v>
      </c>
      <c r="D2207" t="s">
        <v>1539</v>
      </c>
      <c r="E2207" s="323" t="s">
        <v>1539</v>
      </c>
      <c r="G2207" s="323" t="s">
        <v>1539</v>
      </c>
      <c r="H2207" s="323" t="s">
        <v>1539</v>
      </c>
    </row>
    <row r="2208" spans="1:8" x14ac:dyDescent="0.25">
      <c r="A2208" s="103"/>
      <c r="B2208" s="324"/>
      <c r="C2208" s="324" t="s">
        <v>1539</v>
      </c>
      <c r="D2208" t="s">
        <v>1539</v>
      </c>
      <c r="E2208" s="323" t="s">
        <v>1539</v>
      </c>
      <c r="G2208" s="323" t="s">
        <v>1539</v>
      </c>
      <c r="H2208" s="323" t="s">
        <v>1539</v>
      </c>
    </row>
    <row r="2209" spans="1:8" x14ac:dyDescent="0.25">
      <c r="A2209" s="103"/>
      <c r="B2209" s="324"/>
      <c r="C2209" s="324" t="s">
        <v>1539</v>
      </c>
      <c r="D2209" t="s">
        <v>1539</v>
      </c>
      <c r="E2209" s="323" t="s">
        <v>1539</v>
      </c>
      <c r="G2209" s="323" t="s">
        <v>1539</v>
      </c>
      <c r="H2209" s="323" t="s">
        <v>1539</v>
      </c>
    </row>
    <row r="2210" spans="1:8" x14ac:dyDescent="0.25">
      <c r="A2210" s="103"/>
      <c r="B2210" s="324"/>
      <c r="C2210" s="324" t="s">
        <v>1539</v>
      </c>
      <c r="D2210" t="s">
        <v>1539</v>
      </c>
      <c r="E2210" s="323" t="s">
        <v>1539</v>
      </c>
      <c r="G2210" s="323" t="s">
        <v>1539</v>
      </c>
      <c r="H2210" s="323" t="s">
        <v>1539</v>
      </c>
    </row>
    <row r="2211" spans="1:8" x14ac:dyDescent="0.25">
      <c r="A2211" s="103"/>
      <c r="B2211" s="324"/>
      <c r="C2211" s="324" t="s">
        <v>1539</v>
      </c>
      <c r="D2211" t="s">
        <v>1539</v>
      </c>
      <c r="E2211" s="323" t="s">
        <v>1539</v>
      </c>
      <c r="G2211" s="323" t="s">
        <v>1539</v>
      </c>
      <c r="H2211" s="323" t="s">
        <v>1539</v>
      </c>
    </row>
    <row r="2212" spans="1:8" x14ac:dyDescent="0.25">
      <c r="A2212" s="103"/>
      <c r="B2212" s="324"/>
      <c r="C2212" s="324" t="s">
        <v>1539</v>
      </c>
      <c r="D2212" t="s">
        <v>1539</v>
      </c>
      <c r="E2212" s="323" t="s">
        <v>1539</v>
      </c>
      <c r="G2212" s="323" t="s">
        <v>1539</v>
      </c>
      <c r="H2212" s="323" t="s">
        <v>1539</v>
      </c>
    </row>
    <row r="2213" spans="1:8" x14ac:dyDescent="0.25">
      <c r="A2213" s="103"/>
      <c r="B2213" s="324"/>
      <c r="C2213" s="324" t="s">
        <v>1539</v>
      </c>
      <c r="D2213" t="s">
        <v>1539</v>
      </c>
      <c r="E2213" s="323" t="s">
        <v>1539</v>
      </c>
      <c r="G2213" s="323" t="s">
        <v>1539</v>
      </c>
      <c r="H2213" s="323" t="s">
        <v>1539</v>
      </c>
    </row>
    <row r="2214" spans="1:8" x14ac:dyDescent="0.25">
      <c r="A2214" s="103"/>
      <c r="B2214" s="324"/>
      <c r="C2214" s="324" t="s">
        <v>1539</v>
      </c>
      <c r="D2214" t="s">
        <v>1539</v>
      </c>
      <c r="E2214" s="323" t="s">
        <v>1539</v>
      </c>
      <c r="G2214" s="323" t="s">
        <v>1539</v>
      </c>
      <c r="H2214" s="323" t="s">
        <v>1539</v>
      </c>
    </row>
    <row r="2215" spans="1:8" x14ac:dyDescent="0.25">
      <c r="A2215" s="103"/>
      <c r="B2215" s="324"/>
      <c r="C2215" s="324" t="s">
        <v>1539</v>
      </c>
      <c r="D2215" t="s">
        <v>1539</v>
      </c>
      <c r="E2215" s="323" t="s">
        <v>1539</v>
      </c>
      <c r="G2215" s="323" t="s">
        <v>1539</v>
      </c>
      <c r="H2215" s="323" t="s">
        <v>1539</v>
      </c>
    </row>
    <row r="2216" spans="1:8" x14ac:dyDescent="0.25">
      <c r="A2216" s="103"/>
      <c r="B2216" s="324"/>
      <c r="C2216" s="324" t="s">
        <v>1539</v>
      </c>
      <c r="D2216" t="s">
        <v>1539</v>
      </c>
      <c r="E2216" s="323" t="s">
        <v>1539</v>
      </c>
      <c r="G2216" s="323" t="s">
        <v>1539</v>
      </c>
      <c r="H2216" s="323" t="s">
        <v>1539</v>
      </c>
    </row>
    <row r="2217" spans="1:8" x14ac:dyDescent="0.25">
      <c r="A2217" s="103"/>
      <c r="B2217" s="324"/>
      <c r="C2217" s="324" t="s">
        <v>1539</v>
      </c>
      <c r="D2217" t="s">
        <v>1539</v>
      </c>
      <c r="E2217" s="323" t="s">
        <v>1539</v>
      </c>
      <c r="G2217" s="323" t="s">
        <v>1539</v>
      </c>
      <c r="H2217" s="323" t="s">
        <v>1539</v>
      </c>
    </row>
    <row r="2218" spans="1:8" x14ac:dyDescent="0.25">
      <c r="A2218" s="103"/>
      <c r="B2218" s="324"/>
      <c r="C2218" s="324" t="s">
        <v>1539</v>
      </c>
      <c r="D2218" t="s">
        <v>1539</v>
      </c>
      <c r="E2218" s="323" t="s">
        <v>1539</v>
      </c>
      <c r="G2218" s="323" t="s">
        <v>1539</v>
      </c>
      <c r="H2218" s="323" t="s">
        <v>1539</v>
      </c>
    </row>
    <row r="2219" spans="1:8" x14ac:dyDescent="0.25">
      <c r="A2219" s="103"/>
      <c r="B2219" s="326"/>
      <c r="C2219" s="324" t="s">
        <v>1539</v>
      </c>
      <c r="D2219" t="s">
        <v>1539</v>
      </c>
      <c r="E2219" s="323" t="s">
        <v>1539</v>
      </c>
      <c r="G2219" s="323" t="s">
        <v>1539</v>
      </c>
      <c r="H2219" s="323" t="s">
        <v>1539</v>
      </c>
    </row>
    <row r="2220" spans="1:8" x14ac:dyDescent="0.25">
      <c r="A2220" s="103"/>
      <c r="C2220" s="324" t="s">
        <v>1539</v>
      </c>
      <c r="D2220" t="s">
        <v>1539</v>
      </c>
      <c r="E2220" s="323" t="s">
        <v>1539</v>
      </c>
      <c r="G2220" s="323" t="s">
        <v>1539</v>
      </c>
      <c r="H2220" s="323" t="s">
        <v>1539</v>
      </c>
    </row>
    <row r="2221" spans="1:8" x14ac:dyDescent="0.25">
      <c r="A2221" s="103"/>
      <c r="C2221" s="324" t="s">
        <v>1539</v>
      </c>
      <c r="D2221" t="s">
        <v>1539</v>
      </c>
      <c r="E2221" s="323" t="s">
        <v>1539</v>
      </c>
      <c r="G2221" s="323" t="s">
        <v>1539</v>
      </c>
      <c r="H2221" s="323" t="s">
        <v>1539</v>
      </c>
    </row>
    <row r="2222" spans="1:8" x14ac:dyDescent="0.25">
      <c r="A2222" s="103"/>
      <c r="C2222" s="324" t="s">
        <v>1539</v>
      </c>
      <c r="D2222" t="s">
        <v>1539</v>
      </c>
      <c r="E2222" s="323" t="s">
        <v>1539</v>
      </c>
      <c r="G2222" s="323" t="s">
        <v>1539</v>
      </c>
      <c r="H2222" s="323" t="s">
        <v>1539</v>
      </c>
    </row>
    <row r="2223" spans="1:8" x14ac:dyDescent="0.25">
      <c r="A2223" s="103"/>
      <c r="B2223" s="324"/>
      <c r="C2223" s="324" t="s">
        <v>1539</v>
      </c>
      <c r="D2223" t="s">
        <v>1539</v>
      </c>
      <c r="E2223" s="323" t="s">
        <v>1539</v>
      </c>
      <c r="G2223" s="323" t="s">
        <v>1539</v>
      </c>
      <c r="H2223" s="323" t="s">
        <v>1539</v>
      </c>
    </row>
    <row r="2224" spans="1:8" x14ac:dyDescent="0.25">
      <c r="A2224" s="103"/>
      <c r="B2224" s="324"/>
      <c r="C2224" s="324" t="s">
        <v>1539</v>
      </c>
      <c r="D2224" t="s">
        <v>1539</v>
      </c>
      <c r="E2224" s="323" t="s">
        <v>1539</v>
      </c>
      <c r="G2224" s="323" t="s">
        <v>1539</v>
      </c>
      <c r="H2224" s="323" t="s">
        <v>1539</v>
      </c>
    </row>
    <row r="2225" spans="1:8" x14ac:dyDescent="0.25">
      <c r="A2225" s="103"/>
      <c r="B2225" s="324"/>
      <c r="C2225" s="324" t="s">
        <v>1539</v>
      </c>
      <c r="D2225" t="s">
        <v>1539</v>
      </c>
      <c r="E2225" s="323" t="s">
        <v>1539</v>
      </c>
      <c r="G2225" s="323" t="s">
        <v>1539</v>
      </c>
      <c r="H2225" s="323" t="s">
        <v>1539</v>
      </c>
    </row>
    <row r="2226" spans="1:8" x14ac:dyDescent="0.25">
      <c r="A2226" s="103"/>
      <c r="B2226" s="324"/>
      <c r="C2226" s="324" t="s">
        <v>1539</v>
      </c>
      <c r="D2226" t="s">
        <v>1539</v>
      </c>
      <c r="E2226" s="323" t="s">
        <v>1539</v>
      </c>
      <c r="G2226" s="323" t="s">
        <v>1539</v>
      </c>
      <c r="H2226" s="323" t="s">
        <v>1539</v>
      </c>
    </row>
    <row r="2227" spans="1:8" x14ac:dyDescent="0.25">
      <c r="A2227" s="103"/>
      <c r="B2227" s="324"/>
      <c r="C2227" s="324" t="s">
        <v>1539</v>
      </c>
      <c r="D2227" t="s">
        <v>1539</v>
      </c>
      <c r="E2227" s="323" t="s">
        <v>1539</v>
      </c>
      <c r="G2227" s="323" t="s">
        <v>1539</v>
      </c>
      <c r="H2227" s="323" t="s">
        <v>1539</v>
      </c>
    </row>
    <row r="2228" spans="1:8" x14ac:dyDescent="0.25">
      <c r="A2228" s="103"/>
      <c r="B2228" s="324"/>
      <c r="C2228" s="324" t="s">
        <v>1539</v>
      </c>
      <c r="D2228" t="s">
        <v>1539</v>
      </c>
      <c r="E2228" s="323" t="s">
        <v>1539</v>
      </c>
      <c r="G2228" s="323" t="s">
        <v>1539</v>
      </c>
      <c r="H2228" s="323" t="s">
        <v>1539</v>
      </c>
    </row>
    <row r="2229" spans="1:8" x14ac:dyDescent="0.25">
      <c r="A2229" s="103"/>
      <c r="B2229" s="324"/>
      <c r="C2229" s="324" t="s">
        <v>1539</v>
      </c>
      <c r="D2229" t="s">
        <v>1539</v>
      </c>
      <c r="E2229" s="323" t="s">
        <v>1539</v>
      </c>
      <c r="G2229" s="323" t="s">
        <v>1539</v>
      </c>
      <c r="H2229" s="323" t="s">
        <v>1539</v>
      </c>
    </row>
    <row r="2230" spans="1:8" x14ac:dyDescent="0.25">
      <c r="A2230" s="103"/>
      <c r="B2230" s="324"/>
      <c r="C2230" s="324" t="s">
        <v>1539</v>
      </c>
      <c r="D2230" t="s">
        <v>1539</v>
      </c>
      <c r="E2230" s="323" t="s">
        <v>1539</v>
      </c>
      <c r="G2230" s="323" t="s">
        <v>1539</v>
      </c>
      <c r="H2230" s="323" t="s">
        <v>1539</v>
      </c>
    </row>
    <row r="2231" spans="1:8" x14ac:dyDescent="0.25">
      <c r="A2231" s="103"/>
      <c r="B2231" s="324"/>
      <c r="C2231" s="324" t="s">
        <v>1539</v>
      </c>
      <c r="D2231" t="s">
        <v>1539</v>
      </c>
      <c r="E2231" s="323" t="s">
        <v>1539</v>
      </c>
      <c r="G2231" s="323" t="s">
        <v>1539</v>
      </c>
      <c r="H2231" s="323" t="s">
        <v>1539</v>
      </c>
    </row>
    <row r="2232" spans="1:8" x14ac:dyDescent="0.25">
      <c r="A2232" s="103"/>
      <c r="B2232" s="324"/>
      <c r="C2232" s="324" t="s">
        <v>1539</v>
      </c>
      <c r="D2232" t="s">
        <v>1539</v>
      </c>
      <c r="E2232" s="323" t="s">
        <v>1539</v>
      </c>
      <c r="G2232" s="323" t="s">
        <v>1539</v>
      </c>
      <c r="H2232" s="323" t="s">
        <v>1539</v>
      </c>
    </row>
    <row r="2233" spans="1:8" x14ac:dyDescent="0.25">
      <c r="A2233" s="103"/>
      <c r="B2233" s="324"/>
      <c r="C2233" s="324" t="s">
        <v>1539</v>
      </c>
      <c r="D2233" t="s">
        <v>1539</v>
      </c>
      <c r="E2233" s="323" t="s">
        <v>1539</v>
      </c>
      <c r="G2233" s="323" t="s">
        <v>1539</v>
      </c>
      <c r="H2233" s="323" t="s">
        <v>1539</v>
      </c>
    </row>
    <row r="2234" spans="1:8" x14ac:dyDescent="0.25">
      <c r="A2234" s="103"/>
      <c r="B2234" s="324"/>
      <c r="C2234" s="324" t="s">
        <v>1539</v>
      </c>
      <c r="D2234" t="s">
        <v>1539</v>
      </c>
      <c r="E2234" s="323" t="s">
        <v>1539</v>
      </c>
      <c r="G2234" s="323" t="s">
        <v>1539</v>
      </c>
      <c r="H2234" s="323" t="s">
        <v>1539</v>
      </c>
    </row>
    <row r="2235" spans="1:8" x14ac:dyDescent="0.25">
      <c r="A2235" s="103"/>
      <c r="B2235" s="324"/>
      <c r="C2235" s="324" t="s">
        <v>1539</v>
      </c>
      <c r="D2235" t="s">
        <v>1539</v>
      </c>
      <c r="E2235" s="323" t="s">
        <v>1539</v>
      </c>
      <c r="G2235" s="323" t="s">
        <v>1539</v>
      </c>
      <c r="H2235" s="323" t="s">
        <v>1539</v>
      </c>
    </row>
    <row r="2236" spans="1:8" x14ac:dyDescent="0.25">
      <c r="A2236" s="103"/>
      <c r="B2236" s="324"/>
      <c r="C2236" s="324" t="s">
        <v>1539</v>
      </c>
      <c r="D2236" t="s">
        <v>1539</v>
      </c>
      <c r="E2236" s="323" t="s">
        <v>1539</v>
      </c>
      <c r="G2236" s="323" t="s">
        <v>1539</v>
      </c>
      <c r="H2236" s="323" t="s">
        <v>1539</v>
      </c>
    </row>
    <row r="2237" spans="1:8" x14ac:dyDescent="0.25">
      <c r="A2237" s="103"/>
      <c r="B2237" s="324"/>
      <c r="C2237" s="324" t="s">
        <v>1539</v>
      </c>
      <c r="D2237" t="s">
        <v>1539</v>
      </c>
      <c r="E2237" s="323" t="s">
        <v>1539</v>
      </c>
      <c r="G2237" s="323" t="s">
        <v>1539</v>
      </c>
      <c r="H2237" s="323" t="s">
        <v>1539</v>
      </c>
    </row>
    <row r="2238" spans="1:8" x14ac:dyDescent="0.25">
      <c r="A2238" s="103"/>
      <c r="B2238" s="324"/>
      <c r="C2238" s="324" t="s">
        <v>1539</v>
      </c>
      <c r="D2238" t="s">
        <v>1539</v>
      </c>
      <c r="E2238" s="323" t="s">
        <v>1539</v>
      </c>
      <c r="G2238" s="323" t="s">
        <v>1539</v>
      </c>
      <c r="H2238" s="323" t="s">
        <v>1539</v>
      </c>
    </row>
    <row r="2239" spans="1:8" x14ac:dyDescent="0.25">
      <c r="A2239" s="103"/>
      <c r="B2239" s="324"/>
      <c r="C2239" s="324" t="s">
        <v>1539</v>
      </c>
      <c r="D2239" t="s">
        <v>1539</v>
      </c>
      <c r="E2239" s="323" t="s">
        <v>1539</v>
      </c>
      <c r="G2239" s="323" t="s">
        <v>1539</v>
      </c>
      <c r="H2239" s="323" t="s">
        <v>1539</v>
      </c>
    </row>
    <row r="2240" spans="1:8" x14ac:dyDescent="0.25">
      <c r="A2240" s="103"/>
      <c r="B2240" s="324"/>
      <c r="C2240" s="324" t="s">
        <v>1539</v>
      </c>
      <c r="D2240" t="s">
        <v>1539</v>
      </c>
      <c r="E2240" s="323" t="s">
        <v>1539</v>
      </c>
      <c r="G2240" s="323" t="s">
        <v>1539</v>
      </c>
      <c r="H2240" s="323" t="s">
        <v>1539</v>
      </c>
    </row>
    <row r="2241" spans="1:8" x14ac:dyDescent="0.25">
      <c r="A2241" s="103"/>
      <c r="B2241" s="324"/>
      <c r="C2241" s="324" t="s">
        <v>1539</v>
      </c>
      <c r="D2241" t="s">
        <v>1539</v>
      </c>
      <c r="E2241" s="323" t="s">
        <v>1539</v>
      </c>
      <c r="G2241" s="323" t="s">
        <v>1539</v>
      </c>
      <c r="H2241" s="323" t="s">
        <v>1539</v>
      </c>
    </row>
    <row r="2242" spans="1:8" x14ac:dyDescent="0.25">
      <c r="A2242" s="103"/>
      <c r="B2242" s="324"/>
      <c r="C2242" s="324" t="s">
        <v>1539</v>
      </c>
      <c r="D2242" t="s">
        <v>1539</v>
      </c>
      <c r="E2242" s="323" t="s">
        <v>1539</v>
      </c>
      <c r="G2242" s="323" t="s">
        <v>1539</v>
      </c>
      <c r="H2242" s="323" t="s">
        <v>1539</v>
      </c>
    </row>
    <row r="2243" spans="1:8" x14ac:dyDescent="0.25">
      <c r="A2243" s="103"/>
      <c r="B2243" s="324"/>
      <c r="C2243" s="324" t="s">
        <v>1539</v>
      </c>
      <c r="D2243" t="s">
        <v>1539</v>
      </c>
      <c r="E2243" s="323" t="s">
        <v>1539</v>
      </c>
      <c r="G2243" s="323" t="s">
        <v>1539</v>
      </c>
      <c r="H2243" s="323" t="s">
        <v>1539</v>
      </c>
    </row>
    <row r="2244" spans="1:8" x14ac:dyDescent="0.25">
      <c r="A2244" s="103"/>
      <c r="B2244" s="324"/>
      <c r="C2244" s="324" t="s">
        <v>1539</v>
      </c>
      <c r="D2244" t="s">
        <v>1539</v>
      </c>
      <c r="E2244" s="323" t="s">
        <v>1539</v>
      </c>
      <c r="G2244" s="323" t="s">
        <v>1539</v>
      </c>
      <c r="H2244" s="323" t="s">
        <v>1539</v>
      </c>
    </row>
    <row r="2245" spans="1:8" x14ac:dyDescent="0.25">
      <c r="A2245" s="103"/>
      <c r="B2245" s="324"/>
      <c r="C2245" s="324" t="s">
        <v>1539</v>
      </c>
      <c r="D2245" t="s">
        <v>1539</v>
      </c>
      <c r="E2245" s="323" t="s">
        <v>1539</v>
      </c>
      <c r="G2245" s="323" t="s">
        <v>1539</v>
      </c>
      <c r="H2245" s="323" t="s">
        <v>1539</v>
      </c>
    </row>
    <row r="2246" spans="1:8" x14ac:dyDescent="0.25">
      <c r="A2246" s="103"/>
      <c r="B2246" s="324"/>
      <c r="C2246" s="324" t="s">
        <v>1539</v>
      </c>
      <c r="D2246" t="s">
        <v>1539</v>
      </c>
      <c r="E2246" s="323" t="s">
        <v>1539</v>
      </c>
      <c r="G2246" s="323" t="s">
        <v>1539</v>
      </c>
      <c r="H2246" s="323" t="s">
        <v>1539</v>
      </c>
    </row>
    <row r="2247" spans="1:8" x14ac:dyDescent="0.25">
      <c r="A2247" s="103"/>
      <c r="B2247" s="324"/>
      <c r="C2247" s="324" t="s">
        <v>1539</v>
      </c>
      <c r="D2247" t="s">
        <v>1539</v>
      </c>
      <c r="E2247" s="323" t="s">
        <v>1539</v>
      </c>
      <c r="G2247" s="323" t="s">
        <v>1539</v>
      </c>
      <c r="H2247" s="323" t="s">
        <v>1539</v>
      </c>
    </row>
    <row r="2248" spans="1:8" x14ac:dyDescent="0.25">
      <c r="A2248" s="103"/>
      <c r="B2248" s="324"/>
      <c r="C2248" s="324" t="s">
        <v>1539</v>
      </c>
      <c r="D2248" t="s">
        <v>1539</v>
      </c>
      <c r="E2248" s="323" t="s">
        <v>1539</v>
      </c>
      <c r="G2248" s="323" t="s">
        <v>1539</v>
      </c>
      <c r="H2248" s="323" t="s">
        <v>1539</v>
      </c>
    </row>
    <row r="2249" spans="1:8" x14ac:dyDescent="0.25">
      <c r="A2249" s="103"/>
      <c r="B2249" s="324"/>
      <c r="C2249" s="324" t="s">
        <v>1539</v>
      </c>
      <c r="D2249" t="s">
        <v>1539</v>
      </c>
      <c r="E2249" s="323" t="s">
        <v>1539</v>
      </c>
      <c r="G2249" s="323" t="s">
        <v>1539</v>
      </c>
      <c r="H2249" s="323" t="s">
        <v>1539</v>
      </c>
    </row>
    <row r="2250" spans="1:8" x14ac:dyDescent="0.25">
      <c r="A2250" s="103"/>
      <c r="B2250" s="324"/>
      <c r="C2250" s="324" t="s">
        <v>1539</v>
      </c>
      <c r="D2250" t="s">
        <v>1539</v>
      </c>
      <c r="E2250" s="323" t="s">
        <v>1539</v>
      </c>
      <c r="G2250" s="323" t="s">
        <v>1539</v>
      </c>
      <c r="H2250" s="323" t="s">
        <v>1539</v>
      </c>
    </row>
    <row r="2251" spans="1:8" x14ac:dyDescent="0.25">
      <c r="A2251" s="103"/>
      <c r="B2251" s="324"/>
      <c r="C2251" s="324" t="s">
        <v>1539</v>
      </c>
      <c r="D2251" t="s">
        <v>1539</v>
      </c>
      <c r="E2251" s="323" t="s">
        <v>1539</v>
      </c>
      <c r="G2251" s="323" t="s">
        <v>1539</v>
      </c>
      <c r="H2251" s="323" t="s">
        <v>1539</v>
      </c>
    </row>
    <row r="2252" spans="1:8" x14ac:dyDescent="0.25">
      <c r="A2252" s="103"/>
      <c r="B2252" s="324"/>
      <c r="C2252" s="324" t="s">
        <v>1539</v>
      </c>
      <c r="D2252" t="s">
        <v>1539</v>
      </c>
      <c r="E2252" s="323" t="s">
        <v>1539</v>
      </c>
      <c r="G2252" s="323" t="s">
        <v>1539</v>
      </c>
      <c r="H2252" s="323" t="s">
        <v>1539</v>
      </c>
    </row>
    <row r="2253" spans="1:8" x14ac:dyDescent="0.25">
      <c r="A2253" s="103"/>
      <c r="B2253" s="324"/>
      <c r="C2253" s="324" t="s">
        <v>1539</v>
      </c>
      <c r="D2253" t="s">
        <v>1539</v>
      </c>
      <c r="E2253" s="323" t="s">
        <v>1539</v>
      </c>
      <c r="G2253" s="323" t="s">
        <v>1539</v>
      </c>
      <c r="H2253" s="323" t="s">
        <v>1539</v>
      </c>
    </row>
    <row r="2254" spans="1:8" x14ac:dyDescent="0.25">
      <c r="A2254" s="103"/>
      <c r="B2254" s="324"/>
      <c r="C2254" s="324" t="s">
        <v>1539</v>
      </c>
      <c r="D2254" t="s">
        <v>1539</v>
      </c>
      <c r="E2254" s="323" t="s">
        <v>1539</v>
      </c>
      <c r="G2254" s="323" t="s">
        <v>1539</v>
      </c>
      <c r="H2254" s="323" t="s">
        <v>1539</v>
      </c>
    </row>
    <row r="2255" spans="1:8" x14ac:dyDescent="0.25">
      <c r="A2255" s="103"/>
      <c r="B2255" s="324"/>
      <c r="C2255" s="324" t="s">
        <v>1539</v>
      </c>
      <c r="D2255" t="s">
        <v>1539</v>
      </c>
      <c r="E2255" s="323" t="s">
        <v>1539</v>
      </c>
      <c r="G2255" s="323" t="s">
        <v>1539</v>
      </c>
      <c r="H2255" s="323" t="s">
        <v>1539</v>
      </c>
    </row>
    <row r="2256" spans="1:8" x14ac:dyDescent="0.25">
      <c r="A2256" s="103"/>
      <c r="B2256" s="324"/>
      <c r="C2256" s="324" t="s">
        <v>1539</v>
      </c>
      <c r="D2256" t="s">
        <v>1539</v>
      </c>
      <c r="E2256" s="323" t="s">
        <v>1539</v>
      </c>
      <c r="G2256" s="323" t="s">
        <v>1539</v>
      </c>
      <c r="H2256" s="323" t="s">
        <v>1539</v>
      </c>
    </row>
    <row r="2257" spans="1:8" x14ac:dyDescent="0.25">
      <c r="A2257" s="103"/>
      <c r="B2257" s="324"/>
      <c r="C2257" s="324" t="s">
        <v>1539</v>
      </c>
      <c r="D2257" t="s">
        <v>1539</v>
      </c>
      <c r="E2257" s="323" t="s">
        <v>1539</v>
      </c>
      <c r="G2257" s="323" t="s">
        <v>1539</v>
      </c>
      <c r="H2257" s="323" t="s">
        <v>1539</v>
      </c>
    </row>
    <row r="2258" spans="1:8" x14ac:dyDescent="0.25">
      <c r="A2258" s="103"/>
      <c r="B2258" s="324"/>
      <c r="C2258" s="324" t="s">
        <v>1539</v>
      </c>
      <c r="D2258" t="s">
        <v>1539</v>
      </c>
      <c r="E2258" s="323" t="s">
        <v>1539</v>
      </c>
      <c r="G2258" s="323" t="s">
        <v>1539</v>
      </c>
      <c r="H2258" s="323" t="s">
        <v>1539</v>
      </c>
    </row>
    <row r="2259" spans="1:8" x14ac:dyDescent="0.25">
      <c r="A2259" s="103"/>
      <c r="B2259" s="324"/>
      <c r="C2259" s="324" t="s">
        <v>1539</v>
      </c>
      <c r="D2259" t="s">
        <v>1539</v>
      </c>
      <c r="E2259" s="323" t="s">
        <v>1539</v>
      </c>
      <c r="G2259" s="323" t="s">
        <v>1539</v>
      </c>
      <c r="H2259" s="323" t="s">
        <v>1539</v>
      </c>
    </row>
    <row r="2260" spans="1:8" x14ac:dyDescent="0.25">
      <c r="A2260" s="103"/>
      <c r="B2260" s="324"/>
      <c r="C2260" s="324" t="s">
        <v>1539</v>
      </c>
      <c r="D2260" t="s">
        <v>1539</v>
      </c>
      <c r="E2260" s="323" t="s">
        <v>1539</v>
      </c>
      <c r="G2260" s="323" t="s">
        <v>1539</v>
      </c>
      <c r="H2260" s="323" t="s">
        <v>1539</v>
      </c>
    </row>
    <row r="2261" spans="1:8" x14ac:dyDescent="0.25">
      <c r="A2261" s="103"/>
      <c r="B2261" s="324"/>
      <c r="C2261" s="324" t="s">
        <v>1539</v>
      </c>
      <c r="D2261" t="s">
        <v>1539</v>
      </c>
      <c r="E2261" s="323" t="s">
        <v>1539</v>
      </c>
      <c r="G2261" s="323" t="s">
        <v>1539</v>
      </c>
      <c r="H2261" s="323" t="s">
        <v>1539</v>
      </c>
    </row>
    <row r="2262" spans="1:8" x14ac:dyDescent="0.25">
      <c r="A2262" s="103"/>
      <c r="B2262" s="324"/>
      <c r="C2262" s="324" t="s">
        <v>1539</v>
      </c>
      <c r="D2262" t="s">
        <v>1539</v>
      </c>
      <c r="E2262" s="323" t="s">
        <v>1539</v>
      </c>
      <c r="G2262" s="323" t="s">
        <v>1539</v>
      </c>
      <c r="H2262" s="323" t="s">
        <v>1539</v>
      </c>
    </row>
    <row r="2263" spans="1:8" x14ac:dyDescent="0.25">
      <c r="A2263" s="103"/>
      <c r="B2263" s="324"/>
      <c r="C2263" s="324" t="s">
        <v>1539</v>
      </c>
      <c r="D2263" t="s">
        <v>1539</v>
      </c>
      <c r="E2263" s="323" t="s">
        <v>1539</v>
      </c>
      <c r="G2263" s="323" t="s">
        <v>1539</v>
      </c>
      <c r="H2263" s="323" t="s">
        <v>1539</v>
      </c>
    </row>
    <row r="2264" spans="1:8" x14ac:dyDescent="0.25">
      <c r="A2264" s="103"/>
      <c r="B2264" s="324"/>
      <c r="C2264" s="324" t="s">
        <v>1539</v>
      </c>
      <c r="D2264" t="s">
        <v>1539</v>
      </c>
      <c r="E2264" s="323" t="s">
        <v>1539</v>
      </c>
      <c r="G2264" s="323" t="s">
        <v>1539</v>
      </c>
      <c r="H2264" s="323" t="s">
        <v>1539</v>
      </c>
    </row>
    <row r="2265" spans="1:8" x14ac:dyDescent="0.25">
      <c r="A2265" s="103"/>
      <c r="B2265" s="324"/>
      <c r="C2265" s="324" t="s">
        <v>1539</v>
      </c>
      <c r="D2265" t="s">
        <v>1539</v>
      </c>
      <c r="E2265" s="323" t="s">
        <v>1539</v>
      </c>
      <c r="G2265" s="323" t="s">
        <v>1539</v>
      </c>
      <c r="H2265" s="323" t="s">
        <v>1539</v>
      </c>
    </row>
    <row r="2266" spans="1:8" x14ac:dyDescent="0.25">
      <c r="A2266" s="103"/>
      <c r="B2266" s="324"/>
      <c r="C2266" s="324" t="s">
        <v>1539</v>
      </c>
      <c r="D2266" t="s">
        <v>1539</v>
      </c>
      <c r="E2266" s="323" t="s">
        <v>1539</v>
      </c>
      <c r="G2266" s="323" t="s">
        <v>1539</v>
      </c>
      <c r="H2266" s="323" t="s">
        <v>1539</v>
      </c>
    </row>
    <row r="2267" spans="1:8" x14ac:dyDescent="0.25">
      <c r="A2267" s="103"/>
      <c r="B2267" s="324"/>
      <c r="C2267" s="324" t="s">
        <v>1539</v>
      </c>
      <c r="D2267" t="s">
        <v>1539</v>
      </c>
      <c r="E2267" s="323" t="s">
        <v>1539</v>
      </c>
      <c r="G2267" s="323" t="s">
        <v>1539</v>
      </c>
      <c r="H2267" s="323" t="s">
        <v>1539</v>
      </c>
    </row>
    <row r="2268" spans="1:8" x14ac:dyDescent="0.25">
      <c r="A2268" s="103"/>
      <c r="B2268" s="326"/>
      <c r="C2268" s="324" t="s">
        <v>1539</v>
      </c>
      <c r="D2268" t="s">
        <v>1539</v>
      </c>
      <c r="E2268" s="323" t="s">
        <v>1539</v>
      </c>
      <c r="G2268" s="323" t="s">
        <v>1539</v>
      </c>
      <c r="H2268" s="323" t="s">
        <v>1539</v>
      </c>
    </row>
    <row r="2269" spans="1:8" x14ac:dyDescent="0.25">
      <c r="A2269" s="103"/>
      <c r="C2269" s="324" t="s">
        <v>1539</v>
      </c>
      <c r="D2269" t="s">
        <v>1539</v>
      </c>
      <c r="E2269" s="323" t="s">
        <v>1539</v>
      </c>
      <c r="G2269" s="323" t="s">
        <v>1539</v>
      </c>
      <c r="H2269" s="323" t="s">
        <v>1539</v>
      </c>
    </row>
    <row r="2270" spans="1:8" x14ac:dyDescent="0.25">
      <c r="A2270" s="103"/>
      <c r="C2270" s="324" t="s">
        <v>1539</v>
      </c>
      <c r="D2270" t="s">
        <v>1539</v>
      </c>
      <c r="E2270" s="323" t="s">
        <v>1539</v>
      </c>
      <c r="G2270" s="323" t="s">
        <v>1539</v>
      </c>
      <c r="H2270" s="323" t="s">
        <v>1539</v>
      </c>
    </row>
    <row r="2271" spans="1:8" x14ac:dyDescent="0.25">
      <c r="A2271" s="103"/>
      <c r="C2271" s="324" t="s">
        <v>1539</v>
      </c>
      <c r="D2271" t="s">
        <v>1539</v>
      </c>
      <c r="E2271" s="323" t="s">
        <v>1539</v>
      </c>
      <c r="G2271" s="323" t="s">
        <v>1539</v>
      </c>
      <c r="H2271" s="323" t="s">
        <v>1539</v>
      </c>
    </row>
    <row r="2272" spans="1:8" x14ac:dyDescent="0.25">
      <c r="A2272" s="103"/>
      <c r="C2272" s="324" t="s">
        <v>1539</v>
      </c>
      <c r="D2272" t="s">
        <v>1539</v>
      </c>
      <c r="E2272" s="323" t="s">
        <v>1539</v>
      </c>
      <c r="G2272" s="323" t="s">
        <v>1539</v>
      </c>
      <c r="H2272" s="323" t="s">
        <v>1539</v>
      </c>
    </row>
    <row r="2273" spans="1:8" x14ac:dyDescent="0.25">
      <c r="A2273" s="103"/>
      <c r="B2273" s="326"/>
      <c r="C2273" s="324" t="s">
        <v>1539</v>
      </c>
      <c r="D2273" t="s">
        <v>1539</v>
      </c>
      <c r="E2273" s="323" t="s">
        <v>1539</v>
      </c>
      <c r="G2273" s="323" t="s">
        <v>1539</v>
      </c>
      <c r="H2273" s="323" t="s">
        <v>1539</v>
      </c>
    </row>
    <row r="2274" spans="1:8" x14ac:dyDescent="0.25">
      <c r="A2274" s="103"/>
      <c r="C2274" s="324" t="s">
        <v>1539</v>
      </c>
      <c r="D2274" t="s">
        <v>1539</v>
      </c>
      <c r="E2274" s="323" t="s">
        <v>1539</v>
      </c>
      <c r="G2274" s="323" t="s">
        <v>1539</v>
      </c>
      <c r="H2274" s="323" t="s">
        <v>1539</v>
      </c>
    </row>
    <row r="2275" spans="1:8" x14ac:dyDescent="0.25">
      <c r="A2275" s="103"/>
      <c r="C2275" s="324" t="s">
        <v>1539</v>
      </c>
      <c r="D2275" t="s">
        <v>1539</v>
      </c>
      <c r="E2275" s="323" t="s">
        <v>1539</v>
      </c>
      <c r="G2275" s="323" t="s">
        <v>1539</v>
      </c>
      <c r="H2275" s="323" t="s">
        <v>1539</v>
      </c>
    </row>
    <row r="2276" spans="1:8" x14ac:dyDescent="0.25">
      <c r="A2276" s="103"/>
      <c r="C2276" s="324" t="s">
        <v>1539</v>
      </c>
      <c r="D2276" t="s">
        <v>1539</v>
      </c>
      <c r="E2276" s="323" t="s">
        <v>1539</v>
      </c>
      <c r="G2276" s="323" t="s">
        <v>1539</v>
      </c>
      <c r="H2276" s="323" t="s">
        <v>1539</v>
      </c>
    </row>
    <row r="2277" spans="1:8" x14ac:dyDescent="0.25">
      <c r="A2277" s="103"/>
      <c r="C2277" s="324" t="s">
        <v>1539</v>
      </c>
      <c r="D2277" t="s">
        <v>1539</v>
      </c>
      <c r="E2277" s="323" t="s">
        <v>1539</v>
      </c>
      <c r="G2277" s="323" t="s">
        <v>1539</v>
      </c>
      <c r="H2277" s="323" t="s">
        <v>1539</v>
      </c>
    </row>
    <row r="2278" spans="1:8" x14ac:dyDescent="0.25">
      <c r="A2278" s="103"/>
      <c r="B2278" s="324"/>
      <c r="C2278" s="324" t="s">
        <v>1539</v>
      </c>
      <c r="D2278" t="s">
        <v>1539</v>
      </c>
      <c r="E2278" s="323" t="s">
        <v>1539</v>
      </c>
      <c r="G2278" s="323" t="s">
        <v>1539</v>
      </c>
      <c r="H2278" s="323" t="s">
        <v>1539</v>
      </c>
    </row>
    <row r="2279" spans="1:8" x14ac:dyDescent="0.25">
      <c r="A2279" s="103"/>
      <c r="B2279" s="324"/>
      <c r="C2279" s="324" t="s">
        <v>1539</v>
      </c>
      <c r="D2279" t="s">
        <v>1539</v>
      </c>
      <c r="E2279" s="323" t="s">
        <v>1539</v>
      </c>
      <c r="G2279" s="323" t="s">
        <v>1539</v>
      </c>
      <c r="H2279" s="323" t="s">
        <v>1539</v>
      </c>
    </row>
    <row r="2280" spans="1:8" x14ac:dyDescent="0.25">
      <c r="A2280" s="103"/>
      <c r="B2280" s="324"/>
      <c r="C2280" s="324" t="s">
        <v>1539</v>
      </c>
      <c r="D2280" t="s">
        <v>1539</v>
      </c>
      <c r="E2280" s="323" t="s">
        <v>1539</v>
      </c>
      <c r="G2280" s="323" t="s">
        <v>1539</v>
      </c>
      <c r="H2280" s="323" t="s">
        <v>1539</v>
      </c>
    </row>
    <row r="2281" spans="1:8" x14ac:dyDescent="0.25">
      <c r="A2281" s="103"/>
      <c r="B2281" s="324"/>
      <c r="C2281" s="324" t="s">
        <v>1539</v>
      </c>
      <c r="D2281" t="s">
        <v>1539</v>
      </c>
      <c r="E2281" s="323" t="s">
        <v>1539</v>
      </c>
      <c r="G2281" s="323" t="s">
        <v>1539</v>
      </c>
      <c r="H2281" s="323" t="s">
        <v>1539</v>
      </c>
    </row>
    <row r="2282" spans="1:8" x14ac:dyDescent="0.25">
      <c r="A2282" s="103"/>
      <c r="B2282" s="324"/>
      <c r="C2282" s="324" t="s">
        <v>1539</v>
      </c>
      <c r="D2282" t="s">
        <v>1539</v>
      </c>
      <c r="E2282" s="323" t="s">
        <v>1539</v>
      </c>
      <c r="G2282" s="323" t="s">
        <v>1539</v>
      </c>
      <c r="H2282" s="323" t="s">
        <v>1539</v>
      </c>
    </row>
    <row r="2283" spans="1:8" x14ac:dyDescent="0.25">
      <c r="A2283" s="103"/>
      <c r="B2283" s="324"/>
      <c r="C2283" s="324" t="s">
        <v>1539</v>
      </c>
      <c r="D2283" t="s">
        <v>1539</v>
      </c>
      <c r="E2283" s="323" t="s">
        <v>1539</v>
      </c>
      <c r="G2283" s="323" t="s">
        <v>1539</v>
      </c>
      <c r="H2283" s="323" t="s">
        <v>1539</v>
      </c>
    </row>
    <row r="2284" spans="1:8" x14ac:dyDescent="0.25">
      <c r="A2284" s="103"/>
      <c r="B2284" s="324"/>
      <c r="C2284" s="324" t="s">
        <v>1539</v>
      </c>
      <c r="D2284" t="s">
        <v>1539</v>
      </c>
      <c r="E2284" s="323" t="s">
        <v>1539</v>
      </c>
      <c r="G2284" s="323" t="s">
        <v>1539</v>
      </c>
      <c r="H2284" s="323" t="s">
        <v>1539</v>
      </c>
    </row>
    <row r="2285" spans="1:8" x14ac:dyDescent="0.25">
      <c r="A2285" s="103"/>
      <c r="B2285" s="324"/>
      <c r="C2285" s="324" t="s">
        <v>1539</v>
      </c>
      <c r="D2285" t="s">
        <v>1539</v>
      </c>
      <c r="E2285" s="323" t="s">
        <v>1539</v>
      </c>
      <c r="G2285" s="323" t="s">
        <v>1539</v>
      </c>
      <c r="H2285" s="323" t="s">
        <v>1539</v>
      </c>
    </row>
    <row r="2286" spans="1:8" x14ac:dyDescent="0.25">
      <c r="A2286" s="103"/>
      <c r="B2286" s="324"/>
      <c r="C2286" s="324" t="s">
        <v>1539</v>
      </c>
      <c r="D2286" t="s">
        <v>1539</v>
      </c>
      <c r="E2286" s="323" t="s">
        <v>1539</v>
      </c>
      <c r="G2286" s="323" t="s">
        <v>1539</v>
      </c>
      <c r="H2286" s="323" t="s">
        <v>1539</v>
      </c>
    </row>
    <row r="2287" spans="1:8" x14ac:dyDescent="0.25">
      <c r="A2287" s="103"/>
      <c r="B2287" s="324"/>
      <c r="C2287" s="324" t="s">
        <v>1539</v>
      </c>
      <c r="D2287" t="s">
        <v>1539</v>
      </c>
      <c r="E2287" s="323" t="s">
        <v>1539</v>
      </c>
      <c r="G2287" s="323" t="s">
        <v>1539</v>
      </c>
      <c r="H2287" s="323" t="s">
        <v>1539</v>
      </c>
    </row>
    <row r="2288" spans="1:8" x14ac:dyDescent="0.25">
      <c r="A2288" s="103"/>
      <c r="B2288" s="324"/>
      <c r="C2288" s="324" t="s">
        <v>1539</v>
      </c>
      <c r="D2288" t="s">
        <v>1539</v>
      </c>
      <c r="E2288" s="323" t="s">
        <v>1539</v>
      </c>
      <c r="G2288" s="323" t="s">
        <v>1539</v>
      </c>
      <c r="H2288" s="323" t="s">
        <v>1539</v>
      </c>
    </row>
    <row r="2289" spans="1:8" x14ac:dyDescent="0.25">
      <c r="A2289" s="103"/>
      <c r="B2289" s="324"/>
      <c r="C2289" s="324" t="s">
        <v>1539</v>
      </c>
      <c r="D2289" t="s">
        <v>1539</v>
      </c>
      <c r="E2289" s="323" t="s">
        <v>1539</v>
      </c>
      <c r="G2289" s="323" t="s">
        <v>1539</v>
      </c>
      <c r="H2289" s="323" t="s">
        <v>1539</v>
      </c>
    </row>
    <row r="2290" spans="1:8" x14ac:dyDescent="0.25">
      <c r="A2290" s="103"/>
      <c r="B2290" s="324"/>
      <c r="C2290" s="324" t="s">
        <v>1539</v>
      </c>
      <c r="D2290" t="s">
        <v>1539</v>
      </c>
      <c r="E2290" s="323" t="s">
        <v>1539</v>
      </c>
      <c r="G2290" s="323" t="s">
        <v>1539</v>
      </c>
      <c r="H2290" s="323" t="s">
        <v>1539</v>
      </c>
    </row>
    <row r="2291" spans="1:8" x14ac:dyDescent="0.25">
      <c r="A2291" s="103"/>
      <c r="B2291" s="324"/>
      <c r="C2291" s="324" t="s">
        <v>1539</v>
      </c>
      <c r="D2291" t="s">
        <v>1539</v>
      </c>
      <c r="E2291" s="323" t="s">
        <v>1539</v>
      </c>
      <c r="G2291" s="323" t="s">
        <v>1539</v>
      </c>
      <c r="H2291" s="323" t="s">
        <v>1539</v>
      </c>
    </row>
    <row r="2292" spans="1:8" x14ac:dyDescent="0.25">
      <c r="A2292" s="103"/>
      <c r="B2292" s="324"/>
      <c r="C2292" s="324" t="s">
        <v>1539</v>
      </c>
      <c r="D2292" t="s">
        <v>1539</v>
      </c>
      <c r="E2292" s="323" t="s">
        <v>1539</v>
      </c>
      <c r="G2292" s="323" t="s">
        <v>1539</v>
      </c>
      <c r="H2292" s="323" t="s">
        <v>1539</v>
      </c>
    </row>
    <row r="2293" spans="1:8" x14ac:dyDescent="0.25">
      <c r="A2293" s="103"/>
      <c r="B2293" s="324"/>
      <c r="C2293" s="324" t="s">
        <v>1539</v>
      </c>
      <c r="D2293" t="s">
        <v>1539</v>
      </c>
      <c r="E2293" s="323" t="s">
        <v>1539</v>
      </c>
      <c r="G2293" s="323" t="s">
        <v>1539</v>
      </c>
      <c r="H2293" s="323" t="s">
        <v>1539</v>
      </c>
    </row>
    <row r="2294" spans="1:8" x14ac:dyDescent="0.25">
      <c r="A2294" s="103"/>
      <c r="B2294" s="324"/>
      <c r="C2294" s="324" t="s">
        <v>1539</v>
      </c>
      <c r="D2294" t="s">
        <v>1539</v>
      </c>
      <c r="E2294" s="323" t="s">
        <v>1539</v>
      </c>
      <c r="G2294" s="323" t="s">
        <v>1539</v>
      </c>
      <c r="H2294" s="323" t="s">
        <v>1539</v>
      </c>
    </row>
    <row r="2295" spans="1:8" x14ac:dyDescent="0.25">
      <c r="A2295" s="103"/>
      <c r="B2295" s="324"/>
      <c r="C2295" s="324" t="s">
        <v>1539</v>
      </c>
      <c r="D2295" t="s">
        <v>1539</v>
      </c>
      <c r="E2295" s="323" t="s">
        <v>1539</v>
      </c>
      <c r="G2295" s="323" t="s">
        <v>1539</v>
      </c>
      <c r="H2295" s="323" t="s">
        <v>1539</v>
      </c>
    </row>
    <row r="2296" spans="1:8" x14ac:dyDescent="0.25">
      <c r="A2296" s="103"/>
      <c r="B2296" s="324"/>
      <c r="C2296" s="324" t="s">
        <v>1539</v>
      </c>
      <c r="D2296" t="s">
        <v>1539</v>
      </c>
      <c r="E2296" s="323" t="s">
        <v>1539</v>
      </c>
      <c r="G2296" s="323" t="s">
        <v>1539</v>
      </c>
      <c r="H2296" s="323" t="s">
        <v>1539</v>
      </c>
    </row>
    <row r="2297" spans="1:8" x14ac:dyDescent="0.25">
      <c r="A2297" s="103"/>
      <c r="B2297" s="324"/>
      <c r="C2297" s="324" t="s">
        <v>1539</v>
      </c>
      <c r="D2297" t="s">
        <v>1539</v>
      </c>
      <c r="E2297" s="323" t="s">
        <v>1539</v>
      </c>
      <c r="G2297" s="323" t="s">
        <v>1539</v>
      </c>
      <c r="H2297" s="323" t="s">
        <v>1539</v>
      </c>
    </row>
    <row r="2298" spans="1:8" x14ac:dyDescent="0.25">
      <c r="A2298" s="103"/>
      <c r="B2298" s="324"/>
      <c r="C2298" s="324" t="s">
        <v>1539</v>
      </c>
      <c r="D2298" t="s">
        <v>1539</v>
      </c>
      <c r="E2298" s="323" t="s">
        <v>1539</v>
      </c>
      <c r="G2298" s="323" t="s">
        <v>1539</v>
      </c>
      <c r="H2298" s="323" t="s">
        <v>1539</v>
      </c>
    </row>
    <row r="2299" spans="1:8" x14ac:dyDescent="0.25">
      <c r="A2299" s="103"/>
      <c r="B2299" s="324"/>
      <c r="C2299" s="324" t="s">
        <v>1539</v>
      </c>
      <c r="D2299" t="s">
        <v>1539</v>
      </c>
      <c r="E2299" s="323" t="s">
        <v>1539</v>
      </c>
      <c r="G2299" s="323" t="s">
        <v>1539</v>
      </c>
      <c r="H2299" s="323" t="s">
        <v>1539</v>
      </c>
    </row>
    <row r="2300" spans="1:8" x14ac:dyDescent="0.25">
      <c r="A2300" s="103"/>
      <c r="B2300" s="324"/>
      <c r="C2300" s="324" t="s">
        <v>1539</v>
      </c>
      <c r="D2300" t="s">
        <v>1539</v>
      </c>
      <c r="E2300" s="323" t="s">
        <v>1539</v>
      </c>
      <c r="G2300" s="323" t="s">
        <v>1539</v>
      </c>
      <c r="H2300" s="323" t="s">
        <v>1539</v>
      </c>
    </row>
    <row r="2301" spans="1:8" x14ac:dyDescent="0.25">
      <c r="A2301" s="103"/>
      <c r="B2301" s="324"/>
      <c r="C2301" s="324" t="s">
        <v>1539</v>
      </c>
      <c r="D2301" t="s">
        <v>1539</v>
      </c>
      <c r="E2301" s="323" t="s">
        <v>1539</v>
      </c>
      <c r="G2301" s="323" t="s">
        <v>1539</v>
      </c>
      <c r="H2301" s="323" t="s">
        <v>1539</v>
      </c>
    </row>
    <row r="2302" spans="1:8" x14ac:dyDescent="0.25">
      <c r="A2302" s="103"/>
      <c r="B2302" s="324"/>
      <c r="C2302" s="324" t="s">
        <v>1539</v>
      </c>
      <c r="D2302" t="s">
        <v>1539</v>
      </c>
      <c r="E2302" s="323" t="s">
        <v>1539</v>
      </c>
      <c r="G2302" s="323" t="s">
        <v>1539</v>
      </c>
      <c r="H2302" s="323" t="s">
        <v>1539</v>
      </c>
    </row>
    <row r="2303" spans="1:8" x14ac:dyDescent="0.25">
      <c r="A2303" s="103"/>
      <c r="B2303" s="324"/>
      <c r="C2303" s="324" t="s">
        <v>1539</v>
      </c>
      <c r="D2303" t="s">
        <v>1539</v>
      </c>
      <c r="E2303" s="323" t="s">
        <v>1539</v>
      </c>
      <c r="G2303" s="323" t="s">
        <v>1539</v>
      </c>
      <c r="H2303" s="323" t="s">
        <v>1539</v>
      </c>
    </row>
    <row r="2304" spans="1:8" x14ac:dyDescent="0.25">
      <c r="A2304" s="103"/>
      <c r="B2304" s="324"/>
      <c r="C2304" s="324" t="s">
        <v>1539</v>
      </c>
      <c r="D2304" t="s">
        <v>1539</v>
      </c>
      <c r="E2304" s="323" t="s">
        <v>1539</v>
      </c>
      <c r="G2304" s="323" t="s">
        <v>1539</v>
      </c>
      <c r="H2304" s="323" t="s">
        <v>1539</v>
      </c>
    </row>
    <row r="2305" spans="1:8" x14ac:dyDescent="0.25">
      <c r="A2305" s="103"/>
      <c r="B2305" s="326"/>
      <c r="C2305" s="324" t="s">
        <v>1539</v>
      </c>
      <c r="D2305" t="s">
        <v>1539</v>
      </c>
      <c r="E2305" s="323" t="s">
        <v>1539</v>
      </c>
      <c r="G2305" s="323" t="s">
        <v>1539</v>
      </c>
      <c r="H2305" s="323" t="s">
        <v>1539</v>
      </c>
    </row>
    <row r="2306" spans="1:8" x14ac:dyDescent="0.25">
      <c r="A2306" s="103"/>
      <c r="C2306" s="324" t="s">
        <v>1539</v>
      </c>
      <c r="D2306" t="s">
        <v>1539</v>
      </c>
      <c r="E2306" s="323" t="s">
        <v>1539</v>
      </c>
      <c r="G2306" s="323" t="s">
        <v>1539</v>
      </c>
      <c r="H2306" s="323" t="s">
        <v>1539</v>
      </c>
    </row>
    <row r="2307" spans="1:8" x14ac:dyDescent="0.25">
      <c r="A2307" s="103"/>
      <c r="C2307" s="324" t="s">
        <v>1539</v>
      </c>
      <c r="D2307" t="s">
        <v>1539</v>
      </c>
      <c r="E2307" s="323" t="s">
        <v>1539</v>
      </c>
      <c r="G2307" s="323" t="s">
        <v>1539</v>
      </c>
      <c r="H2307" s="323" t="s">
        <v>1539</v>
      </c>
    </row>
    <row r="2308" spans="1:8" x14ac:dyDescent="0.25">
      <c r="A2308" s="103"/>
      <c r="C2308" s="324" t="s">
        <v>1539</v>
      </c>
      <c r="D2308" t="s">
        <v>1539</v>
      </c>
      <c r="E2308" s="323" t="s">
        <v>1539</v>
      </c>
      <c r="G2308" s="323" t="s">
        <v>1539</v>
      </c>
      <c r="H2308" s="323" t="s">
        <v>1539</v>
      </c>
    </row>
    <row r="2309" spans="1:8" x14ac:dyDescent="0.25">
      <c r="A2309" s="103"/>
      <c r="C2309" s="324" t="s">
        <v>1539</v>
      </c>
      <c r="D2309" t="s">
        <v>1539</v>
      </c>
      <c r="E2309" s="323" t="s">
        <v>1539</v>
      </c>
      <c r="G2309" s="323" t="s">
        <v>1539</v>
      </c>
      <c r="H2309" s="323" t="s">
        <v>1539</v>
      </c>
    </row>
    <row r="2310" spans="1:8" x14ac:dyDescent="0.25">
      <c r="A2310" s="103"/>
      <c r="C2310" s="324" t="s">
        <v>1539</v>
      </c>
      <c r="D2310" t="s">
        <v>1539</v>
      </c>
      <c r="E2310" s="323" t="s">
        <v>1539</v>
      </c>
      <c r="G2310" s="323" t="s">
        <v>1539</v>
      </c>
      <c r="H2310" s="323" t="s">
        <v>1539</v>
      </c>
    </row>
    <row r="2311" spans="1:8" x14ac:dyDescent="0.25">
      <c r="A2311" s="103"/>
      <c r="B2311" s="324"/>
      <c r="C2311" s="324" t="s">
        <v>1539</v>
      </c>
      <c r="D2311" t="s">
        <v>1539</v>
      </c>
      <c r="E2311" s="323" t="s">
        <v>1539</v>
      </c>
      <c r="G2311" s="323" t="s">
        <v>1539</v>
      </c>
      <c r="H2311" s="323" t="s">
        <v>1539</v>
      </c>
    </row>
    <row r="2312" spans="1:8" x14ac:dyDescent="0.25">
      <c r="A2312" s="103"/>
      <c r="B2312" s="324"/>
      <c r="C2312" s="324" t="s">
        <v>1539</v>
      </c>
      <c r="D2312" t="s">
        <v>1539</v>
      </c>
      <c r="E2312" s="323" t="s">
        <v>1539</v>
      </c>
      <c r="G2312" s="323" t="s">
        <v>1539</v>
      </c>
      <c r="H2312" s="323" t="s">
        <v>1539</v>
      </c>
    </row>
    <row r="2313" spans="1:8" x14ac:dyDescent="0.25">
      <c r="A2313" s="103"/>
      <c r="B2313" s="326"/>
      <c r="C2313" s="324" t="s">
        <v>1539</v>
      </c>
      <c r="D2313" t="s">
        <v>1539</v>
      </c>
      <c r="E2313" s="323" t="s">
        <v>1539</v>
      </c>
      <c r="G2313" s="323" t="s">
        <v>1539</v>
      </c>
      <c r="H2313" s="323" t="s">
        <v>1539</v>
      </c>
    </row>
    <row r="2314" spans="1:8" x14ac:dyDescent="0.25">
      <c r="A2314" s="103"/>
      <c r="C2314" s="324" t="s">
        <v>1539</v>
      </c>
      <c r="D2314" t="s">
        <v>1539</v>
      </c>
      <c r="E2314" s="323" t="s">
        <v>1539</v>
      </c>
      <c r="G2314" s="323" t="s">
        <v>1539</v>
      </c>
      <c r="H2314" s="323" t="s">
        <v>1539</v>
      </c>
    </row>
    <row r="2315" spans="1:8" x14ac:dyDescent="0.25">
      <c r="A2315" s="103"/>
      <c r="C2315" s="324" t="s">
        <v>1539</v>
      </c>
      <c r="D2315" t="s">
        <v>1539</v>
      </c>
      <c r="E2315" s="323" t="s">
        <v>1539</v>
      </c>
      <c r="G2315" s="323" t="s">
        <v>1539</v>
      </c>
      <c r="H2315" s="323" t="s">
        <v>1539</v>
      </c>
    </row>
    <row r="2316" spans="1:8" x14ac:dyDescent="0.25">
      <c r="A2316" s="103"/>
      <c r="C2316" s="324" t="s">
        <v>1539</v>
      </c>
      <c r="D2316" t="s">
        <v>1539</v>
      </c>
      <c r="E2316" s="323" t="s">
        <v>1539</v>
      </c>
      <c r="G2316" s="323" t="s">
        <v>1539</v>
      </c>
      <c r="H2316" s="323" t="s">
        <v>1539</v>
      </c>
    </row>
    <row r="2317" spans="1:8" x14ac:dyDescent="0.25">
      <c r="A2317" s="103"/>
      <c r="C2317" s="324" t="s">
        <v>1539</v>
      </c>
      <c r="D2317" t="s">
        <v>1539</v>
      </c>
      <c r="E2317" s="323" t="s">
        <v>1539</v>
      </c>
      <c r="G2317" s="323" t="s">
        <v>1539</v>
      </c>
      <c r="H2317" s="323" t="s">
        <v>1539</v>
      </c>
    </row>
    <row r="2318" spans="1:8" x14ac:dyDescent="0.25">
      <c r="A2318" s="103"/>
      <c r="B2318" s="324"/>
      <c r="C2318" s="324" t="s">
        <v>1539</v>
      </c>
      <c r="D2318" t="s">
        <v>1539</v>
      </c>
      <c r="E2318" s="323" t="s">
        <v>1539</v>
      </c>
      <c r="G2318" s="323" t="s">
        <v>1539</v>
      </c>
      <c r="H2318" s="323" t="s">
        <v>1539</v>
      </c>
    </row>
    <row r="2319" spans="1:8" x14ac:dyDescent="0.25">
      <c r="A2319" s="103"/>
      <c r="B2319" s="324"/>
      <c r="C2319" s="324" t="s">
        <v>1539</v>
      </c>
      <c r="D2319" t="s">
        <v>1539</v>
      </c>
      <c r="E2319" s="323" t="s">
        <v>1539</v>
      </c>
      <c r="G2319" s="323" t="s">
        <v>1539</v>
      </c>
      <c r="H2319" s="323" t="s">
        <v>1539</v>
      </c>
    </row>
    <row r="2320" spans="1:8" x14ac:dyDescent="0.25">
      <c r="A2320" s="103"/>
      <c r="B2320" s="324"/>
      <c r="C2320" s="324" t="s">
        <v>1539</v>
      </c>
      <c r="D2320" t="s">
        <v>1539</v>
      </c>
      <c r="E2320" s="323" t="s">
        <v>1539</v>
      </c>
      <c r="G2320" s="323" t="s">
        <v>1539</v>
      </c>
      <c r="H2320" s="323" t="s">
        <v>1539</v>
      </c>
    </row>
    <row r="2321" spans="1:8" x14ac:dyDescent="0.25">
      <c r="A2321" s="103"/>
      <c r="B2321" s="324"/>
      <c r="C2321" s="324" t="s">
        <v>1539</v>
      </c>
      <c r="D2321" t="s">
        <v>1539</v>
      </c>
      <c r="E2321" s="323" t="s">
        <v>1539</v>
      </c>
      <c r="G2321" s="323" t="s">
        <v>1539</v>
      </c>
      <c r="H2321" s="323" t="s">
        <v>1539</v>
      </c>
    </row>
    <row r="2322" spans="1:8" x14ac:dyDescent="0.25">
      <c r="A2322" s="103"/>
      <c r="B2322" s="324"/>
      <c r="C2322" s="324" t="s">
        <v>1539</v>
      </c>
      <c r="D2322" t="s">
        <v>1539</v>
      </c>
      <c r="E2322" s="323" t="s">
        <v>1539</v>
      </c>
      <c r="G2322" s="323" t="s">
        <v>1539</v>
      </c>
      <c r="H2322" s="323" t="s">
        <v>1539</v>
      </c>
    </row>
    <row r="2323" spans="1:8" x14ac:dyDescent="0.25">
      <c r="A2323" s="103"/>
      <c r="B2323" s="324"/>
      <c r="C2323" s="324" t="s">
        <v>1539</v>
      </c>
      <c r="D2323" t="s">
        <v>1539</v>
      </c>
      <c r="E2323" s="323" t="s">
        <v>1539</v>
      </c>
      <c r="G2323" s="323" t="s">
        <v>1539</v>
      </c>
      <c r="H2323" s="323" t="s">
        <v>1539</v>
      </c>
    </row>
    <row r="2324" spans="1:8" x14ac:dyDescent="0.25">
      <c r="A2324" s="103"/>
      <c r="B2324" s="324"/>
      <c r="C2324" s="324" t="s">
        <v>1539</v>
      </c>
      <c r="D2324" t="s">
        <v>1539</v>
      </c>
      <c r="E2324" s="323" t="s">
        <v>1539</v>
      </c>
      <c r="G2324" s="323" t="s">
        <v>1539</v>
      </c>
      <c r="H2324" s="323" t="s">
        <v>1539</v>
      </c>
    </row>
    <row r="2325" spans="1:8" x14ac:dyDescent="0.25">
      <c r="A2325" s="103"/>
      <c r="B2325" s="324"/>
      <c r="C2325" s="324" t="s">
        <v>1539</v>
      </c>
      <c r="D2325" t="s">
        <v>1539</v>
      </c>
      <c r="E2325" s="323" t="s">
        <v>1539</v>
      </c>
      <c r="G2325" s="323" t="s">
        <v>1539</v>
      </c>
      <c r="H2325" s="323" t="s">
        <v>1539</v>
      </c>
    </row>
    <row r="2326" spans="1:8" x14ac:dyDescent="0.25">
      <c r="A2326" s="103"/>
      <c r="B2326" s="324"/>
      <c r="C2326" s="324" t="s">
        <v>1539</v>
      </c>
      <c r="D2326" t="s">
        <v>1539</v>
      </c>
      <c r="E2326" s="323" t="s">
        <v>1539</v>
      </c>
      <c r="G2326" s="323" t="s">
        <v>1539</v>
      </c>
      <c r="H2326" s="323" t="s">
        <v>1539</v>
      </c>
    </row>
    <row r="2327" spans="1:8" x14ac:dyDescent="0.25">
      <c r="A2327" s="103"/>
      <c r="B2327" s="324"/>
      <c r="C2327" s="324" t="s">
        <v>1539</v>
      </c>
      <c r="D2327" t="s">
        <v>1539</v>
      </c>
      <c r="E2327" s="323" t="s">
        <v>1539</v>
      </c>
      <c r="G2327" s="323" t="s">
        <v>1539</v>
      </c>
      <c r="H2327" s="323" t="s">
        <v>1539</v>
      </c>
    </row>
    <row r="2328" spans="1:8" x14ac:dyDescent="0.25">
      <c r="A2328" s="103"/>
      <c r="B2328" s="324"/>
      <c r="C2328" s="324" t="s">
        <v>1539</v>
      </c>
      <c r="D2328" t="s">
        <v>1539</v>
      </c>
      <c r="E2328" s="323" t="s">
        <v>1539</v>
      </c>
      <c r="G2328" s="323" t="s">
        <v>1539</v>
      </c>
      <c r="H2328" s="323" t="s">
        <v>1539</v>
      </c>
    </row>
    <row r="2329" spans="1:8" x14ac:dyDescent="0.25">
      <c r="A2329" s="103"/>
      <c r="B2329" s="324"/>
      <c r="C2329" s="324" t="s">
        <v>1539</v>
      </c>
      <c r="D2329" t="s">
        <v>1539</v>
      </c>
      <c r="E2329" s="323" t="s">
        <v>1539</v>
      </c>
      <c r="G2329" s="323" t="s">
        <v>1539</v>
      </c>
      <c r="H2329" s="323" t="s">
        <v>1539</v>
      </c>
    </row>
    <row r="2330" spans="1:8" x14ac:dyDescent="0.25">
      <c r="A2330" s="103"/>
      <c r="B2330" s="324"/>
      <c r="C2330" s="324" t="s">
        <v>1539</v>
      </c>
      <c r="D2330" t="s">
        <v>1539</v>
      </c>
      <c r="E2330" s="323" t="s">
        <v>1539</v>
      </c>
      <c r="G2330" s="323" t="s">
        <v>1539</v>
      </c>
      <c r="H2330" s="323" t="s">
        <v>1539</v>
      </c>
    </row>
    <row r="2331" spans="1:8" x14ac:dyDescent="0.25">
      <c r="A2331" s="103"/>
      <c r="B2331" s="324"/>
      <c r="C2331" s="324" t="s">
        <v>1539</v>
      </c>
      <c r="D2331" t="s">
        <v>1539</v>
      </c>
      <c r="E2331" s="323" t="s">
        <v>1539</v>
      </c>
      <c r="G2331" s="323" t="s">
        <v>1539</v>
      </c>
      <c r="H2331" s="323" t="s">
        <v>1539</v>
      </c>
    </row>
    <row r="2332" spans="1:8" x14ac:dyDescent="0.25">
      <c r="A2332" s="103"/>
      <c r="B2332" s="324"/>
      <c r="C2332" s="324" t="s">
        <v>1539</v>
      </c>
      <c r="D2332" t="s">
        <v>1539</v>
      </c>
      <c r="E2332" s="323" t="s">
        <v>1539</v>
      </c>
      <c r="G2332" s="323" t="s">
        <v>1539</v>
      </c>
      <c r="H2332" s="323" t="s">
        <v>1539</v>
      </c>
    </row>
    <row r="2333" spans="1:8" x14ac:dyDescent="0.25">
      <c r="A2333" s="103"/>
      <c r="B2333" s="324"/>
      <c r="C2333" s="324" t="s">
        <v>1539</v>
      </c>
      <c r="D2333" t="s">
        <v>1539</v>
      </c>
      <c r="E2333" s="323" t="s">
        <v>1539</v>
      </c>
      <c r="G2333" s="323" t="s">
        <v>1539</v>
      </c>
      <c r="H2333" s="323" t="s">
        <v>1539</v>
      </c>
    </row>
    <row r="2334" spans="1:8" x14ac:dyDescent="0.25">
      <c r="A2334" s="103"/>
      <c r="B2334" s="324"/>
      <c r="C2334" s="324" t="s">
        <v>1539</v>
      </c>
      <c r="D2334" t="s">
        <v>1539</v>
      </c>
      <c r="E2334" s="323" t="s">
        <v>1539</v>
      </c>
      <c r="G2334" s="323" t="s">
        <v>1539</v>
      </c>
      <c r="H2334" s="323" t="s">
        <v>1539</v>
      </c>
    </row>
    <row r="2335" spans="1:8" x14ac:dyDescent="0.25">
      <c r="A2335" s="103"/>
      <c r="B2335" s="324"/>
      <c r="C2335" s="324" t="s">
        <v>1539</v>
      </c>
      <c r="D2335" t="s">
        <v>1539</v>
      </c>
      <c r="E2335" s="323" t="s">
        <v>1539</v>
      </c>
      <c r="G2335" s="323" t="s">
        <v>1539</v>
      </c>
      <c r="H2335" s="323" t="s">
        <v>1539</v>
      </c>
    </row>
    <row r="2336" spans="1:8" x14ac:dyDescent="0.25">
      <c r="A2336" s="103"/>
      <c r="B2336" s="324"/>
      <c r="C2336" s="324" t="s">
        <v>1539</v>
      </c>
      <c r="D2336" t="s">
        <v>1539</v>
      </c>
      <c r="E2336" s="323" t="s">
        <v>1539</v>
      </c>
      <c r="G2336" s="323" t="s">
        <v>1539</v>
      </c>
      <c r="H2336" s="323" t="s">
        <v>1539</v>
      </c>
    </row>
    <row r="2337" spans="1:8" x14ac:dyDescent="0.25">
      <c r="A2337" s="103"/>
      <c r="B2337" s="324"/>
      <c r="C2337" s="324" t="s">
        <v>1539</v>
      </c>
      <c r="D2337" t="s">
        <v>1539</v>
      </c>
      <c r="E2337" s="323" t="s">
        <v>1539</v>
      </c>
      <c r="G2337" s="323" t="s">
        <v>1539</v>
      </c>
      <c r="H2337" s="323" t="s">
        <v>1539</v>
      </c>
    </row>
    <row r="2338" spans="1:8" x14ac:dyDescent="0.25">
      <c r="A2338" s="103"/>
      <c r="B2338" s="324"/>
      <c r="C2338" s="324" t="s">
        <v>1539</v>
      </c>
      <c r="D2338" t="s">
        <v>1539</v>
      </c>
      <c r="E2338" s="323" t="s">
        <v>1539</v>
      </c>
      <c r="G2338" s="323" t="s">
        <v>1539</v>
      </c>
      <c r="H2338" s="323" t="s">
        <v>1539</v>
      </c>
    </row>
    <row r="2339" spans="1:8" x14ac:dyDescent="0.25">
      <c r="A2339" s="103"/>
      <c r="B2339" s="324"/>
      <c r="C2339" s="324" t="s">
        <v>1539</v>
      </c>
      <c r="D2339" t="s">
        <v>1539</v>
      </c>
      <c r="E2339" s="323" t="s">
        <v>1539</v>
      </c>
      <c r="G2339" s="323" t="s">
        <v>1539</v>
      </c>
      <c r="H2339" s="323" t="s">
        <v>1539</v>
      </c>
    </row>
    <row r="2340" spans="1:8" x14ac:dyDescent="0.25">
      <c r="A2340" s="103"/>
      <c r="B2340" s="324"/>
      <c r="C2340" s="324" t="s">
        <v>1539</v>
      </c>
      <c r="D2340" t="s">
        <v>1539</v>
      </c>
      <c r="E2340" s="323" t="s">
        <v>1539</v>
      </c>
      <c r="G2340" s="323" t="s">
        <v>1539</v>
      </c>
      <c r="H2340" s="323" t="s">
        <v>1539</v>
      </c>
    </row>
    <row r="2341" spans="1:8" x14ac:dyDescent="0.25">
      <c r="A2341" s="103"/>
      <c r="B2341" s="324"/>
      <c r="C2341" s="324" t="s">
        <v>1539</v>
      </c>
      <c r="D2341" t="s">
        <v>1539</v>
      </c>
      <c r="E2341" s="323" t="s">
        <v>1539</v>
      </c>
      <c r="G2341" s="323" t="s">
        <v>1539</v>
      </c>
      <c r="H2341" s="323" t="s">
        <v>1539</v>
      </c>
    </row>
    <row r="2342" spans="1:8" x14ac:dyDescent="0.25">
      <c r="A2342" s="103"/>
      <c r="B2342" s="324"/>
      <c r="C2342" s="324" t="s">
        <v>1539</v>
      </c>
      <c r="D2342" t="s">
        <v>1539</v>
      </c>
      <c r="E2342" s="323" t="s">
        <v>1539</v>
      </c>
      <c r="G2342" s="323" t="s">
        <v>1539</v>
      </c>
      <c r="H2342" s="323" t="s">
        <v>1539</v>
      </c>
    </row>
    <row r="2343" spans="1:8" x14ac:dyDescent="0.25">
      <c r="A2343" s="103"/>
      <c r="B2343" s="324"/>
      <c r="C2343" s="324" t="s">
        <v>1539</v>
      </c>
      <c r="D2343" t="s">
        <v>1539</v>
      </c>
      <c r="E2343" s="323" t="s">
        <v>1539</v>
      </c>
      <c r="G2343" s="323" t="s">
        <v>1539</v>
      </c>
      <c r="H2343" s="323" t="s">
        <v>1539</v>
      </c>
    </row>
    <row r="2344" spans="1:8" x14ac:dyDescent="0.25">
      <c r="A2344" s="103"/>
      <c r="B2344" s="324"/>
      <c r="C2344" s="324" t="s">
        <v>1539</v>
      </c>
      <c r="D2344" t="s">
        <v>1539</v>
      </c>
      <c r="E2344" s="323" t="s">
        <v>1539</v>
      </c>
      <c r="G2344" s="323" t="s">
        <v>1539</v>
      </c>
      <c r="H2344" s="323" t="s">
        <v>1539</v>
      </c>
    </row>
    <row r="2345" spans="1:8" x14ac:dyDescent="0.25">
      <c r="A2345" s="103"/>
      <c r="B2345" s="324"/>
      <c r="C2345" s="324" t="s">
        <v>1539</v>
      </c>
      <c r="D2345" t="s">
        <v>1539</v>
      </c>
      <c r="E2345" s="323" t="s">
        <v>1539</v>
      </c>
      <c r="G2345" s="323" t="s">
        <v>1539</v>
      </c>
      <c r="H2345" s="323" t="s">
        <v>1539</v>
      </c>
    </row>
    <row r="2346" spans="1:8" x14ac:dyDescent="0.25">
      <c r="A2346" s="103"/>
      <c r="B2346" s="324"/>
      <c r="C2346" s="324" t="s">
        <v>1539</v>
      </c>
      <c r="D2346" t="s">
        <v>1539</v>
      </c>
      <c r="E2346" s="323" t="s">
        <v>1539</v>
      </c>
      <c r="G2346" s="323" t="s">
        <v>1539</v>
      </c>
      <c r="H2346" s="323" t="s">
        <v>1539</v>
      </c>
    </row>
    <row r="2347" spans="1:8" x14ac:dyDescent="0.25">
      <c r="A2347" s="103"/>
      <c r="B2347" s="324"/>
      <c r="C2347" s="324" t="s">
        <v>1539</v>
      </c>
      <c r="D2347" t="s">
        <v>1539</v>
      </c>
      <c r="E2347" s="323" t="s">
        <v>1539</v>
      </c>
      <c r="G2347" s="323" t="s">
        <v>1539</v>
      </c>
      <c r="H2347" s="323" t="s">
        <v>1539</v>
      </c>
    </row>
    <row r="2348" spans="1:8" x14ac:dyDescent="0.25">
      <c r="A2348" s="103"/>
      <c r="B2348" s="324"/>
      <c r="C2348" s="324" t="s">
        <v>1539</v>
      </c>
      <c r="D2348" t="s">
        <v>1539</v>
      </c>
      <c r="E2348" s="323" t="s">
        <v>1539</v>
      </c>
      <c r="G2348" s="323" t="s">
        <v>1539</v>
      </c>
      <c r="H2348" s="323" t="s">
        <v>1539</v>
      </c>
    </row>
    <row r="2349" spans="1:8" x14ac:dyDescent="0.25">
      <c r="A2349" s="103"/>
      <c r="B2349" s="324"/>
      <c r="C2349" s="324" t="s">
        <v>1539</v>
      </c>
      <c r="D2349" t="s">
        <v>1539</v>
      </c>
      <c r="E2349" s="323" t="s">
        <v>1539</v>
      </c>
      <c r="G2349" s="323" t="s">
        <v>1539</v>
      </c>
      <c r="H2349" s="323" t="s">
        <v>1539</v>
      </c>
    </row>
    <row r="2350" spans="1:8" x14ac:dyDescent="0.25">
      <c r="A2350" s="103"/>
      <c r="B2350" s="324"/>
      <c r="C2350" s="324" t="s">
        <v>1539</v>
      </c>
      <c r="D2350" t="s">
        <v>1539</v>
      </c>
      <c r="E2350" s="323" t="s">
        <v>1539</v>
      </c>
      <c r="G2350" s="323" t="s">
        <v>1539</v>
      </c>
      <c r="H2350" s="323" t="s">
        <v>1539</v>
      </c>
    </row>
    <row r="2351" spans="1:8" x14ac:dyDescent="0.25">
      <c r="A2351" s="103"/>
      <c r="B2351" s="324"/>
      <c r="C2351" s="324" t="s">
        <v>1539</v>
      </c>
      <c r="D2351" t="s">
        <v>1539</v>
      </c>
      <c r="E2351" s="323" t="s">
        <v>1539</v>
      </c>
      <c r="G2351" s="323" t="s">
        <v>1539</v>
      </c>
      <c r="H2351" s="323" t="s">
        <v>1539</v>
      </c>
    </row>
    <row r="2352" spans="1:8" x14ac:dyDescent="0.25">
      <c r="A2352" s="103"/>
      <c r="B2352" s="324"/>
      <c r="C2352" s="324" t="s">
        <v>1539</v>
      </c>
      <c r="D2352" t="s">
        <v>1539</v>
      </c>
      <c r="E2352" s="323" t="s">
        <v>1539</v>
      </c>
      <c r="G2352" s="323" t="s">
        <v>1539</v>
      </c>
      <c r="H2352" s="323" t="s">
        <v>1539</v>
      </c>
    </row>
    <row r="2353" spans="1:8" x14ac:dyDescent="0.25">
      <c r="A2353" s="103"/>
      <c r="B2353" s="324"/>
      <c r="C2353" s="324" t="s">
        <v>1539</v>
      </c>
      <c r="D2353" t="s">
        <v>1539</v>
      </c>
      <c r="E2353" s="323" t="s">
        <v>1539</v>
      </c>
      <c r="G2353" s="323" t="s">
        <v>1539</v>
      </c>
      <c r="H2353" s="323" t="s">
        <v>1539</v>
      </c>
    </row>
    <row r="2354" spans="1:8" x14ac:dyDescent="0.25">
      <c r="A2354" s="103"/>
      <c r="B2354" s="324"/>
      <c r="C2354" s="324" t="s">
        <v>1539</v>
      </c>
      <c r="D2354" t="s">
        <v>1539</v>
      </c>
      <c r="E2354" s="323" t="s">
        <v>1539</v>
      </c>
      <c r="G2354" s="323" t="s">
        <v>1539</v>
      </c>
      <c r="H2354" s="323" t="s">
        <v>1539</v>
      </c>
    </row>
    <row r="2355" spans="1:8" x14ac:dyDescent="0.25">
      <c r="A2355" s="103"/>
      <c r="B2355" s="324"/>
      <c r="C2355" s="324" t="s">
        <v>1539</v>
      </c>
      <c r="D2355" t="s">
        <v>1539</v>
      </c>
      <c r="E2355" s="323" t="s">
        <v>1539</v>
      </c>
      <c r="G2355" s="323" t="s">
        <v>1539</v>
      </c>
      <c r="H2355" s="323" t="s">
        <v>1539</v>
      </c>
    </row>
    <row r="2356" spans="1:8" x14ac:dyDescent="0.25">
      <c r="A2356" s="103"/>
      <c r="B2356" s="324"/>
      <c r="C2356" s="324" t="s">
        <v>1539</v>
      </c>
      <c r="D2356" t="s">
        <v>1539</v>
      </c>
      <c r="E2356" s="323" t="s">
        <v>1539</v>
      </c>
      <c r="G2356" s="323" t="s">
        <v>1539</v>
      </c>
      <c r="H2356" s="323" t="s">
        <v>1539</v>
      </c>
    </row>
    <row r="2357" spans="1:8" x14ac:dyDescent="0.25">
      <c r="A2357" s="103"/>
      <c r="B2357" s="324"/>
      <c r="C2357" s="324" t="s">
        <v>1539</v>
      </c>
      <c r="D2357" t="s">
        <v>1539</v>
      </c>
      <c r="E2357" s="323" t="s">
        <v>1539</v>
      </c>
      <c r="G2357" s="323" t="s">
        <v>1539</v>
      </c>
      <c r="H2357" s="323" t="s">
        <v>1539</v>
      </c>
    </row>
    <row r="2358" spans="1:8" x14ac:dyDescent="0.25">
      <c r="A2358" s="103"/>
      <c r="B2358" s="324"/>
      <c r="C2358" s="324" t="s">
        <v>1539</v>
      </c>
      <c r="D2358" t="s">
        <v>1539</v>
      </c>
      <c r="E2358" s="323" t="s">
        <v>1539</v>
      </c>
      <c r="G2358" s="323" t="s">
        <v>1539</v>
      </c>
      <c r="H2358" s="323" t="s">
        <v>1539</v>
      </c>
    </row>
    <row r="2359" spans="1:8" x14ac:dyDescent="0.25">
      <c r="A2359" s="103"/>
      <c r="B2359" s="324"/>
      <c r="C2359" s="324" t="s">
        <v>1539</v>
      </c>
      <c r="D2359" t="s">
        <v>1539</v>
      </c>
      <c r="E2359" s="323" t="s">
        <v>1539</v>
      </c>
      <c r="G2359" s="323" t="s">
        <v>1539</v>
      </c>
      <c r="H2359" s="323" t="s">
        <v>1539</v>
      </c>
    </row>
    <row r="2360" spans="1:8" x14ac:dyDescent="0.25">
      <c r="A2360" s="103"/>
      <c r="B2360" s="324"/>
      <c r="C2360" s="324" t="s">
        <v>1539</v>
      </c>
      <c r="D2360" t="s">
        <v>1539</v>
      </c>
      <c r="E2360" s="323" t="s">
        <v>1539</v>
      </c>
      <c r="G2360" s="323" t="s">
        <v>1539</v>
      </c>
      <c r="H2360" s="323" t="s">
        <v>1539</v>
      </c>
    </row>
    <row r="2361" spans="1:8" x14ac:dyDescent="0.25">
      <c r="A2361" s="103"/>
      <c r="B2361" s="324"/>
      <c r="C2361" s="324" t="s">
        <v>1539</v>
      </c>
      <c r="D2361" t="s">
        <v>1539</v>
      </c>
      <c r="E2361" s="323" t="s">
        <v>1539</v>
      </c>
      <c r="G2361" s="323" t="s">
        <v>1539</v>
      </c>
      <c r="H2361" s="323" t="s">
        <v>1539</v>
      </c>
    </row>
    <row r="2362" spans="1:8" x14ac:dyDescent="0.25">
      <c r="A2362" s="103"/>
      <c r="B2362" s="326"/>
      <c r="C2362" s="324" t="s">
        <v>1539</v>
      </c>
      <c r="D2362" t="s">
        <v>1539</v>
      </c>
      <c r="E2362" s="323" t="s">
        <v>1539</v>
      </c>
      <c r="G2362" s="323" t="s">
        <v>1539</v>
      </c>
      <c r="H2362" s="323" t="s">
        <v>1539</v>
      </c>
    </row>
    <row r="2363" spans="1:8" x14ac:dyDescent="0.25">
      <c r="A2363" s="103"/>
      <c r="C2363" s="324" t="s">
        <v>1539</v>
      </c>
      <c r="D2363" t="s">
        <v>1539</v>
      </c>
      <c r="E2363" s="323" t="s">
        <v>1539</v>
      </c>
      <c r="G2363" s="323" t="s">
        <v>1539</v>
      </c>
      <c r="H2363" s="323" t="s">
        <v>1539</v>
      </c>
    </row>
    <row r="2364" spans="1:8" x14ac:dyDescent="0.25">
      <c r="A2364" s="103"/>
      <c r="C2364" s="324" t="s">
        <v>1539</v>
      </c>
      <c r="D2364" t="s">
        <v>1539</v>
      </c>
      <c r="E2364" s="323" t="s">
        <v>1539</v>
      </c>
      <c r="G2364" s="323" t="s">
        <v>1539</v>
      </c>
      <c r="H2364" s="323" t="s">
        <v>1539</v>
      </c>
    </row>
    <row r="2365" spans="1:8" x14ac:dyDescent="0.25">
      <c r="A2365" s="103"/>
      <c r="C2365" s="324" t="s">
        <v>1539</v>
      </c>
      <c r="D2365" t="s">
        <v>1539</v>
      </c>
      <c r="E2365" s="323" t="s">
        <v>1539</v>
      </c>
      <c r="G2365" s="323" t="s">
        <v>1539</v>
      </c>
      <c r="H2365" s="323" t="s">
        <v>1539</v>
      </c>
    </row>
    <row r="2366" spans="1:8" x14ac:dyDescent="0.25">
      <c r="A2366" s="103"/>
      <c r="B2366" s="326"/>
      <c r="C2366" s="324" t="s">
        <v>1539</v>
      </c>
      <c r="D2366" t="s">
        <v>1539</v>
      </c>
      <c r="E2366" s="323" t="s">
        <v>1539</v>
      </c>
      <c r="G2366" s="323" t="s">
        <v>1539</v>
      </c>
      <c r="H2366" s="323" t="s">
        <v>1539</v>
      </c>
    </row>
    <row r="2367" spans="1:8" x14ac:dyDescent="0.25">
      <c r="A2367" s="103"/>
      <c r="C2367" s="324" t="s">
        <v>1539</v>
      </c>
      <c r="D2367" t="s">
        <v>1539</v>
      </c>
      <c r="E2367" s="323" t="s">
        <v>1539</v>
      </c>
      <c r="G2367" s="323" t="s">
        <v>1539</v>
      </c>
      <c r="H2367" s="323" t="s">
        <v>1539</v>
      </c>
    </row>
    <row r="2368" spans="1:8" x14ac:dyDescent="0.25">
      <c r="A2368" s="103"/>
      <c r="C2368" s="324" t="s">
        <v>1539</v>
      </c>
      <c r="D2368" t="s">
        <v>1539</v>
      </c>
      <c r="E2368" s="323" t="s">
        <v>1539</v>
      </c>
      <c r="G2368" s="323" t="s">
        <v>1539</v>
      </c>
      <c r="H2368" s="323" t="s">
        <v>1539</v>
      </c>
    </row>
    <row r="2369" spans="1:8" x14ac:dyDescent="0.25">
      <c r="A2369" s="103"/>
      <c r="C2369" s="324" t="s">
        <v>1539</v>
      </c>
      <c r="D2369" t="s">
        <v>1539</v>
      </c>
      <c r="E2369" s="323" t="s">
        <v>1539</v>
      </c>
      <c r="G2369" s="323" t="s">
        <v>1539</v>
      </c>
      <c r="H2369" s="323" t="s">
        <v>1539</v>
      </c>
    </row>
    <row r="2370" spans="1:8" x14ac:dyDescent="0.25">
      <c r="A2370" s="103"/>
      <c r="B2370" s="324"/>
      <c r="C2370" s="324" t="s">
        <v>1539</v>
      </c>
      <c r="D2370" t="s">
        <v>1539</v>
      </c>
      <c r="E2370" s="323" t="s">
        <v>1539</v>
      </c>
      <c r="G2370" s="323" t="s">
        <v>1539</v>
      </c>
      <c r="H2370" s="323" t="s">
        <v>1539</v>
      </c>
    </row>
    <row r="2371" spans="1:8" x14ac:dyDescent="0.25">
      <c r="A2371" s="103"/>
      <c r="B2371" s="324"/>
      <c r="C2371" s="324" t="s">
        <v>1539</v>
      </c>
      <c r="D2371" t="s">
        <v>1539</v>
      </c>
      <c r="E2371" s="323" t="s">
        <v>1539</v>
      </c>
      <c r="G2371" s="323" t="s">
        <v>1539</v>
      </c>
      <c r="H2371" s="323" t="s">
        <v>1539</v>
      </c>
    </row>
    <row r="2372" spans="1:8" x14ac:dyDescent="0.25">
      <c r="A2372" s="103"/>
      <c r="B2372" s="324"/>
      <c r="C2372" s="324" t="s">
        <v>1539</v>
      </c>
      <c r="D2372" t="s">
        <v>1539</v>
      </c>
      <c r="E2372" s="323" t="s">
        <v>1539</v>
      </c>
      <c r="G2372" s="323" t="s">
        <v>1539</v>
      </c>
      <c r="H2372" s="323" t="s">
        <v>1539</v>
      </c>
    </row>
    <row r="2373" spans="1:8" x14ac:dyDescent="0.25">
      <c r="A2373" s="103"/>
      <c r="B2373" s="324"/>
      <c r="C2373" s="324" t="s">
        <v>1539</v>
      </c>
      <c r="D2373" t="s">
        <v>1539</v>
      </c>
      <c r="E2373" s="323" t="s">
        <v>1539</v>
      </c>
      <c r="G2373" s="323" t="s">
        <v>1539</v>
      </c>
      <c r="H2373" s="323" t="s">
        <v>1539</v>
      </c>
    </row>
    <row r="2374" spans="1:8" x14ac:dyDescent="0.25">
      <c r="A2374" s="103"/>
      <c r="B2374" s="324"/>
      <c r="C2374" s="324" t="s">
        <v>1539</v>
      </c>
      <c r="D2374" t="s">
        <v>1539</v>
      </c>
      <c r="E2374" s="323" t="s">
        <v>1539</v>
      </c>
      <c r="G2374" s="323" t="s">
        <v>1539</v>
      </c>
      <c r="H2374" s="323" t="s">
        <v>1539</v>
      </c>
    </row>
    <row r="2375" spans="1:8" x14ac:dyDescent="0.25">
      <c r="A2375" s="103"/>
      <c r="B2375" s="324"/>
      <c r="C2375" s="324" t="s">
        <v>1539</v>
      </c>
      <c r="D2375" t="s">
        <v>1539</v>
      </c>
      <c r="E2375" s="323" t="s">
        <v>1539</v>
      </c>
      <c r="G2375" s="323" t="s">
        <v>1539</v>
      </c>
      <c r="H2375" s="323" t="s">
        <v>1539</v>
      </c>
    </row>
    <row r="2376" spans="1:8" x14ac:dyDescent="0.25">
      <c r="A2376" s="103"/>
      <c r="B2376" s="324"/>
      <c r="C2376" s="324" t="s">
        <v>1539</v>
      </c>
      <c r="D2376" t="s">
        <v>1539</v>
      </c>
      <c r="E2376" s="323" t="s">
        <v>1539</v>
      </c>
      <c r="G2376" s="323" t="s">
        <v>1539</v>
      </c>
      <c r="H2376" s="323" t="s">
        <v>1539</v>
      </c>
    </row>
    <row r="2377" spans="1:8" x14ac:dyDescent="0.25">
      <c r="A2377" s="103"/>
      <c r="B2377" s="324"/>
      <c r="C2377" s="324" t="s">
        <v>1539</v>
      </c>
      <c r="D2377" t="s">
        <v>1539</v>
      </c>
      <c r="E2377" s="323" t="s">
        <v>1539</v>
      </c>
      <c r="G2377" s="323" t="s">
        <v>1539</v>
      </c>
      <c r="H2377" s="323" t="s">
        <v>1539</v>
      </c>
    </row>
    <row r="2378" spans="1:8" x14ac:dyDescent="0.25">
      <c r="A2378" s="103"/>
      <c r="B2378" s="324"/>
      <c r="C2378" s="324" t="s">
        <v>1539</v>
      </c>
      <c r="D2378" t="s">
        <v>1539</v>
      </c>
      <c r="E2378" s="323" t="s">
        <v>1539</v>
      </c>
      <c r="G2378" s="323" t="s">
        <v>1539</v>
      </c>
      <c r="H2378" s="323" t="s">
        <v>1539</v>
      </c>
    </row>
    <row r="2379" spans="1:8" x14ac:dyDescent="0.25">
      <c r="A2379" s="103"/>
      <c r="B2379" s="324"/>
      <c r="C2379" s="324" t="s">
        <v>1539</v>
      </c>
      <c r="D2379" t="s">
        <v>1539</v>
      </c>
      <c r="E2379" s="323" t="s">
        <v>1539</v>
      </c>
      <c r="G2379" s="323" t="s">
        <v>1539</v>
      </c>
      <c r="H2379" s="323" t="s">
        <v>1539</v>
      </c>
    </row>
    <row r="2380" spans="1:8" x14ac:dyDescent="0.25">
      <c r="A2380" s="103"/>
      <c r="B2380" s="324"/>
      <c r="C2380" s="324" t="s">
        <v>1539</v>
      </c>
      <c r="D2380" t="s">
        <v>1539</v>
      </c>
      <c r="E2380" s="323" t="s">
        <v>1539</v>
      </c>
      <c r="G2380" s="323" t="s">
        <v>1539</v>
      </c>
      <c r="H2380" s="323" t="s">
        <v>1539</v>
      </c>
    </row>
    <row r="2381" spans="1:8" x14ac:dyDescent="0.25">
      <c r="A2381" s="103"/>
      <c r="B2381" s="324"/>
      <c r="C2381" s="324" t="s">
        <v>1539</v>
      </c>
      <c r="D2381" t="s">
        <v>1539</v>
      </c>
      <c r="E2381" s="323" t="s">
        <v>1539</v>
      </c>
      <c r="G2381" s="323" t="s">
        <v>1539</v>
      </c>
      <c r="H2381" s="323" t="s">
        <v>1539</v>
      </c>
    </row>
    <row r="2382" spans="1:8" x14ac:dyDescent="0.25">
      <c r="A2382" s="103"/>
      <c r="B2382" s="324"/>
      <c r="C2382" s="324" t="s">
        <v>1539</v>
      </c>
      <c r="D2382" t="s">
        <v>1539</v>
      </c>
      <c r="E2382" s="323" t="s">
        <v>1539</v>
      </c>
      <c r="G2382" s="323" t="s">
        <v>1539</v>
      </c>
      <c r="H2382" s="323" t="s">
        <v>1539</v>
      </c>
    </row>
    <row r="2383" spans="1:8" x14ac:dyDescent="0.25">
      <c r="A2383" s="103"/>
      <c r="B2383" s="326"/>
      <c r="C2383" s="324" t="s">
        <v>1539</v>
      </c>
      <c r="D2383" t="s">
        <v>1539</v>
      </c>
      <c r="E2383" s="323" t="s">
        <v>1539</v>
      </c>
      <c r="G2383" s="323" t="s">
        <v>1539</v>
      </c>
      <c r="H2383" s="323" t="s">
        <v>1539</v>
      </c>
    </row>
    <row r="2384" spans="1:8" x14ac:dyDescent="0.25">
      <c r="A2384" s="103"/>
      <c r="C2384" s="324" t="s">
        <v>1539</v>
      </c>
      <c r="D2384" t="s">
        <v>1539</v>
      </c>
      <c r="E2384" s="323" t="s">
        <v>1539</v>
      </c>
      <c r="G2384" s="323" t="s">
        <v>1539</v>
      </c>
      <c r="H2384" s="323" t="s">
        <v>1539</v>
      </c>
    </row>
    <row r="2385" spans="1:8" x14ac:dyDescent="0.25">
      <c r="A2385" s="103"/>
      <c r="C2385" s="324" t="s">
        <v>1539</v>
      </c>
      <c r="D2385" t="s">
        <v>1539</v>
      </c>
      <c r="E2385" s="323" t="s">
        <v>1539</v>
      </c>
      <c r="G2385" s="323" t="s">
        <v>1539</v>
      </c>
      <c r="H2385" s="323" t="s">
        <v>1539</v>
      </c>
    </row>
    <row r="2386" spans="1:8" x14ac:dyDescent="0.25">
      <c r="A2386" s="103"/>
      <c r="C2386" s="324" t="s">
        <v>1539</v>
      </c>
      <c r="D2386" t="s">
        <v>1539</v>
      </c>
      <c r="E2386" s="323" t="s">
        <v>1539</v>
      </c>
      <c r="G2386" s="323" t="s">
        <v>1539</v>
      </c>
      <c r="H2386" s="323" t="s">
        <v>1539</v>
      </c>
    </row>
    <row r="2387" spans="1:8" x14ac:dyDescent="0.25">
      <c r="A2387" s="103"/>
      <c r="B2387" s="324"/>
      <c r="C2387" s="324" t="s">
        <v>1539</v>
      </c>
      <c r="D2387" t="s">
        <v>1539</v>
      </c>
      <c r="E2387" s="323" t="s">
        <v>1539</v>
      </c>
      <c r="G2387" s="323" t="s">
        <v>1539</v>
      </c>
      <c r="H2387" s="323" t="s">
        <v>1539</v>
      </c>
    </row>
    <row r="2388" spans="1:8" x14ac:dyDescent="0.25">
      <c r="A2388" s="103"/>
      <c r="B2388" s="324"/>
      <c r="C2388" s="324" t="s">
        <v>1539</v>
      </c>
      <c r="D2388" t="s">
        <v>1539</v>
      </c>
      <c r="E2388" s="323" t="s">
        <v>1539</v>
      </c>
      <c r="G2388" s="323" t="s">
        <v>1539</v>
      </c>
      <c r="H2388" s="323" t="s">
        <v>1539</v>
      </c>
    </row>
    <row r="2389" spans="1:8" x14ac:dyDescent="0.25">
      <c r="A2389" s="103"/>
      <c r="B2389" s="324"/>
      <c r="C2389" s="324" t="s">
        <v>1539</v>
      </c>
      <c r="D2389" t="s">
        <v>1539</v>
      </c>
      <c r="E2389" s="323" t="s">
        <v>1539</v>
      </c>
      <c r="G2389" s="323" t="s">
        <v>1539</v>
      </c>
      <c r="H2389" s="323" t="s">
        <v>1539</v>
      </c>
    </row>
    <row r="2390" spans="1:8" x14ac:dyDescent="0.25">
      <c r="A2390" s="103"/>
      <c r="B2390" s="324"/>
      <c r="C2390" s="324" t="s">
        <v>1539</v>
      </c>
      <c r="D2390" t="s">
        <v>1539</v>
      </c>
      <c r="E2390" s="323" t="s">
        <v>1539</v>
      </c>
      <c r="G2390" s="323" t="s">
        <v>1539</v>
      </c>
      <c r="H2390" s="323" t="s">
        <v>1539</v>
      </c>
    </row>
    <row r="2391" spans="1:8" x14ac:dyDescent="0.25">
      <c r="A2391" s="103"/>
      <c r="B2391" s="324"/>
      <c r="C2391" s="324" t="s">
        <v>1539</v>
      </c>
      <c r="D2391" t="s">
        <v>1539</v>
      </c>
      <c r="E2391" s="323" t="s">
        <v>1539</v>
      </c>
      <c r="G2391" s="323" t="s">
        <v>1539</v>
      </c>
      <c r="H2391" s="323" t="s">
        <v>1539</v>
      </c>
    </row>
    <row r="2392" spans="1:8" x14ac:dyDescent="0.25">
      <c r="A2392" s="103"/>
      <c r="B2392" s="324"/>
      <c r="C2392" s="324" t="s">
        <v>1539</v>
      </c>
      <c r="D2392" t="s">
        <v>1539</v>
      </c>
      <c r="E2392" s="323" t="s">
        <v>1539</v>
      </c>
      <c r="G2392" s="323" t="s">
        <v>1539</v>
      </c>
      <c r="H2392" s="323" t="s">
        <v>1539</v>
      </c>
    </row>
    <row r="2393" spans="1:8" x14ac:dyDescent="0.25">
      <c r="A2393" s="103"/>
      <c r="B2393" s="324"/>
      <c r="C2393" s="324" t="s">
        <v>1539</v>
      </c>
      <c r="D2393" t="s">
        <v>1539</v>
      </c>
      <c r="E2393" s="323" t="s">
        <v>1539</v>
      </c>
      <c r="G2393" s="323" t="s">
        <v>1539</v>
      </c>
      <c r="H2393" s="323" t="s">
        <v>1539</v>
      </c>
    </row>
    <row r="2394" spans="1:8" x14ac:dyDescent="0.25">
      <c r="A2394" s="103"/>
      <c r="B2394" s="324"/>
      <c r="C2394" s="324" t="s">
        <v>1539</v>
      </c>
      <c r="D2394" t="s">
        <v>1539</v>
      </c>
      <c r="E2394" s="323" t="s">
        <v>1539</v>
      </c>
      <c r="G2394" s="323" t="s">
        <v>1539</v>
      </c>
      <c r="H2394" s="323" t="s">
        <v>1539</v>
      </c>
    </row>
    <row r="2395" spans="1:8" x14ac:dyDescent="0.25">
      <c r="A2395" s="103"/>
      <c r="B2395" s="324"/>
      <c r="C2395" s="324" t="s">
        <v>1539</v>
      </c>
      <c r="D2395" t="s">
        <v>1539</v>
      </c>
      <c r="E2395" s="323" t="s">
        <v>1539</v>
      </c>
      <c r="G2395" s="323" t="s">
        <v>1539</v>
      </c>
      <c r="H2395" s="323" t="s">
        <v>1539</v>
      </c>
    </row>
    <row r="2396" spans="1:8" x14ac:dyDescent="0.25">
      <c r="A2396" s="103"/>
      <c r="B2396" s="324"/>
      <c r="C2396" s="324" t="s">
        <v>1539</v>
      </c>
      <c r="D2396" t="s">
        <v>1539</v>
      </c>
      <c r="E2396" s="323" t="s">
        <v>1539</v>
      </c>
      <c r="G2396" s="323" t="s">
        <v>1539</v>
      </c>
      <c r="H2396" s="323" t="s">
        <v>1539</v>
      </c>
    </row>
    <row r="2397" spans="1:8" x14ac:dyDescent="0.25">
      <c r="A2397" s="103"/>
      <c r="B2397" s="324"/>
      <c r="C2397" s="324" t="s">
        <v>1539</v>
      </c>
      <c r="D2397" t="s">
        <v>1539</v>
      </c>
      <c r="E2397" s="323" t="s">
        <v>1539</v>
      </c>
      <c r="G2397" s="323" t="s">
        <v>1539</v>
      </c>
      <c r="H2397" s="323" t="s">
        <v>1539</v>
      </c>
    </row>
    <row r="2398" spans="1:8" x14ac:dyDescent="0.25">
      <c r="A2398" s="103"/>
      <c r="B2398" s="324"/>
      <c r="C2398" s="324" t="s">
        <v>1539</v>
      </c>
      <c r="D2398" t="s">
        <v>1539</v>
      </c>
      <c r="E2398" s="323" t="s">
        <v>1539</v>
      </c>
      <c r="G2398" s="323" t="s">
        <v>1539</v>
      </c>
      <c r="H2398" s="323" t="s">
        <v>1539</v>
      </c>
    </row>
    <row r="2399" spans="1:8" x14ac:dyDescent="0.25">
      <c r="A2399" s="103"/>
      <c r="B2399" s="324"/>
      <c r="C2399" s="324" t="s">
        <v>1539</v>
      </c>
      <c r="D2399" t="s">
        <v>1539</v>
      </c>
      <c r="E2399" s="323" t="s">
        <v>1539</v>
      </c>
      <c r="G2399" s="323" t="s">
        <v>1539</v>
      </c>
      <c r="H2399" s="323" t="s">
        <v>1539</v>
      </c>
    </row>
    <row r="2400" spans="1:8" x14ac:dyDescent="0.25">
      <c r="A2400" s="103"/>
      <c r="B2400" s="324"/>
      <c r="C2400" s="324" t="s">
        <v>1539</v>
      </c>
      <c r="D2400" t="s">
        <v>1539</v>
      </c>
      <c r="E2400" s="323" t="s">
        <v>1539</v>
      </c>
      <c r="G2400" s="323" t="s">
        <v>1539</v>
      </c>
      <c r="H2400" s="323" t="s">
        <v>1539</v>
      </c>
    </row>
    <row r="2401" spans="1:8" x14ac:dyDescent="0.25">
      <c r="A2401" s="103"/>
      <c r="B2401" s="324"/>
      <c r="C2401" s="324" t="s">
        <v>1539</v>
      </c>
      <c r="D2401" t="s">
        <v>1539</v>
      </c>
      <c r="E2401" s="323" t="s">
        <v>1539</v>
      </c>
      <c r="G2401" s="323" t="s">
        <v>1539</v>
      </c>
      <c r="H2401" s="323" t="s">
        <v>1539</v>
      </c>
    </row>
    <row r="2402" spans="1:8" x14ac:dyDescent="0.25">
      <c r="A2402" s="103"/>
      <c r="B2402" s="324"/>
      <c r="C2402" s="324" t="s">
        <v>1539</v>
      </c>
      <c r="D2402" t="s">
        <v>1539</v>
      </c>
      <c r="E2402" s="323" t="s">
        <v>1539</v>
      </c>
      <c r="G2402" s="323" t="s">
        <v>1539</v>
      </c>
      <c r="H2402" s="323" t="s">
        <v>1539</v>
      </c>
    </row>
    <row r="2403" spans="1:8" x14ac:dyDescent="0.25">
      <c r="A2403" s="103"/>
      <c r="B2403" s="324"/>
      <c r="C2403" s="324" t="s">
        <v>1539</v>
      </c>
      <c r="D2403" t="s">
        <v>1539</v>
      </c>
      <c r="E2403" s="323" t="s">
        <v>1539</v>
      </c>
      <c r="G2403" s="323" t="s">
        <v>1539</v>
      </c>
      <c r="H2403" s="323" t="s">
        <v>1539</v>
      </c>
    </row>
    <row r="2404" spans="1:8" x14ac:dyDescent="0.25">
      <c r="A2404" s="103"/>
      <c r="B2404" s="327"/>
      <c r="C2404" s="324" t="s">
        <v>1539</v>
      </c>
      <c r="D2404" t="s">
        <v>1539</v>
      </c>
      <c r="E2404" s="323" t="s">
        <v>1539</v>
      </c>
      <c r="G2404" s="323" t="s">
        <v>1539</v>
      </c>
      <c r="H2404" s="323" t="s">
        <v>1539</v>
      </c>
    </row>
    <row r="2405" spans="1:8" x14ac:dyDescent="0.25">
      <c r="A2405" s="103"/>
      <c r="B2405" s="324"/>
      <c r="C2405" s="324" t="s">
        <v>1539</v>
      </c>
      <c r="D2405" t="s">
        <v>1539</v>
      </c>
      <c r="E2405" s="323" t="s">
        <v>1539</v>
      </c>
      <c r="G2405" s="323" t="s">
        <v>1539</v>
      </c>
      <c r="H2405" s="323" t="s">
        <v>1539</v>
      </c>
    </row>
    <row r="2406" spans="1:8" x14ac:dyDescent="0.25">
      <c r="A2406" s="103"/>
      <c r="B2406" s="324"/>
      <c r="C2406" s="324" t="s">
        <v>1539</v>
      </c>
      <c r="D2406" t="s">
        <v>1539</v>
      </c>
      <c r="E2406" s="323" t="s">
        <v>1539</v>
      </c>
      <c r="G2406" s="323" t="s">
        <v>1539</v>
      </c>
      <c r="H2406" s="323" t="s">
        <v>1539</v>
      </c>
    </row>
    <row r="2407" spans="1:8" x14ac:dyDescent="0.25">
      <c r="A2407" s="103"/>
      <c r="B2407" s="324"/>
      <c r="C2407" s="324" t="s">
        <v>1539</v>
      </c>
      <c r="D2407" t="s">
        <v>1539</v>
      </c>
      <c r="E2407" s="323" t="s">
        <v>1539</v>
      </c>
      <c r="G2407" s="323" t="s">
        <v>1539</v>
      </c>
      <c r="H2407" s="323" t="s">
        <v>1539</v>
      </c>
    </row>
    <row r="2408" spans="1:8" x14ac:dyDescent="0.25">
      <c r="A2408" s="103"/>
      <c r="B2408" s="324"/>
      <c r="C2408" s="324" t="s">
        <v>1539</v>
      </c>
      <c r="D2408" t="s">
        <v>1539</v>
      </c>
      <c r="E2408" s="323" t="s">
        <v>1539</v>
      </c>
      <c r="G2408" s="323" t="s">
        <v>1539</v>
      </c>
      <c r="H2408" s="323" t="s">
        <v>1539</v>
      </c>
    </row>
    <row r="2409" spans="1:8" x14ac:dyDescent="0.25">
      <c r="A2409" s="103"/>
      <c r="B2409" s="324"/>
      <c r="C2409" s="324" t="s">
        <v>1539</v>
      </c>
      <c r="D2409" t="s">
        <v>1539</v>
      </c>
      <c r="E2409" s="323" t="s">
        <v>1539</v>
      </c>
      <c r="G2409" s="323" t="s">
        <v>1539</v>
      </c>
      <c r="H2409" s="323" t="s">
        <v>1539</v>
      </c>
    </row>
    <row r="2410" spans="1:8" x14ac:dyDescent="0.25">
      <c r="A2410" s="103"/>
      <c r="B2410" s="324"/>
      <c r="C2410" s="324" t="s">
        <v>1539</v>
      </c>
      <c r="D2410" t="s">
        <v>1539</v>
      </c>
      <c r="E2410" s="323" t="s">
        <v>1539</v>
      </c>
      <c r="G2410" s="323" t="s">
        <v>1539</v>
      </c>
      <c r="H2410" s="323" t="s">
        <v>1539</v>
      </c>
    </row>
    <row r="2411" spans="1:8" x14ac:dyDescent="0.25">
      <c r="A2411" s="103"/>
      <c r="B2411" s="324"/>
      <c r="C2411" s="324" t="s">
        <v>1539</v>
      </c>
      <c r="D2411" t="s">
        <v>1539</v>
      </c>
      <c r="E2411" s="323" t="s">
        <v>1539</v>
      </c>
      <c r="G2411" s="323" t="s">
        <v>1539</v>
      </c>
      <c r="H2411" s="323" t="s">
        <v>1539</v>
      </c>
    </row>
    <row r="2412" spans="1:8" x14ac:dyDescent="0.25">
      <c r="A2412" s="103"/>
      <c r="B2412" s="324"/>
      <c r="C2412" s="324" t="s">
        <v>1539</v>
      </c>
      <c r="D2412" t="s">
        <v>1539</v>
      </c>
      <c r="E2412" s="323" t="s">
        <v>1539</v>
      </c>
      <c r="G2412" s="323" t="s">
        <v>1539</v>
      </c>
      <c r="H2412" s="323" t="s">
        <v>1539</v>
      </c>
    </row>
    <row r="2413" spans="1:8" x14ac:dyDescent="0.25">
      <c r="A2413" s="103"/>
      <c r="B2413" s="324"/>
      <c r="C2413" s="324" t="s">
        <v>1539</v>
      </c>
      <c r="D2413" t="s">
        <v>1539</v>
      </c>
      <c r="E2413" s="323" t="s">
        <v>1539</v>
      </c>
      <c r="G2413" s="323" t="s">
        <v>1539</v>
      </c>
      <c r="H2413" s="323" t="s">
        <v>1539</v>
      </c>
    </row>
    <row r="2414" spans="1:8" x14ac:dyDescent="0.25">
      <c r="A2414" s="103"/>
      <c r="B2414" s="324"/>
      <c r="C2414" s="324" t="s">
        <v>1539</v>
      </c>
      <c r="D2414" t="s">
        <v>1539</v>
      </c>
      <c r="E2414" s="323" t="s">
        <v>1539</v>
      </c>
      <c r="G2414" s="323" t="s">
        <v>1539</v>
      </c>
      <c r="H2414" s="323" t="s">
        <v>1539</v>
      </c>
    </row>
    <row r="2415" spans="1:8" x14ac:dyDescent="0.25">
      <c r="A2415" s="103"/>
      <c r="B2415" s="324"/>
      <c r="C2415" s="324" t="s">
        <v>1539</v>
      </c>
      <c r="D2415" t="s">
        <v>1539</v>
      </c>
      <c r="E2415" s="323" t="s">
        <v>1539</v>
      </c>
      <c r="G2415" s="323" t="s">
        <v>1539</v>
      </c>
      <c r="H2415" s="323" t="s">
        <v>1539</v>
      </c>
    </row>
    <row r="2416" spans="1:8" x14ac:dyDescent="0.25">
      <c r="A2416" s="103"/>
      <c r="B2416" s="324"/>
      <c r="C2416" s="324" t="s">
        <v>1539</v>
      </c>
      <c r="D2416" t="s">
        <v>1539</v>
      </c>
      <c r="E2416" s="323" t="s">
        <v>1539</v>
      </c>
      <c r="G2416" s="323" t="s">
        <v>1539</v>
      </c>
      <c r="H2416" s="323" t="s">
        <v>1539</v>
      </c>
    </row>
    <row r="2417" spans="1:8" x14ac:dyDescent="0.25">
      <c r="A2417" s="103"/>
      <c r="B2417" s="324"/>
      <c r="C2417" s="324" t="s">
        <v>1539</v>
      </c>
      <c r="D2417" t="s">
        <v>1539</v>
      </c>
      <c r="E2417" s="323" t="s">
        <v>1539</v>
      </c>
      <c r="G2417" s="323" t="s">
        <v>1539</v>
      </c>
      <c r="H2417" s="323" t="s">
        <v>1539</v>
      </c>
    </row>
    <row r="2418" spans="1:8" x14ac:dyDescent="0.25">
      <c r="A2418" s="103"/>
      <c r="B2418" s="324"/>
      <c r="C2418" s="324" t="s">
        <v>1539</v>
      </c>
      <c r="D2418" t="s">
        <v>1539</v>
      </c>
      <c r="E2418" s="323" t="s">
        <v>1539</v>
      </c>
      <c r="G2418" s="323" t="s">
        <v>1539</v>
      </c>
      <c r="H2418" s="323" t="s">
        <v>1539</v>
      </c>
    </row>
    <row r="2419" spans="1:8" x14ac:dyDescent="0.25">
      <c r="A2419" s="103"/>
      <c r="B2419" s="324"/>
      <c r="C2419" s="324" t="s">
        <v>1539</v>
      </c>
      <c r="D2419" t="s">
        <v>1539</v>
      </c>
      <c r="E2419" s="323" t="s">
        <v>1539</v>
      </c>
      <c r="G2419" s="323" t="s">
        <v>1539</v>
      </c>
      <c r="H2419" s="323" t="s">
        <v>1539</v>
      </c>
    </row>
    <row r="2420" spans="1:8" x14ac:dyDescent="0.25">
      <c r="A2420" s="103"/>
      <c r="B2420" s="324"/>
      <c r="C2420" s="324" t="s">
        <v>1539</v>
      </c>
      <c r="D2420" t="s">
        <v>1539</v>
      </c>
      <c r="E2420" s="323" t="s">
        <v>1539</v>
      </c>
      <c r="G2420" s="323" t="s">
        <v>1539</v>
      </c>
      <c r="H2420" s="323" t="s">
        <v>1539</v>
      </c>
    </row>
    <row r="2421" spans="1:8" x14ac:dyDescent="0.25">
      <c r="A2421" s="103"/>
      <c r="B2421" s="324"/>
      <c r="C2421" s="324" t="s">
        <v>1539</v>
      </c>
      <c r="D2421" t="s">
        <v>1539</v>
      </c>
      <c r="E2421" s="323" t="s">
        <v>1539</v>
      </c>
      <c r="G2421" s="323" t="s">
        <v>1539</v>
      </c>
      <c r="H2421" s="323" t="s">
        <v>1539</v>
      </c>
    </row>
    <row r="2422" spans="1:8" x14ac:dyDescent="0.25">
      <c r="A2422" s="103"/>
      <c r="B2422" s="324"/>
      <c r="C2422" s="324" t="s">
        <v>1539</v>
      </c>
      <c r="D2422" t="s">
        <v>1539</v>
      </c>
      <c r="E2422" s="323" t="s">
        <v>1539</v>
      </c>
      <c r="G2422" s="323" t="s">
        <v>1539</v>
      </c>
      <c r="H2422" s="323" t="s">
        <v>1539</v>
      </c>
    </row>
    <row r="2423" spans="1:8" x14ac:dyDescent="0.25">
      <c r="A2423" s="103"/>
      <c r="B2423" s="324"/>
      <c r="C2423" s="324" t="s">
        <v>1539</v>
      </c>
      <c r="D2423" t="s">
        <v>1539</v>
      </c>
      <c r="E2423" s="323" t="s">
        <v>1539</v>
      </c>
      <c r="G2423" s="323" t="s">
        <v>1539</v>
      </c>
      <c r="H2423" s="323" t="s">
        <v>1539</v>
      </c>
    </row>
    <row r="2424" spans="1:8" x14ac:dyDescent="0.25">
      <c r="A2424" s="103"/>
      <c r="B2424" s="324"/>
      <c r="C2424" s="324" t="s">
        <v>1539</v>
      </c>
      <c r="D2424" t="s">
        <v>1539</v>
      </c>
      <c r="E2424" s="323" t="s">
        <v>1539</v>
      </c>
      <c r="G2424" s="323" t="s">
        <v>1539</v>
      </c>
      <c r="H2424" s="323" t="s">
        <v>1539</v>
      </c>
    </row>
    <row r="2425" spans="1:8" x14ac:dyDescent="0.25">
      <c r="A2425" s="103"/>
      <c r="B2425" s="324"/>
      <c r="C2425" s="324" t="s">
        <v>1539</v>
      </c>
      <c r="D2425" t="s">
        <v>1539</v>
      </c>
      <c r="E2425" s="323" t="s">
        <v>1539</v>
      </c>
      <c r="G2425" s="323" t="s">
        <v>1539</v>
      </c>
      <c r="H2425" s="323" t="s">
        <v>1539</v>
      </c>
    </row>
    <row r="2426" spans="1:8" x14ac:dyDescent="0.25">
      <c r="A2426" s="103"/>
      <c r="B2426" s="324"/>
      <c r="C2426" s="324" t="s">
        <v>1539</v>
      </c>
      <c r="D2426" t="s">
        <v>1539</v>
      </c>
      <c r="E2426" s="323" t="s">
        <v>1539</v>
      </c>
      <c r="G2426" s="323" t="s">
        <v>1539</v>
      </c>
      <c r="H2426" s="323" t="s">
        <v>1539</v>
      </c>
    </row>
    <row r="2427" spans="1:8" x14ac:dyDescent="0.25">
      <c r="A2427" s="103"/>
      <c r="B2427" s="324"/>
      <c r="C2427" s="324" t="s">
        <v>1539</v>
      </c>
      <c r="D2427" t="s">
        <v>1539</v>
      </c>
      <c r="E2427" s="323" t="s">
        <v>1539</v>
      </c>
      <c r="G2427" s="323" t="s">
        <v>1539</v>
      </c>
      <c r="H2427" s="323" t="s">
        <v>1539</v>
      </c>
    </row>
    <row r="2428" spans="1:8" x14ac:dyDescent="0.25">
      <c r="A2428" s="103"/>
      <c r="B2428" s="324"/>
      <c r="C2428" s="324" t="s">
        <v>1539</v>
      </c>
      <c r="D2428" t="s">
        <v>1539</v>
      </c>
      <c r="E2428" s="323" t="s">
        <v>1539</v>
      </c>
      <c r="G2428" s="323" t="s">
        <v>1539</v>
      </c>
      <c r="H2428" s="323" t="s">
        <v>1539</v>
      </c>
    </row>
    <row r="2429" spans="1:8" x14ac:dyDescent="0.25">
      <c r="A2429" s="103"/>
      <c r="B2429" s="324"/>
      <c r="C2429" s="324" t="s">
        <v>1539</v>
      </c>
      <c r="D2429" t="s">
        <v>1539</v>
      </c>
      <c r="E2429" s="323" t="s">
        <v>1539</v>
      </c>
      <c r="G2429" s="323" t="s">
        <v>1539</v>
      </c>
      <c r="H2429" s="323" t="s">
        <v>1539</v>
      </c>
    </row>
    <row r="2430" spans="1:8" x14ac:dyDescent="0.25">
      <c r="A2430" s="103"/>
      <c r="B2430" s="324"/>
      <c r="C2430" s="324" t="s">
        <v>1539</v>
      </c>
      <c r="D2430" t="s">
        <v>1539</v>
      </c>
      <c r="E2430" s="323" t="s">
        <v>1539</v>
      </c>
      <c r="G2430" s="323" t="s">
        <v>1539</v>
      </c>
      <c r="H2430" s="323" t="s">
        <v>1539</v>
      </c>
    </row>
    <row r="2431" spans="1:8" x14ac:dyDescent="0.25">
      <c r="A2431" s="103"/>
      <c r="B2431" s="324"/>
      <c r="C2431" s="324" t="s">
        <v>1539</v>
      </c>
      <c r="D2431" t="s">
        <v>1539</v>
      </c>
      <c r="E2431" s="323" t="s">
        <v>1539</v>
      </c>
      <c r="G2431" s="323" t="s">
        <v>1539</v>
      </c>
      <c r="H2431" s="323" t="s">
        <v>1539</v>
      </c>
    </row>
    <row r="2432" spans="1:8" x14ac:dyDescent="0.25">
      <c r="A2432" s="103"/>
      <c r="B2432" s="324"/>
      <c r="C2432" s="324" t="s">
        <v>1539</v>
      </c>
      <c r="D2432" t="s">
        <v>1539</v>
      </c>
      <c r="E2432" s="323" t="s">
        <v>1539</v>
      </c>
      <c r="G2432" s="323" t="s">
        <v>1539</v>
      </c>
      <c r="H2432" s="323" t="s">
        <v>1539</v>
      </c>
    </row>
    <row r="2433" spans="1:8" x14ac:dyDescent="0.25">
      <c r="A2433" s="103"/>
      <c r="B2433" s="324"/>
      <c r="C2433" s="324" t="s">
        <v>1539</v>
      </c>
      <c r="D2433" t="s">
        <v>1539</v>
      </c>
      <c r="E2433" s="323" t="s">
        <v>1539</v>
      </c>
      <c r="G2433" s="323" t="s">
        <v>1539</v>
      </c>
      <c r="H2433" s="323" t="s">
        <v>1539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9"/>
  <dimension ref="A1:H2433"/>
  <sheetViews>
    <sheetView workbookViewId="0">
      <selection activeCell="B25" sqref="B25"/>
    </sheetView>
  </sheetViews>
  <sheetFormatPr defaultRowHeight="15" x14ac:dyDescent="0.25"/>
  <cols>
    <col min="1" max="1" width="38.140625" customWidth="1"/>
    <col min="2" max="3" width="8.85546875" style="323"/>
    <col min="7" max="7" width="9.42578125" style="323" bestFit="1" customWidth="1"/>
    <col min="8" max="8" width="11.85546875" bestFit="1" customWidth="1"/>
  </cols>
  <sheetData>
    <row r="1" spans="1:8" ht="25.5" x14ac:dyDescent="0.25">
      <c r="A1" s="96" t="s">
        <v>1335</v>
      </c>
      <c r="B1" s="335" t="s">
        <v>1540</v>
      </c>
      <c r="C1" s="336" t="s">
        <v>1541</v>
      </c>
      <c r="D1" s="337" t="s">
        <v>1542</v>
      </c>
      <c r="E1" s="337" t="s">
        <v>1543</v>
      </c>
      <c r="F1" s="333" t="s">
        <v>1544</v>
      </c>
      <c r="G1" s="333" t="s">
        <v>1545</v>
      </c>
      <c r="H1" s="338" t="s">
        <v>1546</v>
      </c>
    </row>
    <row r="2" spans="1:8" x14ac:dyDescent="0.25">
      <c r="A2" s="103" t="s">
        <v>922</v>
      </c>
      <c r="B2" s="320">
        <v>0</v>
      </c>
      <c r="C2" s="324">
        <v>0</v>
      </c>
      <c r="D2" s="323">
        <v>0</v>
      </c>
      <c r="E2" s="323">
        <v>0</v>
      </c>
      <c r="G2" s="323">
        <v>0</v>
      </c>
      <c r="H2" s="323">
        <v>0</v>
      </c>
    </row>
    <row r="3" spans="1:8" x14ac:dyDescent="0.25">
      <c r="A3" s="103" t="s">
        <v>1129</v>
      </c>
      <c r="B3" s="330">
        <v>0</v>
      </c>
      <c r="C3" s="324">
        <v>0</v>
      </c>
      <c r="D3" s="323">
        <v>0</v>
      </c>
      <c r="E3" s="323">
        <v>0</v>
      </c>
      <c r="G3" s="323">
        <v>0</v>
      </c>
      <c r="H3" s="323">
        <v>7</v>
      </c>
    </row>
    <row r="4" spans="1:8" x14ac:dyDescent="0.25">
      <c r="A4" s="103" t="s">
        <v>1226</v>
      </c>
      <c r="B4" s="330">
        <v>18</v>
      </c>
      <c r="C4" s="324">
        <v>0</v>
      </c>
      <c r="D4" s="323">
        <v>4</v>
      </c>
      <c r="E4" s="323">
        <v>0</v>
      </c>
      <c r="G4" s="323">
        <v>5</v>
      </c>
      <c r="H4" s="323">
        <v>66</v>
      </c>
    </row>
    <row r="5" spans="1:8" x14ac:dyDescent="0.25">
      <c r="A5" s="103" t="s">
        <v>735</v>
      </c>
      <c r="B5" s="330">
        <v>0</v>
      </c>
      <c r="C5" s="324">
        <v>0</v>
      </c>
      <c r="D5" s="323">
        <v>0</v>
      </c>
      <c r="E5" s="323">
        <v>3</v>
      </c>
      <c r="G5" s="323">
        <v>0</v>
      </c>
      <c r="H5" s="323">
        <v>32</v>
      </c>
    </row>
    <row r="6" spans="1:8" x14ac:dyDescent="0.25">
      <c r="A6" s="103" t="s">
        <v>1238</v>
      </c>
      <c r="B6" s="330">
        <v>0</v>
      </c>
      <c r="C6" s="324">
        <v>0</v>
      </c>
      <c r="D6" s="323">
        <v>0</v>
      </c>
      <c r="E6" s="323">
        <v>0</v>
      </c>
      <c r="G6" s="323">
        <v>4</v>
      </c>
      <c r="H6" s="323">
        <v>8</v>
      </c>
    </row>
    <row r="7" spans="1:8" x14ac:dyDescent="0.25">
      <c r="A7" s="103" t="s">
        <v>1128</v>
      </c>
      <c r="B7" s="320">
        <v>0</v>
      </c>
      <c r="C7" s="324">
        <v>0</v>
      </c>
      <c r="D7" s="323">
        <v>0</v>
      </c>
      <c r="E7" s="323">
        <v>0</v>
      </c>
      <c r="G7" s="323">
        <v>0</v>
      </c>
      <c r="H7" s="323">
        <v>74</v>
      </c>
    </row>
    <row r="8" spans="1:8" x14ac:dyDescent="0.25">
      <c r="A8" s="103" t="s">
        <v>998</v>
      </c>
      <c r="B8" s="324">
        <v>0</v>
      </c>
      <c r="C8" s="324">
        <v>0</v>
      </c>
      <c r="D8" s="323">
        <v>0</v>
      </c>
      <c r="E8" s="323">
        <v>0</v>
      </c>
      <c r="G8" s="323">
        <v>0</v>
      </c>
      <c r="H8" s="323">
        <v>0</v>
      </c>
    </row>
    <row r="9" spans="1:8" x14ac:dyDescent="0.25">
      <c r="A9" s="103" t="s">
        <v>1336</v>
      </c>
      <c r="B9" s="324">
        <v>0</v>
      </c>
      <c r="C9" s="324">
        <v>0</v>
      </c>
      <c r="D9" s="323">
        <v>0</v>
      </c>
      <c r="E9" s="323">
        <v>2</v>
      </c>
      <c r="G9" s="323">
        <v>3</v>
      </c>
      <c r="H9" s="323">
        <v>3</v>
      </c>
    </row>
    <row r="10" spans="1:8" x14ac:dyDescent="0.25">
      <c r="A10" s="103" t="s">
        <v>1020</v>
      </c>
      <c r="B10" s="324">
        <v>0</v>
      </c>
      <c r="C10" s="324">
        <v>0</v>
      </c>
      <c r="D10" s="323">
        <v>0</v>
      </c>
      <c r="E10" s="323">
        <v>0</v>
      </c>
      <c r="G10" s="323">
        <v>0</v>
      </c>
      <c r="H10" s="323">
        <v>0</v>
      </c>
    </row>
    <row r="11" spans="1:8" x14ac:dyDescent="0.25">
      <c r="A11" s="103" t="s">
        <v>1224</v>
      </c>
      <c r="B11" s="324">
        <v>0</v>
      </c>
      <c r="C11" s="324">
        <v>0</v>
      </c>
      <c r="D11" s="323">
        <v>0</v>
      </c>
      <c r="E11" s="323">
        <v>0</v>
      </c>
      <c r="G11" s="323">
        <v>0</v>
      </c>
      <c r="H11" s="323">
        <v>0</v>
      </c>
    </row>
    <row r="12" spans="1:8" x14ac:dyDescent="0.25">
      <c r="A12" s="103" t="s">
        <v>719</v>
      </c>
      <c r="B12" s="324">
        <v>0</v>
      </c>
      <c r="C12" s="324">
        <v>0</v>
      </c>
      <c r="D12" s="323">
        <v>1</v>
      </c>
      <c r="E12" s="323">
        <v>1</v>
      </c>
      <c r="G12" s="323">
        <v>13</v>
      </c>
      <c r="H12" s="323">
        <v>17</v>
      </c>
    </row>
    <row r="13" spans="1:8" x14ac:dyDescent="0.25">
      <c r="A13" s="103" t="s">
        <v>1006</v>
      </c>
      <c r="B13" s="324">
        <v>49</v>
      </c>
      <c r="C13" s="324">
        <v>0</v>
      </c>
      <c r="D13" s="323">
        <v>20</v>
      </c>
      <c r="E13" s="323">
        <v>0</v>
      </c>
      <c r="G13" s="323">
        <v>1</v>
      </c>
      <c r="H13" s="323">
        <v>0</v>
      </c>
    </row>
    <row r="14" spans="1:8" x14ac:dyDescent="0.25">
      <c r="A14" s="103" t="s">
        <v>997</v>
      </c>
      <c r="B14" s="325">
        <v>2</v>
      </c>
      <c r="C14" s="324">
        <v>0</v>
      </c>
      <c r="D14" s="323">
        <v>0</v>
      </c>
      <c r="E14" s="323">
        <v>0</v>
      </c>
      <c r="G14" s="323">
        <v>0</v>
      </c>
      <c r="H14" s="323">
        <v>1533</v>
      </c>
    </row>
    <row r="15" spans="1:8" x14ac:dyDescent="0.25">
      <c r="A15" s="103" t="s">
        <v>825</v>
      </c>
      <c r="B15" s="324">
        <v>23</v>
      </c>
      <c r="C15" s="324">
        <v>0</v>
      </c>
      <c r="D15" s="323">
        <v>15</v>
      </c>
      <c r="E15" s="323">
        <v>0</v>
      </c>
      <c r="G15" s="323">
        <v>40</v>
      </c>
      <c r="H15" s="323">
        <v>23</v>
      </c>
    </row>
    <row r="16" spans="1:8" x14ac:dyDescent="0.25">
      <c r="A16" s="103" t="s">
        <v>1338</v>
      </c>
      <c r="B16" s="324">
        <v>0</v>
      </c>
      <c r="C16" s="324">
        <v>0</v>
      </c>
      <c r="D16" s="323">
        <v>0</v>
      </c>
      <c r="E16" s="323">
        <v>0</v>
      </c>
      <c r="G16" s="323">
        <v>0</v>
      </c>
      <c r="H16" s="323">
        <v>0</v>
      </c>
    </row>
    <row r="17" spans="1:8" x14ac:dyDescent="0.25">
      <c r="A17" s="103" t="s">
        <v>1210</v>
      </c>
      <c r="B17" s="324">
        <v>2</v>
      </c>
      <c r="C17" s="324">
        <v>0</v>
      </c>
      <c r="D17" s="323">
        <v>0</v>
      </c>
      <c r="E17" s="323">
        <v>0</v>
      </c>
      <c r="G17" s="323">
        <v>0</v>
      </c>
      <c r="H17" s="323">
        <v>41</v>
      </c>
    </row>
    <row r="18" spans="1:8" x14ac:dyDescent="0.25">
      <c r="A18" s="103" t="s">
        <v>1326</v>
      </c>
      <c r="B18" s="324">
        <v>0</v>
      </c>
      <c r="C18" s="324">
        <v>0</v>
      </c>
      <c r="D18" s="323">
        <v>0</v>
      </c>
      <c r="E18" s="323">
        <v>0</v>
      </c>
      <c r="G18" s="323">
        <v>0</v>
      </c>
      <c r="H18" s="323">
        <v>0</v>
      </c>
    </row>
    <row r="19" spans="1:8" x14ac:dyDescent="0.25">
      <c r="A19" s="103" t="s">
        <v>1127</v>
      </c>
      <c r="B19" s="324">
        <v>0</v>
      </c>
      <c r="C19" s="324">
        <v>0</v>
      </c>
      <c r="D19" s="323">
        <v>0</v>
      </c>
      <c r="E19" s="323">
        <v>0</v>
      </c>
      <c r="G19" s="323">
        <v>38</v>
      </c>
      <c r="H19" s="323">
        <v>101</v>
      </c>
    </row>
    <row r="20" spans="1:8" x14ac:dyDescent="0.25">
      <c r="A20" s="103" t="s">
        <v>1169</v>
      </c>
      <c r="B20" s="324">
        <v>0</v>
      </c>
      <c r="C20" s="324">
        <v>0</v>
      </c>
      <c r="D20" s="323">
        <v>0</v>
      </c>
      <c r="E20" s="323">
        <v>0</v>
      </c>
      <c r="G20" s="323">
        <v>164</v>
      </c>
      <c r="H20" s="323">
        <v>5</v>
      </c>
    </row>
    <row r="21" spans="1:8" x14ac:dyDescent="0.25">
      <c r="A21" s="103" t="s">
        <v>872</v>
      </c>
      <c r="B21" s="324">
        <v>0</v>
      </c>
      <c r="C21" s="324">
        <v>0</v>
      </c>
      <c r="D21" s="323">
        <v>0</v>
      </c>
      <c r="E21" s="323">
        <v>4</v>
      </c>
      <c r="G21" s="323">
        <v>0</v>
      </c>
      <c r="H21" s="323">
        <v>37</v>
      </c>
    </row>
    <row r="22" spans="1:8" x14ac:dyDescent="0.25">
      <c r="A22" s="103" t="s">
        <v>1126</v>
      </c>
      <c r="B22" s="324">
        <v>0</v>
      </c>
      <c r="C22" s="324">
        <v>0</v>
      </c>
      <c r="D22" s="323">
        <v>0</v>
      </c>
      <c r="E22" s="323">
        <v>0</v>
      </c>
      <c r="G22" s="323">
        <v>0</v>
      </c>
      <c r="H22" s="323">
        <v>8</v>
      </c>
    </row>
    <row r="23" spans="1:8" x14ac:dyDescent="0.25">
      <c r="A23" s="103" t="s">
        <v>1151</v>
      </c>
      <c r="B23" s="324">
        <v>0</v>
      </c>
      <c r="C23" s="324">
        <v>0</v>
      </c>
      <c r="D23" s="323">
        <v>0</v>
      </c>
      <c r="E23" s="323">
        <v>6</v>
      </c>
      <c r="G23" s="323">
        <v>79</v>
      </c>
      <c r="H23" s="323">
        <v>0</v>
      </c>
    </row>
    <row r="24" spans="1:8" x14ac:dyDescent="0.25">
      <c r="A24" s="103" t="s">
        <v>871</v>
      </c>
      <c r="B24" s="324">
        <v>0</v>
      </c>
      <c r="C24" s="324">
        <v>0</v>
      </c>
      <c r="D24" s="323">
        <v>0</v>
      </c>
      <c r="E24" s="323">
        <v>0</v>
      </c>
      <c r="G24" s="323">
        <v>1</v>
      </c>
      <c r="H24" s="323">
        <v>76</v>
      </c>
    </row>
    <row r="25" spans="1:8" x14ac:dyDescent="0.25">
      <c r="A25" s="103" t="s">
        <v>1327</v>
      </c>
      <c r="B25" s="324">
        <v>0</v>
      </c>
      <c r="C25" s="324">
        <v>6</v>
      </c>
      <c r="D25" s="323">
        <v>0</v>
      </c>
      <c r="E25" s="323">
        <v>5</v>
      </c>
      <c r="G25" s="323">
        <v>0</v>
      </c>
      <c r="H25" s="323">
        <v>25</v>
      </c>
    </row>
    <row r="26" spans="1:8" x14ac:dyDescent="0.25">
      <c r="A26" s="103" t="s">
        <v>1027</v>
      </c>
      <c r="B26" s="324">
        <v>0</v>
      </c>
      <c r="C26" s="324">
        <v>0</v>
      </c>
      <c r="D26" s="323">
        <v>0</v>
      </c>
      <c r="E26" s="323">
        <v>0</v>
      </c>
      <c r="G26" s="323">
        <v>0</v>
      </c>
      <c r="H26" s="323">
        <v>133</v>
      </c>
    </row>
    <row r="27" spans="1:8" x14ac:dyDescent="0.25">
      <c r="A27" s="103" t="s">
        <v>964</v>
      </c>
      <c r="B27" s="324">
        <v>0</v>
      </c>
      <c r="C27" s="324">
        <v>0</v>
      </c>
      <c r="D27" s="323">
        <v>0</v>
      </c>
      <c r="E27" s="323">
        <v>0</v>
      </c>
      <c r="G27" s="323">
        <v>22</v>
      </c>
      <c r="H27" s="323">
        <v>17</v>
      </c>
    </row>
    <row r="28" spans="1:8" x14ac:dyDescent="0.25">
      <c r="A28" s="103" t="s">
        <v>1125</v>
      </c>
      <c r="B28" s="324">
        <v>0</v>
      </c>
      <c r="C28" s="324">
        <v>0</v>
      </c>
      <c r="D28" s="323">
        <v>0</v>
      </c>
      <c r="E28" s="323">
        <v>0</v>
      </c>
      <c r="G28" s="323">
        <v>0</v>
      </c>
      <c r="H28" s="323">
        <v>1</v>
      </c>
    </row>
    <row r="29" spans="1:8" x14ac:dyDescent="0.25">
      <c r="A29" s="103" t="s">
        <v>1139</v>
      </c>
      <c r="B29" s="324">
        <v>0</v>
      </c>
      <c r="C29" s="324">
        <v>0</v>
      </c>
      <c r="D29" s="323">
        <v>2</v>
      </c>
      <c r="E29" s="323">
        <v>0</v>
      </c>
      <c r="G29" s="323">
        <v>6</v>
      </c>
      <c r="H29" s="323">
        <v>0</v>
      </c>
    </row>
    <row r="30" spans="1:8" x14ac:dyDescent="0.25">
      <c r="A30" s="103" t="s">
        <v>1124</v>
      </c>
      <c r="B30" s="324">
        <v>0</v>
      </c>
      <c r="C30" s="324">
        <v>0</v>
      </c>
      <c r="D30" s="323">
        <v>0</v>
      </c>
      <c r="E30" s="323">
        <v>0</v>
      </c>
      <c r="G30" s="323">
        <v>158</v>
      </c>
      <c r="H30" s="323">
        <v>0</v>
      </c>
    </row>
    <row r="31" spans="1:8" x14ac:dyDescent="0.25">
      <c r="A31" s="103" t="s">
        <v>1150</v>
      </c>
      <c r="B31" s="324">
        <v>182</v>
      </c>
      <c r="C31" s="324">
        <v>0</v>
      </c>
      <c r="D31" s="323">
        <v>76</v>
      </c>
      <c r="E31" s="323">
        <v>0</v>
      </c>
      <c r="G31" s="323">
        <v>4388</v>
      </c>
      <c r="H31" s="323">
        <v>3117</v>
      </c>
    </row>
    <row r="32" spans="1:8" x14ac:dyDescent="0.25">
      <c r="A32" s="103" t="s">
        <v>1123</v>
      </c>
      <c r="B32" s="324">
        <v>0</v>
      </c>
      <c r="C32" s="324">
        <v>0</v>
      </c>
      <c r="D32" s="323">
        <v>0</v>
      </c>
      <c r="E32" s="323">
        <v>0</v>
      </c>
      <c r="G32" s="323">
        <v>1</v>
      </c>
      <c r="H32" s="323">
        <v>56</v>
      </c>
    </row>
    <row r="33" spans="1:8" x14ac:dyDescent="0.25">
      <c r="A33" s="103" t="s">
        <v>956</v>
      </c>
      <c r="B33" s="324">
        <v>0</v>
      </c>
      <c r="C33" s="324">
        <v>0</v>
      </c>
      <c r="D33" s="323">
        <v>0</v>
      </c>
      <c r="E33" s="323">
        <v>0</v>
      </c>
      <c r="G33" s="323">
        <v>0</v>
      </c>
      <c r="H33" s="323">
        <v>0</v>
      </c>
    </row>
    <row r="34" spans="1:8" x14ac:dyDescent="0.25">
      <c r="A34" s="103" t="s">
        <v>921</v>
      </c>
      <c r="B34" s="324">
        <v>0</v>
      </c>
      <c r="C34" s="324">
        <v>0</v>
      </c>
      <c r="D34" s="323">
        <v>0</v>
      </c>
      <c r="E34" s="323">
        <v>0</v>
      </c>
      <c r="G34" s="323">
        <v>2</v>
      </c>
      <c r="H34" s="323">
        <v>1</v>
      </c>
    </row>
    <row r="35" spans="1:8" x14ac:dyDescent="0.25">
      <c r="A35" s="103" t="s">
        <v>955</v>
      </c>
      <c r="B35" s="324">
        <v>0</v>
      </c>
      <c r="C35" s="324">
        <v>0</v>
      </c>
      <c r="D35" s="323">
        <v>0</v>
      </c>
      <c r="E35" s="323">
        <v>0</v>
      </c>
      <c r="G35" s="323">
        <v>323</v>
      </c>
      <c r="H35" s="323">
        <v>423</v>
      </c>
    </row>
    <row r="36" spans="1:8" x14ac:dyDescent="0.25">
      <c r="A36" s="103" t="s">
        <v>1122</v>
      </c>
      <c r="B36" s="324">
        <v>65</v>
      </c>
      <c r="C36" s="324">
        <v>0</v>
      </c>
      <c r="D36" s="323">
        <v>0</v>
      </c>
      <c r="E36" s="323">
        <v>0</v>
      </c>
      <c r="G36" s="323">
        <v>0</v>
      </c>
      <c r="H36" s="323">
        <v>62</v>
      </c>
    </row>
    <row r="37" spans="1:8" x14ac:dyDescent="0.25">
      <c r="A37" s="103" t="s">
        <v>1121</v>
      </c>
      <c r="B37" s="324">
        <v>0</v>
      </c>
      <c r="C37" s="324">
        <v>0</v>
      </c>
      <c r="D37" s="323">
        <v>0</v>
      </c>
      <c r="E37" s="323">
        <v>0</v>
      </c>
      <c r="G37" s="323">
        <v>5</v>
      </c>
      <c r="H37" s="323">
        <v>7</v>
      </c>
    </row>
    <row r="38" spans="1:8" x14ac:dyDescent="0.25">
      <c r="A38" s="103" t="s">
        <v>1120</v>
      </c>
      <c r="B38" s="326">
        <v>0</v>
      </c>
      <c r="C38" s="324">
        <v>0</v>
      </c>
      <c r="D38" s="323">
        <v>0</v>
      </c>
      <c r="E38" s="323">
        <v>0</v>
      </c>
      <c r="G38" s="323">
        <v>0</v>
      </c>
      <c r="H38" s="323">
        <v>64</v>
      </c>
    </row>
    <row r="39" spans="1:8" x14ac:dyDescent="0.25">
      <c r="A39" s="103" t="s">
        <v>865</v>
      </c>
      <c r="B39" s="323">
        <v>0</v>
      </c>
      <c r="C39" s="324">
        <v>0</v>
      </c>
      <c r="D39" s="323">
        <v>0</v>
      </c>
      <c r="E39" s="323">
        <v>0</v>
      </c>
      <c r="G39" s="323">
        <v>4</v>
      </c>
      <c r="H39" s="323">
        <v>109</v>
      </c>
    </row>
    <row r="40" spans="1:8" x14ac:dyDescent="0.25">
      <c r="A40" s="103" t="s">
        <v>1039</v>
      </c>
      <c r="B40" s="323">
        <v>0</v>
      </c>
      <c r="C40" s="324">
        <v>0</v>
      </c>
      <c r="D40" s="323">
        <v>0</v>
      </c>
      <c r="E40" s="323">
        <v>0</v>
      </c>
      <c r="G40" s="323">
        <v>2</v>
      </c>
      <c r="H40" s="323">
        <v>0</v>
      </c>
    </row>
    <row r="41" spans="1:8" x14ac:dyDescent="0.25">
      <c r="A41" s="103" t="s">
        <v>809</v>
      </c>
      <c r="B41" s="323">
        <v>1</v>
      </c>
      <c r="C41" s="324">
        <v>0</v>
      </c>
      <c r="D41" s="323">
        <v>0</v>
      </c>
      <c r="E41" s="323">
        <v>0</v>
      </c>
      <c r="G41" s="323">
        <v>0</v>
      </c>
      <c r="H41" s="323">
        <v>8</v>
      </c>
    </row>
    <row r="42" spans="1:8" x14ac:dyDescent="0.25">
      <c r="A42" s="103" t="s">
        <v>1237</v>
      </c>
      <c r="B42" s="326">
        <v>10</v>
      </c>
      <c r="C42" s="324">
        <v>0</v>
      </c>
      <c r="D42" s="323">
        <v>0</v>
      </c>
      <c r="E42" s="323">
        <v>0</v>
      </c>
      <c r="G42" s="323">
        <v>0</v>
      </c>
      <c r="H42" s="323">
        <v>262</v>
      </c>
    </row>
    <row r="43" spans="1:8" x14ac:dyDescent="0.25">
      <c r="A43" s="103" t="s">
        <v>1119</v>
      </c>
      <c r="B43" s="323">
        <v>0</v>
      </c>
      <c r="C43" s="324">
        <v>0</v>
      </c>
      <c r="D43" s="323">
        <v>0</v>
      </c>
      <c r="E43" s="323">
        <v>0</v>
      </c>
      <c r="G43" s="323">
        <v>0</v>
      </c>
      <c r="H43" s="323">
        <v>16</v>
      </c>
    </row>
    <row r="44" spans="1:8" x14ac:dyDescent="0.25">
      <c r="A44" s="103" t="s">
        <v>920</v>
      </c>
      <c r="B44" s="323">
        <v>0</v>
      </c>
      <c r="C44" s="324">
        <v>0</v>
      </c>
      <c r="D44" s="323">
        <v>0</v>
      </c>
      <c r="E44" s="323">
        <v>0</v>
      </c>
      <c r="G44" s="323">
        <v>4</v>
      </c>
      <c r="H44" s="323">
        <v>23</v>
      </c>
    </row>
    <row r="45" spans="1:8" x14ac:dyDescent="0.25">
      <c r="A45" s="103" t="s">
        <v>1218</v>
      </c>
      <c r="B45" s="323">
        <v>0</v>
      </c>
      <c r="C45" s="324">
        <v>0</v>
      </c>
      <c r="D45" s="323">
        <v>0</v>
      </c>
      <c r="E45" s="323">
        <v>0</v>
      </c>
      <c r="G45" s="323">
        <v>1</v>
      </c>
      <c r="H45" s="323">
        <v>0</v>
      </c>
    </row>
    <row r="46" spans="1:8" x14ac:dyDescent="0.25">
      <c r="A46" s="103" t="s">
        <v>1153</v>
      </c>
      <c r="B46" s="324">
        <v>0</v>
      </c>
      <c r="C46" s="324">
        <v>0</v>
      </c>
      <c r="D46" s="323">
        <v>0</v>
      </c>
      <c r="E46" s="323">
        <v>0</v>
      </c>
      <c r="G46" s="323">
        <v>0</v>
      </c>
      <c r="H46" s="323">
        <v>0</v>
      </c>
    </row>
    <row r="47" spans="1:8" x14ac:dyDescent="0.25">
      <c r="A47" s="103" t="s">
        <v>1168</v>
      </c>
      <c r="B47" s="324">
        <v>0</v>
      </c>
      <c r="C47" s="324">
        <v>0</v>
      </c>
      <c r="D47" s="323">
        <v>0</v>
      </c>
      <c r="E47" s="323">
        <v>0</v>
      </c>
      <c r="G47" s="323">
        <v>0</v>
      </c>
      <c r="H47" s="323">
        <v>0</v>
      </c>
    </row>
    <row r="48" spans="1:8" x14ac:dyDescent="0.25">
      <c r="A48" s="103" t="s">
        <v>954</v>
      </c>
      <c r="B48" s="324">
        <v>0</v>
      </c>
      <c r="C48" s="324">
        <v>0</v>
      </c>
      <c r="D48" s="323">
        <v>0</v>
      </c>
      <c r="E48" s="323">
        <v>0</v>
      </c>
      <c r="G48" s="323">
        <v>0</v>
      </c>
      <c r="H48" s="323">
        <v>0</v>
      </c>
    </row>
    <row r="49" spans="1:8" x14ac:dyDescent="0.25">
      <c r="A49" s="103" t="s">
        <v>1118</v>
      </c>
      <c r="B49" s="324">
        <v>0</v>
      </c>
      <c r="C49" s="324">
        <v>0</v>
      </c>
      <c r="D49" s="323">
        <v>0</v>
      </c>
      <c r="E49" s="323">
        <v>0</v>
      </c>
      <c r="G49" s="323">
        <v>0</v>
      </c>
      <c r="H49" s="323">
        <v>0</v>
      </c>
    </row>
    <row r="50" spans="1:8" x14ac:dyDescent="0.25">
      <c r="A50" s="103" t="s">
        <v>1161</v>
      </c>
      <c r="B50" s="324">
        <v>4</v>
      </c>
      <c r="C50" s="324">
        <v>2</v>
      </c>
      <c r="D50" s="323">
        <v>12</v>
      </c>
      <c r="E50" s="323">
        <v>2</v>
      </c>
      <c r="G50" s="323">
        <v>40</v>
      </c>
      <c r="H50" s="323">
        <v>3</v>
      </c>
    </row>
    <row r="51" spans="1:8" x14ac:dyDescent="0.25">
      <c r="A51" s="103" t="s">
        <v>996</v>
      </c>
      <c r="B51" s="324">
        <v>0</v>
      </c>
      <c r="C51" s="324">
        <v>0</v>
      </c>
      <c r="D51" s="323">
        <v>0</v>
      </c>
      <c r="E51" s="323">
        <v>0</v>
      </c>
      <c r="G51" s="323">
        <v>21</v>
      </c>
      <c r="H51" s="323">
        <v>435</v>
      </c>
    </row>
    <row r="52" spans="1:8" x14ac:dyDescent="0.25">
      <c r="A52" s="103" t="s">
        <v>1209</v>
      </c>
      <c r="B52" s="324">
        <v>2</v>
      </c>
      <c r="C52" s="324">
        <v>0</v>
      </c>
      <c r="D52" s="323">
        <v>0</v>
      </c>
      <c r="E52" s="323">
        <v>0</v>
      </c>
      <c r="G52" s="323">
        <v>1</v>
      </c>
      <c r="H52" s="323">
        <v>503</v>
      </c>
    </row>
    <row r="53" spans="1:8" x14ac:dyDescent="0.25">
      <c r="A53" s="103" t="s">
        <v>864</v>
      </c>
      <c r="B53" s="324">
        <v>0</v>
      </c>
      <c r="C53" s="324">
        <v>0</v>
      </c>
      <c r="D53" s="323">
        <v>0</v>
      </c>
      <c r="E53" s="323">
        <v>0</v>
      </c>
      <c r="G53" s="323">
        <v>3</v>
      </c>
      <c r="H53" s="323">
        <v>4</v>
      </c>
    </row>
    <row r="54" spans="1:8" x14ac:dyDescent="0.25">
      <c r="A54" s="103" t="s">
        <v>850</v>
      </c>
      <c r="B54" s="324">
        <v>0</v>
      </c>
      <c r="C54" s="324">
        <v>0</v>
      </c>
      <c r="D54" s="323">
        <v>0</v>
      </c>
      <c r="E54" s="323">
        <v>0</v>
      </c>
      <c r="G54" s="323">
        <v>1</v>
      </c>
      <c r="H54" s="323">
        <v>38</v>
      </c>
    </row>
    <row r="55" spans="1:8" x14ac:dyDescent="0.25">
      <c r="A55" s="103" t="s">
        <v>995</v>
      </c>
      <c r="B55" s="324">
        <v>0</v>
      </c>
      <c r="C55" s="324">
        <v>0</v>
      </c>
      <c r="D55" s="323">
        <v>0</v>
      </c>
      <c r="E55" s="323">
        <v>0</v>
      </c>
      <c r="G55" s="323">
        <v>83</v>
      </c>
      <c r="H55" s="323">
        <v>0</v>
      </c>
    </row>
    <row r="56" spans="1:8" x14ac:dyDescent="0.25">
      <c r="A56" s="103" t="s">
        <v>1117</v>
      </c>
      <c r="B56" s="324">
        <v>0</v>
      </c>
      <c r="C56" s="324">
        <v>0</v>
      </c>
      <c r="D56" s="323">
        <v>0</v>
      </c>
      <c r="E56" s="323">
        <v>0</v>
      </c>
      <c r="G56" s="323">
        <v>0</v>
      </c>
      <c r="H56" s="323">
        <v>17</v>
      </c>
    </row>
    <row r="57" spans="1:8" x14ac:dyDescent="0.25">
      <c r="A57" s="103" t="s">
        <v>863</v>
      </c>
      <c r="B57" s="324">
        <v>0</v>
      </c>
      <c r="C57" s="324">
        <v>0</v>
      </c>
      <c r="D57" s="323">
        <v>0</v>
      </c>
      <c r="E57" s="323">
        <v>0</v>
      </c>
      <c r="G57" s="323">
        <v>0</v>
      </c>
      <c r="H57" s="323">
        <v>13</v>
      </c>
    </row>
    <row r="58" spans="1:8" x14ac:dyDescent="0.25">
      <c r="A58" s="103" t="s">
        <v>712</v>
      </c>
      <c r="B58" s="324">
        <v>0</v>
      </c>
      <c r="C58" s="324">
        <v>0</v>
      </c>
      <c r="D58" s="323">
        <v>8</v>
      </c>
      <c r="E58" s="323">
        <v>0</v>
      </c>
      <c r="G58" s="323">
        <v>25</v>
      </c>
      <c r="H58" s="323">
        <v>117</v>
      </c>
    </row>
    <row r="59" spans="1:8" x14ac:dyDescent="0.25">
      <c r="A59" s="103" t="s">
        <v>1116</v>
      </c>
      <c r="B59" s="324">
        <v>0</v>
      </c>
      <c r="C59" s="324">
        <v>0</v>
      </c>
      <c r="D59" s="323">
        <v>0</v>
      </c>
      <c r="E59" s="323">
        <v>0</v>
      </c>
      <c r="G59" s="323">
        <v>4</v>
      </c>
      <c r="H59" s="323">
        <v>18</v>
      </c>
    </row>
    <row r="60" spans="1:8" x14ac:dyDescent="0.25">
      <c r="A60" s="103" t="s">
        <v>702</v>
      </c>
      <c r="B60" s="324">
        <v>0</v>
      </c>
      <c r="C60" s="324">
        <v>25</v>
      </c>
      <c r="D60" s="323">
        <v>0</v>
      </c>
      <c r="E60" s="323">
        <v>27</v>
      </c>
      <c r="G60" s="323">
        <v>29</v>
      </c>
      <c r="H60" s="323">
        <v>77</v>
      </c>
    </row>
    <row r="61" spans="1:8" x14ac:dyDescent="0.25">
      <c r="A61" s="103" t="s">
        <v>1160</v>
      </c>
      <c r="B61" s="324">
        <v>0</v>
      </c>
      <c r="C61" s="324">
        <v>0</v>
      </c>
      <c r="D61" s="323">
        <v>0</v>
      </c>
      <c r="E61" s="323">
        <v>0</v>
      </c>
      <c r="G61" s="323">
        <v>10</v>
      </c>
      <c r="H61" s="323">
        <v>0</v>
      </c>
    </row>
    <row r="62" spans="1:8" x14ac:dyDescent="0.25">
      <c r="A62" s="103" t="s">
        <v>1149</v>
      </c>
      <c r="B62" s="324">
        <v>0</v>
      </c>
      <c r="C62" s="324">
        <v>0</v>
      </c>
      <c r="D62" s="323">
        <v>0</v>
      </c>
      <c r="E62" s="323">
        <v>0</v>
      </c>
      <c r="G62" s="323">
        <v>0</v>
      </c>
      <c r="H62" s="323">
        <v>0</v>
      </c>
    </row>
    <row r="63" spans="1:8" x14ac:dyDescent="0.25">
      <c r="A63" s="103" t="s">
        <v>953</v>
      </c>
      <c r="B63" s="326">
        <v>0</v>
      </c>
      <c r="C63" s="324">
        <v>0</v>
      </c>
      <c r="D63" s="323">
        <v>0</v>
      </c>
      <c r="E63" s="323">
        <v>0</v>
      </c>
      <c r="G63" s="323">
        <v>0</v>
      </c>
      <c r="H63" s="323">
        <v>43</v>
      </c>
    </row>
    <row r="64" spans="1:8" x14ac:dyDescent="0.25">
      <c r="A64" s="103" t="s">
        <v>1159</v>
      </c>
      <c r="B64" s="323">
        <v>0</v>
      </c>
      <c r="C64" s="324">
        <v>0</v>
      </c>
      <c r="D64" s="323">
        <v>0</v>
      </c>
      <c r="E64" s="323">
        <v>0</v>
      </c>
      <c r="G64" s="323">
        <v>0</v>
      </c>
      <c r="H64" s="323">
        <v>0</v>
      </c>
    </row>
    <row r="65" spans="1:8" x14ac:dyDescent="0.25">
      <c r="A65" s="103" t="s">
        <v>1005</v>
      </c>
      <c r="B65" s="323">
        <v>23</v>
      </c>
      <c r="C65" s="324">
        <v>0</v>
      </c>
      <c r="D65" s="323">
        <v>6</v>
      </c>
      <c r="E65" s="323">
        <v>1</v>
      </c>
      <c r="G65" s="323">
        <v>3</v>
      </c>
      <c r="H65" s="323">
        <v>22</v>
      </c>
    </row>
    <row r="66" spans="1:8" x14ac:dyDescent="0.25">
      <c r="A66" s="103" t="s">
        <v>767</v>
      </c>
      <c r="B66" s="323">
        <v>72</v>
      </c>
      <c r="C66" s="324">
        <v>0</v>
      </c>
      <c r="D66" s="323">
        <v>54</v>
      </c>
      <c r="E66" s="323">
        <v>0</v>
      </c>
      <c r="G66" s="323">
        <v>407</v>
      </c>
      <c r="H66" s="323">
        <v>200</v>
      </c>
    </row>
    <row r="67" spans="1:8" x14ac:dyDescent="0.25">
      <c r="A67" s="103" t="s">
        <v>842</v>
      </c>
      <c r="B67" s="323">
        <v>0</v>
      </c>
      <c r="C67" s="324">
        <v>0</v>
      </c>
      <c r="D67" s="323">
        <v>1</v>
      </c>
      <c r="E67" s="323">
        <v>0</v>
      </c>
      <c r="G67" s="323">
        <v>4</v>
      </c>
      <c r="H67" s="323">
        <v>59</v>
      </c>
    </row>
    <row r="68" spans="1:8" x14ac:dyDescent="0.25">
      <c r="A68" s="103" t="s">
        <v>952</v>
      </c>
      <c r="B68" s="324">
        <v>0</v>
      </c>
      <c r="C68" s="324">
        <v>0</v>
      </c>
      <c r="D68" s="323">
        <v>0</v>
      </c>
      <c r="E68" s="323">
        <v>0</v>
      </c>
      <c r="G68" s="323">
        <v>0</v>
      </c>
      <c r="H68" s="323">
        <v>0</v>
      </c>
    </row>
    <row r="69" spans="1:8" x14ac:dyDescent="0.25">
      <c r="A69" s="103" t="s">
        <v>829</v>
      </c>
      <c r="B69" s="324">
        <v>0</v>
      </c>
      <c r="C69" s="324">
        <v>0</v>
      </c>
      <c r="D69" s="323">
        <v>0</v>
      </c>
      <c r="E69" s="323">
        <v>0</v>
      </c>
      <c r="G69" s="323">
        <v>1</v>
      </c>
      <c r="H69" s="323">
        <v>20</v>
      </c>
    </row>
    <row r="70" spans="1:8" x14ac:dyDescent="0.25">
      <c r="A70" s="103" t="s">
        <v>899</v>
      </c>
      <c r="B70" s="324">
        <v>0</v>
      </c>
      <c r="C70" s="324">
        <v>0</v>
      </c>
      <c r="D70" s="323">
        <v>8</v>
      </c>
      <c r="E70" s="323">
        <v>2</v>
      </c>
      <c r="G70" s="323">
        <v>18</v>
      </c>
      <c r="H70" s="323">
        <v>624</v>
      </c>
    </row>
    <row r="71" spans="1:8" x14ac:dyDescent="0.25">
      <c r="A71" s="103" t="s">
        <v>1538</v>
      </c>
      <c r="B71" s="324">
        <v>0</v>
      </c>
      <c r="C71" s="324">
        <v>0</v>
      </c>
      <c r="D71" s="323">
        <v>0</v>
      </c>
      <c r="E71" s="323">
        <v>0</v>
      </c>
      <c r="G71" s="323">
        <v>0</v>
      </c>
      <c r="H71" s="323">
        <v>0</v>
      </c>
    </row>
    <row r="72" spans="1:8" x14ac:dyDescent="0.25">
      <c r="A72" s="103" t="s">
        <v>849</v>
      </c>
      <c r="B72" s="324">
        <v>0</v>
      </c>
      <c r="C72" s="324">
        <v>0</v>
      </c>
      <c r="D72" s="323">
        <v>3</v>
      </c>
      <c r="E72" s="323">
        <v>0</v>
      </c>
      <c r="G72" s="323">
        <v>0</v>
      </c>
      <c r="H72" s="323">
        <v>0</v>
      </c>
    </row>
    <row r="73" spans="1:8" x14ac:dyDescent="0.25">
      <c r="A73" s="103" t="s">
        <v>1115</v>
      </c>
      <c r="B73" s="324">
        <v>39</v>
      </c>
      <c r="C73" s="324">
        <v>0</v>
      </c>
      <c r="D73" s="323">
        <v>56</v>
      </c>
      <c r="E73" s="323">
        <v>0</v>
      </c>
      <c r="G73" s="323">
        <v>84</v>
      </c>
      <c r="H73" s="323">
        <v>0</v>
      </c>
    </row>
    <row r="74" spans="1:8" x14ac:dyDescent="0.25">
      <c r="A74" s="103" t="s">
        <v>1323</v>
      </c>
      <c r="B74" s="324">
        <v>0</v>
      </c>
      <c r="C74" s="324">
        <v>0</v>
      </c>
      <c r="D74" s="323">
        <v>0</v>
      </c>
      <c r="E74" s="323">
        <v>0</v>
      </c>
      <c r="G74" s="323">
        <v>69</v>
      </c>
      <c r="H74" s="323">
        <v>0</v>
      </c>
    </row>
    <row r="75" spans="1:8" x14ac:dyDescent="0.25">
      <c r="A75" s="103" t="s">
        <v>793</v>
      </c>
      <c r="B75" s="324">
        <v>0</v>
      </c>
      <c r="C75" s="324">
        <v>0</v>
      </c>
      <c r="D75" s="323">
        <v>0</v>
      </c>
      <c r="E75" s="323">
        <v>0</v>
      </c>
      <c r="G75" s="323">
        <v>5</v>
      </c>
      <c r="H75" s="323">
        <v>0</v>
      </c>
    </row>
    <row r="76" spans="1:8" x14ac:dyDescent="0.25">
      <c r="A76" s="103" t="s">
        <v>1114</v>
      </c>
      <c r="B76" s="324">
        <v>0</v>
      </c>
      <c r="C76" s="324">
        <v>0</v>
      </c>
      <c r="D76" s="323">
        <v>0</v>
      </c>
      <c r="E76" s="323">
        <v>0</v>
      </c>
      <c r="G76" s="323">
        <v>0</v>
      </c>
      <c r="H76" s="323">
        <v>0</v>
      </c>
    </row>
    <row r="77" spans="1:8" x14ac:dyDescent="0.25">
      <c r="A77" s="103" t="s">
        <v>1217</v>
      </c>
      <c r="B77" s="324">
        <v>0</v>
      </c>
      <c r="C77" s="324">
        <v>0</v>
      </c>
      <c r="D77" s="323">
        <v>2</v>
      </c>
      <c r="E77" s="323">
        <v>0</v>
      </c>
      <c r="G77" s="323">
        <v>260</v>
      </c>
      <c r="H77" s="323">
        <v>376</v>
      </c>
    </row>
    <row r="78" spans="1:8" x14ac:dyDescent="0.25">
      <c r="A78" s="103" t="s">
        <v>919</v>
      </c>
      <c r="B78" s="324">
        <v>0</v>
      </c>
      <c r="C78" s="324">
        <v>0</v>
      </c>
      <c r="D78" s="323">
        <v>0</v>
      </c>
      <c r="E78" s="323">
        <v>0</v>
      </c>
      <c r="G78" s="323">
        <v>0</v>
      </c>
      <c r="H78" s="323">
        <v>630</v>
      </c>
    </row>
    <row r="79" spans="1:8" x14ac:dyDescent="0.25">
      <c r="A79" s="103" t="s">
        <v>918</v>
      </c>
      <c r="B79" s="324">
        <v>0</v>
      </c>
      <c r="C79" s="324">
        <v>0</v>
      </c>
      <c r="D79" s="323">
        <v>0</v>
      </c>
      <c r="E79" s="323">
        <v>0</v>
      </c>
      <c r="G79" s="323">
        <v>668</v>
      </c>
      <c r="H79" s="323">
        <v>362</v>
      </c>
    </row>
    <row r="80" spans="1:8" x14ac:dyDescent="0.25">
      <c r="A80" s="103" t="s">
        <v>1041</v>
      </c>
      <c r="B80" s="324">
        <v>0</v>
      </c>
      <c r="C80" s="324">
        <v>0</v>
      </c>
      <c r="D80" s="323">
        <v>0</v>
      </c>
      <c r="E80" s="323">
        <v>0</v>
      </c>
      <c r="G80" s="323">
        <v>0</v>
      </c>
      <c r="H80" s="323">
        <v>0</v>
      </c>
    </row>
    <row r="81" spans="1:8" x14ac:dyDescent="0.25">
      <c r="A81" s="103" t="s">
        <v>898</v>
      </c>
      <c r="B81" s="324">
        <v>0</v>
      </c>
      <c r="C81" s="324">
        <v>0</v>
      </c>
      <c r="D81" s="323">
        <v>0</v>
      </c>
      <c r="E81" s="323">
        <v>0</v>
      </c>
      <c r="G81" s="323">
        <v>13</v>
      </c>
      <c r="H81" s="323">
        <v>1043</v>
      </c>
    </row>
    <row r="82" spans="1:8" x14ac:dyDescent="0.25">
      <c r="A82" s="103" t="s">
        <v>932</v>
      </c>
      <c r="B82" s="324">
        <v>0</v>
      </c>
      <c r="C82" s="324">
        <v>1</v>
      </c>
      <c r="D82" s="323">
        <v>0</v>
      </c>
      <c r="E82" s="323">
        <v>0</v>
      </c>
      <c r="G82" s="323">
        <v>0</v>
      </c>
      <c r="H82" s="323">
        <v>12</v>
      </c>
    </row>
    <row r="83" spans="1:8" x14ac:dyDescent="0.25">
      <c r="A83" s="103" t="s">
        <v>1113</v>
      </c>
      <c r="B83" s="324">
        <v>0</v>
      </c>
      <c r="C83" s="324">
        <v>0</v>
      </c>
      <c r="D83" s="323">
        <v>0</v>
      </c>
      <c r="E83" s="323">
        <v>0</v>
      </c>
      <c r="G83" s="323">
        <v>16</v>
      </c>
      <c r="H83" s="323">
        <v>316</v>
      </c>
    </row>
    <row r="84" spans="1:8" x14ac:dyDescent="0.25">
      <c r="A84" s="103" t="s">
        <v>1208</v>
      </c>
      <c r="B84" s="324">
        <v>0</v>
      </c>
      <c r="C84" s="324">
        <v>0</v>
      </c>
      <c r="D84" s="323">
        <v>0</v>
      </c>
      <c r="E84" s="323">
        <v>1</v>
      </c>
      <c r="G84" s="323">
        <v>0</v>
      </c>
      <c r="H84" s="323">
        <v>8</v>
      </c>
    </row>
    <row r="85" spans="1:8" x14ac:dyDescent="0.25">
      <c r="A85" s="103" t="s">
        <v>1134</v>
      </c>
      <c r="B85" s="324">
        <v>0</v>
      </c>
      <c r="C85" s="324">
        <v>1</v>
      </c>
      <c r="D85" s="323">
        <v>0</v>
      </c>
      <c r="E85" s="323">
        <v>1</v>
      </c>
      <c r="G85" s="323">
        <v>0</v>
      </c>
      <c r="H85" s="323">
        <v>0</v>
      </c>
    </row>
    <row r="86" spans="1:8" x14ac:dyDescent="0.25">
      <c r="A86" s="103" t="s">
        <v>801</v>
      </c>
      <c r="B86" s="324">
        <v>0</v>
      </c>
      <c r="C86" s="324">
        <v>0</v>
      </c>
      <c r="D86" s="323">
        <v>0</v>
      </c>
      <c r="E86" s="323">
        <v>0</v>
      </c>
      <c r="G86" s="323">
        <v>3</v>
      </c>
      <c r="H86" s="323">
        <v>22</v>
      </c>
    </row>
    <row r="87" spans="1:8" x14ac:dyDescent="0.25">
      <c r="A87" s="103" t="s">
        <v>1186</v>
      </c>
      <c r="B87" s="324">
        <v>0</v>
      </c>
      <c r="C87" s="324">
        <v>0</v>
      </c>
      <c r="D87" s="323">
        <v>20</v>
      </c>
      <c r="E87" s="323">
        <v>0</v>
      </c>
      <c r="G87" s="323">
        <v>480</v>
      </c>
      <c r="H87" s="323">
        <v>542</v>
      </c>
    </row>
    <row r="88" spans="1:8" x14ac:dyDescent="0.25">
      <c r="A88" s="103" t="s">
        <v>951</v>
      </c>
      <c r="B88" s="324">
        <v>26</v>
      </c>
      <c r="C88" s="324">
        <v>0</v>
      </c>
      <c r="D88" s="323">
        <v>19</v>
      </c>
      <c r="E88" s="323">
        <v>0</v>
      </c>
      <c r="G88" s="323">
        <v>0</v>
      </c>
      <c r="H88" s="323">
        <v>0</v>
      </c>
    </row>
    <row r="89" spans="1:8" x14ac:dyDescent="0.25">
      <c r="A89" s="103" t="s">
        <v>1185</v>
      </c>
      <c r="B89" s="324">
        <v>0</v>
      </c>
      <c r="C89" s="324">
        <v>0</v>
      </c>
      <c r="D89" s="323">
        <v>0</v>
      </c>
      <c r="E89" s="323">
        <v>0</v>
      </c>
      <c r="G89" s="323">
        <v>3</v>
      </c>
      <c r="H89" s="323">
        <v>39</v>
      </c>
    </row>
    <row r="90" spans="1:8" x14ac:dyDescent="0.25">
      <c r="A90" s="103" t="s">
        <v>963</v>
      </c>
      <c r="B90" s="324">
        <v>0</v>
      </c>
      <c r="C90" s="324">
        <v>0</v>
      </c>
      <c r="D90" s="323">
        <v>0</v>
      </c>
      <c r="E90" s="323">
        <v>0</v>
      </c>
      <c r="G90" s="323">
        <v>0</v>
      </c>
      <c r="H90" s="323">
        <v>0</v>
      </c>
    </row>
    <row r="91" spans="1:8" x14ac:dyDescent="0.25">
      <c r="A91" s="103" t="s">
        <v>1328</v>
      </c>
      <c r="B91" s="324">
        <v>0</v>
      </c>
      <c r="C91" s="324">
        <v>0</v>
      </c>
      <c r="D91" s="323">
        <v>0</v>
      </c>
      <c r="E91" s="323">
        <v>0</v>
      </c>
      <c r="G91" s="323">
        <v>0</v>
      </c>
      <c r="H91" s="323">
        <v>6</v>
      </c>
    </row>
    <row r="92" spans="1:8" x14ac:dyDescent="0.25">
      <c r="A92" s="103" t="s">
        <v>917</v>
      </c>
      <c r="B92" s="324">
        <v>0</v>
      </c>
      <c r="C92" s="324">
        <v>0</v>
      </c>
      <c r="D92" s="323">
        <v>0</v>
      </c>
      <c r="E92" s="323">
        <v>0</v>
      </c>
      <c r="G92" s="323">
        <v>2</v>
      </c>
      <c r="H92" s="323">
        <v>16</v>
      </c>
    </row>
    <row r="93" spans="1:8" x14ac:dyDescent="0.25">
      <c r="A93" s="103" t="s">
        <v>1212</v>
      </c>
      <c r="B93" s="324">
        <v>0</v>
      </c>
      <c r="C93" s="324">
        <v>0</v>
      </c>
      <c r="D93" s="323">
        <v>0</v>
      </c>
      <c r="E93" s="323">
        <v>0</v>
      </c>
      <c r="G93" s="323">
        <v>0</v>
      </c>
      <c r="H93" s="323">
        <v>0</v>
      </c>
    </row>
    <row r="94" spans="1:8" x14ac:dyDescent="0.25">
      <c r="A94" s="103" t="s">
        <v>700</v>
      </c>
      <c r="B94" s="324">
        <v>0</v>
      </c>
      <c r="C94" s="324">
        <v>2</v>
      </c>
      <c r="D94" s="323">
        <v>0</v>
      </c>
      <c r="E94" s="323">
        <v>1</v>
      </c>
      <c r="G94" s="323">
        <v>0</v>
      </c>
      <c r="H94" s="323">
        <v>6</v>
      </c>
    </row>
    <row r="95" spans="1:8" x14ac:dyDescent="0.25">
      <c r="A95" s="103" t="s">
        <v>1112</v>
      </c>
      <c r="B95" s="324">
        <v>0</v>
      </c>
      <c r="C95" s="324">
        <v>0</v>
      </c>
      <c r="D95" s="323">
        <v>0</v>
      </c>
      <c r="E95" s="323">
        <v>0</v>
      </c>
      <c r="G95" s="323">
        <v>0</v>
      </c>
      <c r="H95" s="323">
        <v>0</v>
      </c>
    </row>
    <row r="96" spans="1:8" x14ac:dyDescent="0.25">
      <c r="A96" s="103" t="s">
        <v>1111</v>
      </c>
      <c r="B96" s="324">
        <v>0</v>
      </c>
      <c r="C96" s="324">
        <v>0</v>
      </c>
      <c r="D96" s="323">
        <v>0</v>
      </c>
      <c r="E96" s="323">
        <v>0</v>
      </c>
      <c r="G96" s="323">
        <v>0</v>
      </c>
      <c r="H96" s="323">
        <v>0</v>
      </c>
    </row>
    <row r="97" spans="1:8" x14ac:dyDescent="0.25">
      <c r="A97" s="103" t="s">
        <v>1207</v>
      </c>
      <c r="B97" s="324">
        <v>0</v>
      </c>
      <c r="C97" s="324">
        <v>0</v>
      </c>
      <c r="D97" s="323">
        <v>0</v>
      </c>
      <c r="E97" s="323">
        <v>0</v>
      </c>
      <c r="G97" s="323">
        <v>0</v>
      </c>
      <c r="H97" s="323">
        <v>53</v>
      </c>
    </row>
    <row r="98" spans="1:8" x14ac:dyDescent="0.25">
      <c r="A98" s="103" t="s">
        <v>693</v>
      </c>
      <c r="B98" s="324">
        <v>0</v>
      </c>
      <c r="C98" s="324">
        <v>0</v>
      </c>
      <c r="D98" s="323">
        <v>3</v>
      </c>
      <c r="E98" s="323">
        <v>0</v>
      </c>
      <c r="G98" s="323">
        <v>31</v>
      </c>
      <c r="H98" s="323">
        <v>244</v>
      </c>
    </row>
    <row r="99" spans="1:8" x14ac:dyDescent="0.25">
      <c r="A99" s="103" t="s">
        <v>1138</v>
      </c>
      <c r="B99" s="324">
        <v>0</v>
      </c>
      <c r="C99" s="324">
        <v>0</v>
      </c>
      <c r="D99" s="323">
        <v>0</v>
      </c>
      <c r="E99" s="323">
        <v>0</v>
      </c>
      <c r="G99" s="323">
        <v>0</v>
      </c>
      <c r="H99" s="323">
        <v>0</v>
      </c>
    </row>
    <row r="100" spans="1:8" x14ac:dyDescent="0.25">
      <c r="A100" s="103" t="s">
        <v>780</v>
      </c>
      <c r="B100" s="324">
        <v>0</v>
      </c>
      <c r="C100" s="324">
        <v>0</v>
      </c>
      <c r="D100" s="323">
        <v>0</v>
      </c>
      <c r="E100" s="323">
        <v>0</v>
      </c>
      <c r="G100" s="323">
        <v>0</v>
      </c>
      <c r="H100" s="323">
        <v>0</v>
      </c>
    </row>
    <row r="101" spans="1:8" x14ac:dyDescent="0.25">
      <c r="A101" s="103" t="s">
        <v>950</v>
      </c>
      <c r="B101" s="324">
        <v>0</v>
      </c>
      <c r="C101" s="324">
        <v>0</v>
      </c>
      <c r="D101" s="323">
        <v>0</v>
      </c>
      <c r="E101" s="323">
        <v>0</v>
      </c>
      <c r="G101" s="323">
        <v>4</v>
      </c>
      <c r="H101" s="323">
        <v>207</v>
      </c>
    </row>
    <row r="102" spans="1:8" x14ac:dyDescent="0.25">
      <c r="A102" s="103" t="s">
        <v>897</v>
      </c>
      <c r="B102" s="324">
        <v>0</v>
      </c>
      <c r="C102" s="324">
        <v>0</v>
      </c>
      <c r="D102" s="323">
        <v>0</v>
      </c>
      <c r="E102" s="323">
        <v>0</v>
      </c>
      <c r="G102" s="323">
        <v>0</v>
      </c>
      <c r="H102" s="323">
        <v>36</v>
      </c>
    </row>
    <row r="103" spans="1:8" x14ac:dyDescent="0.25">
      <c r="A103" s="103" t="s">
        <v>1315</v>
      </c>
      <c r="B103" s="324">
        <v>0</v>
      </c>
      <c r="C103" s="324">
        <v>1</v>
      </c>
      <c r="D103" s="323">
        <v>0</v>
      </c>
      <c r="E103" s="323">
        <v>0</v>
      </c>
      <c r="G103" s="323">
        <v>2</v>
      </c>
      <c r="H103" s="323">
        <v>2</v>
      </c>
    </row>
    <row r="104" spans="1:8" x14ac:dyDescent="0.25">
      <c r="A104" s="103" t="s">
        <v>994</v>
      </c>
      <c r="B104" s="324">
        <v>0</v>
      </c>
      <c r="C104" s="324">
        <v>0</v>
      </c>
      <c r="D104" s="323">
        <v>0</v>
      </c>
      <c r="E104" s="323">
        <v>0</v>
      </c>
      <c r="G104" s="323">
        <v>0</v>
      </c>
      <c r="H104" s="323">
        <v>260</v>
      </c>
    </row>
    <row r="105" spans="1:8" x14ac:dyDescent="0.25">
      <c r="A105" s="103" t="s">
        <v>800</v>
      </c>
      <c r="B105" s="324">
        <v>3</v>
      </c>
      <c r="C105" s="324">
        <v>0</v>
      </c>
      <c r="D105" s="323">
        <v>0</v>
      </c>
      <c r="E105" s="323">
        <v>10</v>
      </c>
      <c r="G105" s="323">
        <v>11</v>
      </c>
      <c r="H105" s="323">
        <v>22</v>
      </c>
    </row>
    <row r="106" spans="1:8" x14ac:dyDescent="0.25">
      <c r="A106" s="103" t="s">
        <v>1110</v>
      </c>
      <c r="B106" s="324">
        <v>0</v>
      </c>
      <c r="C106" s="324">
        <v>0</v>
      </c>
      <c r="D106" s="323">
        <v>0</v>
      </c>
      <c r="E106" s="323">
        <v>0</v>
      </c>
      <c r="G106" s="323">
        <v>0</v>
      </c>
      <c r="H106" s="323">
        <v>0</v>
      </c>
    </row>
    <row r="107" spans="1:8" x14ac:dyDescent="0.25">
      <c r="A107" s="103" t="s">
        <v>1190</v>
      </c>
      <c r="B107" s="324">
        <v>0</v>
      </c>
      <c r="C107" s="324">
        <v>0</v>
      </c>
      <c r="D107" s="323">
        <v>0</v>
      </c>
      <c r="E107" s="323">
        <v>0</v>
      </c>
      <c r="G107" s="323">
        <v>0</v>
      </c>
      <c r="H107" s="323">
        <v>0</v>
      </c>
    </row>
    <row r="108" spans="1:8" x14ac:dyDescent="0.25">
      <c r="A108" s="103" t="s">
        <v>1109</v>
      </c>
      <c r="B108" s="324">
        <v>0</v>
      </c>
      <c r="C108" s="324">
        <v>0</v>
      </c>
      <c r="D108" s="323">
        <v>0</v>
      </c>
      <c r="E108" s="323">
        <v>0</v>
      </c>
      <c r="G108" s="323">
        <v>0</v>
      </c>
      <c r="H108" s="323">
        <v>0</v>
      </c>
    </row>
    <row r="109" spans="1:8" x14ac:dyDescent="0.25">
      <c r="A109" s="103" t="s">
        <v>1108</v>
      </c>
      <c r="B109" s="324">
        <v>6</v>
      </c>
      <c r="C109" s="324">
        <v>0</v>
      </c>
      <c r="D109" s="323">
        <v>0</v>
      </c>
      <c r="E109" s="323">
        <v>0</v>
      </c>
      <c r="G109" s="323">
        <v>0</v>
      </c>
      <c r="H109" s="323">
        <v>83</v>
      </c>
    </row>
    <row r="110" spans="1:8" x14ac:dyDescent="0.25">
      <c r="A110" s="103" t="s">
        <v>841</v>
      </c>
      <c r="B110" s="324">
        <v>0</v>
      </c>
      <c r="C110" s="324">
        <v>0</v>
      </c>
      <c r="D110" s="323">
        <v>0</v>
      </c>
      <c r="E110" s="323">
        <v>0</v>
      </c>
      <c r="G110" s="323">
        <v>0</v>
      </c>
      <c r="H110" s="323">
        <v>0</v>
      </c>
    </row>
    <row r="111" spans="1:8" x14ac:dyDescent="0.25">
      <c r="A111" s="103" t="s">
        <v>993</v>
      </c>
      <c r="B111" s="324">
        <v>4</v>
      </c>
      <c r="C111" s="324">
        <v>0</v>
      </c>
      <c r="D111" s="323">
        <v>2</v>
      </c>
      <c r="E111" s="323">
        <v>0</v>
      </c>
      <c r="G111" s="323">
        <v>0</v>
      </c>
      <c r="H111" s="323">
        <v>144</v>
      </c>
    </row>
    <row r="112" spans="1:8" x14ac:dyDescent="0.25">
      <c r="A112" s="103" t="s">
        <v>862</v>
      </c>
      <c r="B112" s="324">
        <v>21</v>
      </c>
      <c r="C112" s="324">
        <v>0</v>
      </c>
      <c r="D112" s="323">
        <v>183</v>
      </c>
      <c r="E112" s="323">
        <v>17</v>
      </c>
      <c r="G112" s="323">
        <v>18</v>
      </c>
      <c r="H112" s="323">
        <v>17</v>
      </c>
    </row>
    <row r="113" spans="1:8" x14ac:dyDescent="0.25">
      <c r="A113" s="103" t="s">
        <v>992</v>
      </c>
      <c r="B113" s="324">
        <v>0</v>
      </c>
      <c r="C113" s="324">
        <v>0</v>
      </c>
      <c r="D113" s="323">
        <v>0</v>
      </c>
      <c r="E113" s="323">
        <v>0</v>
      </c>
      <c r="G113" s="323">
        <v>8</v>
      </c>
      <c r="H113" s="323">
        <v>60</v>
      </c>
    </row>
    <row r="114" spans="1:8" x14ac:dyDescent="0.25">
      <c r="A114" s="103" t="s">
        <v>1313</v>
      </c>
      <c r="B114" s="324">
        <v>0</v>
      </c>
      <c r="C114" s="324">
        <v>0</v>
      </c>
      <c r="D114" s="323">
        <v>0</v>
      </c>
      <c r="E114" s="323">
        <v>5</v>
      </c>
      <c r="G114" s="323">
        <v>7</v>
      </c>
      <c r="H114" s="323">
        <v>36</v>
      </c>
    </row>
    <row r="115" spans="1:8" x14ac:dyDescent="0.25">
      <c r="A115" s="103" t="s">
        <v>756</v>
      </c>
      <c r="B115" s="324">
        <v>1</v>
      </c>
      <c r="C115" s="324">
        <v>0</v>
      </c>
      <c r="D115" s="323">
        <v>10</v>
      </c>
      <c r="E115" s="323">
        <v>0</v>
      </c>
      <c r="G115" s="323">
        <v>15</v>
      </c>
      <c r="H115" s="323">
        <v>188</v>
      </c>
    </row>
    <row r="116" spans="1:8" x14ac:dyDescent="0.25">
      <c r="A116" s="103" t="s">
        <v>896</v>
      </c>
      <c r="B116" s="324">
        <v>0</v>
      </c>
      <c r="C116" s="324">
        <v>0</v>
      </c>
      <c r="D116" s="323">
        <v>0</v>
      </c>
      <c r="E116" s="323">
        <v>0</v>
      </c>
      <c r="G116" s="323">
        <v>0</v>
      </c>
      <c r="H116" s="323">
        <v>7</v>
      </c>
    </row>
    <row r="117" spans="1:8" x14ac:dyDescent="0.25">
      <c r="A117" s="103" t="s">
        <v>674</v>
      </c>
      <c r="B117" s="324">
        <v>0</v>
      </c>
      <c r="C117" s="324">
        <v>9</v>
      </c>
      <c r="D117" s="323">
        <v>0</v>
      </c>
      <c r="E117" s="323">
        <v>8</v>
      </c>
      <c r="G117" s="323">
        <v>3</v>
      </c>
      <c r="H117" s="323">
        <v>14</v>
      </c>
    </row>
    <row r="118" spans="1:8" x14ac:dyDescent="0.25">
      <c r="A118" s="103" t="s">
        <v>1017</v>
      </c>
      <c r="B118" s="324">
        <v>0</v>
      </c>
      <c r="C118" s="324">
        <v>0</v>
      </c>
      <c r="D118" s="323">
        <v>0</v>
      </c>
      <c r="E118" s="323">
        <v>0</v>
      </c>
      <c r="G118" s="323">
        <v>0</v>
      </c>
      <c r="H118" s="323">
        <v>0</v>
      </c>
    </row>
    <row r="119" spans="1:8" x14ac:dyDescent="0.25">
      <c r="A119" s="103" t="s">
        <v>1148</v>
      </c>
      <c r="B119" s="324">
        <v>0</v>
      </c>
      <c r="C119" s="324">
        <v>0</v>
      </c>
      <c r="D119" s="323">
        <v>0</v>
      </c>
      <c r="E119" s="323">
        <v>0</v>
      </c>
      <c r="G119" s="323">
        <v>9</v>
      </c>
      <c r="H119" s="323">
        <v>21</v>
      </c>
    </row>
    <row r="120" spans="1:8" x14ac:dyDescent="0.25">
      <c r="A120" s="103" t="s">
        <v>949</v>
      </c>
      <c r="B120" s="324">
        <v>0</v>
      </c>
      <c r="C120" s="324">
        <v>0</v>
      </c>
      <c r="D120" s="323">
        <v>0</v>
      </c>
      <c r="E120" s="323">
        <v>0</v>
      </c>
      <c r="G120" s="323">
        <v>0</v>
      </c>
      <c r="H120" s="323">
        <v>0</v>
      </c>
    </row>
    <row r="121" spans="1:8" x14ac:dyDescent="0.25">
      <c r="A121" s="103" t="s">
        <v>1107</v>
      </c>
      <c r="B121" s="324">
        <v>0</v>
      </c>
      <c r="C121" s="324">
        <v>0</v>
      </c>
      <c r="D121" s="323">
        <v>0</v>
      </c>
      <c r="E121" s="323">
        <v>0</v>
      </c>
      <c r="G121" s="323">
        <v>0</v>
      </c>
      <c r="H121" s="323">
        <v>77</v>
      </c>
    </row>
    <row r="122" spans="1:8" x14ac:dyDescent="0.25">
      <c r="A122" s="103" t="s">
        <v>777</v>
      </c>
      <c r="B122" s="324">
        <v>43</v>
      </c>
      <c r="C122" s="324">
        <v>0</v>
      </c>
      <c r="D122" s="323">
        <v>0</v>
      </c>
      <c r="E122" s="323">
        <v>19</v>
      </c>
      <c r="G122" s="323">
        <v>46</v>
      </c>
      <c r="H122" s="323">
        <v>11</v>
      </c>
    </row>
    <row r="123" spans="1:8" x14ac:dyDescent="0.25">
      <c r="A123" s="103" t="s">
        <v>808</v>
      </c>
      <c r="B123" s="324">
        <v>0</v>
      </c>
      <c r="C123" s="324">
        <v>0</v>
      </c>
      <c r="D123" s="323">
        <v>0</v>
      </c>
      <c r="E123" s="323">
        <v>0</v>
      </c>
      <c r="G123" s="323">
        <v>0</v>
      </c>
      <c r="H123" s="323">
        <v>104</v>
      </c>
    </row>
    <row r="124" spans="1:8" x14ac:dyDescent="0.25">
      <c r="A124" s="103" t="s">
        <v>819</v>
      </c>
      <c r="B124" s="324">
        <v>0</v>
      </c>
      <c r="C124" s="324">
        <v>0</v>
      </c>
      <c r="D124" s="323">
        <v>0</v>
      </c>
      <c r="E124" s="323">
        <v>0</v>
      </c>
      <c r="G124" s="323">
        <v>0</v>
      </c>
      <c r="H124" s="323">
        <v>0</v>
      </c>
    </row>
    <row r="125" spans="1:8" x14ac:dyDescent="0.25">
      <c r="A125" s="103" t="s">
        <v>1026</v>
      </c>
      <c r="B125" s="324">
        <v>0</v>
      </c>
      <c r="C125" s="324">
        <v>0</v>
      </c>
      <c r="D125" s="323">
        <v>0</v>
      </c>
      <c r="E125" s="323">
        <v>0</v>
      </c>
      <c r="G125" s="323">
        <v>0</v>
      </c>
      <c r="H125" s="323">
        <v>0</v>
      </c>
    </row>
    <row r="126" spans="1:8" x14ac:dyDescent="0.25">
      <c r="A126" s="103" t="s">
        <v>1106</v>
      </c>
      <c r="B126" s="324">
        <v>0</v>
      </c>
      <c r="C126" s="324">
        <v>0</v>
      </c>
      <c r="D126" s="323">
        <v>0</v>
      </c>
      <c r="E126" s="323">
        <v>0</v>
      </c>
      <c r="G126" s="323">
        <v>0</v>
      </c>
      <c r="H126" s="323">
        <v>135</v>
      </c>
    </row>
    <row r="127" spans="1:8" x14ac:dyDescent="0.25">
      <c r="A127" s="103" t="s">
        <v>1105</v>
      </c>
      <c r="B127" s="326">
        <v>0</v>
      </c>
      <c r="C127" s="324">
        <v>0</v>
      </c>
      <c r="D127" s="323">
        <v>0</v>
      </c>
      <c r="E127" s="323">
        <v>0</v>
      </c>
      <c r="G127" s="323">
        <v>1</v>
      </c>
      <c r="H127" s="323">
        <v>1</v>
      </c>
    </row>
    <row r="128" spans="1:8" x14ac:dyDescent="0.25">
      <c r="A128" s="103" t="s">
        <v>1236</v>
      </c>
      <c r="B128" s="323">
        <v>0</v>
      </c>
      <c r="C128" s="324">
        <v>0</v>
      </c>
      <c r="D128" s="323">
        <v>0</v>
      </c>
      <c r="E128" s="323">
        <v>0</v>
      </c>
      <c r="G128" s="323">
        <v>8</v>
      </c>
      <c r="H128" s="323">
        <v>1187</v>
      </c>
    </row>
    <row r="129" spans="1:8" x14ac:dyDescent="0.25">
      <c r="A129" s="103" t="s">
        <v>818</v>
      </c>
      <c r="B129" s="323">
        <v>0</v>
      </c>
      <c r="C129" s="324">
        <v>0</v>
      </c>
      <c r="D129" s="323">
        <v>0</v>
      </c>
      <c r="E129" s="323">
        <v>0</v>
      </c>
      <c r="G129" s="323">
        <v>0</v>
      </c>
      <c r="H129" s="323">
        <v>1</v>
      </c>
    </row>
    <row r="130" spans="1:8" x14ac:dyDescent="0.25">
      <c r="A130" s="103" t="s">
        <v>861</v>
      </c>
      <c r="B130" s="323">
        <v>16</v>
      </c>
      <c r="C130" s="324">
        <v>0</v>
      </c>
      <c r="D130" s="323">
        <v>24</v>
      </c>
      <c r="E130" s="323">
        <v>0</v>
      </c>
      <c r="G130" s="323">
        <v>0</v>
      </c>
      <c r="H130" s="323">
        <v>5</v>
      </c>
    </row>
    <row r="131" spans="1:8" x14ac:dyDescent="0.25">
      <c r="A131" s="103" t="s">
        <v>1324</v>
      </c>
      <c r="B131" s="323">
        <v>0</v>
      </c>
      <c r="C131" s="324">
        <v>0</v>
      </c>
      <c r="D131" s="323">
        <v>0</v>
      </c>
      <c r="E131" s="323">
        <v>0</v>
      </c>
      <c r="G131" s="323">
        <v>0</v>
      </c>
      <c r="H131" s="323">
        <v>233</v>
      </c>
    </row>
    <row r="132" spans="1:8" x14ac:dyDescent="0.25">
      <c r="A132" s="103" t="s">
        <v>895</v>
      </c>
      <c r="B132" s="323">
        <v>0</v>
      </c>
      <c r="C132" s="324">
        <v>0</v>
      </c>
      <c r="D132" s="323">
        <v>0</v>
      </c>
      <c r="E132" s="323">
        <v>0</v>
      </c>
      <c r="G132" s="323">
        <v>0</v>
      </c>
      <c r="H132" s="323">
        <v>51</v>
      </c>
    </row>
    <row r="133" spans="1:8" x14ac:dyDescent="0.25">
      <c r="A133" s="103" t="s">
        <v>1158</v>
      </c>
      <c r="B133" s="324">
        <v>0</v>
      </c>
      <c r="C133" s="324">
        <v>0</v>
      </c>
      <c r="D133" s="323">
        <v>0</v>
      </c>
      <c r="E133" s="323">
        <v>67</v>
      </c>
      <c r="G133" s="323">
        <v>7</v>
      </c>
      <c r="H133" s="323">
        <v>0</v>
      </c>
    </row>
    <row r="134" spans="1:8" x14ac:dyDescent="0.25">
      <c r="A134" s="103" t="s">
        <v>1206</v>
      </c>
      <c r="B134" s="324">
        <v>62</v>
      </c>
      <c r="C134" s="324">
        <v>0</v>
      </c>
      <c r="D134" s="323">
        <v>0</v>
      </c>
      <c r="E134" s="323">
        <v>0</v>
      </c>
      <c r="G134" s="323">
        <v>0</v>
      </c>
      <c r="H134" s="323">
        <v>7</v>
      </c>
    </row>
    <row r="135" spans="1:8" x14ac:dyDescent="0.25">
      <c r="A135" s="103" t="s">
        <v>673</v>
      </c>
      <c r="B135" s="324">
        <v>16</v>
      </c>
      <c r="C135" s="324">
        <v>0</v>
      </c>
      <c r="D135" s="323">
        <v>31</v>
      </c>
      <c r="E135" s="323">
        <v>28</v>
      </c>
      <c r="G135" s="323">
        <v>15</v>
      </c>
      <c r="H135" s="323">
        <v>697</v>
      </c>
    </row>
    <row r="136" spans="1:8" x14ac:dyDescent="0.25">
      <c r="A136" s="103" t="s">
        <v>1104</v>
      </c>
      <c r="B136" s="324">
        <v>104</v>
      </c>
      <c r="C136" s="324">
        <v>0</v>
      </c>
      <c r="D136" s="323">
        <v>0</v>
      </c>
      <c r="E136" s="323">
        <v>0</v>
      </c>
      <c r="G136" s="323">
        <v>0</v>
      </c>
      <c r="H136" s="323">
        <v>191</v>
      </c>
    </row>
    <row r="137" spans="1:8" x14ac:dyDescent="0.25">
      <c r="A137" s="103" t="s">
        <v>1103</v>
      </c>
      <c r="B137" s="324">
        <v>0</v>
      </c>
      <c r="C137" s="324">
        <v>0</v>
      </c>
      <c r="D137" s="323">
        <v>0</v>
      </c>
      <c r="E137" s="323">
        <v>0</v>
      </c>
      <c r="G137" s="323">
        <v>0</v>
      </c>
      <c r="H137" s="323">
        <v>0</v>
      </c>
    </row>
    <row r="138" spans="1:8" x14ac:dyDescent="0.25">
      <c r="A138" s="103" t="s">
        <v>931</v>
      </c>
      <c r="B138" s="324">
        <v>35</v>
      </c>
      <c r="C138" s="324">
        <v>0</v>
      </c>
      <c r="D138" s="323">
        <v>62</v>
      </c>
      <c r="E138" s="323">
        <v>0</v>
      </c>
      <c r="G138" s="323">
        <v>0</v>
      </c>
      <c r="H138" s="323">
        <v>433</v>
      </c>
    </row>
    <row r="139" spans="1:8" x14ac:dyDescent="0.25">
      <c r="A139" s="103" t="s">
        <v>1235</v>
      </c>
      <c r="B139" s="324">
        <v>81</v>
      </c>
      <c r="C139" s="324">
        <v>0</v>
      </c>
      <c r="D139" s="323">
        <v>16</v>
      </c>
      <c r="E139" s="323">
        <v>0</v>
      </c>
      <c r="G139" s="323">
        <v>14</v>
      </c>
      <c r="H139" s="323">
        <v>201</v>
      </c>
    </row>
    <row r="140" spans="1:8" x14ac:dyDescent="0.25">
      <c r="A140" s="103" t="s">
        <v>894</v>
      </c>
      <c r="B140" s="324">
        <v>4</v>
      </c>
      <c r="C140" s="324">
        <v>0</v>
      </c>
      <c r="D140" s="323">
        <v>1</v>
      </c>
      <c r="E140" s="323">
        <v>0</v>
      </c>
      <c r="G140" s="323">
        <v>0</v>
      </c>
      <c r="H140" s="323">
        <v>109</v>
      </c>
    </row>
    <row r="141" spans="1:8" x14ac:dyDescent="0.25">
      <c r="A141" s="103" t="s">
        <v>881</v>
      </c>
      <c r="B141" s="324">
        <v>0</v>
      </c>
      <c r="C141" s="324">
        <v>0</v>
      </c>
      <c r="D141" s="323">
        <v>0</v>
      </c>
      <c r="E141" s="323">
        <v>0</v>
      </c>
      <c r="G141" s="323">
        <v>0</v>
      </c>
      <c r="H141" s="323">
        <v>0</v>
      </c>
    </row>
    <row r="142" spans="1:8" x14ac:dyDescent="0.25">
      <c r="A142" s="103" t="s">
        <v>893</v>
      </c>
      <c r="B142" s="324">
        <v>46</v>
      </c>
      <c r="C142" s="324">
        <v>0</v>
      </c>
      <c r="D142" s="323">
        <v>34</v>
      </c>
      <c r="E142" s="323">
        <v>0</v>
      </c>
      <c r="G142" s="323">
        <v>5</v>
      </c>
      <c r="H142" s="323">
        <v>410</v>
      </c>
    </row>
    <row r="143" spans="1:8" x14ac:dyDescent="0.25">
      <c r="A143" s="103" t="s">
        <v>817</v>
      </c>
      <c r="B143" s="324">
        <v>0</v>
      </c>
      <c r="C143" s="324">
        <v>0</v>
      </c>
      <c r="D143" s="323">
        <v>0</v>
      </c>
      <c r="E143" s="323">
        <v>0</v>
      </c>
      <c r="G143" s="323">
        <v>1</v>
      </c>
      <c r="H143" s="323">
        <v>0</v>
      </c>
    </row>
    <row r="144" spans="1:8" x14ac:dyDescent="0.25">
      <c r="A144" s="103" t="s">
        <v>1167</v>
      </c>
      <c r="B144" s="324">
        <v>0</v>
      </c>
      <c r="C144" s="324">
        <v>0</v>
      </c>
      <c r="D144" s="323">
        <v>0</v>
      </c>
      <c r="E144" s="323">
        <v>0</v>
      </c>
      <c r="G144" s="323">
        <v>0</v>
      </c>
      <c r="H144" s="323">
        <v>16</v>
      </c>
    </row>
    <row r="145" spans="1:8" x14ac:dyDescent="0.25">
      <c r="A145" s="103" t="s">
        <v>776</v>
      </c>
      <c r="B145" s="324">
        <v>0</v>
      </c>
      <c r="C145" s="324">
        <v>0</v>
      </c>
      <c r="D145" s="323">
        <v>0</v>
      </c>
      <c r="E145" s="323">
        <v>2</v>
      </c>
      <c r="G145" s="323">
        <v>2</v>
      </c>
      <c r="H145" s="323">
        <v>6</v>
      </c>
    </row>
    <row r="146" spans="1:8" x14ac:dyDescent="0.25">
      <c r="A146" s="103" t="s">
        <v>1316</v>
      </c>
      <c r="B146" s="324">
        <v>1</v>
      </c>
      <c r="C146" s="324">
        <v>0</v>
      </c>
      <c r="D146" s="323">
        <v>1</v>
      </c>
      <c r="E146" s="323">
        <v>0</v>
      </c>
      <c r="G146" s="323">
        <v>1</v>
      </c>
      <c r="H146" s="323">
        <v>5</v>
      </c>
    </row>
    <row r="147" spans="1:8" x14ac:dyDescent="0.25">
      <c r="A147" s="103" t="s">
        <v>807</v>
      </c>
      <c r="B147" s="324">
        <v>0</v>
      </c>
      <c r="C147" s="324">
        <v>0</v>
      </c>
      <c r="D147" s="323">
        <v>0</v>
      </c>
      <c r="E147" s="323">
        <v>0</v>
      </c>
      <c r="G147" s="323">
        <v>1</v>
      </c>
      <c r="H147" s="323">
        <v>435</v>
      </c>
    </row>
    <row r="148" spans="1:8" x14ac:dyDescent="0.25">
      <c r="A148" s="103" t="s">
        <v>775</v>
      </c>
      <c r="B148" s="324">
        <v>0</v>
      </c>
      <c r="C148" s="324">
        <v>6</v>
      </c>
      <c r="D148" s="323">
        <v>0</v>
      </c>
      <c r="E148" s="323">
        <v>7</v>
      </c>
      <c r="G148" s="323">
        <v>5</v>
      </c>
      <c r="H148" s="323">
        <v>5</v>
      </c>
    </row>
    <row r="149" spans="1:8" x14ac:dyDescent="0.25">
      <c r="A149" s="103" t="s">
        <v>1166</v>
      </c>
      <c r="B149" s="324">
        <v>0</v>
      </c>
      <c r="C149" s="324">
        <v>0</v>
      </c>
      <c r="D149" s="323">
        <v>0</v>
      </c>
      <c r="E149" s="323">
        <v>0</v>
      </c>
      <c r="G149" s="323">
        <v>0</v>
      </c>
      <c r="H149" s="323">
        <v>0</v>
      </c>
    </row>
    <row r="150" spans="1:8" x14ac:dyDescent="0.25">
      <c r="A150" s="103" t="s">
        <v>766</v>
      </c>
      <c r="B150" s="324">
        <v>0</v>
      </c>
      <c r="C150" s="324">
        <v>0</v>
      </c>
      <c r="D150" s="323">
        <v>0</v>
      </c>
      <c r="E150" s="323">
        <v>0</v>
      </c>
      <c r="G150" s="323">
        <v>0</v>
      </c>
      <c r="H150" s="323">
        <v>0</v>
      </c>
    </row>
    <row r="151" spans="1:8" x14ac:dyDescent="0.25">
      <c r="A151" s="103" t="s">
        <v>1184</v>
      </c>
      <c r="B151" s="324">
        <v>15</v>
      </c>
      <c r="C151" s="324">
        <v>0</v>
      </c>
      <c r="D151" s="323">
        <v>15</v>
      </c>
      <c r="E151" s="323">
        <v>0</v>
      </c>
      <c r="G151" s="323">
        <v>0</v>
      </c>
      <c r="H151" s="323">
        <v>0</v>
      </c>
    </row>
    <row r="152" spans="1:8" x14ac:dyDescent="0.25">
      <c r="A152" s="103" t="s">
        <v>930</v>
      </c>
      <c r="B152" s="324">
        <v>6</v>
      </c>
      <c r="C152" s="324">
        <v>0</v>
      </c>
      <c r="D152" s="323">
        <v>0</v>
      </c>
      <c r="E152" s="323">
        <v>0</v>
      </c>
      <c r="G152" s="323">
        <v>358</v>
      </c>
      <c r="H152" s="323">
        <v>138</v>
      </c>
    </row>
    <row r="153" spans="1:8" x14ac:dyDescent="0.25">
      <c r="A153" s="103" t="s">
        <v>916</v>
      </c>
      <c r="B153" s="324">
        <v>0</v>
      </c>
      <c r="C153" s="324">
        <v>0</v>
      </c>
      <c r="D153" s="323">
        <v>0</v>
      </c>
      <c r="E153" s="323">
        <v>0</v>
      </c>
      <c r="G153" s="323">
        <v>0</v>
      </c>
      <c r="H153" s="323">
        <v>435</v>
      </c>
    </row>
    <row r="154" spans="1:8" x14ac:dyDescent="0.25">
      <c r="A154" s="103" t="s">
        <v>1032</v>
      </c>
      <c r="B154" s="324">
        <v>0</v>
      </c>
      <c r="C154" s="324">
        <v>0</v>
      </c>
      <c r="D154" s="323">
        <v>0</v>
      </c>
      <c r="E154" s="323">
        <v>0</v>
      </c>
      <c r="G154" s="323">
        <v>0</v>
      </c>
      <c r="H154" s="323">
        <v>0</v>
      </c>
    </row>
    <row r="155" spans="1:8" x14ac:dyDescent="0.25">
      <c r="A155" s="103" t="s">
        <v>816</v>
      </c>
      <c r="B155" s="324">
        <v>0</v>
      </c>
      <c r="C155" s="324">
        <v>0</v>
      </c>
      <c r="D155" s="323">
        <v>0</v>
      </c>
      <c r="E155" s="323">
        <v>0</v>
      </c>
      <c r="G155" s="323">
        <v>0</v>
      </c>
      <c r="H155" s="323">
        <v>0</v>
      </c>
    </row>
    <row r="156" spans="1:8" x14ac:dyDescent="0.25">
      <c r="A156" s="103" t="s">
        <v>1165</v>
      </c>
      <c r="B156" s="324">
        <v>0</v>
      </c>
      <c r="C156" s="324">
        <v>0</v>
      </c>
      <c r="D156" s="323">
        <v>0</v>
      </c>
      <c r="E156" s="323">
        <v>0</v>
      </c>
      <c r="G156" s="323">
        <v>4</v>
      </c>
      <c r="H156" s="323">
        <v>5</v>
      </c>
    </row>
    <row r="157" spans="1:8" x14ac:dyDescent="0.25">
      <c r="A157" s="103" t="s">
        <v>860</v>
      </c>
      <c r="B157" s="324">
        <v>0</v>
      </c>
      <c r="C157" s="324">
        <v>1</v>
      </c>
      <c r="D157" s="323">
        <v>0</v>
      </c>
      <c r="E157" s="323">
        <v>0</v>
      </c>
      <c r="G157" s="323">
        <v>0</v>
      </c>
      <c r="H157" s="323">
        <v>0</v>
      </c>
    </row>
    <row r="158" spans="1:8" x14ac:dyDescent="0.25">
      <c r="A158" s="103" t="s">
        <v>991</v>
      </c>
      <c r="B158" s="324">
        <v>0</v>
      </c>
      <c r="C158" s="324">
        <v>0</v>
      </c>
      <c r="D158" s="323">
        <v>0</v>
      </c>
      <c r="E158" s="323">
        <v>0</v>
      </c>
      <c r="G158" s="323">
        <v>6</v>
      </c>
      <c r="H158" s="323">
        <v>8</v>
      </c>
    </row>
    <row r="159" spans="1:8" x14ac:dyDescent="0.25">
      <c r="A159" s="103" t="s">
        <v>1183</v>
      </c>
      <c r="B159" s="324">
        <v>0</v>
      </c>
      <c r="C159" s="324">
        <v>0</v>
      </c>
      <c r="D159" s="323">
        <v>0</v>
      </c>
      <c r="E159" s="323">
        <v>0</v>
      </c>
      <c r="G159" s="323">
        <v>0</v>
      </c>
      <c r="H159" s="323">
        <v>0</v>
      </c>
    </row>
    <row r="160" spans="1:8" x14ac:dyDescent="0.25">
      <c r="A160" s="103" t="s">
        <v>1234</v>
      </c>
      <c r="B160" s="324">
        <v>217</v>
      </c>
      <c r="C160" s="324">
        <v>0</v>
      </c>
      <c r="D160" s="323">
        <v>249</v>
      </c>
      <c r="E160" s="323">
        <v>0</v>
      </c>
      <c r="G160" s="323">
        <v>0</v>
      </c>
      <c r="H160" s="323">
        <v>1601</v>
      </c>
    </row>
    <row r="161" spans="1:8" x14ac:dyDescent="0.25">
      <c r="A161" s="103" t="s">
        <v>1174</v>
      </c>
      <c r="B161" s="324">
        <v>0</v>
      </c>
      <c r="C161" s="324">
        <v>0</v>
      </c>
      <c r="D161" s="323">
        <v>4</v>
      </c>
      <c r="E161" s="323">
        <v>0</v>
      </c>
      <c r="G161" s="323">
        <v>787</v>
      </c>
      <c r="H161" s="323">
        <v>676</v>
      </c>
    </row>
    <row r="162" spans="1:8" x14ac:dyDescent="0.25">
      <c r="A162" s="103" t="s">
        <v>664</v>
      </c>
      <c r="B162" s="324">
        <v>0</v>
      </c>
      <c r="C162" s="324">
        <v>0</v>
      </c>
      <c r="D162" s="323">
        <v>0</v>
      </c>
      <c r="E162" s="323">
        <v>0</v>
      </c>
      <c r="G162" s="323">
        <v>54</v>
      </c>
      <c r="H162" s="323">
        <v>71</v>
      </c>
    </row>
    <row r="163" spans="1:8" x14ac:dyDescent="0.25">
      <c r="A163" s="103" t="s">
        <v>990</v>
      </c>
      <c r="B163" s="324">
        <v>39</v>
      </c>
      <c r="C163" s="324">
        <v>0</v>
      </c>
      <c r="D163" s="323">
        <v>17</v>
      </c>
      <c r="E163" s="323">
        <v>0</v>
      </c>
      <c r="G163" s="323">
        <v>2</v>
      </c>
      <c r="H163" s="323">
        <v>363</v>
      </c>
    </row>
    <row r="164" spans="1:8" x14ac:dyDescent="0.25">
      <c r="A164" s="103" t="s">
        <v>929</v>
      </c>
      <c r="B164" s="324">
        <v>0</v>
      </c>
      <c r="C164" s="324">
        <v>0</v>
      </c>
      <c r="D164" s="323">
        <v>0</v>
      </c>
      <c r="E164" s="323">
        <v>0</v>
      </c>
      <c r="G164" s="323">
        <v>0</v>
      </c>
      <c r="H164" s="323">
        <v>71</v>
      </c>
    </row>
    <row r="165" spans="1:8" x14ac:dyDescent="0.25">
      <c r="A165" s="103" t="s">
        <v>989</v>
      </c>
      <c r="B165" s="324">
        <v>13</v>
      </c>
      <c r="C165" s="324">
        <v>0</v>
      </c>
      <c r="D165" s="323">
        <v>33</v>
      </c>
      <c r="E165" s="323">
        <v>0</v>
      </c>
      <c r="G165" s="323">
        <v>13</v>
      </c>
      <c r="H165" s="323">
        <v>9</v>
      </c>
    </row>
    <row r="166" spans="1:8" x14ac:dyDescent="0.25">
      <c r="A166" s="103" t="s">
        <v>1102</v>
      </c>
      <c r="B166" s="324">
        <v>0</v>
      </c>
      <c r="C166" s="324">
        <v>0</v>
      </c>
      <c r="D166" s="323">
        <v>0</v>
      </c>
      <c r="E166" s="323">
        <v>0</v>
      </c>
      <c r="G166" s="323">
        <v>6</v>
      </c>
      <c r="H166" s="323">
        <v>44</v>
      </c>
    </row>
    <row r="167" spans="1:8" x14ac:dyDescent="0.25">
      <c r="A167" s="103" t="s">
        <v>840</v>
      </c>
      <c r="B167" s="324">
        <v>0</v>
      </c>
      <c r="C167" s="324">
        <v>0</v>
      </c>
      <c r="D167" s="323">
        <v>202</v>
      </c>
      <c r="E167" s="323">
        <v>0</v>
      </c>
      <c r="G167" s="323">
        <v>0</v>
      </c>
      <c r="H167" s="323">
        <v>243</v>
      </c>
    </row>
    <row r="168" spans="1:8" x14ac:dyDescent="0.25">
      <c r="A168" s="103" t="s">
        <v>1101</v>
      </c>
      <c r="B168" s="324">
        <v>5</v>
      </c>
      <c r="C168" s="324">
        <v>0</v>
      </c>
      <c r="D168" s="323">
        <v>37</v>
      </c>
      <c r="E168" s="323">
        <v>0</v>
      </c>
      <c r="G168" s="323">
        <v>0</v>
      </c>
      <c r="H168" s="323">
        <v>610</v>
      </c>
    </row>
    <row r="169" spans="1:8" x14ac:dyDescent="0.25">
      <c r="A169" s="103" t="s">
        <v>1100</v>
      </c>
      <c r="B169" s="324">
        <v>0</v>
      </c>
      <c r="C169" s="324">
        <v>0</v>
      </c>
      <c r="D169" s="323">
        <v>0</v>
      </c>
      <c r="E169" s="323">
        <v>0</v>
      </c>
      <c r="G169" s="323">
        <v>0</v>
      </c>
      <c r="H169" s="323">
        <v>84</v>
      </c>
    </row>
    <row r="170" spans="1:8" x14ac:dyDescent="0.25">
      <c r="A170" s="103" t="s">
        <v>652</v>
      </c>
      <c r="B170" s="324">
        <v>0</v>
      </c>
      <c r="C170" s="324">
        <v>4</v>
      </c>
      <c r="D170" s="323">
        <v>0</v>
      </c>
      <c r="E170" s="323">
        <v>3</v>
      </c>
      <c r="G170" s="323">
        <v>5</v>
      </c>
      <c r="H170" s="323">
        <v>13</v>
      </c>
    </row>
    <row r="171" spans="1:8" x14ac:dyDescent="0.25">
      <c r="A171" s="103" t="s">
        <v>848</v>
      </c>
      <c r="B171" s="324">
        <v>0</v>
      </c>
      <c r="C171" s="324">
        <v>0</v>
      </c>
      <c r="D171" s="323">
        <v>0</v>
      </c>
      <c r="E171" s="323">
        <v>0</v>
      </c>
      <c r="G171" s="323">
        <v>0</v>
      </c>
      <c r="H171" s="323">
        <v>100</v>
      </c>
    </row>
    <row r="172" spans="1:8" x14ac:dyDescent="0.25">
      <c r="A172" s="103" t="s">
        <v>1016</v>
      </c>
      <c r="B172" s="324">
        <v>0</v>
      </c>
      <c r="C172" s="324">
        <v>0</v>
      </c>
      <c r="D172" s="323">
        <v>0</v>
      </c>
      <c r="E172" s="323">
        <v>0</v>
      </c>
      <c r="G172" s="323">
        <v>0</v>
      </c>
      <c r="H172" s="323">
        <v>0</v>
      </c>
    </row>
    <row r="173" spans="1:8" x14ac:dyDescent="0.25">
      <c r="A173" s="103" t="s">
        <v>915</v>
      </c>
      <c r="B173" s="324">
        <v>0</v>
      </c>
      <c r="C173" s="324">
        <v>0</v>
      </c>
      <c r="D173" s="323">
        <v>0</v>
      </c>
      <c r="E173" s="323">
        <v>0</v>
      </c>
      <c r="G173" s="323">
        <v>1</v>
      </c>
      <c r="H173" s="323">
        <v>21</v>
      </c>
    </row>
    <row r="174" spans="1:8" x14ac:dyDescent="0.25">
      <c r="A174" s="103" t="s">
        <v>1002</v>
      </c>
      <c r="B174" s="324">
        <v>0</v>
      </c>
      <c r="C174" s="324">
        <v>0</v>
      </c>
      <c r="D174" s="323">
        <v>0</v>
      </c>
      <c r="E174" s="323">
        <v>0</v>
      </c>
      <c r="G174" s="323">
        <v>0</v>
      </c>
      <c r="H174" s="323">
        <v>0</v>
      </c>
    </row>
    <row r="175" spans="1:8" x14ac:dyDescent="0.25">
      <c r="A175" s="103" t="s">
        <v>1015</v>
      </c>
      <c r="B175" s="324">
        <v>0</v>
      </c>
      <c r="C175" s="324">
        <v>0</v>
      </c>
      <c r="D175" s="323">
        <v>0</v>
      </c>
      <c r="E175" s="323">
        <v>0</v>
      </c>
      <c r="G175" s="323">
        <v>0</v>
      </c>
      <c r="H175" s="323">
        <v>0</v>
      </c>
    </row>
    <row r="176" spans="1:8" x14ac:dyDescent="0.25">
      <c r="A176" s="103" t="s">
        <v>1216</v>
      </c>
      <c r="B176" s="324">
        <v>0</v>
      </c>
      <c r="C176" s="324">
        <v>0</v>
      </c>
      <c r="D176" s="323">
        <v>0</v>
      </c>
      <c r="E176" s="323">
        <v>0</v>
      </c>
      <c r="G176" s="323">
        <v>0</v>
      </c>
      <c r="H176" s="323">
        <v>19</v>
      </c>
    </row>
    <row r="177" spans="1:8" x14ac:dyDescent="0.25">
      <c r="A177" s="103" t="s">
        <v>870</v>
      </c>
      <c r="B177" s="324">
        <v>0</v>
      </c>
      <c r="C177" s="324">
        <v>0</v>
      </c>
      <c r="D177" s="323">
        <v>0</v>
      </c>
      <c r="E177" s="323">
        <v>0</v>
      </c>
      <c r="G177" s="323">
        <v>0</v>
      </c>
      <c r="H177" s="323">
        <v>17</v>
      </c>
    </row>
    <row r="178" spans="1:8" x14ac:dyDescent="0.25">
      <c r="A178" s="103" t="s">
        <v>847</v>
      </c>
      <c r="B178" s="324">
        <v>0</v>
      </c>
      <c r="C178" s="324">
        <v>0</v>
      </c>
      <c r="D178" s="323">
        <v>0</v>
      </c>
      <c r="E178" s="323">
        <v>0</v>
      </c>
      <c r="G178" s="323">
        <v>0</v>
      </c>
      <c r="H178" s="323">
        <v>0</v>
      </c>
    </row>
    <row r="179" spans="1:8" x14ac:dyDescent="0.25">
      <c r="A179" s="103" t="s">
        <v>1025</v>
      </c>
      <c r="B179" s="324">
        <v>0</v>
      </c>
      <c r="C179" s="324">
        <v>0</v>
      </c>
      <c r="D179" s="323">
        <v>0</v>
      </c>
      <c r="E179" s="323">
        <v>0</v>
      </c>
      <c r="G179" s="323">
        <v>0</v>
      </c>
      <c r="H179" s="323">
        <v>0</v>
      </c>
    </row>
    <row r="180" spans="1:8" x14ac:dyDescent="0.25">
      <c r="A180" s="103" t="s">
        <v>859</v>
      </c>
      <c r="B180" s="324">
        <v>0</v>
      </c>
      <c r="C180" s="324">
        <v>0</v>
      </c>
      <c r="D180" s="323">
        <v>0</v>
      </c>
      <c r="E180" s="323">
        <v>0</v>
      </c>
      <c r="G180" s="323">
        <v>3</v>
      </c>
      <c r="H180" s="323">
        <v>12</v>
      </c>
    </row>
    <row r="181" spans="1:8" x14ac:dyDescent="0.25">
      <c r="A181" s="103" t="s">
        <v>1137</v>
      </c>
      <c r="B181" s="324">
        <v>0</v>
      </c>
      <c r="C181" s="324">
        <v>0</v>
      </c>
      <c r="D181" s="323">
        <v>0</v>
      </c>
      <c r="E181" s="323">
        <v>0</v>
      </c>
      <c r="G181" s="323">
        <v>0</v>
      </c>
      <c r="H181" s="323">
        <v>0</v>
      </c>
    </row>
    <row r="182" spans="1:8" x14ac:dyDescent="0.25">
      <c r="A182" s="103" t="s">
        <v>1099</v>
      </c>
      <c r="B182" s="324">
        <v>0</v>
      </c>
      <c r="C182" s="324">
        <v>0</v>
      </c>
      <c r="D182" s="323">
        <v>0</v>
      </c>
      <c r="E182" s="323">
        <v>0</v>
      </c>
      <c r="G182" s="323">
        <v>0</v>
      </c>
      <c r="H182" s="323">
        <v>0</v>
      </c>
    </row>
    <row r="183" spans="1:8" x14ac:dyDescent="0.25">
      <c r="A183" s="103" t="s">
        <v>1098</v>
      </c>
      <c r="B183" s="324">
        <v>0</v>
      </c>
      <c r="C183" s="324">
        <v>0</v>
      </c>
      <c r="D183" s="323">
        <v>0</v>
      </c>
      <c r="E183" s="323">
        <v>0</v>
      </c>
      <c r="G183" s="323">
        <v>5</v>
      </c>
      <c r="H183" s="323">
        <v>37</v>
      </c>
    </row>
    <row r="184" spans="1:8" x14ac:dyDescent="0.25">
      <c r="A184" s="103" t="s">
        <v>1233</v>
      </c>
      <c r="B184" s="324">
        <v>40</v>
      </c>
      <c r="C184" s="324">
        <v>0</v>
      </c>
      <c r="D184" s="323">
        <v>19</v>
      </c>
      <c r="E184" s="323">
        <v>0</v>
      </c>
      <c r="G184" s="323">
        <v>0</v>
      </c>
      <c r="H184" s="323">
        <v>395</v>
      </c>
    </row>
    <row r="185" spans="1:8" x14ac:dyDescent="0.25">
      <c r="A185" s="103" t="s">
        <v>799</v>
      </c>
      <c r="B185" s="324">
        <v>12</v>
      </c>
      <c r="C185" s="324">
        <v>0</v>
      </c>
      <c r="D185" s="323">
        <v>20</v>
      </c>
      <c r="E185" s="323">
        <v>0</v>
      </c>
      <c r="G185" s="323">
        <v>29</v>
      </c>
      <c r="H185" s="323">
        <v>16</v>
      </c>
    </row>
    <row r="186" spans="1:8" x14ac:dyDescent="0.25">
      <c r="A186" s="103" t="s">
        <v>948</v>
      </c>
      <c r="B186" s="324">
        <v>0</v>
      </c>
      <c r="C186" s="324">
        <v>0</v>
      </c>
      <c r="D186" s="323">
        <v>0</v>
      </c>
      <c r="E186" s="323">
        <v>0</v>
      </c>
      <c r="G186" s="323">
        <v>2</v>
      </c>
      <c r="H186" s="323">
        <v>12</v>
      </c>
    </row>
    <row r="187" spans="1:8" x14ac:dyDescent="0.25">
      <c r="A187" s="103" t="s">
        <v>1205</v>
      </c>
      <c r="B187" s="324">
        <v>0</v>
      </c>
      <c r="C187" s="324">
        <v>0</v>
      </c>
      <c r="D187" s="323">
        <v>0</v>
      </c>
      <c r="E187" s="323">
        <v>0</v>
      </c>
      <c r="G187" s="323">
        <v>0</v>
      </c>
      <c r="H187" s="323">
        <v>41</v>
      </c>
    </row>
    <row r="188" spans="1:8" x14ac:dyDescent="0.25">
      <c r="A188" s="103" t="s">
        <v>1097</v>
      </c>
      <c r="B188" s="324">
        <v>0</v>
      </c>
      <c r="C188" s="324">
        <v>0</v>
      </c>
      <c r="D188" s="323">
        <v>0</v>
      </c>
      <c r="E188" s="323">
        <v>0</v>
      </c>
      <c r="G188" s="323">
        <v>0</v>
      </c>
      <c r="H188" s="323">
        <v>0</v>
      </c>
    </row>
    <row r="189" spans="1:8" x14ac:dyDescent="0.25">
      <c r="A189" s="103" t="s">
        <v>914</v>
      </c>
      <c r="B189" s="324">
        <v>0</v>
      </c>
      <c r="C189" s="324">
        <v>0</v>
      </c>
      <c r="D189" s="323">
        <v>0</v>
      </c>
      <c r="E189" s="323">
        <v>0</v>
      </c>
      <c r="G189" s="323">
        <v>0</v>
      </c>
      <c r="H189" s="323">
        <v>230</v>
      </c>
    </row>
    <row r="190" spans="1:8" x14ac:dyDescent="0.25">
      <c r="A190" s="103" t="s">
        <v>1096</v>
      </c>
      <c r="B190" s="324">
        <v>0</v>
      </c>
      <c r="C190" s="324">
        <v>0</v>
      </c>
      <c r="D190" s="323">
        <v>0</v>
      </c>
      <c r="E190" s="323">
        <v>0</v>
      </c>
      <c r="G190" s="323">
        <v>0</v>
      </c>
      <c r="H190" s="323">
        <v>0</v>
      </c>
    </row>
    <row r="191" spans="1:8" x14ac:dyDescent="0.25">
      <c r="A191" s="103" t="s">
        <v>913</v>
      </c>
      <c r="B191" s="324">
        <v>0</v>
      </c>
      <c r="C191" s="324">
        <v>0</v>
      </c>
      <c r="D191" s="323">
        <v>0</v>
      </c>
      <c r="E191" s="323">
        <v>0</v>
      </c>
      <c r="G191" s="323">
        <v>9</v>
      </c>
      <c r="H191" s="323">
        <v>70</v>
      </c>
    </row>
    <row r="192" spans="1:8" x14ac:dyDescent="0.25">
      <c r="A192" s="103" t="s">
        <v>1329</v>
      </c>
      <c r="B192" s="324">
        <v>0</v>
      </c>
      <c r="C192" s="324">
        <v>8</v>
      </c>
      <c r="D192" s="323">
        <v>0</v>
      </c>
      <c r="E192" s="323">
        <v>3</v>
      </c>
      <c r="G192" s="323">
        <v>4</v>
      </c>
      <c r="H192" s="323">
        <v>3</v>
      </c>
    </row>
    <row r="193" spans="1:8" x14ac:dyDescent="0.25">
      <c r="A193" s="103" t="s">
        <v>925</v>
      </c>
      <c r="B193" s="324">
        <v>0</v>
      </c>
      <c r="C193" s="324">
        <v>0</v>
      </c>
      <c r="D193" s="323">
        <v>0</v>
      </c>
      <c r="E193" s="323">
        <v>0</v>
      </c>
      <c r="G193" s="323">
        <v>91</v>
      </c>
      <c r="H193" s="323">
        <v>219</v>
      </c>
    </row>
    <row r="194" spans="1:8" x14ac:dyDescent="0.25">
      <c r="A194" s="103" t="s">
        <v>1157</v>
      </c>
      <c r="B194" s="324">
        <v>0</v>
      </c>
      <c r="C194" s="324">
        <v>0</v>
      </c>
      <c r="D194" s="323">
        <v>0</v>
      </c>
      <c r="E194" s="323">
        <v>1</v>
      </c>
      <c r="G194" s="323">
        <v>1</v>
      </c>
      <c r="H194" s="323">
        <v>1</v>
      </c>
    </row>
    <row r="195" spans="1:8" x14ac:dyDescent="0.25">
      <c r="A195" s="103" t="s">
        <v>792</v>
      </c>
      <c r="B195" s="324">
        <v>0</v>
      </c>
      <c r="C195" s="324">
        <v>0</v>
      </c>
      <c r="D195" s="323">
        <v>0</v>
      </c>
      <c r="E195" s="323">
        <v>0</v>
      </c>
      <c r="G195" s="323">
        <v>0</v>
      </c>
      <c r="H195" s="323">
        <v>16</v>
      </c>
    </row>
    <row r="196" spans="1:8" x14ac:dyDescent="0.25">
      <c r="A196" s="103" t="s">
        <v>643</v>
      </c>
      <c r="B196" s="324">
        <v>0</v>
      </c>
      <c r="C196" s="324">
        <v>7</v>
      </c>
      <c r="D196" s="323">
        <v>0</v>
      </c>
      <c r="E196" s="323">
        <v>15</v>
      </c>
      <c r="G196" s="323">
        <v>86</v>
      </c>
      <c r="H196" s="323">
        <v>12</v>
      </c>
    </row>
    <row r="197" spans="1:8" x14ac:dyDescent="0.25">
      <c r="A197" s="103" t="s">
        <v>988</v>
      </c>
      <c r="B197" s="324">
        <v>0</v>
      </c>
      <c r="C197" s="324">
        <v>0</v>
      </c>
      <c r="D197" s="323">
        <v>0</v>
      </c>
      <c r="E197" s="323">
        <v>0</v>
      </c>
      <c r="G197" s="323">
        <v>0</v>
      </c>
      <c r="H197" s="323">
        <v>0</v>
      </c>
    </row>
    <row r="198" spans="1:8" x14ac:dyDescent="0.25">
      <c r="A198" s="103" t="s">
        <v>1095</v>
      </c>
      <c r="B198" s="324">
        <v>0</v>
      </c>
      <c r="C198" s="324">
        <v>0</v>
      </c>
      <c r="D198" s="323">
        <v>0</v>
      </c>
      <c r="E198" s="323">
        <v>0</v>
      </c>
      <c r="G198" s="323">
        <v>0</v>
      </c>
      <c r="H198" s="323">
        <v>0</v>
      </c>
    </row>
    <row r="199" spans="1:8" x14ac:dyDescent="0.25">
      <c r="A199" s="103" t="s">
        <v>1182</v>
      </c>
      <c r="B199" s="324">
        <v>0</v>
      </c>
      <c r="C199" s="324">
        <v>0</v>
      </c>
      <c r="D199" s="323">
        <v>0</v>
      </c>
      <c r="E199" s="323">
        <v>0</v>
      </c>
      <c r="G199" s="323">
        <v>0</v>
      </c>
      <c r="H199" s="323">
        <v>0</v>
      </c>
    </row>
    <row r="200" spans="1:8" x14ac:dyDescent="0.25">
      <c r="A200" s="103" t="s">
        <v>1156</v>
      </c>
      <c r="B200" s="324">
        <v>0</v>
      </c>
      <c r="C200" s="324">
        <v>0</v>
      </c>
      <c r="D200" s="323">
        <v>0</v>
      </c>
      <c r="E200" s="323">
        <v>0</v>
      </c>
      <c r="G200" s="323">
        <v>79</v>
      </c>
      <c r="H200" s="323">
        <v>36</v>
      </c>
    </row>
    <row r="201" spans="1:8" x14ac:dyDescent="0.25">
      <c r="A201" s="103" t="s">
        <v>892</v>
      </c>
      <c r="B201" s="324">
        <v>0</v>
      </c>
      <c r="C201" s="324">
        <v>0</v>
      </c>
      <c r="D201" s="323">
        <v>0</v>
      </c>
      <c r="E201" s="323">
        <v>0</v>
      </c>
      <c r="G201" s="323">
        <v>0</v>
      </c>
      <c r="H201" s="323">
        <v>117</v>
      </c>
    </row>
    <row r="202" spans="1:8" x14ac:dyDescent="0.25">
      <c r="A202" s="103" t="s">
        <v>633</v>
      </c>
      <c r="B202" s="324">
        <v>0</v>
      </c>
      <c r="C202" s="324">
        <v>0</v>
      </c>
      <c r="D202" s="323">
        <v>0</v>
      </c>
      <c r="E202" s="323">
        <v>0</v>
      </c>
      <c r="G202" s="323">
        <v>13</v>
      </c>
      <c r="H202" s="323">
        <v>0</v>
      </c>
    </row>
    <row r="203" spans="1:8" x14ac:dyDescent="0.25">
      <c r="A203" s="103" t="s">
        <v>947</v>
      </c>
      <c r="B203" s="324">
        <v>0</v>
      </c>
      <c r="C203" s="324">
        <v>0</v>
      </c>
      <c r="D203" s="323">
        <v>0</v>
      </c>
      <c r="E203" s="323">
        <v>0</v>
      </c>
      <c r="G203" s="323">
        <v>0</v>
      </c>
      <c r="H203" s="323">
        <v>24</v>
      </c>
    </row>
    <row r="204" spans="1:8" x14ac:dyDescent="0.25">
      <c r="A204" s="103" t="s">
        <v>946</v>
      </c>
      <c r="B204" s="324">
        <v>0</v>
      </c>
      <c r="C204" s="324">
        <v>0</v>
      </c>
      <c r="D204" s="323">
        <v>0</v>
      </c>
      <c r="E204" s="323">
        <v>0</v>
      </c>
      <c r="G204" s="323">
        <v>0</v>
      </c>
      <c r="H204" s="323">
        <v>247</v>
      </c>
    </row>
    <row r="205" spans="1:8" x14ac:dyDescent="0.25">
      <c r="A205" s="103" t="s">
        <v>1094</v>
      </c>
      <c r="B205" s="326">
        <v>0</v>
      </c>
      <c r="C205" s="324">
        <v>0</v>
      </c>
      <c r="D205" s="323">
        <v>0</v>
      </c>
      <c r="E205" s="323">
        <v>0</v>
      </c>
      <c r="G205" s="323">
        <v>0</v>
      </c>
      <c r="H205" s="323">
        <v>0</v>
      </c>
    </row>
    <row r="206" spans="1:8" x14ac:dyDescent="0.25">
      <c r="A206" s="103" t="s">
        <v>1093</v>
      </c>
      <c r="B206" s="323">
        <v>39</v>
      </c>
      <c r="C206" s="324">
        <v>0</v>
      </c>
      <c r="D206" s="323">
        <v>1</v>
      </c>
      <c r="E206" s="323">
        <v>0</v>
      </c>
      <c r="G206" s="323">
        <v>0</v>
      </c>
      <c r="H206" s="323">
        <v>13</v>
      </c>
    </row>
    <row r="207" spans="1:8" x14ac:dyDescent="0.25">
      <c r="A207" s="103" t="s">
        <v>1152</v>
      </c>
      <c r="B207" s="323">
        <v>0</v>
      </c>
      <c r="C207" s="324">
        <v>0</v>
      </c>
      <c r="D207" s="323">
        <v>0</v>
      </c>
      <c r="E207" s="323">
        <v>0</v>
      </c>
      <c r="G207" s="323">
        <v>0</v>
      </c>
      <c r="H207" s="323">
        <v>7</v>
      </c>
    </row>
    <row r="208" spans="1:8" x14ac:dyDescent="0.25">
      <c r="A208" s="103" t="s">
        <v>1223</v>
      </c>
      <c r="B208" s="323">
        <v>0</v>
      </c>
      <c r="C208" s="324">
        <v>0</v>
      </c>
      <c r="D208" s="323">
        <v>0</v>
      </c>
      <c r="E208" s="323">
        <v>0</v>
      </c>
      <c r="G208" s="323">
        <v>1</v>
      </c>
      <c r="H208" s="323">
        <v>31</v>
      </c>
    </row>
    <row r="209" spans="1:8" x14ac:dyDescent="0.25">
      <c r="A209" s="103" t="s">
        <v>987</v>
      </c>
      <c r="B209" s="323">
        <v>24</v>
      </c>
      <c r="C209" s="324">
        <v>0</v>
      </c>
      <c r="D209" s="323">
        <v>0</v>
      </c>
      <c r="E209" s="323">
        <v>0</v>
      </c>
      <c r="G209" s="323">
        <v>2158</v>
      </c>
      <c r="H209" s="323">
        <v>2396</v>
      </c>
    </row>
    <row r="210" spans="1:8" x14ac:dyDescent="0.25">
      <c r="A210" s="103" t="s">
        <v>1092</v>
      </c>
      <c r="B210" s="326">
        <v>3</v>
      </c>
      <c r="C210" s="324">
        <v>0</v>
      </c>
      <c r="D210" s="323">
        <v>2</v>
      </c>
      <c r="E210" s="323">
        <v>0</v>
      </c>
      <c r="G210" s="323">
        <v>4</v>
      </c>
      <c r="H210" s="323">
        <v>0</v>
      </c>
    </row>
    <row r="211" spans="1:8" x14ac:dyDescent="0.25">
      <c r="A211" s="103" t="s">
        <v>928</v>
      </c>
      <c r="B211" s="323">
        <v>0</v>
      </c>
      <c r="C211" s="324">
        <v>0</v>
      </c>
      <c r="D211" s="323">
        <v>0</v>
      </c>
      <c r="E211" s="323">
        <v>0</v>
      </c>
      <c r="G211" s="323">
        <v>0</v>
      </c>
      <c r="H211" s="323">
        <v>0</v>
      </c>
    </row>
    <row r="212" spans="1:8" x14ac:dyDescent="0.25">
      <c r="A212" s="103" t="s">
        <v>1222</v>
      </c>
      <c r="B212" s="323">
        <v>0</v>
      </c>
      <c r="C212" s="324">
        <v>0</v>
      </c>
      <c r="D212" s="323">
        <v>0</v>
      </c>
      <c r="E212" s="323">
        <v>0</v>
      </c>
      <c r="G212" s="323">
        <v>13</v>
      </c>
      <c r="H212" s="323">
        <v>0</v>
      </c>
    </row>
    <row r="213" spans="1:8" x14ac:dyDescent="0.25">
      <c r="A213" s="103" t="s">
        <v>1346</v>
      </c>
      <c r="B213" s="323">
        <v>0</v>
      </c>
      <c r="C213" s="324">
        <v>0</v>
      </c>
      <c r="D213" s="323">
        <v>0</v>
      </c>
      <c r="E213" s="323">
        <v>0</v>
      </c>
      <c r="G213" s="323">
        <v>0</v>
      </c>
      <c r="H213" s="323">
        <v>0</v>
      </c>
    </row>
    <row r="214" spans="1:8" x14ac:dyDescent="0.25">
      <c r="A214" s="103" t="s">
        <v>1181</v>
      </c>
      <c r="B214" s="323">
        <v>0</v>
      </c>
      <c r="C214" s="324">
        <v>0</v>
      </c>
      <c r="D214" s="323">
        <v>5</v>
      </c>
      <c r="E214" s="323">
        <v>0</v>
      </c>
      <c r="G214" s="323">
        <v>34</v>
      </c>
      <c r="H214" s="323">
        <v>9</v>
      </c>
    </row>
    <row r="215" spans="1:8" x14ac:dyDescent="0.25">
      <c r="A215" s="103" t="s">
        <v>624</v>
      </c>
      <c r="B215" s="326">
        <v>0</v>
      </c>
      <c r="C215" s="324">
        <v>0</v>
      </c>
      <c r="D215" s="323">
        <v>0</v>
      </c>
      <c r="E215" s="323">
        <v>0</v>
      </c>
      <c r="G215" s="323">
        <v>0</v>
      </c>
      <c r="H215" s="323">
        <v>0</v>
      </c>
    </row>
    <row r="216" spans="1:8" x14ac:dyDescent="0.25">
      <c r="A216" s="103" t="s">
        <v>1014</v>
      </c>
      <c r="B216" s="323">
        <v>0</v>
      </c>
      <c r="C216" s="324">
        <v>0</v>
      </c>
      <c r="D216" s="323">
        <v>2</v>
      </c>
      <c r="E216" s="323">
        <v>0</v>
      </c>
      <c r="G216" s="323">
        <v>5</v>
      </c>
      <c r="H216" s="323">
        <v>31</v>
      </c>
    </row>
    <row r="217" spans="1:8" x14ac:dyDescent="0.25">
      <c r="A217" s="103" t="s">
        <v>611</v>
      </c>
      <c r="B217" s="323">
        <v>0</v>
      </c>
      <c r="C217" s="324">
        <v>0</v>
      </c>
      <c r="D217" s="323">
        <v>8</v>
      </c>
      <c r="E217" s="323">
        <v>0</v>
      </c>
      <c r="G217" s="323">
        <v>1</v>
      </c>
      <c r="H217" s="323">
        <v>8</v>
      </c>
    </row>
    <row r="218" spans="1:8" x14ac:dyDescent="0.25">
      <c r="A218" s="103" t="s">
        <v>1180</v>
      </c>
      <c r="B218" s="323">
        <v>0</v>
      </c>
      <c r="C218" s="324">
        <v>0</v>
      </c>
      <c r="D218" s="323">
        <v>0</v>
      </c>
      <c r="E218" s="323">
        <v>0</v>
      </c>
      <c r="G218" s="323">
        <v>19</v>
      </c>
      <c r="H218" s="323">
        <v>0</v>
      </c>
    </row>
    <row r="219" spans="1:8" x14ac:dyDescent="0.25">
      <c r="A219" s="103" t="s">
        <v>1091</v>
      </c>
      <c r="B219" s="323">
        <v>0</v>
      </c>
      <c r="C219" s="324">
        <v>0</v>
      </c>
      <c r="D219" s="323">
        <v>0</v>
      </c>
      <c r="E219" s="323">
        <v>0</v>
      </c>
      <c r="G219" s="323">
        <v>0</v>
      </c>
      <c r="H219" s="323">
        <v>11</v>
      </c>
    </row>
    <row r="220" spans="1:8" x14ac:dyDescent="0.25">
      <c r="A220" s="103" t="s">
        <v>986</v>
      </c>
      <c r="B220" s="324">
        <v>0</v>
      </c>
      <c r="C220" s="324">
        <v>0</v>
      </c>
      <c r="D220" s="323">
        <v>0</v>
      </c>
      <c r="E220" s="323">
        <v>0</v>
      </c>
      <c r="G220" s="323">
        <v>0</v>
      </c>
      <c r="H220" s="323">
        <v>41</v>
      </c>
    </row>
    <row r="221" spans="1:8" x14ac:dyDescent="0.25">
      <c r="A221" s="103" t="s">
        <v>1090</v>
      </c>
      <c r="B221" s="324">
        <v>0</v>
      </c>
      <c r="C221" s="324">
        <v>0</v>
      </c>
      <c r="D221" s="323">
        <v>0</v>
      </c>
      <c r="E221" s="323">
        <v>0</v>
      </c>
      <c r="G221" s="323">
        <v>0</v>
      </c>
      <c r="H221" s="323">
        <v>0</v>
      </c>
    </row>
    <row r="222" spans="1:8" x14ac:dyDescent="0.25">
      <c r="A222" s="103" t="s">
        <v>891</v>
      </c>
      <c r="B222" s="324">
        <v>0</v>
      </c>
      <c r="C222" s="324">
        <v>0</v>
      </c>
      <c r="D222" s="323">
        <v>0</v>
      </c>
      <c r="E222" s="323">
        <v>7</v>
      </c>
      <c r="G222" s="323">
        <v>0</v>
      </c>
      <c r="H222" s="323">
        <v>24</v>
      </c>
    </row>
    <row r="223" spans="1:8" x14ac:dyDescent="0.25">
      <c r="A223" s="103" t="s">
        <v>1089</v>
      </c>
      <c r="B223" s="324">
        <v>0</v>
      </c>
      <c r="C223" s="324">
        <v>0</v>
      </c>
      <c r="D223" s="323">
        <v>0</v>
      </c>
      <c r="E223" s="323">
        <v>0</v>
      </c>
      <c r="G223" s="323">
        <v>1</v>
      </c>
      <c r="H223" s="323">
        <v>31</v>
      </c>
    </row>
    <row r="224" spans="1:8" x14ac:dyDescent="0.25">
      <c r="A224" s="103" t="s">
        <v>985</v>
      </c>
      <c r="B224" s="324">
        <v>0</v>
      </c>
      <c r="C224" s="324">
        <v>0</v>
      </c>
      <c r="D224" s="323">
        <v>0</v>
      </c>
      <c r="E224" s="323">
        <v>0</v>
      </c>
      <c r="G224" s="323">
        <v>0</v>
      </c>
      <c r="H224" s="323">
        <v>10</v>
      </c>
    </row>
    <row r="225" spans="1:8" x14ac:dyDescent="0.25">
      <c r="A225" s="103" t="s">
        <v>1088</v>
      </c>
      <c r="B225" s="324">
        <v>0</v>
      </c>
      <c r="C225" s="324">
        <v>0</v>
      </c>
      <c r="D225" s="323">
        <v>0</v>
      </c>
      <c r="E225" s="323">
        <v>0</v>
      </c>
      <c r="G225" s="323">
        <v>0</v>
      </c>
      <c r="H225" s="323">
        <v>0</v>
      </c>
    </row>
    <row r="226" spans="1:8" x14ac:dyDescent="0.25">
      <c r="A226" s="103" t="s">
        <v>945</v>
      </c>
      <c r="B226" s="324">
        <v>0</v>
      </c>
      <c r="C226" s="324">
        <v>0</v>
      </c>
      <c r="D226" s="323">
        <v>0</v>
      </c>
      <c r="E226" s="323">
        <v>0</v>
      </c>
      <c r="G226" s="323">
        <v>0</v>
      </c>
      <c r="H226" s="323">
        <v>102</v>
      </c>
    </row>
    <row r="227" spans="1:8" x14ac:dyDescent="0.25">
      <c r="A227" s="103" t="s">
        <v>1087</v>
      </c>
      <c r="B227" s="324">
        <v>1</v>
      </c>
      <c r="C227" s="324">
        <v>0</v>
      </c>
      <c r="D227" s="323">
        <v>0</v>
      </c>
      <c r="E227" s="323">
        <v>0</v>
      </c>
      <c r="G227" s="323">
        <v>0</v>
      </c>
      <c r="H227" s="323">
        <v>20</v>
      </c>
    </row>
    <row r="228" spans="1:8" x14ac:dyDescent="0.25">
      <c r="A228" s="103" t="s">
        <v>1204</v>
      </c>
      <c r="B228" s="324">
        <v>0</v>
      </c>
      <c r="C228" s="324">
        <v>0</v>
      </c>
      <c r="D228" s="323">
        <v>1</v>
      </c>
      <c r="E228" s="323">
        <v>0</v>
      </c>
      <c r="G228" s="323">
        <v>9</v>
      </c>
      <c r="H228" s="323">
        <v>25</v>
      </c>
    </row>
    <row r="229" spans="1:8" x14ac:dyDescent="0.25">
      <c r="A229" s="103" t="s">
        <v>984</v>
      </c>
      <c r="B229" s="324">
        <v>0</v>
      </c>
      <c r="C229" s="324">
        <v>0</v>
      </c>
      <c r="D229" s="323">
        <v>1</v>
      </c>
      <c r="E229" s="323">
        <v>0</v>
      </c>
      <c r="G229" s="323">
        <v>3</v>
      </c>
      <c r="H229" s="323">
        <v>19</v>
      </c>
    </row>
    <row r="230" spans="1:8" x14ac:dyDescent="0.25">
      <c r="A230" s="103" t="s">
        <v>983</v>
      </c>
      <c r="B230" s="324">
        <v>0</v>
      </c>
      <c r="C230" s="324">
        <v>0</v>
      </c>
      <c r="D230" s="323">
        <v>0</v>
      </c>
      <c r="E230" s="323">
        <v>0</v>
      </c>
      <c r="G230" s="323">
        <v>1</v>
      </c>
      <c r="H230" s="323">
        <v>1</v>
      </c>
    </row>
    <row r="231" spans="1:8" x14ac:dyDescent="0.25">
      <c r="A231" s="103" t="s">
        <v>982</v>
      </c>
      <c r="B231" s="324">
        <v>0</v>
      </c>
      <c r="C231" s="324">
        <v>0</v>
      </c>
      <c r="D231" s="323">
        <v>24</v>
      </c>
      <c r="E231" s="323">
        <v>0</v>
      </c>
      <c r="G231" s="323">
        <v>0</v>
      </c>
      <c r="H231" s="323">
        <v>211</v>
      </c>
    </row>
    <row r="232" spans="1:8" x14ac:dyDescent="0.25">
      <c r="A232" s="103" t="s">
        <v>981</v>
      </c>
      <c r="B232" s="324">
        <v>0</v>
      </c>
      <c r="C232" s="324">
        <v>0</v>
      </c>
      <c r="D232" s="323">
        <v>0</v>
      </c>
      <c r="E232" s="323">
        <v>0</v>
      </c>
      <c r="G232" s="323">
        <v>0</v>
      </c>
      <c r="H232" s="323">
        <v>0</v>
      </c>
    </row>
    <row r="233" spans="1:8" x14ac:dyDescent="0.25">
      <c r="A233" s="103" t="s">
        <v>607</v>
      </c>
      <c r="B233" s="324">
        <v>0</v>
      </c>
      <c r="C233" s="324">
        <v>0</v>
      </c>
      <c r="D233" s="323">
        <v>0</v>
      </c>
      <c r="E233" s="323">
        <v>0</v>
      </c>
      <c r="G233" s="323">
        <v>0</v>
      </c>
      <c r="H233" s="323">
        <v>0</v>
      </c>
    </row>
    <row r="234" spans="1:8" x14ac:dyDescent="0.25">
      <c r="A234" s="103" t="s">
        <v>944</v>
      </c>
      <c r="B234" s="324">
        <v>0</v>
      </c>
      <c r="C234" s="324">
        <v>2</v>
      </c>
      <c r="D234" s="323">
        <v>0</v>
      </c>
      <c r="E234" s="323">
        <v>0</v>
      </c>
      <c r="G234" s="323">
        <v>129</v>
      </c>
      <c r="H234" s="323">
        <v>435</v>
      </c>
    </row>
    <row r="235" spans="1:8" x14ac:dyDescent="0.25">
      <c r="A235" s="103" t="s">
        <v>980</v>
      </c>
      <c r="B235" s="324">
        <v>0</v>
      </c>
      <c r="C235" s="324">
        <v>0</v>
      </c>
      <c r="D235" s="323">
        <v>0</v>
      </c>
      <c r="E235" s="323">
        <v>0</v>
      </c>
      <c r="G235" s="323">
        <v>0</v>
      </c>
      <c r="H235" s="323">
        <v>749</v>
      </c>
    </row>
    <row r="236" spans="1:8" x14ac:dyDescent="0.25">
      <c r="A236" s="103" t="s">
        <v>1132</v>
      </c>
      <c r="B236" s="324">
        <v>0</v>
      </c>
      <c r="C236" s="324">
        <v>0</v>
      </c>
      <c r="D236" s="323">
        <v>0</v>
      </c>
      <c r="E236" s="323">
        <v>0</v>
      </c>
      <c r="G236" s="323">
        <v>0</v>
      </c>
      <c r="H236" s="323">
        <v>4</v>
      </c>
    </row>
    <row r="237" spans="1:8" x14ac:dyDescent="0.25">
      <c r="A237" s="103" t="s">
        <v>1086</v>
      </c>
      <c r="B237" s="324">
        <v>0</v>
      </c>
      <c r="C237" s="324">
        <v>0</v>
      </c>
      <c r="D237" s="323">
        <v>0</v>
      </c>
      <c r="E237" s="323">
        <v>0</v>
      </c>
      <c r="G237" s="323">
        <v>0</v>
      </c>
      <c r="H237" s="323">
        <v>47</v>
      </c>
    </row>
    <row r="238" spans="1:8" x14ac:dyDescent="0.25">
      <c r="A238" s="103" t="s">
        <v>1085</v>
      </c>
      <c r="B238" s="324">
        <v>0</v>
      </c>
      <c r="C238" s="324">
        <v>0</v>
      </c>
      <c r="D238" s="323">
        <v>0</v>
      </c>
      <c r="E238" s="323">
        <v>0</v>
      </c>
      <c r="G238" s="323">
        <v>0</v>
      </c>
      <c r="H238" s="323">
        <v>0</v>
      </c>
    </row>
    <row r="239" spans="1:8" x14ac:dyDescent="0.25">
      <c r="A239" s="103" t="s">
        <v>1038</v>
      </c>
      <c r="B239" s="324">
        <v>0</v>
      </c>
      <c r="C239" s="324">
        <v>0</v>
      </c>
      <c r="D239" s="323">
        <v>0</v>
      </c>
      <c r="E239" s="323">
        <v>1</v>
      </c>
      <c r="G239" s="323">
        <v>0</v>
      </c>
      <c r="H239" s="323">
        <v>0</v>
      </c>
    </row>
    <row r="240" spans="1:8" x14ac:dyDescent="0.25">
      <c r="A240" s="103" t="s">
        <v>604</v>
      </c>
      <c r="B240" s="324">
        <v>0</v>
      </c>
      <c r="C240" s="324">
        <v>0</v>
      </c>
      <c r="D240" s="323">
        <v>0</v>
      </c>
      <c r="E240" s="323">
        <v>0</v>
      </c>
      <c r="G240" s="323">
        <v>0</v>
      </c>
      <c r="H240" s="323">
        <v>0</v>
      </c>
    </row>
    <row r="241" spans="1:8" x14ac:dyDescent="0.25">
      <c r="A241" s="103" t="s">
        <v>880</v>
      </c>
      <c r="B241" s="324">
        <v>0</v>
      </c>
      <c r="C241" s="324">
        <v>0</v>
      </c>
      <c r="D241" s="323">
        <v>0</v>
      </c>
      <c r="E241" s="323">
        <v>0</v>
      </c>
      <c r="G241" s="323">
        <v>0</v>
      </c>
      <c r="H241" s="323">
        <v>297</v>
      </c>
    </row>
    <row r="242" spans="1:8" x14ac:dyDescent="0.25">
      <c r="A242" s="103" t="s">
        <v>1084</v>
      </c>
      <c r="B242" s="324">
        <v>0</v>
      </c>
      <c r="C242" s="324">
        <v>0</v>
      </c>
      <c r="D242" s="323">
        <v>0</v>
      </c>
      <c r="E242" s="323">
        <v>0</v>
      </c>
      <c r="G242" s="323">
        <v>0</v>
      </c>
      <c r="H242" s="323">
        <v>13</v>
      </c>
    </row>
    <row r="243" spans="1:8" x14ac:dyDescent="0.25">
      <c r="A243" s="103" t="s">
        <v>890</v>
      </c>
      <c r="B243" s="324">
        <v>0</v>
      </c>
      <c r="C243" s="324">
        <v>0</v>
      </c>
      <c r="D243" s="323">
        <v>5</v>
      </c>
      <c r="E243" s="323">
        <v>0</v>
      </c>
      <c r="G243" s="323">
        <v>14</v>
      </c>
      <c r="H243" s="323">
        <v>7</v>
      </c>
    </row>
    <row r="244" spans="1:8" x14ac:dyDescent="0.25">
      <c r="A244" s="103" t="s">
        <v>1135</v>
      </c>
      <c r="B244" s="324">
        <v>0</v>
      </c>
      <c r="C244" s="324">
        <v>0</v>
      </c>
      <c r="D244" s="323">
        <v>0</v>
      </c>
      <c r="E244" s="323">
        <v>0</v>
      </c>
      <c r="G244" s="323">
        <v>0</v>
      </c>
      <c r="H244" s="323">
        <v>0</v>
      </c>
    </row>
    <row r="245" spans="1:8" x14ac:dyDescent="0.25">
      <c r="A245" s="103" t="s">
        <v>962</v>
      </c>
      <c r="B245" s="324">
        <v>0</v>
      </c>
      <c r="C245" s="324">
        <v>0</v>
      </c>
      <c r="D245" s="323">
        <v>0</v>
      </c>
      <c r="E245" s="323">
        <v>0</v>
      </c>
      <c r="G245" s="323">
        <v>4</v>
      </c>
      <c r="H245" s="323">
        <v>223</v>
      </c>
    </row>
    <row r="246" spans="1:8" x14ac:dyDescent="0.25">
      <c r="A246" s="103" t="s">
        <v>774</v>
      </c>
      <c r="B246" s="324">
        <v>32</v>
      </c>
      <c r="C246" s="324">
        <v>1</v>
      </c>
      <c r="D246" s="323">
        <v>18</v>
      </c>
      <c r="E246" s="323">
        <v>1</v>
      </c>
      <c r="G246" s="323">
        <v>20</v>
      </c>
      <c r="H246" s="323">
        <v>0</v>
      </c>
    </row>
    <row r="247" spans="1:8" x14ac:dyDescent="0.25">
      <c r="A247" s="103" t="s">
        <v>783</v>
      </c>
      <c r="B247" s="324">
        <v>0</v>
      </c>
      <c r="C247" s="324">
        <v>0</v>
      </c>
      <c r="D247" s="323">
        <v>0</v>
      </c>
      <c r="E247" s="323">
        <v>0</v>
      </c>
      <c r="G247" s="323">
        <v>0</v>
      </c>
      <c r="H247" s="323">
        <v>1</v>
      </c>
    </row>
    <row r="248" spans="1:8" x14ac:dyDescent="0.25">
      <c r="A248" s="103" t="s">
        <v>1232</v>
      </c>
      <c r="B248" s="324">
        <v>52</v>
      </c>
      <c r="C248" s="324">
        <v>0</v>
      </c>
      <c r="D248" s="323">
        <v>24</v>
      </c>
      <c r="E248" s="323">
        <v>0</v>
      </c>
      <c r="G248" s="323">
        <v>15</v>
      </c>
      <c r="H248" s="323">
        <v>311</v>
      </c>
    </row>
    <row r="249" spans="1:8" x14ac:dyDescent="0.25">
      <c r="A249" s="103" t="s">
        <v>1024</v>
      </c>
      <c r="B249" s="324">
        <v>0</v>
      </c>
      <c r="C249" s="324">
        <v>0</v>
      </c>
      <c r="D249" s="323">
        <v>5</v>
      </c>
      <c r="E249" s="323">
        <v>0</v>
      </c>
      <c r="G249" s="323">
        <v>0</v>
      </c>
      <c r="H249" s="323">
        <v>69</v>
      </c>
    </row>
    <row r="250" spans="1:8" x14ac:dyDescent="0.25">
      <c r="A250" s="103" t="s">
        <v>879</v>
      </c>
      <c r="B250" s="324">
        <v>52</v>
      </c>
      <c r="C250" s="324">
        <v>0</v>
      </c>
      <c r="D250" s="323">
        <v>27</v>
      </c>
      <c r="E250" s="323">
        <v>0</v>
      </c>
      <c r="G250" s="323">
        <v>0</v>
      </c>
      <c r="H250" s="323">
        <v>211</v>
      </c>
    </row>
    <row r="251" spans="1:8" x14ac:dyDescent="0.25">
      <c r="A251" s="103" t="s">
        <v>912</v>
      </c>
      <c r="B251" s="324">
        <v>0</v>
      </c>
      <c r="C251" s="324">
        <v>0</v>
      </c>
      <c r="D251" s="323">
        <v>0</v>
      </c>
      <c r="E251" s="323">
        <v>0</v>
      </c>
      <c r="G251" s="323">
        <v>0</v>
      </c>
      <c r="H251" s="323">
        <v>0</v>
      </c>
    </row>
    <row r="252" spans="1:8" x14ac:dyDescent="0.25">
      <c r="A252" s="103" t="s">
        <v>1083</v>
      </c>
      <c r="B252" s="324">
        <v>0</v>
      </c>
      <c r="C252" s="324">
        <v>0</v>
      </c>
      <c r="D252" s="323">
        <v>0</v>
      </c>
      <c r="E252" s="323">
        <v>2</v>
      </c>
      <c r="G252" s="323">
        <v>5</v>
      </c>
      <c r="H252" s="323">
        <v>11</v>
      </c>
    </row>
    <row r="253" spans="1:8" x14ac:dyDescent="0.25">
      <c r="A253" s="103" t="s">
        <v>846</v>
      </c>
      <c r="B253" s="324">
        <v>0</v>
      </c>
      <c r="C253" s="324">
        <v>0</v>
      </c>
      <c r="D253" s="323">
        <v>0</v>
      </c>
      <c r="E253" s="323">
        <v>0</v>
      </c>
      <c r="G253" s="323">
        <v>0</v>
      </c>
      <c r="H253" s="323">
        <v>4</v>
      </c>
    </row>
    <row r="254" spans="1:8" x14ac:dyDescent="0.25">
      <c r="A254" s="103" t="s">
        <v>1082</v>
      </c>
      <c r="B254" s="324">
        <v>158</v>
      </c>
      <c r="C254" s="324">
        <v>0</v>
      </c>
      <c r="D254" s="323">
        <v>4</v>
      </c>
      <c r="E254" s="323">
        <v>0</v>
      </c>
      <c r="G254" s="323">
        <v>0</v>
      </c>
      <c r="H254" s="323">
        <v>363</v>
      </c>
    </row>
    <row r="255" spans="1:8" x14ac:dyDescent="0.25">
      <c r="A255" s="103" t="s">
        <v>1322</v>
      </c>
      <c r="B255" s="324">
        <v>0</v>
      </c>
      <c r="C255" s="324">
        <v>0</v>
      </c>
      <c r="D255" s="323">
        <v>0</v>
      </c>
      <c r="E255" s="323">
        <v>0</v>
      </c>
      <c r="G255" s="323">
        <v>1</v>
      </c>
      <c r="H255" s="323">
        <v>11</v>
      </c>
    </row>
    <row r="256" spans="1:8" x14ac:dyDescent="0.25">
      <c r="A256" s="103" t="s">
        <v>979</v>
      </c>
      <c r="B256" s="324">
        <v>0</v>
      </c>
      <c r="C256" s="324">
        <v>0</v>
      </c>
      <c r="D256" s="323">
        <v>0</v>
      </c>
      <c r="E256" s="323">
        <v>0</v>
      </c>
      <c r="G256" s="323">
        <v>0</v>
      </c>
      <c r="H256" s="323">
        <v>5</v>
      </c>
    </row>
    <row r="257" spans="1:8" x14ac:dyDescent="0.25">
      <c r="A257" s="103" t="s">
        <v>839</v>
      </c>
      <c r="B257" s="324">
        <v>0</v>
      </c>
      <c r="C257" s="324">
        <v>0</v>
      </c>
      <c r="D257" s="323">
        <v>0</v>
      </c>
      <c r="E257" s="323">
        <v>0</v>
      </c>
      <c r="G257" s="323">
        <v>0</v>
      </c>
      <c r="H257" s="323">
        <v>49</v>
      </c>
    </row>
    <row r="258" spans="1:8" x14ac:dyDescent="0.25">
      <c r="A258" s="103" t="s">
        <v>1332</v>
      </c>
      <c r="B258" s="324">
        <v>5</v>
      </c>
      <c r="C258" s="324">
        <v>0</v>
      </c>
      <c r="D258" s="323">
        <v>2</v>
      </c>
      <c r="E258" s="323">
        <v>0</v>
      </c>
      <c r="G258" s="323">
        <v>2</v>
      </c>
      <c r="H258" s="323">
        <v>4</v>
      </c>
    </row>
    <row r="259" spans="1:8" x14ac:dyDescent="0.25">
      <c r="A259" s="103" t="s">
        <v>1043</v>
      </c>
      <c r="B259" s="324">
        <v>697</v>
      </c>
      <c r="C259" s="324">
        <v>0</v>
      </c>
      <c r="D259" s="323">
        <v>255</v>
      </c>
      <c r="E259" s="323">
        <v>0</v>
      </c>
      <c r="G259" s="323">
        <v>27</v>
      </c>
      <c r="H259" s="323">
        <v>13040</v>
      </c>
    </row>
    <row r="260" spans="1:8" x14ac:dyDescent="0.25">
      <c r="A260" s="103" t="s">
        <v>552</v>
      </c>
      <c r="B260" s="324">
        <v>354</v>
      </c>
      <c r="C260" s="324">
        <v>0</v>
      </c>
      <c r="D260" s="323">
        <v>108</v>
      </c>
      <c r="E260" s="323">
        <v>0</v>
      </c>
      <c r="G260" s="323">
        <v>0</v>
      </c>
      <c r="H260" s="323">
        <v>622</v>
      </c>
    </row>
    <row r="261" spans="1:8" x14ac:dyDescent="0.25">
      <c r="A261" s="103" t="s">
        <v>1023</v>
      </c>
      <c r="B261" s="324">
        <v>0</v>
      </c>
      <c r="C261" s="324">
        <v>0</v>
      </c>
      <c r="D261" s="323">
        <v>0</v>
      </c>
      <c r="E261" s="323">
        <v>0</v>
      </c>
      <c r="G261" s="323">
        <v>0</v>
      </c>
      <c r="H261" s="323">
        <v>217</v>
      </c>
    </row>
    <row r="262" spans="1:8" x14ac:dyDescent="0.25">
      <c r="A262" s="103" t="s">
        <v>1333</v>
      </c>
      <c r="B262" s="324">
        <v>0</v>
      </c>
      <c r="C262" s="324">
        <v>0</v>
      </c>
      <c r="D262" s="323">
        <v>0</v>
      </c>
      <c r="E262" s="323">
        <v>0</v>
      </c>
      <c r="G262" s="323">
        <v>4</v>
      </c>
      <c r="H262" s="323">
        <v>9</v>
      </c>
    </row>
    <row r="263" spans="1:8" x14ac:dyDescent="0.25">
      <c r="A263" s="103" t="s">
        <v>820</v>
      </c>
      <c r="B263" s="324">
        <v>0</v>
      </c>
      <c r="C263" s="324">
        <v>0</v>
      </c>
      <c r="D263" s="323">
        <v>0</v>
      </c>
      <c r="E263" s="323">
        <v>0</v>
      </c>
      <c r="G263" s="323">
        <v>0</v>
      </c>
      <c r="H263" s="323">
        <v>0</v>
      </c>
    </row>
    <row r="264" spans="1:8" x14ac:dyDescent="0.25">
      <c r="A264" s="103" t="s">
        <v>1081</v>
      </c>
      <c r="B264" s="324">
        <v>0</v>
      </c>
      <c r="C264" s="324">
        <v>0</v>
      </c>
      <c r="D264" s="323">
        <v>0</v>
      </c>
      <c r="E264" s="323">
        <v>0</v>
      </c>
      <c r="G264" s="323">
        <v>0</v>
      </c>
      <c r="H264" s="323">
        <v>0</v>
      </c>
    </row>
    <row r="265" spans="1:8" x14ac:dyDescent="0.25">
      <c r="A265" s="103" t="s">
        <v>1040</v>
      </c>
      <c r="B265" s="324">
        <v>0</v>
      </c>
      <c r="C265" s="324">
        <v>6</v>
      </c>
      <c r="D265" s="323">
        <v>0</v>
      </c>
      <c r="E265" s="323">
        <v>56</v>
      </c>
      <c r="G265" s="323">
        <v>88</v>
      </c>
      <c r="H265" s="323">
        <v>0</v>
      </c>
    </row>
    <row r="266" spans="1:8" x14ac:dyDescent="0.25">
      <c r="A266" s="103" t="s">
        <v>509</v>
      </c>
      <c r="B266" s="324">
        <v>0</v>
      </c>
      <c r="C266" s="324">
        <v>0</v>
      </c>
      <c r="D266" s="323">
        <v>0</v>
      </c>
      <c r="E266" s="323">
        <v>11</v>
      </c>
      <c r="G266" s="323">
        <v>0</v>
      </c>
      <c r="H266" s="323">
        <v>148</v>
      </c>
    </row>
    <row r="267" spans="1:8" x14ac:dyDescent="0.25">
      <c r="A267" s="103" t="s">
        <v>1080</v>
      </c>
      <c r="B267" s="324">
        <v>0</v>
      </c>
      <c r="C267" s="324">
        <v>0</v>
      </c>
      <c r="D267" s="323">
        <v>0</v>
      </c>
      <c r="E267" s="323">
        <v>0</v>
      </c>
      <c r="G267" s="323">
        <v>0</v>
      </c>
      <c r="H267" s="323">
        <v>17</v>
      </c>
    </row>
    <row r="268" spans="1:8" x14ac:dyDescent="0.25">
      <c r="A268" s="103" t="s">
        <v>1320</v>
      </c>
      <c r="B268" s="324">
        <v>0</v>
      </c>
      <c r="C268" s="324">
        <v>0</v>
      </c>
      <c r="D268" s="323">
        <v>0</v>
      </c>
      <c r="E268" s="323">
        <v>0</v>
      </c>
      <c r="G268" s="323">
        <v>0</v>
      </c>
      <c r="H268" s="323">
        <v>14</v>
      </c>
    </row>
    <row r="269" spans="1:8" x14ac:dyDescent="0.25">
      <c r="A269" s="103" t="s">
        <v>1079</v>
      </c>
      <c r="B269" s="324">
        <v>0</v>
      </c>
      <c r="C269" s="324">
        <v>0</v>
      </c>
      <c r="D269" s="323">
        <v>0</v>
      </c>
      <c r="E269" s="323">
        <v>0</v>
      </c>
      <c r="G269" s="323">
        <v>0</v>
      </c>
      <c r="H269" s="323">
        <v>81</v>
      </c>
    </row>
    <row r="270" spans="1:8" x14ac:dyDescent="0.25">
      <c r="A270" s="103" t="s">
        <v>878</v>
      </c>
      <c r="B270" s="324">
        <v>0</v>
      </c>
      <c r="C270" s="324">
        <v>0</v>
      </c>
      <c r="D270" s="323">
        <v>0</v>
      </c>
      <c r="E270" s="323">
        <v>0</v>
      </c>
      <c r="G270" s="323">
        <v>0</v>
      </c>
      <c r="H270" s="323">
        <v>0</v>
      </c>
    </row>
    <row r="271" spans="1:8" x14ac:dyDescent="0.25">
      <c r="A271" s="103" t="s">
        <v>1147</v>
      </c>
      <c r="B271" s="324">
        <v>0</v>
      </c>
      <c r="C271" s="324">
        <v>0</v>
      </c>
      <c r="D271" s="323">
        <v>0</v>
      </c>
      <c r="E271" s="323">
        <v>0</v>
      </c>
      <c r="G271" s="323">
        <v>0</v>
      </c>
      <c r="H271" s="323">
        <v>0</v>
      </c>
    </row>
    <row r="272" spans="1:8" x14ac:dyDescent="0.25">
      <c r="A272" s="103" t="s">
        <v>503</v>
      </c>
      <c r="B272" s="324">
        <v>0</v>
      </c>
      <c r="C272" s="324">
        <v>1</v>
      </c>
      <c r="D272" s="323">
        <v>2</v>
      </c>
      <c r="E272" s="323">
        <v>3</v>
      </c>
      <c r="G272" s="323">
        <v>1</v>
      </c>
      <c r="H272" s="323">
        <v>26</v>
      </c>
    </row>
    <row r="273" spans="1:8" x14ac:dyDescent="0.25">
      <c r="A273" s="103" t="s">
        <v>1013</v>
      </c>
      <c r="B273" s="324">
        <v>1</v>
      </c>
      <c r="C273" s="324">
        <v>41</v>
      </c>
      <c r="D273" s="323">
        <v>1</v>
      </c>
      <c r="E273" s="323">
        <v>5</v>
      </c>
      <c r="G273" s="323">
        <v>147</v>
      </c>
      <c r="H273" s="323">
        <v>22</v>
      </c>
    </row>
    <row r="274" spans="1:8" x14ac:dyDescent="0.25">
      <c r="A274" s="103" t="s">
        <v>1337</v>
      </c>
      <c r="B274" s="326">
        <v>0</v>
      </c>
      <c r="C274" s="324">
        <v>0</v>
      </c>
      <c r="D274" s="323">
        <v>0</v>
      </c>
      <c r="E274" s="323">
        <v>0</v>
      </c>
      <c r="G274" s="323">
        <v>28</v>
      </c>
      <c r="H274" s="323">
        <v>9</v>
      </c>
    </row>
    <row r="275" spans="1:8" x14ac:dyDescent="0.25">
      <c r="A275" s="103" t="s">
        <v>1203</v>
      </c>
      <c r="B275" s="323">
        <v>0</v>
      </c>
      <c r="C275" s="324">
        <v>0</v>
      </c>
      <c r="D275" s="323">
        <v>0</v>
      </c>
      <c r="E275" s="323">
        <v>0</v>
      </c>
      <c r="G275" s="323">
        <v>0</v>
      </c>
      <c r="H275" s="323">
        <v>4</v>
      </c>
    </row>
    <row r="276" spans="1:8" x14ac:dyDescent="0.25">
      <c r="A276" s="103" t="s">
        <v>751</v>
      </c>
      <c r="B276" s="323">
        <v>0</v>
      </c>
      <c r="C276" s="324">
        <v>0</v>
      </c>
      <c r="D276" s="323">
        <v>0</v>
      </c>
      <c r="E276" s="323">
        <v>0</v>
      </c>
      <c r="G276" s="323">
        <v>0</v>
      </c>
      <c r="H276" s="323">
        <v>1</v>
      </c>
    </row>
    <row r="277" spans="1:8" x14ac:dyDescent="0.25">
      <c r="A277" s="103" t="s">
        <v>1078</v>
      </c>
      <c r="B277" s="323">
        <v>0</v>
      </c>
      <c r="C277" s="324">
        <v>0</v>
      </c>
      <c r="D277" s="323">
        <v>0</v>
      </c>
      <c r="E277" s="323">
        <v>0</v>
      </c>
      <c r="G277" s="323">
        <v>0</v>
      </c>
      <c r="H277" s="323">
        <v>0</v>
      </c>
    </row>
    <row r="278" spans="1:8" x14ac:dyDescent="0.25">
      <c r="A278" s="103" t="s">
        <v>1314</v>
      </c>
      <c r="B278" s="323">
        <v>0</v>
      </c>
      <c r="C278" s="324">
        <v>0</v>
      </c>
      <c r="D278" s="323">
        <v>0</v>
      </c>
      <c r="E278" s="323">
        <v>0</v>
      </c>
      <c r="G278" s="323">
        <v>25</v>
      </c>
      <c r="H278" s="323">
        <v>0</v>
      </c>
    </row>
    <row r="279" spans="1:8" x14ac:dyDescent="0.25">
      <c r="A279" s="103" t="s">
        <v>493</v>
      </c>
      <c r="B279" s="324">
        <v>0</v>
      </c>
      <c r="C279" s="324">
        <v>0</v>
      </c>
      <c r="D279" s="323">
        <v>0</v>
      </c>
      <c r="E279" s="323">
        <v>0</v>
      </c>
      <c r="G279" s="323">
        <v>0</v>
      </c>
      <c r="H279" s="323">
        <v>0</v>
      </c>
    </row>
    <row r="280" spans="1:8" x14ac:dyDescent="0.25">
      <c r="A280" s="103" t="s">
        <v>1179</v>
      </c>
      <c r="B280" s="324">
        <v>0</v>
      </c>
      <c r="C280" s="324">
        <v>0</v>
      </c>
      <c r="D280" s="323">
        <v>0</v>
      </c>
      <c r="E280" s="323">
        <v>0</v>
      </c>
      <c r="G280" s="323">
        <v>0</v>
      </c>
      <c r="H280" s="323">
        <v>0</v>
      </c>
    </row>
    <row r="281" spans="1:8" x14ac:dyDescent="0.25">
      <c r="A281" s="103" t="s">
        <v>943</v>
      </c>
      <c r="B281" s="324">
        <v>0</v>
      </c>
      <c r="C281" s="324">
        <v>3</v>
      </c>
      <c r="D281" s="323">
        <v>0</v>
      </c>
      <c r="E281" s="323">
        <v>9</v>
      </c>
      <c r="G281" s="323">
        <v>168</v>
      </c>
      <c r="H281" s="323">
        <v>514</v>
      </c>
    </row>
    <row r="282" spans="1:8" x14ac:dyDescent="0.25">
      <c r="A282" s="103" t="s">
        <v>858</v>
      </c>
      <c r="B282" s="324">
        <v>0</v>
      </c>
      <c r="C282" s="324">
        <v>8</v>
      </c>
      <c r="D282" s="323">
        <v>2</v>
      </c>
      <c r="E282" s="323">
        <v>4</v>
      </c>
      <c r="G282" s="323">
        <v>1</v>
      </c>
      <c r="H282" s="323">
        <v>20</v>
      </c>
    </row>
    <row r="283" spans="1:8" x14ac:dyDescent="0.25">
      <c r="A283" s="103" t="s">
        <v>1022</v>
      </c>
      <c r="B283" s="324">
        <v>0</v>
      </c>
      <c r="C283" s="324">
        <v>0</v>
      </c>
      <c r="D283" s="323">
        <v>0</v>
      </c>
      <c r="E283" s="323">
        <v>0</v>
      </c>
      <c r="G283" s="323">
        <v>145</v>
      </c>
      <c r="H283" s="323">
        <v>82</v>
      </c>
    </row>
    <row r="284" spans="1:8" x14ac:dyDescent="0.25">
      <c r="A284" s="103" t="s">
        <v>481</v>
      </c>
      <c r="B284" s="324">
        <v>0</v>
      </c>
      <c r="C284" s="324">
        <v>0</v>
      </c>
      <c r="D284" s="323">
        <v>0</v>
      </c>
      <c r="E284" s="323">
        <v>0</v>
      </c>
      <c r="G284" s="323">
        <v>52</v>
      </c>
      <c r="H284" s="323">
        <v>118</v>
      </c>
    </row>
    <row r="285" spans="1:8" x14ac:dyDescent="0.25">
      <c r="A285" s="103" t="s">
        <v>1037</v>
      </c>
      <c r="B285" s="324">
        <v>0</v>
      </c>
      <c r="C285" s="324">
        <v>6</v>
      </c>
      <c r="D285" s="323">
        <v>0</v>
      </c>
      <c r="E285" s="323">
        <v>6</v>
      </c>
      <c r="G285" s="323">
        <v>5</v>
      </c>
      <c r="H285" s="323">
        <v>4</v>
      </c>
    </row>
    <row r="286" spans="1:8" x14ac:dyDescent="0.25">
      <c r="A286" s="103" t="s">
        <v>857</v>
      </c>
      <c r="B286" s="324">
        <v>0</v>
      </c>
      <c r="C286" s="324">
        <v>0</v>
      </c>
      <c r="D286" s="323">
        <v>0</v>
      </c>
      <c r="E286" s="323">
        <v>0</v>
      </c>
      <c r="G286" s="323">
        <v>0</v>
      </c>
      <c r="H286" s="323">
        <v>3</v>
      </c>
    </row>
    <row r="287" spans="1:8" x14ac:dyDescent="0.25">
      <c r="A287" s="103" t="s">
        <v>838</v>
      </c>
      <c r="B287" s="324">
        <v>0</v>
      </c>
      <c r="C287" s="324">
        <v>0</v>
      </c>
      <c r="D287" s="323">
        <v>0</v>
      </c>
      <c r="E287" s="323">
        <v>0</v>
      </c>
      <c r="G287" s="323">
        <v>0</v>
      </c>
      <c r="H287" s="323">
        <v>111</v>
      </c>
    </row>
    <row r="288" spans="1:8" x14ac:dyDescent="0.25">
      <c r="A288" s="103" t="s">
        <v>978</v>
      </c>
      <c r="B288" s="324">
        <v>0</v>
      </c>
      <c r="C288" s="324">
        <v>0</v>
      </c>
      <c r="D288" s="323">
        <v>0</v>
      </c>
      <c r="E288" s="323">
        <v>0</v>
      </c>
      <c r="G288" s="323">
        <v>0</v>
      </c>
      <c r="H288" s="323">
        <v>35</v>
      </c>
    </row>
    <row r="289" spans="1:8" x14ac:dyDescent="0.25">
      <c r="A289" s="103" t="s">
        <v>791</v>
      </c>
      <c r="B289" s="324">
        <v>0</v>
      </c>
      <c r="C289" s="324">
        <v>0</v>
      </c>
      <c r="D289" s="323">
        <v>0</v>
      </c>
      <c r="E289" s="323">
        <v>0</v>
      </c>
      <c r="G289" s="323">
        <v>3</v>
      </c>
      <c r="H289" s="323">
        <v>137</v>
      </c>
    </row>
    <row r="290" spans="1:8" x14ac:dyDescent="0.25">
      <c r="A290" s="103" t="s">
        <v>477</v>
      </c>
      <c r="B290" s="324">
        <v>0</v>
      </c>
      <c r="C290" s="324">
        <v>0</v>
      </c>
      <c r="D290" s="323">
        <v>0</v>
      </c>
      <c r="E290" s="323">
        <v>0</v>
      </c>
      <c r="G290" s="323">
        <v>0</v>
      </c>
      <c r="H290" s="323">
        <v>0</v>
      </c>
    </row>
    <row r="291" spans="1:8" x14ac:dyDescent="0.25">
      <c r="A291" s="103" t="s">
        <v>474</v>
      </c>
      <c r="B291" s="324">
        <v>0</v>
      </c>
      <c r="C291" s="324">
        <v>0</v>
      </c>
      <c r="D291" s="323">
        <v>0</v>
      </c>
      <c r="E291" s="323">
        <v>6</v>
      </c>
      <c r="G291" s="323">
        <v>13</v>
      </c>
      <c r="H291" s="323">
        <v>10</v>
      </c>
    </row>
    <row r="292" spans="1:8" x14ac:dyDescent="0.25">
      <c r="A292" s="103" t="s">
        <v>1077</v>
      </c>
      <c r="B292" s="324">
        <v>0</v>
      </c>
      <c r="C292" s="324">
        <v>0</v>
      </c>
      <c r="D292" s="323">
        <v>0</v>
      </c>
      <c r="E292" s="323">
        <v>0</v>
      </c>
      <c r="G292" s="323">
        <v>2</v>
      </c>
      <c r="H292" s="323">
        <v>22</v>
      </c>
    </row>
    <row r="293" spans="1:8" x14ac:dyDescent="0.25">
      <c r="A293" s="103" t="s">
        <v>815</v>
      </c>
      <c r="B293" s="324">
        <v>0</v>
      </c>
      <c r="C293" s="324">
        <v>0</v>
      </c>
      <c r="D293" s="323">
        <v>0</v>
      </c>
      <c r="E293" s="323">
        <v>0</v>
      </c>
      <c r="G293" s="323">
        <v>0</v>
      </c>
      <c r="H293" s="323">
        <v>0</v>
      </c>
    </row>
    <row r="294" spans="1:8" x14ac:dyDescent="0.25">
      <c r="A294" s="103" t="s">
        <v>911</v>
      </c>
      <c r="B294" s="324">
        <v>0</v>
      </c>
      <c r="C294" s="324">
        <v>0</v>
      </c>
      <c r="D294" s="323">
        <v>0</v>
      </c>
      <c r="E294" s="323">
        <v>0</v>
      </c>
      <c r="G294" s="323">
        <v>0</v>
      </c>
      <c r="H294" s="323">
        <v>66</v>
      </c>
    </row>
    <row r="295" spans="1:8" x14ac:dyDescent="0.25">
      <c r="A295" s="103" t="s">
        <v>837</v>
      </c>
      <c r="B295" s="324">
        <v>0</v>
      </c>
      <c r="C295" s="324">
        <v>12</v>
      </c>
      <c r="D295" s="323">
        <v>0</v>
      </c>
      <c r="E295" s="323">
        <v>0</v>
      </c>
      <c r="G295" s="323">
        <v>0</v>
      </c>
      <c r="H295" s="323">
        <v>4</v>
      </c>
    </row>
    <row r="296" spans="1:8" x14ac:dyDescent="0.25">
      <c r="A296" s="103" t="s">
        <v>1076</v>
      </c>
      <c r="B296" s="324">
        <v>0</v>
      </c>
      <c r="C296" s="324">
        <v>0</v>
      </c>
      <c r="D296" s="323">
        <v>0</v>
      </c>
      <c r="E296" s="323">
        <v>0</v>
      </c>
      <c r="G296" s="323">
        <v>0</v>
      </c>
      <c r="H296" s="323">
        <v>0</v>
      </c>
    </row>
    <row r="297" spans="1:8" x14ac:dyDescent="0.25">
      <c r="A297" s="103" t="s">
        <v>1008</v>
      </c>
      <c r="B297" s="324">
        <v>0</v>
      </c>
      <c r="C297" s="324">
        <v>0</v>
      </c>
      <c r="D297" s="323">
        <v>0</v>
      </c>
      <c r="E297" s="323">
        <v>0</v>
      </c>
      <c r="G297" s="323">
        <v>0</v>
      </c>
      <c r="H297" s="323">
        <v>2</v>
      </c>
    </row>
    <row r="298" spans="1:8" x14ac:dyDescent="0.25">
      <c r="A298" s="103" t="s">
        <v>467</v>
      </c>
      <c r="B298" s="324">
        <v>7</v>
      </c>
      <c r="C298" s="324">
        <v>75</v>
      </c>
      <c r="D298" s="323">
        <v>7</v>
      </c>
      <c r="E298" s="323">
        <v>0</v>
      </c>
      <c r="G298" s="323">
        <v>20</v>
      </c>
      <c r="H298" s="323">
        <v>316</v>
      </c>
    </row>
    <row r="299" spans="1:8" x14ac:dyDescent="0.25">
      <c r="A299" s="103" t="s">
        <v>1075</v>
      </c>
      <c r="B299" s="324">
        <v>0</v>
      </c>
      <c r="C299" s="324">
        <v>0</v>
      </c>
      <c r="D299" s="323">
        <v>0</v>
      </c>
      <c r="E299" s="323">
        <v>0</v>
      </c>
      <c r="G299" s="323">
        <v>0</v>
      </c>
      <c r="H299" s="323">
        <v>14</v>
      </c>
    </row>
    <row r="300" spans="1:8" x14ac:dyDescent="0.25">
      <c r="A300" s="103" t="s">
        <v>765</v>
      </c>
      <c r="B300" s="324">
        <v>0</v>
      </c>
      <c r="C300" s="324">
        <v>0</v>
      </c>
      <c r="D300" s="323">
        <v>0</v>
      </c>
      <c r="E300" s="323">
        <v>0</v>
      </c>
      <c r="G300" s="323">
        <v>0</v>
      </c>
      <c r="H300" s="323">
        <v>88</v>
      </c>
    </row>
    <row r="301" spans="1:8" x14ac:dyDescent="0.25">
      <c r="A301" s="103" t="s">
        <v>1202</v>
      </c>
      <c r="B301" s="324">
        <v>0</v>
      </c>
      <c r="C301" s="324">
        <v>0</v>
      </c>
      <c r="D301" s="323">
        <v>0</v>
      </c>
      <c r="E301" s="323">
        <v>0</v>
      </c>
      <c r="G301" s="323">
        <v>0</v>
      </c>
      <c r="H301" s="323">
        <v>31</v>
      </c>
    </row>
    <row r="302" spans="1:8" x14ac:dyDescent="0.25">
      <c r="A302" s="103" t="s">
        <v>942</v>
      </c>
      <c r="B302" s="326">
        <v>0</v>
      </c>
      <c r="C302" s="324">
        <v>0</v>
      </c>
      <c r="D302" s="323">
        <v>0</v>
      </c>
      <c r="E302" s="323">
        <v>0</v>
      </c>
      <c r="G302" s="323">
        <v>84</v>
      </c>
      <c r="H302" s="323">
        <v>341</v>
      </c>
    </row>
    <row r="303" spans="1:8" x14ac:dyDescent="0.25">
      <c r="A303" s="103" t="s">
        <v>836</v>
      </c>
      <c r="B303" s="323">
        <v>0</v>
      </c>
      <c r="C303" s="324">
        <v>0</v>
      </c>
      <c r="D303" s="323">
        <v>13</v>
      </c>
      <c r="E303" s="323">
        <v>0</v>
      </c>
      <c r="G303" s="323">
        <v>9</v>
      </c>
      <c r="H303" s="323">
        <v>192</v>
      </c>
    </row>
    <row r="304" spans="1:8" x14ac:dyDescent="0.25">
      <c r="A304" s="103" t="s">
        <v>869</v>
      </c>
      <c r="B304" s="323">
        <v>0</v>
      </c>
      <c r="C304" s="324">
        <v>0</v>
      </c>
      <c r="D304" s="323">
        <v>0</v>
      </c>
      <c r="E304" s="323">
        <v>0</v>
      </c>
      <c r="G304" s="323">
        <v>0</v>
      </c>
      <c r="H304" s="323">
        <v>0</v>
      </c>
    </row>
    <row r="305" spans="1:8" x14ac:dyDescent="0.25">
      <c r="A305" s="103" t="s">
        <v>814</v>
      </c>
      <c r="B305" s="323">
        <v>0</v>
      </c>
      <c r="C305" s="324">
        <v>0</v>
      </c>
      <c r="D305" s="323">
        <v>0</v>
      </c>
      <c r="E305" s="323">
        <v>0</v>
      </c>
      <c r="G305" s="323">
        <v>0</v>
      </c>
      <c r="H305" s="323">
        <v>0</v>
      </c>
    </row>
    <row r="306" spans="1:8" x14ac:dyDescent="0.25">
      <c r="A306" s="103" t="s">
        <v>835</v>
      </c>
      <c r="B306" s="323">
        <v>98</v>
      </c>
      <c r="C306" s="324">
        <v>0</v>
      </c>
      <c r="D306" s="323">
        <v>23</v>
      </c>
      <c r="E306" s="323">
        <v>0</v>
      </c>
      <c r="G306" s="323">
        <v>0</v>
      </c>
      <c r="H306" s="323">
        <v>1418</v>
      </c>
    </row>
    <row r="307" spans="1:8" x14ac:dyDescent="0.25">
      <c r="A307" s="103" t="s">
        <v>941</v>
      </c>
      <c r="B307" s="324">
        <v>0</v>
      </c>
      <c r="C307" s="324">
        <v>0</v>
      </c>
      <c r="D307" s="323">
        <v>0</v>
      </c>
      <c r="E307" s="323">
        <v>0</v>
      </c>
      <c r="G307" s="323">
        <v>0</v>
      </c>
      <c r="H307" s="323">
        <v>0</v>
      </c>
    </row>
    <row r="308" spans="1:8" x14ac:dyDescent="0.25">
      <c r="A308" s="103" t="s">
        <v>1003</v>
      </c>
      <c r="B308" s="324">
        <v>0</v>
      </c>
      <c r="C308" s="324">
        <v>0</v>
      </c>
      <c r="D308" s="323">
        <v>1</v>
      </c>
      <c r="E308" s="323">
        <v>0</v>
      </c>
      <c r="G308" s="323">
        <v>0</v>
      </c>
      <c r="H308" s="323">
        <v>37</v>
      </c>
    </row>
    <row r="309" spans="1:8" x14ac:dyDescent="0.25">
      <c r="A309" s="103" t="s">
        <v>457</v>
      </c>
      <c r="B309" s="324">
        <v>0</v>
      </c>
      <c r="C309" s="324">
        <v>0</v>
      </c>
      <c r="D309" s="323">
        <v>0</v>
      </c>
      <c r="E309" s="323">
        <v>0</v>
      </c>
      <c r="G309" s="323">
        <v>16</v>
      </c>
      <c r="H309" s="323">
        <v>14</v>
      </c>
    </row>
    <row r="310" spans="1:8" x14ac:dyDescent="0.25">
      <c r="A310" s="103" t="s">
        <v>889</v>
      </c>
      <c r="B310" s="324">
        <v>0</v>
      </c>
      <c r="C310" s="324">
        <v>0</v>
      </c>
      <c r="D310" s="323">
        <v>0</v>
      </c>
      <c r="E310" s="323">
        <v>0</v>
      </c>
      <c r="G310" s="323">
        <v>116</v>
      </c>
      <c r="H310" s="323">
        <v>7</v>
      </c>
    </row>
    <row r="311" spans="1:8" x14ac:dyDescent="0.25">
      <c r="A311" s="103" t="s">
        <v>910</v>
      </c>
      <c r="B311" s="324">
        <v>0</v>
      </c>
      <c r="C311" s="324">
        <v>0</v>
      </c>
      <c r="D311" s="323">
        <v>0</v>
      </c>
      <c r="E311" s="323">
        <v>0</v>
      </c>
      <c r="G311" s="323">
        <v>0</v>
      </c>
      <c r="H311" s="323">
        <v>3</v>
      </c>
    </row>
    <row r="312" spans="1:8" x14ac:dyDescent="0.25">
      <c r="A312" s="103" t="s">
        <v>1001</v>
      </c>
      <c r="B312" s="324">
        <v>0</v>
      </c>
      <c r="C312" s="324">
        <v>0</v>
      </c>
      <c r="D312" s="323">
        <v>0</v>
      </c>
      <c r="E312" s="323">
        <v>0</v>
      </c>
      <c r="G312" s="323">
        <v>0</v>
      </c>
      <c r="H312" s="323">
        <v>0</v>
      </c>
    </row>
    <row r="313" spans="1:8" x14ac:dyDescent="0.25">
      <c r="A313" s="103" t="s">
        <v>452</v>
      </c>
      <c r="B313" s="324">
        <v>0</v>
      </c>
      <c r="C313" s="324">
        <v>8</v>
      </c>
      <c r="D313" s="323">
        <v>0</v>
      </c>
      <c r="E313" s="323">
        <v>18</v>
      </c>
      <c r="G313" s="323">
        <v>27</v>
      </c>
      <c r="H313" s="323">
        <v>60</v>
      </c>
    </row>
    <row r="314" spans="1:8" x14ac:dyDescent="0.25">
      <c r="A314" s="103" t="s">
        <v>1231</v>
      </c>
      <c r="B314" s="324">
        <v>0</v>
      </c>
      <c r="C314" s="324">
        <v>0</v>
      </c>
      <c r="D314" s="323">
        <v>0</v>
      </c>
      <c r="E314" s="323">
        <v>0</v>
      </c>
      <c r="G314" s="323">
        <v>0</v>
      </c>
      <c r="H314" s="323">
        <v>0</v>
      </c>
    </row>
    <row r="315" spans="1:8" x14ac:dyDescent="0.25">
      <c r="A315" s="103" t="s">
        <v>790</v>
      </c>
      <c r="B315" s="326">
        <v>0</v>
      </c>
      <c r="C315" s="324">
        <v>0</v>
      </c>
      <c r="D315" s="323">
        <v>0</v>
      </c>
      <c r="E315" s="323">
        <v>0</v>
      </c>
      <c r="G315" s="323">
        <v>0</v>
      </c>
      <c r="H315" s="323">
        <v>0</v>
      </c>
    </row>
    <row r="316" spans="1:8" x14ac:dyDescent="0.25">
      <c r="A316" s="103" t="s">
        <v>977</v>
      </c>
      <c r="B316" s="323">
        <v>0</v>
      </c>
      <c r="C316" s="324">
        <v>0</v>
      </c>
      <c r="D316" s="323">
        <v>0</v>
      </c>
      <c r="E316" s="323">
        <v>0</v>
      </c>
      <c r="G316" s="323">
        <v>0</v>
      </c>
      <c r="H316" s="323">
        <v>716</v>
      </c>
    </row>
    <row r="317" spans="1:8" x14ac:dyDescent="0.25">
      <c r="A317" s="103" t="s">
        <v>940</v>
      </c>
      <c r="B317" s="323">
        <v>0</v>
      </c>
      <c r="C317" s="324">
        <v>0</v>
      </c>
      <c r="D317" s="323">
        <v>0</v>
      </c>
      <c r="E317" s="323">
        <v>0</v>
      </c>
      <c r="G317" s="323">
        <v>0</v>
      </c>
      <c r="H317" s="323">
        <v>2</v>
      </c>
    </row>
    <row r="318" spans="1:8" x14ac:dyDescent="0.25">
      <c r="A318" s="103" t="s">
        <v>1074</v>
      </c>
      <c r="B318" s="323">
        <v>0</v>
      </c>
      <c r="C318" s="324">
        <v>1</v>
      </c>
      <c r="D318" s="323">
        <v>0</v>
      </c>
      <c r="E318" s="323">
        <v>0</v>
      </c>
      <c r="G318" s="323">
        <v>7</v>
      </c>
      <c r="H318" s="323">
        <v>49</v>
      </c>
    </row>
    <row r="319" spans="1:8" x14ac:dyDescent="0.25">
      <c r="A319" s="103" t="s">
        <v>1036</v>
      </c>
      <c r="B319" s="324">
        <v>0</v>
      </c>
      <c r="C319" s="324">
        <v>2</v>
      </c>
      <c r="D319" s="323">
        <v>0</v>
      </c>
      <c r="E319" s="323">
        <v>1</v>
      </c>
      <c r="G319" s="323">
        <v>0</v>
      </c>
      <c r="H319" s="323">
        <v>6</v>
      </c>
    </row>
    <row r="320" spans="1:8" x14ac:dyDescent="0.25">
      <c r="A320" s="103" t="s">
        <v>789</v>
      </c>
      <c r="B320" s="324">
        <v>0</v>
      </c>
      <c r="C320" s="324">
        <v>0</v>
      </c>
      <c r="D320" s="323">
        <v>0</v>
      </c>
      <c r="E320" s="323">
        <v>0</v>
      </c>
      <c r="G320" s="323">
        <v>76</v>
      </c>
      <c r="H320" s="323">
        <v>34</v>
      </c>
    </row>
    <row r="321" spans="1:8" x14ac:dyDescent="0.25">
      <c r="A321" s="103" t="s">
        <v>1230</v>
      </c>
      <c r="B321" s="324">
        <v>247</v>
      </c>
      <c r="C321" s="324">
        <v>0</v>
      </c>
      <c r="D321" s="323">
        <v>66</v>
      </c>
      <c r="E321" s="323">
        <v>0</v>
      </c>
      <c r="G321" s="323">
        <v>11</v>
      </c>
      <c r="H321" s="323">
        <v>4019</v>
      </c>
    </row>
    <row r="322" spans="1:8" x14ac:dyDescent="0.25">
      <c r="A322" s="103" t="s">
        <v>1201</v>
      </c>
      <c r="B322" s="324">
        <v>8</v>
      </c>
      <c r="C322" s="324">
        <v>0</v>
      </c>
      <c r="D322" s="323">
        <v>66</v>
      </c>
      <c r="E322" s="323">
        <v>0</v>
      </c>
      <c r="G322" s="323">
        <v>51</v>
      </c>
      <c r="H322" s="323">
        <v>117</v>
      </c>
    </row>
    <row r="323" spans="1:8" x14ac:dyDescent="0.25">
      <c r="A323" s="103" t="s">
        <v>888</v>
      </c>
      <c r="B323" s="324">
        <v>43</v>
      </c>
      <c r="C323" s="324">
        <v>0</v>
      </c>
      <c r="D323" s="323">
        <v>117</v>
      </c>
      <c r="E323" s="323">
        <v>0</v>
      </c>
      <c r="G323" s="323">
        <v>0</v>
      </c>
      <c r="H323" s="323">
        <v>39</v>
      </c>
    </row>
    <row r="324" spans="1:8" x14ac:dyDescent="0.25">
      <c r="A324" s="103" t="s">
        <v>764</v>
      </c>
      <c r="B324" s="324">
        <v>0</v>
      </c>
      <c r="C324" s="324">
        <v>0</v>
      </c>
      <c r="D324" s="323">
        <v>0</v>
      </c>
      <c r="E324" s="323">
        <v>0</v>
      </c>
      <c r="G324" s="323">
        <v>2</v>
      </c>
      <c r="H324" s="323">
        <v>9</v>
      </c>
    </row>
    <row r="325" spans="1:8" x14ac:dyDescent="0.25">
      <c r="A325" s="103" t="s">
        <v>909</v>
      </c>
      <c r="B325" s="324">
        <v>0</v>
      </c>
      <c r="C325" s="324">
        <v>0</v>
      </c>
      <c r="D325" s="323">
        <v>0</v>
      </c>
      <c r="E325" s="323">
        <v>0</v>
      </c>
      <c r="G325" s="323">
        <v>520</v>
      </c>
      <c r="H325" s="323">
        <v>1136</v>
      </c>
    </row>
    <row r="326" spans="1:8" x14ac:dyDescent="0.25">
      <c r="A326" s="103" t="s">
        <v>966</v>
      </c>
      <c r="B326" s="324">
        <v>7</v>
      </c>
      <c r="C326" s="324">
        <v>0</v>
      </c>
      <c r="D326" s="323">
        <v>2</v>
      </c>
      <c r="E326" s="323">
        <v>0</v>
      </c>
      <c r="G326" s="323">
        <v>72</v>
      </c>
      <c r="H326" s="323">
        <v>393</v>
      </c>
    </row>
    <row r="327" spans="1:8" x14ac:dyDescent="0.25">
      <c r="A327" s="103" t="s">
        <v>426</v>
      </c>
      <c r="B327" s="324">
        <v>0</v>
      </c>
      <c r="C327" s="324">
        <v>0</v>
      </c>
      <c r="D327" s="323">
        <v>0</v>
      </c>
      <c r="E327" s="323">
        <v>0</v>
      </c>
      <c r="G327" s="323">
        <v>0</v>
      </c>
      <c r="H327" s="323">
        <v>1388</v>
      </c>
    </row>
    <row r="328" spans="1:8" x14ac:dyDescent="0.25">
      <c r="A328" s="103" t="s">
        <v>1178</v>
      </c>
      <c r="B328" s="324">
        <v>0</v>
      </c>
      <c r="C328" s="324">
        <v>0</v>
      </c>
      <c r="D328" s="323">
        <v>0</v>
      </c>
      <c r="E328" s="323">
        <v>0</v>
      </c>
      <c r="G328" s="323">
        <v>0</v>
      </c>
      <c r="H328" s="323">
        <v>0</v>
      </c>
    </row>
    <row r="329" spans="1:8" x14ac:dyDescent="0.25">
      <c r="A329" s="103" t="s">
        <v>1200</v>
      </c>
      <c r="B329" s="324">
        <v>0</v>
      </c>
      <c r="C329" s="324">
        <v>0</v>
      </c>
      <c r="D329" s="323">
        <v>0</v>
      </c>
      <c r="E329" s="323">
        <v>0</v>
      </c>
      <c r="G329" s="323">
        <v>7</v>
      </c>
      <c r="H329" s="323">
        <v>37</v>
      </c>
    </row>
    <row r="330" spans="1:8" x14ac:dyDescent="0.25">
      <c r="A330" s="103" t="s">
        <v>1172</v>
      </c>
      <c r="B330" s="324">
        <v>0</v>
      </c>
      <c r="C330" s="324">
        <v>0</v>
      </c>
      <c r="D330" s="323">
        <v>0</v>
      </c>
      <c r="E330" s="323">
        <v>0</v>
      </c>
      <c r="G330" s="323">
        <v>7</v>
      </c>
      <c r="H330" s="323">
        <v>0</v>
      </c>
    </row>
    <row r="331" spans="1:8" x14ac:dyDescent="0.25">
      <c r="A331" s="103" t="s">
        <v>1215</v>
      </c>
      <c r="B331" s="324">
        <v>0</v>
      </c>
      <c r="C331" s="324">
        <v>0</v>
      </c>
      <c r="D331" s="323">
        <v>0</v>
      </c>
      <c r="E331" s="323">
        <v>0</v>
      </c>
      <c r="G331" s="323">
        <v>0</v>
      </c>
      <c r="H331" s="323">
        <v>3</v>
      </c>
    </row>
    <row r="332" spans="1:8" x14ac:dyDescent="0.25">
      <c r="A332" s="103" t="s">
        <v>763</v>
      </c>
      <c r="B332" s="324">
        <v>30</v>
      </c>
      <c r="C332" s="324">
        <v>0</v>
      </c>
      <c r="D332" s="323">
        <v>234</v>
      </c>
      <c r="E332" s="323">
        <v>0</v>
      </c>
      <c r="G332" s="323">
        <v>371</v>
      </c>
      <c r="H332" s="323">
        <v>138</v>
      </c>
    </row>
    <row r="333" spans="1:8" x14ac:dyDescent="0.25">
      <c r="A333" s="103" t="s">
        <v>1012</v>
      </c>
      <c r="B333" s="324">
        <v>0</v>
      </c>
      <c r="C333" s="324">
        <v>0</v>
      </c>
      <c r="D333" s="323">
        <v>0</v>
      </c>
      <c r="E333" s="323">
        <v>0</v>
      </c>
      <c r="G333" s="323">
        <v>0</v>
      </c>
      <c r="H333" s="323">
        <v>1</v>
      </c>
    </row>
    <row r="334" spans="1:8" x14ac:dyDescent="0.25">
      <c r="A334" s="103" t="s">
        <v>856</v>
      </c>
      <c r="B334" s="324">
        <v>0</v>
      </c>
      <c r="C334" s="324">
        <v>0</v>
      </c>
      <c r="D334" s="323">
        <v>0</v>
      </c>
      <c r="E334" s="323">
        <v>0</v>
      </c>
      <c r="G334" s="323">
        <v>4</v>
      </c>
      <c r="H334" s="323">
        <v>5</v>
      </c>
    </row>
    <row r="335" spans="1:8" x14ac:dyDescent="0.25">
      <c r="A335" s="103" t="s">
        <v>939</v>
      </c>
      <c r="B335" s="324">
        <v>0</v>
      </c>
      <c r="C335" s="324">
        <v>0</v>
      </c>
      <c r="D335" s="323">
        <v>0</v>
      </c>
      <c r="E335" s="323">
        <v>0</v>
      </c>
      <c r="G335" s="323">
        <v>0</v>
      </c>
      <c r="H335" s="323">
        <v>95</v>
      </c>
    </row>
    <row r="336" spans="1:8" x14ac:dyDescent="0.25">
      <c r="A336" s="103" t="s">
        <v>938</v>
      </c>
      <c r="B336" s="324">
        <v>0</v>
      </c>
      <c r="C336" s="324">
        <v>0</v>
      </c>
      <c r="D336" s="323">
        <v>0</v>
      </c>
      <c r="E336" s="323">
        <v>0</v>
      </c>
      <c r="G336" s="323">
        <v>0</v>
      </c>
      <c r="H336" s="323">
        <v>394</v>
      </c>
    </row>
    <row r="337" spans="1:8" x14ac:dyDescent="0.25">
      <c r="A337" s="103" t="s">
        <v>1073</v>
      </c>
      <c r="B337" s="324">
        <v>91</v>
      </c>
      <c r="C337" s="324">
        <v>0</v>
      </c>
      <c r="D337" s="323">
        <v>70</v>
      </c>
      <c r="E337" s="323">
        <v>0</v>
      </c>
      <c r="G337" s="323">
        <v>86</v>
      </c>
      <c r="H337" s="323">
        <v>0</v>
      </c>
    </row>
    <row r="338" spans="1:8" x14ac:dyDescent="0.25">
      <c r="A338" s="103" t="s">
        <v>834</v>
      </c>
      <c r="B338" s="324">
        <v>0</v>
      </c>
      <c r="C338" s="324">
        <v>0</v>
      </c>
      <c r="D338" s="323">
        <v>0</v>
      </c>
      <c r="E338" s="323">
        <v>0</v>
      </c>
      <c r="G338" s="323">
        <v>28</v>
      </c>
      <c r="H338" s="323">
        <v>61</v>
      </c>
    </row>
    <row r="339" spans="1:8" x14ac:dyDescent="0.25">
      <c r="A339" s="103" t="s">
        <v>1072</v>
      </c>
      <c r="B339" s="324">
        <v>0</v>
      </c>
      <c r="C339" s="324">
        <v>0</v>
      </c>
      <c r="D339" s="323">
        <v>0</v>
      </c>
      <c r="E339" s="323">
        <v>0</v>
      </c>
      <c r="G339" s="323">
        <v>0</v>
      </c>
      <c r="H339" s="323">
        <v>0</v>
      </c>
    </row>
    <row r="340" spans="1:8" x14ac:dyDescent="0.25">
      <c r="A340" s="103" t="s">
        <v>1312</v>
      </c>
      <c r="B340" s="324">
        <v>0</v>
      </c>
      <c r="C340" s="324">
        <v>0</v>
      </c>
      <c r="D340" s="323">
        <v>2</v>
      </c>
      <c r="E340" s="323">
        <v>0</v>
      </c>
      <c r="G340" s="323">
        <v>1</v>
      </c>
      <c r="H340" s="323">
        <v>16</v>
      </c>
    </row>
    <row r="341" spans="1:8" x14ac:dyDescent="0.25">
      <c r="A341" s="103" t="s">
        <v>1071</v>
      </c>
      <c r="B341" s="324">
        <v>0</v>
      </c>
      <c r="C341" s="324">
        <v>0</v>
      </c>
      <c r="D341" s="323">
        <v>0</v>
      </c>
      <c r="E341" s="323">
        <v>0</v>
      </c>
      <c r="G341" s="323">
        <v>0</v>
      </c>
      <c r="H341" s="323">
        <v>1</v>
      </c>
    </row>
    <row r="342" spans="1:8" x14ac:dyDescent="0.25">
      <c r="A342" s="103" t="s">
        <v>1177</v>
      </c>
      <c r="B342" s="324">
        <v>4</v>
      </c>
      <c r="C342" s="324">
        <v>3</v>
      </c>
      <c r="D342" s="323">
        <v>17</v>
      </c>
      <c r="E342" s="323">
        <v>10</v>
      </c>
      <c r="G342" s="323">
        <v>0</v>
      </c>
      <c r="H342" s="323">
        <v>0</v>
      </c>
    </row>
    <row r="343" spans="1:8" x14ac:dyDescent="0.25">
      <c r="A343" s="103" t="s">
        <v>1070</v>
      </c>
      <c r="B343" s="324">
        <v>9</v>
      </c>
      <c r="C343" s="324">
        <v>0</v>
      </c>
      <c r="D343" s="323">
        <v>0</v>
      </c>
      <c r="E343" s="323">
        <v>0</v>
      </c>
      <c r="G343" s="323">
        <v>0</v>
      </c>
      <c r="H343" s="323">
        <v>213</v>
      </c>
    </row>
    <row r="344" spans="1:8" x14ac:dyDescent="0.25">
      <c r="A344" s="103" t="s">
        <v>868</v>
      </c>
      <c r="B344" s="324">
        <v>52</v>
      </c>
      <c r="C344" s="324">
        <v>0</v>
      </c>
      <c r="D344" s="323">
        <v>23</v>
      </c>
      <c r="E344" s="323">
        <v>0</v>
      </c>
      <c r="G344" s="323">
        <v>150</v>
      </c>
      <c r="H344" s="323">
        <v>17</v>
      </c>
    </row>
    <row r="345" spans="1:8" x14ac:dyDescent="0.25">
      <c r="A345" s="103" t="s">
        <v>788</v>
      </c>
      <c r="B345" s="324">
        <v>0</v>
      </c>
      <c r="C345" s="324">
        <v>0</v>
      </c>
      <c r="D345" s="323">
        <v>0</v>
      </c>
      <c r="E345" s="323">
        <v>0</v>
      </c>
      <c r="G345" s="323">
        <v>0</v>
      </c>
      <c r="H345" s="323">
        <v>0</v>
      </c>
    </row>
    <row r="346" spans="1:8" x14ac:dyDescent="0.25">
      <c r="A346" s="103" t="s">
        <v>937</v>
      </c>
      <c r="B346" s="324">
        <v>0</v>
      </c>
      <c r="C346" s="324">
        <v>0</v>
      </c>
      <c r="D346" s="323">
        <v>0</v>
      </c>
      <c r="E346" s="323">
        <v>0</v>
      </c>
      <c r="G346" s="323">
        <v>0</v>
      </c>
      <c r="H346" s="323">
        <v>0</v>
      </c>
    </row>
    <row r="347" spans="1:8" x14ac:dyDescent="0.25">
      <c r="A347" s="103" t="s">
        <v>798</v>
      </c>
      <c r="B347" s="324">
        <v>9</v>
      </c>
      <c r="C347" s="324">
        <v>0</v>
      </c>
      <c r="D347" s="323">
        <v>14</v>
      </c>
      <c r="E347" s="323">
        <v>0</v>
      </c>
      <c r="G347" s="323">
        <v>9</v>
      </c>
      <c r="H347" s="323">
        <v>150</v>
      </c>
    </row>
    <row r="348" spans="1:8" x14ac:dyDescent="0.25">
      <c r="A348" s="103" t="s">
        <v>1069</v>
      </c>
      <c r="B348" s="324">
        <v>0</v>
      </c>
      <c r="C348" s="324">
        <v>0</v>
      </c>
      <c r="D348" s="323">
        <v>0</v>
      </c>
      <c r="E348" s="323">
        <v>0</v>
      </c>
      <c r="G348" s="323">
        <v>0</v>
      </c>
      <c r="H348" s="323">
        <v>0</v>
      </c>
    </row>
    <row r="349" spans="1:8" x14ac:dyDescent="0.25">
      <c r="A349" s="103" t="s">
        <v>1229</v>
      </c>
      <c r="B349" s="324">
        <v>1</v>
      </c>
      <c r="C349" s="324">
        <v>0</v>
      </c>
      <c r="D349" s="323">
        <v>0</v>
      </c>
      <c r="E349" s="323">
        <v>2</v>
      </c>
      <c r="G349" s="323">
        <v>3</v>
      </c>
      <c r="H349" s="323">
        <v>1</v>
      </c>
    </row>
    <row r="350" spans="1:8" x14ac:dyDescent="0.25">
      <c r="A350" s="103" t="s">
        <v>1199</v>
      </c>
      <c r="B350" s="324">
        <v>0</v>
      </c>
      <c r="C350" s="324">
        <v>0</v>
      </c>
      <c r="D350" s="323">
        <v>0</v>
      </c>
      <c r="E350" s="323">
        <v>0</v>
      </c>
      <c r="G350" s="323">
        <v>0</v>
      </c>
      <c r="H350" s="323">
        <v>2</v>
      </c>
    </row>
    <row r="351" spans="1:8" x14ac:dyDescent="0.25">
      <c r="A351" s="103" t="s">
        <v>867</v>
      </c>
      <c r="B351" s="324">
        <v>0</v>
      </c>
      <c r="C351" s="324">
        <v>0</v>
      </c>
      <c r="D351" s="323">
        <v>0</v>
      </c>
      <c r="E351" s="323">
        <v>0</v>
      </c>
      <c r="G351" s="323">
        <v>0</v>
      </c>
      <c r="H351" s="323">
        <v>32</v>
      </c>
    </row>
    <row r="352" spans="1:8" x14ac:dyDescent="0.25">
      <c r="A352" s="103" t="s">
        <v>1198</v>
      </c>
      <c r="B352" s="324">
        <v>0</v>
      </c>
      <c r="C352" s="324">
        <v>0</v>
      </c>
      <c r="D352" s="323">
        <v>6</v>
      </c>
      <c r="E352" s="323">
        <v>0</v>
      </c>
      <c r="G352" s="323">
        <v>0</v>
      </c>
      <c r="H352" s="323">
        <v>147</v>
      </c>
    </row>
    <row r="353" spans="1:8" x14ac:dyDescent="0.25">
      <c r="A353" s="103" t="s">
        <v>976</v>
      </c>
      <c r="B353" s="324">
        <v>0</v>
      </c>
      <c r="C353" s="324">
        <v>0</v>
      </c>
      <c r="D353" s="323">
        <v>0</v>
      </c>
      <c r="E353" s="323">
        <v>0</v>
      </c>
      <c r="G353" s="323">
        <v>0</v>
      </c>
      <c r="H353" s="323">
        <v>9</v>
      </c>
    </row>
    <row r="354" spans="1:8" x14ac:dyDescent="0.25">
      <c r="A354" s="103" t="s">
        <v>410</v>
      </c>
      <c r="B354" s="324">
        <v>0</v>
      </c>
      <c r="C354" s="324">
        <v>0</v>
      </c>
      <c r="D354" s="323">
        <v>3</v>
      </c>
      <c r="E354" s="323">
        <v>0</v>
      </c>
      <c r="G354" s="323">
        <v>50</v>
      </c>
      <c r="H354" s="323">
        <v>283</v>
      </c>
    </row>
    <row r="355" spans="1:8" x14ac:dyDescent="0.25">
      <c r="A355" s="103" t="s">
        <v>1189</v>
      </c>
      <c r="B355" s="324">
        <v>0</v>
      </c>
      <c r="C355" s="324">
        <v>0</v>
      </c>
      <c r="D355" s="323">
        <v>0</v>
      </c>
      <c r="E355" s="323">
        <v>0</v>
      </c>
      <c r="G355" s="323">
        <v>18</v>
      </c>
      <c r="H355" s="323">
        <v>1</v>
      </c>
    </row>
    <row r="356" spans="1:8" x14ac:dyDescent="0.25">
      <c r="A356" s="103" t="s">
        <v>1197</v>
      </c>
      <c r="B356" s="326">
        <v>0</v>
      </c>
      <c r="C356" s="324">
        <v>0</v>
      </c>
      <c r="D356" s="323">
        <v>0</v>
      </c>
      <c r="E356" s="323">
        <v>0</v>
      </c>
      <c r="G356" s="323">
        <v>2</v>
      </c>
      <c r="H356" s="323">
        <v>5</v>
      </c>
    </row>
    <row r="357" spans="1:8" x14ac:dyDescent="0.25">
      <c r="A357" s="103" t="s">
        <v>1228</v>
      </c>
      <c r="B357" s="323">
        <v>0</v>
      </c>
      <c r="C357" s="324">
        <v>0</v>
      </c>
      <c r="D357" s="323">
        <v>6</v>
      </c>
      <c r="E357" s="323">
        <v>1</v>
      </c>
      <c r="G357" s="323">
        <v>6</v>
      </c>
      <c r="H357" s="323">
        <v>102</v>
      </c>
    </row>
    <row r="358" spans="1:8" x14ac:dyDescent="0.25">
      <c r="A358" s="103" t="s">
        <v>406</v>
      </c>
      <c r="B358" s="323">
        <v>0</v>
      </c>
      <c r="C358" s="324">
        <v>0</v>
      </c>
      <c r="D358" s="323">
        <v>0</v>
      </c>
      <c r="E358" s="323">
        <v>0</v>
      </c>
      <c r="G358" s="323">
        <v>15</v>
      </c>
      <c r="H358" s="323">
        <v>25</v>
      </c>
    </row>
    <row r="359" spans="1:8" x14ac:dyDescent="0.25">
      <c r="A359" s="103" t="s">
        <v>1221</v>
      </c>
      <c r="B359" s="323">
        <v>0</v>
      </c>
      <c r="C359" s="324">
        <v>0</v>
      </c>
      <c r="D359" s="323">
        <v>0</v>
      </c>
      <c r="E359" s="323">
        <v>0</v>
      </c>
      <c r="G359" s="323">
        <v>0</v>
      </c>
      <c r="H359" s="323">
        <v>18</v>
      </c>
    </row>
    <row r="360" spans="1:8" x14ac:dyDescent="0.25">
      <c r="A360" s="103" t="s">
        <v>1031</v>
      </c>
      <c r="B360" s="324">
        <v>0</v>
      </c>
      <c r="C360" s="324">
        <v>0</v>
      </c>
      <c r="D360" s="323">
        <v>0</v>
      </c>
      <c r="E360" s="323">
        <v>0</v>
      </c>
      <c r="G360" s="323">
        <v>0</v>
      </c>
      <c r="H360" s="323">
        <v>0</v>
      </c>
    </row>
    <row r="361" spans="1:8" x14ac:dyDescent="0.25">
      <c r="A361" s="103" t="s">
        <v>1068</v>
      </c>
      <c r="B361" s="324">
        <v>0</v>
      </c>
      <c r="C361" s="324">
        <v>0</v>
      </c>
      <c r="D361" s="323">
        <v>0</v>
      </c>
      <c r="E361" s="323">
        <v>0</v>
      </c>
      <c r="G361" s="323">
        <v>0</v>
      </c>
      <c r="H361" s="323">
        <v>0</v>
      </c>
    </row>
    <row r="362" spans="1:8" x14ac:dyDescent="0.25">
      <c r="A362" s="103" t="s">
        <v>762</v>
      </c>
      <c r="B362" s="324">
        <v>0</v>
      </c>
      <c r="C362" s="324">
        <v>0</v>
      </c>
      <c r="D362" s="323">
        <v>0</v>
      </c>
      <c r="E362" s="323">
        <v>0</v>
      </c>
      <c r="G362" s="323">
        <v>0</v>
      </c>
      <c r="H362" s="323">
        <v>0</v>
      </c>
    </row>
    <row r="363" spans="1:8" x14ac:dyDescent="0.25">
      <c r="A363" s="103" t="s">
        <v>773</v>
      </c>
      <c r="B363" s="324">
        <v>0</v>
      </c>
      <c r="C363" s="324">
        <v>0</v>
      </c>
      <c r="D363" s="323">
        <v>2</v>
      </c>
      <c r="E363" s="323">
        <v>0</v>
      </c>
      <c r="G363" s="323">
        <v>15</v>
      </c>
      <c r="H363" s="323">
        <v>2</v>
      </c>
    </row>
    <row r="364" spans="1:8" x14ac:dyDescent="0.25">
      <c r="A364" s="103" t="s">
        <v>957</v>
      </c>
      <c r="B364" s="324">
        <v>0</v>
      </c>
      <c r="C364" s="324">
        <v>0</v>
      </c>
      <c r="D364" s="323">
        <v>0</v>
      </c>
      <c r="E364" s="323">
        <v>0</v>
      </c>
      <c r="G364" s="323">
        <v>0</v>
      </c>
      <c r="H364" s="323">
        <v>0</v>
      </c>
    </row>
    <row r="365" spans="1:8" x14ac:dyDescent="0.25">
      <c r="A365" s="103" t="s">
        <v>1330</v>
      </c>
      <c r="B365" s="324">
        <v>0</v>
      </c>
      <c r="C365" s="324">
        <v>0</v>
      </c>
      <c r="D365" s="323">
        <v>0</v>
      </c>
      <c r="E365" s="323">
        <v>0</v>
      </c>
      <c r="G365" s="323">
        <v>2</v>
      </c>
      <c r="H365" s="323">
        <v>6</v>
      </c>
    </row>
    <row r="366" spans="1:8" x14ac:dyDescent="0.25">
      <c r="A366" s="103" t="s">
        <v>887</v>
      </c>
      <c r="B366" s="324">
        <v>0</v>
      </c>
      <c r="C366" s="324">
        <v>0</v>
      </c>
      <c r="D366" s="323">
        <v>0</v>
      </c>
      <c r="E366" s="323">
        <v>0</v>
      </c>
      <c r="G366" s="323">
        <v>0</v>
      </c>
      <c r="H366" s="323">
        <v>24</v>
      </c>
    </row>
    <row r="367" spans="1:8" x14ac:dyDescent="0.25">
      <c r="A367" s="103" t="s">
        <v>927</v>
      </c>
      <c r="B367" s="324">
        <v>50</v>
      </c>
      <c r="C367" s="324">
        <v>0</v>
      </c>
      <c r="D367" s="323">
        <v>0</v>
      </c>
      <c r="E367" s="323">
        <v>0</v>
      </c>
      <c r="G367" s="323">
        <v>110</v>
      </c>
      <c r="H367" s="323">
        <v>306</v>
      </c>
    </row>
    <row r="368" spans="1:8" x14ac:dyDescent="0.25">
      <c r="A368" s="103" t="s">
        <v>908</v>
      </c>
      <c r="B368" s="324">
        <v>18</v>
      </c>
      <c r="C368" s="324">
        <v>0</v>
      </c>
      <c r="D368" s="323">
        <v>11</v>
      </c>
      <c r="E368" s="323">
        <v>0</v>
      </c>
      <c r="G368" s="323">
        <v>31</v>
      </c>
      <c r="H368" s="323">
        <v>296</v>
      </c>
    </row>
    <row r="369" spans="1:8" x14ac:dyDescent="0.25">
      <c r="A369" s="103" t="s">
        <v>936</v>
      </c>
      <c r="B369" s="324">
        <v>0</v>
      </c>
      <c r="C369" s="324">
        <v>0</v>
      </c>
      <c r="D369" s="323">
        <v>0</v>
      </c>
      <c r="E369" s="323">
        <v>0</v>
      </c>
      <c r="G369" s="323">
        <v>1</v>
      </c>
      <c r="H369" s="323">
        <v>36</v>
      </c>
    </row>
    <row r="370" spans="1:8" x14ac:dyDescent="0.25">
      <c r="A370" s="103" t="s">
        <v>1067</v>
      </c>
      <c r="B370" s="324">
        <v>1</v>
      </c>
      <c r="C370" s="324">
        <v>0</v>
      </c>
      <c r="D370" s="323">
        <v>0</v>
      </c>
      <c r="E370" s="323">
        <v>0</v>
      </c>
      <c r="G370" s="323">
        <v>0</v>
      </c>
      <c r="H370" s="323">
        <v>26</v>
      </c>
    </row>
    <row r="371" spans="1:8" x14ac:dyDescent="0.25">
      <c r="A371" s="103" t="s">
        <v>975</v>
      </c>
      <c r="B371" s="324">
        <v>0</v>
      </c>
      <c r="C371" s="324">
        <v>0</v>
      </c>
      <c r="D371" s="323">
        <v>0</v>
      </c>
      <c r="E371" s="323">
        <v>0</v>
      </c>
      <c r="G371" s="323">
        <v>0</v>
      </c>
      <c r="H371" s="323">
        <v>0</v>
      </c>
    </row>
    <row r="372" spans="1:8" x14ac:dyDescent="0.25">
      <c r="A372" s="103" t="s">
        <v>779</v>
      </c>
      <c r="B372" s="324">
        <v>0</v>
      </c>
      <c r="C372" s="324">
        <v>0</v>
      </c>
      <c r="D372" s="323">
        <v>0</v>
      </c>
      <c r="E372" s="323">
        <v>18</v>
      </c>
      <c r="G372" s="323">
        <v>20</v>
      </c>
      <c r="H372" s="323">
        <v>0</v>
      </c>
    </row>
    <row r="373" spans="1:8" x14ac:dyDescent="0.25">
      <c r="A373" s="103" t="s">
        <v>824</v>
      </c>
      <c r="B373" s="324">
        <v>0</v>
      </c>
      <c r="C373" s="324">
        <v>0</v>
      </c>
      <c r="D373" s="323">
        <v>0</v>
      </c>
      <c r="E373" s="323">
        <v>0</v>
      </c>
      <c r="G373" s="323">
        <v>17</v>
      </c>
      <c r="H373" s="323">
        <v>135</v>
      </c>
    </row>
    <row r="374" spans="1:8" x14ac:dyDescent="0.25">
      <c r="A374" s="103" t="s">
        <v>907</v>
      </c>
      <c r="B374" s="324">
        <v>0</v>
      </c>
      <c r="C374" s="324">
        <v>0</v>
      </c>
      <c r="D374" s="323">
        <v>0</v>
      </c>
      <c r="E374" s="323">
        <v>0</v>
      </c>
      <c r="G374" s="323">
        <v>0</v>
      </c>
      <c r="H374" s="323">
        <v>96</v>
      </c>
    </row>
    <row r="375" spans="1:8" x14ac:dyDescent="0.25">
      <c r="A375" s="103" t="s">
        <v>1066</v>
      </c>
      <c r="B375" s="324">
        <v>0</v>
      </c>
      <c r="C375" s="324">
        <v>0</v>
      </c>
      <c r="D375" s="323">
        <v>0</v>
      </c>
      <c r="E375" s="323">
        <v>0</v>
      </c>
      <c r="G375" s="323">
        <v>0</v>
      </c>
      <c r="H375" s="323">
        <v>0</v>
      </c>
    </row>
    <row r="376" spans="1:8" x14ac:dyDescent="0.25">
      <c r="A376" s="103" t="s">
        <v>855</v>
      </c>
      <c r="B376" s="324">
        <v>0</v>
      </c>
      <c r="C376" s="324">
        <v>0</v>
      </c>
      <c r="D376" s="323">
        <v>36</v>
      </c>
      <c r="E376" s="323">
        <v>0</v>
      </c>
      <c r="G376" s="323">
        <v>0</v>
      </c>
      <c r="H376" s="323">
        <v>8</v>
      </c>
    </row>
    <row r="377" spans="1:8" x14ac:dyDescent="0.25">
      <c r="A377" s="103" t="s">
        <v>1176</v>
      </c>
      <c r="B377" s="324">
        <v>0</v>
      </c>
      <c r="C377" s="324">
        <v>0</v>
      </c>
      <c r="D377" s="323">
        <v>0</v>
      </c>
      <c r="E377" s="323">
        <v>0</v>
      </c>
      <c r="G377" s="323">
        <v>3</v>
      </c>
      <c r="H377" s="323">
        <v>1</v>
      </c>
    </row>
    <row r="378" spans="1:8" x14ac:dyDescent="0.25">
      <c r="A378" s="103" t="s">
        <v>906</v>
      </c>
      <c r="B378" s="324">
        <v>0</v>
      </c>
      <c r="C378" s="324">
        <v>0</v>
      </c>
      <c r="D378" s="323">
        <v>0</v>
      </c>
      <c r="E378" s="323">
        <v>0</v>
      </c>
      <c r="G378" s="323">
        <v>0</v>
      </c>
      <c r="H378" s="323">
        <v>7</v>
      </c>
    </row>
    <row r="379" spans="1:8" x14ac:dyDescent="0.25">
      <c r="A379" s="103" t="s">
        <v>1196</v>
      </c>
      <c r="B379" s="324">
        <v>79</v>
      </c>
      <c r="C379" s="324">
        <v>0</v>
      </c>
      <c r="D379" s="323">
        <v>0</v>
      </c>
      <c r="E379" s="323">
        <v>0</v>
      </c>
      <c r="G379" s="323">
        <v>0</v>
      </c>
      <c r="H379" s="323">
        <v>59</v>
      </c>
    </row>
    <row r="380" spans="1:8" x14ac:dyDescent="0.25">
      <c r="A380" s="103" t="s">
        <v>1145</v>
      </c>
      <c r="B380" s="324">
        <v>0</v>
      </c>
      <c r="C380" s="324">
        <v>0</v>
      </c>
      <c r="D380" s="323">
        <v>0</v>
      </c>
      <c r="E380" s="323">
        <v>0</v>
      </c>
      <c r="G380" s="323">
        <v>0</v>
      </c>
      <c r="H380" s="323">
        <v>0</v>
      </c>
    </row>
    <row r="381" spans="1:8" x14ac:dyDescent="0.25">
      <c r="A381" s="103" t="s">
        <v>1164</v>
      </c>
      <c r="B381" s="324">
        <v>0</v>
      </c>
      <c r="C381" s="324">
        <v>0</v>
      </c>
      <c r="D381" s="323">
        <v>0</v>
      </c>
      <c r="E381" s="323">
        <v>0</v>
      </c>
      <c r="G381" s="323">
        <v>0</v>
      </c>
      <c r="H381" s="323">
        <v>0</v>
      </c>
    </row>
    <row r="382" spans="1:8" x14ac:dyDescent="0.25">
      <c r="A382" s="103" t="s">
        <v>806</v>
      </c>
      <c r="B382" s="324">
        <v>0</v>
      </c>
      <c r="C382" s="324">
        <v>0</v>
      </c>
      <c r="D382" s="323">
        <v>0</v>
      </c>
      <c r="E382" s="323">
        <v>4</v>
      </c>
      <c r="G382" s="323">
        <v>73</v>
      </c>
      <c r="H382" s="323">
        <v>75</v>
      </c>
    </row>
    <row r="383" spans="1:8" x14ac:dyDescent="0.25">
      <c r="A383" s="103" t="s">
        <v>877</v>
      </c>
      <c r="B383" s="324">
        <v>0</v>
      </c>
      <c r="C383" s="324">
        <v>0</v>
      </c>
      <c r="D383" s="323">
        <v>0</v>
      </c>
      <c r="E383" s="323">
        <v>0</v>
      </c>
      <c r="G383" s="323">
        <v>0</v>
      </c>
      <c r="H383" s="323">
        <v>0</v>
      </c>
    </row>
    <row r="384" spans="1:8" x14ac:dyDescent="0.25">
      <c r="A384" s="103" t="s">
        <v>787</v>
      </c>
      <c r="B384" s="324">
        <v>0</v>
      </c>
      <c r="C384" s="324">
        <v>0</v>
      </c>
      <c r="D384" s="323">
        <v>0</v>
      </c>
      <c r="E384" s="323">
        <v>0</v>
      </c>
      <c r="G384" s="323">
        <v>0</v>
      </c>
      <c r="H384" s="323">
        <v>13</v>
      </c>
    </row>
    <row r="385" spans="1:8" x14ac:dyDescent="0.25">
      <c r="A385" s="103" t="s">
        <v>933</v>
      </c>
      <c r="B385" s="324">
        <v>0</v>
      </c>
      <c r="C385" s="324">
        <v>0</v>
      </c>
      <c r="D385" s="323">
        <v>0</v>
      </c>
      <c r="E385" s="323">
        <v>0</v>
      </c>
      <c r="G385" s="323">
        <v>12</v>
      </c>
      <c r="H385" s="323">
        <v>70</v>
      </c>
    </row>
    <row r="386" spans="1:8" x14ac:dyDescent="0.25">
      <c r="A386" s="103" t="s">
        <v>378</v>
      </c>
      <c r="B386" s="324">
        <v>86</v>
      </c>
      <c r="C386" s="324">
        <v>0</v>
      </c>
      <c r="D386" s="323">
        <v>27</v>
      </c>
      <c r="E386" s="323">
        <v>0</v>
      </c>
      <c r="G386" s="323">
        <v>505</v>
      </c>
      <c r="H386" s="323">
        <v>62</v>
      </c>
    </row>
    <row r="387" spans="1:8" x14ac:dyDescent="0.25">
      <c r="A387" s="103" t="s">
        <v>961</v>
      </c>
      <c r="B387" s="324">
        <v>0</v>
      </c>
      <c r="C387" s="324">
        <v>0</v>
      </c>
      <c r="D387" s="323">
        <v>0</v>
      </c>
      <c r="E387" s="323">
        <v>0</v>
      </c>
      <c r="G387" s="323">
        <v>181</v>
      </c>
      <c r="H387" s="323">
        <v>643</v>
      </c>
    </row>
    <row r="388" spans="1:8" x14ac:dyDescent="0.25">
      <c r="A388" s="103" t="s">
        <v>797</v>
      </c>
      <c r="B388" s="324">
        <v>0</v>
      </c>
      <c r="C388" s="324">
        <v>0</v>
      </c>
      <c r="D388" s="323">
        <v>0</v>
      </c>
      <c r="E388" s="323">
        <v>0</v>
      </c>
      <c r="G388" s="323">
        <v>13</v>
      </c>
      <c r="H388" s="323">
        <v>165</v>
      </c>
    </row>
    <row r="389" spans="1:8" x14ac:dyDescent="0.25">
      <c r="A389" s="103" t="s">
        <v>1065</v>
      </c>
      <c r="B389" s="324">
        <v>0</v>
      </c>
      <c r="C389" s="324">
        <v>0</v>
      </c>
      <c r="D389" s="323">
        <v>0</v>
      </c>
      <c r="E389" s="323">
        <v>0</v>
      </c>
      <c r="G389" s="323">
        <v>0</v>
      </c>
      <c r="H389" s="323">
        <v>0</v>
      </c>
    </row>
    <row r="390" spans="1:8" x14ac:dyDescent="0.25">
      <c r="A390" s="103" t="s">
        <v>1064</v>
      </c>
      <c r="B390" s="324">
        <v>0</v>
      </c>
      <c r="C390" s="324">
        <v>0</v>
      </c>
      <c r="D390" s="323">
        <v>0</v>
      </c>
      <c r="E390" s="323">
        <v>0</v>
      </c>
      <c r="G390" s="323">
        <v>1</v>
      </c>
      <c r="H390" s="323">
        <v>4</v>
      </c>
    </row>
    <row r="391" spans="1:8" x14ac:dyDescent="0.25">
      <c r="A391" s="103" t="s">
        <v>1063</v>
      </c>
      <c r="B391" s="324">
        <v>0</v>
      </c>
      <c r="C391" s="324">
        <v>0</v>
      </c>
      <c r="D391" s="323">
        <v>0</v>
      </c>
      <c r="E391" s="323">
        <v>0</v>
      </c>
      <c r="G391" s="323">
        <v>0</v>
      </c>
      <c r="H391" s="323">
        <v>0</v>
      </c>
    </row>
    <row r="392" spans="1:8" x14ac:dyDescent="0.25">
      <c r="A392" s="103" t="s">
        <v>959</v>
      </c>
      <c r="B392" s="324">
        <v>43</v>
      </c>
      <c r="C392" s="324">
        <v>0</v>
      </c>
      <c r="D392" s="323">
        <v>0</v>
      </c>
      <c r="E392" s="323">
        <v>0</v>
      </c>
      <c r="G392" s="323">
        <v>1000</v>
      </c>
      <c r="H392" s="323">
        <v>644</v>
      </c>
    </row>
    <row r="393" spans="1:8" x14ac:dyDescent="0.25">
      <c r="A393" s="103" t="s">
        <v>1317</v>
      </c>
      <c r="B393" s="324">
        <v>0</v>
      </c>
      <c r="C393" s="324">
        <v>0</v>
      </c>
      <c r="D393" s="323">
        <v>0</v>
      </c>
      <c r="E393" s="323">
        <v>0</v>
      </c>
      <c r="G393" s="323">
        <v>1</v>
      </c>
      <c r="H393" s="323">
        <v>0</v>
      </c>
    </row>
    <row r="394" spans="1:8" x14ac:dyDescent="0.25">
      <c r="A394" s="103" t="s">
        <v>926</v>
      </c>
      <c r="B394" s="324">
        <v>0</v>
      </c>
      <c r="C394" s="324">
        <v>0</v>
      </c>
      <c r="D394" s="323">
        <v>0</v>
      </c>
      <c r="E394" s="323">
        <v>3</v>
      </c>
      <c r="G394" s="323">
        <v>1757</v>
      </c>
      <c r="H394" s="323">
        <v>1121</v>
      </c>
    </row>
    <row r="395" spans="1:8" x14ac:dyDescent="0.25">
      <c r="A395" s="103" t="s">
        <v>365</v>
      </c>
      <c r="B395" s="324">
        <v>0</v>
      </c>
      <c r="C395" s="324">
        <v>0</v>
      </c>
      <c r="D395" s="323">
        <v>0</v>
      </c>
      <c r="E395" s="323">
        <v>0</v>
      </c>
      <c r="G395" s="323">
        <v>247</v>
      </c>
      <c r="H395" s="323">
        <v>414</v>
      </c>
    </row>
    <row r="396" spans="1:8" x14ac:dyDescent="0.25">
      <c r="A396" s="103" t="s">
        <v>1011</v>
      </c>
      <c r="B396" s="324">
        <v>50</v>
      </c>
      <c r="C396" s="324">
        <v>0</v>
      </c>
      <c r="D396" s="323">
        <v>0</v>
      </c>
      <c r="E396" s="323">
        <v>0</v>
      </c>
      <c r="G396" s="323">
        <v>3</v>
      </c>
      <c r="H396" s="323">
        <v>25</v>
      </c>
    </row>
    <row r="397" spans="1:8" x14ac:dyDescent="0.25">
      <c r="A397" s="103" t="s">
        <v>1318</v>
      </c>
      <c r="B397" s="324">
        <v>0</v>
      </c>
      <c r="C397" s="324">
        <v>1</v>
      </c>
      <c r="D397" s="323">
        <v>2</v>
      </c>
      <c r="E397" s="323">
        <v>0</v>
      </c>
      <c r="G397" s="323">
        <v>4</v>
      </c>
      <c r="H397" s="323">
        <v>5</v>
      </c>
    </row>
    <row r="398" spans="1:8" x14ac:dyDescent="0.25">
      <c r="A398" s="103" t="s">
        <v>363</v>
      </c>
      <c r="B398" s="324">
        <v>0</v>
      </c>
      <c r="C398" s="324">
        <v>0</v>
      </c>
      <c r="D398" s="323">
        <v>0</v>
      </c>
      <c r="E398" s="323">
        <v>0</v>
      </c>
      <c r="G398" s="323">
        <v>0</v>
      </c>
      <c r="H398" s="323">
        <v>96</v>
      </c>
    </row>
    <row r="399" spans="1:8" x14ac:dyDescent="0.25">
      <c r="A399" s="103" t="s">
        <v>901</v>
      </c>
      <c r="B399" s="324">
        <v>0</v>
      </c>
      <c r="C399" s="324">
        <v>0</v>
      </c>
      <c r="D399" s="323">
        <v>0</v>
      </c>
      <c r="E399" s="323">
        <v>0</v>
      </c>
      <c r="G399" s="323">
        <v>12</v>
      </c>
      <c r="H399" s="323">
        <v>0</v>
      </c>
    </row>
    <row r="400" spans="1:8" x14ac:dyDescent="0.25">
      <c r="A400" s="103" t="s">
        <v>341</v>
      </c>
      <c r="B400" s="324">
        <v>51</v>
      </c>
      <c r="C400" s="324">
        <v>0</v>
      </c>
      <c r="D400" s="323">
        <v>23</v>
      </c>
      <c r="E400" s="323">
        <v>0</v>
      </c>
      <c r="G400" s="323">
        <v>9</v>
      </c>
      <c r="H400" s="323">
        <v>1</v>
      </c>
    </row>
    <row r="401" spans="1:8" x14ac:dyDescent="0.25">
      <c r="A401" s="103" t="s">
        <v>854</v>
      </c>
      <c r="B401" s="324">
        <v>0</v>
      </c>
      <c r="C401" s="324">
        <v>0</v>
      </c>
      <c r="D401" s="323">
        <v>14</v>
      </c>
      <c r="E401" s="323">
        <v>0</v>
      </c>
      <c r="G401" s="323">
        <v>0</v>
      </c>
      <c r="H401" s="323">
        <v>1</v>
      </c>
    </row>
    <row r="402" spans="1:8" x14ac:dyDescent="0.25">
      <c r="A402" s="103" t="s">
        <v>761</v>
      </c>
      <c r="B402" s="324">
        <v>36</v>
      </c>
      <c r="C402" s="324">
        <v>0</v>
      </c>
      <c r="D402" s="323">
        <v>34</v>
      </c>
      <c r="E402" s="323">
        <v>0</v>
      </c>
      <c r="G402" s="323">
        <v>19</v>
      </c>
      <c r="H402" s="323">
        <v>646</v>
      </c>
    </row>
    <row r="403" spans="1:8" x14ac:dyDescent="0.25">
      <c r="A403" s="103" t="s">
        <v>853</v>
      </c>
      <c r="B403" s="324">
        <v>1</v>
      </c>
      <c r="C403" s="324">
        <v>0</v>
      </c>
      <c r="D403" s="323">
        <v>0</v>
      </c>
      <c r="E403" s="323">
        <v>0</v>
      </c>
      <c r="G403" s="323">
        <v>1</v>
      </c>
      <c r="H403" s="323">
        <v>44</v>
      </c>
    </row>
    <row r="404" spans="1:8" x14ac:dyDescent="0.25">
      <c r="A404" s="103" t="s">
        <v>974</v>
      </c>
      <c r="B404" s="324">
        <v>0</v>
      </c>
      <c r="C404" s="324">
        <v>0</v>
      </c>
      <c r="D404" s="323">
        <v>0</v>
      </c>
      <c r="E404" s="323">
        <v>0</v>
      </c>
      <c r="G404" s="323">
        <v>4</v>
      </c>
      <c r="H404" s="323">
        <v>96</v>
      </c>
    </row>
    <row r="405" spans="1:8" x14ac:dyDescent="0.25">
      <c r="A405" s="103" t="s">
        <v>883</v>
      </c>
      <c r="B405" s="324">
        <v>324</v>
      </c>
      <c r="C405" s="324">
        <v>0</v>
      </c>
      <c r="D405" s="323">
        <v>295</v>
      </c>
      <c r="E405" s="323">
        <v>6</v>
      </c>
      <c r="G405" s="323">
        <v>0</v>
      </c>
      <c r="H405" s="323">
        <v>4395</v>
      </c>
    </row>
    <row r="406" spans="1:8" x14ac:dyDescent="0.25">
      <c r="A406" s="103" t="s">
        <v>320</v>
      </c>
      <c r="B406" s="324">
        <v>0</v>
      </c>
      <c r="C406" s="324">
        <v>0</v>
      </c>
      <c r="D406" s="323">
        <v>0</v>
      </c>
      <c r="E406" s="323">
        <v>52</v>
      </c>
      <c r="G406" s="323">
        <v>71</v>
      </c>
      <c r="H406" s="323">
        <v>532</v>
      </c>
    </row>
    <row r="407" spans="1:8" x14ac:dyDescent="0.25">
      <c r="A407" s="103" t="s">
        <v>1062</v>
      </c>
      <c r="B407" s="324">
        <v>0</v>
      </c>
      <c r="C407" s="324">
        <v>0</v>
      </c>
      <c r="D407" s="323">
        <v>0</v>
      </c>
      <c r="E407" s="323">
        <v>0</v>
      </c>
      <c r="G407" s="323">
        <v>0</v>
      </c>
      <c r="H407" s="323">
        <v>7</v>
      </c>
    </row>
    <row r="408" spans="1:8" x14ac:dyDescent="0.25">
      <c r="A408" s="103" t="s">
        <v>1061</v>
      </c>
      <c r="B408" s="324">
        <v>0</v>
      </c>
      <c r="C408" s="324">
        <v>0</v>
      </c>
      <c r="D408" s="323">
        <v>0</v>
      </c>
      <c r="E408" s="323">
        <v>24</v>
      </c>
      <c r="G408" s="323">
        <v>3</v>
      </c>
      <c r="H408" s="323">
        <v>2</v>
      </c>
    </row>
    <row r="409" spans="1:8" x14ac:dyDescent="0.25">
      <c r="A409" s="103" t="s">
        <v>747</v>
      </c>
      <c r="B409" s="324">
        <v>468</v>
      </c>
      <c r="C409" s="324">
        <v>0</v>
      </c>
      <c r="D409" s="323">
        <v>427</v>
      </c>
      <c r="E409" s="323">
        <v>0</v>
      </c>
      <c r="G409" s="323">
        <v>268</v>
      </c>
      <c r="H409" s="323">
        <v>4641</v>
      </c>
    </row>
    <row r="410" spans="1:8" x14ac:dyDescent="0.25">
      <c r="A410" s="103" t="s">
        <v>1060</v>
      </c>
      <c r="B410" s="324">
        <v>0</v>
      </c>
      <c r="C410" s="324">
        <v>0</v>
      </c>
      <c r="D410" s="323">
        <v>0</v>
      </c>
      <c r="E410" s="323">
        <v>0</v>
      </c>
      <c r="G410" s="323">
        <v>2</v>
      </c>
      <c r="H410" s="323">
        <v>102</v>
      </c>
    </row>
    <row r="411" spans="1:8" x14ac:dyDescent="0.25">
      <c r="A411" s="103" t="s">
        <v>935</v>
      </c>
      <c r="B411" s="324">
        <v>0</v>
      </c>
      <c r="C411" s="324">
        <v>0</v>
      </c>
      <c r="D411" s="323">
        <v>0</v>
      </c>
      <c r="E411" s="323">
        <v>0</v>
      </c>
      <c r="G411" s="323">
        <v>0</v>
      </c>
      <c r="H411" s="323">
        <v>216</v>
      </c>
    </row>
    <row r="412" spans="1:8" x14ac:dyDescent="0.25">
      <c r="A412" s="103" t="s">
        <v>875</v>
      </c>
      <c r="B412" s="324">
        <v>0</v>
      </c>
      <c r="C412" s="324">
        <v>0</v>
      </c>
      <c r="D412" s="323">
        <v>0</v>
      </c>
      <c r="E412" s="323">
        <v>0</v>
      </c>
      <c r="G412" s="323">
        <v>0</v>
      </c>
      <c r="H412" s="323">
        <v>0</v>
      </c>
    </row>
    <row r="413" spans="1:8" x14ac:dyDescent="0.25">
      <c r="A413" s="103" t="s">
        <v>873</v>
      </c>
      <c r="B413" s="324">
        <v>0</v>
      </c>
      <c r="C413" s="324">
        <v>0</v>
      </c>
      <c r="D413" s="323">
        <v>70</v>
      </c>
      <c r="E413" s="323">
        <v>0</v>
      </c>
      <c r="G413" s="323">
        <v>93</v>
      </c>
      <c r="H413" s="323">
        <v>180</v>
      </c>
    </row>
    <row r="414" spans="1:8" x14ac:dyDescent="0.25">
      <c r="A414" s="103" t="s">
        <v>833</v>
      </c>
      <c r="B414" s="324">
        <v>190</v>
      </c>
      <c r="C414" s="324">
        <v>0</v>
      </c>
      <c r="D414" s="323">
        <v>0</v>
      </c>
      <c r="E414" s="323">
        <v>0</v>
      </c>
      <c r="G414" s="323">
        <v>285</v>
      </c>
      <c r="H414" s="323">
        <v>2622</v>
      </c>
    </row>
    <row r="415" spans="1:8" x14ac:dyDescent="0.25">
      <c r="A415" s="103" t="s">
        <v>923</v>
      </c>
      <c r="B415" s="324">
        <v>0</v>
      </c>
      <c r="C415" s="324">
        <v>0</v>
      </c>
      <c r="D415" s="323">
        <v>0</v>
      </c>
      <c r="E415" s="323">
        <v>0</v>
      </c>
      <c r="G415" s="323">
        <v>0</v>
      </c>
      <c r="H415" s="323">
        <v>0</v>
      </c>
    </row>
    <row r="416" spans="1:8" x14ac:dyDescent="0.25">
      <c r="A416" s="103" t="s">
        <v>973</v>
      </c>
      <c r="B416" s="326">
        <v>0</v>
      </c>
      <c r="C416" s="324">
        <v>0</v>
      </c>
      <c r="D416" s="323">
        <v>0</v>
      </c>
      <c r="E416" s="323">
        <v>0</v>
      </c>
      <c r="G416" s="323">
        <v>0</v>
      </c>
      <c r="H416" s="323">
        <v>103</v>
      </c>
    </row>
    <row r="417" spans="1:8" x14ac:dyDescent="0.25">
      <c r="A417" s="103" t="s">
        <v>1227</v>
      </c>
      <c r="B417" s="323">
        <v>27</v>
      </c>
      <c r="C417" s="324">
        <v>0</v>
      </c>
      <c r="D417" s="323">
        <v>57</v>
      </c>
      <c r="E417" s="323">
        <v>0</v>
      </c>
      <c r="G417" s="323">
        <v>0</v>
      </c>
      <c r="H417" s="323">
        <v>8</v>
      </c>
    </row>
    <row r="418" spans="1:8" x14ac:dyDescent="0.25">
      <c r="A418" s="103" t="s">
        <v>866</v>
      </c>
      <c r="B418" s="323">
        <v>41</v>
      </c>
      <c r="C418" s="324">
        <v>0</v>
      </c>
      <c r="D418" s="323">
        <v>9</v>
      </c>
      <c r="E418" s="323">
        <v>0</v>
      </c>
      <c r="G418" s="323">
        <v>0</v>
      </c>
      <c r="H418" s="323">
        <v>164</v>
      </c>
    </row>
    <row r="419" spans="1:8" x14ac:dyDescent="0.25">
      <c r="A419" s="103" t="s">
        <v>294</v>
      </c>
      <c r="B419" s="323">
        <v>0</v>
      </c>
      <c r="C419" s="324">
        <v>0</v>
      </c>
      <c r="D419" s="323">
        <v>0</v>
      </c>
      <c r="E419" s="323">
        <v>0</v>
      </c>
      <c r="G419" s="323">
        <v>0</v>
      </c>
      <c r="H419" s="323">
        <v>0</v>
      </c>
    </row>
    <row r="420" spans="1:8" x14ac:dyDescent="0.25">
      <c r="A420" s="103" t="s">
        <v>886</v>
      </c>
      <c r="B420" s="324">
        <v>31</v>
      </c>
      <c r="C420" s="324">
        <v>0</v>
      </c>
      <c r="D420" s="323">
        <v>11</v>
      </c>
      <c r="E420" s="323">
        <v>0</v>
      </c>
      <c r="G420" s="323">
        <v>0</v>
      </c>
      <c r="H420" s="323">
        <v>436</v>
      </c>
    </row>
    <row r="421" spans="1:8" x14ac:dyDescent="0.25">
      <c r="A421" s="103" t="s">
        <v>1059</v>
      </c>
      <c r="B421" s="324">
        <v>1</v>
      </c>
      <c r="C421" s="324">
        <v>0</v>
      </c>
      <c r="D421" s="323">
        <v>0</v>
      </c>
      <c r="E421" s="323">
        <v>0</v>
      </c>
      <c r="G421" s="323">
        <v>2</v>
      </c>
      <c r="H421" s="323">
        <v>7</v>
      </c>
    </row>
    <row r="422" spans="1:8" x14ac:dyDescent="0.25">
      <c r="A422" s="103" t="s">
        <v>851</v>
      </c>
      <c r="B422" s="324">
        <v>37</v>
      </c>
      <c r="C422" s="324">
        <v>0</v>
      </c>
      <c r="D422" s="323">
        <v>0</v>
      </c>
      <c r="E422" s="323">
        <v>0</v>
      </c>
      <c r="G422" s="323">
        <v>4</v>
      </c>
      <c r="H422" s="323">
        <v>424</v>
      </c>
    </row>
    <row r="423" spans="1:8" x14ac:dyDescent="0.25">
      <c r="A423" s="103" t="s">
        <v>275</v>
      </c>
      <c r="B423" s="324">
        <v>0</v>
      </c>
      <c r="C423" s="324">
        <v>1</v>
      </c>
      <c r="D423" s="323">
        <v>7</v>
      </c>
      <c r="E423" s="323">
        <v>1</v>
      </c>
      <c r="G423" s="323">
        <v>4</v>
      </c>
      <c r="H423" s="323">
        <v>44</v>
      </c>
    </row>
    <row r="424" spans="1:8" x14ac:dyDescent="0.25">
      <c r="A424" s="103" t="s">
        <v>1195</v>
      </c>
      <c r="B424" s="324">
        <v>0</v>
      </c>
      <c r="C424" s="324">
        <v>0</v>
      </c>
      <c r="D424" s="323">
        <v>0</v>
      </c>
      <c r="E424" s="323">
        <v>0</v>
      </c>
      <c r="G424" s="323">
        <v>7</v>
      </c>
      <c r="H424" s="323">
        <v>0</v>
      </c>
    </row>
    <row r="425" spans="1:8" x14ac:dyDescent="0.25">
      <c r="A425" s="103" t="s">
        <v>1035</v>
      </c>
      <c r="B425" s="326">
        <v>0</v>
      </c>
      <c r="C425" s="324">
        <v>0</v>
      </c>
      <c r="D425" s="323">
        <v>0</v>
      </c>
      <c r="E425" s="323">
        <v>7</v>
      </c>
      <c r="G425" s="323">
        <v>0</v>
      </c>
      <c r="H425" s="323">
        <v>20</v>
      </c>
    </row>
    <row r="426" spans="1:8" x14ac:dyDescent="0.25">
      <c r="A426" s="103" t="s">
        <v>1194</v>
      </c>
      <c r="B426" s="323">
        <v>0</v>
      </c>
      <c r="C426" s="324">
        <v>0</v>
      </c>
      <c r="D426" s="323">
        <v>0</v>
      </c>
      <c r="E426" s="323">
        <v>0</v>
      </c>
      <c r="G426" s="323">
        <v>0</v>
      </c>
      <c r="H426" s="323">
        <v>188</v>
      </c>
    </row>
    <row r="427" spans="1:8" x14ac:dyDescent="0.25">
      <c r="A427" s="103" t="s">
        <v>1010</v>
      </c>
      <c r="B427" s="323">
        <v>0</v>
      </c>
      <c r="C427" s="324">
        <v>0</v>
      </c>
      <c r="D427" s="323">
        <v>0</v>
      </c>
      <c r="E427" s="323">
        <v>0</v>
      </c>
      <c r="G427" s="323">
        <v>0</v>
      </c>
      <c r="H427" s="323">
        <v>0</v>
      </c>
    </row>
    <row r="428" spans="1:8" x14ac:dyDescent="0.25">
      <c r="A428" s="103" t="s">
        <v>1175</v>
      </c>
      <c r="B428" s="323">
        <v>0</v>
      </c>
      <c r="C428" s="324">
        <v>0</v>
      </c>
      <c r="D428" s="323">
        <v>0</v>
      </c>
      <c r="E428" s="323">
        <v>0</v>
      </c>
      <c r="G428" s="323">
        <v>0</v>
      </c>
      <c r="H428" s="323">
        <v>0</v>
      </c>
    </row>
    <row r="429" spans="1:8" x14ac:dyDescent="0.25">
      <c r="A429" s="103" t="s">
        <v>972</v>
      </c>
      <c r="B429" s="323">
        <v>49</v>
      </c>
      <c r="C429" s="324">
        <v>0</v>
      </c>
      <c r="D429" s="323">
        <v>20</v>
      </c>
      <c r="E429" s="323">
        <v>0</v>
      </c>
      <c r="G429" s="323">
        <v>11</v>
      </c>
      <c r="H429" s="323">
        <v>115</v>
      </c>
    </row>
    <row r="430" spans="1:8" x14ac:dyDescent="0.25">
      <c r="A430" s="103" t="s">
        <v>844</v>
      </c>
      <c r="B430" s="326">
        <v>0</v>
      </c>
      <c r="C430" s="324">
        <v>0</v>
      </c>
      <c r="D430" s="323">
        <v>0</v>
      </c>
      <c r="E430" s="323">
        <v>0</v>
      </c>
      <c r="G430" s="323">
        <v>0</v>
      </c>
      <c r="H430" s="323">
        <v>117</v>
      </c>
    </row>
    <row r="431" spans="1:8" x14ac:dyDescent="0.25">
      <c r="A431" s="103" t="s">
        <v>265</v>
      </c>
      <c r="B431" s="323">
        <v>8</v>
      </c>
      <c r="C431" s="324">
        <v>0</v>
      </c>
      <c r="D431" s="323">
        <v>0</v>
      </c>
      <c r="E431" s="323">
        <v>1</v>
      </c>
      <c r="G431" s="323">
        <v>54</v>
      </c>
      <c r="H431" s="323">
        <v>145</v>
      </c>
    </row>
    <row r="432" spans="1:8" x14ac:dyDescent="0.25">
      <c r="A432" s="103" t="s">
        <v>831</v>
      </c>
      <c r="B432" s="323">
        <v>0</v>
      </c>
      <c r="C432" s="324">
        <v>0</v>
      </c>
      <c r="D432" s="323">
        <v>0</v>
      </c>
      <c r="E432" s="323">
        <v>0</v>
      </c>
      <c r="G432" s="323">
        <v>6</v>
      </c>
      <c r="H432" s="323">
        <v>1609</v>
      </c>
    </row>
    <row r="433" spans="1:8" x14ac:dyDescent="0.25">
      <c r="A433" s="103" t="s">
        <v>246</v>
      </c>
      <c r="B433" s="323">
        <v>0</v>
      </c>
      <c r="C433" s="324">
        <v>13</v>
      </c>
      <c r="D433" s="323">
        <v>0</v>
      </c>
      <c r="E433" s="323">
        <v>0</v>
      </c>
      <c r="G433" s="323">
        <v>0</v>
      </c>
      <c r="H433" s="323">
        <v>43</v>
      </c>
    </row>
    <row r="434" spans="1:8" x14ac:dyDescent="0.25">
      <c r="A434" s="103" t="s">
        <v>1058</v>
      </c>
      <c r="B434" s="324">
        <v>0</v>
      </c>
      <c r="C434" s="324">
        <v>0</v>
      </c>
      <c r="D434" s="323">
        <v>0</v>
      </c>
      <c r="E434" s="323">
        <v>0</v>
      </c>
      <c r="G434" s="323">
        <v>0</v>
      </c>
      <c r="H434" s="323">
        <v>578</v>
      </c>
    </row>
    <row r="435" spans="1:8" x14ac:dyDescent="0.25">
      <c r="A435" s="103" t="s">
        <v>827</v>
      </c>
      <c r="B435" s="324">
        <v>0</v>
      </c>
      <c r="C435" s="324">
        <v>0</v>
      </c>
      <c r="D435" s="323">
        <v>13</v>
      </c>
      <c r="E435" s="323">
        <v>0</v>
      </c>
      <c r="G435" s="323">
        <v>41</v>
      </c>
      <c r="H435" s="323">
        <v>109</v>
      </c>
    </row>
    <row r="436" spans="1:8" x14ac:dyDescent="0.25">
      <c r="A436" s="103" t="s">
        <v>240</v>
      </c>
      <c r="B436" s="324">
        <v>0</v>
      </c>
      <c r="C436" s="324">
        <v>0</v>
      </c>
      <c r="D436" s="323">
        <v>0</v>
      </c>
      <c r="E436" s="323">
        <v>0</v>
      </c>
      <c r="G436" s="323">
        <v>66</v>
      </c>
      <c r="H436" s="323">
        <v>38</v>
      </c>
    </row>
    <row r="437" spans="1:8" x14ac:dyDescent="0.25">
      <c r="A437" s="103" t="s">
        <v>1057</v>
      </c>
      <c r="B437" s="324">
        <v>0</v>
      </c>
      <c r="C437" s="324">
        <v>0</v>
      </c>
      <c r="D437" s="323">
        <v>0</v>
      </c>
      <c r="E437" s="323">
        <v>1</v>
      </c>
      <c r="G437" s="323">
        <v>0</v>
      </c>
      <c r="H437" s="323">
        <v>14</v>
      </c>
    </row>
    <row r="438" spans="1:8" x14ac:dyDescent="0.25">
      <c r="A438" s="103" t="s">
        <v>845</v>
      </c>
      <c r="B438" s="324">
        <v>0</v>
      </c>
      <c r="C438" s="324">
        <v>0</v>
      </c>
      <c r="D438" s="323">
        <v>0</v>
      </c>
      <c r="E438" s="323">
        <v>0</v>
      </c>
      <c r="G438" s="323">
        <v>391</v>
      </c>
      <c r="H438" s="323">
        <v>125</v>
      </c>
    </row>
    <row r="439" spans="1:8" x14ac:dyDescent="0.25">
      <c r="A439" s="103" t="s">
        <v>1056</v>
      </c>
      <c r="B439" s="324">
        <v>93</v>
      </c>
      <c r="C439" s="324">
        <v>0</v>
      </c>
      <c r="D439" s="323">
        <v>21</v>
      </c>
      <c r="E439" s="323">
        <v>0</v>
      </c>
      <c r="G439" s="323">
        <v>8</v>
      </c>
      <c r="H439" s="323">
        <v>569</v>
      </c>
    </row>
    <row r="440" spans="1:8" x14ac:dyDescent="0.25">
      <c r="A440" s="103" t="s">
        <v>760</v>
      </c>
      <c r="B440" s="324">
        <v>0</v>
      </c>
      <c r="C440" s="324">
        <v>0</v>
      </c>
      <c r="D440" s="323">
        <v>10</v>
      </c>
      <c r="E440" s="323">
        <v>0</v>
      </c>
      <c r="G440" s="323">
        <v>6</v>
      </c>
      <c r="H440" s="323">
        <v>1</v>
      </c>
    </row>
    <row r="441" spans="1:8" x14ac:dyDescent="0.25">
      <c r="A441" s="103" t="s">
        <v>796</v>
      </c>
      <c r="B441" s="324">
        <v>56</v>
      </c>
      <c r="C441" s="324">
        <v>0</v>
      </c>
      <c r="D441" s="323">
        <v>22</v>
      </c>
      <c r="E441" s="323">
        <v>0</v>
      </c>
      <c r="G441" s="323">
        <v>16</v>
      </c>
      <c r="H441" s="323">
        <v>251</v>
      </c>
    </row>
    <row r="442" spans="1:8" x14ac:dyDescent="0.25">
      <c r="A442" s="103" t="s">
        <v>885</v>
      </c>
      <c r="B442" s="326">
        <v>0</v>
      </c>
      <c r="C442" s="324">
        <v>0</v>
      </c>
      <c r="D442" s="323">
        <v>0</v>
      </c>
      <c r="E442" s="323">
        <v>0</v>
      </c>
      <c r="G442" s="323">
        <v>16</v>
      </c>
      <c r="H442" s="323">
        <v>128</v>
      </c>
    </row>
    <row r="443" spans="1:8" x14ac:dyDescent="0.25">
      <c r="A443" s="103" t="s">
        <v>832</v>
      </c>
      <c r="B443" s="323">
        <v>0</v>
      </c>
      <c r="C443" s="324">
        <v>0</v>
      </c>
      <c r="D443" s="323">
        <v>14</v>
      </c>
      <c r="E443" s="323">
        <v>0</v>
      </c>
      <c r="G443" s="323">
        <v>4</v>
      </c>
      <c r="H443" s="323">
        <v>7</v>
      </c>
    </row>
    <row r="444" spans="1:8" x14ac:dyDescent="0.25">
      <c r="A444" s="103" t="s">
        <v>1034</v>
      </c>
      <c r="B444" s="323">
        <v>1</v>
      </c>
      <c r="C444" s="324">
        <v>0</v>
      </c>
      <c r="D444" s="323">
        <v>0</v>
      </c>
      <c r="E444" s="323">
        <v>2</v>
      </c>
      <c r="G444" s="323">
        <v>1</v>
      </c>
      <c r="H444" s="323">
        <v>1</v>
      </c>
    </row>
    <row r="445" spans="1:8" x14ac:dyDescent="0.25">
      <c r="A445" s="103" t="s">
        <v>828</v>
      </c>
      <c r="B445" s="323">
        <v>0</v>
      </c>
      <c r="C445" s="324">
        <v>0</v>
      </c>
      <c r="D445" s="323">
        <v>3</v>
      </c>
      <c r="E445" s="323">
        <v>0</v>
      </c>
      <c r="G445" s="323">
        <v>4</v>
      </c>
      <c r="H445" s="323">
        <v>38</v>
      </c>
    </row>
    <row r="446" spans="1:8" x14ac:dyDescent="0.25">
      <c r="A446" s="103" t="s">
        <v>971</v>
      </c>
      <c r="B446" s="326">
        <v>0</v>
      </c>
      <c r="C446" s="324">
        <v>0</v>
      </c>
      <c r="D446" s="323">
        <v>0</v>
      </c>
      <c r="E446" s="323">
        <v>0</v>
      </c>
      <c r="G446" s="323">
        <v>0</v>
      </c>
      <c r="H446" s="323">
        <v>0</v>
      </c>
    </row>
    <row r="447" spans="1:8" x14ac:dyDescent="0.25">
      <c r="A447" s="103" t="s">
        <v>1009</v>
      </c>
      <c r="B447" s="323">
        <v>0</v>
      </c>
      <c r="C447" s="324">
        <v>0</v>
      </c>
      <c r="D447" s="323">
        <v>0</v>
      </c>
      <c r="E447" s="323">
        <v>0</v>
      </c>
      <c r="G447" s="323">
        <v>1</v>
      </c>
      <c r="H447" s="323">
        <v>0</v>
      </c>
    </row>
    <row r="448" spans="1:8" x14ac:dyDescent="0.25">
      <c r="A448" s="103" t="s">
        <v>795</v>
      </c>
      <c r="B448" s="323">
        <v>0</v>
      </c>
      <c r="C448" s="324">
        <v>0</v>
      </c>
      <c r="D448" s="323">
        <v>2</v>
      </c>
      <c r="E448" s="323">
        <v>0</v>
      </c>
      <c r="G448" s="323">
        <v>4</v>
      </c>
      <c r="H448" s="323">
        <v>7</v>
      </c>
    </row>
    <row r="449" spans="1:8" x14ac:dyDescent="0.25">
      <c r="A449" s="103" t="s">
        <v>1173</v>
      </c>
      <c r="B449" s="323">
        <v>0</v>
      </c>
      <c r="C449" s="324">
        <v>0</v>
      </c>
      <c r="D449" s="323">
        <v>0</v>
      </c>
      <c r="E449" s="323">
        <v>0</v>
      </c>
      <c r="G449" s="323">
        <v>5</v>
      </c>
      <c r="H449" s="323">
        <v>2</v>
      </c>
    </row>
    <row r="450" spans="1:8" x14ac:dyDescent="0.25">
      <c r="A450" s="103" t="s">
        <v>1144</v>
      </c>
      <c r="B450" s="323">
        <v>0</v>
      </c>
      <c r="C450" s="324">
        <v>0</v>
      </c>
      <c r="D450" s="323">
        <v>0</v>
      </c>
      <c r="E450" s="323">
        <v>0</v>
      </c>
      <c r="G450" s="323">
        <v>0</v>
      </c>
      <c r="H450" s="323">
        <v>0</v>
      </c>
    </row>
    <row r="451" spans="1:8" x14ac:dyDescent="0.25">
      <c r="A451" s="103" t="s">
        <v>233</v>
      </c>
      <c r="B451" s="324">
        <v>0</v>
      </c>
      <c r="C451" s="324">
        <v>4</v>
      </c>
      <c r="D451" s="323">
        <v>0</v>
      </c>
      <c r="E451" s="323">
        <v>9</v>
      </c>
      <c r="G451" s="323">
        <v>132</v>
      </c>
      <c r="H451" s="323">
        <v>1</v>
      </c>
    </row>
    <row r="452" spans="1:8" x14ac:dyDescent="0.25">
      <c r="A452" s="103" t="s">
        <v>822</v>
      </c>
      <c r="B452" s="324">
        <v>0</v>
      </c>
      <c r="C452" s="324">
        <v>0</v>
      </c>
      <c r="D452" s="323">
        <v>1</v>
      </c>
      <c r="E452" s="323">
        <v>3</v>
      </c>
      <c r="G452" s="323">
        <v>29</v>
      </c>
      <c r="H452" s="323">
        <v>2</v>
      </c>
    </row>
    <row r="453" spans="1:8" x14ac:dyDescent="0.25">
      <c r="A453" s="103" t="s">
        <v>228</v>
      </c>
      <c r="B453" s="324">
        <v>0</v>
      </c>
      <c r="C453" s="324">
        <v>0</v>
      </c>
      <c r="D453" s="323">
        <v>0</v>
      </c>
      <c r="E453" s="323">
        <v>0</v>
      </c>
      <c r="G453" s="323">
        <v>0</v>
      </c>
      <c r="H453" s="323">
        <v>0</v>
      </c>
    </row>
    <row r="454" spans="1:8" x14ac:dyDescent="0.25">
      <c r="A454" s="103" t="s">
        <v>1055</v>
      </c>
      <c r="B454" s="324">
        <v>0</v>
      </c>
      <c r="C454" s="324">
        <v>0</v>
      </c>
      <c r="D454" s="323">
        <v>0</v>
      </c>
      <c r="E454" s="323">
        <v>1</v>
      </c>
      <c r="G454" s="323">
        <v>3</v>
      </c>
      <c r="H454" s="323">
        <v>0</v>
      </c>
    </row>
    <row r="455" spans="1:8" x14ac:dyDescent="0.25">
      <c r="A455" s="103" t="s">
        <v>1054</v>
      </c>
      <c r="B455" s="324">
        <v>0</v>
      </c>
      <c r="C455" s="324">
        <v>0</v>
      </c>
      <c r="D455" s="323">
        <v>0</v>
      </c>
      <c r="E455" s="323">
        <v>0</v>
      </c>
      <c r="G455" s="323">
        <v>0</v>
      </c>
      <c r="H455" s="323">
        <v>24</v>
      </c>
    </row>
    <row r="456" spans="1:8" x14ac:dyDescent="0.25">
      <c r="A456" s="103" t="s">
        <v>759</v>
      </c>
      <c r="B456" s="324">
        <v>30</v>
      </c>
      <c r="C456" s="324">
        <v>0</v>
      </c>
      <c r="D456" s="323">
        <v>0</v>
      </c>
      <c r="E456" s="323">
        <v>0</v>
      </c>
      <c r="G456" s="323">
        <v>12</v>
      </c>
      <c r="H456" s="323">
        <v>59</v>
      </c>
    </row>
    <row r="457" spans="1:8" x14ac:dyDescent="0.25">
      <c r="A457" s="103" t="s">
        <v>221</v>
      </c>
      <c r="B457" s="324">
        <v>0</v>
      </c>
      <c r="C457" s="324">
        <v>0</v>
      </c>
      <c r="D457" s="323">
        <v>0</v>
      </c>
      <c r="E457" s="323">
        <v>0</v>
      </c>
      <c r="G457" s="323">
        <v>0</v>
      </c>
      <c r="H457" s="323">
        <v>0</v>
      </c>
    </row>
    <row r="458" spans="1:8" x14ac:dyDescent="0.25">
      <c r="A458" s="103" t="s">
        <v>884</v>
      </c>
      <c r="B458" s="324">
        <v>0</v>
      </c>
      <c r="C458" s="324">
        <v>0</v>
      </c>
      <c r="D458" s="323">
        <v>2</v>
      </c>
      <c r="E458" s="323">
        <v>0</v>
      </c>
      <c r="G458" s="323">
        <v>3</v>
      </c>
      <c r="H458" s="323">
        <v>12</v>
      </c>
    </row>
    <row r="459" spans="1:8" x14ac:dyDescent="0.25">
      <c r="A459" s="103" t="s">
        <v>212</v>
      </c>
      <c r="B459" s="324">
        <v>0</v>
      </c>
      <c r="C459" s="324">
        <v>0</v>
      </c>
      <c r="D459" s="323">
        <v>0</v>
      </c>
      <c r="E459" s="323">
        <v>6</v>
      </c>
      <c r="G459" s="323">
        <v>5</v>
      </c>
      <c r="H459" s="323">
        <v>9</v>
      </c>
    </row>
    <row r="460" spans="1:8" x14ac:dyDescent="0.25">
      <c r="A460" s="103" t="s">
        <v>1007</v>
      </c>
      <c r="B460" s="324">
        <v>0</v>
      </c>
      <c r="C460" s="324">
        <v>0</v>
      </c>
      <c r="D460" s="323">
        <v>0</v>
      </c>
      <c r="E460" s="323">
        <v>0</v>
      </c>
      <c r="G460" s="323">
        <v>0</v>
      </c>
      <c r="H460" s="323">
        <v>79</v>
      </c>
    </row>
    <row r="461" spans="1:8" x14ac:dyDescent="0.25">
      <c r="A461" s="103" t="s">
        <v>843</v>
      </c>
      <c r="B461" s="324">
        <v>0</v>
      </c>
      <c r="C461" s="324">
        <v>0</v>
      </c>
      <c r="D461" s="323">
        <v>0</v>
      </c>
      <c r="E461" s="323">
        <v>0</v>
      </c>
      <c r="G461" s="323">
        <v>1</v>
      </c>
      <c r="H461" s="323">
        <v>23</v>
      </c>
    </row>
    <row r="462" spans="1:8" x14ac:dyDescent="0.25">
      <c r="A462" s="103" t="s">
        <v>794</v>
      </c>
      <c r="B462" s="324">
        <v>0</v>
      </c>
      <c r="C462" s="324">
        <v>0</v>
      </c>
      <c r="D462" s="323">
        <v>0</v>
      </c>
      <c r="E462" s="323">
        <v>0</v>
      </c>
      <c r="G462" s="323">
        <v>1</v>
      </c>
      <c r="H462" s="323">
        <v>9</v>
      </c>
    </row>
    <row r="463" spans="1:8" x14ac:dyDescent="0.25">
      <c r="A463" s="103" t="s">
        <v>199</v>
      </c>
      <c r="B463" s="324">
        <v>0</v>
      </c>
      <c r="C463" s="324">
        <v>0</v>
      </c>
      <c r="D463" s="323">
        <v>10</v>
      </c>
      <c r="E463" s="323">
        <v>0</v>
      </c>
      <c r="G463" s="323">
        <v>57</v>
      </c>
      <c r="H463" s="323">
        <v>168</v>
      </c>
    </row>
    <row r="464" spans="1:8" x14ac:dyDescent="0.25">
      <c r="A464" s="103" t="s">
        <v>768</v>
      </c>
      <c r="B464" s="324">
        <v>0</v>
      </c>
      <c r="C464" s="324">
        <v>0</v>
      </c>
      <c r="D464" s="323">
        <v>0</v>
      </c>
      <c r="E464" s="323">
        <v>0</v>
      </c>
      <c r="G464" s="323">
        <v>1</v>
      </c>
      <c r="H464" s="323">
        <v>0</v>
      </c>
    </row>
    <row r="465" spans="1:8" x14ac:dyDescent="0.25">
      <c r="A465" s="103" t="s">
        <v>1053</v>
      </c>
      <c r="B465" s="324">
        <v>0</v>
      </c>
      <c r="C465" s="324">
        <v>0</v>
      </c>
      <c r="D465" s="323">
        <v>0</v>
      </c>
      <c r="E465" s="323">
        <v>0</v>
      </c>
      <c r="G465" s="323">
        <v>0</v>
      </c>
      <c r="H465" s="323">
        <v>0</v>
      </c>
    </row>
    <row r="466" spans="1:8" x14ac:dyDescent="0.25">
      <c r="A466" s="103" t="s">
        <v>1052</v>
      </c>
      <c r="B466" s="324">
        <v>0</v>
      </c>
      <c r="C466" s="324">
        <v>0</v>
      </c>
      <c r="D466" s="323">
        <v>0</v>
      </c>
      <c r="E466" s="323">
        <v>0</v>
      </c>
      <c r="G466" s="323">
        <v>14</v>
      </c>
      <c r="H466" s="323">
        <v>4</v>
      </c>
    </row>
    <row r="467" spans="1:8" x14ac:dyDescent="0.25">
      <c r="A467" s="103" t="s">
        <v>1187</v>
      </c>
      <c r="B467" s="324">
        <v>0</v>
      </c>
      <c r="C467" s="324">
        <v>0</v>
      </c>
      <c r="D467" s="323">
        <v>0</v>
      </c>
      <c r="E467" s="323">
        <v>0</v>
      </c>
      <c r="G467" s="323">
        <v>4</v>
      </c>
      <c r="H467" s="323">
        <v>35</v>
      </c>
    </row>
    <row r="468" spans="1:8" x14ac:dyDescent="0.25">
      <c r="A468" s="103" t="s">
        <v>1051</v>
      </c>
      <c r="B468" s="324">
        <v>0</v>
      </c>
      <c r="C468" s="324">
        <v>0</v>
      </c>
      <c r="D468" s="323">
        <v>0</v>
      </c>
      <c r="E468" s="323">
        <v>0</v>
      </c>
      <c r="G468" s="323">
        <v>1</v>
      </c>
      <c r="H468" s="323">
        <v>18</v>
      </c>
    </row>
    <row r="469" spans="1:8" x14ac:dyDescent="0.25">
      <c r="A469" s="103" t="s">
        <v>852</v>
      </c>
      <c r="B469" s="324">
        <v>80</v>
      </c>
      <c r="C469" s="324">
        <v>0</v>
      </c>
      <c r="D469" s="323">
        <v>0</v>
      </c>
      <c r="E469" s="323">
        <v>0</v>
      </c>
      <c r="G469" s="323">
        <v>5</v>
      </c>
      <c r="H469" s="323">
        <v>283</v>
      </c>
    </row>
    <row r="470" spans="1:8" x14ac:dyDescent="0.25">
      <c r="A470" s="103" t="s">
        <v>1004</v>
      </c>
      <c r="B470" s="324">
        <v>0</v>
      </c>
      <c r="C470" s="324">
        <v>0</v>
      </c>
      <c r="D470" s="323">
        <v>0</v>
      </c>
      <c r="E470" s="323">
        <v>0</v>
      </c>
      <c r="G470" s="323">
        <v>0</v>
      </c>
      <c r="H470" s="323">
        <v>0</v>
      </c>
    </row>
    <row r="471" spans="1:8" x14ac:dyDescent="0.25">
      <c r="A471" s="103" t="s">
        <v>187</v>
      </c>
      <c r="B471" s="324">
        <v>0</v>
      </c>
      <c r="C471" s="324">
        <v>0</v>
      </c>
      <c r="D471" s="323">
        <v>0</v>
      </c>
      <c r="E471" s="323">
        <v>0</v>
      </c>
      <c r="G471" s="323">
        <v>11</v>
      </c>
      <c r="H471" s="323">
        <v>120</v>
      </c>
    </row>
    <row r="472" spans="1:8" x14ac:dyDescent="0.25">
      <c r="A472" s="103" t="s">
        <v>970</v>
      </c>
      <c r="B472" s="324">
        <v>0</v>
      </c>
      <c r="C472" s="324">
        <v>0</v>
      </c>
      <c r="D472" s="323">
        <v>0</v>
      </c>
      <c r="E472" s="323">
        <v>0</v>
      </c>
      <c r="G472" s="323">
        <v>2</v>
      </c>
      <c r="H472" s="323">
        <v>0</v>
      </c>
    </row>
    <row r="473" spans="1:8" x14ac:dyDescent="0.25">
      <c r="A473" s="103" t="s">
        <v>876</v>
      </c>
      <c r="B473" s="324">
        <v>164</v>
      </c>
      <c r="C473" s="324">
        <v>0</v>
      </c>
      <c r="D473" s="323">
        <v>0</v>
      </c>
      <c r="E473" s="323">
        <v>0</v>
      </c>
      <c r="G473" s="323">
        <v>47</v>
      </c>
      <c r="H473" s="323">
        <v>175</v>
      </c>
    </row>
    <row r="474" spans="1:8" x14ac:dyDescent="0.25">
      <c r="A474" s="103" t="s">
        <v>805</v>
      </c>
      <c r="B474" s="326">
        <v>0</v>
      </c>
      <c r="C474" s="324">
        <v>0</v>
      </c>
      <c r="D474" s="323">
        <v>0</v>
      </c>
      <c r="E474" s="323">
        <v>0</v>
      </c>
      <c r="G474" s="323">
        <v>0</v>
      </c>
      <c r="H474" s="323">
        <v>19</v>
      </c>
    </row>
    <row r="475" spans="1:8" x14ac:dyDescent="0.25">
      <c r="A475" s="103" t="s">
        <v>830</v>
      </c>
      <c r="B475" s="323">
        <v>46</v>
      </c>
      <c r="C475" s="324">
        <v>0</v>
      </c>
      <c r="D475" s="323">
        <v>20</v>
      </c>
      <c r="E475" s="323">
        <v>0</v>
      </c>
      <c r="G475" s="323">
        <v>47</v>
      </c>
      <c r="H475" s="323">
        <v>381</v>
      </c>
    </row>
    <row r="476" spans="1:8" x14ac:dyDescent="0.25">
      <c r="A476" s="103" t="s">
        <v>1130</v>
      </c>
      <c r="B476" s="323">
        <v>0</v>
      </c>
      <c r="C476" s="324">
        <v>0</v>
      </c>
      <c r="D476" s="323">
        <v>0</v>
      </c>
      <c r="E476" s="323">
        <v>0</v>
      </c>
      <c r="G476" s="323">
        <v>0</v>
      </c>
      <c r="H476" s="323">
        <v>0</v>
      </c>
    </row>
    <row r="477" spans="1:8" x14ac:dyDescent="0.25">
      <c r="A477" s="103" t="s">
        <v>182</v>
      </c>
      <c r="B477" s="323">
        <v>0</v>
      </c>
      <c r="C477" s="324">
        <v>0</v>
      </c>
      <c r="D477" s="323">
        <v>0</v>
      </c>
      <c r="E477" s="323">
        <v>0</v>
      </c>
      <c r="G477" s="323">
        <v>3</v>
      </c>
      <c r="H477" s="323">
        <v>13</v>
      </c>
    </row>
    <row r="478" spans="1:8" x14ac:dyDescent="0.25">
      <c r="A478" s="103" t="s">
        <v>1219</v>
      </c>
      <c r="B478" s="326">
        <v>0</v>
      </c>
      <c r="C478" s="324">
        <v>0</v>
      </c>
      <c r="D478" s="323">
        <v>0</v>
      </c>
      <c r="E478" s="323">
        <v>0</v>
      </c>
      <c r="G478" s="323">
        <v>17</v>
      </c>
      <c r="H478" s="323">
        <v>2</v>
      </c>
    </row>
    <row r="479" spans="1:8" x14ac:dyDescent="0.25">
      <c r="A479" s="103" t="s">
        <v>1143</v>
      </c>
      <c r="B479" s="323">
        <v>0</v>
      </c>
      <c r="C479" s="324">
        <v>0</v>
      </c>
      <c r="D479" s="323">
        <v>0</v>
      </c>
      <c r="E479" s="323">
        <v>0</v>
      </c>
      <c r="G479" s="323">
        <v>3</v>
      </c>
      <c r="H479" s="323">
        <v>12</v>
      </c>
    </row>
    <row r="480" spans="1:8" x14ac:dyDescent="0.25">
      <c r="A480" s="103" t="s">
        <v>1142</v>
      </c>
      <c r="B480" s="323">
        <v>0</v>
      </c>
      <c r="C480" s="324">
        <v>0</v>
      </c>
      <c r="D480" s="323">
        <v>0</v>
      </c>
      <c r="E480" s="323">
        <v>0</v>
      </c>
      <c r="G480" s="323">
        <v>0</v>
      </c>
      <c r="H480" s="323">
        <v>0</v>
      </c>
    </row>
    <row r="481" spans="1:8" x14ac:dyDescent="0.25">
      <c r="A481" s="103" t="s">
        <v>778</v>
      </c>
      <c r="B481" s="323">
        <v>0</v>
      </c>
      <c r="C481" s="324">
        <v>0</v>
      </c>
      <c r="D481" s="323">
        <v>0</v>
      </c>
      <c r="E481" s="323">
        <v>0</v>
      </c>
      <c r="G481" s="323">
        <v>0</v>
      </c>
      <c r="H481" s="323">
        <v>0</v>
      </c>
    </row>
    <row r="482" spans="1:8" x14ac:dyDescent="0.25">
      <c r="A482" s="103" t="s">
        <v>175</v>
      </c>
      <c r="B482" s="323">
        <v>0</v>
      </c>
      <c r="C482" s="324">
        <v>0</v>
      </c>
      <c r="D482" s="323">
        <v>0</v>
      </c>
      <c r="E482" s="323">
        <v>40</v>
      </c>
      <c r="G482" s="323">
        <v>55</v>
      </c>
      <c r="H482" s="323">
        <v>0</v>
      </c>
    </row>
    <row r="483" spans="1:8" x14ac:dyDescent="0.25">
      <c r="A483" s="103" t="s">
        <v>934</v>
      </c>
      <c r="B483" s="324">
        <v>15</v>
      </c>
      <c r="C483" s="324">
        <v>0</v>
      </c>
      <c r="D483" s="323">
        <v>0</v>
      </c>
      <c r="E483" s="323">
        <v>0</v>
      </c>
      <c r="G483" s="323">
        <v>15</v>
      </c>
      <c r="H483" s="323">
        <v>84</v>
      </c>
    </row>
    <row r="484" spans="1:8" x14ac:dyDescent="0.25">
      <c r="A484" s="103" t="s">
        <v>1050</v>
      </c>
      <c r="B484" s="324">
        <v>0</v>
      </c>
      <c r="C484" s="324">
        <v>0</v>
      </c>
      <c r="D484" s="323">
        <v>1</v>
      </c>
      <c r="E484" s="323">
        <v>0</v>
      </c>
      <c r="G484" s="323">
        <v>5</v>
      </c>
      <c r="H484" s="323">
        <v>92</v>
      </c>
    </row>
    <row r="485" spans="1:8" x14ac:dyDescent="0.25">
      <c r="A485" s="103" t="s">
        <v>757</v>
      </c>
      <c r="B485" s="324">
        <v>0</v>
      </c>
      <c r="C485" s="324">
        <v>0</v>
      </c>
      <c r="D485" s="323">
        <v>0</v>
      </c>
      <c r="E485" s="323">
        <v>0</v>
      </c>
      <c r="G485" s="323">
        <v>50</v>
      </c>
      <c r="H485" s="323">
        <v>16</v>
      </c>
    </row>
    <row r="486" spans="1:8" x14ac:dyDescent="0.25">
      <c r="A486" s="103" t="s">
        <v>1319</v>
      </c>
      <c r="B486" s="324">
        <v>0</v>
      </c>
      <c r="C486" s="324">
        <v>0</v>
      </c>
      <c r="D486" s="323">
        <v>0</v>
      </c>
      <c r="E486" s="323">
        <v>0</v>
      </c>
      <c r="G486" s="323">
        <v>0</v>
      </c>
      <c r="H486" s="323">
        <v>7</v>
      </c>
    </row>
    <row r="487" spans="1:8" x14ac:dyDescent="0.25">
      <c r="A487" s="103" t="s">
        <v>1049</v>
      </c>
      <c r="B487" s="324">
        <v>0</v>
      </c>
      <c r="C487" s="324">
        <v>0</v>
      </c>
      <c r="D487" s="323">
        <v>0</v>
      </c>
      <c r="E487" s="323">
        <v>0</v>
      </c>
      <c r="G487" s="323">
        <v>4</v>
      </c>
      <c r="H487" s="323">
        <v>9</v>
      </c>
    </row>
    <row r="488" spans="1:8" x14ac:dyDescent="0.25">
      <c r="A488" s="103" t="s">
        <v>874</v>
      </c>
      <c r="B488" s="324">
        <v>0</v>
      </c>
      <c r="C488" s="324">
        <v>0</v>
      </c>
      <c r="D488" s="323">
        <v>0</v>
      </c>
      <c r="E488" s="323">
        <v>0</v>
      </c>
      <c r="G488" s="323">
        <v>3</v>
      </c>
      <c r="H488" s="323">
        <v>301</v>
      </c>
    </row>
    <row r="489" spans="1:8" x14ac:dyDescent="0.25">
      <c r="A489" s="103" t="s">
        <v>1162</v>
      </c>
      <c r="B489" s="324">
        <v>0</v>
      </c>
      <c r="C489" s="324">
        <v>0</v>
      </c>
      <c r="D489" s="323">
        <v>0</v>
      </c>
      <c r="E489" s="323">
        <v>0</v>
      </c>
      <c r="G489" s="323">
        <v>0</v>
      </c>
      <c r="H489" s="323">
        <v>0</v>
      </c>
    </row>
    <row r="490" spans="1:8" x14ac:dyDescent="0.25">
      <c r="A490" s="103" t="s">
        <v>1354</v>
      </c>
      <c r="B490" s="324">
        <v>0</v>
      </c>
      <c r="C490" s="324">
        <v>0</v>
      </c>
      <c r="D490" s="323">
        <v>0</v>
      </c>
      <c r="E490" s="323">
        <v>0</v>
      </c>
      <c r="G490" s="323">
        <v>0</v>
      </c>
      <c r="H490" s="323">
        <v>0</v>
      </c>
    </row>
    <row r="491" spans="1:8" x14ac:dyDescent="0.25">
      <c r="A491" s="103" t="s">
        <v>999</v>
      </c>
      <c r="B491" s="324">
        <v>0</v>
      </c>
      <c r="C491" s="324">
        <v>0</v>
      </c>
      <c r="D491" s="323">
        <v>0</v>
      </c>
      <c r="E491" s="323">
        <v>0</v>
      </c>
      <c r="G491" s="323">
        <v>0</v>
      </c>
      <c r="H491" s="323">
        <v>93</v>
      </c>
    </row>
    <row r="492" spans="1:8" x14ac:dyDescent="0.25">
      <c r="A492" s="103" t="s">
        <v>771</v>
      </c>
      <c r="B492" s="324">
        <v>0</v>
      </c>
      <c r="C492" s="324">
        <v>0</v>
      </c>
      <c r="D492" s="323">
        <v>7</v>
      </c>
      <c r="E492" s="323">
        <v>0</v>
      </c>
      <c r="G492" s="323">
        <v>0</v>
      </c>
      <c r="H492" s="323">
        <v>354</v>
      </c>
    </row>
    <row r="493" spans="1:8" x14ac:dyDescent="0.25">
      <c r="A493" s="103" t="s">
        <v>169</v>
      </c>
      <c r="B493" s="324">
        <v>0</v>
      </c>
      <c r="C493" s="324">
        <v>33</v>
      </c>
      <c r="D493" s="323">
        <v>0</v>
      </c>
      <c r="E493" s="323">
        <v>84</v>
      </c>
      <c r="G493" s="323">
        <v>16</v>
      </c>
      <c r="H493" s="323">
        <v>13</v>
      </c>
    </row>
    <row r="494" spans="1:8" x14ac:dyDescent="0.25">
      <c r="A494" s="103" t="s">
        <v>813</v>
      </c>
      <c r="B494" s="324">
        <v>0</v>
      </c>
      <c r="C494" s="324">
        <v>0</v>
      </c>
      <c r="D494" s="323">
        <v>0</v>
      </c>
      <c r="E494" s="323">
        <v>0</v>
      </c>
      <c r="G494" s="323">
        <v>0</v>
      </c>
      <c r="H494" s="323">
        <v>0</v>
      </c>
    </row>
    <row r="495" spans="1:8" x14ac:dyDescent="0.25">
      <c r="A495" s="103" t="s">
        <v>161</v>
      </c>
      <c r="B495" s="324">
        <v>0</v>
      </c>
      <c r="C495" s="324">
        <v>0</v>
      </c>
      <c r="D495" s="323">
        <v>2</v>
      </c>
      <c r="E495" s="323">
        <v>0</v>
      </c>
      <c r="G495" s="323">
        <v>0</v>
      </c>
      <c r="H495" s="323">
        <v>71</v>
      </c>
    </row>
    <row r="496" spans="1:8" x14ac:dyDescent="0.25">
      <c r="A496" s="103" t="s">
        <v>786</v>
      </c>
      <c r="B496" s="324">
        <v>0</v>
      </c>
      <c r="C496" s="324">
        <v>0</v>
      </c>
      <c r="D496" s="323">
        <v>0</v>
      </c>
      <c r="E496" s="323">
        <v>0</v>
      </c>
      <c r="G496" s="323">
        <v>3</v>
      </c>
      <c r="H496" s="323">
        <v>18</v>
      </c>
    </row>
    <row r="497" spans="1:8" x14ac:dyDescent="0.25">
      <c r="A497" s="103" t="s">
        <v>969</v>
      </c>
      <c r="B497" s="324">
        <v>1</v>
      </c>
      <c r="C497" s="324">
        <v>0</v>
      </c>
      <c r="D497" s="323">
        <v>0</v>
      </c>
      <c r="E497" s="323">
        <v>0</v>
      </c>
      <c r="G497" s="323">
        <v>0</v>
      </c>
      <c r="H497" s="323">
        <v>13</v>
      </c>
    </row>
    <row r="498" spans="1:8" x14ac:dyDescent="0.25">
      <c r="A498" s="103" t="s">
        <v>905</v>
      </c>
      <c r="B498" s="324">
        <v>0</v>
      </c>
      <c r="C498" s="324">
        <v>0</v>
      </c>
      <c r="D498" s="323">
        <v>0</v>
      </c>
      <c r="E498" s="323">
        <v>0</v>
      </c>
      <c r="G498" s="323">
        <v>10</v>
      </c>
      <c r="H498" s="323">
        <v>0</v>
      </c>
    </row>
    <row r="499" spans="1:8" x14ac:dyDescent="0.25">
      <c r="A499" s="103" t="s">
        <v>1030</v>
      </c>
      <c r="B499" s="324">
        <v>0</v>
      </c>
      <c r="C499" s="324">
        <v>0</v>
      </c>
      <c r="D499" s="323">
        <v>0</v>
      </c>
      <c r="E499" s="323">
        <v>0</v>
      </c>
      <c r="G499" s="323">
        <v>0</v>
      </c>
      <c r="H499" s="323">
        <v>4</v>
      </c>
    </row>
    <row r="500" spans="1:8" x14ac:dyDescent="0.25">
      <c r="A500" s="103" t="s">
        <v>1225</v>
      </c>
      <c r="B500" s="324">
        <v>0</v>
      </c>
      <c r="C500" s="324">
        <v>0</v>
      </c>
      <c r="D500" s="323">
        <v>0</v>
      </c>
      <c r="E500" s="323">
        <v>0</v>
      </c>
      <c r="G500" s="323">
        <v>3</v>
      </c>
      <c r="H500" s="323">
        <v>27</v>
      </c>
    </row>
    <row r="501" spans="1:8" x14ac:dyDescent="0.25">
      <c r="A501" s="103" t="s">
        <v>904</v>
      </c>
      <c r="B501" s="324">
        <v>0</v>
      </c>
      <c r="C501" s="324">
        <v>0</v>
      </c>
      <c r="D501" s="323">
        <v>0</v>
      </c>
      <c r="E501" s="323">
        <v>0</v>
      </c>
      <c r="G501" s="323">
        <v>0</v>
      </c>
      <c r="H501" s="323">
        <v>99</v>
      </c>
    </row>
    <row r="502" spans="1:8" x14ac:dyDescent="0.25">
      <c r="A502" s="103" t="s">
        <v>804</v>
      </c>
      <c r="B502" s="324">
        <v>14</v>
      </c>
      <c r="C502" s="324">
        <v>0</v>
      </c>
      <c r="D502" s="323">
        <v>24</v>
      </c>
      <c r="E502" s="323">
        <v>2</v>
      </c>
      <c r="G502" s="323">
        <v>214</v>
      </c>
      <c r="H502" s="323">
        <v>63</v>
      </c>
    </row>
    <row r="503" spans="1:8" x14ac:dyDescent="0.25">
      <c r="A503" s="103" t="s">
        <v>802</v>
      </c>
      <c r="B503" s="324">
        <v>0</v>
      </c>
      <c r="C503" s="324">
        <v>0</v>
      </c>
      <c r="D503" s="323">
        <v>0</v>
      </c>
      <c r="E503" s="323">
        <v>0</v>
      </c>
      <c r="G503" s="323">
        <v>0</v>
      </c>
      <c r="H503" s="323">
        <v>44</v>
      </c>
    </row>
    <row r="504" spans="1:8" x14ac:dyDescent="0.25">
      <c r="A504" s="103" t="s">
        <v>147</v>
      </c>
      <c r="B504" s="324">
        <v>0</v>
      </c>
      <c r="C504" s="324">
        <v>0</v>
      </c>
      <c r="D504" s="323">
        <v>0</v>
      </c>
      <c r="E504" s="323">
        <v>0</v>
      </c>
      <c r="G504" s="323">
        <v>0</v>
      </c>
      <c r="H504" s="323">
        <v>0</v>
      </c>
    </row>
    <row r="505" spans="1:8" x14ac:dyDescent="0.25">
      <c r="A505" s="103" t="s">
        <v>1048</v>
      </c>
      <c r="B505" s="324">
        <v>0</v>
      </c>
      <c r="C505" s="324">
        <v>0</v>
      </c>
      <c r="D505" s="323">
        <v>0</v>
      </c>
      <c r="E505" s="323">
        <v>0</v>
      </c>
      <c r="G505" s="323">
        <v>0</v>
      </c>
      <c r="H505" s="323">
        <v>0</v>
      </c>
    </row>
    <row r="506" spans="1:8" x14ac:dyDescent="0.25">
      <c r="A506" s="103" t="s">
        <v>903</v>
      </c>
      <c r="B506" s="324">
        <v>0</v>
      </c>
      <c r="C506" s="324">
        <v>0</v>
      </c>
      <c r="D506" s="323">
        <v>0</v>
      </c>
      <c r="E506" s="323">
        <v>0</v>
      </c>
      <c r="G506" s="323">
        <v>104</v>
      </c>
      <c r="H506" s="323">
        <v>14</v>
      </c>
    </row>
    <row r="507" spans="1:8" x14ac:dyDescent="0.25">
      <c r="A507" s="103" t="s">
        <v>968</v>
      </c>
      <c r="B507" s="324">
        <v>0</v>
      </c>
      <c r="C507" s="324">
        <v>0</v>
      </c>
      <c r="D507" s="323">
        <v>0</v>
      </c>
      <c r="E507" s="323">
        <v>0</v>
      </c>
      <c r="G507" s="323">
        <v>0</v>
      </c>
      <c r="H507" s="323">
        <v>1</v>
      </c>
    </row>
    <row r="508" spans="1:8" x14ac:dyDescent="0.25">
      <c r="A508" s="103" t="s">
        <v>772</v>
      </c>
      <c r="B508" s="324">
        <v>2</v>
      </c>
      <c r="C508" s="324">
        <v>0</v>
      </c>
      <c r="D508" s="323">
        <v>72</v>
      </c>
      <c r="E508" s="323">
        <v>0</v>
      </c>
      <c r="G508" s="323">
        <v>29</v>
      </c>
      <c r="H508" s="323">
        <v>403</v>
      </c>
    </row>
    <row r="509" spans="1:8" x14ac:dyDescent="0.25">
      <c r="A509" s="103" t="s">
        <v>882</v>
      </c>
      <c r="B509" s="324">
        <v>0</v>
      </c>
      <c r="C509" s="324">
        <v>0</v>
      </c>
      <c r="D509" s="323">
        <v>0</v>
      </c>
      <c r="E509" s="323">
        <v>0</v>
      </c>
      <c r="G509" s="323">
        <v>0</v>
      </c>
      <c r="H509" s="323">
        <v>154</v>
      </c>
    </row>
    <row r="510" spans="1:8" x14ac:dyDescent="0.25">
      <c r="A510" s="103" t="s">
        <v>1047</v>
      </c>
      <c r="B510" s="324">
        <v>0</v>
      </c>
      <c r="C510" s="324">
        <v>0</v>
      </c>
      <c r="D510" s="323">
        <v>0</v>
      </c>
      <c r="E510" s="323">
        <v>0</v>
      </c>
      <c r="G510" s="323">
        <v>0</v>
      </c>
      <c r="H510" s="323">
        <v>87</v>
      </c>
    </row>
    <row r="511" spans="1:8" x14ac:dyDescent="0.25">
      <c r="A511" s="103" t="s">
        <v>1192</v>
      </c>
      <c r="B511" s="324">
        <v>0</v>
      </c>
      <c r="C511" s="324">
        <v>0</v>
      </c>
      <c r="D511" s="323">
        <v>0</v>
      </c>
      <c r="E511" s="323">
        <v>0</v>
      </c>
      <c r="G511" s="323">
        <v>6</v>
      </c>
      <c r="H511" s="323">
        <v>119</v>
      </c>
    </row>
    <row r="512" spans="1:8" x14ac:dyDescent="0.25">
      <c r="A512" s="103" t="s">
        <v>1140</v>
      </c>
      <c r="B512" s="324">
        <v>0</v>
      </c>
      <c r="C512" s="324">
        <v>0</v>
      </c>
      <c r="D512" s="323">
        <v>0</v>
      </c>
      <c r="E512" s="323">
        <v>37</v>
      </c>
      <c r="G512" s="323">
        <v>1</v>
      </c>
      <c r="H512" s="323">
        <v>82</v>
      </c>
    </row>
    <row r="513" spans="1:8" x14ac:dyDescent="0.25">
      <c r="A513" s="103" t="s">
        <v>784</v>
      </c>
      <c r="B513" s="324">
        <v>0</v>
      </c>
      <c r="C513" s="324">
        <v>0</v>
      </c>
      <c r="D513" s="323">
        <v>0</v>
      </c>
      <c r="E513" s="323">
        <v>0</v>
      </c>
      <c r="G513" s="323">
        <v>0</v>
      </c>
      <c r="H513" s="323">
        <v>0</v>
      </c>
    </row>
    <row r="514" spans="1:8" x14ac:dyDescent="0.25">
      <c r="A514" s="103" t="s">
        <v>826</v>
      </c>
      <c r="B514" s="324">
        <v>1</v>
      </c>
      <c r="C514" s="324">
        <v>0</v>
      </c>
      <c r="D514" s="323">
        <v>3</v>
      </c>
      <c r="E514" s="323">
        <v>0</v>
      </c>
      <c r="G514" s="323">
        <v>7</v>
      </c>
      <c r="H514" s="323">
        <v>103</v>
      </c>
    </row>
    <row r="515" spans="1:8" x14ac:dyDescent="0.25">
      <c r="A515" s="103" t="s">
        <v>812</v>
      </c>
      <c r="B515" s="324">
        <v>0</v>
      </c>
      <c r="C515" s="324">
        <v>0</v>
      </c>
      <c r="D515" s="323">
        <v>0</v>
      </c>
      <c r="E515" s="323">
        <v>0</v>
      </c>
      <c r="G515" s="323">
        <v>0</v>
      </c>
      <c r="H515" s="323">
        <v>0</v>
      </c>
    </row>
    <row r="516" spans="1:8" x14ac:dyDescent="0.25">
      <c r="A516" s="103" t="s">
        <v>1046</v>
      </c>
      <c r="B516" s="324">
        <v>0</v>
      </c>
      <c r="C516" s="324">
        <v>0</v>
      </c>
      <c r="D516" s="323">
        <v>0</v>
      </c>
      <c r="E516" s="323">
        <v>0</v>
      </c>
      <c r="G516" s="323">
        <v>0</v>
      </c>
      <c r="H516" s="323">
        <v>2</v>
      </c>
    </row>
    <row r="517" spans="1:8" x14ac:dyDescent="0.25">
      <c r="A517" s="103" t="s">
        <v>1045</v>
      </c>
      <c r="B517" s="324">
        <v>0</v>
      </c>
      <c r="C517" s="324">
        <v>0</v>
      </c>
      <c r="D517" s="323">
        <v>15</v>
      </c>
      <c r="E517" s="323">
        <v>0</v>
      </c>
      <c r="G517" s="323">
        <v>8</v>
      </c>
      <c r="H517" s="323">
        <v>161</v>
      </c>
    </row>
    <row r="518" spans="1:8" x14ac:dyDescent="0.25">
      <c r="A518" s="103" t="s">
        <v>755</v>
      </c>
      <c r="B518" s="324">
        <v>0</v>
      </c>
      <c r="C518" s="324">
        <v>0</v>
      </c>
      <c r="D518" s="323">
        <v>0</v>
      </c>
      <c r="E518" s="323">
        <v>0</v>
      </c>
      <c r="G518" s="323">
        <v>125</v>
      </c>
      <c r="H518" s="323">
        <v>12</v>
      </c>
    </row>
    <row r="519" spans="1:8" x14ac:dyDescent="0.25">
      <c r="A519" s="103" t="s">
        <v>1044</v>
      </c>
      <c r="B519" s="324">
        <v>0</v>
      </c>
      <c r="C519" s="324">
        <v>0</v>
      </c>
      <c r="D519" s="323">
        <v>0</v>
      </c>
      <c r="E519" s="323">
        <v>0</v>
      </c>
      <c r="G519" s="323">
        <v>0</v>
      </c>
      <c r="H519" s="323">
        <v>0</v>
      </c>
    </row>
    <row r="520" spans="1:8" x14ac:dyDescent="0.25">
      <c r="A520" s="103" t="s">
        <v>967</v>
      </c>
      <c r="B520" s="324">
        <v>0</v>
      </c>
      <c r="C520" s="324">
        <v>0</v>
      </c>
      <c r="D520" s="323">
        <v>0</v>
      </c>
      <c r="E520" s="323">
        <v>0</v>
      </c>
      <c r="G520" s="323">
        <v>0</v>
      </c>
      <c r="H520" s="323">
        <v>80</v>
      </c>
    </row>
    <row r="521" spans="1:8" x14ac:dyDescent="0.25">
      <c r="A521" s="103" t="s">
        <v>1155</v>
      </c>
      <c r="B521" s="324">
        <v>0</v>
      </c>
      <c r="C521" s="324">
        <v>0</v>
      </c>
      <c r="D521" s="323">
        <v>0</v>
      </c>
      <c r="E521" s="323">
        <v>0</v>
      </c>
      <c r="G521" s="323">
        <v>0</v>
      </c>
      <c r="H521" s="323">
        <v>0</v>
      </c>
    </row>
    <row r="522" spans="1:8" x14ac:dyDescent="0.25">
      <c r="A522" s="103" t="s">
        <v>749</v>
      </c>
      <c r="B522" s="324">
        <v>0</v>
      </c>
      <c r="C522" s="324">
        <v>0</v>
      </c>
      <c r="D522" s="323">
        <v>0</v>
      </c>
      <c r="E522" s="323">
        <v>0</v>
      </c>
      <c r="G522" s="323">
        <v>0</v>
      </c>
      <c r="H522" s="323">
        <v>0</v>
      </c>
    </row>
    <row r="523" spans="1:8" x14ac:dyDescent="0.25">
      <c r="A523" s="103" t="s">
        <v>1042</v>
      </c>
      <c r="B523" s="324">
        <v>0</v>
      </c>
      <c r="C523" s="324">
        <v>0</v>
      </c>
      <c r="D523" s="323">
        <v>0</v>
      </c>
      <c r="E523" s="323">
        <v>0</v>
      </c>
      <c r="G523" s="323">
        <v>52</v>
      </c>
      <c r="H523" s="323">
        <v>3</v>
      </c>
    </row>
    <row r="524" spans="1:8" x14ac:dyDescent="0.25">
      <c r="A524" s="103" t="s">
        <v>1325</v>
      </c>
      <c r="B524" s="324">
        <v>0</v>
      </c>
      <c r="C524" s="324">
        <v>0</v>
      </c>
      <c r="D524" s="323">
        <v>0</v>
      </c>
      <c r="E524" s="323">
        <v>0</v>
      </c>
      <c r="G524" s="323">
        <v>10</v>
      </c>
      <c r="H524" s="323">
        <v>110</v>
      </c>
    </row>
    <row r="525" spans="1:8" x14ac:dyDescent="0.25">
      <c r="A525" s="103" t="s">
        <v>1211</v>
      </c>
      <c r="B525" s="324">
        <v>0</v>
      </c>
      <c r="C525" s="324">
        <v>0</v>
      </c>
      <c r="D525" s="323">
        <v>0</v>
      </c>
      <c r="E525" s="323">
        <v>0</v>
      </c>
      <c r="G525" s="323">
        <v>0</v>
      </c>
      <c r="H525" s="323">
        <v>0</v>
      </c>
    </row>
    <row r="526" spans="1:8" x14ac:dyDescent="0.25">
      <c r="A526" s="103" t="s">
        <v>1028</v>
      </c>
      <c r="B526" s="324">
        <v>0</v>
      </c>
      <c r="C526" s="324">
        <v>0</v>
      </c>
      <c r="D526" s="323">
        <v>0</v>
      </c>
      <c r="E526" s="323">
        <v>0</v>
      </c>
      <c r="G526" s="323">
        <v>0</v>
      </c>
      <c r="H526" s="323">
        <v>0</v>
      </c>
    </row>
    <row r="527" spans="1:8" x14ac:dyDescent="0.25">
      <c r="A527" s="103" t="s">
        <v>1170</v>
      </c>
      <c r="B527" s="324">
        <v>0</v>
      </c>
      <c r="C527" s="324">
        <v>0</v>
      </c>
      <c r="D527" s="323">
        <v>0</v>
      </c>
      <c r="E527" s="323">
        <v>0</v>
      </c>
      <c r="G527" s="323">
        <v>0</v>
      </c>
      <c r="H527" s="323">
        <v>2</v>
      </c>
    </row>
    <row r="528" spans="1:8" x14ac:dyDescent="0.25">
      <c r="A528" s="103" t="s">
        <v>1334</v>
      </c>
      <c r="B528" s="326">
        <v>0</v>
      </c>
      <c r="C528" s="324">
        <v>0</v>
      </c>
      <c r="D528" s="323">
        <v>0</v>
      </c>
      <c r="E528" s="323">
        <v>0</v>
      </c>
      <c r="G528" s="323">
        <v>0</v>
      </c>
      <c r="H528" s="323">
        <v>5</v>
      </c>
    </row>
    <row r="529" spans="1:8" x14ac:dyDescent="0.25">
      <c r="A529" s="103" t="s">
        <v>754</v>
      </c>
      <c r="B529" s="323">
        <v>0</v>
      </c>
      <c r="C529" s="324">
        <v>0</v>
      </c>
      <c r="D529" s="323">
        <v>0</v>
      </c>
      <c r="E529" s="323">
        <v>0</v>
      </c>
      <c r="G529" s="323">
        <v>0</v>
      </c>
      <c r="H529" s="323">
        <v>11</v>
      </c>
    </row>
    <row r="530" spans="1:8" x14ac:dyDescent="0.25">
      <c r="A530" s="103" t="s">
        <v>770</v>
      </c>
      <c r="B530" s="323">
        <v>0</v>
      </c>
      <c r="C530" s="324">
        <v>2</v>
      </c>
      <c r="D530" s="323">
        <v>0</v>
      </c>
      <c r="E530" s="323">
        <v>1</v>
      </c>
      <c r="G530" s="323">
        <v>0</v>
      </c>
      <c r="H530" s="323">
        <v>1</v>
      </c>
    </row>
    <row r="531" spans="1:8" x14ac:dyDescent="0.25">
      <c r="A531" s="103" t="s">
        <v>752</v>
      </c>
      <c r="B531" s="323">
        <v>79</v>
      </c>
      <c r="C531" s="324">
        <v>0</v>
      </c>
      <c r="D531" s="323">
        <v>0</v>
      </c>
      <c r="E531" s="323">
        <v>0</v>
      </c>
      <c r="G531" s="323">
        <v>32</v>
      </c>
      <c r="H531" s="323">
        <v>99</v>
      </c>
    </row>
    <row r="532" spans="1:8" x14ac:dyDescent="0.25">
      <c r="A532" s="103" t="s">
        <v>1331</v>
      </c>
      <c r="B532" s="323">
        <v>0</v>
      </c>
      <c r="C532" s="324">
        <v>6</v>
      </c>
      <c r="D532" s="323">
        <v>0</v>
      </c>
      <c r="E532" s="323">
        <v>1</v>
      </c>
      <c r="G532" s="323">
        <v>1</v>
      </c>
      <c r="H532" s="323">
        <v>5</v>
      </c>
    </row>
    <row r="533" spans="1:8" x14ac:dyDescent="0.25">
      <c r="A533" s="103" t="s">
        <v>139</v>
      </c>
      <c r="B533" s="323">
        <v>0</v>
      </c>
      <c r="C533" s="324">
        <v>3</v>
      </c>
      <c r="D533" s="323">
        <v>0</v>
      </c>
      <c r="E533" s="323">
        <v>4</v>
      </c>
      <c r="G533" s="323">
        <v>3</v>
      </c>
      <c r="H533" s="323">
        <v>0</v>
      </c>
    </row>
    <row r="534" spans="1:8" x14ac:dyDescent="0.25">
      <c r="A534" s="103" t="s">
        <v>965</v>
      </c>
      <c r="B534" s="324">
        <v>0</v>
      </c>
      <c r="C534" s="324">
        <v>0</v>
      </c>
      <c r="D534" s="323">
        <v>0</v>
      </c>
      <c r="E534" s="323">
        <v>0</v>
      </c>
      <c r="G534" s="323">
        <v>0</v>
      </c>
      <c r="H534" s="323">
        <v>0</v>
      </c>
    </row>
    <row r="535" spans="1:8" x14ac:dyDescent="0.25">
      <c r="A535" s="103" t="s">
        <v>1321</v>
      </c>
      <c r="B535" s="324">
        <v>0</v>
      </c>
      <c r="C535" s="324">
        <v>0</v>
      </c>
      <c r="D535" s="323">
        <v>0</v>
      </c>
      <c r="E535" s="323">
        <v>0</v>
      </c>
      <c r="G535" s="323">
        <v>2</v>
      </c>
      <c r="H535" s="323">
        <v>3</v>
      </c>
    </row>
    <row r="536" spans="1:8" x14ac:dyDescent="0.25">
      <c r="A536" s="103" t="s">
        <v>810</v>
      </c>
      <c r="B536" s="324">
        <v>0</v>
      </c>
      <c r="C536" s="324">
        <v>0</v>
      </c>
      <c r="D536" s="323">
        <v>0</v>
      </c>
      <c r="E536" s="323">
        <v>0</v>
      </c>
      <c r="G536" s="323">
        <v>3</v>
      </c>
      <c r="H536" s="323">
        <v>0</v>
      </c>
    </row>
    <row r="537" spans="1:8" x14ac:dyDescent="0.25">
      <c r="A537" s="103" t="s">
        <v>781</v>
      </c>
      <c r="B537" s="324">
        <v>2</v>
      </c>
      <c r="C537" s="324">
        <v>0</v>
      </c>
      <c r="D537" s="323">
        <v>4</v>
      </c>
      <c r="E537" s="323">
        <v>0</v>
      </c>
      <c r="G537" s="323">
        <v>38</v>
      </c>
      <c r="H537" s="323">
        <v>0</v>
      </c>
    </row>
    <row r="538" spans="1:8" x14ac:dyDescent="0.25">
      <c r="A538" s="103" t="s">
        <v>748</v>
      </c>
      <c r="B538" s="324">
        <v>0</v>
      </c>
      <c r="C538" s="324">
        <v>0</v>
      </c>
      <c r="D538" s="323">
        <v>0</v>
      </c>
      <c r="E538" s="323">
        <v>0</v>
      </c>
      <c r="G538" s="323">
        <v>0</v>
      </c>
      <c r="H538" s="323">
        <v>0</v>
      </c>
    </row>
    <row r="539" spans="1:8" x14ac:dyDescent="0.25">
      <c r="A539" s="103" t="s">
        <v>902</v>
      </c>
      <c r="B539" s="324">
        <v>0</v>
      </c>
      <c r="C539" s="324">
        <v>0</v>
      </c>
      <c r="D539" s="323">
        <v>30</v>
      </c>
      <c r="E539" s="323">
        <v>0</v>
      </c>
      <c r="G539" s="323">
        <v>18</v>
      </c>
      <c r="H539" s="323">
        <v>9</v>
      </c>
    </row>
    <row r="540" spans="1:8" x14ac:dyDescent="0.25">
      <c r="A540" s="103" t="s">
        <v>900</v>
      </c>
      <c r="B540" s="324">
        <v>0</v>
      </c>
      <c r="C540" s="324">
        <v>0</v>
      </c>
      <c r="D540" s="323">
        <v>0</v>
      </c>
      <c r="E540" s="323">
        <v>0</v>
      </c>
      <c r="G540" s="323">
        <v>0</v>
      </c>
      <c r="H540" s="323">
        <v>37</v>
      </c>
    </row>
    <row r="541" spans="1:8" x14ac:dyDescent="0.25">
      <c r="A541" s="103"/>
      <c r="B541" s="324"/>
      <c r="C541" s="324" t="s">
        <v>1539</v>
      </c>
      <c r="D541" t="s">
        <v>1539</v>
      </c>
      <c r="E541" s="323" t="s">
        <v>1539</v>
      </c>
      <c r="G541" s="323" t="s">
        <v>1539</v>
      </c>
      <c r="H541" s="323" t="s">
        <v>1539</v>
      </c>
    </row>
    <row r="542" spans="1:8" x14ac:dyDescent="0.25">
      <c r="A542" s="103"/>
      <c r="B542" s="324"/>
      <c r="C542" s="324" t="s">
        <v>1539</v>
      </c>
      <c r="D542" t="s">
        <v>1539</v>
      </c>
      <c r="E542" s="323" t="s">
        <v>1539</v>
      </c>
      <c r="G542" s="323" t="s">
        <v>1539</v>
      </c>
      <c r="H542" s="323" t="s">
        <v>1539</v>
      </c>
    </row>
    <row r="543" spans="1:8" x14ac:dyDescent="0.25">
      <c r="A543" s="103"/>
      <c r="B543" s="324"/>
      <c r="C543" s="324" t="s">
        <v>1539</v>
      </c>
      <c r="D543" t="s">
        <v>1539</v>
      </c>
      <c r="E543" s="323" t="s">
        <v>1539</v>
      </c>
      <c r="G543" s="323" t="s">
        <v>1539</v>
      </c>
      <c r="H543" s="323" t="s">
        <v>1539</v>
      </c>
    </row>
    <row r="544" spans="1:8" x14ac:dyDescent="0.25">
      <c r="A544" s="103"/>
      <c r="B544" s="324"/>
      <c r="C544" s="324" t="s">
        <v>1539</v>
      </c>
      <c r="D544" t="s">
        <v>1539</v>
      </c>
      <c r="E544" s="323" t="s">
        <v>1539</v>
      </c>
      <c r="G544" s="323" t="s">
        <v>1539</v>
      </c>
      <c r="H544" s="323" t="s">
        <v>1539</v>
      </c>
    </row>
    <row r="545" spans="1:8" x14ac:dyDescent="0.25">
      <c r="A545" s="103"/>
      <c r="B545" s="324"/>
      <c r="C545" s="324" t="s">
        <v>1539</v>
      </c>
      <c r="D545" t="s">
        <v>1539</v>
      </c>
      <c r="E545" s="323" t="s">
        <v>1539</v>
      </c>
      <c r="G545" s="323" t="s">
        <v>1539</v>
      </c>
      <c r="H545" s="323" t="s">
        <v>1539</v>
      </c>
    </row>
    <row r="546" spans="1:8" x14ac:dyDescent="0.25">
      <c r="A546" s="103"/>
      <c r="B546" s="324"/>
      <c r="C546" s="324" t="s">
        <v>1539</v>
      </c>
      <c r="D546" t="s">
        <v>1539</v>
      </c>
      <c r="E546" s="323" t="s">
        <v>1539</v>
      </c>
      <c r="G546" s="323" t="s">
        <v>1539</v>
      </c>
      <c r="H546" s="323" t="s">
        <v>1539</v>
      </c>
    </row>
    <row r="547" spans="1:8" x14ac:dyDescent="0.25">
      <c r="A547" s="103"/>
      <c r="B547" s="324"/>
      <c r="C547" s="324" t="s">
        <v>1539</v>
      </c>
      <c r="D547" t="s">
        <v>1539</v>
      </c>
      <c r="E547" s="323" t="s">
        <v>1539</v>
      </c>
      <c r="G547" s="323" t="s">
        <v>1539</v>
      </c>
      <c r="H547" s="323" t="s">
        <v>1539</v>
      </c>
    </row>
    <row r="548" spans="1:8" x14ac:dyDescent="0.25">
      <c r="A548" s="103"/>
      <c r="B548" s="324"/>
      <c r="C548" s="324" t="s">
        <v>1539</v>
      </c>
      <c r="D548" t="s">
        <v>1539</v>
      </c>
      <c r="E548" s="323" t="s">
        <v>1539</v>
      </c>
      <c r="G548" s="323" t="s">
        <v>1539</v>
      </c>
      <c r="H548" s="323" t="s">
        <v>1539</v>
      </c>
    </row>
    <row r="549" spans="1:8" x14ac:dyDescent="0.25">
      <c r="A549" s="103"/>
      <c r="B549" s="324"/>
      <c r="C549" s="324" t="s">
        <v>1539</v>
      </c>
      <c r="D549" t="s">
        <v>1539</v>
      </c>
      <c r="E549" s="323" t="s">
        <v>1539</v>
      </c>
      <c r="G549" s="323" t="s">
        <v>1539</v>
      </c>
      <c r="H549" s="323" t="s">
        <v>1539</v>
      </c>
    </row>
    <row r="550" spans="1:8" x14ac:dyDescent="0.25">
      <c r="A550" s="103"/>
      <c r="B550" s="324"/>
      <c r="C550" s="324" t="s">
        <v>1539</v>
      </c>
      <c r="D550" t="s">
        <v>1539</v>
      </c>
      <c r="E550" s="323" t="s">
        <v>1539</v>
      </c>
      <c r="G550" s="323" t="s">
        <v>1539</v>
      </c>
      <c r="H550" s="323" t="s">
        <v>1539</v>
      </c>
    </row>
    <row r="551" spans="1:8" x14ac:dyDescent="0.25">
      <c r="A551" s="103"/>
      <c r="B551" s="324"/>
      <c r="C551" s="324" t="s">
        <v>1539</v>
      </c>
      <c r="D551" t="s">
        <v>1539</v>
      </c>
      <c r="E551" s="323" t="s">
        <v>1539</v>
      </c>
      <c r="G551" s="323" t="s">
        <v>1539</v>
      </c>
      <c r="H551" s="323" t="s">
        <v>1539</v>
      </c>
    </row>
    <row r="552" spans="1:8" x14ac:dyDescent="0.25">
      <c r="A552" s="103"/>
      <c r="B552" s="324"/>
      <c r="C552" s="324" t="s">
        <v>1539</v>
      </c>
      <c r="D552" t="s">
        <v>1539</v>
      </c>
      <c r="E552" s="323" t="s">
        <v>1539</v>
      </c>
      <c r="G552" s="323" t="s">
        <v>1539</v>
      </c>
      <c r="H552" s="323" t="s">
        <v>1539</v>
      </c>
    </row>
    <row r="553" spans="1:8" x14ac:dyDescent="0.25">
      <c r="A553" s="103"/>
      <c r="B553" s="324"/>
      <c r="C553" s="324" t="s">
        <v>1539</v>
      </c>
      <c r="D553" t="s">
        <v>1539</v>
      </c>
      <c r="E553" s="323" t="s">
        <v>1539</v>
      </c>
      <c r="G553" s="323" t="s">
        <v>1539</v>
      </c>
      <c r="H553" s="323" t="s">
        <v>1539</v>
      </c>
    </row>
    <row r="554" spans="1:8" x14ac:dyDescent="0.25">
      <c r="A554" s="103"/>
      <c r="B554" s="324"/>
      <c r="C554" s="324" t="s">
        <v>1539</v>
      </c>
      <c r="D554" t="s">
        <v>1539</v>
      </c>
      <c r="E554" s="323" t="s">
        <v>1539</v>
      </c>
      <c r="G554" s="323" t="s">
        <v>1539</v>
      </c>
      <c r="H554" s="323" t="s">
        <v>1539</v>
      </c>
    </row>
    <row r="555" spans="1:8" x14ac:dyDescent="0.25">
      <c r="A555" s="103"/>
      <c r="B555" s="324"/>
      <c r="C555" s="324" t="s">
        <v>1539</v>
      </c>
      <c r="D555" t="s">
        <v>1539</v>
      </c>
      <c r="E555" s="323" t="s">
        <v>1539</v>
      </c>
      <c r="G555" s="323" t="s">
        <v>1539</v>
      </c>
      <c r="H555" s="323" t="s">
        <v>1539</v>
      </c>
    </row>
    <row r="556" spans="1:8" x14ac:dyDescent="0.25">
      <c r="A556" s="103"/>
      <c r="B556" s="324"/>
      <c r="C556" s="324" t="s">
        <v>1539</v>
      </c>
      <c r="D556" t="s">
        <v>1539</v>
      </c>
      <c r="E556" s="323" t="s">
        <v>1539</v>
      </c>
      <c r="G556" s="323" t="s">
        <v>1539</v>
      </c>
      <c r="H556" s="323" t="s">
        <v>1539</v>
      </c>
    </row>
    <row r="557" spans="1:8" x14ac:dyDescent="0.25">
      <c r="A557" s="103"/>
      <c r="B557" s="324"/>
      <c r="C557" s="324" t="s">
        <v>1539</v>
      </c>
      <c r="D557" t="s">
        <v>1539</v>
      </c>
      <c r="E557" s="323" t="s">
        <v>1539</v>
      </c>
      <c r="G557" s="323" t="s">
        <v>1539</v>
      </c>
      <c r="H557" s="323" t="s">
        <v>1539</v>
      </c>
    </row>
    <row r="558" spans="1:8" x14ac:dyDescent="0.25">
      <c r="A558" s="103"/>
      <c r="B558" s="324"/>
      <c r="C558" s="324" t="s">
        <v>1539</v>
      </c>
      <c r="D558" t="s">
        <v>1539</v>
      </c>
      <c r="E558" s="323" t="s">
        <v>1539</v>
      </c>
      <c r="G558" s="323" t="s">
        <v>1539</v>
      </c>
      <c r="H558" s="323" t="s">
        <v>1539</v>
      </c>
    </row>
    <row r="559" spans="1:8" x14ac:dyDescent="0.25">
      <c r="A559" s="103"/>
      <c r="B559" s="326"/>
      <c r="C559" s="324" t="s">
        <v>1539</v>
      </c>
      <c r="D559" t="s">
        <v>1539</v>
      </c>
      <c r="E559" s="323" t="s">
        <v>1539</v>
      </c>
      <c r="G559" s="323" t="s">
        <v>1539</v>
      </c>
      <c r="H559" s="323" t="s">
        <v>1539</v>
      </c>
    </row>
    <row r="560" spans="1:8" x14ac:dyDescent="0.25">
      <c r="A560" s="103"/>
      <c r="C560" s="324" t="s">
        <v>1539</v>
      </c>
      <c r="D560" t="s">
        <v>1539</v>
      </c>
      <c r="E560" s="323" t="s">
        <v>1539</v>
      </c>
      <c r="G560" s="323" t="s">
        <v>1539</v>
      </c>
      <c r="H560" s="323" t="s">
        <v>1539</v>
      </c>
    </row>
    <row r="561" spans="1:8" x14ac:dyDescent="0.25">
      <c r="A561" s="103"/>
      <c r="C561" s="324" t="s">
        <v>1539</v>
      </c>
      <c r="D561" t="s">
        <v>1539</v>
      </c>
      <c r="E561" s="323" t="s">
        <v>1539</v>
      </c>
      <c r="G561" s="323" t="s">
        <v>1539</v>
      </c>
      <c r="H561" s="323" t="s">
        <v>1539</v>
      </c>
    </row>
    <row r="562" spans="1:8" x14ac:dyDescent="0.25">
      <c r="A562" s="103"/>
      <c r="C562" s="324" t="s">
        <v>1539</v>
      </c>
      <c r="D562" t="s">
        <v>1539</v>
      </c>
      <c r="E562" s="323" t="s">
        <v>1539</v>
      </c>
      <c r="G562" s="323" t="s">
        <v>1539</v>
      </c>
      <c r="H562" s="323" t="s">
        <v>1539</v>
      </c>
    </row>
    <row r="563" spans="1:8" x14ac:dyDescent="0.25">
      <c r="A563" s="103"/>
      <c r="C563" s="324" t="s">
        <v>1539</v>
      </c>
      <c r="D563" t="s">
        <v>1539</v>
      </c>
      <c r="E563" s="323" t="s">
        <v>1539</v>
      </c>
      <c r="G563" s="323" t="s">
        <v>1539</v>
      </c>
      <c r="H563" s="323" t="s">
        <v>1539</v>
      </c>
    </row>
    <row r="564" spans="1:8" x14ac:dyDescent="0.25">
      <c r="A564" s="103"/>
      <c r="B564" s="324"/>
      <c r="C564" s="324" t="s">
        <v>1539</v>
      </c>
      <c r="D564" t="s">
        <v>1539</v>
      </c>
      <c r="E564" s="323" t="s">
        <v>1539</v>
      </c>
      <c r="G564" s="323" t="s">
        <v>1539</v>
      </c>
      <c r="H564" s="323" t="s">
        <v>1539</v>
      </c>
    </row>
    <row r="565" spans="1:8" x14ac:dyDescent="0.25">
      <c r="A565" s="103"/>
      <c r="B565" s="324"/>
      <c r="C565" s="324" t="s">
        <v>1539</v>
      </c>
      <c r="D565" t="s">
        <v>1539</v>
      </c>
      <c r="E565" s="323" t="s">
        <v>1539</v>
      </c>
      <c r="G565" s="323" t="s">
        <v>1539</v>
      </c>
      <c r="H565" s="323" t="s">
        <v>1539</v>
      </c>
    </row>
    <row r="566" spans="1:8" x14ac:dyDescent="0.25">
      <c r="A566" s="103"/>
      <c r="B566" s="324"/>
      <c r="C566" s="324" t="s">
        <v>1539</v>
      </c>
      <c r="D566" t="s">
        <v>1539</v>
      </c>
      <c r="E566" s="323" t="s">
        <v>1539</v>
      </c>
      <c r="G566" s="323" t="s">
        <v>1539</v>
      </c>
      <c r="H566" s="323" t="s">
        <v>1539</v>
      </c>
    </row>
    <row r="567" spans="1:8" x14ac:dyDescent="0.25">
      <c r="A567" s="103"/>
      <c r="B567" s="324"/>
      <c r="C567" s="324" t="s">
        <v>1539</v>
      </c>
      <c r="D567" t="s">
        <v>1539</v>
      </c>
      <c r="E567" s="323" t="s">
        <v>1539</v>
      </c>
      <c r="G567" s="323" t="s">
        <v>1539</v>
      </c>
      <c r="H567" s="323" t="s">
        <v>1539</v>
      </c>
    </row>
    <row r="568" spans="1:8" x14ac:dyDescent="0.25">
      <c r="A568" s="103"/>
      <c r="B568" s="324"/>
      <c r="C568" s="324" t="s">
        <v>1539</v>
      </c>
      <c r="D568" t="s">
        <v>1539</v>
      </c>
      <c r="E568" s="323" t="s">
        <v>1539</v>
      </c>
      <c r="G568" s="323" t="s">
        <v>1539</v>
      </c>
      <c r="H568" s="323" t="s">
        <v>1539</v>
      </c>
    </row>
    <row r="569" spans="1:8" x14ac:dyDescent="0.25">
      <c r="A569" s="103"/>
      <c r="B569" s="324"/>
      <c r="C569" s="324" t="s">
        <v>1539</v>
      </c>
      <c r="D569" t="s">
        <v>1539</v>
      </c>
      <c r="E569" s="323" t="s">
        <v>1539</v>
      </c>
      <c r="G569" s="323" t="s">
        <v>1539</v>
      </c>
      <c r="H569" s="323" t="s">
        <v>1539</v>
      </c>
    </row>
    <row r="570" spans="1:8" x14ac:dyDescent="0.25">
      <c r="A570" s="103"/>
      <c r="B570" s="324"/>
      <c r="C570" s="324" t="s">
        <v>1539</v>
      </c>
      <c r="D570" t="s">
        <v>1539</v>
      </c>
      <c r="E570" s="323" t="s">
        <v>1539</v>
      </c>
      <c r="G570" s="323" t="s">
        <v>1539</v>
      </c>
      <c r="H570" s="323" t="s">
        <v>1539</v>
      </c>
    </row>
    <row r="571" spans="1:8" x14ac:dyDescent="0.25">
      <c r="A571" s="103"/>
      <c r="B571" s="324"/>
      <c r="C571" s="324" t="s">
        <v>1539</v>
      </c>
      <c r="D571" t="s">
        <v>1539</v>
      </c>
      <c r="E571" s="323" t="s">
        <v>1539</v>
      </c>
      <c r="G571" s="323" t="s">
        <v>1539</v>
      </c>
      <c r="H571" s="323" t="s">
        <v>1539</v>
      </c>
    </row>
    <row r="572" spans="1:8" x14ac:dyDescent="0.25">
      <c r="A572" s="103"/>
      <c r="B572" s="324"/>
      <c r="C572" s="324" t="s">
        <v>1539</v>
      </c>
      <c r="D572" t="s">
        <v>1539</v>
      </c>
      <c r="E572" s="323" t="s">
        <v>1539</v>
      </c>
      <c r="G572" s="323" t="s">
        <v>1539</v>
      </c>
      <c r="H572" s="323" t="s">
        <v>1539</v>
      </c>
    </row>
    <row r="573" spans="1:8" x14ac:dyDescent="0.25">
      <c r="A573" s="103"/>
      <c r="B573" s="324"/>
      <c r="C573" s="324" t="s">
        <v>1539</v>
      </c>
      <c r="D573" t="s">
        <v>1539</v>
      </c>
      <c r="E573" s="323" t="s">
        <v>1539</v>
      </c>
      <c r="G573" s="323" t="s">
        <v>1539</v>
      </c>
      <c r="H573" s="323" t="s">
        <v>1539</v>
      </c>
    </row>
    <row r="574" spans="1:8" x14ac:dyDescent="0.25">
      <c r="A574" s="103"/>
      <c r="B574" s="324"/>
      <c r="C574" s="324" t="s">
        <v>1539</v>
      </c>
      <c r="D574" t="s">
        <v>1539</v>
      </c>
      <c r="E574" s="323" t="s">
        <v>1539</v>
      </c>
      <c r="G574" s="323" t="s">
        <v>1539</v>
      </c>
      <c r="H574" s="323" t="s">
        <v>1539</v>
      </c>
    </row>
    <row r="575" spans="1:8" x14ac:dyDescent="0.25">
      <c r="A575" s="103"/>
      <c r="B575" s="324"/>
      <c r="C575" s="324" t="s">
        <v>1539</v>
      </c>
      <c r="D575" t="s">
        <v>1539</v>
      </c>
      <c r="E575" s="323" t="s">
        <v>1539</v>
      </c>
      <c r="G575" s="323" t="s">
        <v>1539</v>
      </c>
      <c r="H575" s="323" t="s">
        <v>1539</v>
      </c>
    </row>
    <row r="576" spans="1:8" x14ac:dyDescent="0.25">
      <c r="A576" s="103"/>
      <c r="B576" s="324"/>
      <c r="C576" s="324" t="s">
        <v>1539</v>
      </c>
      <c r="D576" t="s">
        <v>1539</v>
      </c>
      <c r="E576" s="323" t="s">
        <v>1539</v>
      </c>
      <c r="G576" s="323" t="s">
        <v>1539</v>
      </c>
      <c r="H576" s="323" t="s">
        <v>1539</v>
      </c>
    </row>
    <row r="577" spans="1:8" x14ac:dyDescent="0.25">
      <c r="A577" s="103"/>
      <c r="B577" s="326"/>
      <c r="C577" s="324" t="s">
        <v>1539</v>
      </c>
      <c r="D577" t="s">
        <v>1539</v>
      </c>
      <c r="E577" s="323" t="s">
        <v>1539</v>
      </c>
      <c r="G577" s="323" t="s">
        <v>1539</v>
      </c>
      <c r="H577" s="323" t="s">
        <v>1539</v>
      </c>
    </row>
    <row r="578" spans="1:8" x14ac:dyDescent="0.25">
      <c r="A578" s="103"/>
      <c r="C578" s="324" t="s">
        <v>1539</v>
      </c>
      <c r="D578" t="s">
        <v>1539</v>
      </c>
      <c r="E578" s="323" t="s">
        <v>1539</v>
      </c>
      <c r="G578" s="323" t="s">
        <v>1539</v>
      </c>
      <c r="H578" s="323" t="s">
        <v>1539</v>
      </c>
    </row>
    <row r="579" spans="1:8" x14ac:dyDescent="0.25">
      <c r="A579" s="103"/>
      <c r="C579" s="324" t="s">
        <v>1539</v>
      </c>
      <c r="D579" t="s">
        <v>1539</v>
      </c>
      <c r="E579" s="323" t="s">
        <v>1539</v>
      </c>
      <c r="G579" s="323" t="s">
        <v>1539</v>
      </c>
      <c r="H579" s="323" t="s">
        <v>1539</v>
      </c>
    </row>
    <row r="580" spans="1:8" x14ac:dyDescent="0.25">
      <c r="A580" s="103"/>
      <c r="C580" s="324" t="s">
        <v>1539</v>
      </c>
      <c r="D580" t="s">
        <v>1539</v>
      </c>
      <c r="E580" s="323" t="s">
        <v>1539</v>
      </c>
      <c r="G580" s="323" t="s">
        <v>1539</v>
      </c>
      <c r="H580" s="323" t="s">
        <v>1539</v>
      </c>
    </row>
    <row r="581" spans="1:8" x14ac:dyDescent="0.25">
      <c r="A581" s="103"/>
      <c r="C581" s="324" t="s">
        <v>1539</v>
      </c>
      <c r="D581" t="s">
        <v>1539</v>
      </c>
      <c r="E581" s="323" t="s">
        <v>1539</v>
      </c>
      <c r="G581" s="323" t="s">
        <v>1539</v>
      </c>
      <c r="H581" s="323" t="s">
        <v>1539</v>
      </c>
    </row>
    <row r="582" spans="1:8" x14ac:dyDescent="0.25">
      <c r="A582" s="103"/>
      <c r="B582" s="324"/>
      <c r="C582" s="324" t="s">
        <v>1539</v>
      </c>
      <c r="D582" t="s">
        <v>1539</v>
      </c>
      <c r="E582" s="323" t="s">
        <v>1539</v>
      </c>
      <c r="G582" s="323" t="s">
        <v>1539</v>
      </c>
      <c r="H582" s="323" t="s">
        <v>1539</v>
      </c>
    </row>
    <row r="583" spans="1:8" x14ac:dyDescent="0.25">
      <c r="A583" s="103"/>
      <c r="B583" s="324"/>
      <c r="C583" s="324" t="s">
        <v>1539</v>
      </c>
      <c r="D583" t="s">
        <v>1539</v>
      </c>
      <c r="E583" s="323" t="s">
        <v>1539</v>
      </c>
      <c r="G583" s="323" t="s">
        <v>1539</v>
      </c>
      <c r="H583" s="323" t="s">
        <v>1539</v>
      </c>
    </row>
    <row r="584" spans="1:8" x14ac:dyDescent="0.25">
      <c r="A584" s="103"/>
      <c r="B584" s="324"/>
      <c r="C584" s="324" t="s">
        <v>1539</v>
      </c>
      <c r="D584" t="s">
        <v>1539</v>
      </c>
      <c r="E584" s="323" t="s">
        <v>1539</v>
      </c>
      <c r="G584" s="323" t="s">
        <v>1539</v>
      </c>
      <c r="H584" s="323" t="s">
        <v>1539</v>
      </c>
    </row>
    <row r="585" spans="1:8" x14ac:dyDescent="0.25">
      <c r="A585" s="103"/>
      <c r="B585" s="324"/>
      <c r="C585" s="324" t="s">
        <v>1539</v>
      </c>
      <c r="D585" t="s">
        <v>1539</v>
      </c>
      <c r="E585" s="323" t="s">
        <v>1539</v>
      </c>
      <c r="G585" s="323" t="s">
        <v>1539</v>
      </c>
      <c r="H585" s="323" t="s">
        <v>1539</v>
      </c>
    </row>
    <row r="586" spans="1:8" x14ac:dyDescent="0.25">
      <c r="A586" s="103"/>
      <c r="B586" s="324"/>
      <c r="C586" s="324" t="s">
        <v>1539</v>
      </c>
      <c r="D586" t="s">
        <v>1539</v>
      </c>
      <c r="E586" s="323" t="s">
        <v>1539</v>
      </c>
      <c r="G586" s="323" t="s">
        <v>1539</v>
      </c>
      <c r="H586" s="323" t="s">
        <v>1539</v>
      </c>
    </row>
    <row r="587" spans="1:8" x14ac:dyDescent="0.25">
      <c r="A587" s="103"/>
      <c r="B587" s="324"/>
      <c r="C587" s="324" t="s">
        <v>1539</v>
      </c>
      <c r="D587" t="s">
        <v>1539</v>
      </c>
      <c r="E587" s="323" t="s">
        <v>1539</v>
      </c>
      <c r="G587" s="323" t="s">
        <v>1539</v>
      </c>
      <c r="H587" s="323" t="s">
        <v>1539</v>
      </c>
    </row>
    <row r="588" spans="1:8" x14ac:dyDescent="0.25">
      <c r="A588" s="103"/>
      <c r="B588" s="324"/>
      <c r="C588" s="324" t="s">
        <v>1539</v>
      </c>
      <c r="D588" t="s">
        <v>1539</v>
      </c>
      <c r="E588" s="323" t="s">
        <v>1539</v>
      </c>
      <c r="G588" s="323" t="s">
        <v>1539</v>
      </c>
      <c r="H588" s="323" t="s">
        <v>1539</v>
      </c>
    </row>
    <row r="589" spans="1:8" x14ac:dyDescent="0.25">
      <c r="A589" s="103"/>
      <c r="B589" s="324"/>
      <c r="C589" s="324" t="s">
        <v>1539</v>
      </c>
      <c r="D589" t="s">
        <v>1539</v>
      </c>
      <c r="E589" s="323" t="s">
        <v>1539</v>
      </c>
      <c r="G589" s="323" t="s">
        <v>1539</v>
      </c>
      <c r="H589" s="323" t="s">
        <v>1539</v>
      </c>
    </row>
    <row r="590" spans="1:8" x14ac:dyDescent="0.25">
      <c r="A590" s="103"/>
      <c r="B590" s="324"/>
      <c r="C590" s="324" t="s">
        <v>1539</v>
      </c>
      <c r="D590" t="s">
        <v>1539</v>
      </c>
      <c r="E590" s="323" t="s">
        <v>1539</v>
      </c>
      <c r="G590" s="323" t="s">
        <v>1539</v>
      </c>
      <c r="H590" s="323" t="s">
        <v>1539</v>
      </c>
    </row>
    <row r="591" spans="1:8" x14ac:dyDescent="0.25">
      <c r="A591" s="103"/>
      <c r="B591" s="324"/>
      <c r="C591" s="324" t="s">
        <v>1539</v>
      </c>
      <c r="D591" t="s">
        <v>1539</v>
      </c>
      <c r="E591" s="323" t="s">
        <v>1539</v>
      </c>
      <c r="G591" s="323" t="s">
        <v>1539</v>
      </c>
      <c r="H591" s="323" t="s">
        <v>1539</v>
      </c>
    </row>
    <row r="592" spans="1:8" x14ac:dyDescent="0.25">
      <c r="A592" s="103"/>
      <c r="B592" s="324"/>
      <c r="C592" s="324" t="s">
        <v>1539</v>
      </c>
      <c r="D592" t="s">
        <v>1539</v>
      </c>
      <c r="E592" s="323" t="s">
        <v>1539</v>
      </c>
      <c r="G592" s="323" t="s">
        <v>1539</v>
      </c>
      <c r="H592" s="323" t="s">
        <v>1539</v>
      </c>
    </row>
    <row r="593" spans="1:8" x14ac:dyDescent="0.25">
      <c r="A593" s="103"/>
      <c r="B593" s="324"/>
      <c r="C593" s="324" t="s">
        <v>1539</v>
      </c>
      <c r="D593" t="s">
        <v>1539</v>
      </c>
      <c r="E593" s="323" t="s">
        <v>1539</v>
      </c>
      <c r="G593" s="323" t="s">
        <v>1539</v>
      </c>
      <c r="H593" s="323" t="s">
        <v>1539</v>
      </c>
    </row>
    <row r="594" spans="1:8" x14ac:dyDescent="0.25">
      <c r="A594" s="103"/>
      <c r="B594" s="324"/>
      <c r="C594" s="324" t="s">
        <v>1539</v>
      </c>
      <c r="D594" t="s">
        <v>1539</v>
      </c>
      <c r="E594" s="323" t="s">
        <v>1539</v>
      </c>
      <c r="G594" s="323" t="s">
        <v>1539</v>
      </c>
      <c r="H594" s="323" t="s">
        <v>1539</v>
      </c>
    </row>
    <row r="595" spans="1:8" x14ac:dyDescent="0.25">
      <c r="A595" s="103"/>
      <c r="B595" s="324"/>
      <c r="C595" s="324" t="s">
        <v>1539</v>
      </c>
      <c r="D595" t="s">
        <v>1539</v>
      </c>
      <c r="E595" s="323" t="s">
        <v>1539</v>
      </c>
      <c r="G595" s="323" t="s">
        <v>1539</v>
      </c>
      <c r="H595" s="323" t="s">
        <v>1539</v>
      </c>
    </row>
    <row r="596" spans="1:8" x14ac:dyDescent="0.25">
      <c r="A596" s="103"/>
      <c r="B596" s="324"/>
      <c r="C596" s="324" t="s">
        <v>1539</v>
      </c>
      <c r="D596" t="s">
        <v>1539</v>
      </c>
      <c r="E596" s="323" t="s">
        <v>1539</v>
      </c>
      <c r="G596" s="323" t="s">
        <v>1539</v>
      </c>
      <c r="H596" s="323" t="s">
        <v>1539</v>
      </c>
    </row>
    <row r="597" spans="1:8" x14ac:dyDescent="0.25">
      <c r="A597" s="103"/>
      <c r="B597" s="324"/>
      <c r="C597" s="324" t="s">
        <v>1539</v>
      </c>
      <c r="D597" t="s">
        <v>1539</v>
      </c>
      <c r="E597" s="323" t="s">
        <v>1539</v>
      </c>
      <c r="G597" s="323" t="s">
        <v>1539</v>
      </c>
      <c r="H597" s="323" t="s">
        <v>1539</v>
      </c>
    </row>
    <row r="598" spans="1:8" x14ac:dyDescent="0.25">
      <c r="A598" s="103"/>
      <c r="B598" s="324"/>
      <c r="C598" s="324" t="s">
        <v>1539</v>
      </c>
      <c r="D598" t="s">
        <v>1539</v>
      </c>
      <c r="E598" s="323" t="s">
        <v>1539</v>
      </c>
      <c r="G598" s="323" t="s">
        <v>1539</v>
      </c>
      <c r="H598" s="323" t="s">
        <v>1539</v>
      </c>
    </row>
    <row r="599" spans="1:8" x14ac:dyDescent="0.25">
      <c r="A599" s="103"/>
      <c r="B599" s="324"/>
      <c r="C599" s="324" t="s">
        <v>1539</v>
      </c>
      <c r="D599" t="s">
        <v>1539</v>
      </c>
      <c r="E599" s="323" t="s">
        <v>1539</v>
      </c>
      <c r="G599" s="323" t="s">
        <v>1539</v>
      </c>
      <c r="H599" s="323" t="s">
        <v>1539</v>
      </c>
    </row>
    <row r="600" spans="1:8" x14ac:dyDescent="0.25">
      <c r="A600" s="103"/>
      <c r="B600" s="324"/>
      <c r="C600" s="324" t="s">
        <v>1539</v>
      </c>
      <c r="D600" t="s">
        <v>1539</v>
      </c>
      <c r="E600" s="323" t="s">
        <v>1539</v>
      </c>
      <c r="G600" s="323" t="s">
        <v>1539</v>
      </c>
      <c r="H600" s="323" t="s">
        <v>1539</v>
      </c>
    </row>
    <row r="601" spans="1:8" x14ac:dyDescent="0.25">
      <c r="A601" s="103"/>
      <c r="B601" s="324"/>
      <c r="C601" s="324" t="s">
        <v>1539</v>
      </c>
      <c r="D601" t="s">
        <v>1539</v>
      </c>
      <c r="E601" s="323" t="s">
        <v>1539</v>
      </c>
      <c r="G601" s="323" t="s">
        <v>1539</v>
      </c>
      <c r="H601" s="323" t="s">
        <v>1539</v>
      </c>
    </row>
    <row r="602" spans="1:8" x14ac:dyDescent="0.25">
      <c r="A602" s="103"/>
      <c r="B602" s="324"/>
      <c r="C602" s="324" t="s">
        <v>1539</v>
      </c>
      <c r="D602" t="s">
        <v>1539</v>
      </c>
      <c r="E602" s="323" t="s">
        <v>1539</v>
      </c>
      <c r="G602" s="323" t="s">
        <v>1539</v>
      </c>
      <c r="H602" s="323" t="s">
        <v>1539</v>
      </c>
    </row>
    <row r="603" spans="1:8" x14ac:dyDescent="0.25">
      <c r="A603" s="103"/>
      <c r="B603" s="324"/>
      <c r="C603" s="324" t="s">
        <v>1539</v>
      </c>
      <c r="D603" t="s">
        <v>1539</v>
      </c>
      <c r="E603" s="323" t="s">
        <v>1539</v>
      </c>
      <c r="G603" s="323" t="s">
        <v>1539</v>
      </c>
      <c r="H603" s="323" t="s">
        <v>1539</v>
      </c>
    </row>
    <row r="604" spans="1:8" x14ac:dyDescent="0.25">
      <c r="A604" s="103"/>
      <c r="B604" s="324"/>
      <c r="C604" s="324" t="s">
        <v>1539</v>
      </c>
      <c r="D604" t="s">
        <v>1539</v>
      </c>
      <c r="E604" s="323" t="s">
        <v>1539</v>
      </c>
      <c r="G604" s="323" t="s">
        <v>1539</v>
      </c>
      <c r="H604" s="323" t="s">
        <v>1539</v>
      </c>
    </row>
    <row r="605" spans="1:8" x14ac:dyDescent="0.25">
      <c r="A605" s="103"/>
      <c r="B605" s="324"/>
      <c r="C605" s="324" t="s">
        <v>1539</v>
      </c>
      <c r="D605" t="s">
        <v>1539</v>
      </c>
      <c r="E605" s="323" t="s">
        <v>1539</v>
      </c>
      <c r="G605" s="323" t="s">
        <v>1539</v>
      </c>
      <c r="H605" s="323" t="s">
        <v>1539</v>
      </c>
    </row>
    <row r="606" spans="1:8" x14ac:dyDescent="0.25">
      <c r="A606" s="103"/>
      <c r="B606" s="324"/>
      <c r="C606" s="324" t="s">
        <v>1539</v>
      </c>
      <c r="D606" t="s">
        <v>1539</v>
      </c>
      <c r="E606" s="323" t="s">
        <v>1539</v>
      </c>
      <c r="G606" s="323" t="s">
        <v>1539</v>
      </c>
      <c r="H606" s="323" t="s">
        <v>1539</v>
      </c>
    </row>
    <row r="607" spans="1:8" x14ac:dyDescent="0.25">
      <c r="A607" s="103"/>
      <c r="B607" s="324"/>
      <c r="C607" s="324" t="s">
        <v>1539</v>
      </c>
      <c r="D607" t="s">
        <v>1539</v>
      </c>
      <c r="E607" s="323" t="s">
        <v>1539</v>
      </c>
      <c r="G607" s="323" t="s">
        <v>1539</v>
      </c>
      <c r="H607" s="323" t="s">
        <v>1539</v>
      </c>
    </row>
    <row r="608" spans="1:8" x14ac:dyDescent="0.25">
      <c r="A608" s="103"/>
      <c r="B608" s="324"/>
      <c r="C608" s="324" t="s">
        <v>1539</v>
      </c>
      <c r="D608" t="s">
        <v>1539</v>
      </c>
      <c r="E608" s="323" t="s">
        <v>1539</v>
      </c>
      <c r="G608" s="323" t="s">
        <v>1539</v>
      </c>
      <c r="H608" s="323" t="s">
        <v>1539</v>
      </c>
    </row>
    <row r="609" spans="1:8" x14ac:dyDescent="0.25">
      <c r="A609" s="103"/>
      <c r="B609" s="324"/>
      <c r="C609" s="324" t="s">
        <v>1539</v>
      </c>
      <c r="D609" t="s">
        <v>1539</v>
      </c>
      <c r="E609" s="323" t="s">
        <v>1539</v>
      </c>
      <c r="G609" s="323" t="s">
        <v>1539</v>
      </c>
      <c r="H609" s="323" t="s">
        <v>1539</v>
      </c>
    </row>
    <row r="610" spans="1:8" x14ac:dyDescent="0.25">
      <c r="A610" s="103"/>
      <c r="B610" s="324"/>
      <c r="C610" s="324" t="s">
        <v>1539</v>
      </c>
      <c r="D610" t="s">
        <v>1539</v>
      </c>
      <c r="E610" s="323" t="s">
        <v>1539</v>
      </c>
      <c r="G610" s="323" t="s">
        <v>1539</v>
      </c>
      <c r="H610" s="323" t="s">
        <v>1539</v>
      </c>
    </row>
    <row r="611" spans="1:8" x14ac:dyDescent="0.25">
      <c r="A611" s="103"/>
      <c r="B611" s="324"/>
      <c r="C611" s="324" t="s">
        <v>1539</v>
      </c>
      <c r="D611" t="s">
        <v>1539</v>
      </c>
      <c r="E611" s="323" t="s">
        <v>1539</v>
      </c>
      <c r="G611" s="323" t="s">
        <v>1539</v>
      </c>
      <c r="H611" s="323" t="s">
        <v>1539</v>
      </c>
    </row>
    <row r="612" spans="1:8" x14ac:dyDescent="0.25">
      <c r="A612" s="103"/>
      <c r="B612" s="324"/>
      <c r="C612" s="324" t="s">
        <v>1539</v>
      </c>
      <c r="D612" t="s">
        <v>1539</v>
      </c>
      <c r="E612" s="323" t="s">
        <v>1539</v>
      </c>
      <c r="G612" s="323" t="s">
        <v>1539</v>
      </c>
      <c r="H612" s="323" t="s">
        <v>1539</v>
      </c>
    </row>
    <row r="613" spans="1:8" x14ac:dyDescent="0.25">
      <c r="A613" s="103"/>
      <c r="B613" s="324"/>
      <c r="C613" s="324" t="s">
        <v>1539</v>
      </c>
      <c r="D613" t="s">
        <v>1539</v>
      </c>
      <c r="E613" s="323" t="s">
        <v>1539</v>
      </c>
      <c r="G613" s="323" t="s">
        <v>1539</v>
      </c>
      <c r="H613" s="323" t="s">
        <v>1539</v>
      </c>
    </row>
    <row r="614" spans="1:8" x14ac:dyDescent="0.25">
      <c r="A614" s="103"/>
      <c r="B614" s="324"/>
      <c r="C614" s="324" t="s">
        <v>1539</v>
      </c>
      <c r="D614" t="s">
        <v>1539</v>
      </c>
      <c r="E614" s="323" t="s">
        <v>1539</v>
      </c>
      <c r="G614" s="323" t="s">
        <v>1539</v>
      </c>
      <c r="H614" s="323" t="s">
        <v>1539</v>
      </c>
    </row>
    <row r="615" spans="1:8" x14ac:dyDescent="0.25">
      <c r="A615" s="103"/>
      <c r="B615" s="326"/>
      <c r="C615" s="324" t="s">
        <v>1539</v>
      </c>
      <c r="D615" t="s">
        <v>1539</v>
      </c>
      <c r="E615" s="323" t="s">
        <v>1539</v>
      </c>
      <c r="G615" s="323" t="s">
        <v>1539</v>
      </c>
      <c r="H615" s="323" t="s">
        <v>1539</v>
      </c>
    </row>
    <row r="616" spans="1:8" x14ac:dyDescent="0.25">
      <c r="A616" s="103"/>
      <c r="C616" s="324" t="s">
        <v>1539</v>
      </c>
      <c r="D616" t="s">
        <v>1539</v>
      </c>
      <c r="E616" s="323" t="s">
        <v>1539</v>
      </c>
      <c r="G616" s="323" t="s">
        <v>1539</v>
      </c>
      <c r="H616" s="323" t="s">
        <v>1539</v>
      </c>
    </row>
    <row r="617" spans="1:8" x14ac:dyDescent="0.25">
      <c r="A617" s="103"/>
      <c r="C617" s="324" t="s">
        <v>1539</v>
      </c>
      <c r="D617" t="s">
        <v>1539</v>
      </c>
      <c r="E617" s="323" t="s">
        <v>1539</v>
      </c>
      <c r="G617" s="323" t="s">
        <v>1539</v>
      </c>
      <c r="H617" s="323" t="s">
        <v>1539</v>
      </c>
    </row>
    <row r="618" spans="1:8" x14ac:dyDescent="0.25">
      <c r="A618" s="103"/>
      <c r="C618" s="324" t="s">
        <v>1539</v>
      </c>
      <c r="D618" t="s">
        <v>1539</v>
      </c>
      <c r="E618" s="323" t="s">
        <v>1539</v>
      </c>
      <c r="G618" s="323" t="s">
        <v>1539</v>
      </c>
      <c r="H618" s="323" t="s">
        <v>1539</v>
      </c>
    </row>
    <row r="619" spans="1:8" x14ac:dyDescent="0.25">
      <c r="A619" s="103"/>
      <c r="B619" s="324"/>
      <c r="C619" s="324" t="s">
        <v>1539</v>
      </c>
      <c r="D619" t="s">
        <v>1539</v>
      </c>
      <c r="E619" s="323" t="s">
        <v>1539</v>
      </c>
      <c r="G619" s="323" t="s">
        <v>1539</v>
      </c>
      <c r="H619" s="323" t="s">
        <v>1539</v>
      </c>
    </row>
    <row r="620" spans="1:8" x14ac:dyDescent="0.25">
      <c r="A620" s="103"/>
      <c r="B620" s="324"/>
      <c r="C620" s="324" t="s">
        <v>1539</v>
      </c>
      <c r="D620" t="s">
        <v>1539</v>
      </c>
      <c r="E620" s="323" t="s">
        <v>1539</v>
      </c>
      <c r="G620" s="323" t="s">
        <v>1539</v>
      </c>
      <c r="H620" s="323" t="s">
        <v>1539</v>
      </c>
    </row>
    <row r="621" spans="1:8" x14ac:dyDescent="0.25">
      <c r="A621" s="103"/>
      <c r="B621" s="324"/>
      <c r="C621" s="324" t="s">
        <v>1539</v>
      </c>
      <c r="D621" t="s">
        <v>1539</v>
      </c>
      <c r="E621" s="323" t="s">
        <v>1539</v>
      </c>
      <c r="G621" s="323" t="s">
        <v>1539</v>
      </c>
      <c r="H621" s="323" t="s">
        <v>1539</v>
      </c>
    </row>
    <row r="622" spans="1:8" x14ac:dyDescent="0.25">
      <c r="A622" s="103"/>
      <c r="B622" s="324"/>
      <c r="C622" s="324" t="s">
        <v>1539</v>
      </c>
      <c r="D622" t="s">
        <v>1539</v>
      </c>
      <c r="E622" s="323" t="s">
        <v>1539</v>
      </c>
      <c r="G622" s="323" t="s">
        <v>1539</v>
      </c>
      <c r="H622" s="323" t="s">
        <v>1539</v>
      </c>
    </row>
    <row r="623" spans="1:8" x14ac:dyDescent="0.25">
      <c r="A623" s="103"/>
      <c r="B623" s="324"/>
      <c r="C623" s="324" t="s">
        <v>1539</v>
      </c>
      <c r="D623" t="s">
        <v>1539</v>
      </c>
      <c r="E623" s="323" t="s">
        <v>1539</v>
      </c>
      <c r="G623" s="323" t="s">
        <v>1539</v>
      </c>
      <c r="H623" s="323" t="s">
        <v>1539</v>
      </c>
    </row>
    <row r="624" spans="1:8" x14ac:dyDescent="0.25">
      <c r="A624" s="103"/>
      <c r="B624" s="324"/>
      <c r="C624" s="324" t="s">
        <v>1539</v>
      </c>
      <c r="D624" t="s">
        <v>1539</v>
      </c>
      <c r="E624" s="323" t="s">
        <v>1539</v>
      </c>
      <c r="G624" s="323" t="s">
        <v>1539</v>
      </c>
      <c r="H624" s="323" t="s">
        <v>1539</v>
      </c>
    </row>
    <row r="625" spans="1:8" x14ac:dyDescent="0.25">
      <c r="A625" s="103"/>
      <c r="B625" s="324"/>
      <c r="C625" s="324" t="s">
        <v>1539</v>
      </c>
      <c r="D625" t="s">
        <v>1539</v>
      </c>
      <c r="E625" s="323" t="s">
        <v>1539</v>
      </c>
      <c r="G625" s="323" t="s">
        <v>1539</v>
      </c>
      <c r="H625" s="323" t="s">
        <v>1539</v>
      </c>
    </row>
    <row r="626" spans="1:8" x14ac:dyDescent="0.25">
      <c r="A626" s="103"/>
      <c r="B626" s="324"/>
      <c r="C626" s="324" t="s">
        <v>1539</v>
      </c>
      <c r="D626" t="s">
        <v>1539</v>
      </c>
      <c r="E626" s="323" t="s">
        <v>1539</v>
      </c>
      <c r="G626" s="323" t="s">
        <v>1539</v>
      </c>
      <c r="H626" s="323" t="s">
        <v>1539</v>
      </c>
    </row>
    <row r="627" spans="1:8" x14ac:dyDescent="0.25">
      <c r="A627" s="103"/>
      <c r="B627" s="324"/>
      <c r="C627" s="324" t="s">
        <v>1539</v>
      </c>
      <c r="D627" t="s">
        <v>1539</v>
      </c>
      <c r="E627" s="323" t="s">
        <v>1539</v>
      </c>
      <c r="G627" s="323" t="s">
        <v>1539</v>
      </c>
      <c r="H627" s="323" t="s">
        <v>1539</v>
      </c>
    </row>
    <row r="628" spans="1:8" x14ac:dyDescent="0.25">
      <c r="A628" s="103"/>
      <c r="B628" s="324"/>
      <c r="C628" s="324" t="s">
        <v>1539</v>
      </c>
      <c r="D628" t="s">
        <v>1539</v>
      </c>
      <c r="E628" s="323" t="s">
        <v>1539</v>
      </c>
      <c r="G628" s="323" t="s">
        <v>1539</v>
      </c>
      <c r="H628" s="323" t="s">
        <v>1539</v>
      </c>
    </row>
    <row r="629" spans="1:8" x14ac:dyDescent="0.25">
      <c r="A629" s="103"/>
      <c r="B629" s="324"/>
      <c r="C629" s="324" t="s">
        <v>1539</v>
      </c>
      <c r="D629" t="s">
        <v>1539</v>
      </c>
      <c r="E629" s="323" t="s">
        <v>1539</v>
      </c>
      <c r="G629" s="323" t="s">
        <v>1539</v>
      </c>
      <c r="H629" s="323" t="s">
        <v>1539</v>
      </c>
    </row>
    <row r="630" spans="1:8" x14ac:dyDescent="0.25">
      <c r="A630" s="103"/>
      <c r="B630" s="324"/>
      <c r="C630" s="324" t="s">
        <v>1539</v>
      </c>
      <c r="D630" t="s">
        <v>1539</v>
      </c>
      <c r="E630" s="323" t="s">
        <v>1539</v>
      </c>
      <c r="G630" s="323" t="s">
        <v>1539</v>
      </c>
      <c r="H630" s="323" t="s">
        <v>1539</v>
      </c>
    </row>
    <row r="631" spans="1:8" x14ac:dyDescent="0.25">
      <c r="A631" s="103"/>
      <c r="B631" s="324"/>
      <c r="C631" s="324" t="s">
        <v>1539</v>
      </c>
      <c r="D631" t="s">
        <v>1539</v>
      </c>
      <c r="E631" s="323" t="s">
        <v>1539</v>
      </c>
      <c r="G631" s="323" t="s">
        <v>1539</v>
      </c>
      <c r="H631" s="323" t="s">
        <v>1539</v>
      </c>
    </row>
    <row r="632" spans="1:8" x14ac:dyDescent="0.25">
      <c r="A632" s="103"/>
      <c r="B632" s="324"/>
      <c r="C632" s="324" t="s">
        <v>1539</v>
      </c>
      <c r="D632" t="s">
        <v>1539</v>
      </c>
      <c r="E632" s="323" t="s">
        <v>1539</v>
      </c>
      <c r="G632" s="323" t="s">
        <v>1539</v>
      </c>
      <c r="H632" s="323" t="s">
        <v>1539</v>
      </c>
    </row>
    <row r="633" spans="1:8" x14ac:dyDescent="0.25">
      <c r="A633" s="103"/>
      <c r="B633" s="326"/>
      <c r="C633" s="324" t="s">
        <v>1539</v>
      </c>
      <c r="D633" t="s">
        <v>1539</v>
      </c>
      <c r="E633" s="323" t="s">
        <v>1539</v>
      </c>
      <c r="G633" s="323" t="s">
        <v>1539</v>
      </c>
      <c r="H633" s="323" t="s">
        <v>1539</v>
      </c>
    </row>
    <row r="634" spans="1:8" x14ac:dyDescent="0.25">
      <c r="A634" s="103"/>
      <c r="C634" s="324" t="s">
        <v>1539</v>
      </c>
      <c r="D634" t="s">
        <v>1539</v>
      </c>
      <c r="E634" s="323" t="s">
        <v>1539</v>
      </c>
      <c r="G634" s="323" t="s">
        <v>1539</v>
      </c>
      <c r="H634" s="323" t="s">
        <v>1539</v>
      </c>
    </row>
    <row r="635" spans="1:8" x14ac:dyDescent="0.25">
      <c r="A635" s="103"/>
      <c r="C635" s="324" t="s">
        <v>1539</v>
      </c>
      <c r="D635" t="s">
        <v>1539</v>
      </c>
      <c r="E635" s="323" t="s">
        <v>1539</v>
      </c>
      <c r="G635" s="323" t="s">
        <v>1539</v>
      </c>
      <c r="H635" s="323" t="s">
        <v>1539</v>
      </c>
    </row>
    <row r="636" spans="1:8" x14ac:dyDescent="0.25">
      <c r="A636" s="103"/>
      <c r="C636" s="324" t="s">
        <v>1539</v>
      </c>
      <c r="D636" t="s">
        <v>1539</v>
      </c>
      <c r="E636" s="323" t="s">
        <v>1539</v>
      </c>
      <c r="G636" s="323" t="s">
        <v>1539</v>
      </c>
      <c r="H636" s="323" t="s">
        <v>1539</v>
      </c>
    </row>
    <row r="637" spans="1:8" x14ac:dyDescent="0.25">
      <c r="A637" s="103"/>
      <c r="B637" s="324"/>
      <c r="C637" s="324" t="s">
        <v>1539</v>
      </c>
      <c r="D637" t="s">
        <v>1539</v>
      </c>
      <c r="E637" s="323" t="s">
        <v>1539</v>
      </c>
      <c r="G637" s="323" t="s">
        <v>1539</v>
      </c>
      <c r="H637" s="323" t="s">
        <v>1539</v>
      </c>
    </row>
    <row r="638" spans="1:8" x14ac:dyDescent="0.25">
      <c r="A638" s="103"/>
      <c r="B638" s="324"/>
      <c r="C638" s="324" t="s">
        <v>1539</v>
      </c>
      <c r="D638" t="s">
        <v>1539</v>
      </c>
      <c r="E638" s="323" t="s">
        <v>1539</v>
      </c>
      <c r="G638" s="323" t="s">
        <v>1539</v>
      </c>
      <c r="H638" s="323" t="s">
        <v>1539</v>
      </c>
    </row>
    <row r="639" spans="1:8" x14ac:dyDescent="0.25">
      <c r="A639" s="103"/>
      <c r="B639" s="324"/>
      <c r="C639" s="324" t="s">
        <v>1539</v>
      </c>
      <c r="D639" t="s">
        <v>1539</v>
      </c>
      <c r="E639" s="323" t="s">
        <v>1539</v>
      </c>
      <c r="G639" s="323" t="s">
        <v>1539</v>
      </c>
      <c r="H639" s="323" t="s">
        <v>1539</v>
      </c>
    </row>
    <row r="640" spans="1:8" x14ac:dyDescent="0.25">
      <c r="A640" s="103"/>
      <c r="B640" s="324"/>
      <c r="C640" s="324" t="s">
        <v>1539</v>
      </c>
      <c r="D640" t="s">
        <v>1539</v>
      </c>
      <c r="E640" s="323" t="s">
        <v>1539</v>
      </c>
      <c r="G640" s="323" t="s">
        <v>1539</v>
      </c>
      <c r="H640" s="323" t="s">
        <v>1539</v>
      </c>
    </row>
    <row r="641" spans="1:8" x14ac:dyDescent="0.25">
      <c r="A641" s="103"/>
      <c r="B641" s="324"/>
      <c r="C641" s="324" t="s">
        <v>1539</v>
      </c>
      <c r="D641" t="s">
        <v>1539</v>
      </c>
      <c r="E641" s="323" t="s">
        <v>1539</v>
      </c>
      <c r="G641" s="323" t="s">
        <v>1539</v>
      </c>
      <c r="H641" s="323" t="s">
        <v>1539</v>
      </c>
    </row>
    <row r="642" spans="1:8" x14ac:dyDescent="0.25">
      <c r="A642" s="103"/>
      <c r="B642" s="324"/>
      <c r="C642" s="324" t="s">
        <v>1539</v>
      </c>
      <c r="D642" t="s">
        <v>1539</v>
      </c>
      <c r="E642" s="323" t="s">
        <v>1539</v>
      </c>
      <c r="G642" s="323" t="s">
        <v>1539</v>
      </c>
      <c r="H642" s="323" t="s">
        <v>1539</v>
      </c>
    </row>
    <row r="643" spans="1:8" x14ac:dyDescent="0.25">
      <c r="A643" s="103"/>
      <c r="B643" s="324"/>
      <c r="C643" s="324" t="s">
        <v>1539</v>
      </c>
      <c r="D643" t="s">
        <v>1539</v>
      </c>
      <c r="E643" s="323" t="s">
        <v>1539</v>
      </c>
      <c r="G643" s="323" t="s">
        <v>1539</v>
      </c>
      <c r="H643" s="323" t="s">
        <v>1539</v>
      </c>
    </row>
    <row r="644" spans="1:8" x14ac:dyDescent="0.25">
      <c r="A644" s="103"/>
      <c r="B644" s="324"/>
      <c r="C644" s="324" t="s">
        <v>1539</v>
      </c>
      <c r="D644" t="s">
        <v>1539</v>
      </c>
      <c r="E644" s="323" t="s">
        <v>1539</v>
      </c>
      <c r="G644" s="323" t="s">
        <v>1539</v>
      </c>
      <c r="H644" s="323" t="s">
        <v>1539</v>
      </c>
    </row>
    <row r="645" spans="1:8" x14ac:dyDescent="0.25">
      <c r="A645" s="103"/>
      <c r="B645" s="324"/>
      <c r="C645" s="324" t="s">
        <v>1539</v>
      </c>
      <c r="D645" t="s">
        <v>1539</v>
      </c>
      <c r="E645" s="323" t="s">
        <v>1539</v>
      </c>
      <c r="G645" s="323" t="s">
        <v>1539</v>
      </c>
      <c r="H645" s="323" t="s">
        <v>1539</v>
      </c>
    </row>
    <row r="646" spans="1:8" x14ac:dyDescent="0.25">
      <c r="A646" s="103"/>
      <c r="B646" s="324"/>
      <c r="C646" s="324" t="s">
        <v>1539</v>
      </c>
      <c r="D646" t="s">
        <v>1539</v>
      </c>
      <c r="E646" s="323" t="s">
        <v>1539</v>
      </c>
      <c r="G646" s="323" t="s">
        <v>1539</v>
      </c>
      <c r="H646" s="323" t="s">
        <v>1539</v>
      </c>
    </row>
    <row r="647" spans="1:8" x14ac:dyDescent="0.25">
      <c r="A647" s="103"/>
      <c r="B647" s="324"/>
      <c r="C647" s="324" t="s">
        <v>1539</v>
      </c>
      <c r="D647" t="s">
        <v>1539</v>
      </c>
      <c r="E647" s="323" t="s">
        <v>1539</v>
      </c>
      <c r="G647" s="323" t="s">
        <v>1539</v>
      </c>
      <c r="H647" s="323" t="s">
        <v>1539</v>
      </c>
    </row>
    <row r="648" spans="1:8" x14ac:dyDescent="0.25">
      <c r="A648" s="103"/>
      <c r="B648" s="324"/>
      <c r="C648" s="324" t="s">
        <v>1539</v>
      </c>
      <c r="D648" t="s">
        <v>1539</v>
      </c>
      <c r="E648" s="323" t="s">
        <v>1539</v>
      </c>
      <c r="G648" s="323" t="s">
        <v>1539</v>
      </c>
      <c r="H648" s="323" t="s">
        <v>1539</v>
      </c>
    </row>
    <row r="649" spans="1:8" x14ac:dyDescent="0.25">
      <c r="A649" s="103"/>
      <c r="B649" s="324"/>
      <c r="C649" s="324" t="s">
        <v>1539</v>
      </c>
      <c r="D649" t="s">
        <v>1539</v>
      </c>
      <c r="E649" s="323" t="s">
        <v>1539</v>
      </c>
      <c r="G649" s="323" t="s">
        <v>1539</v>
      </c>
      <c r="H649" s="323" t="s">
        <v>1539</v>
      </c>
    </row>
    <row r="650" spans="1:8" x14ac:dyDescent="0.25">
      <c r="A650" s="103"/>
      <c r="B650" s="324"/>
      <c r="C650" s="324" t="s">
        <v>1539</v>
      </c>
      <c r="D650" t="s">
        <v>1539</v>
      </c>
      <c r="E650" s="323" t="s">
        <v>1539</v>
      </c>
      <c r="G650" s="323" t="s">
        <v>1539</v>
      </c>
      <c r="H650" s="323" t="s">
        <v>1539</v>
      </c>
    </row>
    <row r="651" spans="1:8" x14ac:dyDescent="0.25">
      <c r="A651" s="103"/>
      <c r="B651" s="324"/>
      <c r="C651" s="324" t="s">
        <v>1539</v>
      </c>
      <c r="D651" t="s">
        <v>1539</v>
      </c>
      <c r="E651" s="323" t="s">
        <v>1539</v>
      </c>
      <c r="G651" s="323" t="s">
        <v>1539</v>
      </c>
      <c r="H651" s="323" t="s">
        <v>1539</v>
      </c>
    </row>
    <row r="652" spans="1:8" x14ac:dyDescent="0.25">
      <c r="A652" s="103"/>
      <c r="B652" s="324"/>
      <c r="C652" s="324" t="s">
        <v>1539</v>
      </c>
      <c r="D652" t="s">
        <v>1539</v>
      </c>
      <c r="E652" s="323" t="s">
        <v>1539</v>
      </c>
      <c r="G652" s="323" t="s">
        <v>1539</v>
      </c>
      <c r="H652" s="323" t="s">
        <v>1539</v>
      </c>
    </row>
    <row r="653" spans="1:8" x14ac:dyDescent="0.25">
      <c r="A653" s="103"/>
      <c r="B653" s="324"/>
      <c r="C653" s="324" t="s">
        <v>1539</v>
      </c>
      <c r="D653" t="s">
        <v>1539</v>
      </c>
      <c r="E653" s="323" t="s">
        <v>1539</v>
      </c>
      <c r="G653" s="323" t="s">
        <v>1539</v>
      </c>
      <c r="H653" s="323" t="s">
        <v>1539</v>
      </c>
    </row>
    <row r="654" spans="1:8" x14ac:dyDescent="0.25">
      <c r="A654" s="103"/>
      <c r="B654" s="324"/>
      <c r="C654" s="324" t="s">
        <v>1539</v>
      </c>
      <c r="D654" t="s">
        <v>1539</v>
      </c>
      <c r="E654" s="323" t="s">
        <v>1539</v>
      </c>
      <c r="G654" s="323" t="s">
        <v>1539</v>
      </c>
      <c r="H654" s="323" t="s">
        <v>1539</v>
      </c>
    </row>
    <row r="655" spans="1:8" x14ac:dyDescent="0.25">
      <c r="A655" s="103"/>
      <c r="B655" s="324"/>
      <c r="C655" s="324" t="s">
        <v>1539</v>
      </c>
      <c r="D655" t="s">
        <v>1539</v>
      </c>
      <c r="E655" s="323" t="s">
        <v>1539</v>
      </c>
      <c r="G655" s="323" t="s">
        <v>1539</v>
      </c>
      <c r="H655" s="323" t="s">
        <v>1539</v>
      </c>
    </row>
    <row r="656" spans="1:8" x14ac:dyDescent="0.25">
      <c r="A656" s="103"/>
      <c r="B656" s="324"/>
      <c r="C656" s="324" t="s">
        <v>1539</v>
      </c>
      <c r="D656" t="s">
        <v>1539</v>
      </c>
      <c r="E656" s="323" t="s">
        <v>1539</v>
      </c>
      <c r="G656" s="323" t="s">
        <v>1539</v>
      </c>
      <c r="H656" s="323" t="s">
        <v>1539</v>
      </c>
    </row>
    <row r="657" spans="1:8" x14ac:dyDescent="0.25">
      <c r="A657" s="103"/>
      <c r="B657" s="324"/>
      <c r="C657" s="324" t="s">
        <v>1539</v>
      </c>
      <c r="D657" t="s">
        <v>1539</v>
      </c>
      <c r="E657" s="323" t="s">
        <v>1539</v>
      </c>
      <c r="G657" s="323" t="s">
        <v>1539</v>
      </c>
      <c r="H657" s="323" t="s">
        <v>1539</v>
      </c>
    </row>
    <row r="658" spans="1:8" x14ac:dyDescent="0.25">
      <c r="A658" s="103"/>
      <c r="B658" s="324"/>
      <c r="C658" s="324" t="s">
        <v>1539</v>
      </c>
      <c r="D658" t="s">
        <v>1539</v>
      </c>
      <c r="E658" s="323" t="s">
        <v>1539</v>
      </c>
      <c r="G658" s="323" t="s">
        <v>1539</v>
      </c>
      <c r="H658" s="323" t="s">
        <v>1539</v>
      </c>
    </row>
    <row r="659" spans="1:8" x14ac:dyDescent="0.25">
      <c r="A659" s="103"/>
      <c r="B659" s="324"/>
      <c r="C659" s="324" t="s">
        <v>1539</v>
      </c>
      <c r="D659" t="s">
        <v>1539</v>
      </c>
      <c r="E659" s="323" t="s">
        <v>1539</v>
      </c>
      <c r="G659" s="323" t="s">
        <v>1539</v>
      </c>
      <c r="H659" s="323" t="s">
        <v>1539</v>
      </c>
    </row>
    <row r="660" spans="1:8" x14ac:dyDescent="0.25">
      <c r="A660" s="103"/>
      <c r="B660" s="324"/>
      <c r="C660" s="324" t="s">
        <v>1539</v>
      </c>
      <c r="D660" t="s">
        <v>1539</v>
      </c>
      <c r="E660" s="323" t="s">
        <v>1539</v>
      </c>
      <c r="G660" s="323" t="s">
        <v>1539</v>
      </c>
      <c r="H660" s="323" t="s">
        <v>1539</v>
      </c>
    </row>
    <row r="661" spans="1:8" x14ac:dyDescent="0.25">
      <c r="A661" s="103"/>
      <c r="B661" s="324"/>
      <c r="C661" s="324" t="s">
        <v>1539</v>
      </c>
      <c r="D661" t="s">
        <v>1539</v>
      </c>
      <c r="E661" s="323" t="s">
        <v>1539</v>
      </c>
      <c r="G661" s="323" t="s">
        <v>1539</v>
      </c>
      <c r="H661" s="323" t="s">
        <v>1539</v>
      </c>
    </row>
    <row r="662" spans="1:8" x14ac:dyDescent="0.25">
      <c r="A662" s="103"/>
      <c r="B662" s="324"/>
      <c r="C662" s="324" t="s">
        <v>1539</v>
      </c>
      <c r="D662" t="s">
        <v>1539</v>
      </c>
      <c r="E662" s="323" t="s">
        <v>1539</v>
      </c>
      <c r="G662" s="323" t="s">
        <v>1539</v>
      </c>
      <c r="H662" s="323" t="s">
        <v>1539</v>
      </c>
    </row>
    <row r="663" spans="1:8" x14ac:dyDescent="0.25">
      <c r="A663" s="103"/>
      <c r="B663" s="324"/>
      <c r="C663" s="324" t="s">
        <v>1539</v>
      </c>
      <c r="D663" t="s">
        <v>1539</v>
      </c>
      <c r="E663" s="323" t="s">
        <v>1539</v>
      </c>
      <c r="G663" s="323" t="s">
        <v>1539</v>
      </c>
      <c r="H663" s="323" t="s">
        <v>1539</v>
      </c>
    </row>
    <row r="664" spans="1:8" x14ac:dyDescent="0.25">
      <c r="A664" s="103"/>
      <c r="B664" s="324"/>
      <c r="C664" s="324" t="s">
        <v>1539</v>
      </c>
      <c r="D664" t="s">
        <v>1539</v>
      </c>
      <c r="E664" s="323" t="s">
        <v>1539</v>
      </c>
      <c r="G664" s="323" t="s">
        <v>1539</v>
      </c>
      <c r="H664" s="323" t="s">
        <v>1539</v>
      </c>
    </row>
    <row r="665" spans="1:8" x14ac:dyDescent="0.25">
      <c r="A665" s="103"/>
      <c r="B665" s="324"/>
      <c r="C665" s="324" t="s">
        <v>1539</v>
      </c>
      <c r="D665" t="s">
        <v>1539</v>
      </c>
      <c r="E665" s="323" t="s">
        <v>1539</v>
      </c>
      <c r="G665" s="323" t="s">
        <v>1539</v>
      </c>
      <c r="H665" s="323" t="s">
        <v>1539</v>
      </c>
    </row>
    <row r="666" spans="1:8" x14ac:dyDescent="0.25">
      <c r="A666" s="103"/>
      <c r="B666" s="326"/>
      <c r="C666" s="324" t="s">
        <v>1539</v>
      </c>
      <c r="D666" t="s">
        <v>1539</v>
      </c>
      <c r="E666" s="323" t="s">
        <v>1539</v>
      </c>
      <c r="G666" s="323" t="s">
        <v>1539</v>
      </c>
      <c r="H666" s="323" t="s">
        <v>1539</v>
      </c>
    </row>
    <row r="667" spans="1:8" x14ac:dyDescent="0.25">
      <c r="A667" s="103"/>
      <c r="C667" s="324" t="s">
        <v>1539</v>
      </c>
      <c r="D667" t="s">
        <v>1539</v>
      </c>
      <c r="E667" s="323" t="s">
        <v>1539</v>
      </c>
      <c r="G667" s="323" t="s">
        <v>1539</v>
      </c>
      <c r="H667" s="323" t="s">
        <v>1539</v>
      </c>
    </row>
    <row r="668" spans="1:8" x14ac:dyDescent="0.25">
      <c r="A668" s="103"/>
      <c r="C668" s="324" t="s">
        <v>1539</v>
      </c>
      <c r="D668" t="s">
        <v>1539</v>
      </c>
      <c r="E668" s="323" t="s">
        <v>1539</v>
      </c>
      <c r="G668" s="323" t="s">
        <v>1539</v>
      </c>
      <c r="H668" s="323" t="s">
        <v>1539</v>
      </c>
    </row>
    <row r="669" spans="1:8" x14ac:dyDescent="0.25">
      <c r="A669" s="103"/>
      <c r="C669" s="324" t="s">
        <v>1539</v>
      </c>
      <c r="D669" t="s">
        <v>1539</v>
      </c>
      <c r="E669" s="323" t="s">
        <v>1539</v>
      </c>
      <c r="G669" s="323" t="s">
        <v>1539</v>
      </c>
      <c r="H669" s="323" t="s">
        <v>1539</v>
      </c>
    </row>
    <row r="670" spans="1:8" x14ac:dyDescent="0.25">
      <c r="A670" s="103"/>
      <c r="C670" s="324" t="s">
        <v>1539</v>
      </c>
      <c r="D670" t="s">
        <v>1539</v>
      </c>
      <c r="E670" s="323" t="s">
        <v>1539</v>
      </c>
      <c r="G670" s="323" t="s">
        <v>1539</v>
      </c>
      <c r="H670" s="323" t="s">
        <v>1539</v>
      </c>
    </row>
    <row r="671" spans="1:8" x14ac:dyDescent="0.25">
      <c r="A671" s="103"/>
      <c r="B671" s="326"/>
      <c r="C671" s="324" t="s">
        <v>1539</v>
      </c>
      <c r="D671" t="s">
        <v>1539</v>
      </c>
      <c r="E671" s="323" t="s">
        <v>1539</v>
      </c>
      <c r="G671" s="323" t="s">
        <v>1539</v>
      </c>
      <c r="H671" s="323" t="s">
        <v>1539</v>
      </c>
    </row>
    <row r="672" spans="1:8" x14ac:dyDescent="0.25">
      <c r="A672" s="103"/>
      <c r="C672" s="324" t="s">
        <v>1539</v>
      </c>
      <c r="D672" t="s">
        <v>1539</v>
      </c>
      <c r="E672" s="323" t="s">
        <v>1539</v>
      </c>
      <c r="G672" s="323" t="s">
        <v>1539</v>
      </c>
      <c r="H672" s="323" t="s">
        <v>1539</v>
      </c>
    </row>
    <row r="673" spans="1:8" x14ac:dyDescent="0.25">
      <c r="A673" s="103"/>
      <c r="C673" s="324" t="s">
        <v>1539</v>
      </c>
      <c r="D673" t="s">
        <v>1539</v>
      </c>
      <c r="E673" s="323" t="s">
        <v>1539</v>
      </c>
      <c r="G673" s="323" t="s">
        <v>1539</v>
      </c>
      <c r="H673" s="323" t="s">
        <v>1539</v>
      </c>
    </row>
    <row r="674" spans="1:8" x14ac:dyDescent="0.25">
      <c r="A674" s="103"/>
      <c r="C674" s="324" t="s">
        <v>1539</v>
      </c>
      <c r="D674" t="s">
        <v>1539</v>
      </c>
      <c r="E674" s="323" t="s">
        <v>1539</v>
      </c>
      <c r="G674" s="323" t="s">
        <v>1539</v>
      </c>
      <c r="H674" s="323" t="s">
        <v>1539</v>
      </c>
    </row>
    <row r="675" spans="1:8" x14ac:dyDescent="0.25">
      <c r="A675" s="103"/>
      <c r="C675" s="324" t="s">
        <v>1539</v>
      </c>
      <c r="D675" t="s">
        <v>1539</v>
      </c>
      <c r="E675" s="323" t="s">
        <v>1539</v>
      </c>
      <c r="G675" s="323" t="s">
        <v>1539</v>
      </c>
      <c r="H675" s="323" t="s">
        <v>1539</v>
      </c>
    </row>
    <row r="676" spans="1:8" x14ac:dyDescent="0.25">
      <c r="A676" s="103"/>
      <c r="C676" s="324" t="s">
        <v>1539</v>
      </c>
      <c r="D676" t="s">
        <v>1539</v>
      </c>
      <c r="E676" s="323" t="s">
        <v>1539</v>
      </c>
      <c r="G676" s="323" t="s">
        <v>1539</v>
      </c>
      <c r="H676" s="323" t="s">
        <v>1539</v>
      </c>
    </row>
    <row r="677" spans="1:8" x14ac:dyDescent="0.25">
      <c r="A677" s="103"/>
      <c r="C677" s="324" t="s">
        <v>1539</v>
      </c>
      <c r="D677" t="s">
        <v>1539</v>
      </c>
      <c r="E677" s="323" t="s">
        <v>1539</v>
      </c>
      <c r="G677" s="323" t="s">
        <v>1539</v>
      </c>
      <c r="H677" s="323" t="s">
        <v>1539</v>
      </c>
    </row>
    <row r="678" spans="1:8" x14ac:dyDescent="0.25">
      <c r="A678" s="103"/>
      <c r="B678" s="324"/>
      <c r="C678" s="324" t="s">
        <v>1539</v>
      </c>
      <c r="D678" t="s">
        <v>1539</v>
      </c>
      <c r="E678" s="323" t="s">
        <v>1539</v>
      </c>
      <c r="G678" s="323" t="s">
        <v>1539</v>
      </c>
      <c r="H678" s="323" t="s">
        <v>1539</v>
      </c>
    </row>
    <row r="679" spans="1:8" x14ac:dyDescent="0.25">
      <c r="A679" s="103"/>
      <c r="B679" s="324"/>
      <c r="C679" s="324" t="s">
        <v>1539</v>
      </c>
      <c r="D679" t="s">
        <v>1539</v>
      </c>
      <c r="E679" s="323" t="s">
        <v>1539</v>
      </c>
      <c r="G679" s="323" t="s">
        <v>1539</v>
      </c>
      <c r="H679" s="323" t="s">
        <v>1539</v>
      </c>
    </row>
    <row r="680" spans="1:8" x14ac:dyDescent="0.25">
      <c r="A680" s="103"/>
      <c r="B680" s="324"/>
      <c r="C680" s="324" t="s">
        <v>1539</v>
      </c>
      <c r="D680" t="s">
        <v>1539</v>
      </c>
      <c r="E680" s="323" t="s">
        <v>1539</v>
      </c>
      <c r="G680" s="323" t="s">
        <v>1539</v>
      </c>
      <c r="H680" s="323" t="s">
        <v>1539</v>
      </c>
    </row>
    <row r="681" spans="1:8" x14ac:dyDescent="0.25">
      <c r="A681" s="103"/>
      <c r="B681" s="324"/>
      <c r="C681" s="324" t="s">
        <v>1539</v>
      </c>
      <c r="D681" t="s">
        <v>1539</v>
      </c>
      <c r="E681" s="323" t="s">
        <v>1539</v>
      </c>
      <c r="G681" s="323" t="s">
        <v>1539</v>
      </c>
      <c r="H681" s="323" t="s">
        <v>1539</v>
      </c>
    </row>
    <row r="682" spans="1:8" x14ac:dyDescent="0.25">
      <c r="A682" s="103"/>
      <c r="B682" s="324"/>
      <c r="C682" s="324" t="s">
        <v>1539</v>
      </c>
      <c r="D682" t="s">
        <v>1539</v>
      </c>
      <c r="E682" s="323" t="s">
        <v>1539</v>
      </c>
      <c r="G682" s="323" t="s">
        <v>1539</v>
      </c>
      <c r="H682" s="323" t="s">
        <v>1539</v>
      </c>
    </row>
    <row r="683" spans="1:8" x14ac:dyDescent="0.25">
      <c r="A683" s="103"/>
      <c r="B683" s="324"/>
      <c r="C683" s="324" t="s">
        <v>1539</v>
      </c>
      <c r="D683" t="s">
        <v>1539</v>
      </c>
      <c r="E683" s="323" t="s">
        <v>1539</v>
      </c>
      <c r="G683" s="323" t="s">
        <v>1539</v>
      </c>
      <c r="H683" s="323" t="s">
        <v>1539</v>
      </c>
    </row>
    <row r="684" spans="1:8" x14ac:dyDescent="0.25">
      <c r="A684" s="103"/>
      <c r="B684" s="324"/>
      <c r="C684" s="324" t="s">
        <v>1539</v>
      </c>
      <c r="D684" t="s">
        <v>1539</v>
      </c>
      <c r="E684" s="323" t="s">
        <v>1539</v>
      </c>
      <c r="G684" s="323" t="s">
        <v>1539</v>
      </c>
      <c r="H684" s="323" t="s">
        <v>1539</v>
      </c>
    </row>
    <row r="685" spans="1:8" x14ac:dyDescent="0.25">
      <c r="A685" s="103"/>
      <c r="B685" s="324"/>
      <c r="C685" s="324" t="s">
        <v>1539</v>
      </c>
      <c r="D685" t="s">
        <v>1539</v>
      </c>
      <c r="E685" s="323" t="s">
        <v>1539</v>
      </c>
      <c r="G685" s="323" t="s">
        <v>1539</v>
      </c>
      <c r="H685" s="323" t="s">
        <v>1539</v>
      </c>
    </row>
    <row r="686" spans="1:8" x14ac:dyDescent="0.25">
      <c r="A686" s="103"/>
      <c r="B686" s="324"/>
      <c r="C686" s="324" t="s">
        <v>1539</v>
      </c>
      <c r="D686" t="s">
        <v>1539</v>
      </c>
      <c r="E686" s="323" t="s">
        <v>1539</v>
      </c>
      <c r="G686" s="323" t="s">
        <v>1539</v>
      </c>
      <c r="H686" s="323" t="s">
        <v>1539</v>
      </c>
    </row>
    <row r="687" spans="1:8" x14ac:dyDescent="0.25">
      <c r="A687" s="103"/>
      <c r="B687" s="324"/>
      <c r="C687" s="324" t="s">
        <v>1539</v>
      </c>
      <c r="D687" t="s">
        <v>1539</v>
      </c>
      <c r="E687" s="323" t="s">
        <v>1539</v>
      </c>
      <c r="G687" s="323" t="s">
        <v>1539</v>
      </c>
      <c r="H687" s="323" t="s">
        <v>1539</v>
      </c>
    </row>
    <row r="688" spans="1:8" x14ac:dyDescent="0.25">
      <c r="A688" s="103"/>
      <c r="B688" s="324"/>
      <c r="C688" s="324" t="s">
        <v>1539</v>
      </c>
      <c r="D688" t="s">
        <v>1539</v>
      </c>
      <c r="E688" s="323" t="s">
        <v>1539</v>
      </c>
      <c r="G688" s="323" t="s">
        <v>1539</v>
      </c>
      <c r="H688" s="323" t="s">
        <v>1539</v>
      </c>
    </row>
    <row r="689" spans="1:8" x14ac:dyDescent="0.25">
      <c r="A689" s="103"/>
      <c r="B689" s="324"/>
      <c r="C689" s="324" t="s">
        <v>1539</v>
      </c>
      <c r="D689" t="s">
        <v>1539</v>
      </c>
      <c r="E689" s="323" t="s">
        <v>1539</v>
      </c>
      <c r="G689" s="323" t="s">
        <v>1539</v>
      </c>
      <c r="H689" s="323" t="s">
        <v>1539</v>
      </c>
    </row>
    <row r="690" spans="1:8" x14ac:dyDescent="0.25">
      <c r="A690" s="103"/>
      <c r="B690" s="324"/>
      <c r="C690" s="324" t="s">
        <v>1539</v>
      </c>
      <c r="D690" t="s">
        <v>1539</v>
      </c>
      <c r="E690" s="323" t="s">
        <v>1539</v>
      </c>
      <c r="G690" s="323" t="s">
        <v>1539</v>
      </c>
      <c r="H690" s="323" t="s">
        <v>1539</v>
      </c>
    </row>
    <row r="691" spans="1:8" x14ac:dyDescent="0.25">
      <c r="A691" s="103"/>
      <c r="B691" s="324"/>
      <c r="C691" s="324" t="s">
        <v>1539</v>
      </c>
      <c r="D691" t="s">
        <v>1539</v>
      </c>
      <c r="E691" s="323" t="s">
        <v>1539</v>
      </c>
      <c r="G691" s="323" t="s">
        <v>1539</v>
      </c>
      <c r="H691" s="323" t="s">
        <v>1539</v>
      </c>
    </row>
    <row r="692" spans="1:8" x14ac:dyDescent="0.25">
      <c r="A692" s="103"/>
      <c r="B692" s="324"/>
      <c r="C692" s="324" t="s">
        <v>1539</v>
      </c>
      <c r="D692" t="s">
        <v>1539</v>
      </c>
      <c r="E692" s="323" t="s">
        <v>1539</v>
      </c>
      <c r="G692" s="323" t="s">
        <v>1539</v>
      </c>
      <c r="H692" s="323" t="s">
        <v>1539</v>
      </c>
    </row>
    <row r="693" spans="1:8" x14ac:dyDescent="0.25">
      <c r="A693" s="103"/>
      <c r="B693" s="324"/>
      <c r="C693" s="324" t="s">
        <v>1539</v>
      </c>
      <c r="D693" t="s">
        <v>1539</v>
      </c>
      <c r="E693" s="323" t="s">
        <v>1539</v>
      </c>
      <c r="G693" s="323" t="s">
        <v>1539</v>
      </c>
      <c r="H693" s="323" t="s">
        <v>1539</v>
      </c>
    </row>
    <row r="694" spans="1:8" x14ac:dyDescent="0.25">
      <c r="A694" s="103"/>
      <c r="B694" s="326"/>
      <c r="C694" s="324" t="s">
        <v>1539</v>
      </c>
      <c r="D694" t="s">
        <v>1539</v>
      </c>
      <c r="E694" s="323" t="s">
        <v>1539</v>
      </c>
      <c r="G694" s="323" t="s">
        <v>1539</v>
      </c>
      <c r="H694" s="323" t="s">
        <v>1539</v>
      </c>
    </row>
    <row r="695" spans="1:8" x14ac:dyDescent="0.25">
      <c r="A695" s="103"/>
      <c r="C695" s="324" t="s">
        <v>1539</v>
      </c>
      <c r="D695" t="s">
        <v>1539</v>
      </c>
      <c r="E695" s="323" t="s">
        <v>1539</v>
      </c>
      <c r="G695" s="323" t="s">
        <v>1539</v>
      </c>
      <c r="H695" s="323" t="s">
        <v>1539</v>
      </c>
    </row>
    <row r="696" spans="1:8" x14ac:dyDescent="0.25">
      <c r="A696" s="103"/>
      <c r="C696" s="324" t="s">
        <v>1539</v>
      </c>
      <c r="D696" t="s">
        <v>1539</v>
      </c>
      <c r="E696" s="323" t="s">
        <v>1539</v>
      </c>
      <c r="G696" s="323" t="s">
        <v>1539</v>
      </c>
      <c r="H696" s="323" t="s">
        <v>1539</v>
      </c>
    </row>
    <row r="697" spans="1:8" x14ac:dyDescent="0.25">
      <c r="A697" s="103"/>
      <c r="C697" s="324" t="s">
        <v>1539</v>
      </c>
      <c r="D697" t="s">
        <v>1539</v>
      </c>
      <c r="E697" s="323" t="s">
        <v>1539</v>
      </c>
      <c r="G697" s="323" t="s">
        <v>1539</v>
      </c>
      <c r="H697" s="323" t="s">
        <v>1539</v>
      </c>
    </row>
    <row r="698" spans="1:8" x14ac:dyDescent="0.25">
      <c r="A698" s="103"/>
      <c r="B698" s="324"/>
      <c r="C698" s="324" t="s">
        <v>1539</v>
      </c>
      <c r="D698" t="s">
        <v>1539</v>
      </c>
      <c r="E698" s="323" t="s">
        <v>1539</v>
      </c>
      <c r="G698" s="323" t="s">
        <v>1539</v>
      </c>
      <c r="H698" s="323" t="s">
        <v>1539</v>
      </c>
    </row>
    <row r="699" spans="1:8" x14ac:dyDescent="0.25">
      <c r="A699" s="103"/>
      <c r="B699" s="324"/>
      <c r="C699" s="324" t="s">
        <v>1539</v>
      </c>
      <c r="D699" t="s">
        <v>1539</v>
      </c>
      <c r="E699" s="323" t="s">
        <v>1539</v>
      </c>
      <c r="G699" s="323" t="s">
        <v>1539</v>
      </c>
      <c r="H699" s="323" t="s">
        <v>1539</v>
      </c>
    </row>
    <row r="700" spans="1:8" x14ac:dyDescent="0.25">
      <c r="A700" s="103"/>
      <c r="B700" s="324"/>
      <c r="C700" s="324" t="s">
        <v>1539</v>
      </c>
      <c r="D700" t="s">
        <v>1539</v>
      </c>
      <c r="E700" s="323" t="s">
        <v>1539</v>
      </c>
      <c r="G700" s="323" t="s">
        <v>1539</v>
      </c>
      <c r="H700" s="323" t="s">
        <v>1539</v>
      </c>
    </row>
    <row r="701" spans="1:8" x14ac:dyDescent="0.25">
      <c r="A701" s="103"/>
      <c r="B701" s="324"/>
      <c r="C701" s="324" t="s">
        <v>1539</v>
      </c>
      <c r="D701" t="s">
        <v>1539</v>
      </c>
      <c r="E701" s="323" t="s">
        <v>1539</v>
      </c>
      <c r="G701" s="323" t="s">
        <v>1539</v>
      </c>
      <c r="H701" s="323" t="s">
        <v>1539</v>
      </c>
    </row>
    <row r="702" spans="1:8" x14ac:dyDescent="0.25">
      <c r="A702" s="103"/>
      <c r="B702" s="324"/>
      <c r="C702" s="324" t="s">
        <v>1539</v>
      </c>
      <c r="D702" t="s">
        <v>1539</v>
      </c>
      <c r="E702" s="323" t="s">
        <v>1539</v>
      </c>
      <c r="G702" s="323" t="s">
        <v>1539</v>
      </c>
      <c r="H702" s="323" t="s">
        <v>1539</v>
      </c>
    </row>
    <row r="703" spans="1:8" x14ac:dyDescent="0.25">
      <c r="A703" s="103"/>
      <c r="B703" s="324"/>
      <c r="C703" s="324" t="s">
        <v>1539</v>
      </c>
      <c r="D703" t="s">
        <v>1539</v>
      </c>
      <c r="E703" s="323" t="s">
        <v>1539</v>
      </c>
      <c r="G703" s="323" t="s">
        <v>1539</v>
      </c>
      <c r="H703" s="323" t="s">
        <v>1539</v>
      </c>
    </row>
    <row r="704" spans="1:8" x14ac:dyDescent="0.25">
      <c r="A704" s="103"/>
      <c r="B704" s="324"/>
      <c r="C704" s="324" t="s">
        <v>1539</v>
      </c>
      <c r="D704" t="s">
        <v>1539</v>
      </c>
      <c r="E704" s="323" t="s">
        <v>1539</v>
      </c>
      <c r="G704" s="323" t="s">
        <v>1539</v>
      </c>
      <c r="H704" s="323" t="s">
        <v>1539</v>
      </c>
    </row>
    <row r="705" spans="1:8" x14ac:dyDescent="0.25">
      <c r="A705" s="103"/>
      <c r="B705" s="324"/>
      <c r="C705" s="324" t="s">
        <v>1539</v>
      </c>
      <c r="D705" t="s">
        <v>1539</v>
      </c>
      <c r="E705" s="323" t="s">
        <v>1539</v>
      </c>
      <c r="G705" s="323" t="s">
        <v>1539</v>
      </c>
      <c r="H705" s="323" t="s">
        <v>1539</v>
      </c>
    </row>
    <row r="706" spans="1:8" x14ac:dyDescent="0.25">
      <c r="A706" s="103"/>
      <c r="B706" s="324"/>
      <c r="C706" s="324" t="s">
        <v>1539</v>
      </c>
      <c r="D706" t="s">
        <v>1539</v>
      </c>
      <c r="E706" s="323" t="s">
        <v>1539</v>
      </c>
      <c r="G706" s="323" t="s">
        <v>1539</v>
      </c>
      <c r="H706" s="323" t="s">
        <v>1539</v>
      </c>
    </row>
    <row r="707" spans="1:8" x14ac:dyDescent="0.25">
      <c r="A707" s="103"/>
      <c r="B707" s="324"/>
      <c r="C707" s="324" t="s">
        <v>1539</v>
      </c>
      <c r="D707" t="s">
        <v>1539</v>
      </c>
      <c r="E707" s="323" t="s">
        <v>1539</v>
      </c>
      <c r="G707" s="323" t="s">
        <v>1539</v>
      </c>
      <c r="H707" s="323" t="s">
        <v>1539</v>
      </c>
    </row>
    <row r="708" spans="1:8" x14ac:dyDescent="0.25">
      <c r="A708" s="103"/>
      <c r="B708" s="324"/>
      <c r="C708" s="324" t="s">
        <v>1539</v>
      </c>
      <c r="D708" t="s">
        <v>1539</v>
      </c>
      <c r="E708" s="323" t="s">
        <v>1539</v>
      </c>
      <c r="G708" s="323" t="s">
        <v>1539</v>
      </c>
      <c r="H708" s="323" t="s">
        <v>1539</v>
      </c>
    </row>
    <row r="709" spans="1:8" x14ac:dyDescent="0.25">
      <c r="A709" s="103"/>
      <c r="B709" s="324"/>
      <c r="C709" s="324" t="s">
        <v>1539</v>
      </c>
      <c r="D709" t="s">
        <v>1539</v>
      </c>
      <c r="E709" s="323" t="s">
        <v>1539</v>
      </c>
      <c r="G709" s="323" t="s">
        <v>1539</v>
      </c>
      <c r="H709" s="323" t="s">
        <v>1539</v>
      </c>
    </row>
    <row r="710" spans="1:8" x14ac:dyDescent="0.25">
      <c r="A710" s="103"/>
      <c r="B710" s="324"/>
      <c r="C710" s="324" t="s">
        <v>1539</v>
      </c>
      <c r="D710" t="s">
        <v>1539</v>
      </c>
      <c r="E710" s="323" t="s">
        <v>1539</v>
      </c>
      <c r="G710" s="323" t="s">
        <v>1539</v>
      </c>
      <c r="H710" s="323" t="s">
        <v>1539</v>
      </c>
    </row>
    <row r="711" spans="1:8" x14ac:dyDescent="0.25">
      <c r="A711" s="103"/>
      <c r="B711" s="324"/>
      <c r="C711" s="324" t="s">
        <v>1539</v>
      </c>
      <c r="D711" t="s">
        <v>1539</v>
      </c>
      <c r="E711" s="323" t="s">
        <v>1539</v>
      </c>
      <c r="G711" s="323" t="s">
        <v>1539</v>
      </c>
      <c r="H711" s="323" t="s">
        <v>1539</v>
      </c>
    </row>
    <row r="712" spans="1:8" x14ac:dyDescent="0.25">
      <c r="A712" s="103"/>
      <c r="B712" s="326"/>
      <c r="C712" s="324" t="s">
        <v>1539</v>
      </c>
      <c r="D712" t="s">
        <v>1539</v>
      </c>
      <c r="E712" s="323" t="s">
        <v>1539</v>
      </c>
      <c r="G712" s="323" t="s">
        <v>1539</v>
      </c>
      <c r="H712" s="323" t="s">
        <v>1539</v>
      </c>
    </row>
    <row r="713" spans="1:8" x14ac:dyDescent="0.25">
      <c r="A713" s="103"/>
      <c r="C713" s="324" t="s">
        <v>1539</v>
      </c>
      <c r="D713" t="s">
        <v>1539</v>
      </c>
      <c r="E713" s="323" t="s">
        <v>1539</v>
      </c>
      <c r="G713" s="323" t="s">
        <v>1539</v>
      </c>
      <c r="H713" s="323" t="s">
        <v>1539</v>
      </c>
    </row>
    <row r="714" spans="1:8" x14ac:dyDescent="0.25">
      <c r="A714" s="103"/>
      <c r="C714" s="324" t="s">
        <v>1539</v>
      </c>
      <c r="D714" t="s">
        <v>1539</v>
      </c>
      <c r="E714" s="323" t="s">
        <v>1539</v>
      </c>
      <c r="G714" s="323" t="s">
        <v>1539</v>
      </c>
      <c r="H714" s="323" t="s">
        <v>1539</v>
      </c>
    </row>
    <row r="715" spans="1:8" x14ac:dyDescent="0.25">
      <c r="A715" s="103"/>
      <c r="C715" s="324" t="s">
        <v>1539</v>
      </c>
      <c r="D715" t="s">
        <v>1539</v>
      </c>
      <c r="E715" s="323" t="s">
        <v>1539</v>
      </c>
      <c r="G715" s="323" t="s">
        <v>1539</v>
      </c>
      <c r="H715" s="323" t="s">
        <v>1539</v>
      </c>
    </row>
    <row r="716" spans="1:8" x14ac:dyDescent="0.25">
      <c r="A716" s="103"/>
      <c r="B716" s="324"/>
      <c r="C716" s="324" t="s">
        <v>1539</v>
      </c>
      <c r="D716" t="s">
        <v>1539</v>
      </c>
      <c r="E716" s="323" t="s">
        <v>1539</v>
      </c>
      <c r="G716" s="323" t="s">
        <v>1539</v>
      </c>
      <c r="H716" s="323" t="s">
        <v>1539</v>
      </c>
    </row>
    <row r="717" spans="1:8" x14ac:dyDescent="0.25">
      <c r="A717" s="103"/>
      <c r="B717" s="324"/>
      <c r="C717" s="324" t="s">
        <v>1539</v>
      </c>
      <c r="D717" t="s">
        <v>1539</v>
      </c>
      <c r="E717" s="323" t="s">
        <v>1539</v>
      </c>
      <c r="G717" s="323" t="s">
        <v>1539</v>
      </c>
      <c r="H717" s="323" t="s">
        <v>1539</v>
      </c>
    </row>
    <row r="718" spans="1:8" x14ac:dyDescent="0.25">
      <c r="A718" s="103"/>
      <c r="B718" s="324"/>
      <c r="C718" s="324" t="s">
        <v>1539</v>
      </c>
      <c r="D718" t="s">
        <v>1539</v>
      </c>
      <c r="E718" s="323" t="s">
        <v>1539</v>
      </c>
      <c r="G718" s="323" t="s">
        <v>1539</v>
      </c>
      <c r="H718" s="323" t="s">
        <v>1539</v>
      </c>
    </row>
    <row r="719" spans="1:8" x14ac:dyDescent="0.25">
      <c r="A719" s="103"/>
      <c r="B719" s="324"/>
      <c r="C719" s="324" t="s">
        <v>1539</v>
      </c>
      <c r="D719" t="s">
        <v>1539</v>
      </c>
      <c r="E719" s="323" t="s">
        <v>1539</v>
      </c>
      <c r="G719" s="323" t="s">
        <v>1539</v>
      </c>
      <c r="H719" s="323" t="s">
        <v>1539</v>
      </c>
    </row>
    <row r="720" spans="1:8" x14ac:dyDescent="0.25">
      <c r="A720" s="103"/>
      <c r="B720" s="324"/>
      <c r="C720" s="324" t="s">
        <v>1539</v>
      </c>
      <c r="D720" t="s">
        <v>1539</v>
      </c>
      <c r="E720" s="323" t="s">
        <v>1539</v>
      </c>
      <c r="G720" s="323" t="s">
        <v>1539</v>
      </c>
      <c r="H720" s="323" t="s">
        <v>1539</v>
      </c>
    </row>
    <row r="721" spans="1:8" x14ac:dyDescent="0.25">
      <c r="A721" s="103"/>
      <c r="B721" s="324"/>
      <c r="C721" s="324" t="s">
        <v>1539</v>
      </c>
      <c r="D721" t="s">
        <v>1539</v>
      </c>
      <c r="E721" s="323" t="s">
        <v>1539</v>
      </c>
      <c r="G721" s="323" t="s">
        <v>1539</v>
      </c>
      <c r="H721" s="323" t="s">
        <v>1539</v>
      </c>
    </row>
    <row r="722" spans="1:8" x14ac:dyDescent="0.25">
      <c r="A722" s="103"/>
      <c r="B722" s="324"/>
      <c r="C722" s="324" t="s">
        <v>1539</v>
      </c>
      <c r="D722" t="s">
        <v>1539</v>
      </c>
      <c r="E722" s="323" t="s">
        <v>1539</v>
      </c>
      <c r="G722" s="323" t="s">
        <v>1539</v>
      </c>
      <c r="H722" s="323" t="s">
        <v>1539</v>
      </c>
    </row>
    <row r="723" spans="1:8" x14ac:dyDescent="0.25">
      <c r="A723" s="103"/>
      <c r="B723" s="324"/>
      <c r="C723" s="324" t="s">
        <v>1539</v>
      </c>
      <c r="D723" t="s">
        <v>1539</v>
      </c>
      <c r="E723" s="323" t="s">
        <v>1539</v>
      </c>
      <c r="G723" s="323" t="s">
        <v>1539</v>
      </c>
      <c r="H723" s="323" t="s">
        <v>1539</v>
      </c>
    </row>
    <row r="724" spans="1:8" x14ac:dyDescent="0.25">
      <c r="A724" s="103"/>
      <c r="B724" s="324"/>
      <c r="C724" s="324" t="s">
        <v>1539</v>
      </c>
      <c r="D724" t="s">
        <v>1539</v>
      </c>
      <c r="E724" s="323" t="s">
        <v>1539</v>
      </c>
      <c r="G724" s="323" t="s">
        <v>1539</v>
      </c>
      <c r="H724" s="323" t="s">
        <v>1539</v>
      </c>
    </row>
    <row r="725" spans="1:8" x14ac:dyDescent="0.25">
      <c r="A725" s="103"/>
      <c r="B725" s="324"/>
      <c r="C725" s="324" t="s">
        <v>1539</v>
      </c>
      <c r="D725" t="s">
        <v>1539</v>
      </c>
      <c r="E725" s="323" t="s">
        <v>1539</v>
      </c>
      <c r="G725" s="323" t="s">
        <v>1539</v>
      </c>
      <c r="H725" s="323" t="s">
        <v>1539</v>
      </c>
    </row>
    <row r="726" spans="1:8" x14ac:dyDescent="0.25">
      <c r="A726" s="103"/>
      <c r="B726" s="324"/>
      <c r="C726" s="324" t="s">
        <v>1539</v>
      </c>
      <c r="D726" t="s">
        <v>1539</v>
      </c>
      <c r="E726" s="323" t="s">
        <v>1539</v>
      </c>
      <c r="G726" s="323" t="s">
        <v>1539</v>
      </c>
      <c r="H726" s="323" t="s">
        <v>1539</v>
      </c>
    </row>
    <row r="727" spans="1:8" x14ac:dyDescent="0.25">
      <c r="A727" s="103"/>
      <c r="B727" s="324"/>
      <c r="C727" s="324" t="s">
        <v>1539</v>
      </c>
      <c r="D727" t="s">
        <v>1539</v>
      </c>
      <c r="E727" s="323" t="s">
        <v>1539</v>
      </c>
      <c r="G727" s="323" t="s">
        <v>1539</v>
      </c>
      <c r="H727" s="323" t="s">
        <v>1539</v>
      </c>
    </row>
    <row r="728" spans="1:8" x14ac:dyDescent="0.25">
      <c r="A728" s="103"/>
      <c r="B728" s="324"/>
      <c r="C728" s="324" t="s">
        <v>1539</v>
      </c>
      <c r="D728" t="s">
        <v>1539</v>
      </c>
      <c r="E728" s="323" t="s">
        <v>1539</v>
      </c>
      <c r="G728" s="323" t="s">
        <v>1539</v>
      </c>
      <c r="H728" s="323" t="s">
        <v>1539</v>
      </c>
    </row>
    <row r="729" spans="1:8" x14ac:dyDescent="0.25">
      <c r="A729" s="103"/>
      <c r="B729" s="324"/>
      <c r="C729" s="324" t="s">
        <v>1539</v>
      </c>
      <c r="D729" t="s">
        <v>1539</v>
      </c>
      <c r="E729" s="323" t="s">
        <v>1539</v>
      </c>
      <c r="G729" s="323" t="s">
        <v>1539</v>
      </c>
      <c r="H729" s="323" t="s">
        <v>1539</v>
      </c>
    </row>
    <row r="730" spans="1:8" x14ac:dyDescent="0.25">
      <c r="A730" s="103"/>
      <c r="B730" s="324"/>
      <c r="C730" s="324" t="s">
        <v>1539</v>
      </c>
      <c r="D730" t="s">
        <v>1539</v>
      </c>
      <c r="E730" s="323" t="s">
        <v>1539</v>
      </c>
      <c r="G730" s="323" t="s">
        <v>1539</v>
      </c>
      <c r="H730" s="323" t="s">
        <v>1539</v>
      </c>
    </row>
    <row r="731" spans="1:8" x14ac:dyDescent="0.25">
      <c r="A731" s="103"/>
      <c r="B731" s="324"/>
      <c r="C731" s="324" t="s">
        <v>1539</v>
      </c>
      <c r="D731" t="s">
        <v>1539</v>
      </c>
      <c r="E731" s="323" t="s">
        <v>1539</v>
      </c>
      <c r="G731" s="323" t="s">
        <v>1539</v>
      </c>
      <c r="H731" s="323" t="s">
        <v>1539</v>
      </c>
    </row>
    <row r="732" spans="1:8" x14ac:dyDescent="0.25">
      <c r="A732" s="103"/>
      <c r="B732" s="324"/>
      <c r="C732" s="324" t="s">
        <v>1539</v>
      </c>
      <c r="D732" t="s">
        <v>1539</v>
      </c>
      <c r="E732" s="323" t="s">
        <v>1539</v>
      </c>
      <c r="G732" s="323" t="s">
        <v>1539</v>
      </c>
      <c r="H732" s="323" t="s">
        <v>1539</v>
      </c>
    </row>
    <row r="733" spans="1:8" x14ac:dyDescent="0.25">
      <c r="A733" s="103"/>
      <c r="B733" s="324"/>
      <c r="C733" s="324" t="s">
        <v>1539</v>
      </c>
      <c r="D733" t="s">
        <v>1539</v>
      </c>
      <c r="E733" s="323" t="s">
        <v>1539</v>
      </c>
      <c r="G733" s="323" t="s">
        <v>1539</v>
      </c>
      <c r="H733" s="323" t="s">
        <v>1539</v>
      </c>
    </row>
    <row r="734" spans="1:8" x14ac:dyDescent="0.25">
      <c r="A734" s="103"/>
      <c r="B734" s="324"/>
      <c r="C734" s="324" t="s">
        <v>1539</v>
      </c>
      <c r="D734" t="s">
        <v>1539</v>
      </c>
      <c r="E734" s="323" t="s">
        <v>1539</v>
      </c>
      <c r="G734" s="323" t="s">
        <v>1539</v>
      </c>
      <c r="H734" s="323" t="s">
        <v>1539</v>
      </c>
    </row>
    <row r="735" spans="1:8" x14ac:dyDescent="0.25">
      <c r="A735" s="103"/>
      <c r="B735" s="324"/>
      <c r="C735" s="324" t="s">
        <v>1539</v>
      </c>
      <c r="D735" t="s">
        <v>1539</v>
      </c>
      <c r="E735" s="323" t="s">
        <v>1539</v>
      </c>
      <c r="G735" s="323" t="s">
        <v>1539</v>
      </c>
      <c r="H735" s="323" t="s">
        <v>1539</v>
      </c>
    </row>
    <row r="736" spans="1:8" x14ac:dyDescent="0.25">
      <c r="A736" s="103"/>
      <c r="B736" s="324"/>
      <c r="C736" s="324" t="s">
        <v>1539</v>
      </c>
      <c r="D736" t="s">
        <v>1539</v>
      </c>
      <c r="E736" s="323" t="s">
        <v>1539</v>
      </c>
      <c r="G736" s="323" t="s">
        <v>1539</v>
      </c>
      <c r="H736" s="323" t="s">
        <v>1539</v>
      </c>
    </row>
    <row r="737" spans="1:8" x14ac:dyDescent="0.25">
      <c r="A737" s="103"/>
      <c r="B737" s="324"/>
      <c r="C737" s="324" t="s">
        <v>1539</v>
      </c>
      <c r="D737" t="s">
        <v>1539</v>
      </c>
      <c r="E737" s="323" t="s">
        <v>1539</v>
      </c>
      <c r="G737" s="323" t="s">
        <v>1539</v>
      </c>
      <c r="H737" s="323" t="s">
        <v>1539</v>
      </c>
    </row>
    <row r="738" spans="1:8" x14ac:dyDescent="0.25">
      <c r="A738" s="103"/>
      <c r="B738" s="324"/>
      <c r="C738" s="324" t="s">
        <v>1539</v>
      </c>
      <c r="D738" t="s">
        <v>1539</v>
      </c>
      <c r="E738" s="323" t="s">
        <v>1539</v>
      </c>
      <c r="G738" s="323" t="s">
        <v>1539</v>
      </c>
      <c r="H738" s="323" t="s">
        <v>1539</v>
      </c>
    </row>
    <row r="739" spans="1:8" x14ac:dyDescent="0.25">
      <c r="A739" s="103"/>
      <c r="B739" s="324"/>
      <c r="C739" s="324" t="s">
        <v>1539</v>
      </c>
      <c r="D739" t="s">
        <v>1539</v>
      </c>
      <c r="E739" s="323" t="s">
        <v>1539</v>
      </c>
      <c r="G739" s="323" t="s">
        <v>1539</v>
      </c>
      <c r="H739" s="323" t="s">
        <v>1539</v>
      </c>
    </row>
    <row r="740" spans="1:8" x14ac:dyDescent="0.25">
      <c r="A740" s="103"/>
      <c r="B740" s="324"/>
      <c r="C740" s="324" t="s">
        <v>1539</v>
      </c>
      <c r="D740" t="s">
        <v>1539</v>
      </c>
      <c r="E740" s="323" t="s">
        <v>1539</v>
      </c>
      <c r="G740" s="323" t="s">
        <v>1539</v>
      </c>
      <c r="H740" s="323" t="s">
        <v>1539</v>
      </c>
    </row>
    <row r="741" spans="1:8" x14ac:dyDescent="0.25">
      <c r="A741" s="103"/>
      <c r="B741" s="324"/>
      <c r="C741" s="324" t="s">
        <v>1539</v>
      </c>
      <c r="D741" t="s">
        <v>1539</v>
      </c>
      <c r="E741" s="323" t="s">
        <v>1539</v>
      </c>
      <c r="G741" s="323" t="s">
        <v>1539</v>
      </c>
      <c r="H741" s="323" t="s">
        <v>1539</v>
      </c>
    </row>
    <row r="742" spans="1:8" x14ac:dyDescent="0.25">
      <c r="A742" s="103"/>
      <c r="B742" s="324"/>
      <c r="C742" s="324" t="s">
        <v>1539</v>
      </c>
      <c r="D742" t="s">
        <v>1539</v>
      </c>
      <c r="E742" s="323" t="s">
        <v>1539</v>
      </c>
      <c r="G742" s="323" t="s">
        <v>1539</v>
      </c>
      <c r="H742" s="323" t="s">
        <v>1539</v>
      </c>
    </row>
    <row r="743" spans="1:8" x14ac:dyDescent="0.25">
      <c r="A743" s="103"/>
      <c r="B743" s="324"/>
      <c r="C743" s="324" t="s">
        <v>1539</v>
      </c>
      <c r="D743" t="s">
        <v>1539</v>
      </c>
      <c r="E743" s="323" t="s">
        <v>1539</v>
      </c>
      <c r="G743" s="323" t="s">
        <v>1539</v>
      </c>
      <c r="H743" s="323" t="s">
        <v>1539</v>
      </c>
    </row>
    <row r="744" spans="1:8" x14ac:dyDescent="0.25">
      <c r="A744" s="103"/>
      <c r="B744" s="324"/>
      <c r="C744" s="324" t="s">
        <v>1539</v>
      </c>
      <c r="D744" t="s">
        <v>1539</v>
      </c>
      <c r="E744" s="323" t="s">
        <v>1539</v>
      </c>
      <c r="G744" s="323" t="s">
        <v>1539</v>
      </c>
      <c r="H744" s="323" t="s">
        <v>1539</v>
      </c>
    </row>
    <row r="745" spans="1:8" x14ac:dyDescent="0.25">
      <c r="A745" s="103"/>
      <c r="B745" s="324"/>
      <c r="C745" s="324" t="s">
        <v>1539</v>
      </c>
      <c r="D745" t="s">
        <v>1539</v>
      </c>
      <c r="E745" s="323" t="s">
        <v>1539</v>
      </c>
      <c r="G745" s="323" t="s">
        <v>1539</v>
      </c>
      <c r="H745" s="323" t="s">
        <v>1539</v>
      </c>
    </row>
    <row r="746" spans="1:8" x14ac:dyDescent="0.25">
      <c r="A746" s="103"/>
      <c r="B746" s="324"/>
      <c r="C746" s="324" t="s">
        <v>1539</v>
      </c>
      <c r="D746" t="s">
        <v>1539</v>
      </c>
      <c r="E746" s="323" t="s">
        <v>1539</v>
      </c>
      <c r="G746" s="323" t="s">
        <v>1539</v>
      </c>
      <c r="H746" s="323" t="s">
        <v>1539</v>
      </c>
    </row>
    <row r="747" spans="1:8" x14ac:dyDescent="0.25">
      <c r="A747" s="103"/>
      <c r="B747" s="324"/>
      <c r="C747" s="324" t="s">
        <v>1539</v>
      </c>
      <c r="D747" t="s">
        <v>1539</v>
      </c>
      <c r="E747" s="323" t="s">
        <v>1539</v>
      </c>
      <c r="G747" s="323" t="s">
        <v>1539</v>
      </c>
      <c r="H747" s="323" t="s">
        <v>1539</v>
      </c>
    </row>
    <row r="748" spans="1:8" x14ac:dyDescent="0.25">
      <c r="A748" s="103"/>
      <c r="B748" s="324"/>
      <c r="C748" s="324" t="s">
        <v>1539</v>
      </c>
      <c r="D748" t="s">
        <v>1539</v>
      </c>
      <c r="E748" s="323" t="s">
        <v>1539</v>
      </c>
      <c r="G748" s="323" t="s">
        <v>1539</v>
      </c>
      <c r="H748" s="323" t="s">
        <v>1539</v>
      </c>
    </row>
    <row r="749" spans="1:8" x14ac:dyDescent="0.25">
      <c r="A749" s="103"/>
      <c r="B749" s="324"/>
      <c r="C749" s="324" t="s">
        <v>1539</v>
      </c>
      <c r="D749" t="s">
        <v>1539</v>
      </c>
      <c r="E749" s="323" t="s">
        <v>1539</v>
      </c>
      <c r="G749" s="323" t="s">
        <v>1539</v>
      </c>
      <c r="H749" s="323" t="s">
        <v>1539</v>
      </c>
    </row>
    <row r="750" spans="1:8" x14ac:dyDescent="0.25">
      <c r="A750" s="103"/>
      <c r="B750" s="324"/>
      <c r="C750" s="324" t="s">
        <v>1539</v>
      </c>
      <c r="D750" t="s">
        <v>1539</v>
      </c>
      <c r="E750" s="323" t="s">
        <v>1539</v>
      </c>
      <c r="G750" s="323" t="s">
        <v>1539</v>
      </c>
      <c r="H750" s="323" t="s">
        <v>1539</v>
      </c>
    </row>
    <row r="751" spans="1:8" x14ac:dyDescent="0.25">
      <c r="A751" s="103"/>
      <c r="B751" s="324"/>
      <c r="C751" s="324" t="s">
        <v>1539</v>
      </c>
      <c r="D751" t="s">
        <v>1539</v>
      </c>
      <c r="E751" s="323" t="s">
        <v>1539</v>
      </c>
      <c r="G751" s="323" t="s">
        <v>1539</v>
      </c>
      <c r="H751" s="323" t="s">
        <v>1539</v>
      </c>
    </row>
    <row r="752" spans="1:8" x14ac:dyDescent="0.25">
      <c r="A752" s="103"/>
      <c r="B752" s="324"/>
      <c r="C752" s="324" t="s">
        <v>1539</v>
      </c>
      <c r="D752" t="s">
        <v>1539</v>
      </c>
      <c r="E752" s="323" t="s">
        <v>1539</v>
      </c>
      <c r="G752" s="323" t="s">
        <v>1539</v>
      </c>
      <c r="H752" s="323" t="s">
        <v>1539</v>
      </c>
    </row>
    <row r="753" spans="1:8" x14ac:dyDescent="0.25">
      <c r="A753" s="103"/>
      <c r="B753" s="324"/>
      <c r="C753" s="324" t="s">
        <v>1539</v>
      </c>
      <c r="D753" t="s">
        <v>1539</v>
      </c>
      <c r="E753" s="323" t="s">
        <v>1539</v>
      </c>
      <c r="G753" s="323" t="s">
        <v>1539</v>
      </c>
      <c r="H753" s="323" t="s">
        <v>1539</v>
      </c>
    </row>
    <row r="754" spans="1:8" x14ac:dyDescent="0.25">
      <c r="A754" s="103"/>
      <c r="B754" s="324"/>
      <c r="C754" s="324" t="s">
        <v>1539</v>
      </c>
      <c r="D754" t="s">
        <v>1539</v>
      </c>
      <c r="E754" s="323" t="s">
        <v>1539</v>
      </c>
      <c r="G754" s="323" t="s">
        <v>1539</v>
      </c>
      <c r="H754" s="323" t="s">
        <v>1539</v>
      </c>
    </row>
    <row r="755" spans="1:8" x14ac:dyDescent="0.25">
      <c r="A755" s="103"/>
      <c r="B755" s="324"/>
      <c r="C755" s="324" t="s">
        <v>1539</v>
      </c>
      <c r="D755" t="s">
        <v>1539</v>
      </c>
      <c r="E755" s="323" t="s">
        <v>1539</v>
      </c>
      <c r="G755" s="323" t="s">
        <v>1539</v>
      </c>
      <c r="H755" s="323" t="s">
        <v>1539</v>
      </c>
    </row>
    <row r="756" spans="1:8" x14ac:dyDescent="0.25">
      <c r="A756" s="103"/>
      <c r="B756" s="324"/>
      <c r="C756" s="324" t="s">
        <v>1539</v>
      </c>
      <c r="D756" t="s">
        <v>1539</v>
      </c>
      <c r="E756" s="323" t="s">
        <v>1539</v>
      </c>
      <c r="G756" s="323" t="s">
        <v>1539</v>
      </c>
      <c r="H756" s="323" t="s">
        <v>1539</v>
      </c>
    </row>
    <row r="757" spans="1:8" x14ac:dyDescent="0.25">
      <c r="A757" s="103"/>
      <c r="B757" s="324"/>
      <c r="C757" s="324" t="s">
        <v>1539</v>
      </c>
      <c r="D757" t="s">
        <v>1539</v>
      </c>
      <c r="E757" s="323" t="s">
        <v>1539</v>
      </c>
      <c r="G757" s="323" t="s">
        <v>1539</v>
      </c>
      <c r="H757" s="323" t="s">
        <v>1539</v>
      </c>
    </row>
    <row r="758" spans="1:8" x14ac:dyDescent="0.25">
      <c r="A758" s="103"/>
      <c r="B758" s="324"/>
      <c r="C758" s="324" t="s">
        <v>1539</v>
      </c>
      <c r="D758" t="s">
        <v>1539</v>
      </c>
      <c r="E758" s="323" t="s">
        <v>1539</v>
      </c>
      <c r="G758" s="323" t="s">
        <v>1539</v>
      </c>
      <c r="H758" s="323" t="s">
        <v>1539</v>
      </c>
    </row>
    <row r="759" spans="1:8" x14ac:dyDescent="0.25">
      <c r="A759" s="103"/>
      <c r="B759" s="324"/>
      <c r="C759" s="324" t="s">
        <v>1539</v>
      </c>
      <c r="D759" t="s">
        <v>1539</v>
      </c>
      <c r="E759" s="323" t="s">
        <v>1539</v>
      </c>
      <c r="G759" s="323" t="s">
        <v>1539</v>
      </c>
      <c r="H759" s="323" t="s">
        <v>1539</v>
      </c>
    </row>
    <row r="760" spans="1:8" x14ac:dyDescent="0.25">
      <c r="A760" s="103"/>
      <c r="B760" s="324"/>
      <c r="C760" s="324" t="s">
        <v>1539</v>
      </c>
      <c r="D760" t="s">
        <v>1539</v>
      </c>
      <c r="E760" s="323" t="s">
        <v>1539</v>
      </c>
      <c r="G760" s="323" t="s">
        <v>1539</v>
      </c>
      <c r="H760" s="323" t="s">
        <v>1539</v>
      </c>
    </row>
    <row r="761" spans="1:8" x14ac:dyDescent="0.25">
      <c r="A761" s="103"/>
      <c r="B761" s="324"/>
      <c r="C761" s="324" t="s">
        <v>1539</v>
      </c>
      <c r="D761" t="s">
        <v>1539</v>
      </c>
      <c r="E761" s="323" t="s">
        <v>1539</v>
      </c>
      <c r="G761" s="323" t="s">
        <v>1539</v>
      </c>
      <c r="H761" s="323" t="s">
        <v>1539</v>
      </c>
    </row>
    <row r="762" spans="1:8" x14ac:dyDescent="0.25">
      <c r="A762" s="103"/>
      <c r="B762" s="324"/>
      <c r="C762" s="324" t="s">
        <v>1539</v>
      </c>
      <c r="D762" t="s">
        <v>1539</v>
      </c>
      <c r="E762" s="323" t="s">
        <v>1539</v>
      </c>
      <c r="G762" s="323" t="s">
        <v>1539</v>
      </c>
      <c r="H762" s="323" t="s">
        <v>1539</v>
      </c>
    </row>
    <row r="763" spans="1:8" x14ac:dyDescent="0.25">
      <c r="A763" s="103"/>
      <c r="B763" s="324"/>
      <c r="C763" s="324" t="s">
        <v>1539</v>
      </c>
      <c r="D763" t="s">
        <v>1539</v>
      </c>
      <c r="E763" s="323" t="s">
        <v>1539</v>
      </c>
      <c r="G763" s="323" t="s">
        <v>1539</v>
      </c>
      <c r="H763" s="323" t="s">
        <v>1539</v>
      </c>
    </row>
    <row r="764" spans="1:8" x14ac:dyDescent="0.25">
      <c r="A764" s="103"/>
      <c r="B764" s="324"/>
      <c r="C764" s="324" t="s">
        <v>1539</v>
      </c>
      <c r="D764" t="s">
        <v>1539</v>
      </c>
      <c r="E764" s="323" t="s">
        <v>1539</v>
      </c>
      <c r="G764" s="323" t="s">
        <v>1539</v>
      </c>
      <c r="H764" s="323" t="s">
        <v>1539</v>
      </c>
    </row>
    <row r="765" spans="1:8" x14ac:dyDescent="0.25">
      <c r="A765" s="103"/>
      <c r="B765" s="324"/>
      <c r="C765" s="324" t="s">
        <v>1539</v>
      </c>
      <c r="D765" t="s">
        <v>1539</v>
      </c>
      <c r="E765" s="323" t="s">
        <v>1539</v>
      </c>
      <c r="G765" s="323" t="s">
        <v>1539</v>
      </c>
      <c r="H765" s="323" t="s">
        <v>1539</v>
      </c>
    </row>
    <row r="766" spans="1:8" x14ac:dyDescent="0.25">
      <c r="A766" s="103"/>
      <c r="B766" s="324"/>
      <c r="C766" s="324" t="s">
        <v>1539</v>
      </c>
      <c r="D766" t="s">
        <v>1539</v>
      </c>
      <c r="E766" s="323" t="s">
        <v>1539</v>
      </c>
      <c r="G766" s="323" t="s">
        <v>1539</v>
      </c>
      <c r="H766" s="323" t="s">
        <v>1539</v>
      </c>
    </row>
    <row r="767" spans="1:8" x14ac:dyDescent="0.25">
      <c r="A767" s="103"/>
      <c r="B767" s="324"/>
      <c r="C767" s="324" t="s">
        <v>1539</v>
      </c>
      <c r="D767" t="s">
        <v>1539</v>
      </c>
      <c r="E767" s="323" t="s">
        <v>1539</v>
      </c>
      <c r="G767" s="323" t="s">
        <v>1539</v>
      </c>
      <c r="H767" s="323" t="s">
        <v>1539</v>
      </c>
    </row>
    <row r="768" spans="1:8" x14ac:dyDescent="0.25">
      <c r="A768" s="103"/>
      <c r="B768" s="324"/>
      <c r="C768" s="324" t="s">
        <v>1539</v>
      </c>
      <c r="D768" t="s">
        <v>1539</v>
      </c>
      <c r="E768" s="323" t="s">
        <v>1539</v>
      </c>
      <c r="G768" s="323" t="s">
        <v>1539</v>
      </c>
      <c r="H768" s="323" t="s">
        <v>1539</v>
      </c>
    </row>
    <row r="769" spans="1:8" x14ac:dyDescent="0.25">
      <c r="A769" s="103"/>
      <c r="B769" s="324"/>
      <c r="C769" s="324" t="s">
        <v>1539</v>
      </c>
      <c r="D769" t="s">
        <v>1539</v>
      </c>
      <c r="E769" s="323" t="s">
        <v>1539</v>
      </c>
      <c r="G769" s="323" t="s">
        <v>1539</v>
      </c>
      <c r="H769" s="323" t="s">
        <v>1539</v>
      </c>
    </row>
    <row r="770" spans="1:8" x14ac:dyDescent="0.25">
      <c r="A770" s="103"/>
      <c r="B770" s="324"/>
      <c r="C770" s="324" t="s">
        <v>1539</v>
      </c>
      <c r="D770" t="s">
        <v>1539</v>
      </c>
      <c r="E770" s="323" t="s">
        <v>1539</v>
      </c>
      <c r="G770" s="323" t="s">
        <v>1539</v>
      </c>
      <c r="H770" s="323" t="s">
        <v>1539</v>
      </c>
    </row>
    <row r="771" spans="1:8" x14ac:dyDescent="0.25">
      <c r="A771" s="103"/>
      <c r="B771" s="324"/>
      <c r="C771" s="324" t="s">
        <v>1539</v>
      </c>
      <c r="D771" t="s">
        <v>1539</v>
      </c>
      <c r="E771" s="323" t="s">
        <v>1539</v>
      </c>
      <c r="G771" s="323" t="s">
        <v>1539</v>
      </c>
      <c r="H771" s="323" t="s">
        <v>1539</v>
      </c>
    </row>
    <row r="772" spans="1:8" x14ac:dyDescent="0.25">
      <c r="A772" s="103"/>
      <c r="B772" s="326"/>
      <c r="C772" s="324" t="s">
        <v>1539</v>
      </c>
      <c r="D772" t="s">
        <v>1539</v>
      </c>
      <c r="E772" s="323" t="s">
        <v>1539</v>
      </c>
      <c r="G772" s="323" t="s">
        <v>1539</v>
      </c>
      <c r="H772" s="323" t="s">
        <v>1539</v>
      </c>
    </row>
    <row r="773" spans="1:8" x14ac:dyDescent="0.25">
      <c r="A773" s="103"/>
      <c r="C773" s="324" t="s">
        <v>1539</v>
      </c>
      <c r="D773" t="s">
        <v>1539</v>
      </c>
      <c r="E773" s="323" t="s">
        <v>1539</v>
      </c>
      <c r="G773" s="323" t="s">
        <v>1539</v>
      </c>
      <c r="H773" s="323" t="s">
        <v>1539</v>
      </c>
    </row>
    <row r="774" spans="1:8" x14ac:dyDescent="0.25">
      <c r="A774" s="103"/>
      <c r="C774" s="324" t="s">
        <v>1539</v>
      </c>
      <c r="D774" t="s">
        <v>1539</v>
      </c>
      <c r="E774" s="323" t="s">
        <v>1539</v>
      </c>
      <c r="G774" s="323" t="s">
        <v>1539</v>
      </c>
      <c r="H774" s="323" t="s">
        <v>1539</v>
      </c>
    </row>
    <row r="775" spans="1:8" x14ac:dyDescent="0.25">
      <c r="A775" s="103"/>
      <c r="C775" s="324" t="s">
        <v>1539</v>
      </c>
      <c r="D775" t="s">
        <v>1539</v>
      </c>
      <c r="E775" s="323" t="s">
        <v>1539</v>
      </c>
      <c r="G775" s="323" t="s">
        <v>1539</v>
      </c>
      <c r="H775" s="323" t="s">
        <v>1539</v>
      </c>
    </row>
    <row r="776" spans="1:8" x14ac:dyDescent="0.25">
      <c r="A776" s="103"/>
      <c r="C776" s="324" t="s">
        <v>1539</v>
      </c>
      <c r="D776" t="s">
        <v>1539</v>
      </c>
      <c r="E776" s="323" t="s">
        <v>1539</v>
      </c>
      <c r="G776" s="323" t="s">
        <v>1539</v>
      </c>
      <c r="H776" s="323" t="s">
        <v>1539</v>
      </c>
    </row>
    <row r="777" spans="1:8" x14ac:dyDescent="0.25">
      <c r="A777" s="103"/>
      <c r="B777" s="324"/>
      <c r="C777" s="324" t="s">
        <v>1539</v>
      </c>
      <c r="D777" t="s">
        <v>1539</v>
      </c>
      <c r="E777" s="323" t="s">
        <v>1539</v>
      </c>
      <c r="G777" s="323" t="s">
        <v>1539</v>
      </c>
      <c r="H777" s="323" t="s">
        <v>1539</v>
      </c>
    </row>
    <row r="778" spans="1:8" x14ac:dyDescent="0.25">
      <c r="A778" s="103"/>
      <c r="B778" s="324"/>
      <c r="C778" s="324" t="s">
        <v>1539</v>
      </c>
      <c r="D778" t="s">
        <v>1539</v>
      </c>
      <c r="E778" s="323" t="s">
        <v>1539</v>
      </c>
      <c r="G778" s="323" t="s">
        <v>1539</v>
      </c>
      <c r="H778" s="323" t="s">
        <v>1539</v>
      </c>
    </row>
    <row r="779" spans="1:8" x14ac:dyDescent="0.25">
      <c r="A779" s="103"/>
      <c r="B779" s="324"/>
      <c r="C779" s="324" t="s">
        <v>1539</v>
      </c>
      <c r="D779" t="s">
        <v>1539</v>
      </c>
      <c r="E779" s="323" t="s">
        <v>1539</v>
      </c>
      <c r="G779" s="323" t="s">
        <v>1539</v>
      </c>
      <c r="H779" s="323" t="s">
        <v>1539</v>
      </c>
    </row>
    <row r="780" spans="1:8" x14ac:dyDescent="0.25">
      <c r="A780" s="103"/>
      <c r="B780" s="324"/>
      <c r="C780" s="324" t="s">
        <v>1539</v>
      </c>
      <c r="D780" t="s">
        <v>1539</v>
      </c>
      <c r="E780" s="323" t="s">
        <v>1539</v>
      </c>
      <c r="G780" s="323" t="s">
        <v>1539</v>
      </c>
      <c r="H780" s="323" t="s">
        <v>1539</v>
      </c>
    </row>
    <row r="781" spans="1:8" x14ac:dyDescent="0.25">
      <c r="A781" s="103"/>
      <c r="B781" s="324"/>
      <c r="C781" s="324" t="s">
        <v>1539</v>
      </c>
      <c r="D781" t="s">
        <v>1539</v>
      </c>
      <c r="E781" s="323" t="s">
        <v>1539</v>
      </c>
      <c r="G781" s="323" t="s">
        <v>1539</v>
      </c>
      <c r="H781" s="323" t="s">
        <v>1539</v>
      </c>
    </row>
    <row r="782" spans="1:8" x14ac:dyDescent="0.25">
      <c r="A782" s="103"/>
      <c r="B782" s="324"/>
      <c r="C782" s="324" t="s">
        <v>1539</v>
      </c>
      <c r="D782" t="s">
        <v>1539</v>
      </c>
      <c r="E782" s="323" t="s">
        <v>1539</v>
      </c>
      <c r="G782" s="323" t="s">
        <v>1539</v>
      </c>
      <c r="H782" s="323" t="s">
        <v>1539</v>
      </c>
    </row>
    <row r="783" spans="1:8" x14ac:dyDescent="0.25">
      <c r="A783" s="103"/>
      <c r="B783" s="324"/>
      <c r="C783" s="324" t="s">
        <v>1539</v>
      </c>
      <c r="D783" t="s">
        <v>1539</v>
      </c>
      <c r="E783" s="323" t="s">
        <v>1539</v>
      </c>
      <c r="G783" s="323" t="s">
        <v>1539</v>
      </c>
      <c r="H783" s="323" t="s">
        <v>1539</v>
      </c>
    </row>
    <row r="784" spans="1:8" x14ac:dyDescent="0.25">
      <c r="A784" s="103"/>
      <c r="B784" s="324"/>
      <c r="C784" s="324" t="s">
        <v>1539</v>
      </c>
      <c r="D784" t="s">
        <v>1539</v>
      </c>
      <c r="E784" s="323" t="s">
        <v>1539</v>
      </c>
      <c r="G784" s="323" t="s">
        <v>1539</v>
      </c>
      <c r="H784" s="323" t="s">
        <v>1539</v>
      </c>
    </row>
    <row r="785" spans="1:8" x14ac:dyDescent="0.25">
      <c r="A785" s="103"/>
      <c r="B785" s="326"/>
      <c r="C785" s="324" t="s">
        <v>1539</v>
      </c>
      <c r="D785" t="s">
        <v>1539</v>
      </c>
      <c r="E785" s="323" t="s">
        <v>1539</v>
      </c>
      <c r="G785" s="323" t="s">
        <v>1539</v>
      </c>
      <c r="H785" s="323" t="s">
        <v>1539</v>
      </c>
    </row>
    <row r="786" spans="1:8" x14ac:dyDescent="0.25">
      <c r="A786" s="103"/>
      <c r="C786" s="324" t="s">
        <v>1539</v>
      </c>
      <c r="D786" t="s">
        <v>1539</v>
      </c>
      <c r="E786" s="323" t="s">
        <v>1539</v>
      </c>
      <c r="G786" s="323" t="s">
        <v>1539</v>
      </c>
      <c r="H786" s="323" t="s">
        <v>1539</v>
      </c>
    </row>
    <row r="787" spans="1:8" x14ac:dyDescent="0.25">
      <c r="A787" s="103"/>
      <c r="C787" s="324" t="s">
        <v>1539</v>
      </c>
      <c r="D787" t="s">
        <v>1539</v>
      </c>
      <c r="E787" s="323" t="s">
        <v>1539</v>
      </c>
      <c r="G787" s="323" t="s">
        <v>1539</v>
      </c>
      <c r="H787" s="323" t="s">
        <v>1539</v>
      </c>
    </row>
    <row r="788" spans="1:8" x14ac:dyDescent="0.25">
      <c r="A788" s="103"/>
      <c r="C788" s="324" t="s">
        <v>1539</v>
      </c>
      <c r="D788" t="s">
        <v>1539</v>
      </c>
      <c r="E788" s="323" t="s">
        <v>1539</v>
      </c>
      <c r="G788" s="323" t="s">
        <v>1539</v>
      </c>
      <c r="H788" s="323" t="s">
        <v>1539</v>
      </c>
    </row>
    <row r="789" spans="1:8" x14ac:dyDescent="0.25">
      <c r="A789" s="103"/>
      <c r="B789" s="324"/>
      <c r="C789" s="324" t="s">
        <v>1539</v>
      </c>
      <c r="D789" t="s">
        <v>1539</v>
      </c>
      <c r="E789" s="323" t="s">
        <v>1539</v>
      </c>
      <c r="G789" s="323" t="s">
        <v>1539</v>
      </c>
      <c r="H789" s="323" t="s">
        <v>1539</v>
      </c>
    </row>
    <row r="790" spans="1:8" x14ac:dyDescent="0.25">
      <c r="A790" s="103"/>
      <c r="B790" s="324"/>
      <c r="C790" s="324" t="s">
        <v>1539</v>
      </c>
      <c r="D790" t="s">
        <v>1539</v>
      </c>
      <c r="E790" s="323" t="s">
        <v>1539</v>
      </c>
      <c r="G790" s="323" t="s">
        <v>1539</v>
      </c>
      <c r="H790" s="323" t="s">
        <v>1539</v>
      </c>
    </row>
    <row r="791" spans="1:8" x14ac:dyDescent="0.25">
      <c r="A791" s="103"/>
      <c r="B791" s="324"/>
      <c r="C791" s="324" t="s">
        <v>1539</v>
      </c>
      <c r="D791" t="s">
        <v>1539</v>
      </c>
      <c r="E791" s="323" t="s">
        <v>1539</v>
      </c>
      <c r="G791" s="323" t="s">
        <v>1539</v>
      </c>
      <c r="H791" s="323" t="s">
        <v>1539</v>
      </c>
    </row>
    <row r="792" spans="1:8" x14ac:dyDescent="0.25">
      <c r="A792" s="103"/>
      <c r="B792" s="324"/>
      <c r="C792" s="324" t="s">
        <v>1539</v>
      </c>
      <c r="D792" t="s">
        <v>1539</v>
      </c>
      <c r="E792" s="323" t="s">
        <v>1539</v>
      </c>
      <c r="G792" s="323" t="s">
        <v>1539</v>
      </c>
      <c r="H792" s="323" t="s">
        <v>1539</v>
      </c>
    </row>
    <row r="793" spans="1:8" x14ac:dyDescent="0.25">
      <c r="A793" s="103"/>
      <c r="B793" s="324"/>
      <c r="C793" s="324" t="s">
        <v>1539</v>
      </c>
      <c r="D793" t="s">
        <v>1539</v>
      </c>
      <c r="E793" s="323" t="s">
        <v>1539</v>
      </c>
      <c r="G793" s="323" t="s">
        <v>1539</v>
      </c>
      <c r="H793" s="323" t="s">
        <v>1539</v>
      </c>
    </row>
    <row r="794" spans="1:8" x14ac:dyDescent="0.25">
      <c r="A794" s="103"/>
      <c r="B794" s="324"/>
      <c r="C794" s="324" t="s">
        <v>1539</v>
      </c>
      <c r="D794" t="s">
        <v>1539</v>
      </c>
      <c r="E794" s="323" t="s">
        <v>1539</v>
      </c>
      <c r="G794" s="323" t="s">
        <v>1539</v>
      </c>
      <c r="H794" s="323" t="s">
        <v>1539</v>
      </c>
    </row>
    <row r="795" spans="1:8" x14ac:dyDescent="0.25">
      <c r="A795" s="103"/>
      <c r="B795" s="324"/>
      <c r="C795" s="324" t="s">
        <v>1539</v>
      </c>
      <c r="D795" t="s">
        <v>1539</v>
      </c>
      <c r="E795" s="323" t="s">
        <v>1539</v>
      </c>
      <c r="G795" s="323" t="s">
        <v>1539</v>
      </c>
      <c r="H795" s="323" t="s">
        <v>1539</v>
      </c>
    </row>
    <row r="796" spans="1:8" x14ac:dyDescent="0.25">
      <c r="A796" s="103"/>
      <c r="B796" s="324"/>
      <c r="C796" s="324" t="s">
        <v>1539</v>
      </c>
      <c r="D796" t="s">
        <v>1539</v>
      </c>
      <c r="E796" s="323" t="s">
        <v>1539</v>
      </c>
      <c r="G796" s="323" t="s">
        <v>1539</v>
      </c>
      <c r="H796" s="323" t="s">
        <v>1539</v>
      </c>
    </row>
    <row r="797" spans="1:8" x14ac:dyDescent="0.25">
      <c r="A797" s="103"/>
      <c r="B797" s="326"/>
      <c r="C797" s="324" t="s">
        <v>1539</v>
      </c>
      <c r="D797" t="s">
        <v>1539</v>
      </c>
      <c r="E797" s="323" t="s">
        <v>1539</v>
      </c>
      <c r="G797" s="323" t="s">
        <v>1539</v>
      </c>
      <c r="H797" s="323" t="s">
        <v>1539</v>
      </c>
    </row>
    <row r="798" spans="1:8" x14ac:dyDescent="0.25">
      <c r="A798" s="103"/>
      <c r="C798" s="324" t="s">
        <v>1539</v>
      </c>
      <c r="D798" t="s">
        <v>1539</v>
      </c>
      <c r="E798" s="323" t="s">
        <v>1539</v>
      </c>
      <c r="G798" s="323" t="s">
        <v>1539</v>
      </c>
      <c r="H798" s="323" t="s">
        <v>1539</v>
      </c>
    </row>
    <row r="799" spans="1:8" x14ac:dyDescent="0.25">
      <c r="A799" s="103"/>
      <c r="C799" s="324" t="s">
        <v>1539</v>
      </c>
      <c r="D799" t="s">
        <v>1539</v>
      </c>
      <c r="E799" s="323" t="s">
        <v>1539</v>
      </c>
      <c r="G799" s="323" t="s">
        <v>1539</v>
      </c>
      <c r="H799" s="323" t="s">
        <v>1539</v>
      </c>
    </row>
    <row r="800" spans="1:8" x14ac:dyDescent="0.25">
      <c r="A800" s="103"/>
      <c r="C800" s="324" t="s">
        <v>1539</v>
      </c>
      <c r="D800" t="s">
        <v>1539</v>
      </c>
      <c r="E800" s="323" t="s">
        <v>1539</v>
      </c>
      <c r="G800" s="323" t="s">
        <v>1539</v>
      </c>
      <c r="H800" s="323" t="s">
        <v>1539</v>
      </c>
    </row>
    <row r="801" spans="1:8" x14ac:dyDescent="0.25">
      <c r="A801" s="103"/>
      <c r="B801" s="326"/>
      <c r="C801" s="324" t="s">
        <v>1539</v>
      </c>
      <c r="D801" t="s">
        <v>1539</v>
      </c>
      <c r="E801" s="323" t="s">
        <v>1539</v>
      </c>
      <c r="G801" s="323" t="s">
        <v>1539</v>
      </c>
      <c r="H801" s="323" t="s">
        <v>1539</v>
      </c>
    </row>
    <row r="802" spans="1:8" x14ac:dyDescent="0.25">
      <c r="A802" s="103"/>
      <c r="C802" s="324" t="s">
        <v>1539</v>
      </c>
      <c r="D802" t="s">
        <v>1539</v>
      </c>
      <c r="E802" s="323" t="s">
        <v>1539</v>
      </c>
      <c r="G802" s="323" t="s">
        <v>1539</v>
      </c>
      <c r="H802" s="323" t="s">
        <v>1539</v>
      </c>
    </row>
    <row r="803" spans="1:8" x14ac:dyDescent="0.25">
      <c r="A803" s="103"/>
      <c r="C803" s="324" t="s">
        <v>1539</v>
      </c>
      <c r="D803" t="s">
        <v>1539</v>
      </c>
      <c r="E803" s="323" t="s">
        <v>1539</v>
      </c>
      <c r="G803" s="323" t="s">
        <v>1539</v>
      </c>
      <c r="H803" s="323" t="s">
        <v>1539</v>
      </c>
    </row>
    <row r="804" spans="1:8" x14ac:dyDescent="0.25">
      <c r="A804" s="103"/>
      <c r="C804" s="324" t="s">
        <v>1539</v>
      </c>
      <c r="D804" t="s">
        <v>1539</v>
      </c>
      <c r="E804" s="323" t="s">
        <v>1539</v>
      </c>
      <c r="G804" s="323" t="s">
        <v>1539</v>
      </c>
      <c r="H804" s="323" t="s">
        <v>1539</v>
      </c>
    </row>
    <row r="805" spans="1:8" x14ac:dyDescent="0.25">
      <c r="A805" s="103"/>
      <c r="B805" s="324"/>
      <c r="C805" s="324" t="s">
        <v>1539</v>
      </c>
      <c r="D805" t="s">
        <v>1539</v>
      </c>
      <c r="E805" s="323" t="s">
        <v>1539</v>
      </c>
      <c r="G805" s="323" t="s">
        <v>1539</v>
      </c>
      <c r="H805" s="323" t="s">
        <v>1539</v>
      </c>
    </row>
    <row r="806" spans="1:8" x14ac:dyDescent="0.25">
      <c r="A806" s="103"/>
      <c r="B806" s="324"/>
      <c r="C806" s="324" t="s">
        <v>1539</v>
      </c>
      <c r="D806" t="s">
        <v>1539</v>
      </c>
      <c r="E806" s="323" t="s">
        <v>1539</v>
      </c>
      <c r="G806" s="323" t="s">
        <v>1539</v>
      </c>
      <c r="H806" s="323" t="s">
        <v>1539</v>
      </c>
    </row>
    <row r="807" spans="1:8" x14ac:dyDescent="0.25">
      <c r="A807" s="103"/>
      <c r="B807" s="324"/>
      <c r="C807" s="324" t="s">
        <v>1539</v>
      </c>
      <c r="D807" t="s">
        <v>1539</v>
      </c>
      <c r="E807" s="323" t="s">
        <v>1539</v>
      </c>
      <c r="G807" s="323" t="s">
        <v>1539</v>
      </c>
      <c r="H807" s="323" t="s">
        <v>1539</v>
      </c>
    </row>
    <row r="808" spans="1:8" x14ac:dyDescent="0.25">
      <c r="A808" s="103"/>
      <c r="B808" s="324"/>
      <c r="C808" s="324" t="s">
        <v>1539</v>
      </c>
      <c r="D808" t="s">
        <v>1539</v>
      </c>
      <c r="E808" s="323" t="s">
        <v>1539</v>
      </c>
      <c r="G808" s="323" t="s">
        <v>1539</v>
      </c>
      <c r="H808" s="323" t="s">
        <v>1539</v>
      </c>
    </row>
    <row r="809" spans="1:8" x14ac:dyDescent="0.25">
      <c r="A809" s="103"/>
      <c r="B809" s="326"/>
      <c r="C809" s="324" t="s">
        <v>1539</v>
      </c>
      <c r="D809" t="s">
        <v>1539</v>
      </c>
      <c r="E809" s="323" t="s">
        <v>1539</v>
      </c>
      <c r="G809" s="323" t="s">
        <v>1539</v>
      </c>
      <c r="H809" s="323" t="s">
        <v>1539</v>
      </c>
    </row>
    <row r="810" spans="1:8" x14ac:dyDescent="0.25">
      <c r="A810" s="103"/>
      <c r="C810" s="324" t="s">
        <v>1539</v>
      </c>
      <c r="D810" t="s">
        <v>1539</v>
      </c>
      <c r="E810" s="323" t="s">
        <v>1539</v>
      </c>
      <c r="G810" s="323" t="s">
        <v>1539</v>
      </c>
      <c r="H810" s="323" t="s">
        <v>1539</v>
      </c>
    </row>
    <row r="811" spans="1:8" x14ac:dyDescent="0.25">
      <c r="A811" s="103"/>
      <c r="C811" s="324" t="s">
        <v>1539</v>
      </c>
      <c r="D811" t="s">
        <v>1539</v>
      </c>
      <c r="E811" s="323" t="s">
        <v>1539</v>
      </c>
      <c r="G811" s="323" t="s">
        <v>1539</v>
      </c>
      <c r="H811" s="323" t="s">
        <v>1539</v>
      </c>
    </row>
    <row r="812" spans="1:8" x14ac:dyDescent="0.25">
      <c r="A812" s="103"/>
      <c r="C812" s="324" t="s">
        <v>1539</v>
      </c>
      <c r="D812" t="s">
        <v>1539</v>
      </c>
      <c r="E812" s="323" t="s">
        <v>1539</v>
      </c>
      <c r="G812" s="323" t="s">
        <v>1539</v>
      </c>
      <c r="H812" s="323" t="s">
        <v>1539</v>
      </c>
    </row>
    <row r="813" spans="1:8" x14ac:dyDescent="0.25">
      <c r="A813" s="103"/>
      <c r="C813" s="324" t="s">
        <v>1539</v>
      </c>
      <c r="D813" t="s">
        <v>1539</v>
      </c>
      <c r="E813" s="323" t="s">
        <v>1539</v>
      </c>
      <c r="G813" s="323" t="s">
        <v>1539</v>
      </c>
      <c r="H813" s="323" t="s">
        <v>1539</v>
      </c>
    </row>
    <row r="814" spans="1:8" x14ac:dyDescent="0.25">
      <c r="A814" s="103"/>
      <c r="B814" s="326"/>
      <c r="C814" s="324" t="s">
        <v>1539</v>
      </c>
      <c r="D814" t="s">
        <v>1539</v>
      </c>
      <c r="E814" s="323" t="s">
        <v>1539</v>
      </c>
      <c r="G814" s="323" t="s">
        <v>1539</v>
      </c>
      <c r="H814" s="323" t="s">
        <v>1539</v>
      </c>
    </row>
    <row r="815" spans="1:8" x14ac:dyDescent="0.25">
      <c r="A815" s="103"/>
      <c r="C815" s="324" t="s">
        <v>1539</v>
      </c>
      <c r="D815" t="s">
        <v>1539</v>
      </c>
      <c r="E815" s="323" t="s">
        <v>1539</v>
      </c>
      <c r="G815" s="323" t="s">
        <v>1539</v>
      </c>
      <c r="H815" s="323" t="s">
        <v>1539</v>
      </c>
    </row>
    <row r="816" spans="1:8" x14ac:dyDescent="0.25">
      <c r="A816" s="103"/>
      <c r="C816" s="324" t="s">
        <v>1539</v>
      </c>
      <c r="D816" t="s">
        <v>1539</v>
      </c>
      <c r="E816" s="323" t="s">
        <v>1539</v>
      </c>
      <c r="G816" s="323" t="s">
        <v>1539</v>
      </c>
      <c r="H816" s="323" t="s">
        <v>1539</v>
      </c>
    </row>
    <row r="817" spans="1:8" x14ac:dyDescent="0.25">
      <c r="A817" s="103"/>
      <c r="C817" s="324" t="s">
        <v>1539</v>
      </c>
      <c r="D817" t="s">
        <v>1539</v>
      </c>
      <c r="E817" s="323" t="s">
        <v>1539</v>
      </c>
      <c r="G817" s="323" t="s">
        <v>1539</v>
      </c>
      <c r="H817" s="323" t="s">
        <v>1539</v>
      </c>
    </row>
    <row r="818" spans="1:8" x14ac:dyDescent="0.25">
      <c r="A818" s="103"/>
      <c r="C818" s="324" t="s">
        <v>1539</v>
      </c>
      <c r="D818" t="s">
        <v>1539</v>
      </c>
      <c r="E818" s="323" t="s">
        <v>1539</v>
      </c>
      <c r="G818" s="323" t="s">
        <v>1539</v>
      </c>
      <c r="H818" s="323" t="s">
        <v>1539</v>
      </c>
    </row>
    <row r="819" spans="1:8" x14ac:dyDescent="0.25">
      <c r="A819" s="103"/>
      <c r="B819" s="324"/>
      <c r="C819" s="324" t="s">
        <v>1539</v>
      </c>
      <c r="D819" t="s">
        <v>1539</v>
      </c>
      <c r="E819" s="323" t="s">
        <v>1539</v>
      </c>
      <c r="G819" s="323" t="s">
        <v>1539</v>
      </c>
      <c r="H819" s="323" t="s">
        <v>1539</v>
      </c>
    </row>
    <row r="820" spans="1:8" x14ac:dyDescent="0.25">
      <c r="A820" s="103"/>
      <c r="B820" s="324"/>
      <c r="C820" s="324" t="s">
        <v>1539</v>
      </c>
      <c r="D820" t="s">
        <v>1539</v>
      </c>
      <c r="E820" s="323" t="s">
        <v>1539</v>
      </c>
      <c r="G820" s="323" t="s">
        <v>1539</v>
      </c>
      <c r="H820" s="323" t="s">
        <v>1539</v>
      </c>
    </row>
    <row r="821" spans="1:8" x14ac:dyDescent="0.25">
      <c r="A821" s="103"/>
      <c r="B821" s="324"/>
      <c r="C821" s="324" t="s">
        <v>1539</v>
      </c>
      <c r="D821" t="s">
        <v>1539</v>
      </c>
      <c r="E821" s="323" t="s">
        <v>1539</v>
      </c>
      <c r="G821" s="323" t="s">
        <v>1539</v>
      </c>
      <c r="H821" s="323" t="s">
        <v>1539</v>
      </c>
    </row>
    <row r="822" spans="1:8" x14ac:dyDescent="0.25">
      <c r="A822" s="103"/>
      <c r="B822" s="324"/>
      <c r="C822" s="324" t="s">
        <v>1539</v>
      </c>
      <c r="D822" t="s">
        <v>1539</v>
      </c>
      <c r="E822" s="323" t="s">
        <v>1539</v>
      </c>
      <c r="G822" s="323" t="s">
        <v>1539</v>
      </c>
      <c r="H822" s="323" t="s">
        <v>1539</v>
      </c>
    </row>
    <row r="823" spans="1:8" x14ac:dyDescent="0.25">
      <c r="A823" s="103"/>
      <c r="B823" s="324"/>
      <c r="C823" s="324" t="s">
        <v>1539</v>
      </c>
      <c r="D823" t="s">
        <v>1539</v>
      </c>
      <c r="E823" s="323" t="s">
        <v>1539</v>
      </c>
      <c r="G823" s="323" t="s">
        <v>1539</v>
      </c>
      <c r="H823" s="323" t="s">
        <v>1539</v>
      </c>
    </row>
    <row r="824" spans="1:8" x14ac:dyDescent="0.25">
      <c r="A824" s="103"/>
      <c r="B824" s="324"/>
      <c r="C824" s="324" t="s">
        <v>1539</v>
      </c>
      <c r="D824" t="s">
        <v>1539</v>
      </c>
      <c r="E824" s="323" t="s">
        <v>1539</v>
      </c>
      <c r="G824" s="323" t="s">
        <v>1539</v>
      </c>
      <c r="H824" s="323" t="s">
        <v>1539</v>
      </c>
    </row>
    <row r="825" spans="1:8" x14ac:dyDescent="0.25">
      <c r="A825" s="103"/>
      <c r="B825" s="324"/>
      <c r="C825" s="324" t="s">
        <v>1539</v>
      </c>
      <c r="D825" t="s">
        <v>1539</v>
      </c>
      <c r="E825" s="323" t="s">
        <v>1539</v>
      </c>
      <c r="G825" s="323" t="s">
        <v>1539</v>
      </c>
      <c r="H825" s="323" t="s">
        <v>1539</v>
      </c>
    </row>
    <row r="826" spans="1:8" x14ac:dyDescent="0.25">
      <c r="A826" s="103"/>
      <c r="B826" s="324"/>
      <c r="C826" s="324" t="s">
        <v>1539</v>
      </c>
      <c r="D826" t="s">
        <v>1539</v>
      </c>
      <c r="E826" s="323" t="s">
        <v>1539</v>
      </c>
      <c r="G826" s="323" t="s">
        <v>1539</v>
      </c>
      <c r="H826" s="323" t="s">
        <v>1539</v>
      </c>
    </row>
    <row r="827" spans="1:8" x14ac:dyDescent="0.25">
      <c r="A827" s="103"/>
      <c r="B827" s="324"/>
      <c r="C827" s="324" t="s">
        <v>1539</v>
      </c>
      <c r="D827" t="s">
        <v>1539</v>
      </c>
      <c r="E827" s="323" t="s">
        <v>1539</v>
      </c>
      <c r="G827" s="323" t="s">
        <v>1539</v>
      </c>
      <c r="H827" s="323" t="s">
        <v>1539</v>
      </c>
    </row>
    <row r="828" spans="1:8" x14ac:dyDescent="0.25">
      <c r="A828" s="103"/>
      <c r="B828" s="324"/>
      <c r="C828" s="324" t="s">
        <v>1539</v>
      </c>
      <c r="D828" t="s">
        <v>1539</v>
      </c>
      <c r="E828" s="323" t="s">
        <v>1539</v>
      </c>
      <c r="G828" s="323" t="s">
        <v>1539</v>
      </c>
      <c r="H828" s="323" t="s">
        <v>1539</v>
      </c>
    </row>
    <row r="829" spans="1:8" x14ac:dyDescent="0.25">
      <c r="A829" s="103"/>
      <c r="B829" s="324"/>
      <c r="C829" s="324" t="s">
        <v>1539</v>
      </c>
      <c r="D829" t="s">
        <v>1539</v>
      </c>
      <c r="E829" s="323" t="s">
        <v>1539</v>
      </c>
      <c r="G829" s="323" t="s">
        <v>1539</v>
      </c>
      <c r="H829" s="323" t="s">
        <v>1539</v>
      </c>
    </row>
    <row r="830" spans="1:8" x14ac:dyDescent="0.25">
      <c r="A830" s="103"/>
      <c r="B830" s="324"/>
      <c r="C830" s="324" t="s">
        <v>1539</v>
      </c>
      <c r="D830" t="s">
        <v>1539</v>
      </c>
      <c r="E830" s="323" t="s">
        <v>1539</v>
      </c>
      <c r="G830" s="323" t="s">
        <v>1539</v>
      </c>
      <c r="H830" s="323" t="s">
        <v>1539</v>
      </c>
    </row>
    <row r="831" spans="1:8" x14ac:dyDescent="0.25">
      <c r="A831" s="103"/>
      <c r="B831" s="324"/>
      <c r="C831" s="324" t="s">
        <v>1539</v>
      </c>
      <c r="D831" t="s">
        <v>1539</v>
      </c>
      <c r="E831" s="323" t="s">
        <v>1539</v>
      </c>
      <c r="G831" s="323" t="s">
        <v>1539</v>
      </c>
      <c r="H831" s="323" t="s">
        <v>1539</v>
      </c>
    </row>
    <row r="832" spans="1:8" x14ac:dyDescent="0.25">
      <c r="A832" s="103"/>
      <c r="B832" s="324"/>
      <c r="C832" s="324" t="s">
        <v>1539</v>
      </c>
      <c r="D832" t="s">
        <v>1539</v>
      </c>
      <c r="E832" s="323" t="s">
        <v>1539</v>
      </c>
      <c r="G832" s="323" t="s">
        <v>1539</v>
      </c>
      <c r="H832" s="323" t="s">
        <v>1539</v>
      </c>
    </row>
    <row r="833" spans="1:8" x14ac:dyDescent="0.25">
      <c r="A833" s="103"/>
      <c r="B833" s="324"/>
      <c r="C833" s="324" t="s">
        <v>1539</v>
      </c>
      <c r="D833" t="s">
        <v>1539</v>
      </c>
      <c r="E833" s="323" t="s">
        <v>1539</v>
      </c>
      <c r="G833" s="323" t="s">
        <v>1539</v>
      </c>
      <c r="H833" s="323" t="s">
        <v>1539</v>
      </c>
    </row>
    <row r="834" spans="1:8" x14ac:dyDescent="0.25">
      <c r="A834" s="103"/>
      <c r="B834" s="324"/>
      <c r="C834" s="324" t="s">
        <v>1539</v>
      </c>
      <c r="D834" t="s">
        <v>1539</v>
      </c>
      <c r="E834" s="323" t="s">
        <v>1539</v>
      </c>
      <c r="G834" s="323" t="s">
        <v>1539</v>
      </c>
      <c r="H834" s="323" t="s">
        <v>1539</v>
      </c>
    </row>
    <row r="835" spans="1:8" x14ac:dyDescent="0.25">
      <c r="A835" s="103"/>
      <c r="B835" s="324"/>
      <c r="C835" s="324" t="s">
        <v>1539</v>
      </c>
      <c r="D835" t="s">
        <v>1539</v>
      </c>
      <c r="E835" s="323" t="s">
        <v>1539</v>
      </c>
      <c r="G835" s="323" t="s">
        <v>1539</v>
      </c>
      <c r="H835" s="323" t="s">
        <v>1539</v>
      </c>
    </row>
    <row r="836" spans="1:8" x14ac:dyDescent="0.25">
      <c r="A836" s="103"/>
      <c r="B836" s="324"/>
      <c r="C836" s="324" t="s">
        <v>1539</v>
      </c>
      <c r="D836" t="s">
        <v>1539</v>
      </c>
      <c r="E836" s="323" t="s">
        <v>1539</v>
      </c>
      <c r="G836" s="323" t="s">
        <v>1539</v>
      </c>
      <c r="H836" s="323" t="s">
        <v>1539</v>
      </c>
    </row>
    <row r="837" spans="1:8" x14ac:dyDescent="0.25">
      <c r="A837" s="103"/>
      <c r="B837" s="324"/>
      <c r="C837" s="324" t="s">
        <v>1539</v>
      </c>
      <c r="D837" t="s">
        <v>1539</v>
      </c>
      <c r="E837" s="323" t="s">
        <v>1539</v>
      </c>
      <c r="G837" s="323" t="s">
        <v>1539</v>
      </c>
      <c r="H837" s="323" t="s">
        <v>1539</v>
      </c>
    </row>
    <row r="838" spans="1:8" x14ac:dyDescent="0.25">
      <c r="A838" s="103"/>
      <c r="B838" s="324"/>
      <c r="C838" s="324" t="s">
        <v>1539</v>
      </c>
      <c r="D838" t="s">
        <v>1539</v>
      </c>
      <c r="E838" s="323" t="s">
        <v>1539</v>
      </c>
      <c r="G838" s="323" t="s">
        <v>1539</v>
      </c>
      <c r="H838" s="323" t="s">
        <v>1539</v>
      </c>
    </row>
    <row r="839" spans="1:8" x14ac:dyDescent="0.25">
      <c r="A839" s="103"/>
      <c r="B839" s="324"/>
      <c r="C839" s="324" t="s">
        <v>1539</v>
      </c>
      <c r="D839" t="s">
        <v>1539</v>
      </c>
      <c r="E839" s="323" t="s">
        <v>1539</v>
      </c>
      <c r="G839" s="323" t="s">
        <v>1539</v>
      </c>
      <c r="H839" s="323" t="s">
        <v>1539</v>
      </c>
    </row>
    <row r="840" spans="1:8" x14ac:dyDescent="0.25">
      <c r="A840" s="103"/>
      <c r="B840" s="324"/>
      <c r="C840" s="324" t="s">
        <v>1539</v>
      </c>
      <c r="D840" t="s">
        <v>1539</v>
      </c>
      <c r="E840" s="323" t="s">
        <v>1539</v>
      </c>
      <c r="G840" s="323" t="s">
        <v>1539</v>
      </c>
      <c r="H840" s="323" t="s">
        <v>1539</v>
      </c>
    </row>
    <row r="841" spans="1:8" x14ac:dyDescent="0.25">
      <c r="A841" s="103"/>
      <c r="B841" s="326"/>
      <c r="C841" s="324" t="s">
        <v>1539</v>
      </c>
      <c r="D841" t="s">
        <v>1539</v>
      </c>
      <c r="E841" s="323" t="s">
        <v>1539</v>
      </c>
      <c r="G841" s="323" t="s">
        <v>1539</v>
      </c>
      <c r="H841" s="323" t="s">
        <v>1539</v>
      </c>
    </row>
    <row r="842" spans="1:8" x14ac:dyDescent="0.25">
      <c r="A842" s="103"/>
      <c r="C842" s="324" t="s">
        <v>1539</v>
      </c>
      <c r="D842" t="s">
        <v>1539</v>
      </c>
      <c r="E842" s="323" t="s">
        <v>1539</v>
      </c>
      <c r="G842" s="323" t="s">
        <v>1539</v>
      </c>
      <c r="H842" s="323" t="s">
        <v>1539</v>
      </c>
    </row>
    <row r="843" spans="1:8" x14ac:dyDescent="0.25">
      <c r="A843" s="103"/>
      <c r="C843" s="324" t="s">
        <v>1539</v>
      </c>
      <c r="D843" t="s">
        <v>1539</v>
      </c>
      <c r="E843" s="323" t="s">
        <v>1539</v>
      </c>
      <c r="G843" s="323" t="s">
        <v>1539</v>
      </c>
      <c r="H843" s="323" t="s">
        <v>1539</v>
      </c>
    </row>
    <row r="844" spans="1:8" x14ac:dyDescent="0.25">
      <c r="A844" s="103"/>
      <c r="C844" s="324" t="s">
        <v>1539</v>
      </c>
      <c r="D844" t="s">
        <v>1539</v>
      </c>
      <c r="E844" s="323" t="s">
        <v>1539</v>
      </c>
      <c r="G844" s="323" t="s">
        <v>1539</v>
      </c>
      <c r="H844" s="323" t="s">
        <v>1539</v>
      </c>
    </row>
    <row r="845" spans="1:8" x14ac:dyDescent="0.25">
      <c r="A845" s="103"/>
      <c r="C845" s="324" t="s">
        <v>1539</v>
      </c>
      <c r="D845" t="s">
        <v>1539</v>
      </c>
      <c r="E845" s="323" t="s">
        <v>1539</v>
      </c>
      <c r="G845" s="323" t="s">
        <v>1539</v>
      </c>
      <c r="H845" s="323" t="s">
        <v>1539</v>
      </c>
    </row>
    <row r="846" spans="1:8" x14ac:dyDescent="0.25">
      <c r="A846" s="103"/>
      <c r="B846" s="324"/>
      <c r="C846" s="324" t="s">
        <v>1539</v>
      </c>
      <c r="D846" t="s">
        <v>1539</v>
      </c>
      <c r="E846" s="323" t="s">
        <v>1539</v>
      </c>
      <c r="G846" s="323" t="s">
        <v>1539</v>
      </c>
      <c r="H846" s="323" t="s">
        <v>1539</v>
      </c>
    </row>
    <row r="847" spans="1:8" x14ac:dyDescent="0.25">
      <c r="A847" s="103"/>
      <c r="B847" s="324"/>
      <c r="C847" s="324" t="s">
        <v>1539</v>
      </c>
      <c r="D847" t="s">
        <v>1539</v>
      </c>
      <c r="E847" s="323" t="s">
        <v>1539</v>
      </c>
      <c r="G847" s="323" t="s">
        <v>1539</v>
      </c>
      <c r="H847" s="323" t="s">
        <v>1539</v>
      </c>
    </row>
    <row r="848" spans="1:8" x14ac:dyDescent="0.25">
      <c r="A848" s="103"/>
      <c r="B848" s="324"/>
      <c r="C848" s="324" t="s">
        <v>1539</v>
      </c>
      <c r="D848" t="s">
        <v>1539</v>
      </c>
      <c r="E848" s="323" t="s">
        <v>1539</v>
      </c>
      <c r="G848" s="323" t="s">
        <v>1539</v>
      </c>
      <c r="H848" s="323" t="s">
        <v>1539</v>
      </c>
    </row>
    <row r="849" spans="1:8" x14ac:dyDescent="0.25">
      <c r="A849" s="103"/>
      <c r="B849" s="324"/>
      <c r="C849" s="324" t="s">
        <v>1539</v>
      </c>
      <c r="D849" t="s">
        <v>1539</v>
      </c>
      <c r="E849" s="323" t="s">
        <v>1539</v>
      </c>
      <c r="G849" s="323" t="s">
        <v>1539</v>
      </c>
      <c r="H849" s="323" t="s">
        <v>1539</v>
      </c>
    </row>
    <row r="850" spans="1:8" x14ac:dyDescent="0.25">
      <c r="A850" s="103"/>
      <c r="B850" s="324"/>
      <c r="C850" s="324" t="s">
        <v>1539</v>
      </c>
      <c r="D850" t="s">
        <v>1539</v>
      </c>
      <c r="E850" s="323" t="s">
        <v>1539</v>
      </c>
      <c r="G850" s="323" t="s">
        <v>1539</v>
      </c>
      <c r="H850" s="323" t="s">
        <v>1539</v>
      </c>
    </row>
    <row r="851" spans="1:8" x14ac:dyDescent="0.25">
      <c r="A851" s="103"/>
      <c r="B851" s="326"/>
      <c r="C851" s="324" t="s">
        <v>1539</v>
      </c>
      <c r="D851" t="s">
        <v>1539</v>
      </c>
      <c r="E851" s="323" t="s">
        <v>1539</v>
      </c>
      <c r="G851" s="323" t="s">
        <v>1539</v>
      </c>
      <c r="H851" s="323" t="s">
        <v>1539</v>
      </c>
    </row>
    <row r="852" spans="1:8" x14ac:dyDescent="0.25">
      <c r="A852" s="103"/>
      <c r="C852" s="324" t="s">
        <v>1539</v>
      </c>
      <c r="D852" t="s">
        <v>1539</v>
      </c>
      <c r="E852" s="323" t="s">
        <v>1539</v>
      </c>
      <c r="G852" s="323" t="s">
        <v>1539</v>
      </c>
      <c r="H852" s="323" t="s">
        <v>1539</v>
      </c>
    </row>
    <row r="853" spans="1:8" x14ac:dyDescent="0.25">
      <c r="A853" s="103"/>
      <c r="C853" s="324" t="s">
        <v>1539</v>
      </c>
      <c r="D853" t="s">
        <v>1539</v>
      </c>
      <c r="E853" s="323" t="s">
        <v>1539</v>
      </c>
      <c r="G853" s="323" t="s">
        <v>1539</v>
      </c>
      <c r="H853" s="323" t="s">
        <v>1539</v>
      </c>
    </row>
    <row r="854" spans="1:8" x14ac:dyDescent="0.25">
      <c r="A854" s="103"/>
      <c r="C854" s="324" t="s">
        <v>1539</v>
      </c>
      <c r="D854" t="s">
        <v>1539</v>
      </c>
      <c r="E854" s="323" t="s">
        <v>1539</v>
      </c>
      <c r="G854" s="323" t="s">
        <v>1539</v>
      </c>
      <c r="H854" s="323" t="s">
        <v>1539</v>
      </c>
    </row>
    <row r="855" spans="1:8" x14ac:dyDescent="0.25">
      <c r="A855" s="103"/>
      <c r="C855" s="324" t="s">
        <v>1539</v>
      </c>
      <c r="D855" t="s">
        <v>1539</v>
      </c>
      <c r="E855" s="323" t="s">
        <v>1539</v>
      </c>
      <c r="G855" s="323" t="s">
        <v>1539</v>
      </c>
      <c r="H855" s="323" t="s">
        <v>1539</v>
      </c>
    </row>
    <row r="856" spans="1:8" x14ac:dyDescent="0.25">
      <c r="A856" s="103"/>
      <c r="B856" s="324"/>
      <c r="C856" s="324" t="s">
        <v>1539</v>
      </c>
      <c r="D856" t="s">
        <v>1539</v>
      </c>
      <c r="E856" s="323" t="s">
        <v>1539</v>
      </c>
      <c r="G856" s="323" t="s">
        <v>1539</v>
      </c>
      <c r="H856" s="323" t="s">
        <v>1539</v>
      </c>
    </row>
    <row r="857" spans="1:8" x14ac:dyDescent="0.25">
      <c r="A857" s="103"/>
      <c r="B857" s="324"/>
      <c r="C857" s="324" t="s">
        <v>1539</v>
      </c>
      <c r="D857" t="s">
        <v>1539</v>
      </c>
      <c r="E857" s="323" t="s">
        <v>1539</v>
      </c>
      <c r="G857" s="323" t="s">
        <v>1539</v>
      </c>
      <c r="H857" s="323" t="s">
        <v>1539</v>
      </c>
    </row>
    <row r="858" spans="1:8" x14ac:dyDescent="0.25">
      <c r="A858" s="103"/>
      <c r="B858" s="324"/>
      <c r="C858" s="324" t="s">
        <v>1539</v>
      </c>
      <c r="D858" t="s">
        <v>1539</v>
      </c>
      <c r="E858" s="323" t="s">
        <v>1539</v>
      </c>
      <c r="G858" s="323" t="s">
        <v>1539</v>
      </c>
      <c r="H858" s="323" t="s">
        <v>1539</v>
      </c>
    </row>
    <row r="859" spans="1:8" x14ac:dyDescent="0.25">
      <c r="A859" s="103"/>
      <c r="B859" s="324"/>
      <c r="C859" s="324" t="s">
        <v>1539</v>
      </c>
      <c r="D859" t="s">
        <v>1539</v>
      </c>
      <c r="E859" s="323" t="s">
        <v>1539</v>
      </c>
      <c r="G859" s="323" t="s">
        <v>1539</v>
      </c>
      <c r="H859" s="323" t="s">
        <v>1539</v>
      </c>
    </row>
    <row r="860" spans="1:8" x14ac:dyDescent="0.25">
      <c r="A860" s="103"/>
      <c r="B860" s="324"/>
      <c r="C860" s="324" t="s">
        <v>1539</v>
      </c>
      <c r="D860" t="s">
        <v>1539</v>
      </c>
      <c r="E860" s="323" t="s">
        <v>1539</v>
      </c>
      <c r="G860" s="323" t="s">
        <v>1539</v>
      </c>
      <c r="H860" s="323" t="s">
        <v>1539</v>
      </c>
    </row>
    <row r="861" spans="1:8" x14ac:dyDescent="0.25">
      <c r="A861" s="103"/>
      <c r="B861" s="324"/>
      <c r="C861" s="324" t="s">
        <v>1539</v>
      </c>
      <c r="D861" t="s">
        <v>1539</v>
      </c>
      <c r="E861" s="323" t="s">
        <v>1539</v>
      </c>
      <c r="G861" s="323" t="s">
        <v>1539</v>
      </c>
      <c r="H861" s="323" t="s">
        <v>1539</v>
      </c>
    </row>
    <row r="862" spans="1:8" x14ac:dyDescent="0.25">
      <c r="A862" s="103"/>
      <c r="B862" s="324"/>
      <c r="C862" s="324" t="s">
        <v>1539</v>
      </c>
      <c r="D862" t="s">
        <v>1539</v>
      </c>
      <c r="E862" s="323" t="s">
        <v>1539</v>
      </c>
      <c r="G862" s="323" t="s">
        <v>1539</v>
      </c>
      <c r="H862" s="323" t="s">
        <v>1539</v>
      </c>
    </row>
    <row r="863" spans="1:8" x14ac:dyDescent="0.25">
      <c r="A863" s="103"/>
      <c r="B863" s="324"/>
      <c r="C863" s="324" t="s">
        <v>1539</v>
      </c>
      <c r="D863" t="s">
        <v>1539</v>
      </c>
      <c r="E863" s="323" t="s">
        <v>1539</v>
      </c>
      <c r="G863" s="323" t="s">
        <v>1539</v>
      </c>
      <c r="H863" s="323" t="s">
        <v>1539</v>
      </c>
    </row>
    <row r="864" spans="1:8" x14ac:dyDescent="0.25">
      <c r="A864" s="103"/>
      <c r="B864" s="324"/>
      <c r="C864" s="324" t="s">
        <v>1539</v>
      </c>
      <c r="D864" t="s">
        <v>1539</v>
      </c>
      <c r="E864" s="323" t="s">
        <v>1539</v>
      </c>
      <c r="G864" s="323" t="s">
        <v>1539</v>
      </c>
      <c r="H864" s="323" t="s">
        <v>1539</v>
      </c>
    </row>
    <row r="865" spans="1:8" x14ac:dyDescent="0.25">
      <c r="A865" s="103"/>
      <c r="B865" s="324"/>
      <c r="C865" s="324" t="s">
        <v>1539</v>
      </c>
      <c r="D865" t="s">
        <v>1539</v>
      </c>
      <c r="E865" s="323" t="s">
        <v>1539</v>
      </c>
      <c r="G865" s="323" t="s">
        <v>1539</v>
      </c>
      <c r="H865" s="323" t="s">
        <v>1539</v>
      </c>
    </row>
    <row r="866" spans="1:8" x14ac:dyDescent="0.25">
      <c r="A866" s="103"/>
      <c r="B866" s="324"/>
      <c r="C866" s="324" t="s">
        <v>1539</v>
      </c>
      <c r="D866" t="s">
        <v>1539</v>
      </c>
      <c r="E866" s="323" t="s">
        <v>1539</v>
      </c>
      <c r="G866" s="323" t="s">
        <v>1539</v>
      </c>
      <c r="H866" s="323" t="s">
        <v>1539</v>
      </c>
    </row>
    <row r="867" spans="1:8" x14ac:dyDescent="0.25">
      <c r="A867" s="103"/>
      <c r="B867" s="324"/>
      <c r="C867" s="324" t="s">
        <v>1539</v>
      </c>
      <c r="D867" t="s">
        <v>1539</v>
      </c>
      <c r="E867" s="323" t="s">
        <v>1539</v>
      </c>
      <c r="G867" s="323" t="s">
        <v>1539</v>
      </c>
      <c r="H867" s="323" t="s">
        <v>1539</v>
      </c>
    </row>
    <row r="868" spans="1:8" x14ac:dyDescent="0.25">
      <c r="A868" s="103"/>
      <c r="B868" s="324"/>
      <c r="C868" s="324" t="s">
        <v>1539</v>
      </c>
      <c r="D868" t="s">
        <v>1539</v>
      </c>
      <c r="E868" s="323" t="s">
        <v>1539</v>
      </c>
      <c r="G868" s="323" t="s">
        <v>1539</v>
      </c>
      <c r="H868" s="323" t="s">
        <v>1539</v>
      </c>
    </row>
    <row r="869" spans="1:8" x14ac:dyDescent="0.25">
      <c r="A869" s="103"/>
      <c r="B869" s="324"/>
      <c r="C869" s="324" t="s">
        <v>1539</v>
      </c>
      <c r="D869" t="s">
        <v>1539</v>
      </c>
      <c r="E869" s="323" t="s">
        <v>1539</v>
      </c>
      <c r="G869" s="323" t="s">
        <v>1539</v>
      </c>
      <c r="H869" s="323" t="s">
        <v>1539</v>
      </c>
    </row>
    <row r="870" spans="1:8" x14ac:dyDescent="0.25">
      <c r="A870" s="103"/>
      <c r="B870" s="324"/>
      <c r="C870" s="324" t="s">
        <v>1539</v>
      </c>
      <c r="D870" t="s">
        <v>1539</v>
      </c>
      <c r="E870" s="323" t="s">
        <v>1539</v>
      </c>
      <c r="G870" s="323" t="s">
        <v>1539</v>
      </c>
      <c r="H870" s="323" t="s">
        <v>1539</v>
      </c>
    </row>
    <row r="871" spans="1:8" x14ac:dyDescent="0.25">
      <c r="A871" s="103"/>
      <c r="B871" s="324"/>
      <c r="C871" s="324" t="s">
        <v>1539</v>
      </c>
      <c r="D871" t="s">
        <v>1539</v>
      </c>
      <c r="E871" s="323" t="s">
        <v>1539</v>
      </c>
      <c r="G871" s="323" t="s">
        <v>1539</v>
      </c>
      <c r="H871" s="323" t="s">
        <v>1539</v>
      </c>
    </row>
    <row r="872" spans="1:8" x14ac:dyDescent="0.25">
      <c r="A872" s="103"/>
      <c r="B872" s="324"/>
      <c r="C872" s="324" t="s">
        <v>1539</v>
      </c>
      <c r="D872" t="s">
        <v>1539</v>
      </c>
      <c r="E872" s="323" t="s">
        <v>1539</v>
      </c>
      <c r="G872" s="323" t="s">
        <v>1539</v>
      </c>
      <c r="H872" s="323" t="s">
        <v>1539</v>
      </c>
    </row>
    <row r="873" spans="1:8" x14ac:dyDescent="0.25">
      <c r="A873" s="103"/>
      <c r="B873" s="324"/>
      <c r="C873" s="324" t="s">
        <v>1539</v>
      </c>
      <c r="D873" t="s">
        <v>1539</v>
      </c>
      <c r="E873" s="323" t="s">
        <v>1539</v>
      </c>
      <c r="G873" s="323" t="s">
        <v>1539</v>
      </c>
      <c r="H873" s="323" t="s">
        <v>1539</v>
      </c>
    </row>
    <row r="874" spans="1:8" x14ac:dyDescent="0.25">
      <c r="A874" s="103"/>
      <c r="B874" s="324"/>
      <c r="C874" s="324" t="s">
        <v>1539</v>
      </c>
      <c r="D874" t="s">
        <v>1539</v>
      </c>
      <c r="E874" s="323" t="s">
        <v>1539</v>
      </c>
      <c r="G874" s="323" t="s">
        <v>1539</v>
      </c>
      <c r="H874" s="323" t="s">
        <v>1539</v>
      </c>
    </row>
    <row r="875" spans="1:8" x14ac:dyDescent="0.25">
      <c r="A875" s="103"/>
      <c r="B875" s="324"/>
      <c r="C875" s="324" t="s">
        <v>1539</v>
      </c>
      <c r="D875" t="s">
        <v>1539</v>
      </c>
      <c r="E875" s="323" t="s">
        <v>1539</v>
      </c>
      <c r="G875" s="323" t="s">
        <v>1539</v>
      </c>
      <c r="H875" s="323" t="s">
        <v>1539</v>
      </c>
    </row>
    <row r="876" spans="1:8" x14ac:dyDescent="0.25">
      <c r="A876" s="103"/>
      <c r="B876" s="324"/>
      <c r="C876" s="324" t="s">
        <v>1539</v>
      </c>
      <c r="D876" t="s">
        <v>1539</v>
      </c>
      <c r="E876" s="323" t="s">
        <v>1539</v>
      </c>
      <c r="G876" s="323" t="s">
        <v>1539</v>
      </c>
      <c r="H876" s="323" t="s">
        <v>1539</v>
      </c>
    </row>
    <row r="877" spans="1:8" x14ac:dyDescent="0.25">
      <c r="A877" s="103"/>
      <c r="B877" s="324"/>
      <c r="C877" s="324" t="s">
        <v>1539</v>
      </c>
      <c r="D877" t="s">
        <v>1539</v>
      </c>
      <c r="E877" s="323" t="s">
        <v>1539</v>
      </c>
      <c r="G877" s="323" t="s">
        <v>1539</v>
      </c>
      <c r="H877" s="323" t="s">
        <v>1539</v>
      </c>
    </row>
    <row r="878" spans="1:8" x14ac:dyDescent="0.25">
      <c r="A878" s="103"/>
      <c r="B878" s="324"/>
      <c r="C878" s="324" t="s">
        <v>1539</v>
      </c>
      <c r="D878" t="s">
        <v>1539</v>
      </c>
      <c r="E878" s="323" t="s">
        <v>1539</v>
      </c>
      <c r="G878" s="323" t="s">
        <v>1539</v>
      </c>
      <c r="H878" s="323" t="s">
        <v>1539</v>
      </c>
    </row>
    <row r="879" spans="1:8" x14ac:dyDescent="0.25">
      <c r="A879" s="103"/>
      <c r="B879" s="324"/>
      <c r="C879" s="324" t="s">
        <v>1539</v>
      </c>
      <c r="D879" t="s">
        <v>1539</v>
      </c>
      <c r="E879" s="323" t="s">
        <v>1539</v>
      </c>
      <c r="G879" s="323" t="s">
        <v>1539</v>
      </c>
      <c r="H879" s="323" t="s">
        <v>1539</v>
      </c>
    </row>
    <row r="880" spans="1:8" x14ac:dyDescent="0.25">
      <c r="A880" s="103"/>
      <c r="B880" s="324"/>
      <c r="C880" s="324" t="s">
        <v>1539</v>
      </c>
      <c r="D880" t="s">
        <v>1539</v>
      </c>
      <c r="E880" s="323" t="s">
        <v>1539</v>
      </c>
      <c r="G880" s="323" t="s">
        <v>1539</v>
      </c>
      <c r="H880" s="323" t="s">
        <v>1539</v>
      </c>
    </row>
    <row r="881" spans="1:8" x14ac:dyDescent="0.25">
      <c r="A881" s="103"/>
      <c r="B881" s="324"/>
      <c r="C881" s="324" t="s">
        <v>1539</v>
      </c>
      <c r="D881" t="s">
        <v>1539</v>
      </c>
      <c r="E881" s="323" t="s">
        <v>1539</v>
      </c>
      <c r="G881" s="323" t="s">
        <v>1539</v>
      </c>
      <c r="H881" s="323" t="s">
        <v>1539</v>
      </c>
    </row>
    <row r="882" spans="1:8" x14ac:dyDescent="0.25">
      <c r="A882" s="103"/>
      <c r="B882" s="326"/>
      <c r="C882" s="324" t="s">
        <v>1539</v>
      </c>
      <c r="D882" t="s">
        <v>1539</v>
      </c>
      <c r="E882" s="323" t="s">
        <v>1539</v>
      </c>
      <c r="G882" s="323" t="s">
        <v>1539</v>
      </c>
      <c r="H882" s="323" t="s">
        <v>1539</v>
      </c>
    </row>
    <row r="883" spans="1:8" x14ac:dyDescent="0.25">
      <c r="A883" s="103"/>
      <c r="C883" s="324" t="s">
        <v>1539</v>
      </c>
      <c r="D883" t="s">
        <v>1539</v>
      </c>
      <c r="E883" s="323" t="s">
        <v>1539</v>
      </c>
      <c r="G883" s="323" t="s">
        <v>1539</v>
      </c>
      <c r="H883" s="323" t="s">
        <v>1539</v>
      </c>
    </row>
    <row r="884" spans="1:8" x14ac:dyDescent="0.25">
      <c r="A884" s="103"/>
      <c r="C884" s="324" t="s">
        <v>1539</v>
      </c>
      <c r="D884" t="s">
        <v>1539</v>
      </c>
      <c r="E884" s="323" t="s">
        <v>1539</v>
      </c>
      <c r="G884" s="323" t="s">
        <v>1539</v>
      </c>
      <c r="H884" s="323" t="s">
        <v>1539</v>
      </c>
    </row>
    <row r="885" spans="1:8" x14ac:dyDescent="0.25">
      <c r="A885" s="103"/>
      <c r="C885" s="324" t="s">
        <v>1539</v>
      </c>
      <c r="D885" t="s">
        <v>1539</v>
      </c>
      <c r="E885" s="323" t="s">
        <v>1539</v>
      </c>
      <c r="G885" s="323" t="s">
        <v>1539</v>
      </c>
      <c r="H885" s="323" t="s">
        <v>1539</v>
      </c>
    </row>
    <row r="886" spans="1:8" x14ac:dyDescent="0.25">
      <c r="A886" s="103"/>
      <c r="C886" s="324" t="s">
        <v>1539</v>
      </c>
      <c r="D886" t="s">
        <v>1539</v>
      </c>
      <c r="E886" s="323" t="s">
        <v>1539</v>
      </c>
      <c r="G886" s="323" t="s">
        <v>1539</v>
      </c>
      <c r="H886" s="323" t="s">
        <v>1539</v>
      </c>
    </row>
    <row r="887" spans="1:8" x14ac:dyDescent="0.25">
      <c r="A887" s="103"/>
      <c r="B887" s="326"/>
      <c r="C887" s="324" t="s">
        <v>1539</v>
      </c>
      <c r="D887" t="s">
        <v>1539</v>
      </c>
      <c r="E887" s="323" t="s">
        <v>1539</v>
      </c>
      <c r="G887" s="323" t="s">
        <v>1539</v>
      </c>
      <c r="H887" s="323" t="s">
        <v>1539</v>
      </c>
    </row>
    <row r="888" spans="1:8" x14ac:dyDescent="0.25">
      <c r="A888" s="103"/>
      <c r="C888" s="324" t="s">
        <v>1539</v>
      </c>
      <c r="D888" t="s">
        <v>1539</v>
      </c>
      <c r="E888" s="323" t="s">
        <v>1539</v>
      </c>
      <c r="G888" s="323" t="s">
        <v>1539</v>
      </c>
      <c r="H888" s="323" t="s">
        <v>1539</v>
      </c>
    </row>
    <row r="889" spans="1:8" x14ac:dyDescent="0.25">
      <c r="A889" s="103"/>
      <c r="C889" s="324" t="s">
        <v>1539</v>
      </c>
      <c r="D889" t="s">
        <v>1539</v>
      </c>
      <c r="E889" s="323" t="s">
        <v>1539</v>
      </c>
      <c r="G889" s="323" t="s">
        <v>1539</v>
      </c>
      <c r="H889" s="323" t="s">
        <v>1539</v>
      </c>
    </row>
    <row r="890" spans="1:8" x14ac:dyDescent="0.25">
      <c r="A890" s="103"/>
      <c r="C890" s="324" t="s">
        <v>1539</v>
      </c>
      <c r="D890" t="s">
        <v>1539</v>
      </c>
      <c r="E890" s="323" t="s">
        <v>1539</v>
      </c>
      <c r="G890" s="323" t="s">
        <v>1539</v>
      </c>
      <c r="H890" s="323" t="s">
        <v>1539</v>
      </c>
    </row>
    <row r="891" spans="1:8" x14ac:dyDescent="0.25">
      <c r="A891" s="103"/>
      <c r="C891" s="324" t="s">
        <v>1539</v>
      </c>
      <c r="D891" t="s">
        <v>1539</v>
      </c>
      <c r="E891" s="323" t="s">
        <v>1539</v>
      </c>
      <c r="G891" s="323" t="s">
        <v>1539</v>
      </c>
      <c r="H891" s="323" t="s">
        <v>1539</v>
      </c>
    </row>
    <row r="892" spans="1:8" x14ac:dyDescent="0.25">
      <c r="A892" s="103"/>
      <c r="C892" s="324" t="s">
        <v>1539</v>
      </c>
      <c r="D892" t="s">
        <v>1539</v>
      </c>
      <c r="E892" s="323" t="s">
        <v>1539</v>
      </c>
      <c r="G892" s="323" t="s">
        <v>1539</v>
      </c>
      <c r="H892" s="323" t="s">
        <v>1539</v>
      </c>
    </row>
    <row r="893" spans="1:8" x14ac:dyDescent="0.25">
      <c r="A893" s="103"/>
      <c r="B893" s="324"/>
      <c r="C893" s="324" t="s">
        <v>1539</v>
      </c>
      <c r="D893" t="s">
        <v>1539</v>
      </c>
      <c r="E893" s="323" t="s">
        <v>1539</v>
      </c>
      <c r="G893" s="323" t="s">
        <v>1539</v>
      </c>
      <c r="H893" s="323" t="s">
        <v>1539</v>
      </c>
    </row>
    <row r="894" spans="1:8" x14ac:dyDescent="0.25">
      <c r="A894" s="103"/>
      <c r="B894" s="324"/>
      <c r="C894" s="324" t="s">
        <v>1539</v>
      </c>
      <c r="D894" t="s">
        <v>1539</v>
      </c>
      <c r="E894" s="323" t="s">
        <v>1539</v>
      </c>
      <c r="G894" s="323" t="s">
        <v>1539</v>
      </c>
      <c r="H894" s="323" t="s">
        <v>1539</v>
      </c>
    </row>
    <row r="895" spans="1:8" x14ac:dyDescent="0.25">
      <c r="A895" s="103"/>
      <c r="B895" s="324"/>
      <c r="C895" s="324" t="s">
        <v>1539</v>
      </c>
      <c r="D895" t="s">
        <v>1539</v>
      </c>
      <c r="E895" s="323" t="s">
        <v>1539</v>
      </c>
      <c r="G895" s="323" t="s">
        <v>1539</v>
      </c>
      <c r="H895" s="323" t="s">
        <v>1539</v>
      </c>
    </row>
    <row r="896" spans="1:8" x14ac:dyDescent="0.25">
      <c r="A896" s="103"/>
      <c r="B896" s="324"/>
      <c r="C896" s="324" t="s">
        <v>1539</v>
      </c>
      <c r="D896" t="s">
        <v>1539</v>
      </c>
      <c r="E896" s="323" t="s">
        <v>1539</v>
      </c>
      <c r="G896" s="323" t="s">
        <v>1539</v>
      </c>
      <c r="H896" s="323" t="s">
        <v>1539</v>
      </c>
    </row>
    <row r="897" spans="1:8" x14ac:dyDescent="0.25">
      <c r="A897" s="103"/>
      <c r="B897" s="324"/>
      <c r="C897" s="324" t="s">
        <v>1539</v>
      </c>
      <c r="D897" t="s">
        <v>1539</v>
      </c>
      <c r="E897" s="323" t="s">
        <v>1539</v>
      </c>
      <c r="G897" s="323" t="s">
        <v>1539</v>
      </c>
      <c r="H897" s="323" t="s">
        <v>1539</v>
      </c>
    </row>
    <row r="898" spans="1:8" x14ac:dyDescent="0.25">
      <c r="A898" s="103"/>
      <c r="B898" s="324"/>
      <c r="C898" s="324" t="s">
        <v>1539</v>
      </c>
      <c r="D898" t="s">
        <v>1539</v>
      </c>
      <c r="E898" s="323" t="s">
        <v>1539</v>
      </c>
      <c r="G898" s="323" t="s">
        <v>1539</v>
      </c>
      <c r="H898" s="323" t="s">
        <v>1539</v>
      </c>
    </row>
    <row r="899" spans="1:8" x14ac:dyDescent="0.25">
      <c r="A899" s="103"/>
      <c r="B899" s="324"/>
      <c r="C899" s="324" t="s">
        <v>1539</v>
      </c>
      <c r="D899" t="s">
        <v>1539</v>
      </c>
      <c r="E899" s="323" t="s">
        <v>1539</v>
      </c>
      <c r="G899" s="323" t="s">
        <v>1539</v>
      </c>
      <c r="H899" s="323" t="s">
        <v>1539</v>
      </c>
    </row>
    <row r="900" spans="1:8" x14ac:dyDescent="0.25">
      <c r="A900" s="103"/>
      <c r="B900" s="324"/>
      <c r="C900" s="324" t="s">
        <v>1539</v>
      </c>
      <c r="D900" t="s">
        <v>1539</v>
      </c>
      <c r="E900" s="323" t="s">
        <v>1539</v>
      </c>
      <c r="G900" s="323" t="s">
        <v>1539</v>
      </c>
      <c r="H900" s="323" t="s">
        <v>1539</v>
      </c>
    </row>
    <row r="901" spans="1:8" x14ac:dyDescent="0.25">
      <c r="A901" s="103"/>
      <c r="B901" s="324"/>
      <c r="C901" s="324" t="s">
        <v>1539</v>
      </c>
      <c r="D901" t="s">
        <v>1539</v>
      </c>
      <c r="E901" s="323" t="s">
        <v>1539</v>
      </c>
      <c r="G901" s="323" t="s">
        <v>1539</v>
      </c>
      <c r="H901" s="323" t="s">
        <v>1539</v>
      </c>
    </row>
    <row r="902" spans="1:8" x14ac:dyDescent="0.25">
      <c r="A902" s="103"/>
      <c r="B902" s="324"/>
      <c r="C902" s="324" t="s">
        <v>1539</v>
      </c>
      <c r="D902" t="s">
        <v>1539</v>
      </c>
      <c r="E902" s="323" t="s">
        <v>1539</v>
      </c>
      <c r="G902" s="323" t="s">
        <v>1539</v>
      </c>
      <c r="H902" s="323" t="s">
        <v>1539</v>
      </c>
    </row>
    <row r="903" spans="1:8" x14ac:dyDescent="0.25">
      <c r="A903" s="103"/>
      <c r="B903" s="324"/>
      <c r="C903" s="324" t="s">
        <v>1539</v>
      </c>
      <c r="D903" t="s">
        <v>1539</v>
      </c>
      <c r="E903" s="323" t="s">
        <v>1539</v>
      </c>
      <c r="G903" s="323" t="s">
        <v>1539</v>
      </c>
      <c r="H903" s="323" t="s">
        <v>1539</v>
      </c>
    </row>
    <row r="904" spans="1:8" x14ac:dyDescent="0.25">
      <c r="A904" s="103"/>
      <c r="B904" s="324"/>
      <c r="C904" s="324" t="s">
        <v>1539</v>
      </c>
      <c r="D904" t="s">
        <v>1539</v>
      </c>
      <c r="E904" s="323" t="s">
        <v>1539</v>
      </c>
      <c r="G904" s="323" t="s">
        <v>1539</v>
      </c>
      <c r="H904" s="323" t="s">
        <v>1539</v>
      </c>
    </row>
    <row r="905" spans="1:8" x14ac:dyDescent="0.25">
      <c r="A905" s="103"/>
      <c r="B905" s="324"/>
      <c r="C905" s="324" t="s">
        <v>1539</v>
      </c>
      <c r="D905" t="s">
        <v>1539</v>
      </c>
      <c r="E905" s="323" t="s">
        <v>1539</v>
      </c>
      <c r="G905" s="323" t="s">
        <v>1539</v>
      </c>
      <c r="H905" s="323" t="s">
        <v>1539</v>
      </c>
    </row>
    <row r="906" spans="1:8" x14ac:dyDescent="0.25">
      <c r="A906" s="103"/>
      <c r="B906" s="324"/>
      <c r="C906" s="324" t="s">
        <v>1539</v>
      </c>
      <c r="D906" t="s">
        <v>1539</v>
      </c>
      <c r="E906" s="323" t="s">
        <v>1539</v>
      </c>
      <c r="G906" s="323" t="s">
        <v>1539</v>
      </c>
      <c r="H906" s="323" t="s">
        <v>1539</v>
      </c>
    </row>
    <row r="907" spans="1:8" x14ac:dyDescent="0.25">
      <c r="A907" s="103"/>
      <c r="B907" s="324"/>
      <c r="C907" s="324" t="s">
        <v>1539</v>
      </c>
      <c r="D907" t="s">
        <v>1539</v>
      </c>
      <c r="E907" s="323" t="s">
        <v>1539</v>
      </c>
      <c r="G907" s="323" t="s">
        <v>1539</v>
      </c>
      <c r="H907" s="323" t="s">
        <v>1539</v>
      </c>
    </row>
    <row r="908" spans="1:8" x14ac:dyDescent="0.25">
      <c r="A908" s="103"/>
      <c r="B908" s="324"/>
      <c r="C908" s="324" t="s">
        <v>1539</v>
      </c>
      <c r="D908" t="s">
        <v>1539</v>
      </c>
      <c r="E908" s="323" t="s">
        <v>1539</v>
      </c>
      <c r="G908" s="323" t="s">
        <v>1539</v>
      </c>
      <c r="H908" s="323" t="s">
        <v>1539</v>
      </c>
    </row>
    <row r="909" spans="1:8" x14ac:dyDescent="0.25">
      <c r="A909" s="103"/>
      <c r="B909" s="324"/>
      <c r="C909" s="324" t="s">
        <v>1539</v>
      </c>
      <c r="D909" t="s">
        <v>1539</v>
      </c>
      <c r="E909" s="323" t="s">
        <v>1539</v>
      </c>
      <c r="G909" s="323" t="s">
        <v>1539</v>
      </c>
      <c r="H909" s="323" t="s">
        <v>1539</v>
      </c>
    </row>
    <row r="910" spans="1:8" x14ac:dyDescent="0.25">
      <c r="A910" s="103"/>
      <c r="B910" s="324"/>
      <c r="C910" s="324" t="s">
        <v>1539</v>
      </c>
      <c r="D910" t="s">
        <v>1539</v>
      </c>
      <c r="E910" s="323" t="s">
        <v>1539</v>
      </c>
      <c r="G910" s="323" t="s">
        <v>1539</v>
      </c>
      <c r="H910" s="323" t="s">
        <v>1539</v>
      </c>
    </row>
    <row r="911" spans="1:8" x14ac:dyDescent="0.25">
      <c r="A911" s="103"/>
      <c r="B911" s="324"/>
      <c r="C911" s="324" t="s">
        <v>1539</v>
      </c>
      <c r="D911" t="s">
        <v>1539</v>
      </c>
      <c r="E911" s="323" t="s">
        <v>1539</v>
      </c>
      <c r="G911" s="323" t="s">
        <v>1539</v>
      </c>
      <c r="H911" s="323" t="s">
        <v>1539</v>
      </c>
    </row>
    <row r="912" spans="1:8" x14ac:dyDescent="0.25">
      <c r="A912" s="103"/>
      <c r="B912" s="324"/>
      <c r="C912" s="324" t="s">
        <v>1539</v>
      </c>
      <c r="D912" t="s">
        <v>1539</v>
      </c>
      <c r="E912" s="323" t="s">
        <v>1539</v>
      </c>
      <c r="G912" s="323" t="s">
        <v>1539</v>
      </c>
      <c r="H912" s="323" t="s">
        <v>1539</v>
      </c>
    </row>
    <row r="913" spans="1:8" x14ac:dyDescent="0.25">
      <c r="A913" s="103"/>
      <c r="B913" s="324"/>
      <c r="C913" s="324" t="s">
        <v>1539</v>
      </c>
      <c r="D913" t="s">
        <v>1539</v>
      </c>
      <c r="E913" s="323" t="s">
        <v>1539</v>
      </c>
      <c r="G913" s="323" t="s">
        <v>1539</v>
      </c>
      <c r="H913" s="323" t="s">
        <v>1539</v>
      </c>
    </row>
    <row r="914" spans="1:8" x14ac:dyDescent="0.25">
      <c r="A914" s="103"/>
      <c r="B914" s="324"/>
      <c r="C914" s="324" t="s">
        <v>1539</v>
      </c>
      <c r="D914" t="s">
        <v>1539</v>
      </c>
      <c r="E914" s="323" t="s">
        <v>1539</v>
      </c>
      <c r="G914" s="323" t="s">
        <v>1539</v>
      </c>
      <c r="H914" s="323" t="s">
        <v>1539</v>
      </c>
    </row>
    <row r="915" spans="1:8" x14ac:dyDescent="0.25">
      <c r="A915" s="103"/>
      <c r="B915" s="324"/>
      <c r="C915" s="324" t="s">
        <v>1539</v>
      </c>
      <c r="D915" t="s">
        <v>1539</v>
      </c>
      <c r="E915" s="323" t="s">
        <v>1539</v>
      </c>
      <c r="G915" s="323" t="s">
        <v>1539</v>
      </c>
      <c r="H915" s="323" t="s">
        <v>1539</v>
      </c>
    </row>
    <row r="916" spans="1:8" x14ac:dyDescent="0.25">
      <c r="A916" s="103"/>
      <c r="B916" s="324"/>
      <c r="C916" s="324" t="s">
        <v>1539</v>
      </c>
      <c r="D916" t="s">
        <v>1539</v>
      </c>
      <c r="E916" s="323" t="s">
        <v>1539</v>
      </c>
      <c r="G916" s="323" t="s">
        <v>1539</v>
      </c>
      <c r="H916" s="323" t="s">
        <v>1539</v>
      </c>
    </row>
    <row r="917" spans="1:8" x14ac:dyDescent="0.25">
      <c r="A917" s="103"/>
      <c r="B917" s="324"/>
      <c r="C917" s="324" t="s">
        <v>1539</v>
      </c>
      <c r="D917" t="s">
        <v>1539</v>
      </c>
      <c r="E917" s="323" t="s">
        <v>1539</v>
      </c>
      <c r="G917" s="323" t="s">
        <v>1539</v>
      </c>
      <c r="H917" s="323" t="s">
        <v>1539</v>
      </c>
    </row>
    <row r="918" spans="1:8" x14ac:dyDescent="0.25">
      <c r="A918" s="103"/>
      <c r="B918" s="324"/>
      <c r="C918" s="324" t="s">
        <v>1539</v>
      </c>
      <c r="D918" t="s">
        <v>1539</v>
      </c>
      <c r="E918" s="323" t="s">
        <v>1539</v>
      </c>
      <c r="G918" s="323" t="s">
        <v>1539</v>
      </c>
      <c r="H918" s="323" t="s">
        <v>1539</v>
      </c>
    </row>
    <row r="919" spans="1:8" x14ac:dyDescent="0.25">
      <c r="A919" s="103"/>
      <c r="B919" s="324"/>
      <c r="C919" s="324" t="s">
        <v>1539</v>
      </c>
      <c r="D919" t="s">
        <v>1539</v>
      </c>
      <c r="E919" s="323" t="s">
        <v>1539</v>
      </c>
      <c r="G919" s="323" t="s">
        <v>1539</v>
      </c>
      <c r="H919" s="323" t="s">
        <v>1539</v>
      </c>
    </row>
    <row r="920" spans="1:8" x14ac:dyDescent="0.25">
      <c r="A920" s="103"/>
      <c r="B920" s="324"/>
      <c r="C920" s="324" t="s">
        <v>1539</v>
      </c>
      <c r="D920" t="s">
        <v>1539</v>
      </c>
      <c r="E920" s="323" t="s">
        <v>1539</v>
      </c>
      <c r="G920" s="323" t="s">
        <v>1539</v>
      </c>
      <c r="H920" s="323" t="s">
        <v>1539</v>
      </c>
    </row>
    <row r="921" spans="1:8" x14ac:dyDescent="0.25">
      <c r="A921" s="103"/>
      <c r="B921" s="324"/>
      <c r="C921" s="324" t="s">
        <v>1539</v>
      </c>
      <c r="D921" t="s">
        <v>1539</v>
      </c>
      <c r="E921" s="323" t="s">
        <v>1539</v>
      </c>
      <c r="G921" s="323" t="s">
        <v>1539</v>
      </c>
      <c r="H921" s="323" t="s">
        <v>1539</v>
      </c>
    </row>
    <row r="922" spans="1:8" x14ac:dyDescent="0.25">
      <c r="A922" s="103"/>
      <c r="B922" s="326"/>
      <c r="C922" s="324" t="s">
        <v>1539</v>
      </c>
      <c r="D922" t="s">
        <v>1539</v>
      </c>
      <c r="E922" s="323" t="s">
        <v>1539</v>
      </c>
      <c r="G922" s="323" t="s">
        <v>1539</v>
      </c>
      <c r="H922" s="323" t="s">
        <v>1539</v>
      </c>
    </row>
    <row r="923" spans="1:8" x14ac:dyDescent="0.25">
      <c r="A923" s="103"/>
      <c r="C923" s="324" t="s">
        <v>1539</v>
      </c>
      <c r="D923" t="s">
        <v>1539</v>
      </c>
      <c r="E923" s="323" t="s">
        <v>1539</v>
      </c>
      <c r="G923" s="323" t="s">
        <v>1539</v>
      </c>
      <c r="H923" s="323" t="s">
        <v>1539</v>
      </c>
    </row>
    <row r="924" spans="1:8" x14ac:dyDescent="0.25">
      <c r="A924" s="103"/>
      <c r="C924" s="324" t="s">
        <v>1539</v>
      </c>
      <c r="D924" t="s">
        <v>1539</v>
      </c>
      <c r="E924" s="323" t="s">
        <v>1539</v>
      </c>
      <c r="G924" s="323" t="s">
        <v>1539</v>
      </c>
      <c r="H924" s="323" t="s">
        <v>1539</v>
      </c>
    </row>
    <row r="925" spans="1:8" x14ac:dyDescent="0.25">
      <c r="A925" s="103"/>
      <c r="C925" s="324" t="s">
        <v>1539</v>
      </c>
      <c r="D925" t="s">
        <v>1539</v>
      </c>
      <c r="E925" s="323" t="s">
        <v>1539</v>
      </c>
      <c r="G925" s="323" t="s">
        <v>1539</v>
      </c>
      <c r="H925" s="323" t="s">
        <v>1539</v>
      </c>
    </row>
    <row r="926" spans="1:8" x14ac:dyDescent="0.25">
      <c r="A926" s="103"/>
      <c r="C926" s="324" t="s">
        <v>1539</v>
      </c>
      <c r="D926" t="s">
        <v>1539</v>
      </c>
      <c r="E926" s="323" t="s">
        <v>1539</v>
      </c>
      <c r="G926" s="323" t="s">
        <v>1539</v>
      </c>
      <c r="H926" s="323" t="s">
        <v>1539</v>
      </c>
    </row>
    <row r="927" spans="1:8" x14ac:dyDescent="0.25">
      <c r="A927" s="103"/>
      <c r="B927" s="324"/>
      <c r="C927" s="324" t="s">
        <v>1539</v>
      </c>
      <c r="D927" t="s">
        <v>1539</v>
      </c>
      <c r="E927" s="323" t="s">
        <v>1539</v>
      </c>
      <c r="G927" s="323" t="s">
        <v>1539</v>
      </c>
      <c r="H927" s="323" t="s">
        <v>1539</v>
      </c>
    </row>
    <row r="928" spans="1:8" x14ac:dyDescent="0.25">
      <c r="A928" s="103"/>
      <c r="B928" s="324"/>
      <c r="C928" s="324" t="s">
        <v>1539</v>
      </c>
      <c r="D928" t="s">
        <v>1539</v>
      </c>
      <c r="E928" s="323" t="s">
        <v>1539</v>
      </c>
      <c r="G928" s="323" t="s">
        <v>1539</v>
      </c>
      <c r="H928" s="323" t="s">
        <v>1539</v>
      </c>
    </row>
    <row r="929" spans="1:8" x14ac:dyDescent="0.25">
      <c r="A929" s="103"/>
      <c r="B929" s="324"/>
      <c r="C929" s="324" t="s">
        <v>1539</v>
      </c>
      <c r="D929" t="s">
        <v>1539</v>
      </c>
      <c r="E929" s="323" t="s">
        <v>1539</v>
      </c>
      <c r="G929" s="323" t="s">
        <v>1539</v>
      </c>
      <c r="H929" s="323" t="s">
        <v>1539</v>
      </c>
    </row>
    <row r="930" spans="1:8" x14ac:dyDescent="0.25">
      <c r="A930" s="103"/>
      <c r="B930" s="324"/>
      <c r="C930" s="324" t="s">
        <v>1539</v>
      </c>
      <c r="D930" t="s">
        <v>1539</v>
      </c>
      <c r="E930" s="323" t="s">
        <v>1539</v>
      </c>
      <c r="G930" s="323" t="s">
        <v>1539</v>
      </c>
      <c r="H930" s="323" t="s">
        <v>1539</v>
      </c>
    </row>
    <row r="931" spans="1:8" x14ac:dyDescent="0.25">
      <c r="A931" s="103"/>
      <c r="B931" s="324"/>
      <c r="C931" s="324" t="s">
        <v>1539</v>
      </c>
      <c r="D931" t="s">
        <v>1539</v>
      </c>
      <c r="E931" s="323" t="s">
        <v>1539</v>
      </c>
      <c r="G931" s="323" t="s">
        <v>1539</v>
      </c>
      <c r="H931" s="323" t="s">
        <v>1539</v>
      </c>
    </row>
    <row r="932" spans="1:8" x14ac:dyDescent="0.25">
      <c r="A932" s="103"/>
      <c r="B932" s="324"/>
      <c r="C932" s="324" t="s">
        <v>1539</v>
      </c>
      <c r="D932" t="s">
        <v>1539</v>
      </c>
      <c r="E932" s="323" t="s">
        <v>1539</v>
      </c>
      <c r="G932" s="323" t="s">
        <v>1539</v>
      </c>
      <c r="H932" s="323" t="s">
        <v>1539</v>
      </c>
    </row>
    <row r="933" spans="1:8" x14ac:dyDescent="0.25">
      <c r="A933" s="103"/>
      <c r="B933" s="324"/>
      <c r="C933" s="324" t="s">
        <v>1539</v>
      </c>
      <c r="D933" t="s">
        <v>1539</v>
      </c>
      <c r="E933" s="323" t="s">
        <v>1539</v>
      </c>
      <c r="G933" s="323" t="s">
        <v>1539</v>
      </c>
      <c r="H933" s="323" t="s">
        <v>1539</v>
      </c>
    </row>
    <row r="934" spans="1:8" x14ac:dyDescent="0.25">
      <c r="A934" s="103"/>
      <c r="B934" s="324"/>
      <c r="C934" s="324" t="s">
        <v>1539</v>
      </c>
      <c r="D934" t="s">
        <v>1539</v>
      </c>
      <c r="E934" s="323" t="s">
        <v>1539</v>
      </c>
      <c r="G934" s="323" t="s">
        <v>1539</v>
      </c>
      <c r="H934" s="323" t="s">
        <v>1539</v>
      </c>
    </row>
    <row r="935" spans="1:8" x14ac:dyDescent="0.25">
      <c r="A935" s="103"/>
      <c r="B935" s="326"/>
      <c r="C935" s="324" t="s">
        <v>1539</v>
      </c>
      <c r="D935" t="s">
        <v>1539</v>
      </c>
      <c r="E935" s="323" t="s">
        <v>1539</v>
      </c>
      <c r="G935" s="323" t="s">
        <v>1539</v>
      </c>
      <c r="H935" s="323" t="s">
        <v>1539</v>
      </c>
    </row>
    <row r="936" spans="1:8" x14ac:dyDescent="0.25">
      <c r="A936" s="103"/>
      <c r="C936" s="324" t="s">
        <v>1539</v>
      </c>
      <c r="D936" t="s">
        <v>1539</v>
      </c>
      <c r="E936" s="323" t="s">
        <v>1539</v>
      </c>
      <c r="G936" s="323" t="s">
        <v>1539</v>
      </c>
      <c r="H936" s="323" t="s">
        <v>1539</v>
      </c>
    </row>
    <row r="937" spans="1:8" x14ac:dyDescent="0.25">
      <c r="A937" s="103"/>
      <c r="C937" s="324" t="s">
        <v>1539</v>
      </c>
      <c r="D937" t="s">
        <v>1539</v>
      </c>
      <c r="E937" s="323" t="s">
        <v>1539</v>
      </c>
      <c r="G937" s="323" t="s">
        <v>1539</v>
      </c>
      <c r="H937" s="323" t="s">
        <v>1539</v>
      </c>
    </row>
    <row r="938" spans="1:8" x14ac:dyDescent="0.25">
      <c r="A938" s="103"/>
      <c r="C938" s="324" t="s">
        <v>1539</v>
      </c>
      <c r="D938" t="s">
        <v>1539</v>
      </c>
      <c r="E938" s="323" t="s">
        <v>1539</v>
      </c>
      <c r="G938" s="323" t="s">
        <v>1539</v>
      </c>
      <c r="H938" s="323" t="s">
        <v>1539</v>
      </c>
    </row>
    <row r="939" spans="1:8" x14ac:dyDescent="0.25">
      <c r="A939" s="103"/>
      <c r="C939" s="324" t="s">
        <v>1539</v>
      </c>
      <c r="D939" t="s">
        <v>1539</v>
      </c>
      <c r="E939" s="323" t="s">
        <v>1539</v>
      </c>
      <c r="G939" s="323" t="s">
        <v>1539</v>
      </c>
      <c r="H939" s="323" t="s">
        <v>1539</v>
      </c>
    </row>
    <row r="940" spans="1:8" x14ac:dyDescent="0.25">
      <c r="A940" s="103"/>
      <c r="B940" s="324"/>
      <c r="C940" s="324" t="s">
        <v>1539</v>
      </c>
      <c r="D940" t="s">
        <v>1539</v>
      </c>
      <c r="E940" s="323" t="s">
        <v>1539</v>
      </c>
      <c r="G940" s="323" t="s">
        <v>1539</v>
      </c>
      <c r="H940" s="323" t="s">
        <v>1539</v>
      </c>
    </row>
    <row r="941" spans="1:8" x14ac:dyDescent="0.25">
      <c r="A941" s="103"/>
      <c r="B941" s="324"/>
      <c r="C941" s="324" t="s">
        <v>1539</v>
      </c>
      <c r="D941" t="s">
        <v>1539</v>
      </c>
      <c r="E941" s="323" t="s">
        <v>1539</v>
      </c>
      <c r="G941" s="323" t="s">
        <v>1539</v>
      </c>
      <c r="H941" s="323" t="s">
        <v>1539</v>
      </c>
    </row>
    <row r="942" spans="1:8" x14ac:dyDescent="0.25">
      <c r="A942" s="103"/>
      <c r="B942" s="324"/>
      <c r="C942" s="324" t="s">
        <v>1539</v>
      </c>
      <c r="D942" t="s">
        <v>1539</v>
      </c>
      <c r="E942" s="323" t="s">
        <v>1539</v>
      </c>
      <c r="G942" s="323" t="s">
        <v>1539</v>
      </c>
      <c r="H942" s="323" t="s">
        <v>1539</v>
      </c>
    </row>
    <row r="943" spans="1:8" x14ac:dyDescent="0.25">
      <c r="A943" s="103"/>
      <c r="B943" s="324"/>
      <c r="C943" s="324" t="s">
        <v>1539</v>
      </c>
      <c r="D943" t="s">
        <v>1539</v>
      </c>
      <c r="E943" s="323" t="s">
        <v>1539</v>
      </c>
      <c r="G943" s="323" t="s">
        <v>1539</v>
      </c>
      <c r="H943" s="323" t="s">
        <v>1539</v>
      </c>
    </row>
    <row r="944" spans="1:8" x14ac:dyDescent="0.25">
      <c r="A944" s="103"/>
      <c r="B944" s="324"/>
      <c r="C944" s="324" t="s">
        <v>1539</v>
      </c>
      <c r="D944" t="s">
        <v>1539</v>
      </c>
      <c r="E944" s="323" t="s">
        <v>1539</v>
      </c>
      <c r="G944" s="323" t="s">
        <v>1539</v>
      </c>
      <c r="H944" s="323" t="s">
        <v>1539</v>
      </c>
    </row>
    <row r="945" spans="1:8" x14ac:dyDescent="0.25">
      <c r="A945" s="103"/>
      <c r="B945" s="324"/>
      <c r="C945" s="324" t="s">
        <v>1539</v>
      </c>
      <c r="D945" t="s">
        <v>1539</v>
      </c>
      <c r="E945" s="323" t="s">
        <v>1539</v>
      </c>
      <c r="G945" s="323" t="s">
        <v>1539</v>
      </c>
      <c r="H945" s="323" t="s">
        <v>1539</v>
      </c>
    </row>
    <row r="946" spans="1:8" x14ac:dyDescent="0.25">
      <c r="A946" s="103"/>
      <c r="B946" s="324"/>
      <c r="C946" s="324" t="s">
        <v>1539</v>
      </c>
      <c r="D946" t="s">
        <v>1539</v>
      </c>
      <c r="E946" s="323" t="s">
        <v>1539</v>
      </c>
      <c r="G946" s="323" t="s">
        <v>1539</v>
      </c>
      <c r="H946" s="323" t="s">
        <v>1539</v>
      </c>
    </row>
    <row r="947" spans="1:8" x14ac:dyDescent="0.25">
      <c r="A947" s="103"/>
      <c r="B947" s="324"/>
      <c r="C947" s="324" t="s">
        <v>1539</v>
      </c>
      <c r="D947" t="s">
        <v>1539</v>
      </c>
      <c r="E947" s="323" t="s">
        <v>1539</v>
      </c>
      <c r="G947" s="323" t="s">
        <v>1539</v>
      </c>
      <c r="H947" s="323" t="s">
        <v>1539</v>
      </c>
    </row>
    <row r="948" spans="1:8" x14ac:dyDescent="0.25">
      <c r="A948" s="103"/>
      <c r="B948" s="324"/>
      <c r="C948" s="324" t="s">
        <v>1539</v>
      </c>
      <c r="D948" t="s">
        <v>1539</v>
      </c>
      <c r="E948" s="323" t="s">
        <v>1539</v>
      </c>
      <c r="G948" s="323" t="s">
        <v>1539</v>
      </c>
      <c r="H948" s="323" t="s">
        <v>1539</v>
      </c>
    </row>
    <row r="949" spans="1:8" x14ac:dyDescent="0.25">
      <c r="A949" s="103"/>
      <c r="B949" s="324"/>
      <c r="C949" s="324" t="s">
        <v>1539</v>
      </c>
      <c r="D949" t="s">
        <v>1539</v>
      </c>
      <c r="E949" s="323" t="s">
        <v>1539</v>
      </c>
      <c r="G949" s="323" t="s">
        <v>1539</v>
      </c>
      <c r="H949" s="323" t="s">
        <v>1539</v>
      </c>
    </row>
    <row r="950" spans="1:8" x14ac:dyDescent="0.25">
      <c r="A950" s="103"/>
      <c r="B950" s="326"/>
      <c r="C950" s="324" t="s">
        <v>1539</v>
      </c>
      <c r="D950" t="s">
        <v>1539</v>
      </c>
      <c r="E950" s="323" t="s">
        <v>1539</v>
      </c>
      <c r="G950" s="323" t="s">
        <v>1539</v>
      </c>
      <c r="H950" s="323" t="s">
        <v>1539</v>
      </c>
    </row>
    <row r="951" spans="1:8" x14ac:dyDescent="0.25">
      <c r="A951" s="103"/>
      <c r="C951" s="324" t="s">
        <v>1539</v>
      </c>
      <c r="D951" t="s">
        <v>1539</v>
      </c>
      <c r="E951" s="323" t="s">
        <v>1539</v>
      </c>
      <c r="G951" s="323" t="s">
        <v>1539</v>
      </c>
      <c r="H951" s="323" t="s">
        <v>1539</v>
      </c>
    </row>
    <row r="952" spans="1:8" x14ac:dyDescent="0.25">
      <c r="A952" s="103"/>
      <c r="C952" s="324" t="s">
        <v>1539</v>
      </c>
      <c r="D952" t="s">
        <v>1539</v>
      </c>
      <c r="E952" s="323" t="s">
        <v>1539</v>
      </c>
      <c r="G952" s="323" t="s">
        <v>1539</v>
      </c>
      <c r="H952" s="323" t="s">
        <v>1539</v>
      </c>
    </row>
    <row r="953" spans="1:8" x14ac:dyDescent="0.25">
      <c r="A953" s="103"/>
      <c r="C953" s="324" t="s">
        <v>1539</v>
      </c>
      <c r="D953" t="s">
        <v>1539</v>
      </c>
      <c r="E953" s="323" t="s">
        <v>1539</v>
      </c>
      <c r="G953" s="323" t="s">
        <v>1539</v>
      </c>
      <c r="H953" s="323" t="s">
        <v>1539</v>
      </c>
    </row>
    <row r="954" spans="1:8" x14ac:dyDescent="0.25">
      <c r="A954" s="103"/>
      <c r="B954" s="324"/>
      <c r="C954" s="324" t="s">
        <v>1539</v>
      </c>
      <c r="D954" t="s">
        <v>1539</v>
      </c>
      <c r="E954" s="323" t="s">
        <v>1539</v>
      </c>
      <c r="G954" s="323" t="s">
        <v>1539</v>
      </c>
      <c r="H954" s="323" t="s">
        <v>1539</v>
      </c>
    </row>
    <row r="955" spans="1:8" x14ac:dyDescent="0.25">
      <c r="A955" s="103"/>
      <c r="B955" s="324"/>
      <c r="C955" s="324" t="s">
        <v>1539</v>
      </c>
      <c r="D955" t="s">
        <v>1539</v>
      </c>
      <c r="E955" s="323" t="s">
        <v>1539</v>
      </c>
      <c r="G955" s="323" t="s">
        <v>1539</v>
      </c>
      <c r="H955" s="323" t="s">
        <v>1539</v>
      </c>
    </row>
    <row r="956" spans="1:8" x14ac:dyDescent="0.25">
      <c r="A956" s="103"/>
      <c r="B956" s="324"/>
      <c r="C956" s="324" t="s">
        <v>1539</v>
      </c>
      <c r="D956" t="s">
        <v>1539</v>
      </c>
      <c r="E956" s="323" t="s">
        <v>1539</v>
      </c>
      <c r="G956" s="323" t="s">
        <v>1539</v>
      </c>
      <c r="H956" s="323" t="s">
        <v>1539</v>
      </c>
    </row>
    <row r="957" spans="1:8" x14ac:dyDescent="0.25">
      <c r="A957" s="103"/>
      <c r="B957" s="324"/>
      <c r="C957" s="324" t="s">
        <v>1539</v>
      </c>
      <c r="D957" t="s">
        <v>1539</v>
      </c>
      <c r="E957" s="323" t="s">
        <v>1539</v>
      </c>
      <c r="G957" s="323" t="s">
        <v>1539</v>
      </c>
      <c r="H957" s="323" t="s">
        <v>1539</v>
      </c>
    </row>
    <row r="958" spans="1:8" x14ac:dyDescent="0.25">
      <c r="A958" s="103"/>
      <c r="B958" s="324"/>
      <c r="C958" s="324" t="s">
        <v>1539</v>
      </c>
      <c r="D958" t="s">
        <v>1539</v>
      </c>
      <c r="E958" s="323" t="s">
        <v>1539</v>
      </c>
      <c r="G958" s="323" t="s">
        <v>1539</v>
      </c>
      <c r="H958" s="323" t="s">
        <v>1539</v>
      </c>
    </row>
    <row r="959" spans="1:8" x14ac:dyDescent="0.25">
      <c r="A959" s="103"/>
      <c r="B959" s="326"/>
      <c r="C959" s="324" t="s">
        <v>1539</v>
      </c>
      <c r="D959" t="s">
        <v>1539</v>
      </c>
      <c r="E959" s="323" t="s">
        <v>1539</v>
      </c>
      <c r="G959" s="323" t="s">
        <v>1539</v>
      </c>
      <c r="H959" s="323" t="s">
        <v>1539</v>
      </c>
    </row>
    <row r="960" spans="1:8" x14ac:dyDescent="0.25">
      <c r="A960" s="103"/>
      <c r="C960" s="324" t="s">
        <v>1539</v>
      </c>
      <c r="D960" t="s">
        <v>1539</v>
      </c>
      <c r="E960" s="323" t="s">
        <v>1539</v>
      </c>
      <c r="G960" s="323" t="s">
        <v>1539</v>
      </c>
      <c r="H960" s="323" t="s">
        <v>1539</v>
      </c>
    </row>
    <row r="961" spans="1:8" x14ac:dyDescent="0.25">
      <c r="A961" s="103"/>
      <c r="C961" s="324" t="s">
        <v>1539</v>
      </c>
      <c r="D961" t="s">
        <v>1539</v>
      </c>
      <c r="E961" s="323" t="s">
        <v>1539</v>
      </c>
      <c r="G961" s="323" t="s">
        <v>1539</v>
      </c>
      <c r="H961" s="323" t="s">
        <v>1539</v>
      </c>
    </row>
    <row r="962" spans="1:8" x14ac:dyDescent="0.25">
      <c r="A962" s="103"/>
      <c r="C962" s="324" t="s">
        <v>1539</v>
      </c>
      <c r="D962" t="s">
        <v>1539</v>
      </c>
      <c r="E962" s="323" t="s">
        <v>1539</v>
      </c>
      <c r="G962" s="323" t="s">
        <v>1539</v>
      </c>
      <c r="H962" s="323" t="s">
        <v>1539</v>
      </c>
    </row>
    <row r="963" spans="1:8" x14ac:dyDescent="0.25">
      <c r="A963" s="103"/>
      <c r="C963" s="324" t="s">
        <v>1539</v>
      </c>
      <c r="D963" t="s">
        <v>1539</v>
      </c>
      <c r="E963" s="323" t="s">
        <v>1539</v>
      </c>
      <c r="G963" s="323" t="s">
        <v>1539</v>
      </c>
      <c r="H963" s="323" t="s">
        <v>1539</v>
      </c>
    </row>
    <row r="964" spans="1:8" x14ac:dyDescent="0.25">
      <c r="A964" s="103"/>
      <c r="C964" s="324" t="s">
        <v>1539</v>
      </c>
      <c r="D964" t="s">
        <v>1539</v>
      </c>
      <c r="E964" s="323" t="s">
        <v>1539</v>
      </c>
      <c r="G964" s="323" t="s">
        <v>1539</v>
      </c>
      <c r="H964" s="323" t="s">
        <v>1539</v>
      </c>
    </row>
    <row r="965" spans="1:8" x14ac:dyDescent="0.25">
      <c r="A965" s="103"/>
      <c r="B965" s="324"/>
      <c r="C965" s="324" t="s">
        <v>1539</v>
      </c>
      <c r="D965" t="s">
        <v>1539</v>
      </c>
      <c r="E965" s="323" t="s">
        <v>1539</v>
      </c>
      <c r="G965" s="323" t="s">
        <v>1539</v>
      </c>
      <c r="H965" s="323" t="s">
        <v>1539</v>
      </c>
    </row>
    <row r="966" spans="1:8" x14ac:dyDescent="0.25">
      <c r="A966" s="103"/>
      <c r="B966" s="324"/>
      <c r="C966" s="324" t="s">
        <v>1539</v>
      </c>
      <c r="D966" t="s">
        <v>1539</v>
      </c>
      <c r="E966" s="323" t="s">
        <v>1539</v>
      </c>
      <c r="G966" s="323" t="s">
        <v>1539</v>
      </c>
      <c r="H966" s="323" t="s">
        <v>1539</v>
      </c>
    </row>
    <row r="967" spans="1:8" x14ac:dyDescent="0.25">
      <c r="A967" s="103"/>
      <c r="B967" s="324"/>
      <c r="C967" s="324" t="s">
        <v>1539</v>
      </c>
      <c r="D967" t="s">
        <v>1539</v>
      </c>
      <c r="E967" s="323" t="s">
        <v>1539</v>
      </c>
      <c r="G967" s="323" t="s">
        <v>1539</v>
      </c>
      <c r="H967" s="323" t="s">
        <v>1539</v>
      </c>
    </row>
    <row r="968" spans="1:8" x14ac:dyDescent="0.25">
      <c r="A968" s="103"/>
      <c r="B968" s="324"/>
      <c r="C968" s="324" t="s">
        <v>1539</v>
      </c>
      <c r="D968" t="s">
        <v>1539</v>
      </c>
      <c r="E968" s="323" t="s">
        <v>1539</v>
      </c>
      <c r="G968" s="323" t="s">
        <v>1539</v>
      </c>
      <c r="H968" s="323" t="s">
        <v>1539</v>
      </c>
    </row>
    <row r="969" spans="1:8" x14ac:dyDescent="0.25">
      <c r="A969" s="103"/>
      <c r="B969" s="324"/>
      <c r="C969" s="324" t="s">
        <v>1539</v>
      </c>
      <c r="D969" t="s">
        <v>1539</v>
      </c>
      <c r="E969" s="323" t="s">
        <v>1539</v>
      </c>
      <c r="G969" s="323" t="s">
        <v>1539</v>
      </c>
      <c r="H969" s="323" t="s">
        <v>1539</v>
      </c>
    </row>
    <row r="970" spans="1:8" x14ac:dyDescent="0.25">
      <c r="A970" s="103"/>
      <c r="B970" s="324"/>
      <c r="C970" s="324" t="s">
        <v>1539</v>
      </c>
      <c r="D970" t="s">
        <v>1539</v>
      </c>
      <c r="E970" s="323" t="s">
        <v>1539</v>
      </c>
      <c r="G970" s="323" t="s">
        <v>1539</v>
      </c>
      <c r="H970" s="323" t="s">
        <v>1539</v>
      </c>
    </row>
    <row r="971" spans="1:8" x14ac:dyDescent="0.25">
      <c r="A971" s="103"/>
      <c r="B971" s="324"/>
      <c r="C971" s="324" t="s">
        <v>1539</v>
      </c>
      <c r="D971" t="s">
        <v>1539</v>
      </c>
      <c r="E971" s="323" t="s">
        <v>1539</v>
      </c>
      <c r="G971" s="323" t="s">
        <v>1539</v>
      </c>
      <c r="H971" s="323" t="s">
        <v>1539</v>
      </c>
    </row>
    <row r="972" spans="1:8" x14ac:dyDescent="0.25">
      <c r="A972" s="103"/>
      <c r="B972" s="324"/>
      <c r="C972" s="324" t="s">
        <v>1539</v>
      </c>
      <c r="D972" t="s">
        <v>1539</v>
      </c>
      <c r="E972" s="323" t="s">
        <v>1539</v>
      </c>
      <c r="G972" s="323" t="s">
        <v>1539</v>
      </c>
      <c r="H972" s="323" t="s">
        <v>1539</v>
      </c>
    </row>
    <row r="973" spans="1:8" x14ac:dyDescent="0.25">
      <c r="A973" s="103"/>
      <c r="B973" s="324"/>
      <c r="C973" s="324" t="s">
        <v>1539</v>
      </c>
      <c r="D973" t="s">
        <v>1539</v>
      </c>
      <c r="E973" s="323" t="s">
        <v>1539</v>
      </c>
      <c r="G973" s="323" t="s">
        <v>1539</v>
      </c>
      <c r="H973" s="323" t="s">
        <v>1539</v>
      </c>
    </row>
    <row r="974" spans="1:8" x14ac:dyDescent="0.25">
      <c r="A974" s="103"/>
      <c r="B974" s="324"/>
      <c r="C974" s="324" t="s">
        <v>1539</v>
      </c>
      <c r="D974" t="s">
        <v>1539</v>
      </c>
      <c r="E974" s="323" t="s">
        <v>1539</v>
      </c>
      <c r="G974" s="323" t="s">
        <v>1539</v>
      </c>
      <c r="H974" s="323" t="s">
        <v>1539</v>
      </c>
    </row>
    <row r="975" spans="1:8" x14ac:dyDescent="0.25">
      <c r="A975" s="103"/>
      <c r="B975" s="324"/>
      <c r="C975" s="324" t="s">
        <v>1539</v>
      </c>
      <c r="D975" t="s">
        <v>1539</v>
      </c>
      <c r="E975" s="323" t="s">
        <v>1539</v>
      </c>
      <c r="G975" s="323" t="s">
        <v>1539</v>
      </c>
      <c r="H975" s="323" t="s">
        <v>1539</v>
      </c>
    </row>
    <row r="976" spans="1:8" x14ac:dyDescent="0.25">
      <c r="A976" s="103"/>
      <c r="B976" s="324"/>
      <c r="C976" s="324" t="s">
        <v>1539</v>
      </c>
      <c r="D976" t="s">
        <v>1539</v>
      </c>
      <c r="E976" s="323" t="s">
        <v>1539</v>
      </c>
      <c r="G976" s="323" t="s">
        <v>1539</v>
      </c>
      <c r="H976" s="323" t="s">
        <v>1539</v>
      </c>
    </row>
    <row r="977" spans="1:8" x14ac:dyDescent="0.25">
      <c r="A977" s="103"/>
      <c r="B977" s="324"/>
      <c r="C977" s="324" t="s">
        <v>1539</v>
      </c>
      <c r="D977" t="s">
        <v>1539</v>
      </c>
      <c r="E977" s="323" t="s">
        <v>1539</v>
      </c>
      <c r="G977" s="323" t="s">
        <v>1539</v>
      </c>
      <c r="H977" s="323" t="s">
        <v>1539</v>
      </c>
    </row>
    <row r="978" spans="1:8" x14ac:dyDescent="0.25">
      <c r="A978" s="103"/>
      <c r="B978" s="324"/>
      <c r="C978" s="324" t="s">
        <v>1539</v>
      </c>
      <c r="D978" t="s">
        <v>1539</v>
      </c>
      <c r="E978" s="323" t="s">
        <v>1539</v>
      </c>
      <c r="G978" s="323" t="s">
        <v>1539</v>
      </c>
      <c r="H978" s="323" t="s">
        <v>1539</v>
      </c>
    </row>
    <row r="979" spans="1:8" x14ac:dyDescent="0.25">
      <c r="A979" s="103"/>
      <c r="B979" s="324"/>
      <c r="C979" s="324" t="s">
        <v>1539</v>
      </c>
      <c r="D979" t="s">
        <v>1539</v>
      </c>
      <c r="E979" s="323" t="s">
        <v>1539</v>
      </c>
      <c r="G979" s="323" t="s">
        <v>1539</v>
      </c>
      <c r="H979" s="323" t="s">
        <v>1539</v>
      </c>
    </row>
    <row r="980" spans="1:8" x14ac:dyDescent="0.25">
      <c r="A980" s="103"/>
      <c r="B980" s="324"/>
      <c r="C980" s="324" t="s">
        <v>1539</v>
      </c>
      <c r="D980" t="s">
        <v>1539</v>
      </c>
      <c r="E980" s="323" t="s">
        <v>1539</v>
      </c>
      <c r="G980" s="323" t="s">
        <v>1539</v>
      </c>
      <c r="H980" s="323" t="s">
        <v>1539</v>
      </c>
    </row>
    <row r="981" spans="1:8" x14ac:dyDescent="0.25">
      <c r="A981" s="103"/>
      <c r="B981" s="324"/>
      <c r="C981" s="324" t="s">
        <v>1539</v>
      </c>
      <c r="D981" t="s">
        <v>1539</v>
      </c>
      <c r="E981" s="323" t="s">
        <v>1539</v>
      </c>
      <c r="G981" s="323" t="s">
        <v>1539</v>
      </c>
      <c r="H981" s="323" t="s">
        <v>1539</v>
      </c>
    </row>
    <row r="982" spans="1:8" x14ac:dyDescent="0.25">
      <c r="A982" s="103"/>
      <c r="B982" s="326"/>
      <c r="C982" s="324" t="s">
        <v>1539</v>
      </c>
      <c r="D982" t="s">
        <v>1539</v>
      </c>
      <c r="E982" s="323" t="s">
        <v>1539</v>
      </c>
      <c r="G982" s="323" t="s">
        <v>1539</v>
      </c>
      <c r="H982" s="323" t="s">
        <v>1539</v>
      </c>
    </row>
    <row r="983" spans="1:8" x14ac:dyDescent="0.25">
      <c r="A983" s="103"/>
      <c r="C983" s="324" t="s">
        <v>1539</v>
      </c>
      <c r="D983" t="s">
        <v>1539</v>
      </c>
      <c r="E983" s="323" t="s">
        <v>1539</v>
      </c>
      <c r="G983" s="323" t="s">
        <v>1539</v>
      </c>
      <c r="H983" s="323" t="s">
        <v>1539</v>
      </c>
    </row>
    <row r="984" spans="1:8" x14ac:dyDescent="0.25">
      <c r="A984" s="103"/>
      <c r="C984" s="324" t="s">
        <v>1539</v>
      </c>
      <c r="D984" t="s">
        <v>1539</v>
      </c>
      <c r="E984" s="323" t="s">
        <v>1539</v>
      </c>
      <c r="G984" s="323" t="s">
        <v>1539</v>
      </c>
      <c r="H984" s="323" t="s">
        <v>1539</v>
      </c>
    </row>
    <row r="985" spans="1:8" x14ac:dyDescent="0.25">
      <c r="A985" s="103"/>
      <c r="C985" s="324" t="s">
        <v>1539</v>
      </c>
      <c r="D985" t="s">
        <v>1539</v>
      </c>
      <c r="E985" s="323" t="s">
        <v>1539</v>
      </c>
      <c r="G985" s="323" t="s">
        <v>1539</v>
      </c>
      <c r="H985" s="323" t="s">
        <v>1539</v>
      </c>
    </row>
    <row r="986" spans="1:8" x14ac:dyDescent="0.25">
      <c r="A986" s="103"/>
      <c r="C986" s="324" t="s">
        <v>1539</v>
      </c>
      <c r="D986" t="s">
        <v>1539</v>
      </c>
      <c r="E986" s="323" t="s">
        <v>1539</v>
      </c>
      <c r="G986" s="323" t="s">
        <v>1539</v>
      </c>
      <c r="H986" s="323" t="s">
        <v>1539</v>
      </c>
    </row>
    <row r="987" spans="1:8" x14ac:dyDescent="0.25">
      <c r="A987" s="103"/>
      <c r="B987" s="324"/>
      <c r="C987" s="324" t="s">
        <v>1539</v>
      </c>
      <c r="D987" t="s">
        <v>1539</v>
      </c>
      <c r="E987" s="323" t="s">
        <v>1539</v>
      </c>
      <c r="G987" s="323" t="s">
        <v>1539</v>
      </c>
      <c r="H987" s="323" t="s">
        <v>1539</v>
      </c>
    </row>
    <row r="988" spans="1:8" x14ac:dyDescent="0.25">
      <c r="A988" s="103"/>
      <c r="B988" s="324"/>
      <c r="C988" s="324" t="s">
        <v>1539</v>
      </c>
      <c r="D988" t="s">
        <v>1539</v>
      </c>
      <c r="E988" s="323" t="s">
        <v>1539</v>
      </c>
      <c r="G988" s="323" t="s">
        <v>1539</v>
      </c>
      <c r="H988" s="323" t="s">
        <v>1539</v>
      </c>
    </row>
    <row r="989" spans="1:8" x14ac:dyDescent="0.25">
      <c r="A989" s="103"/>
      <c r="B989" s="324"/>
      <c r="C989" s="324" t="s">
        <v>1539</v>
      </c>
      <c r="D989" t="s">
        <v>1539</v>
      </c>
      <c r="E989" s="323" t="s">
        <v>1539</v>
      </c>
      <c r="G989" s="323" t="s">
        <v>1539</v>
      </c>
      <c r="H989" s="323" t="s">
        <v>1539</v>
      </c>
    </row>
    <row r="990" spans="1:8" x14ac:dyDescent="0.25">
      <c r="A990" s="103"/>
      <c r="B990" s="324"/>
      <c r="C990" s="324" t="s">
        <v>1539</v>
      </c>
      <c r="D990" t="s">
        <v>1539</v>
      </c>
      <c r="E990" s="323" t="s">
        <v>1539</v>
      </c>
      <c r="G990" s="323" t="s">
        <v>1539</v>
      </c>
      <c r="H990" s="323" t="s">
        <v>1539</v>
      </c>
    </row>
    <row r="991" spans="1:8" x14ac:dyDescent="0.25">
      <c r="A991" s="103"/>
      <c r="B991" s="324"/>
      <c r="C991" s="324" t="s">
        <v>1539</v>
      </c>
      <c r="D991" t="s">
        <v>1539</v>
      </c>
      <c r="E991" s="323" t="s">
        <v>1539</v>
      </c>
      <c r="G991" s="323" t="s">
        <v>1539</v>
      </c>
      <c r="H991" s="323" t="s">
        <v>1539</v>
      </c>
    </row>
    <row r="992" spans="1:8" x14ac:dyDescent="0.25">
      <c r="A992" s="103"/>
      <c r="B992" s="324"/>
      <c r="C992" s="324" t="s">
        <v>1539</v>
      </c>
      <c r="D992" t="s">
        <v>1539</v>
      </c>
      <c r="E992" s="323" t="s">
        <v>1539</v>
      </c>
      <c r="G992" s="323" t="s">
        <v>1539</v>
      </c>
      <c r="H992" s="323" t="s">
        <v>1539</v>
      </c>
    </row>
    <row r="993" spans="1:8" x14ac:dyDescent="0.25">
      <c r="A993" s="103"/>
      <c r="B993" s="324"/>
      <c r="C993" s="324" t="s">
        <v>1539</v>
      </c>
      <c r="D993" t="s">
        <v>1539</v>
      </c>
      <c r="E993" s="323" t="s">
        <v>1539</v>
      </c>
      <c r="G993" s="323" t="s">
        <v>1539</v>
      </c>
      <c r="H993" s="323" t="s">
        <v>1539</v>
      </c>
    </row>
    <row r="994" spans="1:8" x14ac:dyDescent="0.25">
      <c r="A994" s="103"/>
      <c r="B994" s="324"/>
      <c r="C994" s="324" t="s">
        <v>1539</v>
      </c>
      <c r="D994" t="s">
        <v>1539</v>
      </c>
      <c r="E994" s="323" t="s">
        <v>1539</v>
      </c>
      <c r="G994" s="323" t="s">
        <v>1539</v>
      </c>
      <c r="H994" s="323" t="s">
        <v>1539</v>
      </c>
    </row>
    <row r="995" spans="1:8" x14ac:dyDescent="0.25">
      <c r="A995" s="103"/>
      <c r="B995" s="324"/>
      <c r="C995" s="324" t="s">
        <v>1539</v>
      </c>
      <c r="D995" t="s">
        <v>1539</v>
      </c>
      <c r="E995" s="323" t="s">
        <v>1539</v>
      </c>
      <c r="G995" s="323" t="s">
        <v>1539</v>
      </c>
      <c r="H995" s="323" t="s">
        <v>1539</v>
      </c>
    </row>
    <row r="996" spans="1:8" x14ac:dyDescent="0.25">
      <c r="A996" s="103"/>
      <c r="B996" s="324"/>
      <c r="C996" s="324" t="s">
        <v>1539</v>
      </c>
      <c r="D996" t="s">
        <v>1539</v>
      </c>
      <c r="E996" s="323" t="s">
        <v>1539</v>
      </c>
      <c r="G996" s="323" t="s">
        <v>1539</v>
      </c>
      <c r="H996" s="323" t="s">
        <v>1539</v>
      </c>
    </row>
    <row r="997" spans="1:8" x14ac:dyDescent="0.25">
      <c r="A997" s="103"/>
      <c r="B997" s="326"/>
      <c r="C997" s="324" t="s">
        <v>1539</v>
      </c>
      <c r="D997" t="s">
        <v>1539</v>
      </c>
      <c r="E997" s="323" t="s">
        <v>1539</v>
      </c>
      <c r="G997" s="323" t="s">
        <v>1539</v>
      </c>
      <c r="H997" s="323" t="s">
        <v>1539</v>
      </c>
    </row>
    <row r="998" spans="1:8" x14ac:dyDescent="0.25">
      <c r="A998" s="103"/>
      <c r="C998" s="324" t="s">
        <v>1539</v>
      </c>
      <c r="D998" t="s">
        <v>1539</v>
      </c>
      <c r="E998" s="323" t="s">
        <v>1539</v>
      </c>
      <c r="G998" s="323" t="s">
        <v>1539</v>
      </c>
      <c r="H998" s="323" t="s">
        <v>1539</v>
      </c>
    </row>
    <row r="999" spans="1:8" x14ac:dyDescent="0.25">
      <c r="A999" s="103"/>
      <c r="C999" s="324" t="s">
        <v>1539</v>
      </c>
      <c r="D999" t="s">
        <v>1539</v>
      </c>
      <c r="E999" s="323" t="s">
        <v>1539</v>
      </c>
      <c r="G999" s="323" t="s">
        <v>1539</v>
      </c>
      <c r="H999" s="323" t="s">
        <v>1539</v>
      </c>
    </row>
    <row r="1000" spans="1:8" x14ac:dyDescent="0.25">
      <c r="A1000" s="103"/>
      <c r="C1000" s="324" t="s">
        <v>1539</v>
      </c>
      <c r="D1000" t="s">
        <v>1539</v>
      </c>
      <c r="E1000" s="323" t="s">
        <v>1539</v>
      </c>
      <c r="G1000" s="323" t="s">
        <v>1539</v>
      </c>
      <c r="H1000" s="323" t="s">
        <v>1539</v>
      </c>
    </row>
    <row r="1001" spans="1:8" x14ac:dyDescent="0.25">
      <c r="A1001" s="103"/>
      <c r="B1001" s="324"/>
      <c r="C1001" s="324" t="s">
        <v>1539</v>
      </c>
      <c r="D1001" t="s">
        <v>1539</v>
      </c>
      <c r="E1001" s="323" t="s">
        <v>1539</v>
      </c>
      <c r="G1001" s="323" t="s">
        <v>1539</v>
      </c>
      <c r="H1001" s="323" t="s">
        <v>1539</v>
      </c>
    </row>
    <row r="1002" spans="1:8" x14ac:dyDescent="0.25">
      <c r="A1002" s="103"/>
      <c r="B1002" s="324"/>
      <c r="C1002" s="324" t="s">
        <v>1539</v>
      </c>
      <c r="D1002" t="s">
        <v>1539</v>
      </c>
      <c r="E1002" s="323" t="s">
        <v>1539</v>
      </c>
      <c r="G1002" s="323" t="s">
        <v>1539</v>
      </c>
      <c r="H1002" s="323" t="s">
        <v>1539</v>
      </c>
    </row>
    <row r="1003" spans="1:8" x14ac:dyDescent="0.25">
      <c r="A1003" s="103"/>
      <c r="B1003" s="324"/>
      <c r="C1003" s="324" t="s">
        <v>1539</v>
      </c>
      <c r="D1003" t="s">
        <v>1539</v>
      </c>
      <c r="E1003" s="323" t="s">
        <v>1539</v>
      </c>
      <c r="G1003" s="323" t="s">
        <v>1539</v>
      </c>
      <c r="H1003" s="323" t="s">
        <v>1539</v>
      </c>
    </row>
    <row r="1004" spans="1:8" x14ac:dyDescent="0.25">
      <c r="A1004" s="103"/>
      <c r="B1004" s="324"/>
      <c r="C1004" s="324" t="s">
        <v>1539</v>
      </c>
      <c r="D1004" t="s">
        <v>1539</v>
      </c>
      <c r="E1004" s="323" t="s">
        <v>1539</v>
      </c>
      <c r="G1004" s="323" t="s">
        <v>1539</v>
      </c>
      <c r="H1004" s="323" t="s">
        <v>1539</v>
      </c>
    </row>
    <row r="1005" spans="1:8" x14ac:dyDescent="0.25">
      <c r="A1005" s="103"/>
      <c r="B1005" s="324"/>
      <c r="C1005" s="324" t="s">
        <v>1539</v>
      </c>
      <c r="D1005" t="s">
        <v>1539</v>
      </c>
      <c r="E1005" s="323" t="s">
        <v>1539</v>
      </c>
      <c r="G1005" s="323" t="s">
        <v>1539</v>
      </c>
      <c r="H1005" s="323" t="s">
        <v>1539</v>
      </c>
    </row>
    <row r="1006" spans="1:8" x14ac:dyDescent="0.25">
      <c r="A1006" s="103"/>
      <c r="B1006" s="324"/>
      <c r="C1006" s="324" t="s">
        <v>1539</v>
      </c>
      <c r="D1006" t="s">
        <v>1539</v>
      </c>
      <c r="E1006" s="323" t="s">
        <v>1539</v>
      </c>
      <c r="G1006" s="323" t="s">
        <v>1539</v>
      </c>
      <c r="H1006" s="323" t="s">
        <v>1539</v>
      </c>
    </row>
    <row r="1007" spans="1:8" x14ac:dyDescent="0.25">
      <c r="A1007" s="103"/>
      <c r="B1007" s="324"/>
      <c r="C1007" s="324" t="s">
        <v>1539</v>
      </c>
      <c r="D1007" t="s">
        <v>1539</v>
      </c>
      <c r="E1007" s="323" t="s">
        <v>1539</v>
      </c>
      <c r="G1007" s="323" t="s">
        <v>1539</v>
      </c>
      <c r="H1007" s="323" t="s">
        <v>1539</v>
      </c>
    </row>
    <row r="1008" spans="1:8" x14ac:dyDescent="0.25">
      <c r="A1008" s="103"/>
      <c r="B1008" s="324"/>
      <c r="C1008" s="324" t="s">
        <v>1539</v>
      </c>
      <c r="D1008" t="s">
        <v>1539</v>
      </c>
      <c r="E1008" s="323" t="s">
        <v>1539</v>
      </c>
      <c r="G1008" s="323" t="s">
        <v>1539</v>
      </c>
      <c r="H1008" s="323" t="s">
        <v>1539</v>
      </c>
    </row>
    <row r="1009" spans="1:8" x14ac:dyDescent="0.25">
      <c r="A1009" s="103"/>
      <c r="B1009" s="324"/>
      <c r="C1009" s="324" t="s">
        <v>1539</v>
      </c>
      <c r="D1009" t="s">
        <v>1539</v>
      </c>
      <c r="E1009" s="323" t="s">
        <v>1539</v>
      </c>
      <c r="G1009" s="323" t="s">
        <v>1539</v>
      </c>
      <c r="H1009" s="323" t="s">
        <v>1539</v>
      </c>
    </row>
    <row r="1010" spans="1:8" x14ac:dyDescent="0.25">
      <c r="A1010" s="103"/>
      <c r="B1010" s="324"/>
      <c r="C1010" s="324" t="s">
        <v>1539</v>
      </c>
      <c r="D1010" t="s">
        <v>1539</v>
      </c>
      <c r="E1010" s="323" t="s">
        <v>1539</v>
      </c>
      <c r="G1010" s="323" t="s">
        <v>1539</v>
      </c>
      <c r="H1010" s="323" t="s">
        <v>1539</v>
      </c>
    </row>
    <row r="1011" spans="1:8" x14ac:dyDescent="0.25">
      <c r="A1011" s="103"/>
      <c r="B1011" s="324"/>
      <c r="C1011" s="324" t="s">
        <v>1539</v>
      </c>
      <c r="D1011" t="s">
        <v>1539</v>
      </c>
      <c r="E1011" s="323" t="s">
        <v>1539</v>
      </c>
      <c r="G1011" s="323" t="s">
        <v>1539</v>
      </c>
      <c r="H1011" s="323" t="s">
        <v>1539</v>
      </c>
    </row>
    <row r="1012" spans="1:8" x14ac:dyDescent="0.25">
      <c r="A1012" s="103"/>
      <c r="B1012" s="324"/>
      <c r="C1012" s="324" t="s">
        <v>1539</v>
      </c>
      <c r="D1012" t="s">
        <v>1539</v>
      </c>
      <c r="E1012" s="323" t="s">
        <v>1539</v>
      </c>
      <c r="G1012" s="323" t="s">
        <v>1539</v>
      </c>
      <c r="H1012" s="323" t="s">
        <v>1539</v>
      </c>
    </row>
    <row r="1013" spans="1:8" x14ac:dyDescent="0.25">
      <c r="A1013" s="103"/>
      <c r="B1013" s="324"/>
      <c r="C1013" s="324" t="s">
        <v>1539</v>
      </c>
      <c r="D1013" t="s">
        <v>1539</v>
      </c>
      <c r="E1013" s="323" t="s">
        <v>1539</v>
      </c>
      <c r="G1013" s="323" t="s">
        <v>1539</v>
      </c>
      <c r="H1013" s="323" t="s">
        <v>1539</v>
      </c>
    </row>
    <row r="1014" spans="1:8" x14ac:dyDescent="0.25">
      <c r="A1014" s="103"/>
      <c r="B1014" s="324"/>
      <c r="C1014" s="324" t="s">
        <v>1539</v>
      </c>
      <c r="D1014" t="s">
        <v>1539</v>
      </c>
      <c r="E1014" s="323" t="s">
        <v>1539</v>
      </c>
      <c r="G1014" s="323" t="s">
        <v>1539</v>
      </c>
      <c r="H1014" s="323" t="s">
        <v>1539</v>
      </c>
    </row>
    <row r="1015" spans="1:8" x14ac:dyDescent="0.25">
      <c r="A1015" s="103"/>
      <c r="B1015" s="324"/>
      <c r="C1015" s="324" t="s">
        <v>1539</v>
      </c>
      <c r="D1015" t="s">
        <v>1539</v>
      </c>
      <c r="E1015" s="323" t="s">
        <v>1539</v>
      </c>
      <c r="G1015" s="323" t="s">
        <v>1539</v>
      </c>
      <c r="H1015" s="323" t="s">
        <v>1539</v>
      </c>
    </row>
    <row r="1016" spans="1:8" x14ac:dyDescent="0.25">
      <c r="A1016" s="103"/>
      <c r="B1016" s="324"/>
      <c r="C1016" s="324" t="s">
        <v>1539</v>
      </c>
      <c r="D1016" t="s">
        <v>1539</v>
      </c>
      <c r="E1016" s="323" t="s">
        <v>1539</v>
      </c>
      <c r="G1016" s="323" t="s">
        <v>1539</v>
      </c>
      <c r="H1016" s="323" t="s">
        <v>1539</v>
      </c>
    </row>
    <row r="1017" spans="1:8" x14ac:dyDescent="0.25">
      <c r="A1017" s="103"/>
      <c r="B1017" s="326"/>
      <c r="C1017" s="324" t="s">
        <v>1539</v>
      </c>
      <c r="D1017" t="s">
        <v>1539</v>
      </c>
      <c r="E1017" s="323" t="s">
        <v>1539</v>
      </c>
      <c r="G1017" s="323" t="s">
        <v>1539</v>
      </c>
      <c r="H1017" s="323" t="s">
        <v>1539</v>
      </c>
    </row>
    <row r="1018" spans="1:8" x14ac:dyDescent="0.25">
      <c r="A1018" s="103"/>
      <c r="C1018" s="324" t="s">
        <v>1539</v>
      </c>
      <c r="D1018" t="s">
        <v>1539</v>
      </c>
      <c r="E1018" s="323" t="s">
        <v>1539</v>
      </c>
      <c r="G1018" s="323" t="s">
        <v>1539</v>
      </c>
      <c r="H1018" s="323" t="s">
        <v>1539</v>
      </c>
    </row>
    <row r="1019" spans="1:8" x14ac:dyDescent="0.25">
      <c r="A1019" s="103"/>
      <c r="C1019" s="324" t="s">
        <v>1539</v>
      </c>
      <c r="D1019" t="s">
        <v>1539</v>
      </c>
      <c r="E1019" s="323" t="s">
        <v>1539</v>
      </c>
      <c r="G1019" s="323" t="s">
        <v>1539</v>
      </c>
      <c r="H1019" s="323" t="s">
        <v>1539</v>
      </c>
    </row>
    <row r="1020" spans="1:8" x14ac:dyDescent="0.25">
      <c r="A1020" s="103"/>
      <c r="C1020" s="324" t="s">
        <v>1539</v>
      </c>
      <c r="D1020" t="s">
        <v>1539</v>
      </c>
      <c r="E1020" s="323" t="s">
        <v>1539</v>
      </c>
      <c r="G1020" s="323" t="s">
        <v>1539</v>
      </c>
      <c r="H1020" s="323" t="s">
        <v>1539</v>
      </c>
    </row>
    <row r="1021" spans="1:8" x14ac:dyDescent="0.25">
      <c r="A1021" s="103"/>
      <c r="C1021" s="324" t="s">
        <v>1539</v>
      </c>
      <c r="D1021" t="s">
        <v>1539</v>
      </c>
      <c r="E1021" s="323" t="s">
        <v>1539</v>
      </c>
      <c r="G1021" s="323" t="s">
        <v>1539</v>
      </c>
      <c r="H1021" s="323" t="s">
        <v>1539</v>
      </c>
    </row>
    <row r="1022" spans="1:8" x14ac:dyDescent="0.25">
      <c r="A1022" s="103"/>
      <c r="B1022" s="324"/>
      <c r="C1022" s="324" t="s">
        <v>1539</v>
      </c>
      <c r="D1022" t="s">
        <v>1539</v>
      </c>
      <c r="E1022" s="323" t="s">
        <v>1539</v>
      </c>
      <c r="G1022" s="323" t="s">
        <v>1539</v>
      </c>
      <c r="H1022" s="323" t="s">
        <v>1539</v>
      </c>
    </row>
    <row r="1023" spans="1:8" x14ac:dyDescent="0.25">
      <c r="A1023" s="103"/>
      <c r="B1023" s="324"/>
      <c r="C1023" s="324" t="s">
        <v>1539</v>
      </c>
      <c r="D1023" t="s">
        <v>1539</v>
      </c>
      <c r="E1023" s="323" t="s">
        <v>1539</v>
      </c>
      <c r="G1023" s="323" t="s">
        <v>1539</v>
      </c>
      <c r="H1023" s="323" t="s">
        <v>1539</v>
      </c>
    </row>
    <row r="1024" spans="1:8" x14ac:dyDescent="0.25">
      <c r="A1024" s="103"/>
      <c r="B1024" s="324"/>
      <c r="C1024" s="324" t="s">
        <v>1539</v>
      </c>
      <c r="D1024" t="s">
        <v>1539</v>
      </c>
      <c r="E1024" s="323" t="s">
        <v>1539</v>
      </c>
      <c r="G1024" s="323" t="s">
        <v>1539</v>
      </c>
      <c r="H1024" s="323" t="s">
        <v>1539</v>
      </c>
    </row>
    <row r="1025" spans="1:8" x14ac:dyDescent="0.25">
      <c r="A1025" s="103"/>
      <c r="B1025" s="324"/>
      <c r="C1025" s="324" t="s">
        <v>1539</v>
      </c>
      <c r="D1025" t="s">
        <v>1539</v>
      </c>
      <c r="E1025" s="323" t="s">
        <v>1539</v>
      </c>
      <c r="G1025" s="323" t="s">
        <v>1539</v>
      </c>
      <c r="H1025" s="323" t="s">
        <v>1539</v>
      </c>
    </row>
    <row r="1026" spans="1:8" x14ac:dyDescent="0.25">
      <c r="A1026" s="103"/>
      <c r="B1026" s="324"/>
      <c r="C1026" s="324" t="s">
        <v>1539</v>
      </c>
      <c r="D1026" t="s">
        <v>1539</v>
      </c>
      <c r="E1026" s="323" t="s">
        <v>1539</v>
      </c>
      <c r="G1026" s="323" t="s">
        <v>1539</v>
      </c>
      <c r="H1026" s="323" t="s">
        <v>1539</v>
      </c>
    </row>
    <row r="1027" spans="1:8" x14ac:dyDescent="0.25">
      <c r="A1027" s="103"/>
      <c r="B1027" s="324"/>
      <c r="C1027" s="324" t="s">
        <v>1539</v>
      </c>
      <c r="D1027" t="s">
        <v>1539</v>
      </c>
      <c r="E1027" s="323" t="s">
        <v>1539</v>
      </c>
      <c r="G1027" s="323" t="s">
        <v>1539</v>
      </c>
      <c r="H1027" s="323" t="s">
        <v>1539</v>
      </c>
    </row>
    <row r="1028" spans="1:8" x14ac:dyDescent="0.25">
      <c r="A1028" s="103"/>
      <c r="B1028" s="324"/>
      <c r="C1028" s="324" t="s">
        <v>1539</v>
      </c>
      <c r="D1028" t="s">
        <v>1539</v>
      </c>
      <c r="E1028" s="323" t="s">
        <v>1539</v>
      </c>
      <c r="G1028" s="323" t="s">
        <v>1539</v>
      </c>
      <c r="H1028" s="323" t="s">
        <v>1539</v>
      </c>
    </row>
    <row r="1029" spans="1:8" x14ac:dyDescent="0.25">
      <c r="A1029" s="103"/>
      <c r="B1029" s="324"/>
      <c r="C1029" s="324" t="s">
        <v>1539</v>
      </c>
      <c r="D1029" t="s">
        <v>1539</v>
      </c>
      <c r="E1029" s="323" t="s">
        <v>1539</v>
      </c>
      <c r="G1029" s="323" t="s">
        <v>1539</v>
      </c>
      <c r="H1029" s="323" t="s">
        <v>1539</v>
      </c>
    </row>
    <row r="1030" spans="1:8" x14ac:dyDescent="0.25">
      <c r="A1030" s="103"/>
      <c r="B1030" s="324"/>
      <c r="C1030" s="324" t="s">
        <v>1539</v>
      </c>
      <c r="D1030" t="s">
        <v>1539</v>
      </c>
      <c r="E1030" s="323" t="s">
        <v>1539</v>
      </c>
      <c r="G1030" s="323" t="s">
        <v>1539</v>
      </c>
      <c r="H1030" s="323" t="s">
        <v>1539</v>
      </c>
    </row>
    <row r="1031" spans="1:8" x14ac:dyDescent="0.25">
      <c r="A1031" s="103"/>
      <c r="B1031" s="324"/>
      <c r="C1031" s="324" t="s">
        <v>1539</v>
      </c>
      <c r="D1031" t="s">
        <v>1539</v>
      </c>
      <c r="E1031" s="323" t="s">
        <v>1539</v>
      </c>
      <c r="G1031" s="323" t="s">
        <v>1539</v>
      </c>
      <c r="H1031" s="323" t="s">
        <v>1539</v>
      </c>
    </row>
    <row r="1032" spans="1:8" x14ac:dyDescent="0.25">
      <c r="A1032" s="103"/>
      <c r="B1032" s="324"/>
      <c r="C1032" s="324" t="s">
        <v>1539</v>
      </c>
      <c r="D1032" t="s">
        <v>1539</v>
      </c>
      <c r="E1032" s="323" t="s">
        <v>1539</v>
      </c>
      <c r="G1032" s="323" t="s">
        <v>1539</v>
      </c>
      <c r="H1032" s="323" t="s">
        <v>1539</v>
      </c>
    </row>
    <row r="1033" spans="1:8" x14ac:dyDescent="0.25">
      <c r="A1033" s="103"/>
      <c r="B1033" s="324"/>
      <c r="C1033" s="324" t="s">
        <v>1539</v>
      </c>
      <c r="D1033" t="s">
        <v>1539</v>
      </c>
      <c r="E1033" s="323" t="s">
        <v>1539</v>
      </c>
      <c r="G1033" s="323" t="s">
        <v>1539</v>
      </c>
      <c r="H1033" s="323" t="s">
        <v>1539</v>
      </c>
    </row>
    <row r="1034" spans="1:8" x14ac:dyDescent="0.25">
      <c r="A1034" s="103"/>
      <c r="B1034" s="324"/>
      <c r="C1034" s="324" t="s">
        <v>1539</v>
      </c>
      <c r="D1034" t="s">
        <v>1539</v>
      </c>
      <c r="E1034" s="323" t="s">
        <v>1539</v>
      </c>
      <c r="G1034" s="323" t="s">
        <v>1539</v>
      </c>
      <c r="H1034" s="323" t="s">
        <v>1539</v>
      </c>
    </row>
    <row r="1035" spans="1:8" x14ac:dyDescent="0.25">
      <c r="A1035" s="103"/>
      <c r="B1035" s="324"/>
      <c r="C1035" s="324" t="s">
        <v>1539</v>
      </c>
      <c r="D1035" t="s">
        <v>1539</v>
      </c>
      <c r="E1035" s="323" t="s">
        <v>1539</v>
      </c>
      <c r="G1035" s="323" t="s">
        <v>1539</v>
      </c>
      <c r="H1035" s="323" t="s">
        <v>1539</v>
      </c>
    </row>
    <row r="1036" spans="1:8" x14ac:dyDescent="0.25">
      <c r="A1036" s="103"/>
      <c r="B1036" s="324"/>
      <c r="C1036" s="324" t="s">
        <v>1539</v>
      </c>
      <c r="D1036" t="s">
        <v>1539</v>
      </c>
      <c r="E1036" s="323" t="s">
        <v>1539</v>
      </c>
      <c r="G1036" s="323" t="s">
        <v>1539</v>
      </c>
      <c r="H1036" s="323" t="s">
        <v>1539</v>
      </c>
    </row>
    <row r="1037" spans="1:8" x14ac:dyDescent="0.25">
      <c r="A1037" s="103"/>
      <c r="B1037" s="324"/>
      <c r="C1037" s="324" t="s">
        <v>1539</v>
      </c>
      <c r="D1037" t="s">
        <v>1539</v>
      </c>
      <c r="E1037" s="323" t="s">
        <v>1539</v>
      </c>
      <c r="G1037" s="323" t="s">
        <v>1539</v>
      </c>
      <c r="H1037" s="323" t="s">
        <v>1539</v>
      </c>
    </row>
    <row r="1038" spans="1:8" x14ac:dyDescent="0.25">
      <c r="A1038" s="103"/>
      <c r="B1038" s="324"/>
      <c r="C1038" s="324" t="s">
        <v>1539</v>
      </c>
      <c r="D1038" t="s">
        <v>1539</v>
      </c>
      <c r="E1038" s="323" t="s">
        <v>1539</v>
      </c>
      <c r="G1038" s="323" t="s">
        <v>1539</v>
      </c>
      <c r="H1038" s="323" t="s">
        <v>1539</v>
      </c>
    </row>
    <row r="1039" spans="1:8" x14ac:dyDescent="0.25">
      <c r="A1039" s="103"/>
      <c r="B1039" s="324"/>
      <c r="C1039" s="324" t="s">
        <v>1539</v>
      </c>
      <c r="D1039" t="s">
        <v>1539</v>
      </c>
      <c r="E1039" s="323" t="s">
        <v>1539</v>
      </c>
      <c r="G1039" s="323" t="s">
        <v>1539</v>
      </c>
      <c r="H1039" s="323" t="s">
        <v>1539</v>
      </c>
    </row>
    <row r="1040" spans="1:8" x14ac:dyDescent="0.25">
      <c r="A1040" s="103"/>
      <c r="B1040" s="324"/>
      <c r="C1040" s="324" t="s">
        <v>1539</v>
      </c>
      <c r="D1040" t="s">
        <v>1539</v>
      </c>
      <c r="E1040" s="323" t="s">
        <v>1539</v>
      </c>
      <c r="G1040" s="323" t="s">
        <v>1539</v>
      </c>
      <c r="H1040" s="323" t="s">
        <v>1539</v>
      </c>
    </row>
    <row r="1041" spans="1:8" x14ac:dyDescent="0.25">
      <c r="A1041" s="103"/>
      <c r="B1041" s="324"/>
      <c r="C1041" s="324" t="s">
        <v>1539</v>
      </c>
      <c r="D1041" t="s">
        <v>1539</v>
      </c>
      <c r="E1041" s="323" t="s">
        <v>1539</v>
      </c>
      <c r="G1041" s="323" t="s">
        <v>1539</v>
      </c>
      <c r="H1041" s="323" t="s">
        <v>1539</v>
      </c>
    </row>
    <row r="1042" spans="1:8" x14ac:dyDescent="0.25">
      <c r="A1042" s="103"/>
      <c r="B1042" s="324"/>
      <c r="C1042" s="324" t="s">
        <v>1539</v>
      </c>
      <c r="D1042" t="s">
        <v>1539</v>
      </c>
      <c r="E1042" s="323" t="s">
        <v>1539</v>
      </c>
      <c r="G1042" s="323" t="s">
        <v>1539</v>
      </c>
      <c r="H1042" s="323" t="s">
        <v>1539</v>
      </c>
    </row>
    <row r="1043" spans="1:8" x14ac:dyDescent="0.25">
      <c r="A1043" s="103"/>
      <c r="B1043" s="324"/>
      <c r="C1043" s="324" t="s">
        <v>1539</v>
      </c>
      <c r="D1043" t="s">
        <v>1539</v>
      </c>
      <c r="E1043" s="323" t="s">
        <v>1539</v>
      </c>
      <c r="G1043" s="323" t="s">
        <v>1539</v>
      </c>
      <c r="H1043" s="323" t="s">
        <v>1539</v>
      </c>
    </row>
    <row r="1044" spans="1:8" x14ac:dyDescent="0.25">
      <c r="A1044" s="103"/>
      <c r="B1044" s="324"/>
      <c r="C1044" s="324" t="s">
        <v>1539</v>
      </c>
      <c r="D1044" t="s">
        <v>1539</v>
      </c>
      <c r="E1044" s="323" t="s">
        <v>1539</v>
      </c>
      <c r="G1044" s="323" t="s">
        <v>1539</v>
      </c>
      <c r="H1044" s="323" t="s">
        <v>1539</v>
      </c>
    </row>
    <row r="1045" spans="1:8" x14ac:dyDescent="0.25">
      <c r="A1045" s="103"/>
      <c r="B1045" s="324"/>
      <c r="C1045" s="324" t="s">
        <v>1539</v>
      </c>
      <c r="D1045" t="s">
        <v>1539</v>
      </c>
      <c r="E1045" s="323" t="s">
        <v>1539</v>
      </c>
      <c r="G1045" s="323" t="s">
        <v>1539</v>
      </c>
      <c r="H1045" s="323" t="s">
        <v>1539</v>
      </c>
    </row>
    <row r="1046" spans="1:8" x14ac:dyDescent="0.25">
      <c r="A1046" s="103"/>
      <c r="B1046" s="324"/>
      <c r="C1046" s="324" t="s">
        <v>1539</v>
      </c>
      <c r="D1046" t="s">
        <v>1539</v>
      </c>
      <c r="E1046" s="323" t="s">
        <v>1539</v>
      </c>
      <c r="G1046" s="323" t="s">
        <v>1539</v>
      </c>
      <c r="H1046" s="323" t="s">
        <v>1539</v>
      </c>
    </row>
    <row r="1047" spans="1:8" x14ac:dyDescent="0.25">
      <c r="A1047" s="103"/>
      <c r="B1047" s="324"/>
      <c r="C1047" s="324" t="s">
        <v>1539</v>
      </c>
      <c r="D1047" t="s">
        <v>1539</v>
      </c>
      <c r="E1047" s="323" t="s">
        <v>1539</v>
      </c>
      <c r="G1047" s="323" t="s">
        <v>1539</v>
      </c>
      <c r="H1047" s="323" t="s">
        <v>1539</v>
      </c>
    </row>
    <row r="1048" spans="1:8" x14ac:dyDescent="0.25">
      <c r="A1048" s="103"/>
      <c r="B1048" s="324"/>
      <c r="C1048" s="324" t="s">
        <v>1539</v>
      </c>
      <c r="D1048" t="s">
        <v>1539</v>
      </c>
      <c r="E1048" s="323" t="s">
        <v>1539</v>
      </c>
      <c r="G1048" s="323" t="s">
        <v>1539</v>
      </c>
      <c r="H1048" s="323" t="s">
        <v>1539</v>
      </c>
    </row>
    <row r="1049" spans="1:8" x14ac:dyDescent="0.25">
      <c r="A1049" s="103"/>
      <c r="B1049" s="324"/>
      <c r="C1049" s="324" t="s">
        <v>1539</v>
      </c>
      <c r="D1049" t="s">
        <v>1539</v>
      </c>
      <c r="E1049" s="323" t="s">
        <v>1539</v>
      </c>
      <c r="G1049" s="323" t="s">
        <v>1539</v>
      </c>
      <c r="H1049" s="323" t="s">
        <v>1539</v>
      </c>
    </row>
    <row r="1050" spans="1:8" x14ac:dyDescent="0.25">
      <c r="A1050" s="103"/>
      <c r="B1050" s="324"/>
      <c r="C1050" s="324" t="s">
        <v>1539</v>
      </c>
      <c r="D1050" t="s">
        <v>1539</v>
      </c>
      <c r="E1050" s="323" t="s">
        <v>1539</v>
      </c>
      <c r="G1050" s="323" t="s">
        <v>1539</v>
      </c>
      <c r="H1050" s="323" t="s">
        <v>1539</v>
      </c>
    </row>
    <row r="1051" spans="1:8" x14ac:dyDescent="0.25">
      <c r="A1051" s="103"/>
      <c r="B1051" s="324"/>
      <c r="C1051" s="324" t="s">
        <v>1539</v>
      </c>
      <c r="D1051" t="s">
        <v>1539</v>
      </c>
      <c r="E1051" s="323" t="s">
        <v>1539</v>
      </c>
      <c r="G1051" s="323" t="s">
        <v>1539</v>
      </c>
      <c r="H1051" s="323" t="s">
        <v>1539</v>
      </c>
    </row>
    <row r="1052" spans="1:8" x14ac:dyDescent="0.25">
      <c r="A1052" s="103"/>
      <c r="B1052" s="324"/>
      <c r="C1052" s="324" t="s">
        <v>1539</v>
      </c>
      <c r="D1052" t="s">
        <v>1539</v>
      </c>
      <c r="E1052" s="323" t="s">
        <v>1539</v>
      </c>
      <c r="G1052" s="323" t="s">
        <v>1539</v>
      </c>
      <c r="H1052" s="323" t="s">
        <v>1539</v>
      </c>
    </row>
    <row r="1053" spans="1:8" x14ac:dyDescent="0.25">
      <c r="A1053" s="103"/>
      <c r="B1053" s="324"/>
      <c r="C1053" s="324" t="s">
        <v>1539</v>
      </c>
      <c r="D1053" t="s">
        <v>1539</v>
      </c>
      <c r="E1053" s="323" t="s">
        <v>1539</v>
      </c>
      <c r="G1053" s="323" t="s">
        <v>1539</v>
      </c>
      <c r="H1053" s="323" t="s">
        <v>1539</v>
      </c>
    </row>
    <row r="1054" spans="1:8" x14ac:dyDescent="0.25">
      <c r="A1054" s="103"/>
      <c r="B1054" s="324"/>
      <c r="C1054" s="324" t="s">
        <v>1539</v>
      </c>
      <c r="D1054" t="s">
        <v>1539</v>
      </c>
      <c r="E1054" s="323" t="s">
        <v>1539</v>
      </c>
      <c r="G1054" s="323" t="s">
        <v>1539</v>
      </c>
      <c r="H1054" s="323" t="s">
        <v>1539</v>
      </c>
    </row>
    <row r="1055" spans="1:8" x14ac:dyDescent="0.25">
      <c r="A1055" s="103"/>
      <c r="B1055" s="326"/>
      <c r="C1055" s="324" t="s">
        <v>1539</v>
      </c>
      <c r="D1055" t="s">
        <v>1539</v>
      </c>
      <c r="E1055" s="323" t="s">
        <v>1539</v>
      </c>
      <c r="G1055" s="323" t="s">
        <v>1539</v>
      </c>
      <c r="H1055" s="323" t="s">
        <v>1539</v>
      </c>
    </row>
    <row r="1056" spans="1:8" x14ac:dyDescent="0.25">
      <c r="A1056" s="103"/>
      <c r="C1056" s="324" t="s">
        <v>1539</v>
      </c>
      <c r="D1056" t="s">
        <v>1539</v>
      </c>
      <c r="E1056" s="323" t="s">
        <v>1539</v>
      </c>
      <c r="G1056" s="323" t="s">
        <v>1539</v>
      </c>
      <c r="H1056" s="323" t="s">
        <v>1539</v>
      </c>
    </row>
    <row r="1057" spans="1:8" x14ac:dyDescent="0.25">
      <c r="A1057" s="103"/>
      <c r="C1057" s="324" t="s">
        <v>1539</v>
      </c>
      <c r="D1057" t="s">
        <v>1539</v>
      </c>
      <c r="E1057" s="323" t="s">
        <v>1539</v>
      </c>
      <c r="G1057" s="323" t="s">
        <v>1539</v>
      </c>
      <c r="H1057" s="323" t="s">
        <v>1539</v>
      </c>
    </row>
    <row r="1058" spans="1:8" x14ac:dyDescent="0.25">
      <c r="A1058" s="103"/>
      <c r="C1058" s="324" t="s">
        <v>1539</v>
      </c>
      <c r="D1058" t="s">
        <v>1539</v>
      </c>
      <c r="E1058" s="323" t="s">
        <v>1539</v>
      </c>
      <c r="G1058" s="323" t="s">
        <v>1539</v>
      </c>
      <c r="H1058" s="323" t="s">
        <v>1539</v>
      </c>
    </row>
    <row r="1059" spans="1:8" x14ac:dyDescent="0.25">
      <c r="A1059" s="103"/>
      <c r="C1059" s="324" t="s">
        <v>1539</v>
      </c>
      <c r="D1059" t="s">
        <v>1539</v>
      </c>
      <c r="E1059" s="323" t="s">
        <v>1539</v>
      </c>
      <c r="G1059" s="323" t="s">
        <v>1539</v>
      </c>
      <c r="H1059" s="323" t="s">
        <v>1539</v>
      </c>
    </row>
    <row r="1060" spans="1:8" x14ac:dyDescent="0.25">
      <c r="A1060" s="103"/>
      <c r="B1060" s="324"/>
      <c r="C1060" s="324" t="s">
        <v>1539</v>
      </c>
      <c r="D1060" t="s">
        <v>1539</v>
      </c>
      <c r="E1060" s="323" t="s">
        <v>1539</v>
      </c>
      <c r="G1060" s="323" t="s">
        <v>1539</v>
      </c>
      <c r="H1060" s="323" t="s">
        <v>1539</v>
      </c>
    </row>
    <row r="1061" spans="1:8" x14ac:dyDescent="0.25">
      <c r="A1061" s="103"/>
      <c r="B1061" s="324"/>
      <c r="C1061" s="324" t="s">
        <v>1539</v>
      </c>
      <c r="D1061" t="s">
        <v>1539</v>
      </c>
      <c r="E1061" s="323" t="s">
        <v>1539</v>
      </c>
      <c r="G1061" s="323" t="s">
        <v>1539</v>
      </c>
      <c r="H1061" s="323" t="s">
        <v>1539</v>
      </c>
    </row>
    <row r="1062" spans="1:8" x14ac:dyDescent="0.25">
      <c r="A1062" s="103"/>
      <c r="B1062" s="324"/>
      <c r="C1062" s="324" t="s">
        <v>1539</v>
      </c>
      <c r="D1062" t="s">
        <v>1539</v>
      </c>
      <c r="E1062" s="323" t="s">
        <v>1539</v>
      </c>
      <c r="G1062" s="323" t="s">
        <v>1539</v>
      </c>
      <c r="H1062" s="323" t="s">
        <v>1539</v>
      </c>
    </row>
    <row r="1063" spans="1:8" x14ac:dyDescent="0.25">
      <c r="A1063" s="103"/>
      <c r="B1063" s="324"/>
      <c r="C1063" s="324" t="s">
        <v>1539</v>
      </c>
      <c r="D1063" t="s">
        <v>1539</v>
      </c>
      <c r="E1063" s="323" t="s">
        <v>1539</v>
      </c>
      <c r="G1063" s="323" t="s">
        <v>1539</v>
      </c>
      <c r="H1063" s="323" t="s">
        <v>1539</v>
      </c>
    </row>
    <row r="1064" spans="1:8" x14ac:dyDescent="0.25">
      <c r="A1064" s="103"/>
      <c r="B1064" s="324"/>
      <c r="C1064" s="324" t="s">
        <v>1539</v>
      </c>
      <c r="D1064" t="s">
        <v>1539</v>
      </c>
      <c r="E1064" s="323" t="s">
        <v>1539</v>
      </c>
      <c r="G1064" s="323" t="s">
        <v>1539</v>
      </c>
      <c r="H1064" s="323" t="s">
        <v>1539</v>
      </c>
    </row>
    <row r="1065" spans="1:8" x14ac:dyDescent="0.25">
      <c r="A1065" s="103"/>
      <c r="B1065" s="324"/>
      <c r="C1065" s="324" t="s">
        <v>1539</v>
      </c>
      <c r="D1065" t="s">
        <v>1539</v>
      </c>
      <c r="E1065" s="323" t="s">
        <v>1539</v>
      </c>
      <c r="G1065" s="323" t="s">
        <v>1539</v>
      </c>
      <c r="H1065" s="323" t="s">
        <v>1539</v>
      </c>
    </row>
    <row r="1066" spans="1:8" x14ac:dyDescent="0.25">
      <c r="A1066" s="103"/>
      <c r="B1066" s="324"/>
      <c r="C1066" s="324" t="s">
        <v>1539</v>
      </c>
      <c r="D1066" t="s">
        <v>1539</v>
      </c>
      <c r="E1066" s="323" t="s">
        <v>1539</v>
      </c>
      <c r="G1066" s="323" t="s">
        <v>1539</v>
      </c>
      <c r="H1066" s="323" t="s">
        <v>1539</v>
      </c>
    </row>
    <row r="1067" spans="1:8" x14ac:dyDescent="0.25">
      <c r="A1067" s="103"/>
      <c r="B1067" s="324"/>
      <c r="C1067" s="324" t="s">
        <v>1539</v>
      </c>
      <c r="D1067" t="s">
        <v>1539</v>
      </c>
      <c r="E1067" s="323" t="s">
        <v>1539</v>
      </c>
      <c r="G1067" s="323" t="s">
        <v>1539</v>
      </c>
      <c r="H1067" s="323" t="s">
        <v>1539</v>
      </c>
    </row>
    <row r="1068" spans="1:8" x14ac:dyDescent="0.25">
      <c r="A1068" s="103"/>
      <c r="B1068" s="324"/>
      <c r="C1068" s="324" t="s">
        <v>1539</v>
      </c>
      <c r="D1068" t="s">
        <v>1539</v>
      </c>
      <c r="E1068" s="323" t="s">
        <v>1539</v>
      </c>
      <c r="G1068" s="323" t="s">
        <v>1539</v>
      </c>
      <c r="H1068" s="323" t="s">
        <v>1539</v>
      </c>
    </row>
    <row r="1069" spans="1:8" x14ac:dyDescent="0.25">
      <c r="A1069" s="103"/>
      <c r="B1069" s="324"/>
      <c r="C1069" s="324" t="s">
        <v>1539</v>
      </c>
      <c r="D1069" t="s">
        <v>1539</v>
      </c>
      <c r="E1069" s="323" t="s">
        <v>1539</v>
      </c>
      <c r="G1069" s="323" t="s">
        <v>1539</v>
      </c>
      <c r="H1069" s="323" t="s">
        <v>1539</v>
      </c>
    </row>
    <row r="1070" spans="1:8" x14ac:dyDescent="0.25">
      <c r="A1070" s="103"/>
      <c r="B1070" s="324"/>
      <c r="C1070" s="324" t="s">
        <v>1539</v>
      </c>
      <c r="D1070" t="s">
        <v>1539</v>
      </c>
      <c r="E1070" s="323" t="s">
        <v>1539</v>
      </c>
      <c r="G1070" s="323" t="s">
        <v>1539</v>
      </c>
      <c r="H1070" s="323" t="s">
        <v>1539</v>
      </c>
    </row>
    <row r="1071" spans="1:8" x14ac:dyDescent="0.25">
      <c r="A1071" s="103"/>
      <c r="B1071" s="324"/>
      <c r="C1071" s="324" t="s">
        <v>1539</v>
      </c>
      <c r="D1071" t="s">
        <v>1539</v>
      </c>
      <c r="E1071" s="323" t="s">
        <v>1539</v>
      </c>
      <c r="G1071" s="323" t="s">
        <v>1539</v>
      </c>
      <c r="H1071" s="323" t="s">
        <v>1539</v>
      </c>
    </row>
    <row r="1072" spans="1:8" x14ac:dyDescent="0.25">
      <c r="A1072" s="103"/>
      <c r="B1072" s="324"/>
      <c r="C1072" s="324" t="s">
        <v>1539</v>
      </c>
      <c r="D1072" t="s">
        <v>1539</v>
      </c>
      <c r="E1072" s="323" t="s">
        <v>1539</v>
      </c>
      <c r="G1072" s="323" t="s">
        <v>1539</v>
      </c>
      <c r="H1072" s="323" t="s">
        <v>1539</v>
      </c>
    </row>
    <row r="1073" spans="1:8" x14ac:dyDescent="0.25">
      <c r="A1073" s="103"/>
      <c r="B1073" s="324"/>
      <c r="C1073" s="324" t="s">
        <v>1539</v>
      </c>
      <c r="D1073" t="s">
        <v>1539</v>
      </c>
      <c r="E1073" s="323" t="s">
        <v>1539</v>
      </c>
      <c r="G1073" s="323" t="s">
        <v>1539</v>
      </c>
      <c r="H1073" s="323" t="s">
        <v>1539</v>
      </c>
    </row>
    <row r="1074" spans="1:8" x14ac:dyDescent="0.25">
      <c r="A1074" s="103"/>
      <c r="B1074" s="324"/>
      <c r="C1074" s="324" t="s">
        <v>1539</v>
      </c>
      <c r="D1074" t="s">
        <v>1539</v>
      </c>
      <c r="E1074" s="323" t="s">
        <v>1539</v>
      </c>
      <c r="G1074" s="323" t="s">
        <v>1539</v>
      </c>
      <c r="H1074" s="323" t="s">
        <v>1539</v>
      </c>
    </row>
    <row r="1075" spans="1:8" x14ac:dyDescent="0.25">
      <c r="A1075" s="103"/>
      <c r="B1075" s="324"/>
      <c r="C1075" s="324" t="s">
        <v>1539</v>
      </c>
      <c r="D1075" t="s">
        <v>1539</v>
      </c>
      <c r="E1075" s="323" t="s">
        <v>1539</v>
      </c>
      <c r="G1075" s="323" t="s">
        <v>1539</v>
      </c>
      <c r="H1075" s="323" t="s">
        <v>1539</v>
      </c>
    </row>
    <row r="1076" spans="1:8" x14ac:dyDescent="0.25">
      <c r="A1076" s="103"/>
      <c r="B1076" s="324"/>
      <c r="C1076" s="324" t="s">
        <v>1539</v>
      </c>
      <c r="D1076" t="s">
        <v>1539</v>
      </c>
      <c r="E1076" s="323" t="s">
        <v>1539</v>
      </c>
      <c r="G1076" s="323" t="s">
        <v>1539</v>
      </c>
      <c r="H1076" s="323" t="s">
        <v>1539</v>
      </c>
    </row>
    <row r="1077" spans="1:8" x14ac:dyDescent="0.25">
      <c r="A1077" s="103"/>
      <c r="B1077" s="324"/>
      <c r="C1077" s="324" t="s">
        <v>1539</v>
      </c>
      <c r="D1077" t="s">
        <v>1539</v>
      </c>
      <c r="E1077" s="323" t="s">
        <v>1539</v>
      </c>
      <c r="G1077" s="323" t="s">
        <v>1539</v>
      </c>
      <c r="H1077" s="323" t="s">
        <v>1539</v>
      </c>
    </row>
    <row r="1078" spans="1:8" x14ac:dyDescent="0.25">
      <c r="A1078" s="103"/>
      <c r="B1078" s="324"/>
      <c r="C1078" s="324" t="s">
        <v>1539</v>
      </c>
      <c r="D1078" t="s">
        <v>1539</v>
      </c>
      <c r="E1078" s="323" t="s">
        <v>1539</v>
      </c>
      <c r="G1078" s="323" t="s">
        <v>1539</v>
      </c>
      <c r="H1078" s="323" t="s">
        <v>1539</v>
      </c>
    </row>
    <row r="1079" spans="1:8" x14ac:dyDescent="0.25">
      <c r="A1079" s="103"/>
      <c r="B1079" s="326"/>
      <c r="C1079" s="324" t="s">
        <v>1539</v>
      </c>
      <c r="D1079" t="s">
        <v>1539</v>
      </c>
      <c r="E1079" s="323" t="s">
        <v>1539</v>
      </c>
      <c r="G1079" s="323" t="s">
        <v>1539</v>
      </c>
      <c r="H1079" s="323" t="s">
        <v>1539</v>
      </c>
    </row>
    <row r="1080" spans="1:8" x14ac:dyDescent="0.25">
      <c r="A1080" s="103"/>
      <c r="C1080" s="324" t="s">
        <v>1539</v>
      </c>
      <c r="D1080" t="s">
        <v>1539</v>
      </c>
      <c r="E1080" s="323" t="s">
        <v>1539</v>
      </c>
      <c r="G1080" s="323" t="s">
        <v>1539</v>
      </c>
      <c r="H1080" s="323" t="s">
        <v>1539</v>
      </c>
    </row>
    <row r="1081" spans="1:8" x14ac:dyDescent="0.25">
      <c r="A1081" s="103"/>
      <c r="C1081" s="324" t="s">
        <v>1539</v>
      </c>
      <c r="D1081" t="s">
        <v>1539</v>
      </c>
      <c r="E1081" s="323" t="s">
        <v>1539</v>
      </c>
      <c r="G1081" s="323" t="s">
        <v>1539</v>
      </c>
      <c r="H1081" s="323" t="s">
        <v>1539</v>
      </c>
    </row>
    <row r="1082" spans="1:8" x14ac:dyDescent="0.25">
      <c r="A1082" s="103"/>
      <c r="C1082" s="324" t="s">
        <v>1539</v>
      </c>
      <c r="D1082" t="s">
        <v>1539</v>
      </c>
      <c r="E1082" s="323" t="s">
        <v>1539</v>
      </c>
      <c r="G1082" s="323" t="s">
        <v>1539</v>
      </c>
      <c r="H1082" s="323" t="s">
        <v>1539</v>
      </c>
    </row>
    <row r="1083" spans="1:8" x14ac:dyDescent="0.25">
      <c r="A1083" s="103"/>
      <c r="B1083" s="324"/>
      <c r="C1083" s="324" t="s">
        <v>1539</v>
      </c>
      <c r="D1083" t="s">
        <v>1539</v>
      </c>
      <c r="E1083" s="323" t="s">
        <v>1539</v>
      </c>
      <c r="G1083" s="323" t="s">
        <v>1539</v>
      </c>
      <c r="H1083" s="323" t="s">
        <v>1539</v>
      </c>
    </row>
    <row r="1084" spans="1:8" x14ac:dyDescent="0.25">
      <c r="A1084" s="103"/>
      <c r="B1084" s="324"/>
      <c r="C1084" s="324" t="s">
        <v>1539</v>
      </c>
      <c r="D1084" t="s">
        <v>1539</v>
      </c>
      <c r="E1084" s="323" t="s">
        <v>1539</v>
      </c>
      <c r="G1084" s="323" t="s">
        <v>1539</v>
      </c>
      <c r="H1084" s="323" t="s">
        <v>1539</v>
      </c>
    </row>
    <row r="1085" spans="1:8" x14ac:dyDescent="0.25">
      <c r="A1085" s="103"/>
      <c r="B1085" s="324"/>
      <c r="C1085" s="324" t="s">
        <v>1539</v>
      </c>
      <c r="D1085" t="s">
        <v>1539</v>
      </c>
      <c r="E1085" s="323" t="s">
        <v>1539</v>
      </c>
      <c r="G1085" s="323" t="s">
        <v>1539</v>
      </c>
      <c r="H1085" s="323" t="s">
        <v>1539</v>
      </c>
    </row>
    <row r="1086" spans="1:8" x14ac:dyDescent="0.25">
      <c r="A1086" s="103"/>
      <c r="B1086" s="324"/>
      <c r="C1086" s="324" t="s">
        <v>1539</v>
      </c>
      <c r="D1086" t="s">
        <v>1539</v>
      </c>
      <c r="E1086" s="323" t="s">
        <v>1539</v>
      </c>
      <c r="G1086" s="323" t="s">
        <v>1539</v>
      </c>
      <c r="H1086" s="323" t="s">
        <v>1539</v>
      </c>
    </row>
    <row r="1087" spans="1:8" x14ac:dyDescent="0.25">
      <c r="A1087" s="103"/>
      <c r="B1087" s="326"/>
      <c r="C1087" s="324" t="s">
        <v>1539</v>
      </c>
      <c r="D1087" t="s">
        <v>1539</v>
      </c>
      <c r="E1087" s="323" t="s">
        <v>1539</v>
      </c>
      <c r="G1087" s="323" t="s">
        <v>1539</v>
      </c>
      <c r="H1087" s="323" t="s">
        <v>1539</v>
      </c>
    </row>
    <row r="1088" spans="1:8" x14ac:dyDescent="0.25">
      <c r="A1088" s="103"/>
      <c r="C1088" s="324" t="s">
        <v>1539</v>
      </c>
      <c r="D1088" t="s">
        <v>1539</v>
      </c>
      <c r="E1088" s="323" t="s">
        <v>1539</v>
      </c>
      <c r="G1088" s="323" t="s">
        <v>1539</v>
      </c>
      <c r="H1088" s="323" t="s">
        <v>1539</v>
      </c>
    </row>
    <row r="1089" spans="1:8" x14ac:dyDescent="0.25">
      <c r="A1089" s="103"/>
      <c r="C1089" s="324" t="s">
        <v>1539</v>
      </c>
      <c r="D1089" t="s">
        <v>1539</v>
      </c>
      <c r="E1089" s="323" t="s">
        <v>1539</v>
      </c>
      <c r="G1089" s="323" t="s">
        <v>1539</v>
      </c>
      <c r="H1089" s="323" t="s">
        <v>1539</v>
      </c>
    </row>
    <row r="1090" spans="1:8" x14ac:dyDescent="0.25">
      <c r="A1090" s="103"/>
      <c r="C1090" s="324" t="s">
        <v>1539</v>
      </c>
      <c r="D1090" t="s">
        <v>1539</v>
      </c>
      <c r="E1090" s="323" t="s">
        <v>1539</v>
      </c>
      <c r="G1090" s="323" t="s">
        <v>1539</v>
      </c>
      <c r="H1090" s="323" t="s">
        <v>1539</v>
      </c>
    </row>
    <row r="1091" spans="1:8" x14ac:dyDescent="0.25">
      <c r="A1091" s="103"/>
      <c r="C1091" s="324" t="s">
        <v>1539</v>
      </c>
      <c r="D1091" t="s">
        <v>1539</v>
      </c>
      <c r="E1091" s="323" t="s">
        <v>1539</v>
      </c>
      <c r="G1091" s="323" t="s">
        <v>1539</v>
      </c>
      <c r="H1091" s="323" t="s">
        <v>1539</v>
      </c>
    </row>
    <row r="1092" spans="1:8" x14ac:dyDescent="0.25">
      <c r="A1092" s="103"/>
      <c r="C1092" s="324" t="s">
        <v>1539</v>
      </c>
      <c r="D1092" t="s">
        <v>1539</v>
      </c>
      <c r="E1092" s="323" t="s">
        <v>1539</v>
      </c>
      <c r="G1092" s="323" t="s">
        <v>1539</v>
      </c>
      <c r="H1092" s="323" t="s">
        <v>1539</v>
      </c>
    </row>
    <row r="1093" spans="1:8" x14ac:dyDescent="0.25">
      <c r="A1093" s="103"/>
      <c r="B1093" s="324"/>
      <c r="C1093" s="324" t="s">
        <v>1539</v>
      </c>
      <c r="D1093" t="s">
        <v>1539</v>
      </c>
      <c r="E1093" s="323" t="s">
        <v>1539</v>
      </c>
      <c r="G1093" s="323" t="s">
        <v>1539</v>
      </c>
      <c r="H1093" s="323" t="s">
        <v>1539</v>
      </c>
    </row>
    <row r="1094" spans="1:8" x14ac:dyDescent="0.25">
      <c r="A1094" s="103"/>
      <c r="B1094" s="324"/>
      <c r="C1094" s="324" t="s">
        <v>1539</v>
      </c>
      <c r="D1094" t="s">
        <v>1539</v>
      </c>
      <c r="E1094" s="323" t="s">
        <v>1539</v>
      </c>
      <c r="G1094" s="323" t="s">
        <v>1539</v>
      </c>
      <c r="H1094" s="323" t="s">
        <v>1539</v>
      </c>
    </row>
    <row r="1095" spans="1:8" x14ac:dyDescent="0.25">
      <c r="A1095" s="103"/>
      <c r="B1095" s="324"/>
      <c r="C1095" s="324" t="s">
        <v>1539</v>
      </c>
      <c r="D1095" t="s">
        <v>1539</v>
      </c>
      <c r="E1095" s="323" t="s">
        <v>1539</v>
      </c>
      <c r="G1095" s="323" t="s">
        <v>1539</v>
      </c>
      <c r="H1095" s="323" t="s">
        <v>1539</v>
      </c>
    </row>
    <row r="1096" spans="1:8" x14ac:dyDescent="0.25">
      <c r="A1096" s="103"/>
      <c r="B1096" s="324"/>
      <c r="C1096" s="324" t="s">
        <v>1539</v>
      </c>
      <c r="D1096" t="s">
        <v>1539</v>
      </c>
      <c r="E1096" s="323" t="s">
        <v>1539</v>
      </c>
      <c r="G1096" s="323" t="s">
        <v>1539</v>
      </c>
      <c r="H1096" s="323" t="s">
        <v>1539</v>
      </c>
    </row>
    <row r="1097" spans="1:8" x14ac:dyDescent="0.25">
      <c r="A1097" s="103"/>
      <c r="B1097" s="324"/>
      <c r="C1097" s="324" t="s">
        <v>1539</v>
      </c>
      <c r="D1097" t="s">
        <v>1539</v>
      </c>
      <c r="E1097" s="323" t="s">
        <v>1539</v>
      </c>
      <c r="G1097" s="323" t="s">
        <v>1539</v>
      </c>
      <c r="H1097" s="323" t="s">
        <v>1539</v>
      </c>
    </row>
    <row r="1098" spans="1:8" x14ac:dyDescent="0.25">
      <c r="A1098" s="103"/>
      <c r="B1098" s="324"/>
      <c r="C1098" s="324" t="s">
        <v>1539</v>
      </c>
      <c r="D1098" t="s">
        <v>1539</v>
      </c>
      <c r="E1098" s="323" t="s">
        <v>1539</v>
      </c>
      <c r="G1098" s="323" t="s">
        <v>1539</v>
      </c>
      <c r="H1098" s="323" t="s">
        <v>1539</v>
      </c>
    </row>
    <row r="1099" spans="1:8" x14ac:dyDescent="0.25">
      <c r="A1099" s="103"/>
      <c r="B1099" s="324"/>
      <c r="C1099" s="324" t="s">
        <v>1539</v>
      </c>
      <c r="D1099" t="s">
        <v>1539</v>
      </c>
      <c r="E1099" s="323" t="s">
        <v>1539</v>
      </c>
      <c r="G1099" s="323" t="s">
        <v>1539</v>
      </c>
      <c r="H1099" s="323" t="s">
        <v>1539</v>
      </c>
    </row>
    <row r="1100" spans="1:8" x14ac:dyDescent="0.25">
      <c r="A1100" s="103"/>
      <c r="B1100" s="324"/>
      <c r="C1100" s="324" t="s">
        <v>1539</v>
      </c>
      <c r="D1100" t="s">
        <v>1539</v>
      </c>
      <c r="E1100" s="323" t="s">
        <v>1539</v>
      </c>
      <c r="G1100" s="323" t="s">
        <v>1539</v>
      </c>
      <c r="H1100" s="323" t="s">
        <v>1539</v>
      </c>
    </row>
    <row r="1101" spans="1:8" x14ac:dyDescent="0.25">
      <c r="A1101" s="103"/>
      <c r="B1101" s="324"/>
      <c r="C1101" s="324" t="s">
        <v>1539</v>
      </c>
      <c r="D1101" t="s">
        <v>1539</v>
      </c>
      <c r="E1101" s="323" t="s">
        <v>1539</v>
      </c>
      <c r="G1101" s="323" t="s">
        <v>1539</v>
      </c>
      <c r="H1101" s="323" t="s">
        <v>1539</v>
      </c>
    </row>
    <row r="1102" spans="1:8" x14ac:dyDescent="0.25">
      <c r="A1102" s="103"/>
      <c r="B1102" s="324"/>
      <c r="C1102" s="324" t="s">
        <v>1539</v>
      </c>
      <c r="D1102" t="s">
        <v>1539</v>
      </c>
      <c r="E1102" s="323" t="s">
        <v>1539</v>
      </c>
      <c r="G1102" s="323" t="s">
        <v>1539</v>
      </c>
      <c r="H1102" s="323" t="s">
        <v>1539</v>
      </c>
    </row>
    <row r="1103" spans="1:8" x14ac:dyDescent="0.25">
      <c r="A1103" s="103"/>
      <c r="B1103" s="324"/>
      <c r="C1103" s="324" t="s">
        <v>1539</v>
      </c>
      <c r="D1103" t="s">
        <v>1539</v>
      </c>
      <c r="E1103" s="323" t="s">
        <v>1539</v>
      </c>
      <c r="G1103" s="323" t="s">
        <v>1539</v>
      </c>
      <c r="H1103" s="323" t="s">
        <v>1539</v>
      </c>
    </row>
    <row r="1104" spans="1:8" x14ac:dyDescent="0.25">
      <c r="A1104" s="103"/>
      <c r="B1104" s="324"/>
      <c r="C1104" s="324" t="s">
        <v>1539</v>
      </c>
      <c r="D1104" t="s">
        <v>1539</v>
      </c>
      <c r="E1104" s="323" t="s">
        <v>1539</v>
      </c>
      <c r="G1104" s="323" t="s">
        <v>1539</v>
      </c>
      <c r="H1104" s="323" t="s">
        <v>1539</v>
      </c>
    </row>
    <row r="1105" spans="1:8" x14ac:dyDescent="0.25">
      <c r="A1105" s="103"/>
      <c r="B1105" s="326"/>
      <c r="C1105" s="324" t="s">
        <v>1539</v>
      </c>
      <c r="D1105" t="s">
        <v>1539</v>
      </c>
      <c r="E1105" s="323" t="s">
        <v>1539</v>
      </c>
      <c r="G1105" s="323" t="s">
        <v>1539</v>
      </c>
      <c r="H1105" s="323" t="s">
        <v>1539</v>
      </c>
    </row>
    <row r="1106" spans="1:8" x14ac:dyDescent="0.25">
      <c r="A1106" s="103"/>
      <c r="C1106" s="324" t="s">
        <v>1539</v>
      </c>
      <c r="D1106" t="s">
        <v>1539</v>
      </c>
      <c r="E1106" s="323" t="s">
        <v>1539</v>
      </c>
      <c r="G1106" s="323" t="s">
        <v>1539</v>
      </c>
      <c r="H1106" s="323" t="s">
        <v>1539</v>
      </c>
    </row>
    <row r="1107" spans="1:8" x14ac:dyDescent="0.25">
      <c r="A1107" s="103"/>
      <c r="C1107" s="324" t="s">
        <v>1539</v>
      </c>
      <c r="D1107" t="s">
        <v>1539</v>
      </c>
      <c r="E1107" s="323" t="s">
        <v>1539</v>
      </c>
      <c r="G1107" s="323" t="s">
        <v>1539</v>
      </c>
      <c r="H1107" s="323" t="s">
        <v>1539</v>
      </c>
    </row>
    <row r="1108" spans="1:8" x14ac:dyDescent="0.25">
      <c r="A1108" s="103"/>
      <c r="C1108" s="324" t="s">
        <v>1539</v>
      </c>
      <c r="D1108" t="s">
        <v>1539</v>
      </c>
      <c r="E1108" s="323" t="s">
        <v>1539</v>
      </c>
      <c r="G1108" s="323" t="s">
        <v>1539</v>
      </c>
      <c r="H1108" s="323" t="s">
        <v>1539</v>
      </c>
    </row>
    <row r="1109" spans="1:8" x14ac:dyDescent="0.25">
      <c r="A1109" s="103"/>
      <c r="B1109" s="324"/>
      <c r="C1109" s="324" t="s">
        <v>1539</v>
      </c>
      <c r="D1109" t="s">
        <v>1539</v>
      </c>
      <c r="E1109" s="323" t="s">
        <v>1539</v>
      </c>
      <c r="G1109" s="323" t="s">
        <v>1539</v>
      </c>
      <c r="H1109" s="323" t="s">
        <v>1539</v>
      </c>
    </row>
    <row r="1110" spans="1:8" x14ac:dyDescent="0.25">
      <c r="A1110" s="103"/>
      <c r="B1110" s="324"/>
      <c r="C1110" s="324" t="s">
        <v>1539</v>
      </c>
      <c r="D1110" t="s">
        <v>1539</v>
      </c>
      <c r="E1110" s="323" t="s">
        <v>1539</v>
      </c>
      <c r="G1110" s="323" t="s">
        <v>1539</v>
      </c>
      <c r="H1110" s="323" t="s">
        <v>1539</v>
      </c>
    </row>
    <row r="1111" spans="1:8" x14ac:dyDescent="0.25">
      <c r="A1111" s="103"/>
      <c r="B1111" s="324"/>
      <c r="C1111" s="324" t="s">
        <v>1539</v>
      </c>
      <c r="D1111" t="s">
        <v>1539</v>
      </c>
      <c r="E1111" s="323" t="s">
        <v>1539</v>
      </c>
      <c r="G1111" s="323" t="s">
        <v>1539</v>
      </c>
      <c r="H1111" s="323" t="s">
        <v>1539</v>
      </c>
    </row>
    <row r="1112" spans="1:8" x14ac:dyDescent="0.25">
      <c r="A1112" s="103"/>
      <c r="B1112" s="324"/>
      <c r="C1112" s="324" t="s">
        <v>1539</v>
      </c>
      <c r="D1112" t="s">
        <v>1539</v>
      </c>
      <c r="E1112" s="323" t="s">
        <v>1539</v>
      </c>
      <c r="G1112" s="323" t="s">
        <v>1539</v>
      </c>
      <c r="H1112" s="323" t="s">
        <v>1539</v>
      </c>
    </row>
    <row r="1113" spans="1:8" x14ac:dyDescent="0.25">
      <c r="A1113" s="103"/>
      <c r="B1113" s="324"/>
      <c r="C1113" s="324" t="s">
        <v>1539</v>
      </c>
      <c r="D1113" t="s">
        <v>1539</v>
      </c>
      <c r="E1113" s="323" t="s">
        <v>1539</v>
      </c>
      <c r="G1113" s="323" t="s">
        <v>1539</v>
      </c>
      <c r="H1113" s="323" t="s">
        <v>1539</v>
      </c>
    </row>
    <row r="1114" spans="1:8" x14ac:dyDescent="0.25">
      <c r="A1114" s="103"/>
      <c r="B1114" s="324"/>
      <c r="C1114" s="324" t="s">
        <v>1539</v>
      </c>
      <c r="D1114" t="s">
        <v>1539</v>
      </c>
      <c r="E1114" s="323" t="s">
        <v>1539</v>
      </c>
      <c r="G1114" s="323" t="s">
        <v>1539</v>
      </c>
      <c r="H1114" s="323" t="s">
        <v>1539</v>
      </c>
    </row>
    <row r="1115" spans="1:8" x14ac:dyDescent="0.25">
      <c r="A1115" s="103"/>
      <c r="B1115" s="324"/>
      <c r="C1115" s="324" t="s">
        <v>1539</v>
      </c>
      <c r="D1115" t="s">
        <v>1539</v>
      </c>
      <c r="E1115" s="323" t="s">
        <v>1539</v>
      </c>
      <c r="G1115" s="323" t="s">
        <v>1539</v>
      </c>
      <c r="H1115" s="323" t="s">
        <v>1539</v>
      </c>
    </row>
    <row r="1116" spans="1:8" x14ac:dyDescent="0.25">
      <c r="A1116" s="103"/>
      <c r="B1116" s="324"/>
      <c r="C1116" s="324" t="s">
        <v>1539</v>
      </c>
      <c r="D1116" t="s">
        <v>1539</v>
      </c>
      <c r="E1116" s="323" t="s">
        <v>1539</v>
      </c>
      <c r="G1116" s="323" t="s">
        <v>1539</v>
      </c>
      <c r="H1116" s="323" t="s">
        <v>1539</v>
      </c>
    </row>
    <row r="1117" spans="1:8" x14ac:dyDescent="0.25">
      <c r="A1117" s="103"/>
      <c r="B1117" s="324"/>
      <c r="C1117" s="324" t="s">
        <v>1539</v>
      </c>
      <c r="D1117" t="s">
        <v>1539</v>
      </c>
      <c r="E1117" s="323" t="s">
        <v>1539</v>
      </c>
      <c r="G1117" s="323" t="s">
        <v>1539</v>
      </c>
      <c r="H1117" s="323" t="s">
        <v>1539</v>
      </c>
    </row>
    <row r="1118" spans="1:8" x14ac:dyDescent="0.25">
      <c r="A1118" s="103"/>
      <c r="B1118" s="324"/>
      <c r="C1118" s="324" t="s">
        <v>1539</v>
      </c>
      <c r="D1118" t="s">
        <v>1539</v>
      </c>
      <c r="E1118" s="323" t="s">
        <v>1539</v>
      </c>
      <c r="G1118" s="323" t="s">
        <v>1539</v>
      </c>
      <c r="H1118" s="323" t="s">
        <v>1539</v>
      </c>
    </row>
    <row r="1119" spans="1:8" x14ac:dyDescent="0.25">
      <c r="A1119" s="103"/>
      <c r="B1119" s="324"/>
      <c r="C1119" s="324" t="s">
        <v>1539</v>
      </c>
      <c r="D1119" t="s">
        <v>1539</v>
      </c>
      <c r="E1119" s="323" t="s">
        <v>1539</v>
      </c>
      <c r="G1119" s="323" t="s">
        <v>1539</v>
      </c>
      <c r="H1119" s="323" t="s">
        <v>1539</v>
      </c>
    </row>
    <row r="1120" spans="1:8" x14ac:dyDescent="0.25">
      <c r="A1120" s="103"/>
      <c r="B1120" s="324"/>
      <c r="C1120" s="324" t="s">
        <v>1539</v>
      </c>
      <c r="D1120" t="s">
        <v>1539</v>
      </c>
      <c r="E1120" s="323" t="s">
        <v>1539</v>
      </c>
      <c r="G1120" s="323" t="s">
        <v>1539</v>
      </c>
      <c r="H1120" s="323" t="s">
        <v>1539</v>
      </c>
    </row>
    <row r="1121" spans="1:8" x14ac:dyDescent="0.25">
      <c r="A1121" s="103"/>
      <c r="B1121" s="324"/>
      <c r="C1121" s="324" t="s">
        <v>1539</v>
      </c>
      <c r="D1121" t="s">
        <v>1539</v>
      </c>
      <c r="E1121" s="323" t="s">
        <v>1539</v>
      </c>
      <c r="G1121" s="323" t="s">
        <v>1539</v>
      </c>
      <c r="H1121" s="323" t="s">
        <v>1539</v>
      </c>
    </row>
    <row r="1122" spans="1:8" x14ac:dyDescent="0.25">
      <c r="A1122" s="103"/>
      <c r="B1122" s="324"/>
      <c r="C1122" s="324" t="s">
        <v>1539</v>
      </c>
      <c r="D1122" t="s">
        <v>1539</v>
      </c>
      <c r="E1122" s="323" t="s">
        <v>1539</v>
      </c>
      <c r="G1122" s="323" t="s">
        <v>1539</v>
      </c>
      <c r="H1122" s="323" t="s">
        <v>1539</v>
      </c>
    </row>
    <row r="1123" spans="1:8" x14ac:dyDescent="0.25">
      <c r="A1123" s="103"/>
      <c r="B1123" s="324"/>
      <c r="C1123" s="324" t="s">
        <v>1539</v>
      </c>
      <c r="D1123" t="s">
        <v>1539</v>
      </c>
      <c r="E1123" s="323" t="s">
        <v>1539</v>
      </c>
      <c r="G1123" s="323" t="s">
        <v>1539</v>
      </c>
      <c r="H1123" s="323" t="s">
        <v>1539</v>
      </c>
    </row>
    <row r="1124" spans="1:8" x14ac:dyDescent="0.25">
      <c r="A1124" s="103"/>
      <c r="B1124" s="324"/>
      <c r="C1124" s="324" t="s">
        <v>1539</v>
      </c>
      <c r="D1124" t="s">
        <v>1539</v>
      </c>
      <c r="E1124" s="323" t="s">
        <v>1539</v>
      </c>
      <c r="G1124" s="323" t="s">
        <v>1539</v>
      </c>
      <c r="H1124" s="323" t="s">
        <v>1539</v>
      </c>
    </row>
    <row r="1125" spans="1:8" x14ac:dyDescent="0.25">
      <c r="A1125" s="103"/>
      <c r="B1125" s="324"/>
      <c r="C1125" s="324" t="s">
        <v>1539</v>
      </c>
      <c r="D1125" t="s">
        <v>1539</v>
      </c>
      <c r="E1125" s="323" t="s">
        <v>1539</v>
      </c>
      <c r="G1125" s="323" t="s">
        <v>1539</v>
      </c>
      <c r="H1125" s="323" t="s">
        <v>1539</v>
      </c>
    </row>
    <row r="1126" spans="1:8" x14ac:dyDescent="0.25">
      <c r="A1126" s="103"/>
      <c r="B1126" s="324"/>
      <c r="C1126" s="324" t="s">
        <v>1539</v>
      </c>
      <c r="D1126" t="s">
        <v>1539</v>
      </c>
      <c r="E1126" s="323" t="s">
        <v>1539</v>
      </c>
      <c r="G1126" s="323" t="s">
        <v>1539</v>
      </c>
      <c r="H1126" s="323" t="s">
        <v>1539</v>
      </c>
    </row>
    <row r="1127" spans="1:8" x14ac:dyDescent="0.25">
      <c r="A1127" s="103"/>
      <c r="B1127" s="324"/>
      <c r="C1127" s="324" t="s">
        <v>1539</v>
      </c>
      <c r="D1127" t="s">
        <v>1539</v>
      </c>
      <c r="E1127" s="323" t="s">
        <v>1539</v>
      </c>
      <c r="G1127" s="323" t="s">
        <v>1539</v>
      </c>
      <c r="H1127" s="323" t="s">
        <v>1539</v>
      </c>
    </row>
    <row r="1128" spans="1:8" x14ac:dyDescent="0.25">
      <c r="A1128" s="103"/>
      <c r="B1128" s="324"/>
      <c r="C1128" s="324" t="s">
        <v>1539</v>
      </c>
      <c r="D1128" t="s">
        <v>1539</v>
      </c>
      <c r="E1128" s="323" t="s">
        <v>1539</v>
      </c>
      <c r="G1128" s="323" t="s">
        <v>1539</v>
      </c>
      <c r="H1128" s="323" t="s">
        <v>1539</v>
      </c>
    </row>
    <row r="1129" spans="1:8" x14ac:dyDescent="0.25">
      <c r="A1129" s="103"/>
      <c r="B1129" s="324"/>
      <c r="C1129" s="324" t="s">
        <v>1539</v>
      </c>
      <c r="D1129" t="s">
        <v>1539</v>
      </c>
      <c r="E1129" s="323" t="s">
        <v>1539</v>
      </c>
      <c r="G1129" s="323" t="s">
        <v>1539</v>
      </c>
      <c r="H1129" s="323" t="s">
        <v>1539</v>
      </c>
    </row>
    <row r="1130" spans="1:8" x14ac:dyDescent="0.25">
      <c r="A1130" s="103"/>
      <c r="B1130" s="324"/>
      <c r="C1130" s="324" t="s">
        <v>1539</v>
      </c>
      <c r="D1130" t="s">
        <v>1539</v>
      </c>
      <c r="E1130" s="323" t="s">
        <v>1539</v>
      </c>
      <c r="G1130" s="323" t="s">
        <v>1539</v>
      </c>
      <c r="H1130" s="323" t="s">
        <v>1539</v>
      </c>
    </row>
    <row r="1131" spans="1:8" x14ac:dyDescent="0.25">
      <c r="A1131" s="103"/>
      <c r="B1131" s="324"/>
      <c r="C1131" s="324" t="s">
        <v>1539</v>
      </c>
      <c r="D1131" t="s">
        <v>1539</v>
      </c>
      <c r="E1131" s="323" t="s">
        <v>1539</v>
      </c>
      <c r="G1131" s="323" t="s">
        <v>1539</v>
      </c>
      <c r="H1131" s="323" t="s">
        <v>1539</v>
      </c>
    </row>
    <row r="1132" spans="1:8" x14ac:dyDescent="0.25">
      <c r="A1132" s="103"/>
      <c r="B1132" s="324"/>
      <c r="C1132" s="324" t="s">
        <v>1539</v>
      </c>
      <c r="D1132" t="s">
        <v>1539</v>
      </c>
      <c r="E1132" s="323" t="s">
        <v>1539</v>
      </c>
      <c r="G1132" s="323" t="s">
        <v>1539</v>
      </c>
      <c r="H1132" s="323" t="s">
        <v>1539</v>
      </c>
    </row>
    <row r="1133" spans="1:8" x14ac:dyDescent="0.25">
      <c r="A1133" s="103"/>
      <c r="B1133" s="324"/>
      <c r="C1133" s="324" t="s">
        <v>1539</v>
      </c>
      <c r="D1133" t="s">
        <v>1539</v>
      </c>
      <c r="E1133" s="323" t="s">
        <v>1539</v>
      </c>
      <c r="G1133" s="323" t="s">
        <v>1539</v>
      </c>
      <c r="H1133" s="323" t="s">
        <v>1539</v>
      </c>
    </row>
    <row r="1134" spans="1:8" x14ac:dyDescent="0.25">
      <c r="A1134" s="103"/>
      <c r="B1134" s="324"/>
      <c r="C1134" s="324" t="s">
        <v>1539</v>
      </c>
      <c r="D1134" t="s">
        <v>1539</v>
      </c>
      <c r="E1134" s="323" t="s">
        <v>1539</v>
      </c>
      <c r="G1134" s="323" t="s">
        <v>1539</v>
      </c>
      <c r="H1134" s="323" t="s">
        <v>1539</v>
      </c>
    </row>
    <row r="1135" spans="1:8" x14ac:dyDescent="0.25">
      <c r="A1135" s="103"/>
      <c r="B1135" s="324"/>
      <c r="C1135" s="324" t="s">
        <v>1539</v>
      </c>
      <c r="D1135" t="s">
        <v>1539</v>
      </c>
      <c r="E1135" s="323" t="s">
        <v>1539</v>
      </c>
      <c r="G1135" s="323" t="s">
        <v>1539</v>
      </c>
      <c r="H1135" s="323" t="s">
        <v>1539</v>
      </c>
    </row>
    <row r="1136" spans="1:8" x14ac:dyDescent="0.25">
      <c r="A1136" s="103"/>
      <c r="B1136" s="326"/>
      <c r="C1136" s="324" t="s">
        <v>1539</v>
      </c>
      <c r="D1136" t="s">
        <v>1539</v>
      </c>
      <c r="E1136" s="323" t="s">
        <v>1539</v>
      </c>
      <c r="G1136" s="323" t="s">
        <v>1539</v>
      </c>
      <c r="H1136" s="323" t="s">
        <v>1539</v>
      </c>
    </row>
    <row r="1137" spans="1:8" x14ac:dyDescent="0.25">
      <c r="A1137" s="103"/>
      <c r="C1137" s="324" t="s">
        <v>1539</v>
      </c>
      <c r="D1137" t="s">
        <v>1539</v>
      </c>
      <c r="E1137" s="323" t="s">
        <v>1539</v>
      </c>
      <c r="G1137" s="323" t="s">
        <v>1539</v>
      </c>
      <c r="H1137" s="323" t="s">
        <v>1539</v>
      </c>
    </row>
    <row r="1138" spans="1:8" x14ac:dyDescent="0.25">
      <c r="A1138" s="103"/>
      <c r="C1138" s="324" t="s">
        <v>1539</v>
      </c>
      <c r="D1138" t="s">
        <v>1539</v>
      </c>
      <c r="E1138" s="323" t="s">
        <v>1539</v>
      </c>
      <c r="G1138" s="323" t="s">
        <v>1539</v>
      </c>
      <c r="H1138" s="323" t="s">
        <v>1539</v>
      </c>
    </row>
    <row r="1139" spans="1:8" x14ac:dyDescent="0.25">
      <c r="A1139" s="103"/>
      <c r="C1139" s="324" t="s">
        <v>1539</v>
      </c>
      <c r="D1139" t="s">
        <v>1539</v>
      </c>
      <c r="E1139" s="323" t="s">
        <v>1539</v>
      </c>
      <c r="G1139" s="323" t="s">
        <v>1539</v>
      </c>
      <c r="H1139" s="323" t="s">
        <v>1539</v>
      </c>
    </row>
    <row r="1140" spans="1:8" x14ac:dyDescent="0.25">
      <c r="A1140" s="103"/>
      <c r="C1140" s="324" t="s">
        <v>1539</v>
      </c>
      <c r="D1140" t="s">
        <v>1539</v>
      </c>
      <c r="E1140" s="323" t="s">
        <v>1539</v>
      </c>
      <c r="G1140" s="323" t="s">
        <v>1539</v>
      </c>
      <c r="H1140" s="323" t="s">
        <v>1539</v>
      </c>
    </row>
    <row r="1141" spans="1:8" x14ac:dyDescent="0.25">
      <c r="A1141" s="103"/>
      <c r="B1141" s="324"/>
      <c r="C1141" s="324" t="s">
        <v>1539</v>
      </c>
      <c r="D1141" t="s">
        <v>1539</v>
      </c>
      <c r="E1141" s="323" t="s">
        <v>1539</v>
      </c>
      <c r="G1141" s="323" t="s">
        <v>1539</v>
      </c>
      <c r="H1141" s="323" t="s">
        <v>1539</v>
      </c>
    </row>
    <row r="1142" spans="1:8" x14ac:dyDescent="0.25">
      <c r="A1142" s="103"/>
      <c r="B1142" s="324"/>
      <c r="C1142" s="324" t="s">
        <v>1539</v>
      </c>
      <c r="D1142" t="s">
        <v>1539</v>
      </c>
      <c r="E1142" s="323" t="s">
        <v>1539</v>
      </c>
      <c r="G1142" s="323" t="s">
        <v>1539</v>
      </c>
      <c r="H1142" s="323" t="s">
        <v>1539</v>
      </c>
    </row>
    <row r="1143" spans="1:8" x14ac:dyDescent="0.25">
      <c r="A1143" s="103"/>
      <c r="B1143" s="324"/>
      <c r="C1143" s="324" t="s">
        <v>1539</v>
      </c>
      <c r="D1143" t="s">
        <v>1539</v>
      </c>
      <c r="E1143" s="323" t="s">
        <v>1539</v>
      </c>
      <c r="G1143" s="323" t="s">
        <v>1539</v>
      </c>
      <c r="H1143" s="323" t="s">
        <v>1539</v>
      </c>
    </row>
    <row r="1144" spans="1:8" x14ac:dyDescent="0.25">
      <c r="A1144" s="103"/>
      <c r="B1144" s="324"/>
      <c r="C1144" s="324" t="s">
        <v>1539</v>
      </c>
      <c r="D1144" t="s">
        <v>1539</v>
      </c>
      <c r="E1144" s="323" t="s">
        <v>1539</v>
      </c>
      <c r="G1144" s="323" t="s">
        <v>1539</v>
      </c>
      <c r="H1144" s="323" t="s">
        <v>1539</v>
      </c>
    </row>
    <row r="1145" spans="1:8" x14ac:dyDescent="0.25">
      <c r="A1145" s="103"/>
      <c r="B1145" s="324"/>
      <c r="C1145" s="324" t="s">
        <v>1539</v>
      </c>
      <c r="D1145" t="s">
        <v>1539</v>
      </c>
      <c r="E1145" s="323" t="s">
        <v>1539</v>
      </c>
      <c r="G1145" s="323" t="s">
        <v>1539</v>
      </c>
      <c r="H1145" s="323" t="s">
        <v>1539</v>
      </c>
    </row>
    <row r="1146" spans="1:8" x14ac:dyDescent="0.25">
      <c r="A1146" s="103"/>
      <c r="B1146" s="324"/>
      <c r="C1146" s="324" t="s">
        <v>1539</v>
      </c>
      <c r="D1146" t="s">
        <v>1539</v>
      </c>
      <c r="E1146" s="323" t="s">
        <v>1539</v>
      </c>
      <c r="G1146" s="323" t="s">
        <v>1539</v>
      </c>
      <c r="H1146" s="323" t="s">
        <v>1539</v>
      </c>
    </row>
    <row r="1147" spans="1:8" x14ac:dyDescent="0.25">
      <c r="A1147" s="103"/>
      <c r="B1147" s="324"/>
      <c r="C1147" s="324" t="s">
        <v>1539</v>
      </c>
      <c r="D1147" t="s">
        <v>1539</v>
      </c>
      <c r="E1147" s="323" t="s">
        <v>1539</v>
      </c>
      <c r="G1147" s="323" t="s">
        <v>1539</v>
      </c>
      <c r="H1147" s="323" t="s">
        <v>1539</v>
      </c>
    </row>
    <row r="1148" spans="1:8" x14ac:dyDescent="0.25">
      <c r="A1148" s="103"/>
      <c r="B1148" s="324"/>
      <c r="C1148" s="324" t="s">
        <v>1539</v>
      </c>
      <c r="D1148" t="s">
        <v>1539</v>
      </c>
      <c r="E1148" s="323" t="s">
        <v>1539</v>
      </c>
      <c r="G1148" s="323" t="s">
        <v>1539</v>
      </c>
      <c r="H1148" s="323" t="s">
        <v>1539</v>
      </c>
    </row>
    <row r="1149" spans="1:8" x14ac:dyDescent="0.25">
      <c r="A1149" s="103"/>
      <c r="B1149" s="324"/>
      <c r="C1149" s="324" t="s">
        <v>1539</v>
      </c>
      <c r="D1149" t="s">
        <v>1539</v>
      </c>
      <c r="E1149" s="323" t="s">
        <v>1539</v>
      </c>
      <c r="G1149" s="323" t="s">
        <v>1539</v>
      </c>
      <c r="H1149" s="323" t="s">
        <v>1539</v>
      </c>
    </row>
    <row r="1150" spans="1:8" x14ac:dyDescent="0.25">
      <c r="A1150" s="103"/>
      <c r="B1150" s="324"/>
      <c r="C1150" s="324" t="s">
        <v>1539</v>
      </c>
      <c r="D1150" t="s">
        <v>1539</v>
      </c>
      <c r="E1150" s="323" t="s">
        <v>1539</v>
      </c>
      <c r="G1150" s="323" t="s">
        <v>1539</v>
      </c>
      <c r="H1150" s="323" t="s">
        <v>1539</v>
      </c>
    </row>
    <row r="1151" spans="1:8" x14ac:dyDescent="0.25">
      <c r="A1151" s="103"/>
      <c r="B1151" s="324"/>
      <c r="C1151" s="324" t="s">
        <v>1539</v>
      </c>
      <c r="D1151" t="s">
        <v>1539</v>
      </c>
      <c r="E1151" s="323" t="s">
        <v>1539</v>
      </c>
      <c r="G1151" s="323" t="s">
        <v>1539</v>
      </c>
      <c r="H1151" s="323" t="s">
        <v>1539</v>
      </c>
    </row>
    <row r="1152" spans="1:8" x14ac:dyDescent="0.25">
      <c r="A1152" s="103"/>
      <c r="B1152" s="324"/>
      <c r="C1152" s="324" t="s">
        <v>1539</v>
      </c>
      <c r="D1152" t="s">
        <v>1539</v>
      </c>
      <c r="E1152" s="323" t="s">
        <v>1539</v>
      </c>
      <c r="G1152" s="323" t="s">
        <v>1539</v>
      </c>
      <c r="H1152" s="323" t="s">
        <v>1539</v>
      </c>
    </row>
    <row r="1153" spans="1:8" x14ac:dyDescent="0.25">
      <c r="A1153" s="103"/>
      <c r="B1153" s="324"/>
      <c r="C1153" s="324" t="s">
        <v>1539</v>
      </c>
      <c r="D1153" t="s">
        <v>1539</v>
      </c>
      <c r="E1153" s="323" t="s">
        <v>1539</v>
      </c>
      <c r="G1153" s="323" t="s">
        <v>1539</v>
      </c>
      <c r="H1153" s="323" t="s">
        <v>1539</v>
      </c>
    </row>
    <row r="1154" spans="1:8" x14ac:dyDescent="0.25">
      <c r="A1154" s="103"/>
      <c r="B1154" s="324"/>
      <c r="C1154" s="324" t="s">
        <v>1539</v>
      </c>
      <c r="D1154" t="s">
        <v>1539</v>
      </c>
      <c r="E1154" s="323" t="s">
        <v>1539</v>
      </c>
      <c r="G1154" s="323" t="s">
        <v>1539</v>
      </c>
      <c r="H1154" s="323" t="s">
        <v>1539</v>
      </c>
    </row>
    <row r="1155" spans="1:8" x14ac:dyDescent="0.25">
      <c r="A1155" s="103"/>
      <c r="B1155" s="324"/>
      <c r="C1155" s="324" t="s">
        <v>1539</v>
      </c>
      <c r="D1155" t="s">
        <v>1539</v>
      </c>
      <c r="E1155" s="323" t="s">
        <v>1539</v>
      </c>
      <c r="G1155" s="323" t="s">
        <v>1539</v>
      </c>
      <c r="H1155" s="323" t="s">
        <v>1539</v>
      </c>
    </row>
    <row r="1156" spans="1:8" x14ac:dyDescent="0.25">
      <c r="A1156" s="103"/>
      <c r="B1156" s="324"/>
      <c r="C1156" s="324" t="s">
        <v>1539</v>
      </c>
      <c r="D1156" t="s">
        <v>1539</v>
      </c>
      <c r="E1156" s="323" t="s">
        <v>1539</v>
      </c>
      <c r="G1156" s="323" t="s">
        <v>1539</v>
      </c>
      <c r="H1156" s="323" t="s">
        <v>1539</v>
      </c>
    </row>
    <row r="1157" spans="1:8" x14ac:dyDescent="0.25">
      <c r="A1157" s="103"/>
      <c r="B1157" s="324"/>
      <c r="C1157" s="324" t="s">
        <v>1539</v>
      </c>
      <c r="D1157" t="s">
        <v>1539</v>
      </c>
      <c r="E1157" s="323" t="s">
        <v>1539</v>
      </c>
      <c r="G1157" s="323" t="s">
        <v>1539</v>
      </c>
      <c r="H1157" s="323" t="s">
        <v>1539</v>
      </c>
    </row>
    <row r="1158" spans="1:8" x14ac:dyDescent="0.25">
      <c r="A1158" s="103"/>
      <c r="B1158" s="324"/>
      <c r="C1158" s="324" t="s">
        <v>1539</v>
      </c>
      <c r="D1158" t="s">
        <v>1539</v>
      </c>
      <c r="E1158" s="323" t="s">
        <v>1539</v>
      </c>
      <c r="G1158" s="323" t="s">
        <v>1539</v>
      </c>
      <c r="H1158" s="323" t="s">
        <v>1539</v>
      </c>
    </row>
    <row r="1159" spans="1:8" x14ac:dyDescent="0.25">
      <c r="A1159" s="103"/>
      <c r="B1159" s="324"/>
      <c r="C1159" s="324" t="s">
        <v>1539</v>
      </c>
      <c r="D1159" t="s">
        <v>1539</v>
      </c>
      <c r="E1159" s="323" t="s">
        <v>1539</v>
      </c>
      <c r="G1159" s="323" t="s">
        <v>1539</v>
      </c>
      <c r="H1159" s="323" t="s">
        <v>1539</v>
      </c>
    </row>
    <row r="1160" spans="1:8" x14ac:dyDescent="0.25">
      <c r="A1160" s="103"/>
      <c r="B1160" s="324"/>
      <c r="C1160" s="324" t="s">
        <v>1539</v>
      </c>
      <c r="D1160" t="s">
        <v>1539</v>
      </c>
      <c r="E1160" s="323" t="s">
        <v>1539</v>
      </c>
      <c r="G1160" s="323" t="s">
        <v>1539</v>
      </c>
      <c r="H1160" s="323" t="s">
        <v>1539</v>
      </c>
    </row>
    <row r="1161" spans="1:8" x14ac:dyDescent="0.25">
      <c r="A1161" s="103"/>
      <c r="B1161" s="324"/>
      <c r="C1161" s="324" t="s">
        <v>1539</v>
      </c>
      <c r="D1161" t="s">
        <v>1539</v>
      </c>
      <c r="E1161" s="323" t="s">
        <v>1539</v>
      </c>
      <c r="G1161" s="323" t="s">
        <v>1539</v>
      </c>
      <c r="H1161" s="323" t="s">
        <v>1539</v>
      </c>
    </row>
    <row r="1162" spans="1:8" x14ac:dyDescent="0.25">
      <c r="A1162" s="103"/>
      <c r="B1162" s="324"/>
      <c r="C1162" s="324" t="s">
        <v>1539</v>
      </c>
      <c r="D1162" t="s">
        <v>1539</v>
      </c>
      <c r="E1162" s="323" t="s">
        <v>1539</v>
      </c>
      <c r="G1162" s="323" t="s">
        <v>1539</v>
      </c>
      <c r="H1162" s="323" t="s">
        <v>1539</v>
      </c>
    </row>
    <row r="1163" spans="1:8" x14ac:dyDescent="0.25">
      <c r="A1163" s="103"/>
      <c r="B1163" s="324"/>
      <c r="C1163" s="324" t="s">
        <v>1539</v>
      </c>
      <c r="D1163" t="s">
        <v>1539</v>
      </c>
      <c r="E1163" s="323" t="s">
        <v>1539</v>
      </c>
      <c r="G1163" s="323" t="s">
        <v>1539</v>
      </c>
      <c r="H1163" s="323" t="s">
        <v>1539</v>
      </c>
    </row>
    <row r="1164" spans="1:8" x14ac:dyDescent="0.25">
      <c r="A1164" s="103"/>
      <c r="B1164" s="324"/>
      <c r="C1164" s="324" t="s">
        <v>1539</v>
      </c>
      <c r="D1164" t="s">
        <v>1539</v>
      </c>
      <c r="E1164" s="323" t="s">
        <v>1539</v>
      </c>
      <c r="G1164" s="323" t="s">
        <v>1539</v>
      </c>
      <c r="H1164" s="323" t="s">
        <v>1539</v>
      </c>
    </row>
    <row r="1165" spans="1:8" x14ac:dyDescent="0.25">
      <c r="A1165" s="103"/>
      <c r="B1165" s="324"/>
      <c r="C1165" s="324" t="s">
        <v>1539</v>
      </c>
      <c r="D1165" t="s">
        <v>1539</v>
      </c>
      <c r="E1165" s="323" t="s">
        <v>1539</v>
      </c>
      <c r="G1165" s="323" t="s">
        <v>1539</v>
      </c>
      <c r="H1165" s="323" t="s">
        <v>1539</v>
      </c>
    </row>
    <row r="1166" spans="1:8" x14ac:dyDescent="0.25">
      <c r="A1166" s="103"/>
      <c r="B1166" s="324"/>
      <c r="C1166" s="324" t="s">
        <v>1539</v>
      </c>
      <c r="D1166" t="s">
        <v>1539</v>
      </c>
      <c r="E1166" s="323" t="s">
        <v>1539</v>
      </c>
      <c r="G1166" s="323" t="s">
        <v>1539</v>
      </c>
      <c r="H1166" s="323" t="s">
        <v>1539</v>
      </c>
    </row>
    <row r="1167" spans="1:8" x14ac:dyDescent="0.25">
      <c r="A1167" s="103"/>
      <c r="B1167" s="324"/>
      <c r="C1167" s="324" t="s">
        <v>1539</v>
      </c>
      <c r="D1167" t="s">
        <v>1539</v>
      </c>
      <c r="E1167" s="323" t="s">
        <v>1539</v>
      </c>
      <c r="G1167" s="323" t="s">
        <v>1539</v>
      </c>
      <c r="H1167" s="323" t="s">
        <v>1539</v>
      </c>
    </row>
    <row r="1168" spans="1:8" x14ac:dyDescent="0.25">
      <c r="A1168" s="103"/>
      <c r="B1168" s="324"/>
      <c r="C1168" s="324" t="s">
        <v>1539</v>
      </c>
      <c r="D1168" t="s">
        <v>1539</v>
      </c>
      <c r="E1168" s="323" t="s">
        <v>1539</v>
      </c>
      <c r="G1168" s="323" t="s">
        <v>1539</v>
      </c>
      <c r="H1168" s="323" t="s">
        <v>1539</v>
      </c>
    </row>
    <row r="1169" spans="1:8" x14ac:dyDescent="0.25">
      <c r="A1169" s="103"/>
      <c r="B1169" s="324"/>
      <c r="C1169" s="324" t="s">
        <v>1539</v>
      </c>
      <c r="D1169" t="s">
        <v>1539</v>
      </c>
      <c r="E1169" s="323" t="s">
        <v>1539</v>
      </c>
      <c r="G1169" s="323" t="s">
        <v>1539</v>
      </c>
      <c r="H1169" s="323" t="s">
        <v>1539</v>
      </c>
    </row>
    <row r="1170" spans="1:8" x14ac:dyDescent="0.25">
      <c r="A1170" s="103"/>
      <c r="B1170" s="324"/>
      <c r="C1170" s="324" t="s">
        <v>1539</v>
      </c>
      <c r="D1170" t="s">
        <v>1539</v>
      </c>
      <c r="E1170" s="323" t="s">
        <v>1539</v>
      </c>
      <c r="G1170" s="323" t="s">
        <v>1539</v>
      </c>
      <c r="H1170" s="323" t="s">
        <v>1539</v>
      </c>
    </row>
    <row r="1171" spans="1:8" x14ac:dyDescent="0.25">
      <c r="A1171" s="103"/>
      <c r="B1171" s="324"/>
      <c r="C1171" s="324" t="s">
        <v>1539</v>
      </c>
      <c r="D1171" t="s">
        <v>1539</v>
      </c>
      <c r="E1171" s="323" t="s">
        <v>1539</v>
      </c>
      <c r="G1171" s="323" t="s">
        <v>1539</v>
      </c>
      <c r="H1171" s="323" t="s">
        <v>1539</v>
      </c>
    </row>
    <row r="1172" spans="1:8" x14ac:dyDescent="0.25">
      <c r="A1172" s="103"/>
      <c r="B1172" s="324"/>
      <c r="C1172" s="324" t="s">
        <v>1539</v>
      </c>
      <c r="D1172" t="s">
        <v>1539</v>
      </c>
      <c r="E1172" s="323" t="s">
        <v>1539</v>
      </c>
      <c r="G1172" s="323" t="s">
        <v>1539</v>
      </c>
      <c r="H1172" s="323" t="s">
        <v>1539</v>
      </c>
    </row>
    <row r="1173" spans="1:8" x14ac:dyDescent="0.25">
      <c r="A1173" s="103"/>
      <c r="B1173" s="324"/>
      <c r="C1173" s="324" t="s">
        <v>1539</v>
      </c>
      <c r="D1173" t="s">
        <v>1539</v>
      </c>
      <c r="E1173" s="323" t="s">
        <v>1539</v>
      </c>
      <c r="G1173" s="323" t="s">
        <v>1539</v>
      </c>
      <c r="H1173" s="323" t="s">
        <v>1539</v>
      </c>
    </row>
    <row r="1174" spans="1:8" x14ac:dyDescent="0.25">
      <c r="A1174" s="103"/>
      <c r="B1174" s="324"/>
      <c r="C1174" s="324" t="s">
        <v>1539</v>
      </c>
      <c r="D1174" t="s">
        <v>1539</v>
      </c>
      <c r="E1174" s="323" t="s">
        <v>1539</v>
      </c>
      <c r="G1174" s="323" t="s">
        <v>1539</v>
      </c>
      <c r="H1174" s="323" t="s">
        <v>1539</v>
      </c>
    </row>
    <row r="1175" spans="1:8" x14ac:dyDescent="0.25">
      <c r="A1175" s="103"/>
      <c r="B1175" s="324"/>
      <c r="C1175" s="324" t="s">
        <v>1539</v>
      </c>
      <c r="D1175" t="s">
        <v>1539</v>
      </c>
      <c r="E1175" s="323" t="s">
        <v>1539</v>
      </c>
      <c r="G1175" s="323" t="s">
        <v>1539</v>
      </c>
      <c r="H1175" s="323" t="s">
        <v>1539</v>
      </c>
    </row>
    <row r="1176" spans="1:8" x14ac:dyDescent="0.25">
      <c r="A1176" s="103"/>
      <c r="B1176" s="324"/>
      <c r="C1176" s="324" t="s">
        <v>1539</v>
      </c>
      <c r="D1176" t="s">
        <v>1539</v>
      </c>
      <c r="E1176" s="323" t="s">
        <v>1539</v>
      </c>
      <c r="G1176" s="323" t="s">
        <v>1539</v>
      </c>
      <c r="H1176" s="323" t="s">
        <v>1539</v>
      </c>
    </row>
    <row r="1177" spans="1:8" x14ac:dyDescent="0.25">
      <c r="A1177" s="103"/>
      <c r="B1177" s="324"/>
      <c r="C1177" s="324" t="s">
        <v>1539</v>
      </c>
      <c r="D1177" t="s">
        <v>1539</v>
      </c>
      <c r="E1177" s="323" t="s">
        <v>1539</v>
      </c>
      <c r="G1177" s="323" t="s">
        <v>1539</v>
      </c>
      <c r="H1177" s="323" t="s">
        <v>1539</v>
      </c>
    </row>
    <row r="1178" spans="1:8" x14ac:dyDescent="0.25">
      <c r="A1178" s="103"/>
      <c r="B1178" s="324"/>
      <c r="C1178" s="324" t="s">
        <v>1539</v>
      </c>
      <c r="D1178" t="s">
        <v>1539</v>
      </c>
      <c r="E1178" s="323" t="s">
        <v>1539</v>
      </c>
      <c r="G1178" s="323" t="s">
        <v>1539</v>
      </c>
      <c r="H1178" s="323" t="s">
        <v>1539</v>
      </c>
    </row>
    <row r="1179" spans="1:8" x14ac:dyDescent="0.25">
      <c r="A1179" s="103"/>
      <c r="B1179" s="324"/>
      <c r="C1179" s="324" t="s">
        <v>1539</v>
      </c>
      <c r="D1179" t="s">
        <v>1539</v>
      </c>
      <c r="E1179" s="323" t="s">
        <v>1539</v>
      </c>
      <c r="G1179" s="323" t="s">
        <v>1539</v>
      </c>
      <c r="H1179" s="323" t="s">
        <v>1539</v>
      </c>
    </row>
    <row r="1180" spans="1:8" x14ac:dyDescent="0.25">
      <c r="A1180" s="103"/>
      <c r="B1180" s="324"/>
      <c r="C1180" s="324" t="s">
        <v>1539</v>
      </c>
      <c r="D1180" t="s">
        <v>1539</v>
      </c>
      <c r="E1180" s="323" t="s">
        <v>1539</v>
      </c>
      <c r="G1180" s="323" t="s">
        <v>1539</v>
      </c>
      <c r="H1180" s="323" t="s">
        <v>1539</v>
      </c>
    </row>
    <row r="1181" spans="1:8" x14ac:dyDescent="0.25">
      <c r="A1181" s="103"/>
      <c r="B1181" s="324"/>
      <c r="C1181" s="324" t="s">
        <v>1539</v>
      </c>
      <c r="D1181" t="s">
        <v>1539</v>
      </c>
      <c r="E1181" s="323" t="s">
        <v>1539</v>
      </c>
      <c r="G1181" s="323" t="s">
        <v>1539</v>
      </c>
      <c r="H1181" s="323" t="s">
        <v>1539</v>
      </c>
    </row>
    <row r="1182" spans="1:8" x14ac:dyDescent="0.25">
      <c r="A1182" s="103"/>
      <c r="B1182" s="324"/>
      <c r="C1182" s="324" t="s">
        <v>1539</v>
      </c>
      <c r="D1182" t="s">
        <v>1539</v>
      </c>
      <c r="E1182" s="323" t="s">
        <v>1539</v>
      </c>
      <c r="G1182" s="323" t="s">
        <v>1539</v>
      </c>
      <c r="H1182" s="323" t="s">
        <v>1539</v>
      </c>
    </row>
    <row r="1183" spans="1:8" x14ac:dyDescent="0.25">
      <c r="A1183" s="103"/>
      <c r="B1183" s="324"/>
      <c r="C1183" s="324" t="s">
        <v>1539</v>
      </c>
      <c r="D1183" t="s">
        <v>1539</v>
      </c>
      <c r="E1183" s="323" t="s">
        <v>1539</v>
      </c>
      <c r="G1183" s="323" t="s">
        <v>1539</v>
      </c>
      <c r="H1183" s="323" t="s">
        <v>1539</v>
      </c>
    </row>
    <row r="1184" spans="1:8" x14ac:dyDescent="0.25">
      <c r="A1184" s="103"/>
      <c r="B1184" s="324"/>
      <c r="C1184" s="324" t="s">
        <v>1539</v>
      </c>
      <c r="D1184" t="s">
        <v>1539</v>
      </c>
      <c r="E1184" s="323" t="s">
        <v>1539</v>
      </c>
      <c r="G1184" s="323" t="s">
        <v>1539</v>
      </c>
      <c r="H1184" s="323" t="s">
        <v>1539</v>
      </c>
    </row>
    <row r="1185" spans="1:8" x14ac:dyDescent="0.25">
      <c r="A1185" s="103"/>
      <c r="B1185" s="324"/>
      <c r="C1185" s="324" t="s">
        <v>1539</v>
      </c>
      <c r="D1185" t="s">
        <v>1539</v>
      </c>
      <c r="E1185" s="323" t="s">
        <v>1539</v>
      </c>
      <c r="G1185" s="323" t="s">
        <v>1539</v>
      </c>
      <c r="H1185" s="323" t="s">
        <v>1539</v>
      </c>
    </row>
    <row r="1186" spans="1:8" x14ac:dyDescent="0.25">
      <c r="A1186" s="103"/>
      <c r="B1186" s="324"/>
      <c r="C1186" s="324" t="s">
        <v>1539</v>
      </c>
      <c r="D1186" t="s">
        <v>1539</v>
      </c>
      <c r="E1186" s="323" t="s">
        <v>1539</v>
      </c>
      <c r="G1186" s="323" t="s">
        <v>1539</v>
      </c>
      <c r="H1186" s="323" t="s">
        <v>1539</v>
      </c>
    </row>
    <row r="1187" spans="1:8" x14ac:dyDescent="0.25">
      <c r="A1187" s="103"/>
      <c r="B1187" s="324"/>
      <c r="C1187" s="324" t="s">
        <v>1539</v>
      </c>
      <c r="D1187" t="s">
        <v>1539</v>
      </c>
      <c r="E1187" s="323" t="s">
        <v>1539</v>
      </c>
      <c r="G1187" s="323" t="s">
        <v>1539</v>
      </c>
      <c r="H1187" s="323" t="s">
        <v>1539</v>
      </c>
    </row>
    <row r="1188" spans="1:8" x14ac:dyDescent="0.25">
      <c r="A1188" s="103"/>
      <c r="B1188" s="324"/>
      <c r="C1188" s="324" t="s">
        <v>1539</v>
      </c>
      <c r="D1188" t="s">
        <v>1539</v>
      </c>
      <c r="E1188" s="323" t="s">
        <v>1539</v>
      </c>
      <c r="G1188" s="323" t="s">
        <v>1539</v>
      </c>
      <c r="H1188" s="323" t="s">
        <v>1539</v>
      </c>
    </row>
    <row r="1189" spans="1:8" x14ac:dyDescent="0.25">
      <c r="A1189" s="103"/>
      <c r="B1189" s="324"/>
      <c r="C1189" s="324" t="s">
        <v>1539</v>
      </c>
      <c r="D1189" t="s">
        <v>1539</v>
      </c>
      <c r="E1189" s="323" t="s">
        <v>1539</v>
      </c>
      <c r="G1189" s="323" t="s">
        <v>1539</v>
      </c>
      <c r="H1189" s="323" t="s">
        <v>1539</v>
      </c>
    </row>
    <row r="1190" spans="1:8" x14ac:dyDescent="0.25">
      <c r="A1190" s="103"/>
      <c r="B1190" s="326"/>
      <c r="C1190" s="324" t="s">
        <v>1539</v>
      </c>
      <c r="D1190" t="s">
        <v>1539</v>
      </c>
      <c r="E1190" s="323" t="s">
        <v>1539</v>
      </c>
      <c r="G1190" s="323" t="s">
        <v>1539</v>
      </c>
      <c r="H1190" s="323" t="s">
        <v>1539</v>
      </c>
    </row>
    <row r="1191" spans="1:8" x14ac:dyDescent="0.25">
      <c r="A1191" s="103"/>
      <c r="C1191" s="324" t="s">
        <v>1539</v>
      </c>
      <c r="D1191" t="s">
        <v>1539</v>
      </c>
      <c r="E1191" s="323" t="s">
        <v>1539</v>
      </c>
      <c r="G1191" s="323" t="s">
        <v>1539</v>
      </c>
      <c r="H1191" s="323" t="s">
        <v>1539</v>
      </c>
    </row>
    <row r="1192" spans="1:8" x14ac:dyDescent="0.25">
      <c r="A1192" s="103"/>
      <c r="C1192" s="324" t="s">
        <v>1539</v>
      </c>
      <c r="D1192" t="s">
        <v>1539</v>
      </c>
      <c r="E1192" s="323" t="s">
        <v>1539</v>
      </c>
      <c r="G1192" s="323" t="s">
        <v>1539</v>
      </c>
      <c r="H1192" s="323" t="s">
        <v>1539</v>
      </c>
    </row>
    <row r="1193" spans="1:8" x14ac:dyDescent="0.25">
      <c r="A1193" s="103"/>
      <c r="C1193" s="324" t="s">
        <v>1539</v>
      </c>
      <c r="D1193" t="s">
        <v>1539</v>
      </c>
      <c r="E1193" s="323" t="s">
        <v>1539</v>
      </c>
      <c r="G1193" s="323" t="s">
        <v>1539</v>
      </c>
      <c r="H1193" s="323" t="s">
        <v>1539</v>
      </c>
    </row>
    <row r="1194" spans="1:8" x14ac:dyDescent="0.25">
      <c r="A1194" s="103"/>
      <c r="C1194" s="324" t="s">
        <v>1539</v>
      </c>
      <c r="D1194" t="s">
        <v>1539</v>
      </c>
      <c r="E1194" s="323" t="s">
        <v>1539</v>
      </c>
      <c r="G1194" s="323" t="s">
        <v>1539</v>
      </c>
      <c r="H1194" s="323" t="s">
        <v>1539</v>
      </c>
    </row>
    <row r="1195" spans="1:8" x14ac:dyDescent="0.25">
      <c r="A1195" s="103"/>
      <c r="B1195" s="326"/>
      <c r="C1195" s="324" t="s">
        <v>1539</v>
      </c>
      <c r="D1195" t="s">
        <v>1539</v>
      </c>
      <c r="E1195" s="323" t="s">
        <v>1539</v>
      </c>
      <c r="G1195" s="323" t="s">
        <v>1539</v>
      </c>
      <c r="H1195" s="323" t="s">
        <v>1539</v>
      </c>
    </row>
    <row r="1196" spans="1:8" x14ac:dyDescent="0.25">
      <c r="A1196" s="103"/>
      <c r="C1196" s="324" t="s">
        <v>1539</v>
      </c>
      <c r="D1196" t="s">
        <v>1539</v>
      </c>
      <c r="E1196" s="323" t="s">
        <v>1539</v>
      </c>
      <c r="G1196" s="323" t="s">
        <v>1539</v>
      </c>
      <c r="H1196" s="323" t="s">
        <v>1539</v>
      </c>
    </row>
    <row r="1197" spans="1:8" x14ac:dyDescent="0.25">
      <c r="A1197" s="103"/>
      <c r="C1197" s="324" t="s">
        <v>1539</v>
      </c>
      <c r="D1197" t="s">
        <v>1539</v>
      </c>
      <c r="E1197" s="323" t="s">
        <v>1539</v>
      </c>
      <c r="G1197" s="323" t="s">
        <v>1539</v>
      </c>
      <c r="H1197" s="323" t="s">
        <v>1539</v>
      </c>
    </row>
    <row r="1198" spans="1:8" x14ac:dyDescent="0.25">
      <c r="A1198" s="103"/>
      <c r="C1198" s="324" t="s">
        <v>1539</v>
      </c>
      <c r="D1198" t="s">
        <v>1539</v>
      </c>
      <c r="E1198" s="323" t="s">
        <v>1539</v>
      </c>
      <c r="G1198" s="323" t="s">
        <v>1539</v>
      </c>
      <c r="H1198" s="323" t="s">
        <v>1539</v>
      </c>
    </row>
    <row r="1199" spans="1:8" x14ac:dyDescent="0.25">
      <c r="A1199" s="103"/>
      <c r="B1199" s="324"/>
      <c r="C1199" s="324" t="s">
        <v>1539</v>
      </c>
      <c r="D1199" t="s">
        <v>1539</v>
      </c>
      <c r="E1199" s="323" t="s">
        <v>1539</v>
      </c>
      <c r="G1199" s="323" t="s">
        <v>1539</v>
      </c>
      <c r="H1199" s="323" t="s">
        <v>1539</v>
      </c>
    </row>
    <row r="1200" spans="1:8" x14ac:dyDescent="0.25">
      <c r="A1200" s="103"/>
      <c r="B1200" s="324"/>
      <c r="C1200" s="324" t="s">
        <v>1539</v>
      </c>
      <c r="D1200" t="s">
        <v>1539</v>
      </c>
      <c r="E1200" s="323" t="s">
        <v>1539</v>
      </c>
      <c r="G1200" s="323" t="s">
        <v>1539</v>
      </c>
      <c r="H1200" s="323" t="s">
        <v>1539</v>
      </c>
    </row>
    <row r="1201" spans="1:8" x14ac:dyDescent="0.25">
      <c r="A1201" s="103"/>
      <c r="B1201" s="324"/>
      <c r="C1201" s="324" t="s">
        <v>1539</v>
      </c>
      <c r="D1201" t="s">
        <v>1539</v>
      </c>
      <c r="E1201" s="323" t="s">
        <v>1539</v>
      </c>
      <c r="G1201" s="323" t="s">
        <v>1539</v>
      </c>
      <c r="H1201" s="323" t="s">
        <v>1539</v>
      </c>
    </row>
    <row r="1202" spans="1:8" x14ac:dyDescent="0.25">
      <c r="A1202" s="103"/>
      <c r="B1202" s="324"/>
      <c r="C1202" s="324" t="s">
        <v>1539</v>
      </c>
      <c r="D1202" t="s">
        <v>1539</v>
      </c>
      <c r="E1202" s="323" t="s">
        <v>1539</v>
      </c>
      <c r="G1202" s="323" t="s">
        <v>1539</v>
      </c>
      <c r="H1202" s="323" t="s">
        <v>1539</v>
      </c>
    </row>
    <row r="1203" spans="1:8" x14ac:dyDescent="0.25">
      <c r="A1203" s="103"/>
      <c r="B1203" s="324"/>
      <c r="C1203" s="324" t="s">
        <v>1539</v>
      </c>
      <c r="D1203" t="s">
        <v>1539</v>
      </c>
      <c r="E1203" s="323" t="s">
        <v>1539</v>
      </c>
      <c r="G1203" s="323" t="s">
        <v>1539</v>
      </c>
      <c r="H1203" s="323" t="s">
        <v>1539</v>
      </c>
    </row>
    <row r="1204" spans="1:8" x14ac:dyDescent="0.25">
      <c r="A1204" s="103"/>
      <c r="B1204" s="324"/>
      <c r="C1204" s="324" t="s">
        <v>1539</v>
      </c>
      <c r="D1204" t="s">
        <v>1539</v>
      </c>
      <c r="E1204" s="323" t="s">
        <v>1539</v>
      </c>
      <c r="G1204" s="323" t="s">
        <v>1539</v>
      </c>
      <c r="H1204" s="323" t="s">
        <v>1539</v>
      </c>
    </row>
    <row r="1205" spans="1:8" x14ac:dyDescent="0.25">
      <c r="A1205" s="103"/>
      <c r="B1205" s="324"/>
      <c r="C1205" s="324" t="s">
        <v>1539</v>
      </c>
      <c r="D1205" t="s">
        <v>1539</v>
      </c>
      <c r="E1205" s="323" t="s">
        <v>1539</v>
      </c>
      <c r="G1205" s="323" t="s">
        <v>1539</v>
      </c>
      <c r="H1205" s="323" t="s">
        <v>1539</v>
      </c>
    </row>
    <row r="1206" spans="1:8" x14ac:dyDescent="0.25">
      <c r="A1206" s="103"/>
      <c r="B1206" s="324"/>
      <c r="C1206" s="324" t="s">
        <v>1539</v>
      </c>
      <c r="D1206" t="s">
        <v>1539</v>
      </c>
      <c r="E1206" s="323" t="s">
        <v>1539</v>
      </c>
      <c r="G1206" s="323" t="s">
        <v>1539</v>
      </c>
      <c r="H1206" s="323" t="s">
        <v>1539</v>
      </c>
    </row>
    <row r="1207" spans="1:8" x14ac:dyDescent="0.25">
      <c r="A1207" s="103"/>
      <c r="B1207" s="324"/>
      <c r="C1207" s="324" t="s">
        <v>1539</v>
      </c>
      <c r="D1207" t="s">
        <v>1539</v>
      </c>
      <c r="E1207" s="323" t="s">
        <v>1539</v>
      </c>
      <c r="G1207" s="323" t="s">
        <v>1539</v>
      </c>
      <c r="H1207" s="323" t="s">
        <v>1539</v>
      </c>
    </row>
    <row r="1208" spans="1:8" x14ac:dyDescent="0.25">
      <c r="A1208" s="103"/>
      <c r="B1208" s="324"/>
      <c r="C1208" s="324" t="s">
        <v>1539</v>
      </c>
      <c r="D1208" t="s">
        <v>1539</v>
      </c>
      <c r="E1208" s="323" t="s">
        <v>1539</v>
      </c>
      <c r="G1208" s="323" t="s">
        <v>1539</v>
      </c>
      <c r="H1208" s="323" t="s">
        <v>1539</v>
      </c>
    </row>
    <row r="1209" spans="1:8" x14ac:dyDescent="0.25">
      <c r="A1209" s="103"/>
      <c r="B1209" s="324"/>
      <c r="C1209" s="324" t="s">
        <v>1539</v>
      </c>
      <c r="D1209" t="s">
        <v>1539</v>
      </c>
      <c r="E1209" s="323" t="s">
        <v>1539</v>
      </c>
      <c r="G1209" s="323" t="s">
        <v>1539</v>
      </c>
      <c r="H1209" s="323" t="s">
        <v>1539</v>
      </c>
    </row>
    <row r="1210" spans="1:8" x14ac:dyDescent="0.25">
      <c r="A1210" s="103"/>
      <c r="B1210" s="324"/>
      <c r="C1210" s="324" t="s">
        <v>1539</v>
      </c>
      <c r="D1210" t="s">
        <v>1539</v>
      </c>
      <c r="E1210" s="323" t="s">
        <v>1539</v>
      </c>
      <c r="G1210" s="323" t="s">
        <v>1539</v>
      </c>
      <c r="H1210" s="323" t="s">
        <v>1539</v>
      </c>
    </row>
    <row r="1211" spans="1:8" x14ac:dyDescent="0.25">
      <c r="A1211" s="103"/>
      <c r="B1211" s="324"/>
      <c r="C1211" s="324" t="s">
        <v>1539</v>
      </c>
      <c r="D1211" t="s">
        <v>1539</v>
      </c>
      <c r="E1211" s="323" t="s">
        <v>1539</v>
      </c>
      <c r="G1211" s="323" t="s">
        <v>1539</v>
      </c>
      <c r="H1211" s="323" t="s">
        <v>1539</v>
      </c>
    </row>
    <row r="1212" spans="1:8" x14ac:dyDescent="0.25">
      <c r="A1212" s="103"/>
      <c r="B1212" s="324"/>
      <c r="C1212" s="324" t="s">
        <v>1539</v>
      </c>
      <c r="D1212" t="s">
        <v>1539</v>
      </c>
      <c r="E1212" s="323" t="s">
        <v>1539</v>
      </c>
      <c r="G1212" s="323" t="s">
        <v>1539</v>
      </c>
      <c r="H1212" s="323" t="s">
        <v>1539</v>
      </c>
    </row>
    <row r="1213" spans="1:8" x14ac:dyDescent="0.25">
      <c r="A1213" s="103"/>
      <c r="B1213" s="324"/>
      <c r="C1213" s="324" t="s">
        <v>1539</v>
      </c>
      <c r="D1213" t="s">
        <v>1539</v>
      </c>
      <c r="E1213" s="323" t="s">
        <v>1539</v>
      </c>
      <c r="G1213" s="323" t="s">
        <v>1539</v>
      </c>
      <c r="H1213" s="323" t="s">
        <v>1539</v>
      </c>
    </row>
    <row r="1214" spans="1:8" x14ac:dyDescent="0.25">
      <c r="A1214" s="103"/>
      <c r="B1214" s="324"/>
      <c r="C1214" s="324" t="s">
        <v>1539</v>
      </c>
      <c r="D1214" t="s">
        <v>1539</v>
      </c>
      <c r="E1214" s="323" t="s">
        <v>1539</v>
      </c>
      <c r="G1214" s="323" t="s">
        <v>1539</v>
      </c>
      <c r="H1214" s="323" t="s">
        <v>1539</v>
      </c>
    </row>
    <row r="1215" spans="1:8" x14ac:dyDescent="0.25">
      <c r="A1215" s="103"/>
      <c r="B1215" s="324"/>
      <c r="C1215" s="324" t="s">
        <v>1539</v>
      </c>
      <c r="D1215" t="s">
        <v>1539</v>
      </c>
      <c r="E1215" s="323" t="s">
        <v>1539</v>
      </c>
      <c r="G1215" s="323" t="s">
        <v>1539</v>
      </c>
      <c r="H1215" s="323" t="s">
        <v>1539</v>
      </c>
    </row>
    <row r="1216" spans="1:8" x14ac:dyDescent="0.25">
      <c r="A1216" s="103"/>
      <c r="B1216" s="324"/>
      <c r="C1216" s="324" t="s">
        <v>1539</v>
      </c>
      <c r="D1216" t="s">
        <v>1539</v>
      </c>
      <c r="E1216" s="323" t="s">
        <v>1539</v>
      </c>
      <c r="G1216" s="323" t="s">
        <v>1539</v>
      </c>
      <c r="H1216" s="323" t="s">
        <v>1539</v>
      </c>
    </row>
    <row r="1217" spans="1:8" x14ac:dyDescent="0.25">
      <c r="A1217" s="103"/>
      <c r="B1217" s="326"/>
      <c r="C1217" s="324" t="s">
        <v>1539</v>
      </c>
      <c r="D1217" t="s">
        <v>1539</v>
      </c>
      <c r="E1217" s="323" t="s">
        <v>1539</v>
      </c>
      <c r="G1217" s="323" t="s">
        <v>1539</v>
      </c>
      <c r="H1217" s="323" t="s">
        <v>1539</v>
      </c>
    </row>
    <row r="1218" spans="1:8" x14ac:dyDescent="0.25">
      <c r="A1218" s="103"/>
      <c r="C1218" s="324" t="s">
        <v>1539</v>
      </c>
      <c r="D1218" t="s">
        <v>1539</v>
      </c>
      <c r="E1218" s="323" t="s">
        <v>1539</v>
      </c>
      <c r="G1218" s="323" t="s">
        <v>1539</v>
      </c>
      <c r="H1218" s="323" t="s">
        <v>1539</v>
      </c>
    </row>
    <row r="1219" spans="1:8" x14ac:dyDescent="0.25">
      <c r="A1219" s="103"/>
      <c r="C1219" s="324" t="s">
        <v>1539</v>
      </c>
      <c r="D1219" t="s">
        <v>1539</v>
      </c>
      <c r="E1219" s="323" t="s">
        <v>1539</v>
      </c>
      <c r="G1219" s="323" t="s">
        <v>1539</v>
      </c>
      <c r="H1219" s="323" t="s">
        <v>1539</v>
      </c>
    </row>
    <row r="1220" spans="1:8" x14ac:dyDescent="0.25">
      <c r="A1220" s="103"/>
      <c r="C1220" s="324" t="s">
        <v>1539</v>
      </c>
      <c r="D1220" t="s">
        <v>1539</v>
      </c>
      <c r="E1220" s="323" t="s">
        <v>1539</v>
      </c>
      <c r="G1220" s="323" t="s">
        <v>1539</v>
      </c>
      <c r="H1220" s="323" t="s">
        <v>1539</v>
      </c>
    </row>
    <row r="1221" spans="1:8" x14ac:dyDescent="0.25">
      <c r="A1221" s="103"/>
      <c r="B1221" s="326"/>
      <c r="C1221" s="324" t="s">
        <v>1539</v>
      </c>
      <c r="D1221" t="s">
        <v>1539</v>
      </c>
      <c r="E1221" s="323" t="s">
        <v>1539</v>
      </c>
      <c r="G1221" s="323" t="s">
        <v>1539</v>
      </c>
      <c r="H1221" s="323" t="s">
        <v>1539</v>
      </c>
    </row>
    <row r="1222" spans="1:8" x14ac:dyDescent="0.25">
      <c r="A1222" s="103"/>
      <c r="C1222" s="324" t="s">
        <v>1539</v>
      </c>
      <c r="D1222" t="s">
        <v>1539</v>
      </c>
      <c r="E1222" s="323" t="s">
        <v>1539</v>
      </c>
      <c r="G1222" s="323" t="s">
        <v>1539</v>
      </c>
      <c r="H1222" s="323" t="s">
        <v>1539</v>
      </c>
    </row>
    <row r="1223" spans="1:8" x14ac:dyDescent="0.25">
      <c r="A1223" s="103"/>
      <c r="C1223" s="324" t="s">
        <v>1539</v>
      </c>
      <c r="D1223" t="s">
        <v>1539</v>
      </c>
      <c r="E1223" s="323" t="s">
        <v>1539</v>
      </c>
      <c r="G1223" s="323" t="s">
        <v>1539</v>
      </c>
      <c r="H1223" s="323" t="s">
        <v>1539</v>
      </c>
    </row>
    <row r="1224" spans="1:8" x14ac:dyDescent="0.25">
      <c r="A1224" s="103"/>
      <c r="C1224" s="324" t="s">
        <v>1539</v>
      </c>
      <c r="D1224" t="s">
        <v>1539</v>
      </c>
      <c r="E1224" s="323" t="s">
        <v>1539</v>
      </c>
      <c r="G1224" s="323" t="s">
        <v>1539</v>
      </c>
      <c r="H1224" s="323" t="s">
        <v>1539</v>
      </c>
    </row>
    <row r="1225" spans="1:8" x14ac:dyDescent="0.25">
      <c r="A1225" s="103"/>
      <c r="C1225" s="324" t="s">
        <v>1539</v>
      </c>
      <c r="D1225" t="s">
        <v>1539</v>
      </c>
      <c r="E1225" s="323" t="s">
        <v>1539</v>
      </c>
      <c r="G1225" s="323" t="s">
        <v>1539</v>
      </c>
      <c r="H1225" s="323" t="s">
        <v>1539</v>
      </c>
    </row>
    <row r="1226" spans="1:8" x14ac:dyDescent="0.25">
      <c r="A1226" s="103"/>
      <c r="B1226" s="326"/>
      <c r="C1226" s="324" t="s">
        <v>1539</v>
      </c>
      <c r="D1226" t="s">
        <v>1539</v>
      </c>
      <c r="E1226" s="323" t="s">
        <v>1539</v>
      </c>
      <c r="G1226" s="323" t="s">
        <v>1539</v>
      </c>
      <c r="H1226" s="323" t="s">
        <v>1539</v>
      </c>
    </row>
    <row r="1227" spans="1:8" x14ac:dyDescent="0.25">
      <c r="A1227" s="103"/>
      <c r="C1227" s="324" t="s">
        <v>1539</v>
      </c>
      <c r="D1227" t="s">
        <v>1539</v>
      </c>
      <c r="E1227" s="323" t="s">
        <v>1539</v>
      </c>
      <c r="G1227" s="323" t="s">
        <v>1539</v>
      </c>
      <c r="H1227" s="323" t="s">
        <v>1539</v>
      </c>
    </row>
    <row r="1228" spans="1:8" x14ac:dyDescent="0.25">
      <c r="A1228" s="103"/>
      <c r="C1228" s="324" t="s">
        <v>1539</v>
      </c>
      <c r="D1228" t="s">
        <v>1539</v>
      </c>
      <c r="E1228" s="323" t="s">
        <v>1539</v>
      </c>
      <c r="G1228" s="323" t="s">
        <v>1539</v>
      </c>
      <c r="H1228" s="323" t="s">
        <v>1539</v>
      </c>
    </row>
    <row r="1229" spans="1:8" x14ac:dyDescent="0.25">
      <c r="A1229" s="103"/>
      <c r="C1229" s="324" t="s">
        <v>1539</v>
      </c>
      <c r="D1229" t="s">
        <v>1539</v>
      </c>
      <c r="E1229" s="323" t="s">
        <v>1539</v>
      </c>
      <c r="G1229" s="323" t="s">
        <v>1539</v>
      </c>
      <c r="H1229" s="323" t="s">
        <v>1539</v>
      </c>
    </row>
    <row r="1230" spans="1:8" x14ac:dyDescent="0.25">
      <c r="A1230" s="103"/>
      <c r="B1230" s="324"/>
      <c r="C1230" s="324" t="s">
        <v>1539</v>
      </c>
      <c r="D1230" t="s">
        <v>1539</v>
      </c>
      <c r="E1230" s="323" t="s">
        <v>1539</v>
      </c>
      <c r="G1230" s="323" t="s">
        <v>1539</v>
      </c>
      <c r="H1230" s="323" t="s">
        <v>1539</v>
      </c>
    </row>
    <row r="1231" spans="1:8" x14ac:dyDescent="0.25">
      <c r="A1231" s="103"/>
      <c r="B1231" s="324"/>
      <c r="C1231" s="324" t="s">
        <v>1539</v>
      </c>
      <c r="D1231" t="s">
        <v>1539</v>
      </c>
      <c r="E1231" s="323" t="s">
        <v>1539</v>
      </c>
      <c r="G1231" s="323" t="s">
        <v>1539</v>
      </c>
      <c r="H1231" s="323" t="s">
        <v>1539</v>
      </c>
    </row>
    <row r="1232" spans="1:8" x14ac:dyDescent="0.25">
      <c r="A1232" s="103"/>
      <c r="B1232" s="324"/>
      <c r="C1232" s="324" t="s">
        <v>1539</v>
      </c>
      <c r="D1232" t="s">
        <v>1539</v>
      </c>
      <c r="E1232" s="323" t="s">
        <v>1539</v>
      </c>
      <c r="G1232" s="323" t="s">
        <v>1539</v>
      </c>
      <c r="H1232" s="323" t="s">
        <v>1539</v>
      </c>
    </row>
    <row r="1233" spans="1:8" x14ac:dyDescent="0.25">
      <c r="A1233" s="103"/>
      <c r="B1233" s="324"/>
      <c r="C1233" s="324" t="s">
        <v>1539</v>
      </c>
      <c r="D1233" t="s">
        <v>1539</v>
      </c>
      <c r="E1233" s="323" t="s">
        <v>1539</v>
      </c>
      <c r="G1233" s="323" t="s">
        <v>1539</v>
      </c>
      <c r="H1233" s="323" t="s">
        <v>1539</v>
      </c>
    </row>
    <row r="1234" spans="1:8" x14ac:dyDescent="0.25">
      <c r="A1234" s="103"/>
      <c r="B1234" s="324"/>
      <c r="C1234" s="324" t="s">
        <v>1539</v>
      </c>
      <c r="D1234" t="s">
        <v>1539</v>
      </c>
      <c r="E1234" s="323" t="s">
        <v>1539</v>
      </c>
      <c r="G1234" s="323" t="s">
        <v>1539</v>
      </c>
      <c r="H1234" s="323" t="s">
        <v>1539</v>
      </c>
    </row>
    <row r="1235" spans="1:8" x14ac:dyDescent="0.25">
      <c r="A1235" s="103"/>
      <c r="B1235" s="324"/>
      <c r="C1235" s="324" t="s">
        <v>1539</v>
      </c>
      <c r="D1235" t="s">
        <v>1539</v>
      </c>
      <c r="E1235" s="323" t="s">
        <v>1539</v>
      </c>
      <c r="G1235" s="323" t="s">
        <v>1539</v>
      </c>
      <c r="H1235" s="323" t="s">
        <v>1539</v>
      </c>
    </row>
    <row r="1236" spans="1:8" x14ac:dyDescent="0.25">
      <c r="A1236" s="103"/>
      <c r="B1236" s="324"/>
      <c r="C1236" s="324" t="s">
        <v>1539</v>
      </c>
      <c r="D1236" t="s">
        <v>1539</v>
      </c>
      <c r="E1236" s="323" t="s">
        <v>1539</v>
      </c>
      <c r="G1236" s="323" t="s">
        <v>1539</v>
      </c>
      <c r="H1236" s="323" t="s">
        <v>1539</v>
      </c>
    </row>
    <row r="1237" spans="1:8" x14ac:dyDescent="0.25">
      <c r="A1237" s="103"/>
      <c r="B1237" s="324"/>
      <c r="C1237" s="324" t="s">
        <v>1539</v>
      </c>
      <c r="D1237" t="s">
        <v>1539</v>
      </c>
      <c r="E1237" s="323" t="s">
        <v>1539</v>
      </c>
      <c r="G1237" s="323" t="s">
        <v>1539</v>
      </c>
      <c r="H1237" s="323" t="s">
        <v>1539</v>
      </c>
    </row>
    <row r="1238" spans="1:8" x14ac:dyDescent="0.25">
      <c r="A1238" s="103"/>
      <c r="B1238" s="324"/>
      <c r="C1238" s="324" t="s">
        <v>1539</v>
      </c>
      <c r="D1238" t="s">
        <v>1539</v>
      </c>
      <c r="E1238" s="323" t="s">
        <v>1539</v>
      </c>
      <c r="G1238" s="323" t="s">
        <v>1539</v>
      </c>
      <c r="H1238" s="323" t="s">
        <v>1539</v>
      </c>
    </row>
    <row r="1239" spans="1:8" x14ac:dyDescent="0.25">
      <c r="A1239" s="103"/>
      <c r="B1239" s="324"/>
      <c r="C1239" s="324" t="s">
        <v>1539</v>
      </c>
      <c r="D1239" t="s">
        <v>1539</v>
      </c>
      <c r="E1239" s="323" t="s">
        <v>1539</v>
      </c>
      <c r="G1239" s="323" t="s">
        <v>1539</v>
      </c>
      <c r="H1239" s="323" t="s">
        <v>1539</v>
      </c>
    </row>
    <row r="1240" spans="1:8" x14ac:dyDescent="0.25">
      <c r="A1240" s="103"/>
      <c r="B1240" s="324"/>
      <c r="C1240" s="324" t="s">
        <v>1539</v>
      </c>
      <c r="D1240" t="s">
        <v>1539</v>
      </c>
      <c r="E1240" s="323" t="s">
        <v>1539</v>
      </c>
      <c r="G1240" s="323" t="s">
        <v>1539</v>
      </c>
      <c r="H1240" s="323" t="s">
        <v>1539</v>
      </c>
    </row>
    <row r="1241" spans="1:8" x14ac:dyDescent="0.25">
      <c r="A1241" s="103"/>
      <c r="B1241" s="324"/>
      <c r="C1241" s="324" t="s">
        <v>1539</v>
      </c>
      <c r="D1241" t="s">
        <v>1539</v>
      </c>
      <c r="E1241" s="323" t="s">
        <v>1539</v>
      </c>
      <c r="G1241" s="323" t="s">
        <v>1539</v>
      </c>
      <c r="H1241" s="323" t="s">
        <v>1539</v>
      </c>
    </row>
    <row r="1242" spans="1:8" x14ac:dyDescent="0.25">
      <c r="A1242" s="103"/>
      <c r="B1242" s="324"/>
      <c r="C1242" s="324" t="s">
        <v>1539</v>
      </c>
      <c r="D1242" t="s">
        <v>1539</v>
      </c>
      <c r="E1242" s="323" t="s">
        <v>1539</v>
      </c>
      <c r="G1242" s="323" t="s">
        <v>1539</v>
      </c>
      <c r="H1242" s="323" t="s">
        <v>1539</v>
      </c>
    </row>
    <row r="1243" spans="1:8" x14ac:dyDescent="0.25">
      <c r="A1243" s="103"/>
      <c r="B1243" s="324"/>
      <c r="C1243" s="324" t="s">
        <v>1539</v>
      </c>
      <c r="D1243" t="s">
        <v>1539</v>
      </c>
      <c r="E1243" s="323" t="s">
        <v>1539</v>
      </c>
      <c r="G1243" s="323" t="s">
        <v>1539</v>
      </c>
      <c r="H1243" s="323" t="s">
        <v>1539</v>
      </c>
    </row>
    <row r="1244" spans="1:8" x14ac:dyDescent="0.25">
      <c r="A1244" s="103"/>
      <c r="B1244" s="324"/>
      <c r="C1244" s="324" t="s">
        <v>1539</v>
      </c>
      <c r="D1244" t="s">
        <v>1539</v>
      </c>
      <c r="E1244" s="323" t="s">
        <v>1539</v>
      </c>
      <c r="G1244" s="323" t="s">
        <v>1539</v>
      </c>
      <c r="H1244" s="323" t="s">
        <v>1539</v>
      </c>
    </row>
    <row r="1245" spans="1:8" x14ac:dyDescent="0.25">
      <c r="A1245" s="103"/>
      <c r="B1245" s="324"/>
      <c r="C1245" s="324" t="s">
        <v>1539</v>
      </c>
      <c r="D1245" t="s">
        <v>1539</v>
      </c>
      <c r="E1245" s="323" t="s">
        <v>1539</v>
      </c>
      <c r="G1245" s="323" t="s">
        <v>1539</v>
      </c>
      <c r="H1245" s="323" t="s">
        <v>1539</v>
      </c>
    </row>
    <row r="1246" spans="1:8" x14ac:dyDescent="0.25">
      <c r="A1246" s="103"/>
      <c r="B1246" s="324"/>
      <c r="C1246" s="324" t="s">
        <v>1539</v>
      </c>
      <c r="D1246" t="s">
        <v>1539</v>
      </c>
      <c r="E1246" s="323" t="s">
        <v>1539</v>
      </c>
      <c r="G1246" s="323" t="s">
        <v>1539</v>
      </c>
      <c r="H1246" s="323" t="s">
        <v>1539</v>
      </c>
    </row>
    <row r="1247" spans="1:8" x14ac:dyDescent="0.25">
      <c r="A1247" s="103"/>
      <c r="B1247" s="326"/>
      <c r="C1247" s="324" t="s">
        <v>1539</v>
      </c>
      <c r="D1247" t="s">
        <v>1539</v>
      </c>
      <c r="E1247" s="323" t="s">
        <v>1539</v>
      </c>
      <c r="G1247" s="323" t="s">
        <v>1539</v>
      </c>
      <c r="H1247" s="323" t="s">
        <v>1539</v>
      </c>
    </row>
    <row r="1248" spans="1:8" x14ac:dyDescent="0.25">
      <c r="A1248" s="103"/>
      <c r="C1248" s="324" t="s">
        <v>1539</v>
      </c>
      <c r="D1248" t="s">
        <v>1539</v>
      </c>
      <c r="E1248" s="323" t="s">
        <v>1539</v>
      </c>
      <c r="G1248" s="323" t="s">
        <v>1539</v>
      </c>
      <c r="H1248" s="323" t="s">
        <v>1539</v>
      </c>
    </row>
    <row r="1249" spans="1:8" x14ac:dyDescent="0.25">
      <c r="A1249" s="103"/>
      <c r="C1249" s="324" t="s">
        <v>1539</v>
      </c>
      <c r="D1249" t="s">
        <v>1539</v>
      </c>
      <c r="E1249" s="323" t="s">
        <v>1539</v>
      </c>
      <c r="G1249" s="323" t="s">
        <v>1539</v>
      </c>
      <c r="H1249" s="323" t="s">
        <v>1539</v>
      </c>
    </row>
    <row r="1250" spans="1:8" x14ac:dyDescent="0.25">
      <c r="A1250" s="103"/>
      <c r="C1250" s="324" t="s">
        <v>1539</v>
      </c>
      <c r="D1250" t="s">
        <v>1539</v>
      </c>
      <c r="E1250" s="323" t="s">
        <v>1539</v>
      </c>
      <c r="G1250" s="323" t="s">
        <v>1539</v>
      </c>
      <c r="H1250" s="323" t="s">
        <v>1539</v>
      </c>
    </row>
    <row r="1251" spans="1:8" x14ac:dyDescent="0.25">
      <c r="A1251" s="103"/>
      <c r="C1251" s="324" t="s">
        <v>1539</v>
      </c>
      <c r="D1251" t="s">
        <v>1539</v>
      </c>
      <c r="E1251" s="323" t="s">
        <v>1539</v>
      </c>
      <c r="G1251" s="323" t="s">
        <v>1539</v>
      </c>
      <c r="H1251" s="323" t="s">
        <v>1539</v>
      </c>
    </row>
    <row r="1252" spans="1:8" x14ac:dyDescent="0.25">
      <c r="A1252" s="103"/>
      <c r="B1252" s="326"/>
      <c r="C1252" s="324" t="s">
        <v>1539</v>
      </c>
      <c r="D1252" t="s">
        <v>1539</v>
      </c>
      <c r="E1252" s="323" t="s">
        <v>1539</v>
      </c>
      <c r="G1252" s="323" t="s">
        <v>1539</v>
      </c>
      <c r="H1252" s="323" t="s">
        <v>1539</v>
      </c>
    </row>
    <row r="1253" spans="1:8" x14ac:dyDescent="0.25">
      <c r="A1253" s="103"/>
      <c r="C1253" s="324" t="s">
        <v>1539</v>
      </c>
      <c r="D1253" t="s">
        <v>1539</v>
      </c>
      <c r="E1253" s="323" t="s">
        <v>1539</v>
      </c>
      <c r="G1253" s="323" t="s">
        <v>1539</v>
      </c>
      <c r="H1253" s="323" t="s">
        <v>1539</v>
      </c>
    </row>
    <row r="1254" spans="1:8" x14ac:dyDescent="0.25">
      <c r="A1254" s="103"/>
      <c r="C1254" s="324" t="s">
        <v>1539</v>
      </c>
      <c r="D1254" t="s">
        <v>1539</v>
      </c>
      <c r="E1254" s="323" t="s">
        <v>1539</v>
      </c>
      <c r="G1254" s="323" t="s">
        <v>1539</v>
      </c>
      <c r="H1254" s="323" t="s">
        <v>1539</v>
      </c>
    </row>
    <row r="1255" spans="1:8" x14ac:dyDescent="0.25">
      <c r="A1255" s="103"/>
      <c r="C1255" s="324" t="s">
        <v>1539</v>
      </c>
      <c r="D1255" t="s">
        <v>1539</v>
      </c>
      <c r="E1255" s="323" t="s">
        <v>1539</v>
      </c>
      <c r="G1255" s="323" t="s">
        <v>1539</v>
      </c>
      <c r="H1255" s="323" t="s">
        <v>1539</v>
      </c>
    </row>
    <row r="1256" spans="1:8" x14ac:dyDescent="0.25">
      <c r="A1256" s="103"/>
      <c r="C1256" s="324" t="s">
        <v>1539</v>
      </c>
      <c r="D1256" t="s">
        <v>1539</v>
      </c>
      <c r="E1256" s="323" t="s">
        <v>1539</v>
      </c>
      <c r="G1256" s="323" t="s">
        <v>1539</v>
      </c>
      <c r="H1256" s="323" t="s">
        <v>1539</v>
      </c>
    </row>
    <row r="1257" spans="1:8" x14ac:dyDescent="0.25">
      <c r="A1257" s="103"/>
      <c r="C1257" s="324" t="s">
        <v>1539</v>
      </c>
      <c r="D1257" t="s">
        <v>1539</v>
      </c>
      <c r="E1257" s="323" t="s">
        <v>1539</v>
      </c>
      <c r="G1257" s="323" t="s">
        <v>1539</v>
      </c>
      <c r="H1257" s="323" t="s">
        <v>1539</v>
      </c>
    </row>
    <row r="1258" spans="1:8" x14ac:dyDescent="0.25">
      <c r="A1258" s="103"/>
      <c r="B1258" s="324"/>
      <c r="C1258" s="324" t="s">
        <v>1539</v>
      </c>
      <c r="D1258" t="s">
        <v>1539</v>
      </c>
      <c r="E1258" s="323" t="s">
        <v>1539</v>
      </c>
      <c r="G1258" s="323" t="s">
        <v>1539</v>
      </c>
      <c r="H1258" s="323" t="s">
        <v>1539</v>
      </c>
    </row>
    <row r="1259" spans="1:8" x14ac:dyDescent="0.25">
      <c r="A1259" s="103"/>
      <c r="B1259" s="324"/>
      <c r="C1259" s="324" t="s">
        <v>1539</v>
      </c>
      <c r="D1259" t="s">
        <v>1539</v>
      </c>
      <c r="E1259" s="323" t="s">
        <v>1539</v>
      </c>
      <c r="G1259" s="323" t="s">
        <v>1539</v>
      </c>
      <c r="H1259" s="323" t="s">
        <v>1539</v>
      </c>
    </row>
    <row r="1260" spans="1:8" x14ac:dyDescent="0.25">
      <c r="A1260" s="103"/>
      <c r="B1260" s="324"/>
      <c r="C1260" s="324" t="s">
        <v>1539</v>
      </c>
      <c r="D1260" t="s">
        <v>1539</v>
      </c>
      <c r="E1260" s="323" t="s">
        <v>1539</v>
      </c>
      <c r="G1260" s="323" t="s">
        <v>1539</v>
      </c>
      <c r="H1260" s="323" t="s">
        <v>1539</v>
      </c>
    </row>
    <row r="1261" spans="1:8" x14ac:dyDescent="0.25">
      <c r="A1261" s="103"/>
      <c r="B1261" s="324"/>
      <c r="C1261" s="324" t="s">
        <v>1539</v>
      </c>
      <c r="D1261" t="s">
        <v>1539</v>
      </c>
      <c r="E1261" s="323" t="s">
        <v>1539</v>
      </c>
      <c r="G1261" s="323" t="s">
        <v>1539</v>
      </c>
      <c r="H1261" s="323" t="s">
        <v>1539</v>
      </c>
    </row>
    <row r="1262" spans="1:8" x14ac:dyDescent="0.25">
      <c r="A1262" s="103"/>
      <c r="B1262" s="324"/>
      <c r="C1262" s="324" t="s">
        <v>1539</v>
      </c>
      <c r="D1262" t="s">
        <v>1539</v>
      </c>
      <c r="E1262" s="323" t="s">
        <v>1539</v>
      </c>
      <c r="G1262" s="323" t="s">
        <v>1539</v>
      </c>
      <c r="H1262" s="323" t="s">
        <v>1539</v>
      </c>
    </row>
    <row r="1263" spans="1:8" x14ac:dyDescent="0.25">
      <c r="A1263" s="103"/>
      <c r="B1263" s="324"/>
      <c r="C1263" s="324" t="s">
        <v>1539</v>
      </c>
      <c r="D1263" t="s">
        <v>1539</v>
      </c>
      <c r="E1263" s="323" t="s">
        <v>1539</v>
      </c>
      <c r="G1263" s="323" t="s">
        <v>1539</v>
      </c>
      <c r="H1263" s="323" t="s">
        <v>1539</v>
      </c>
    </row>
    <row r="1264" spans="1:8" x14ac:dyDescent="0.25">
      <c r="A1264" s="103"/>
      <c r="B1264" s="324"/>
      <c r="C1264" s="324" t="s">
        <v>1539</v>
      </c>
      <c r="D1264" t="s">
        <v>1539</v>
      </c>
      <c r="E1264" s="323" t="s">
        <v>1539</v>
      </c>
      <c r="G1264" s="323" t="s">
        <v>1539</v>
      </c>
      <c r="H1264" s="323" t="s">
        <v>1539</v>
      </c>
    </row>
    <row r="1265" spans="1:8" x14ac:dyDescent="0.25">
      <c r="A1265" s="103"/>
      <c r="B1265" s="324"/>
      <c r="C1265" s="324" t="s">
        <v>1539</v>
      </c>
      <c r="D1265" t="s">
        <v>1539</v>
      </c>
      <c r="E1265" s="323" t="s">
        <v>1539</v>
      </c>
      <c r="G1265" s="323" t="s">
        <v>1539</v>
      </c>
      <c r="H1265" s="323" t="s">
        <v>1539</v>
      </c>
    </row>
    <row r="1266" spans="1:8" x14ac:dyDescent="0.25">
      <c r="A1266" s="103"/>
      <c r="B1266" s="326"/>
      <c r="C1266" s="324" t="s">
        <v>1539</v>
      </c>
      <c r="D1266" t="s">
        <v>1539</v>
      </c>
      <c r="E1266" s="323" t="s">
        <v>1539</v>
      </c>
      <c r="G1266" s="323" t="s">
        <v>1539</v>
      </c>
      <c r="H1266" s="323" t="s">
        <v>1539</v>
      </c>
    </row>
    <row r="1267" spans="1:8" x14ac:dyDescent="0.25">
      <c r="A1267" s="103"/>
      <c r="C1267" s="324" t="s">
        <v>1539</v>
      </c>
      <c r="D1267" t="s">
        <v>1539</v>
      </c>
      <c r="E1267" s="323" t="s">
        <v>1539</v>
      </c>
      <c r="G1267" s="323" t="s">
        <v>1539</v>
      </c>
      <c r="H1267" s="323" t="s">
        <v>1539</v>
      </c>
    </row>
    <row r="1268" spans="1:8" x14ac:dyDescent="0.25">
      <c r="A1268" s="103"/>
      <c r="C1268" s="324" t="s">
        <v>1539</v>
      </c>
      <c r="D1268" t="s">
        <v>1539</v>
      </c>
      <c r="E1268" s="323" t="s">
        <v>1539</v>
      </c>
      <c r="G1268" s="323" t="s">
        <v>1539</v>
      </c>
      <c r="H1268" s="323" t="s">
        <v>1539</v>
      </c>
    </row>
    <row r="1269" spans="1:8" x14ac:dyDescent="0.25">
      <c r="A1269" s="103"/>
      <c r="C1269" s="324" t="s">
        <v>1539</v>
      </c>
      <c r="D1269" t="s">
        <v>1539</v>
      </c>
      <c r="E1269" s="323" t="s">
        <v>1539</v>
      </c>
      <c r="G1269" s="323" t="s">
        <v>1539</v>
      </c>
      <c r="H1269" s="323" t="s">
        <v>1539</v>
      </c>
    </row>
    <row r="1270" spans="1:8" x14ac:dyDescent="0.25">
      <c r="A1270" s="103"/>
      <c r="C1270" s="324" t="s">
        <v>1539</v>
      </c>
      <c r="D1270" t="s">
        <v>1539</v>
      </c>
      <c r="E1270" s="323" t="s">
        <v>1539</v>
      </c>
      <c r="G1270" s="323" t="s">
        <v>1539</v>
      </c>
      <c r="H1270" s="323" t="s">
        <v>1539</v>
      </c>
    </row>
    <row r="1271" spans="1:8" x14ac:dyDescent="0.25">
      <c r="A1271" s="103"/>
      <c r="B1271" s="324"/>
      <c r="C1271" s="324" t="s">
        <v>1539</v>
      </c>
      <c r="D1271" t="s">
        <v>1539</v>
      </c>
      <c r="E1271" s="323" t="s">
        <v>1539</v>
      </c>
      <c r="G1271" s="323" t="s">
        <v>1539</v>
      </c>
      <c r="H1271" s="323" t="s">
        <v>1539</v>
      </c>
    </row>
    <row r="1272" spans="1:8" x14ac:dyDescent="0.25">
      <c r="A1272" s="103"/>
      <c r="B1272" s="324"/>
      <c r="C1272" s="324" t="s">
        <v>1539</v>
      </c>
      <c r="D1272" t="s">
        <v>1539</v>
      </c>
      <c r="E1272" s="323" t="s">
        <v>1539</v>
      </c>
      <c r="G1272" s="323" t="s">
        <v>1539</v>
      </c>
      <c r="H1272" s="323" t="s">
        <v>1539</v>
      </c>
    </row>
    <row r="1273" spans="1:8" x14ac:dyDescent="0.25">
      <c r="A1273" s="103"/>
      <c r="B1273" s="324"/>
      <c r="C1273" s="324" t="s">
        <v>1539</v>
      </c>
      <c r="D1273" t="s">
        <v>1539</v>
      </c>
      <c r="E1273" s="323" t="s">
        <v>1539</v>
      </c>
      <c r="G1273" s="323" t="s">
        <v>1539</v>
      </c>
      <c r="H1273" s="323" t="s">
        <v>1539</v>
      </c>
    </row>
    <row r="1274" spans="1:8" x14ac:dyDescent="0.25">
      <c r="A1274" s="103"/>
      <c r="B1274" s="324"/>
      <c r="C1274" s="324" t="s">
        <v>1539</v>
      </c>
      <c r="D1274" t="s">
        <v>1539</v>
      </c>
      <c r="E1274" s="323" t="s">
        <v>1539</v>
      </c>
      <c r="G1274" s="323" t="s">
        <v>1539</v>
      </c>
      <c r="H1274" s="323" t="s">
        <v>1539</v>
      </c>
    </row>
    <row r="1275" spans="1:8" x14ac:dyDescent="0.25">
      <c r="A1275" s="103"/>
      <c r="B1275" s="324"/>
      <c r="C1275" s="324" t="s">
        <v>1539</v>
      </c>
      <c r="D1275" t="s">
        <v>1539</v>
      </c>
      <c r="E1275" s="323" t="s">
        <v>1539</v>
      </c>
      <c r="G1275" s="323" t="s">
        <v>1539</v>
      </c>
      <c r="H1275" s="323" t="s">
        <v>1539</v>
      </c>
    </row>
    <row r="1276" spans="1:8" x14ac:dyDescent="0.25">
      <c r="A1276" s="103"/>
      <c r="B1276" s="324"/>
      <c r="C1276" s="324" t="s">
        <v>1539</v>
      </c>
      <c r="D1276" t="s">
        <v>1539</v>
      </c>
      <c r="E1276" s="323" t="s">
        <v>1539</v>
      </c>
      <c r="G1276" s="323" t="s">
        <v>1539</v>
      </c>
      <c r="H1276" s="323" t="s">
        <v>1539</v>
      </c>
    </row>
    <row r="1277" spans="1:8" x14ac:dyDescent="0.25">
      <c r="A1277" s="103"/>
      <c r="B1277" s="324"/>
      <c r="C1277" s="324" t="s">
        <v>1539</v>
      </c>
      <c r="D1277" t="s">
        <v>1539</v>
      </c>
      <c r="E1277" s="323" t="s">
        <v>1539</v>
      </c>
      <c r="G1277" s="323" t="s">
        <v>1539</v>
      </c>
      <c r="H1277" s="323" t="s">
        <v>1539</v>
      </c>
    </row>
    <row r="1278" spans="1:8" x14ac:dyDescent="0.25">
      <c r="A1278" s="103"/>
      <c r="B1278" s="324"/>
      <c r="C1278" s="324" t="s">
        <v>1539</v>
      </c>
      <c r="D1278" t="s">
        <v>1539</v>
      </c>
      <c r="E1278" s="323" t="s">
        <v>1539</v>
      </c>
      <c r="G1278" s="323" t="s">
        <v>1539</v>
      </c>
      <c r="H1278" s="323" t="s">
        <v>1539</v>
      </c>
    </row>
    <row r="1279" spans="1:8" x14ac:dyDescent="0.25">
      <c r="A1279" s="103"/>
      <c r="B1279" s="324"/>
      <c r="C1279" s="324" t="s">
        <v>1539</v>
      </c>
      <c r="D1279" t="s">
        <v>1539</v>
      </c>
      <c r="E1279" s="323" t="s">
        <v>1539</v>
      </c>
      <c r="G1279" s="323" t="s">
        <v>1539</v>
      </c>
      <c r="H1279" s="323" t="s">
        <v>1539</v>
      </c>
    </row>
    <row r="1280" spans="1:8" x14ac:dyDescent="0.25">
      <c r="A1280" s="103"/>
      <c r="B1280" s="324"/>
      <c r="C1280" s="324" t="s">
        <v>1539</v>
      </c>
      <c r="D1280" t="s">
        <v>1539</v>
      </c>
      <c r="E1280" s="323" t="s">
        <v>1539</v>
      </c>
      <c r="G1280" s="323" t="s">
        <v>1539</v>
      </c>
      <c r="H1280" s="323" t="s">
        <v>1539</v>
      </c>
    </row>
    <row r="1281" spans="1:8" x14ac:dyDescent="0.25">
      <c r="A1281" s="103"/>
      <c r="B1281" s="324"/>
      <c r="C1281" s="324" t="s">
        <v>1539</v>
      </c>
      <c r="D1281" t="s">
        <v>1539</v>
      </c>
      <c r="E1281" s="323" t="s">
        <v>1539</v>
      </c>
      <c r="G1281" s="323" t="s">
        <v>1539</v>
      </c>
      <c r="H1281" s="323" t="s">
        <v>1539</v>
      </c>
    </row>
    <row r="1282" spans="1:8" x14ac:dyDescent="0.25">
      <c r="A1282" s="103"/>
      <c r="B1282" s="324"/>
      <c r="C1282" s="324" t="s">
        <v>1539</v>
      </c>
      <c r="D1282" t="s">
        <v>1539</v>
      </c>
      <c r="E1282" s="323" t="s">
        <v>1539</v>
      </c>
      <c r="G1282" s="323" t="s">
        <v>1539</v>
      </c>
      <c r="H1282" s="323" t="s">
        <v>1539</v>
      </c>
    </row>
    <row r="1283" spans="1:8" x14ac:dyDescent="0.25">
      <c r="A1283" s="103"/>
      <c r="B1283" s="324"/>
      <c r="C1283" s="324" t="s">
        <v>1539</v>
      </c>
      <c r="D1283" t="s">
        <v>1539</v>
      </c>
      <c r="E1283" s="323" t="s">
        <v>1539</v>
      </c>
      <c r="G1283" s="323" t="s">
        <v>1539</v>
      </c>
      <c r="H1283" s="323" t="s">
        <v>1539</v>
      </c>
    </row>
    <row r="1284" spans="1:8" x14ac:dyDescent="0.25">
      <c r="A1284" s="103"/>
      <c r="B1284" s="324"/>
      <c r="C1284" s="324" t="s">
        <v>1539</v>
      </c>
      <c r="D1284" t="s">
        <v>1539</v>
      </c>
      <c r="E1284" s="323" t="s">
        <v>1539</v>
      </c>
      <c r="G1284" s="323" t="s">
        <v>1539</v>
      </c>
      <c r="H1284" s="323" t="s">
        <v>1539</v>
      </c>
    </row>
    <row r="1285" spans="1:8" x14ac:dyDescent="0.25">
      <c r="A1285" s="103"/>
      <c r="B1285" s="324"/>
      <c r="C1285" s="324" t="s">
        <v>1539</v>
      </c>
      <c r="D1285" t="s">
        <v>1539</v>
      </c>
      <c r="E1285" s="323" t="s">
        <v>1539</v>
      </c>
      <c r="G1285" s="323" t="s">
        <v>1539</v>
      </c>
      <c r="H1285" s="323" t="s">
        <v>1539</v>
      </c>
    </row>
    <row r="1286" spans="1:8" x14ac:dyDescent="0.25">
      <c r="A1286" s="103"/>
      <c r="B1286" s="324"/>
      <c r="C1286" s="324" t="s">
        <v>1539</v>
      </c>
      <c r="D1286" t="s">
        <v>1539</v>
      </c>
      <c r="E1286" s="323" t="s">
        <v>1539</v>
      </c>
      <c r="G1286" s="323" t="s">
        <v>1539</v>
      </c>
      <c r="H1286" s="323" t="s">
        <v>1539</v>
      </c>
    </row>
    <row r="1287" spans="1:8" x14ac:dyDescent="0.25">
      <c r="A1287" s="103"/>
      <c r="B1287" s="324"/>
      <c r="C1287" s="324" t="s">
        <v>1539</v>
      </c>
      <c r="D1287" t="s">
        <v>1539</v>
      </c>
      <c r="E1287" s="323" t="s">
        <v>1539</v>
      </c>
      <c r="G1287" s="323" t="s">
        <v>1539</v>
      </c>
      <c r="H1287" s="323" t="s">
        <v>1539</v>
      </c>
    </row>
    <row r="1288" spans="1:8" x14ac:dyDescent="0.25">
      <c r="A1288" s="103"/>
      <c r="B1288" s="324"/>
      <c r="C1288" s="324" t="s">
        <v>1539</v>
      </c>
      <c r="D1288" t="s">
        <v>1539</v>
      </c>
      <c r="E1288" s="323" t="s">
        <v>1539</v>
      </c>
      <c r="G1288" s="323" t="s">
        <v>1539</v>
      </c>
      <c r="H1288" s="323" t="s">
        <v>1539</v>
      </c>
    </row>
    <row r="1289" spans="1:8" x14ac:dyDescent="0.25">
      <c r="A1289" s="103"/>
      <c r="B1289" s="324"/>
      <c r="C1289" s="324" t="s">
        <v>1539</v>
      </c>
      <c r="D1289" t="s">
        <v>1539</v>
      </c>
      <c r="E1289" s="323" t="s">
        <v>1539</v>
      </c>
      <c r="G1289" s="323" t="s">
        <v>1539</v>
      </c>
      <c r="H1289" s="323" t="s">
        <v>1539</v>
      </c>
    </row>
    <row r="1290" spans="1:8" x14ac:dyDescent="0.25">
      <c r="A1290" s="103"/>
      <c r="B1290" s="324"/>
      <c r="C1290" s="324" t="s">
        <v>1539</v>
      </c>
      <c r="D1290" t="s">
        <v>1539</v>
      </c>
      <c r="E1290" s="323" t="s">
        <v>1539</v>
      </c>
      <c r="G1290" s="323" t="s">
        <v>1539</v>
      </c>
      <c r="H1290" s="323" t="s">
        <v>1539</v>
      </c>
    </row>
    <row r="1291" spans="1:8" x14ac:dyDescent="0.25">
      <c r="A1291" s="103"/>
      <c r="B1291" s="324"/>
      <c r="C1291" s="324" t="s">
        <v>1539</v>
      </c>
      <c r="D1291" t="s">
        <v>1539</v>
      </c>
      <c r="E1291" s="323" t="s">
        <v>1539</v>
      </c>
      <c r="G1291" s="323" t="s">
        <v>1539</v>
      </c>
      <c r="H1291" s="323" t="s">
        <v>1539</v>
      </c>
    </row>
    <row r="1292" spans="1:8" x14ac:dyDescent="0.25">
      <c r="A1292" s="103"/>
      <c r="B1292" s="324"/>
      <c r="C1292" s="324" t="s">
        <v>1539</v>
      </c>
      <c r="D1292" t="s">
        <v>1539</v>
      </c>
      <c r="E1292" s="323" t="s">
        <v>1539</v>
      </c>
      <c r="G1292" s="323" t="s">
        <v>1539</v>
      </c>
      <c r="H1292" s="323" t="s">
        <v>1539</v>
      </c>
    </row>
    <row r="1293" spans="1:8" x14ac:dyDescent="0.25">
      <c r="A1293" s="103"/>
      <c r="B1293" s="324"/>
      <c r="C1293" s="324" t="s">
        <v>1539</v>
      </c>
      <c r="D1293" t="s">
        <v>1539</v>
      </c>
      <c r="E1293" s="323" t="s">
        <v>1539</v>
      </c>
      <c r="G1293" s="323" t="s">
        <v>1539</v>
      </c>
      <c r="H1293" s="323" t="s">
        <v>1539</v>
      </c>
    </row>
    <row r="1294" spans="1:8" x14ac:dyDescent="0.25">
      <c r="A1294" s="103"/>
      <c r="B1294" s="324"/>
      <c r="C1294" s="324" t="s">
        <v>1539</v>
      </c>
      <c r="D1294" t="s">
        <v>1539</v>
      </c>
      <c r="E1294" s="323" t="s">
        <v>1539</v>
      </c>
      <c r="G1294" s="323" t="s">
        <v>1539</v>
      </c>
      <c r="H1294" s="323" t="s">
        <v>1539</v>
      </c>
    </row>
    <row r="1295" spans="1:8" x14ac:dyDescent="0.25">
      <c r="A1295" s="103"/>
      <c r="B1295" s="324"/>
      <c r="C1295" s="324" t="s">
        <v>1539</v>
      </c>
      <c r="D1295" t="s">
        <v>1539</v>
      </c>
      <c r="E1295" s="323" t="s">
        <v>1539</v>
      </c>
      <c r="G1295" s="323" t="s">
        <v>1539</v>
      </c>
      <c r="H1295" s="323" t="s">
        <v>1539</v>
      </c>
    </row>
    <row r="1296" spans="1:8" x14ac:dyDescent="0.25">
      <c r="A1296" s="103"/>
      <c r="B1296" s="324"/>
      <c r="C1296" s="324" t="s">
        <v>1539</v>
      </c>
      <c r="D1296" t="s">
        <v>1539</v>
      </c>
      <c r="E1296" s="323" t="s">
        <v>1539</v>
      </c>
      <c r="G1296" s="323" t="s">
        <v>1539</v>
      </c>
      <c r="H1296" s="323" t="s">
        <v>1539</v>
      </c>
    </row>
    <row r="1297" spans="1:8" x14ac:dyDescent="0.25">
      <c r="A1297" s="103"/>
      <c r="B1297" s="324"/>
      <c r="C1297" s="324" t="s">
        <v>1539</v>
      </c>
      <c r="D1297" t="s">
        <v>1539</v>
      </c>
      <c r="E1297" s="323" t="s">
        <v>1539</v>
      </c>
      <c r="G1297" s="323" t="s">
        <v>1539</v>
      </c>
      <c r="H1297" s="323" t="s">
        <v>1539</v>
      </c>
    </row>
    <row r="1298" spans="1:8" x14ac:dyDescent="0.25">
      <c r="A1298" s="103"/>
      <c r="B1298" s="324"/>
      <c r="C1298" s="324" t="s">
        <v>1539</v>
      </c>
      <c r="D1298" t="s">
        <v>1539</v>
      </c>
      <c r="E1298" s="323" t="s">
        <v>1539</v>
      </c>
      <c r="G1298" s="323" t="s">
        <v>1539</v>
      </c>
      <c r="H1298" s="323" t="s">
        <v>1539</v>
      </c>
    </row>
    <row r="1299" spans="1:8" x14ac:dyDescent="0.25">
      <c r="A1299" s="103"/>
      <c r="B1299" s="324"/>
      <c r="C1299" s="324" t="s">
        <v>1539</v>
      </c>
      <c r="D1299" t="s">
        <v>1539</v>
      </c>
      <c r="E1299" s="323" t="s">
        <v>1539</v>
      </c>
      <c r="G1299" s="323" t="s">
        <v>1539</v>
      </c>
      <c r="H1299" s="323" t="s">
        <v>1539</v>
      </c>
    </row>
    <row r="1300" spans="1:8" x14ac:dyDescent="0.25">
      <c r="A1300" s="103"/>
      <c r="B1300" s="324"/>
      <c r="C1300" s="324" t="s">
        <v>1539</v>
      </c>
      <c r="D1300" t="s">
        <v>1539</v>
      </c>
      <c r="E1300" s="323" t="s">
        <v>1539</v>
      </c>
      <c r="G1300" s="323" t="s">
        <v>1539</v>
      </c>
      <c r="H1300" s="323" t="s">
        <v>1539</v>
      </c>
    </row>
    <row r="1301" spans="1:8" x14ac:dyDescent="0.25">
      <c r="A1301" s="103"/>
      <c r="B1301" s="324"/>
      <c r="C1301" s="324" t="s">
        <v>1539</v>
      </c>
      <c r="D1301" t="s">
        <v>1539</v>
      </c>
      <c r="E1301" s="323" t="s">
        <v>1539</v>
      </c>
      <c r="G1301" s="323" t="s">
        <v>1539</v>
      </c>
      <c r="H1301" s="323" t="s">
        <v>1539</v>
      </c>
    </row>
    <row r="1302" spans="1:8" x14ac:dyDescent="0.25">
      <c r="A1302" s="103"/>
      <c r="B1302" s="324"/>
      <c r="C1302" s="324" t="s">
        <v>1539</v>
      </c>
      <c r="D1302" t="s">
        <v>1539</v>
      </c>
      <c r="E1302" s="323" t="s">
        <v>1539</v>
      </c>
      <c r="G1302" s="323" t="s">
        <v>1539</v>
      </c>
      <c r="H1302" s="323" t="s">
        <v>1539</v>
      </c>
    </row>
    <row r="1303" spans="1:8" x14ac:dyDescent="0.25">
      <c r="A1303" s="103"/>
      <c r="B1303" s="324"/>
      <c r="C1303" s="324" t="s">
        <v>1539</v>
      </c>
      <c r="D1303" t="s">
        <v>1539</v>
      </c>
      <c r="E1303" s="323" t="s">
        <v>1539</v>
      </c>
      <c r="G1303" s="323" t="s">
        <v>1539</v>
      </c>
      <c r="H1303" s="323" t="s">
        <v>1539</v>
      </c>
    </row>
    <row r="1304" spans="1:8" x14ac:dyDescent="0.25">
      <c r="A1304" s="103"/>
      <c r="B1304" s="324"/>
      <c r="C1304" s="324" t="s">
        <v>1539</v>
      </c>
      <c r="D1304" t="s">
        <v>1539</v>
      </c>
      <c r="E1304" s="323" t="s">
        <v>1539</v>
      </c>
      <c r="G1304" s="323" t="s">
        <v>1539</v>
      </c>
      <c r="H1304" s="323" t="s">
        <v>1539</v>
      </c>
    </row>
    <row r="1305" spans="1:8" x14ac:dyDescent="0.25">
      <c r="A1305" s="103"/>
      <c r="B1305" s="324"/>
      <c r="C1305" s="324" t="s">
        <v>1539</v>
      </c>
      <c r="D1305" t="s">
        <v>1539</v>
      </c>
      <c r="E1305" s="323" t="s">
        <v>1539</v>
      </c>
      <c r="G1305" s="323" t="s">
        <v>1539</v>
      </c>
      <c r="H1305" s="323" t="s">
        <v>1539</v>
      </c>
    </row>
    <row r="1306" spans="1:8" x14ac:dyDescent="0.25">
      <c r="A1306" s="103"/>
      <c r="B1306" s="324"/>
      <c r="C1306" s="324" t="s">
        <v>1539</v>
      </c>
      <c r="D1306" t="s">
        <v>1539</v>
      </c>
      <c r="E1306" s="323" t="s">
        <v>1539</v>
      </c>
      <c r="G1306" s="323" t="s">
        <v>1539</v>
      </c>
      <c r="H1306" s="323" t="s">
        <v>1539</v>
      </c>
    </row>
    <row r="1307" spans="1:8" x14ac:dyDescent="0.25">
      <c r="A1307" s="103"/>
      <c r="B1307" s="324"/>
      <c r="C1307" s="324" t="s">
        <v>1539</v>
      </c>
      <c r="D1307" t="s">
        <v>1539</v>
      </c>
      <c r="E1307" s="323" t="s">
        <v>1539</v>
      </c>
      <c r="G1307" s="323" t="s">
        <v>1539</v>
      </c>
      <c r="H1307" s="323" t="s">
        <v>1539</v>
      </c>
    </row>
    <row r="1308" spans="1:8" x14ac:dyDescent="0.25">
      <c r="A1308" s="103"/>
      <c r="B1308" s="326"/>
      <c r="C1308" s="324" t="s">
        <v>1539</v>
      </c>
      <c r="D1308" t="s">
        <v>1539</v>
      </c>
      <c r="E1308" s="323" t="s">
        <v>1539</v>
      </c>
      <c r="G1308" s="323" t="s">
        <v>1539</v>
      </c>
      <c r="H1308" s="323" t="s">
        <v>1539</v>
      </c>
    </row>
    <row r="1309" spans="1:8" x14ac:dyDescent="0.25">
      <c r="A1309" s="103"/>
      <c r="C1309" s="324" t="s">
        <v>1539</v>
      </c>
      <c r="D1309" t="s">
        <v>1539</v>
      </c>
      <c r="E1309" s="323" t="s">
        <v>1539</v>
      </c>
      <c r="G1309" s="323" t="s">
        <v>1539</v>
      </c>
      <c r="H1309" s="323" t="s">
        <v>1539</v>
      </c>
    </row>
    <row r="1310" spans="1:8" x14ac:dyDescent="0.25">
      <c r="A1310" s="103"/>
      <c r="C1310" s="324" t="s">
        <v>1539</v>
      </c>
      <c r="D1310" t="s">
        <v>1539</v>
      </c>
      <c r="E1310" s="323" t="s">
        <v>1539</v>
      </c>
      <c r="G1310" s="323" t="s">
        <v>1539</v>
      </c>
      <c r="H1310" s="323" t="s">
        <v>1539</v>
      </c>
    </row>
    <row r="1311" spans="1:8" x14ac:dyDescent="0.25">
      <c r="A1311" s="103"/>
      <c r="C1311" s="324" t="s">
        <v>1539</v>
      </c>
      <c r="D1311" t="s">
        <v>1539</v>
      </c>
      <c r="E1311" s="323" t="s">
        <v>1539</v>
      </c>
      <c r="G1311" s="323" t="s">
        <v>1539</v>
      </c>
      <c r="H1311" s="323" t="s">
        <v>1539</v>
      </c>
    </row>
    <row r="1312" spans="1:8" x14ac:dyDescent="0.25">
      <c r="A1312" s="103"/>
      <c r="B1312" s="324"/>
      <c r="C1312" s="324" t="s">
        <v>1539</v>
      </c>
      <c r="D1312" t="s">
        <v>1539</v>
      </c>
      <c r="E1312" s="323" t="s">
        <v>1539</v>
      </c>
      <c r="G1312" s="323" t="s">
        <v>1539</v>
      </c>
      <c r="H1312" s="323" t="s">
        <v>1539</v>
      </c>
    </row>
    <row r="1313" spans="1:8" x14ac:dyDescent="0.25">
      <c r="A1313" s="103"/>
      <c r="B1313" s="324"/>
      <c r="C1313" s="324" t="s">
        <v>1539</v>
      </c>
      <c r="D1313" t="s">
        <v>1539</v>
      </c>
      <c r="E1313" s="323" t="s">
        <v>1539</v>
      </c>
      <c r="G1313" s="323" t="s">
        <v>1539</v>
      </c>
      <c r="H1313" s="323" t="s">
        <v>1539</v>
      </c>
    </row>
    <row r="1314" spans="1:8" x14ac:dyDescent="0.25">
      <c r="A1314" s="103"/>
      <c r="B1314" s="324"/>
      <c r="C1314" s="324" t="s">
        <v>1539</v>
      </c>
      <c r="D1314" t="s">
        <v>1539</v>
      </c>
      <c r="E1314" s="323" t="s">
        <v>1539</v>
      </c>
      <c r="G1314" s="323" t="s">
        <v>1539</v>
      </c>
      <c r="H1314" s="323" t="s">
        <v>1539</v>
      </c>
    </row>
    <row r="1315" spans="1:8" x14ac:dyDescent="0.25">
      <c r="A1315" s="103"/>
      <c r="B1315" s="324"/>
      <c r="C1315" s="324" t="s">
        <v>1539</v>
      </c>
      <c r="D1315" t="s">
        <v>1539</v>
      </c>
      <c r="E1315" s="323" t="s">
        <v>1539</v>
      </c>
      <c r="G1315" s="323" t="s">
        <v>1539</v>
      </c>
      <c r="H1315" s="323" t="s">
        <v>1539</v>
      </c>
    </row>
    <row r="1316" spans="1:8" x14ac:dyDescent="0.25">
      <c r="A1316" s="103"/>
      <c r="B1316" s="324"/>
      <c r="C1316" s="324" t="s">
        <v>1539</v>
      </c>
      <c r="D1316" t="s">
        <v>1539</v>
      </c>
      <c r="E1316" s="323" t="s">
        <v>1539</v>
      </c>
      <c r="G1316" s="323" t="s">
        <v>1539</v>
      </c>
      <c r="H1316" s="323" t="s">
        <v>1539</v>
      </c>
    </row>
    <row r="1317" spans="1:8" x14ac:dyDescent="0.25">
      <c r="A1317" s="103"/>
      <c r="B1317" s="324"/>
      <c r="C1317" s="324" t="s">
        <v>1539</v>
      </c>
      <c r="D1317" t="s">
        <v>1539</v>
      </c>
      <c r="E1317" s="323" t="s">
        <v>1539</v>
      </c>
      <c r="G1317" s="323" t="s">
        <v>1539</v>
      </c>
      <c r="H1317" s="323" t="s">
        <v>1539</v>
      </c>
    </row>
    <row r="1318" spans="1:8" x14ac:dyDescent="0.25">
      <c r="A1318" s="103"/>
      <c r="B1318" s="324"/>
      <c r="C1318" s="324" t="s">
        <v>1539</v>
      </c>
      <c r="D1318" t="s">
        <v>1539</v>
      </c>
      <c r="E1318" s="323" t="s">
        <v>1539</v>
      </c>
      <c r="G1318" s="323" t="s">
        <v>1539</v>
      </c>
      <c r="H1318" s="323" t="s">
        <v>1539</v>
      </c>
    </row>
    <row r="1319" spans="1:8" x14ac:dyDescent="0.25">
      <c r="A1319" s="103"/>
      <c r="B1319" s="324"/>
      <c r="C1319" s="324" t="s">
        <v>1539</v>
      </c>
      <c r="D1319" t="s">
        <v>1539</v>
      </c>
      <c r="E1319" s="323" t="s">
        <v>1539</v>
      </c>
      <c r="G1319" s="323" t="s">
        <v>1539</v>
      </c>
      <c r="H1319" s="323" t="s">
        <v>1539</v>
      </c>
    </row>
    <row r="1320" spans="1:8" x14ac:dyDescent="0.25">
      <c r="A1320" s="103"/>
      <c r="B1320" s="324"/>
      <c r="C1320" s="324" t="s">
        <v>1539</v>
      </c>
      <c r="D1320" t="s">
        <v>1539</v>
      </c>
      <c r="E1320" s="323" t="s">
        <v>1539</v>
      </c>
      <c r="G1320" s="323" t="s">
        <v>1539</v>
      </c>
      <c r="H1320" s="323" t="s">
        <v>1539</v>
      </c>
    </row>
    <row r="1321" spans="1:8" x14ac:dyDescent="0.25">
      <c r="A1321" s="103"/>
      <c r="B1321" s="324"/>
      <c r="C1321" s="324" t="s">
        <v>1539</v>
      </c>
      <c r="D1321" t="s">
        <v>1539</v>
      </c>
      <c r="E1321" s="323" t="s">
        <v>1539</v>
      </c>
      <c r="G1321" s="323" t="s">
        <v>1539</v>
      </c>
      <c r="H1321" s="323" t="s">
        <v>1539</v>
      </c>
    </row>
    <row r="1322" spans="1:8" x14ac:dyDescent="0.25">
      <c r="A1322" s="103"/>
      <c r="B1322" s="324"/>
      <c r="C1322" s="324" t="s">
        <v>1539</v>
      </c>
      <c r="D1322" t="s">
        <v>1539</v>
      </c>
      <c r="E1322" s="323" t="s">
        <v>1539</v>
      </c>
      <c r="G1322" s="323" t="s">
        <v>1539</v>
      </c>
      <c r="H1322" s="323" t="s">
        <v>1539</v>
      </c>
    </row>
    <row r="1323" spans="1:8" x14ac:dyDescent="0.25">
      <c r="A1323" s="103"/>
      <c r="B1323" s="324"/>
      <c r="C1323" s="324" t="s">
        <v>1539</v>
      </c>
      <c r="D1323" t="s">
        <v>1539</v>
      </c>
      <c r="E1323" s="323" t="s">
        <v>1539</v>
      </c>
      <c r="G1323" s="323" t="s">
        <v>1539</v>
      </c>
      <c r="H1323" s="323" t="s">
        <v>1539</v>
      </c>
    </row>
    <row r="1324" spans="1:8" x14ac:dyDescent="0.25">
      <c r="A1324" s="103"/>
      <c r="B1324" s="324"/>
      <c r="C1324" s="324" t="s">
        <v>1539</v>
      </c>
      <c r="D1324" t="s">
        <v>1539</v>
      </c>
      <c r="E1324" s="323" t="s">
        <v>1539</v>
      </c>
      <c r="G1324" s="323" t="s">
        <v>1539</v>
      </c>
      <c r="H1324" s="323" t="s">
        <v>1539</v>
      </c>
    </row>
    <row r="1325" spans="1:8" x14ac:dyDescent="0.25">
      <c r="A1325" s="103"/>
      <c r="B1325" s="324"/>
      <c r="C1325" s="324" t="s">
        <v>1539</v>
      </c>
      <c r="D1325" t="s">
        <v>1539</v>
      </c>
      <c r="E1325" s="323" t="s">
        <v>1539</v>
      </c>
      <c r="G1325" s="323" t="s">
        <v>1539</v>
      </c>
      <c r="H1325" s="323" t="s">
        <v>1539</v>
      </c>
    </row>
    <row r="1326" spans="1:8" x14ac:dyDescent="0.25">
      <c r="A1326" s="103"/>
      <c r="B1326" s="326"/>
      <c r="C1326" s="324" t="s">
        <v>1539</v>
      </c>
      <c r="D1326" t="s">
        <v>1539</v>
      </c>
      <c r="E1326" s="323" t="s">
        <v>1539</v>
      </c>
      <c r="G1326" s="323" t="s">
        <v>1539</v>
      </c>
      <c r="H1326" s="323" t="s">
        <v>1539</v>
      </c>
    </row>
    <row r="1327" spans="1:8" x14ac:dyDescent="0.25">
      <c r="A1327" s="103"/>
      <c r="C1327" s="324" t="s">
        <v>1539</v>
      </c>
      <c r="D1327" t="s">
        <v>1539</v>
      </c>
      <c r="E1327" s="323" t="s">
        <v>1539</v>
      </c>
      <c r="G1327" s="323" t="s">
        <v>1539</v>
      </c>
      <c r="H1327" s="323" t="s">
        <v>1539</v>
      </c>
    </row>
    <row r="1328" spans="1:8" x14ac:dyDescent="0.25">
      <c r="A1328" s="103"/>
      <c r="C1328" s="324" t="s">
        <v>1539</v>
      </c>
      <c r="D1328" t="s">
        <v>1539</v>
      </c>
      <c r="E1328" s="323" t="s">
        <v>1539</v>
      </c>
      <c r="G1328" s="323" t="s">
        <v>1539</v>
      </c>
      <c r="H1328" s="323" t="s">
        <v>1539</v>
      </c>
    </row>
    <row r="1329" spans="1:8" x14ac:dyDescent="0.25">
      <c r="A1329" s="103"/>
      <c r="C1329" s="324" t="s">
        <v>1539</v>
      </c>
      <c r="D1329" t="s">
        <v>1539</v>
      </c>
      <c r="E1329" s="323" t="s">
        <v>1539</v>
      </c>
      <c r="G1329" s="323" t="s">
        <v>1539</v>
      </c>
      <c r="H1329" s="323" t="s">
        <v>1539</v>
      </c>
    </row>
    <row r="1330" spans="1:8" x14ac:dyDescent="0.25">
      <c r="A1330" s="103"/>
      <c r="B1330" s="324"/>
      <c r="C1330" s="324" t="s">
        <v>1539</v>
      </c>
      <c r="D1330" t="s">
        <v>1539</v>
      </c>
      <c r="E1330" s="323" t="s">
        <v>1539</v>
      </c>
      <c r="G1330" s="323" t="s">
        <v>1539</v>
      </c>
      <c r="H1330" s="323" t="s">
        <v>1539</v>
      </c>
    </row>
    <row r="1331" spans="1:8" x14ac:dyDescent="0.25">
      <c r="A1331" s="103"/>
      <c r="B1331" s="324"/>
      <c r="C1331" s="324" t="s">
        <v>1539</v>
      </c>
      <c r="D1331" t="s">
        <v>1539</v>
      </c>
      <c r="E1331" s="323" t="s">
        <v>1539</v>
      </c>
      <c r="G1331" s="323" t="s">
        <v>1539</v>
      </c>
      <c r="H1331" s="323" t="s">
        <v>1539</v>
      </c>
    </row>
    <row r="1332" spans="1:8" x14ac:dyDescent="0.25">
      <c r="A1332" s="103"/>
      <c r="B1332" s="324"/>
      <c r="C1332" s="324" t="s">
        <v>1539</v>
      </c>
      <c r="D1332" t="s">
        <v>1539</v>
      </c>
      <c r="E1332" s="323" t="s">
        <v>1539</v>
      </c>
      <c r="G1332" s="323" t="s">
        <v>1539</v>
      </c>
      <c r="H1332" s="323" t="s">
        <v>1539</v>
      </c>
    </row>
    <row r="1333" spans="1:8" x14ac:dyDescent="0.25">
      <c r="A1333" s="103"/>
      <c r="B1333" s="324"/>
      <c r="C1333" s="324" t="s">
        <v>1539</v>
      </c>
      <c r="D1333" t="s">
        <v>1539</v>
      </c>
      <c r="E1333" s="323" t="s">
        <v>1539</v>
      </c>
      <c r="G1333" s="323" t="s">
        <v>1539</v>
      </c>
      <c r="H1333" s="323" t="s">
        <v>1539</v>
      </c>
    </row>
    <row r="1334" spans="1:8" x14ac:dyDescent="0.25">
      <c r="A1334" s="103"/>
      <c r="B1334" s="324"/>
      <c r="C1334" s="324" t="s">
        <v>1539</v>
      </c>
      <c r="D1334" t="s">
        <v>1539</v>
      </c>
      <c r="E1334" s="323" t="s">
        <v>1539</v>
      </c>
      <c r="G1334" s="323" t="s">
        <v>1539</v>
      </c>
      <c r="H1334" s="323" t="s">
        <v>1539</v>
      </c>
    </row>
    <row r="1335" spans="1:8" x14ac:dyDescent="0.25">
      <c r="A1335" s="103"/>
      <c r="B1335" s="326"/>
      <c r="C1335" s="324" t="s">
        <v>1539</v>
      </c>
      <c r="D1335" t="s">
        <v>1539</v>
      </c>
      <c r="E1335" s="323" t="s">
        <v>1539</v>
      </c>
      <c r="G1335" s="323" t="s">
        <v>1539</v>
      </c>
      <c r="H1335" s="323" t="s">
        <v>1539</v>
      </c>
    </row>
    <row r="1336" spans="1:8" x14ac:dyDescent="0.25">
      <c r="A1336" s="103"/>
      <c r="C1336" s="324" t="s">
        <v>1539</v>
      </c>
      <c r="D1336" t="s">
        <v>1539</v>
      </c>
      <c r="E1336" s="323" t="s">
        <v>1539</v>
      </c>
      <c r="G1336" s="323" t="s">
        <v>1539</v>
      </c>
      <c r="H1336" s="323" t="s">
        <v>1539</v>
      </c>
    </row>
    <row r="1337" spans="1:8" x14ac:dyDescent="0.25">
      <c r="A1337" s="103"/>
      <c r="C1337" s="324" t="s">
        <v>1539</v>
      </c>
      <c r="D1337" t="s">
        <v>1539</v>
      </c>
      <c r="E1337" s="323" t="s">
        <v>1539</v>
      </c>
      <c r="G1337" s="323" t="s">
        <v>1539</v>
      </c>
      <c r="H1337" s="323" t="s">
        <v>1539</v>
      </c>
    </row>
    <row r="1338" spans="1:8" x14ac:dyDescent="0.25">
      <c r="A1338" s="103"/>
      <c r="C1338" s="324" t="s">
        <v>1539</v>
      </c>
      <c r="D1338" t="s">
        <v>1539</v>
      </c>
      <c r="E1338" s="323" t="s">
        <v>1539</v>
      </c>
      <c r="G1338" s="323" t="s">
        <v>1539</v>
      </c>
      <c r="H1338" s="323" t="s">
        <v>1539</v>
      </c>
    </row>
    <row r="1339" spans="1:8" x14ac:dyDescent="0.25">
      <c r="A1339" s="103"/>
      <c r="C1339" s="324" t="s">
        <v>1539</v>
      </c>
      <c r="D1339" t="s">
        <v>1539</v>
      </c>
      <c r="E1339" s="323" t="s">
        <v>1539</v>
      </c>
      <c r="G1339" s="323" t="s">
        <v>1539</v>
      </c>
      <c r="H1339" s="323" t="s">
        <v>1539</v>
      </c>
    </row>
    <row r="1340" spans="1:8" x14ac:dyDescent="0.25">
      <c r="A1340" s="103"/>
      <c r="C1340" s="324" t="s">
        <v>1539</v>
      </c>
      <c r="D1340" t="s">
        <v>1539</v>
      </c>
      <c r="E1340" s="323" t="s">
        <v>1539</v>
      </c>
      <c r="G1340" s="323" t="s">
        <v>1539</v>
      </c>
      <c r="H1340" s="323" t="s">
        <v>1539</v>
      </c>
    </row>
    <row r="1341" spans="1:8" x14ac:dyDescent="0.25">
      <c r="A1341" s="103"/>
      <c r="B1341" s="324"/>
      <c r="C1341" s="324" t="s">
        <v>1539</v>
      </c>
      <c r="D1341" t="s">
        <v>1539</v>
      </c>
      <c r="E1341" s="323" t="s">
        <v>1539</v>
      </c>
      <c r="G1341" s="323" t="s">
        <v>1539</v>
      </c>
      <c r="H1341" s="323" t="s">
        <v>1539</v>
      </c>
    </row>
    <row r="1342" spans="1:8" x14ac:dyDescent="0.25">
      <c r="A1342" s="103"/>
      <c r="B1342" s="324"/>
      <c r="C1342" s="324" t="s">
        <v>1539</v>
      </c>
      <c r="D1342" t="s">
        <v>1539</v>
      </c>
      <c r="E1342" s="323" t="s">
        <v>1539</v>
      </c>
      <c r="G1342" s="323" t="s">
        <v>1539</v>
      </c>
      <c r="H1342" s="323" t="s">
        <v>1539</v>
      </c>
    </row>
    <row r="1343" spans="1:8" x14ac:dyDescent="0.25">
      <c r="A1343" s="103"/>
      <c r="B1343" s="324"/>
      <c r="C1343" s="324" t="s">
        <v>1539</v>
      </c>
      <c r="D1343" t="s">
        <v>1539</v>
      </c>
      <c r="E1343" s="323" t="s">
        <v>1539</v>
      </c>
      <c r="G1343" s="323" t="s">
        <v>1539</v>
      </c>
      <c r="H1343" s="323" t="s">
        <v>1539</v>
      </c>
    </row>
    <row r="1344" spans="1:8" x14ac:dyDescent="0.25">
      <c r="A1344" s="103"/>
      <c r="B1344" s="324"/>
      <c r="C1344" s="324" t="s">
        <v>1539</v>
      </c>
      <c r="D1344" t="s">
        <v>1539</v>
      </c>
      <c r="E1344" s="323" t="s">
        <v>1539</v>
      </c>
      <c r="G1344" s="323" t="s">
        <v>1539</v>
      </c>
      <c r="H1344" s="323" t="s">
        <v>1539</v>
      </c>
    </row>
    <row r="1345" spans="1:8" x14ac:dyDescent="0.25">
      <c r="A1345" s="103"/>
      <c r="B1345" s="324"/>
      <c r="C1345" s="324" t="s">
        <v>1539</v>
      </c>
      <c r="D1345" t="s">
        <v>1539</v>
      </c>
      <c r="E1345" s="323" t="s">
        <v>1539</v>
      </c>
      <c r="G1345" s="323" t="s">
        <v>1539</v>
      </c>
      <c r="H1345" s="323" t="s">
        <v>1539</v>
      </c>
    </row>
    <row r="1346" spans="1:8" x14ac:dyDescent="0.25">
      <c r="A1346" s="103"/>
      <c r="B1346" s="324"/>
      <c r="C1346" s="324" t="s">
        <v>1539</v>
      </c>
      <c r="D1346" t="s">
        <v>1539</v>
      </c>
      <c r="E1346" s="323" t="s">
        <v>1539</v>
      </c>
      <c r="G1346" s="323" t="s">
        <v>1539</v>
      </c>
      <c r="H1346" s="323" t="s">
        <v>1539</v>
      </c>
    </row>
    <row r="1347" spans="1:8" x14ac:dyDescent="0.25">
      <c r="A1347" s="103"/>
      <c r="B1347" s="324"/>
      <c r="C1347" s="324" t="s">
        <v>1539</v>
      </c>
      <c r="D1347" t="s">
        <v>1539</v>
      </c>
      <c r="E1347" s="323" t="s">
        <v>1539</v>
      </c>
      <c r="G1347" s="323" t="s">
        <v>1539</v>
      </c>
      <c r="H1347" s="323" t="s">
        <v>1539</v>
      </c>
    </row>
    <row r="1348" spans="1:8" x14ac:dyDescent="0.25">
      <c r="A1348" s="103"/>
      <c r="B1348" s="324"/>
      <c r="C1348" s="324" t="s">
        <v>1539</v>
      </c>
      <c r="D1348" t="s">
        <v>1539</v>
      </c>
      <c r="E1348" s="323" t="s">
        <v>1539</v>
      </c>
      <c r="G1348" s="323" t="s">
        <v>1539</v>
      </c>
      <c r="H1348" s="323" t="s">
        <v>1539</v>
      </c>
    </row>
    <row r="1349" spans="1:8" x14ac:dyDescent="0.25">
      <c r="A1349" s="103"/>
      <c r="B1349" s="324"/>
      <c r="C1349" s="324" t="s">
        <v>1539</v>
      </c>
      <c r="D1349" t="s">
        <v>1539</v>
      </c>
      <c r="E1349" s="323" t="s">
        <v>1539</v>
      </c>
      <c r="G1349" s="323" t="s">
        <v>1539</v>
      </c>
      <c r="H1349" s="323" t="s">
        <v>1539</v>
      </c>
    </row>
    <row r="1350" spans="1:8" x14ac:dyDescent="0.25">
      <c r="A1350" s="103"/>
      <c r="B1350" s="324"/>
      <c r="C1350" s="324" t="s">
        <v>1539</v>
      </c>
      <c r="D1350" t="s">
        <v>1539</v>
      </c>
      <c r="E1350" s="323" t="s">
        <v>1539</v>
      </c>
      <c r="G1350" s="323" t="s">
        <v>1539</v>
      </c>
      <c r="H1350" s="323" t="s">
        <v>1539</v>
      </c>
    </row>
    <row r="1351" spans="1:8" x14ac:dyDescent="0.25">
      <c r="A1351" s="103"/>
      <c r="B1351" s="324"/>
      <c r="C1351" s="324" t="s">
        <v>1539</v>
      </c>
      <c r="D1351" t="s">
        <v>1539</v>
      </c>
      <c r="E1351" s="323" t="s">
        <v>1539</v>
      </c>
      <c r="G1351" s="323" t="s">
        <v>1539</v>
      </c>
      <c r="H1351" s="323" t="s">
        <v>1539</v>
      </c>
    </row>
    <row r="1352" spans="1:8" x14ac:dyDescent="0.25">
      <c r="A1352" s="103"/>
      <c r="B1352" s="324"/>
      <c r="C1352" s="324" t="s">
        <v>1539</v>
      </c>
      <c r="D1352" t="s">
        <v>1539</v>
      </c>
      <c r="E1352" s="323" t="s">
        <v>1539</v>
      </c>
      <c r="G1352" s="323" t="s">
        <v>1539</v>
      </c>
      <c r="H1352" s="323" t="s">
        <v>1539</v>
      </c>
    </row>
    <row r="1353" spans="1:8" x14ac:dyDescent="0.25">
      <c r="A1353" s="103"/>
      <c r="B1353" s="324"/>
      <c r="C1353" s="324" t="s">
        <v>1539</v>
      </c>
      <c r="D1353" t="s">
        <v>1539</v>
      </c>
      <c r="E1353" s="323" t="s">
        <v>1539</v>
      </c>
      <c r="G1353" s="323" t="s">
        <v>1539</v>
      </c>
      <c r="H1353" s="323" t="s">
        <v>1539</v>
      </c>
    </row>
    <row r="1354" spans="1:8" x14ac:dyDescent="0.25">
      <c r="A1354" s="103"/>
      <c r="B1354" s="324"/>
      <c r="C1354" s="324" t="s">
        <v>1539</v>
      </c>
      <c r="D1354" t="s">
        <v>1539</v>
      </c>
      <c r="E1354" s="323" t="s">
        <v>1539</v>
      </c>
      <c r="G1354" s="323" t="s">
        <v>1539</v>
      </c>
      <c r="H1354" s="323" t="s">
        <v>1539</v>
      </c>
    </row>
    <row r="1355" spans="1:8" x14ac:dyDescent="0.25">
      <c r="A1355" s="103"/>
      <c r="B1355" s="324"/>
      <c r="C1355" s="324" t="s">
        <v>1539</v>
      </c>
      <c r="D1355" t="s">
        <v>1539</v>
      </c>
      <c r="E1355" s="323" t="s">
        <v>1539</v>
      </c>
      <c r="G1355" s="323" t="s">
        <v>1539</v>
      </c>
      <c r="H1355" s="323" t="s">
        <v>1539</v>
      </c>
    </row>
    <row r="1356" spans="1:8" x14ac:dyDescent="0.25">
      <c r="A1356" s="103"/>
      <c r="B1356" s="324"/>
      <c r="C1356" s="324" t="s">
        <v>1539</v>
      </c>
      <c r="D1356" t="s">
        <v>1539</v>
      </c>
      <c r="E1356" s="323" t="s">
        <v>1539</v>
      </c>
      <c r="G1356" s="323" t="s">
        <v>1539</v>
      </c>
      <c r="H1356" s="323" t="s">
        <v>1539</v>
      </c>
    </row>
    <row r="1357" spans="1:8" x14ac:dyDescent="0.25">
      <c r="A1357" s="103"/>
      <c r="B1357" s="324"/>
      <c r="C1357" s="324" t="s">
        <v>1539</v>
      </c>
      <c r="D1357" t="s">
        <v>1539</v>
      </c>
      <c r="E1357" s="323" t="s">
        <v>1539</v>
      </c>
      <c r="G1357" s="323" t="s">
        <v>1539</v>
      </c>
      <c r="H1357" s="323" t="s">
        <v>1539</v>
      </c>
    </row>
    <row r="1358" spans="1:8" x14ac:dyDescent="0.25">
      <c r="A1358" s="103"/>
      <c r="B1358" s="324"/>
      <c r="C1358" s="324" t="s">
        <v>1539</v>
      </c>
      <c r="D1358" t="s">
        <v>1539</v>
      </c>
      <c r="E1358" s="323" t="s">
        <v>1539</v>
      </c>
      <c r="G1358" s="323" t="s">
        <v>1539</v>
      </c>
      <c r="H1358" s="323" t="s">
        <v>1539</v>
      </c>
    </row>
    <row r="1359" spans="1:8" x14ac:dyDescent="0.25">
      <c r="A1359" s="103"/>
      <c r="B1359" s="324"/>
      <c r="C1359" s="324" t="s">
        <v>1539</v>
      </c>
      <c r="D1359" t="s">
        <v>1539</v>
      </c>
      <c r="E1359" s="323" t="s">
        <v>1539</v>
      </c>
      <c r="G1359" s="323" t="s">
        <v>1539</v>
      </c>
      <c r="H1359" s="323" t="s">
        <v>1539</v>
      </c>
    </row>
    <row r="1360" spans="1:8" x14ac:dyDescent="0.25">
      <c r="A1360" s="103"/>
      <c r="B1360" s="324"/>
      <c r="C1360" s="324" t="s">
        <v>1539</v>
      </c>
      <c r="D1360" t="s">
        <v>1539</v>
      </c>
      <c r="E1360" s="323" t="s">
        <v>1539</v>
      </c>
      <c r="G1360" s="323" t="s">
        <v>1539</v>
      </c>
      <c r="H1360" s="323" t="s">
        <v>1539</v>
      </c>
    </row>
    <row r="1361" spans="1:8" x14ac:dyDescent="0.25">
      <c r="A1361" s="103"/>
      <c r="B1361" s="324"/>
      <c r="C1361" s="324" t="s">
        <v>1539</v>
      </c>
      <c r="D1361" t="s">
        <v>1539</v>
      </c>
      <c r="E1361" s="323" t="s">
        <v>1539</v>
      </c>
      <c r="G1361" s="323" t="s">
        <v>1539</v>
      </c>
      <c r="H1361" s="323" t="s">
        <v>1539</v>
      </c>
    </row>
    <row r="1362" spans="1:8" x14ac:dyDescent="0.25">
      <c r="A1362" s="103"/>
      <c r="B1362" s="324"/>
      <c r="C1362" s="324" t="s">
        <v>1539</v>
      </c>
      <c r="D1362" t="s">
        <v>1539</v>
      </c>
      <c r="E1362" s="323" t="s">
        <v>1539</v>
      </c>
      <c r="G1362" s="323" t="s">
        <v>1539</v>
      </c>
      <c r="H1362" s="323" t="s">
        <v>1539</v>
      </c>
    </row>
    <row r="1363" spans="1:8" x14ac:dyDescent="0.25">
      <c r="A1363" s="103"/>
      <c r="B1363" s="324"/>
      <c r="C1363" s="324" t="s">
        <v>1539</v>
      </c>
      <c r="D1363" t="s">
        <v>1539</v>
      </c>
      <c r="E1363" s="323" t="s">
        <v>1539</v>
      </c>
      <c r="G1363" s="323" t="s">
        <v>1539</v>
      </c>
      <c r="H1363" s="323" t="s">
        <v>1539</v>
      </c>
    </row>
    <row r="1364" spans="1:8" x14ac:dyDescent="0.25">
      <c r="A1364" s="103"/>
      <c r="B1364" s="324"/>
      <c r="C1364" s="324" t="s">
        <v>1539</v>
      </c>
      <c r="D1364" t="s">
        <v>1539</v>
      </c>
      <c r="E1364" s="323" t="s">
        <v>1539</v>
      </c>
      <c r="G1364" s="323" t="s">
        <v>1539</v>
      </c>
      <c r="H1364" s="323" t="s">
        <v>1539</v>
      </c>
    </row>
    <row r="1365" spans="1:8" x14ac:dyDescent="0.25">
      <c r="A1365" s="103"/>
      <c r="B1365" s="324"/>
      <c r="C1365" s="324" t="s">
        <v>1539</v>
      </c>
      <c r="D1365" t="s">
        <v>1539</v>
      </c>
      <c r="E1365" s="323" t="s">
        <v>1539</v>
      </c>
      <c r="G1365" s="323" t="s">
        <v>1539</v>
      </c>
      <c r="H1365" s="323" t="s">
        <v>1539</v>
      </c>
    </row>
    <row r="1366" spans="1:8" x14ac:dyDescent="0.25">
      <c r="A1366" s="103"/>
      <c r="B1366" s="324"/>
      <c r="C1366" s="324" t="s">
        <v>1539</v>
      </c>
      <c r="D1366" t="s">
        <v>1539</v>
      </c>
      <c r="E1366" s="323" t="s">
        <v>1539</v>
      </c>
      <c r="G1366" s="323" t="s">
        <v>1539</v>
      </c>
      <c r="H1366" s="323" t="s">
        <v>1539</v>
      </c>
    </row>
    <row r="1367" spans="1:8" x14ac:dyDescent="0.25">
      <c r="A1367" s="103"/>
      <c r="B1367" s="324"/>
      <c r="C1367" s="324" t="s">
        <v>1539</v>
      </c>
      <c r="D1367" t="s">
        <v>1539</v>
      </c>
      <c r="E1367" s="323" t="s">
        <v>1539</v>
      </c>
      <c r="G1367" s="323" t="s">
        <v>1539</v>
      </c>
      <c r="H1367" s="323" t="s">
        <v>1539</v>
      </c>
    </row>
    <row r="1368" spans="1:8" x14ac:dyDescent="0.25">
      <c r="A1368" s="103"/>
      <c r="B1368" s="324"/>
      <c r="C1368" s="324" t="s">
        <v>1539</v>
      </c>
      <c r="D1368" t="s">
        <v>1539</v>
      </c>
      <c r="E1368" s="323" t="s">
        <v>1539</v>
      </c>
      <c r="G1368" s="323" t="s">
        <v>1539</v>
      </c>
      <c r="H1368" s="323" t="s">
        <v>1539</v>
      </c>
    </row>
    <row r="1369" spans="1:8" x14ac:dyDescent="0.25">
      <c r="A1369" s="103"/>
      <c r="B1369" s="324"/>
      <c r="C1369" s="324" t="s">
        <v>1539</v>
      </c>
      <c r="D1369" t="s">
        <v>1539</v>
      </c>
      <c r="E1369" s="323" t="s">
        <v>1539</v>
      </c>
      <c r="G1369" s="323" t="s">
        <v>1539</v>
      </c>
      <c r="H1369" s="323" t="s">
        <v>1539</v>
      </c>
    </row>
    <row r="1370" spans="1:8" x14ac:dyDescent="0.25">
      <c r="A1370" s="103"/>
      <c r="B1370" s="326"/>
      <c r="C1370" s="324" t="s">
        <v>1539</v>
      </c>
      <c r="D1370" t="s">
        <v>1539</v>
      </c>
      <c r="E1370" s="323" t="s">
        <v>1539</v>
      </c>
      <c r="G1370" s="323" t="s">
        <v>1539</v>
      </c>
      <c r="H1370" s="323" t="s">
        <v>1539</v>
      </c>
    </row>
    <row r="1371" spans="1:8" x14ac:dyDescent="0.25">
      <c r="A1371" s="103"/>
      <c r="C1371" s="324" t="s">
        <v>1539</v>
      </c>
      <c r="D1371" t="s">
        <v>1539</v>
      </c>
      <c r="E1371" s="323" t="s">
        <v>1539</v>
      </c>
      <c r="G1371" s="323" t="s">
        <v>1539</v>
      </c>
      <c r="H1371" s="323" t="s">
        <v>1539</v>
      </c>
    </row>
    <row r="1372" spans="1:8" x14ac:dyDescent="0.25">
      <c r="A1372" s="103"/>
      <c r="C1372" s="324" t="s">
        <v>1539</v>
      </c>
      <c r="D1372" t="s">
        <v>1539</v>
      </c>
      <c r="E1372" s="323" t="s">
        <v>1539</v>
      </c>
      <c r="G1372" s="323" t="s">
        <v>1539</v>
      </c>
      <c r="H1372" s="323" t="s">
        <v>1539</v>
      </c>
    </row>
    <row r="1373" spans="1:8" x14ac:dyDescent="0.25">
      <c r="A1373" s="103"/>
      <c r="C1373" s="324" t="s">
        <v>1539</v>
      </c>
      <c r="D1373" t="s">
        <v>1539</v>
      </c>
      <c r="E1373" s="323" t="s">
        <v>1539</v>
      </c>
      <c r="G1373" s="323" t="s">
        <v>1539</v>
      </c>
      <c r="H1373" s="323" t="s">
        <v>1539</v>
      </c>
    </row>
    <row r="1374" spans="1:8" x14ac:dyDescent="0.25">
      <c r="A1374" s="103"/>
      <c r="B1374" s="324"/>
      <c r="C1374" s="324" t="s">
        <v>1539</v>
      </c>
      <c r="D1374" t="s">
        <v>1539</v>
      </c>
      <c r="E1374" s="323" t="s">
        <v>1539</v>
      </c>
      <c r="G1374" s="323" t="s">
        <v>1539</v>
      </c>
      <c r="H1374" s="323" t="s">
        <v>1539</v>
      </c>
    </row>
    <row r="1375" spans="1:8" x14ac:dyDescent="0.25">
      <c r="A1375" s="103"/>
      <c r="B1375" s="324"/>
      <c r="C1375" s="324" t="s">
        <v>1539</v>
      </c>
      <c r="D1375" t="s">
        <v>1539</v>
      </c>
      <c r="E1375" s="323" t="s">
        <v>1539</v>
      </c>
      <c r="G1375" s="323" t="s">
        <v>1539</v>
      </c>
      <c r="H1375" s="323" t="s">
        <v>1539</v>
      </c>
    </row>
    <row r="1376" spans="1:8" x14ac:dyDescent="0.25">
      <c r="A1376" s="103"/>
      <c r="B1376" s="324"/>
      <c r="C1376" s="324" t="s">
        <v>1539</v>
      </c>
      <c r="D1376" t="s">
        <v>1539</v>
      </c>
      <c r="E1376" s="323" t="s">
        <v>1539</v>
      </c>
      <c r="G1376" s="323" t="s">
        <v>1539</v>
      </c>
      <c r="H1376" s="323" t="s">
        <v>1539</v>
      </c>
    </row>
    <row r="1377" spans="1:8" x14ac:dyDescent="0.25">
      <c r="A1377" s="103"/>
      <c r="B1377" s="324"/>
      <c r="C1377" s="324" t="s">
        <v>1539</v>
      </c>
      <c r="D1377" t="s">
        <v>1539</v>
      </c>
      <c r="E1377" s="323" t="s">
        <v>1539</v>
      </c>
      <c r="G1377" s="323" t="s">
        <v>1539</v>
      </c>
      <c r="H1377" s="323" t="s">
        <v>1539</v>
      </c>
    </row>
    <row r="1378" spans="1:8" x14ac:dyDescent="0.25">
      <c r="A1378" s="103"/>
      <c r="B1378" s="324"/>
      <c r="C1378" s="324" t="s">
        <v>1539</v>
      </c>
      <c r="D1378" t="s">
        <v>1539</v>
      </c>
      <c r="E1378" s="323" t="s">
        <v>1539</v>
      </c>
      <c r="G1378" s="323" t="s">
        <v>1539</v>
      </c>
      <c r="H1378" s="323" t="s">
        <v>1539</v>
      </c>
    </row>
    <row r="1379" spans="1:8" x14ac:dyDescent="0.25">
      <c r="A1379" s="103"/>
      <c r="B1379" s="324"/>
      <c r="C1379" s="324" t="s">
        <v>1539</v>
      </c>
      <c r="D1379" t="s">
        <v>1539</v>
      </c>
      <c r="E1379" s="323" t="s">
        <v>1539</v>
      </c>
      <c r="G1379" s="323" t="s">
        <v>1539</v>
      </c>
      <c r="H1379" s="323" t="s">
        <v>1539</v>
      </c>
    </row>
    <row r="1380" spans="1:8" x14ac:dyDescent="0.25">
      <c r="A1380" s="103"/>
      <c r="B1380" s="324"/>
      <c r="C1380" s="324" t="s">
        <v>1539</v>
      </c>
      <c r="D1380" t="s">
        <v>1539</v>
      </c>
      <c r="E1380" s="323" t="s">
        <v>1539</v>
      </c>
      <c r="G1380" s="323" t="s">
        <v>1539</v>
      </c>
      <c r="H1380" s="323" t="s">
        <v>1539</v>
      </c>
    </row>
    <row r="1381" spans="1:8" x14ac:dyDescent="0.25">
      <c r="A1381" s="103"/>
      <c r="B1381" s="324"/>
      <c r="C1381" s="324" t="s">
        <v>1539</v>
      </c>
      <c r="D1381" t="s">
        <v>1539</v>
      </c>
      <c r="E1381" s="323" t="s">
        <v>1539</v>
      </c>
      <c r="G1381" s="323" t="s">
        <v>1539</v>
      </c>
      <c r="H1381" s="323" t="s">
        <v>1539</v>
      </c>
    </row>
    <row r="1382" spans="1:8" x14ac:dyDescent="0.25">
      <c r="A1382" s="103"/>
      <c r="B1382" s="324"/>
      <c r="C1382" s="324" t="s">
        <v>1539</v>
      </c>
      <c r="D1382" t="s">
        <v>1539</v>
      </c>
      <c r="E1382" s="323" t="s">
        <v>1539</v>
      </c>
      <c r="G1382" s="323" t="s">
        <v>1539</v>
      </c>
      <c r="H1382" s="323" t="s">
        <v>1539</v>
      </c>
    </row>
    <row r="1383" spans="1:8" x14ac:dyDescent="0.25">
      <c r="A1383" s="103"/>
      <c r="B1383" s="324"/>
      <c r="C1383" s="324" t="s">
        <v>1539</v>
      </c>
      <c r="D1383" t="s">
        <v>1539</v>
      </c>
      <c r="E1383" s="323" t="s">
        <v>1539</v>
      </c>
      <c r="G1383" s="323" t="s">
        <v>1539</v>
      </c>
      <c r="H1383" s="323" t="s">
        <v>1539</v>
      </c>
    </row>
    <row r="1384" spans="1:8" x14ac:dyDescent="0.25">
      <c r="A1384" s="103"/>
      <c r="B1384" s="324"/>
      <c r="C1384" s="324" t="s">
        <v>1539</v>
      </c>
      <c r="D1384" t="s">
        <v>1539</v>
      </c>
      <c r="E1384" s="323" t="s">
        <v>1539</v>
      </c>
      <c r="G1384" s="323" t="s">
        <v>1539</v>
      </c>
      <c r="H1384" s="323" t="s">
        <v>1539</v>
      </c>
    </row>
    <row r="1385" spans="1:8" x14ac:dyDescent="0.25">
      <c r="A1385" s="103"/>
      <c r="B1385" s="324"/>
      <c r="C1385" s="324" t="s">
        <v>1539</v>
      </c>
      <c r="D1385" t="s">
        <v>1539</v>
      </c>
      <c r="E1385" s="323" t="s">
        <v>1539</v>
      </c>
      <c r="G1385" s="323" t="s">
        <v>1539</v>
      </c>
      <c r="H1385" s="323" t="s">
        <v>1539</v>
      </c>
    </row>
    <row r="1386" spans="1:8" x14ac:dyDescent="0.25">
      <c r="A1386" s="103"/>
      <c r="B1386" s="324"/>
      <c r="C1386" s="324" t="s">
        <v>1539</v>
      </c>
      <c r="D1386" t="s">
        <v>1539</v>
      </c>
      <c r="E1386" s="323" t="s">
        <v>1539</v>
      </c>
      <c r="G1386" s="323" t="s">
        <v>1539</v>
      </c>
      <c r="H1386" s="323" t="s">
        <v>1539</v>
      </c>
    </row>
    <row r="1387" spans="1:8" x14ac:dyDescent="0.25">
      <c r="A1387" s="103"/>
      <c r="B1387" s="324"/>
      <c r="C1387" s="324" t="s">
        <v>1539</v>
      </c>
      <c r="D1387" t="s">
        <v>1539</v>
      </c>
      <c r="E1387" s="323" t="s">
        <v>1539</v>
      </c>
      <c r="G1387" s="323" t="s">
        <v>1539</v>
      </c>
      <c r="H1387" s="323" t="s">
        <v>1539</v>
      </c>
    </row>
    <row r="1388" spans="1:8" x14ac:dyDescent="0.25">
      <c r="A1388" s="103"/>
      <c r="B1388" s="324"/>
      <c r="C1388" s="324" t="s">
        <v>1539</v>
      </c>
      <c r="D1388" t="s">
        <v>1539</v>
      </c>
      <c r="E1388" s="323" t="s">
        <v>1539</v>
      </c>
      <c r="G1388" s="323" t="s">
        <v>1539</v>
      </c>
      <c r="H1388" s="323" t="s">
        <v>1539</v>
      </c>
    </row>
    <row r="1389" spans="1:8" x14ac:dyDescent="0.25">
      <c r="A1389" s="103"/>
      <c r="B1389" s="324"/>
      <c r="C1389" s="324" t="s">
        <v>1539</v>
      </c>
      <c r="D1389" t="s">
        <v>1539</v>
      </c>
      <c r="E1389" s="323" t="s">
        <v>1539</v>
      </c>
      <c r="G1389" s="323" t="s">
        <v>1539</v>
      </c>
      <c r="H1389" s="323" t="s">
        <v>1539</v>
      </c>
    </row>
    <row r="1390" spans="1:8" x14ac:dyDescent="0.25">
      <c r="A1390" s="103"/>
      <c r="B1390" s="324"/>
      <c r="C1390" s="324" t="s">
        <v>1539</v>
      </c>
      <c r="D1390" t="s">
        <v>1539</v>
      </c>
      <c r="E1390" s="323" t="s">
        <v>1539</v>
      </c>
      <c r="G1390" s="323" t="s">
        <v>1539</v>
      </c>
      <c r="H1390" s="323" t="s">
        <v>1539</v>
      </c>
    </row>
    <row r="1391" spans="1:8" x14ac:dyDescent="0.25">
      <c r="A1391" s="103"/>
      <c r="B1391" s="324"/>
      <c r="C1391" s="324" t="s">
        <v>1539</v>
      </c>
      <c r="D1391" t="s">
        <v>1539</v>
      </c>
      <c r="E1391" s="323" t="s">
        <v>1539</v>
      </c>
      <c r="G1391" s="323" t="s">
        <v>1539</v>
      </c>
      <c r="H1391" s="323" t="s">
        <v>1539</v>
      </c>
    </row>
    <row r="1392" spans="1:8" x14ac:dyDescent="0.25">
      <c r="A1392" s="103"/>
      <c r="B1392" s="324"/>
      <c r="C1392" s="324" t="s">
        <v>1539</v>
      </c>
      <c r="D1392" t="s">
        <v>1539</v>
      </c>
      <c r="E1392" s="323" t="s">
        <v>1539</v>
      </c>
      <c r="G1392" s="323" t="s">
        <v>1539</v>
      </c>
      <c r="H1392" s="323" t="s">
        <v>1539</v>
      </c>
    </row>
    <row r="1393" spans="1:8" x14ac:dyDescent="0.25">
      <c r="A1393" s="103"/>
      <c r="B1393" s="324"/>
      <c r="C1393" s="324" t="s">
        <v>1539</v>
      </c>
      <c r="D1393" t="s">
        <v>1539</v>
      </c>
      <c r="E1393" s="323" t="s">
        <v>1539</v>
      </c>
      <c r="G1393" s="323" t="s">
        <v>1539</v>
      </c>
      <c r="H1393" s="323" t="s">
        <v>1539</v>
      </c>
    </row>
    <row r="1394" spans="1:8" x14ac:dyDescent="0.25">
      <c r="A1394" s="103"/>
      <c r="B1394" s="324"/>
      <c r="C1394" s="324" t="s">
        <v>1539</v>
      </c>
      <c r="D1394" t="s">
        <v>1539</v>
      </c>
      <c r="E1394" s="323" t="s">
        <v>1539</v>
      </c>
      <c r="G1394" s="323" t="s">
        <v>1539</v>
      </c>
      <c r="H1394" s="323" t="s">
        <v>1539</v>
      </c>
    </row>
    <row r="1395" spans="1:8" x14ac:dyDescent="0.25">
      <c r="A1395" s="103"/>
      <c r="B1395" s="324"/>
      <c r="C1395" s="324" t="s">
        <v>1539</v>
      </c>
      <c r="D1395" t="s">
        <v>1539</v>
      </c>
      <c r="E1395" s="323" t="s">
        <v>1539</v>
      </c>
      <c r="G1395" s="323" t="s">
        <v>1539</v>
      </c>
      <c r="H1395" s="323" t="s">
        <v>1539</v>
      </c>
    </row>
    <row r="1396" spans="1:8" x14ac:dyDescent="0.25">
      <c r="A1396" s="103"/>
      <c r="B1396" s="324"/>
      <c r="C1396" s="324" t="s">
        <v>1539</v>
      </c>
      <c r="D1396" t="s">
        <v>1539</v>
      </c>
      <c r="E1396" s="323" t="s">
        <v>1539</v>
      </c>
      <c r="G1396" s="323" t="s">
        <v>1539</v>
      </c>
      <c r="H1396" s="323" t="s">
        <v>1539</v>
      </c>
    </row>
    <row r="1397" spans="1:8" x14ac:dyDescent="0.25">
      <c r="A1397" s="103"/>
      <c r="B1397" s="324"/>
      <c r="C1397" s="324" t="s">
        <v>1539</v>
      </c>
      <c r="D1397" t="s">
        <v>1539</v>
      </c>
      <c r="E1397" s="323" t="s">
        <v>1539</v>
      </c>
      <c r="G1397" s="323" t="s">
        <v>1539</v>
      </c>
      <c r="H1397" s="323" t="s">
        <v>1539</v>
      </c>
    </row>
    <row r="1398" spans="1:8" x14ac:dyDescent="0.25">
      <c r="A1398" s="103"/>
      <c r="B1398" s="324"/>
      <c r="C1398" s="324" t="s">
        <v>1539</v>
      </c>
      <c r="D1398" t="s">
        <v>1539</v>
      </c>
      <c r="E1398" s="323" t="s">
        <v>1539</v>
      </c>
      <c r="G1398" s="323" t="s">
        <v>1539</v>
      </c>
      <c r="H1398" s="323" t="s">
        <v>1539</v>
      </c>
    </row>
    <row r="1399" spans="1:8" x14ac:dyDescent="0.25">
      <c r="A1399" s="103"/>
      <c r="B1399" s="324"/>
      <c r="C1399" s="324" t="s">
        <v>1539</v>
      </c>
      <c r="D1399" t="s">
        <v>1539</v>
      </c>
      <c r="E1399" s="323" t="s">
        <v>1539</v>
      </c>
      <c r="G1399" s="323" t="s">
        <v>1539</v>
      </c>
      <c r="H1399" s="323" t="s">
        <v>1539</v>
      </c>
    </row>
    <row r="1400" spans="1:8" x14ac:dyDescent="0.25">
      <c r="A1400" s="103"/>
      <c r="B1400" s="324"/>
      <c r="C1400" s="324" t="s">
        <v>1539</v>
      </c>
      <c r="D1400" t="s">
        <v>1539</v>
      </c>
      <c r="E1400" s="323" t="s">
        <v>1539</v>
      </c>
      <c r="G1400" s="323" t="s">
        <v>1539</v>
      </c>
      <c r="H1400" s="323" t="s">
        <v>1539</v>
      </c>
    </row>
    <row r="1401" spans="1:8" x14ac:dyDescent="0.25">
      <c r="A1401" s="103"/>
      <c r="B1401" s="324"/>
      <c r="C1401" s="324" t="s">
        <v>1539</v>
      </c>
      <c r="D1401" t="s">
        <v>1539</v>
      </c>
      <c r="E1401" s="323" t="s">
        <v>1539</v>
      </c>
      <c r="G1401" s="323" t="s">
        <v>1539</v>
      </c>
      <c r="H1401" s="323" t="s">
        <v>1539</v>
      </c>
    </row>
    <row r="1402" spans="1:8" x14ac:dyDescent="0.25">
      <c r="A1402" s="103"/>
      <c r="B1402" s="324"/>
      <c r="C1402" s="324" t="s">
        <v>1539</v>
      </c>
      <c r="D1402" t="s">
        <v>1539</v>
      </c>
      <c r="E1402" s="323" t="s">
        <v>1539</v>
      </c>
      <c r="G1402" s="323" t="s">
        <v>1539</v>
      </c>
      <c r="H1402" s="323" t="s">
        <v>1539</v>
      </c>
    </row>
    <row r="1403" spans="1:8" x14ac:dyDescent="0.25">
      <c r="A1403" s="103"/>
      <c r="B1403" s="324"/>
      <c r="C1403" s="324" t="s">
        <v>1539</v>
      </c>
      <c r="D1403" t="s">
        <v>1539</v>
      </c>
      <c r="E1403" s="323" t="s">
        <v>1539</v>
      </c>
      <c r="G1403" s="323" t="s">
        <v>1539</v>
      </c>
      <c r="H1403" s="323" t="s">
        <v>1539</v>
      </c>
    </row>
    <row r="1404" spans="1:8" x14ac:dyDescent="0.25">
      <c r="A1404" s="103"/>
      <c r="B1404" s="324"/>
      <c r="C1404" s="324" t="s">
        <v>1539</v>
      </c>
      <c r="D1404" t="s">
        <v>1539</v>
      </c>
      <c r="E1404" s="323" t="s">
        <v>1539</v>
      </c>
      <c r="G1404" s="323" t="s">
        <v>1539</v>
      </c>
      <c r="H1404" s="323" t="s">
        <v>1539</v>
      </c>
    </row>
    <row r="1405" spans="1:8" x14ac:dyDescent="0.25">
      <c r="A1405" s="103"/>
      <c r="B1405" s="326"/>
      <c r="C1405" s="324" t="s">
        <v>1539</v>
      </c>
      <c r="D1405" t="s">
        <v>1539</v>
      </c>
      <c r="E1405" s="323" t="s">
        <v>1539</v>
      </c>
      <c r="G1405" s="323" t="s">
        <v>1539</v>
      </c>
      <c r="H1405" s="323" t="s">
        <v>1539</v>
      </c>
    </row>
    <row r="1406" spans="1:8" x14ac:dyDescent="0.25">
      <c r="A1406" s="103"/>
      <c r="C1406" s="324" t="s">
        <v>1539</v>
      </c>
      <c r="D1406" t="s">
        <v>1539</v>
      </c>
      <c r="E1406" s="323" t="s">
        <v>1539</v>
      </c>
      <c r="G1406" s="323" t="s">
        <v>1539</v>
      </c>
      <c r="H1406" s="323" t="s">
        <v>1539</v>
      </c>
    </row>
    <row r="1407" spans="1:8" x14ac:dyDescent="0.25">
      <c r="A1407" s="103"/>
      <c r="C1407" s="324" t="s">
        <v>1539</v>
      </c>
      <c r="D1407" t="s">
        <v>1539</v>
      </c>
      <c r="E1407" s="323" t="s">
        <v>1539</v>
      </c>
      <c r="G1407" s="323" t="s">
        <v>1539</v>
      </c>
      <c r="H1407" s="323" t="s">
        <v>1539</v>
      </c>
    </row>
    <row r="1408" spans="1:8" x14ac:dyDescent="0.25">
      <c r="A1408" s="103"/>
      <c r="C1408" s="324" t="s">
        <v>1539</v>
      </c>
      <c r="D1408" t="s">
        <v>1539</v>
      </c>
      <c r="E1408" s="323" t="s">
        <v>1539</v>
      </c>
      <c r="G1408" s="323" t="s">
        <v>1539</v>
      </c>
      <c r="H1408" s="323" t="s">
        <v>1539</v>
      </c>
    </row>
    <row r="1409" spans="1:8" x14ac:dyDescent="0.25">
      <c r="A1409" s="103"/>
      <c r="B1409" s="324"/>
      <c r="C1409" s="324" t="s">
        <v>1539</v>
      </c>
      <c r="D1409" t="s">
        <v>1539</v>
      </c>
      <c r="E1409" s="323" t="s">
        <v>1539</v>
      </c>
      <c r="G1409" s="323" t="s">
        <v>1539</v>
      </c>
      <c r="H1409" s="323" t="s">
        <v>1539</v>
      </c>
    </row>
    <row r="1410" spans="1:8" x14ac:dyDescent="0.25">
      <c r="A1410" s="103"/>
      <c r="B1410" s="324"/>
      <c r="C1410" s="324" t="s">
        <v>1539</v>
      </c>
      <c r="D1410" t="s">
        <v>1539</v>
      </c>
      <c r="E1410" s="323" t="s">
        <v>1539</v>
      </c>
      <c r="G1410" s="323" t="s">
        <v>1539</v>
      </c>
      <c r="H1410" s="323" t="s">
        <v>1539</v>
      </c>
    </row>
    <row r="1411" spans="1:8" x14ac:dyDescent="0.25">
      <c r="A1411" s="103"/>
      <c r="B1411" s="324"/>
      <c r="C1411" s="324" t="s">
        <v>1539</v>
      </c>
      <c r="D1411" t="s">
        <v>1539</v>
      </c>
      <c r="E1411" s="323" t="s">
        <v>1539</v>
      </c>
      <c r="G1411" s="323" t="s">
        <v>1539</v>
      </c>
      <c r="H1411" s="323" t="s">
        <v>1539</v>
      </c>
    </row>
    <row r="1412" spans="1:8" x14ac:dyDescent="0.25">
      <c r="A1412" s="103"/>
      <c r="B1412" s="324"/>
      <c r="C1412" s="324" t="s">
        <v>1539</v>
      </c>
      <c r="D1412" t="s">
        <v>1539</v>
      </c>
      <c r="E1412" s="323" t="s">
        <v>1539</v>
      </c>
      <c r="G1412" s="323" t="s">
        <v>1539</v>
      </c>
      <c r="H1412" s="323" t="s">
        <v>1539</v>
      </c>
    </row>
    <row r="1413" spans="1:8" x14ac:dyDescent="0.25">
      <c r="A1413" s="103"/>
      <c r="B1413" s="324"/>
      <c r="C1413" s="324" t="s">
        <v>1539</v>
      </c>
      <c r="D1413" t="s">
        <v>1539</v>
      </c>
      <c r="E1413" s="323" t="s">
        <v>1539</v>
      </c>
      <c r="G1413" s="323" t="s">
        <v>1539</v>
      </c>
      <c r="H1413" s="323" t="s">
        <v>1539</v>
      </c>
    </row>
    <row r="1414" spans="1:8" x14ac:dyDescent="0.25">
      <c r="A1414" s="103"/>
      <c r="B1414" s="324"/>
      <c r="C1414" s="324" t="s">
        <v>1539</v>
      </c>
      <c r="D1414" t="s">
        <v>1539</v>
      </c>
      <c r="E1414" s="323" t="s">
        <v>1539</v>
      </c>
      <c r="G1414" s="323" t="s">
        <v>1539</v>
      </c>
      <c r="H1414" s="323" t="s">
        <v>1539</v>
      </c>
    </row>
    <row r="1415" spans="1:8" x14ac:dyDescent="0.25">
      <c r="A1415" s="103"/>
      <c r="B1415" s="324"/>
      <c r="C1415" s="324" t="s">
        <v>1539</v>
      </c>
      <c r="D1415" t="s">
        <v>1539</v>
      </c>
      <c r="E1415" s="323" t="s">
        <v>1539</v>
      </c>
      <c r="G1415" s="323" t="s">
        <v>1539</v>
      </c>
      <c r="H1415" s="323" t="s">
        <v>1539</v>
      </c>
    </row>
    <row r="1416" spans="1:8" x14ac:dyDescent="0.25">
      <c r="A1416" s="103"/>
      <c r="B1416" s="324"/>
      <c r="C1416" s="324" t="s">
        <v>1539</v>
      </c>
      <c r="D1416" t="s">
        <v>1539</v>
      </c>
      <c r="E1416" s="323" t="s">
        <v>1539</v>
      </c>
      <c r="G1416" s="323" t="s">
        <v>1539</v>
      </c>
      <c r="H1416" s="323" t="s">
        <v>1539</v>
      </c>
    </row>
    <row r="1417" spans="1:8" x14ac:dyDescent="0.25">
      <c r="A1417" s="103"/>
      <c r="B1417" s="326"/>
      <c r="C1417" s="324" t="s">
        <v>1539</v>
      </c>
      <c r="D1417" t="s">
        <v>1539</v>
      </c>
      <c r="E1417" s="323" t="s">
        <v>1539</v>
      </c>
      <c r="G1417" s="323" t="s">
        <v>1539</v>
      </c>
      <c r="H1417" s="323" t="s">
        <v>1539</v>
      </c>
    </row>
    <row r="1418" spans="1:8" x14ac:dyDescent="0.25">
      <c r="A1418" s="103"/>
      <c r="C1418" s="324" t="s">
        <v>1539</v>
      </c>
      <c r="D1418" t="s">
        <v>1539</v>
      </c>
      <c r="E1418" s="323" t="s">
        <v>1539</v>
      </c>
      <c r="G1418" s="323" t="s">
        <v>1539</v>
      </c>
      <c r="H1418" s="323" t="s">
        <v>1539</v>
      </c>
    </row>
    <row r="1419" spans="1:8" x14ac:dyDescent="0.25">
      <c r="A1419" s="103"/>
      <c r="C1419" s="324" t="s">
        <v>1539</v>
      </c>
      <c r="D1419" t="s">
        <v>1539</v>
      </c>
      <c r="E1419" s="323" t="s">
        <v>1539</v>
      </c>
      <c r="G1419" s="323" t="s">
        <v>1539</v>
      </c>
      <c r="H1419" s="323" t="s">
        <v>1539</v>
      </c>
    </row>
    <row r="1420" spans="1:8" x14ac:dyDescent="0.25">
      <c r="A1420" s="103"/>
      <c r="C1420" s="324" t="s">
        <v>1539</v>
      </c>
      <c r="D1420" t="s">
        <v>1539</v>
      </c>
      <c r="E1420" s="323" t="s">
        <v>1539</v>
      </c>
      <c r="G1420" s="323" t="s">
        <v>1539</v>
      </c>
      <c r="H1420" s="323" t="s">
        <v>1539</v>
      </c>
    </row>
    <row r="1421" spans="1:8" x14ac:dyDescent="0.25">
      <c r="A1421" s="103"/>
      <c r="C1421" s="324" t="s">
        <v>1539</v>
      </c>
      <c r="D1421" t="s">
        <v>1539</v>
      </c>
      <c r="E1421" s="323" t="s">
        <v>1539</v>
      </c>
      <c r="G1421" s="323" t="s">
        <v>1539</v>
      </c>
      <c r="H1421" s="323" t="s">
        <v>1539</v>
      </c>
    </row>
    <row r="1422" spans="1:8" x14ac:dyDescent="0.25">
      <c r="A1422" s="103"/>
      <c r="B1422" s="324"/>
      <c r="C1422" s="324" t="s">
        <v>1539</v>
      </c>
      <c r="D1422" t="s">
        <v>1539</v>
      </c>
      <c r="E1422" s="323" t="s">
        <v>1539</v>
      </c>
      <c r="G1422" s="323" t="s">
        <v>1539</v>
      </c>
      <c r="H1422" s="323" t="s">
        <v>1539</v>
      </c>
    </row>
    <row r="1423" spans="1:8" x14ac:dyDescent="0.25">
      <c r="A1423" s="103"/>
      <c r="B1423" s="324"/>
      <c r="C1423" s="324" t="s">
        <v>1539</v>
      </c>
      <c r="D1423" t="s">
        <v>1539</v>
      </c>
      <c r="E1423" s="323" t="s">
        <v>1539</v>
      </c>
      <c r="G1423" s="323" t="s">
        <v>1539</v>
      </c>
      <c r="H1423" s="323" t="s">
        <v>1539</v>
      </c>
    </row>
    <row r="1424" spans="1:8" x14ac:dyDescent="0.25">
      <c r="A1424" s="103"/>
      <c r="B1424" s="324"/>
      <c r="C1424" s="324" t="s">
        <v>1539</v>
      </c>
      <c r="D1424" t="s">
        <v>1539</v>
      </c>
      <c r="E1424" s="323" t="s">
        <v>1539</v>
      </c>
      <c r="G1424" s="323" t="s">
        <v>1539</v>
      </c>
      <c r="H1424" s="323" t="s">
        <v>1539</v>
      </c>
    </row>
    <row r="1425" spans="1:8" x14ac:dyDescent="0.25">
      <c r="A1425" s="103"/>
      <c r="B1425" s="324"/>
      <c r="C1425" s="324" t="s">
        <v>1539</v>
      </c>
      <c r="D1425" t="s">
        <v>1539</v>
      </c>
      <c r="E1425" s="323" t="s">
        <v>1539</v>
      </c>
      <c r="G1425" s="323" t="s">
        <v>1539</v>
      </c>
      <c r="H1425" s="323" t="s">
        <v>1539</v>
      </c>
    </row>
    <row r="1426" spans="1:8" x14ac:dyDescent="0.25">
      <c r="A1426" s="103"/>
      <c r="B1426" s="324"/>
      <c r="C1426" s="324" t="s">
        <v>1539</v>
      </c>
      <c r="D1426" t="s">
        <v>1539</v>
      </c>
      <c r="E1426" s="323" t="s">
        <v>1539</v>
      </c>
      <c r="G1426" s="323" t="s">
        <v>1539</v>
      </c>
      <c r="H1426" s="323" t="s">
        <v>1539</v>
      </c>
    </row>
    <row r="1427" spans="1:8" x14ac:dyDescent="0.25">
      <c r="A1427" s="103"/>
      <c r="B1427" s="324"/>
      <c r="C1427" s="324" t="s">
        <v>1539</v>
      </c>
      <c r="D1427" t="s">
        <v>1539</v>
      </c>
      <c r="E1427" s="323" t="s">
        <v>1539</v>
      </c>
      <c r="G1427" s="323" t="s">
        <v>1539</v>
      </c>
      <c r="H1427" s="323" t="s">
        <v>1539</v>
      </c>
    </row>
    <row r="1428" spans="1:8" x14ac:dyDescent="0.25">
      <c r="A1428" s="103"/>
      <c r="B1428" s="324"/>
      <c r="C1428" s="324" t="s">
        <v>1539</v>
      </c>
      <c r="D1428" t="s">
        <v>1539</v>
      </c>
      <c r="E1428" s="323" t="s">
        <v>1539</v>
      </c>
      <c r="G1428" s="323" t="s">
        <v>1539</v>
      </c>
      <c r="H1428" s="323" t="s">
        <v>1539</v>
      </c>
    </row>
    <row r="1429" spans="1:8" x14ac:dyDescent="0.25">
      <c r="A1429" s="103"/>
      <c r="B1429" s="324"/>
      <c r="C1429" s="324" t="s">
        <v>1539</v>
      </c>
      <c r="D1429" t="s">
        <v>1539</v>
      </c>
      <c r="E1429" s="323" t="s">
        <v>1539</v>
      </c>
      <c r="G1429" s="323" t="s">
        <v>1539</v>
      </c>
      <c r="H1429" s="323" t="s">
        <v>1539</v>
      </c>
    </row>
    <row r="1430" spans="1:8" x14ac:dyDescent="0.25">
      <c r="A1430" s="103"/>
      <c r="B1430" s="324"/>
      <c r="C1430" s="324" t="s">
        <v>1539</v>
      </c>
      <c r="D1430" t="s">
        <v>1539</v>
      </c>
      <c r="E1430" s="323" t="s">
        <v>1539</v>
      </c>
      <c r="G1430" s="323" t="s">
        <v>1539</v>
      </c>
      <c r="H1430" s="323" t="s">
        <v>1539</v>
      </c>
    </row>
    <row r="1431" spans="1:8" x14ac:dyDescent="0.25">
      <c r="A1431" s="103"/>
      <c r="B1431" s="324"/>
      <c r="C1431" s="324" t="s">
        <v>1539</v>
      </c>
      <c r="D1431" t="s">
        <v>1539</v>
      </c>
      <c r="E1431" s="323" t="s">
        <v>1539</v>
      </c>
      <c r="G1431" s="323" t="s">
        <v>1539</v>
      </c>
      <c r="H1431" s="323" t="s">
        <v>1539</v>
      </c>
    </row>
    <row r="1432" spans="1:8" x14ac:dyDescent="0.25">
      <c r="A1432" s="103"/>
      <c r="B1432" s="324"/>
      <c r="C1432" s="324" t="s">
        <v>1539</v>
      </c>
      <c r="D1432" t="s">
        <v>1539</v>
      </c>
      <c r="E1432" s="323" t="s">
        <v>1539</v>
      </c>
      <c r="G1432" s="323" t="s">
        <v>1539</v>
      </c>
      <c r="H1432" s="323" t="s">
        <v>1539</v>
      </c>
    </row>
    <row r="1433" spans="1:8" x14ac:dyDescent="0.25">
      <c r="A1433" s="103"/>
      <c r="B1433" s="324"/>
      <c r="C1433" s="324" t="s">
        <v>1539</v>
      </c>
      <c r="D1433" t="s">
        <v>1539</v>
      </c>
      <c r="E1433" s="323" t="s">
        <v>1539</v>
      </c>
      <c r="G1433" s="323" t="s">
        <v>1539</v>
      </c>
      <c r="H1433" s="323" t="s">
        <v>1539</v>
      </c>
    </row>
    <row r="1434" spans="1:8" x14ac:dyDescent="0.25">
      <c r="A1434" s="103"/>
      <c r="B1434" s="324"/>
      <c r="C1434" s="324" t="s">
        <v>1539</v>
      </c>
      <c r="D1434" t="s">
        <v>1539</v>
      </c>
      <c r="E1434" s="323" t="s">
        <v>1539</v>
      </c>
      <c r="G1434" s="323" t="s">
        <v>1539</v>
      </c>
      <c r="H1434" s="323" t="s">
        <v>1539</v>
      </c>
    </row>
    <row r="1435" spans="1:8" x14ac:dyDescent="0.25">
      <c r="A1435" s="103"/>
      <c r="B1435" s="324"/>
      <c r="C1435" s="324" t="s">
        <v>1539</v>
      </c>
      <c r="D1435" t="s">
        <v>1539</v>
      </c>
      <c r="E1435" s="323" t="s">
        <v>1539</v>
      </c>
      <c r="G1435" s="323" t="s">
        <v>1539</v>
      </c>
      <c r="H1435" s="323" t="s">
        <v>1539</v>
      </c>
    </row>
    <row r="1436" spans="1:8" x14ac:dyDescent="0.25">
      <c r="A1436" s="103"/>
      <c r="B1436" s="324"/>
      <c r="C1436" s="324" t="s">
        <v>1539</v>
      </c>
      <c r="D1436" t="s">
        <v>1539</v>
      </c>
      <c r="E1436" s="323" t="s">
        <v>1539</v>
      </c>
      <c r="G1436" s="323" t="s">
        <v>1539</v>
      </c>
      <c r="H1436" s="323" t="s">
        <v>1539</v>
      </c>
    </row>
    <row r="1437" spans="1:8" x14ac:dyDescent="0.25">
      <c r="A1437" s="103"/>
      <c r="B1437" s="324"/>
      <c r="C1437" s="324" t="s">
        <v>1539</v>
      </c>
      <c r="D1437" t="s">
        <v>1539</v>
      </c>
      <c r="E1437" s="323" t="s">
        <v>1539</v>
      </c>
      <c r="G1437" s="323" t="s">
        <v>1539</v>
      </c>
      <c r="H1437" s="323" t="s">
        <v>1539</v>
      </c>
    </row>
    <row r="1438" spans="1:8" x14ac:dyDescent="0.25">
      <c r="A1438" s="103"/>
      <c r="B1438" s="324"/>
      <c r="C1438" s="324" t="s">
        <v>1539</v>
      </c>
      <c r="D1438" t="s">
        <v>1539</v>
      </c>
      <c r="E1438" s="323" t="s">
        <v>1539</v>
      </c>
      <c r="G1438" s="323" t="s">
        <v>1539</v>
      </c>
      <c r="H1438" s="323" t="s">
        <v>1539</v>
      </c>
    </row>
    <row r="1439" spans="1:8" x14ac:dyDescent="0.25">
      <c r="A1439" s="103"/>
      <c r="B1439" s="324"/>
      <c r="C1439" s="324" t="s">
        <v>1539</v>
      </c>
      <c r="D1439" t="s">
        <v>1539</v>
      </c>
      <c r="E1439" s="323" t="s">
        <v>1539</v>
      </c>
      <c r="G1439" s="323" t="s">
        <v>1539</v>
      </c>
      <c r="H1439" s="323" t="s">
        <v>1539</v>
      </c>
    </row>
    <row r="1440" spans="1:8" x14ac:dyDescent="0.25">
      <c r="A1440" s="103"/>
      <c r="B1440" s="324"/>
      <c r="C1440" s="324" t="s">
        <v>1539</v>
      </c>
      <c r="D1440" t="s">
        <v>1539</v>
      </c>
      <c r="E1440" s="323" t="s">
        <v>1539</v>
      </c>
      <c r="G1440" s="323" t="s">
        <v>1539</v>
      </c>
      <c r="H1440" s="323" t="s">
        <v>1539</v>
      </c>
    </row>
    <row r="1441" spans="1:8" x14ac:dyDescent="0.25">
      <c r="A1441" s="103"/>
      <c r="B1441" s="324"/>
      <c r="C1441" s="324" t="s">
        <v>1539</v>
      </c>
      <c r="D1441" t="s">
        <v>1539</v>
      </c>
      <c r="E1441" s="323" t="s">
        <v>1539</v>
      </c>
      <c r="G1441" s="323" t="s">
        <v>1539</v>
      </c>
      <c r="H1441" s="323" t="s">
        <v>1539</v>
      </c>
    </row>
    <row r="1442" spans="1:8" x14ac:dyDescent="0.25">
      <c r="A1442" s="103"/>
      <c r="B1442" s="324"/>
      <c r="C1442" s="324" t="s">
        <v>1539</v>
      </c>
      <c r="D1442" t="s">
        <v>1539</v>
      </c>
      <c r="E1442" s="323" t="s">
        <v>1539</v>
      </c>
      <c r="G1442" s="323" t="s">
        <v>1539</v>
      </c>
      <c r="H1442" s="323" t="s">
        <v>1539</v>
      </c>
    </row>
    <row r="1443" spans="1:8" x14ac:dyDescent="0.25">
      <c r="A1443" s="103"/>
      <c r="B1443" s="324"/>
      <c r="C1443" s="324" t="s">
        <v>1539</v>
      </c>
      <c r="D1443" t="s">
        <v>1539</v>
      </c>
      <c r="E1443" s="323" t="s">
        <v>1539</v>
      </c>
      <c r="G1443" s="323" t="s">
        <v>1539</v>
      </c>
      <c r="H1443" s="323" t="s">
        <v>1539</v>
      </c>
    </row>
    <row r="1444" spans="1:8" x14ac:dyDescent="0.25">
      <c r="A1444" s="103"/>
      <c r="B1444" s="324"/>
      <c r="C1444" s="324" t="s">
        <v>1539</v>
      </c>
      <c r="D1444" t="s">
        <v>1539</v>
      </c>
      <c r="E1444" s="323" t="s">
        <v>1539</v>
      </c>
      <c r="G1444" s="323" t="s">
        <v>1539</v>
      </c>
      <c r="H1444" s="323" t="s">
        <v>1539</v>
      </c>
    </row>
    <row r="1445" spans="1:8" x14ac:dyDescent="0.25">
      <c r="A1445" s="103"/>
      <c r="B1445" s="324"/>
      <c r="C1445" s="324" t="s">
        <v>1539</v>
      </c>
      <c r="D1445" t="s">
        <v>1539</v>
      </c>
      <c r="E1445" s="323" t="s">
        <v>1539</v>
      </c>
      <c r="G1445" s="323" t="s">
        <v>1539</v>
      </c>
      <c r="H1445" s="323" t="s">
        <v>1539</v>
      </c>
    </row>
    <row r="1446" spans="1:8" x14ac:dyDescent="0.25">
      <c r="A1446" s="103"/>
      <c r="B1446" s="324"/>
      <c r="C1446" s="324" t="s">
        <v>1539</v>
      </c>
      <c r="D1446" t="s">
        <v>1539</v>
      </c>
      <c r="E1446" s="323" t="s">
        <v>1539</v>
      </c>
      <c r="G1446" s="323" t="s">
        <v>1539</v>
      </c>
      <c r="H1446" s="323" t="s">
        <v>1539</v>
      </c>
    </row>
    <row r="1447" spans="1:8" x14ac:dyDescent="0.25">
      <c r="A1447" s="103"/>
      <c r="B1447" s="324"/>
      <c r="C1447" s="324" t="s">
        <v>1539</v>
      </c>
      <c r="D1447" t="s">
        <v>1539</v>
      </c>
      <c r="E1447" s="323" t="s">
        <v>1539</v>
      </c>
      <c r="G1447" s="323" t="s">
        <v>1539</v>
      </c>
      <c r="H1447" s="323" t="s">
        <v>1539</v>
      </c>
    </row>
    <row r="1448" spans="1:8" x14ac:dyDescent="0.25">
      <c r="A1448" s="103"/>
      <c r="B1448" s="324"/>
      <c r="C1448" s="324" t="s">
        <v>1539</v>
      </c>
      <c r="D1448" t="s">
        <v>1539</v>
      </c>
      <c r="E1448" s="323" t="s">
        <v>1539</v>
      </c>
      <c r="G1448" s="323" t="s">
        <v>1539</v>
      </c>
      <c r="H1448" s="323" t="s">
        <v>1539</v>
      </c>
    </row>
    <row r="1449" spans="1:8" x14ac:dyDescent="0.25">
      <c r="A1449" s="103"/>
      <c r="B1449" s="324"/>
      <c r="C1449" s="324" t="s">
        <v>1539</v>
      </c>
      <c r="D1449" t="s">
        <v>1539</v>
      </c>
      <c r="E1449" s="323" t="s">
        <v>1539</v>
      </c>
      <c r="G1449" s="323" t="s">
        <v>1539</v>
      </c>
      <c r="H1449" s="323" t="s">
        <v>1539</v>
      </c>
    </row>
    <row r="1450" spans="1:8" x14ac:dyDescent="0.25">
      <c r="A1450" s="103"/>
      <c r="B1450" s="324"/>
      <c r="C1450" s="324" t="s">
        <v>1539</v>
      </c>
      <c r="D1450" t="s">
        <v>1539</v>
      </c>
      <c r="E1450" s="323" t="s">
        <v>1539</v>
      </c>
      <c r="G1450" s="323" t="s">
        <v>1539</v>
      </c>
      <c r="H1450" s="323" t="s">
        <v>1539</v>
      </c>
    </row>
    <row r="1451" spans="1:8" x14ac:dyDescent="0.25">
      <c r="A1451" s="103"/>
      <c r="B1451" s="324"/>
      <c r="C1451" s="324" t="s">
        <v>1539</v>
      </c>
      <c r="D1451" t="s">
        <v>1539</v>
      </c>
      <c r="E1451" s="323" t="s">
        <v>1539</v>
      </c>
      <c r="G1451" s="323" t="s">
        <v>1539</v>
      </c>
      <c r="H1451" s="323" t="s">
        <v>1539</v>
      </c>
    </row>
    <row r="1452" spans="1:8" x14ac:dyDescent="0.25">
      <c r="A1452" s="103"/>
      <c r="B1452" s="324"/>
      <c r="C1452" s="324" t="s">
        <v>1539</v>
      </c>
      <c r="D1452" t="s">
        <v>1539</v>
      </c>
      <c r="E1452" s="323" t="s">
        <v>1539</v>
      </c>
      <c r="G1452" s="323" t="s">
        <v>1539</v>
      </c>
      <c r="H1452" s="323" t="s">
        <v>1539</v>
      </c>
    </row>
    <row r="1453" spans="1:8" x14ac:dyDescent="0.25">
      <c r="A1453" s="103"/>
      <c r="B1453" s="324"/>
      <c r="C1453" s="324" t="s">
        <v>1539</v>
      </c>
      <c r="D1453" t="s">
        <v>1539</v>
      </c>
      <c r="E1453" s="323" t="s">
        <v>1539</v>
      </c>
      <c r="G1453" s="323" t="s">
        <v>1539</v>
      </c>
      <c r="H1453" s="323" t="s">
        <v>1539</v>
      </c>
    </row>
    <row r="1454" spans="1:8" x14ac:dyDescent="0.25">
      <c r="A1454" s="103"/>
      <c r="B1454" s="324"/>
      <c r="C1454" s="324" t="s">
        <v>1539</v>
      </c>
      <c r="D1454" t="s">
        <v>1539</v>
      </c>
      <c r="E1454" s="323" t="s">
        <v>1539</v>
      </c>
      <c r="G1454" s="323" t="s">
        <v>1539</v>
      </c>
      <c r="H1454" s="323" t="s">
        <v>1539</v>
      </c>
    </row>
    <row r="1455" spans="1:8" x14ac:dyDescent="0.25">
      <c r="A1455" s="103"/>
      <c r="B1455" s="327"/>
      <c r="C1455" s="324" t="s">
        <v>1539</v>
      </c>
      <c r="D1455" t="s">
        <v>1539</v>
      </c>
      <c r="E1455" s="323" t="s">
        <v>1539</v>
      </c>
      <c r="G1455" s="323" t="s">
        <v>1539</v>
      </c>
      <c r="H1455" s="323" t="s">
        <v>1539</v>
      </c>
    </row>
    <row r="1456" spans="1:8" x14ac:dyDescent="0.25">
      <c r="A1456" s="103"/>
      <c r="B1456" s="324"/>
      <c r="C1456" s="324" t="s">
        <v>1539</v>
      </c>
      <c r="D1456" t="s">
        <v>1539</v>
      </c>
      <c r="E1456" s="323" t="s">
        <v>1539</v>
      </c>
      <c r="G1456" s="323" t="s">
        <v>1539</v>
      </c>
      <c r="H1456" s="323" t="s">
        <v>1539</v>
      </c>
    </row>
    <row r="1457" spans="1:8" x14ac:dyDescent="0.25">
      <c r="A1457" s="103"/>
      <c r="B1457" s="324"/>
      <c r="C1457" s="324" t="s">
        <v>1539</v>
      </c>
      <c r="D1457" t="s">
        <v>1539</v>
      </c>
      <c r="E1457" s="323" t="s">
        <v>1539</v>
      </c>
      <c r="G1457" s="323" t="s">
        <v>1539</v>
      </c>
      <c r="H1457" s="323" t="s">
        <v>1539</v>
      </c>
    </row>
    <row r="1458" spans="1:8" x14ac:dyDescent="0.25">
      <c r="A1458" s="103"/>
      <c r="B1458" s="324"/>
      <c r="C1458" s="324" t="s">
        <v>1539</v>
      </c>
      <c r="D1458" t="s">
        <v>1539</v>
      </c>
      <c r="E1458" s="323" t="s">
        <v>1539</v>
      </c>
      <c r="G1458" s="323" t="s">
        <v>1539</v>
      </c>
      <c r="H1458" s="323" t="s">
        <v>1539</v>
      </c>
    </row>
    <row r="1459" spans="1:8" x14ac:dyDescent="0.25">
      <c r="A1459" s="103"/>
      <c r="B1459" s="324"/>
      <c r="C1459" s="324" t="s">
        <v>1539</v>
      </c>
      <c r="D1459" t="s">
        <v>1539</v>
      </c>
      <c r="E1459" s="323" t="s">
        <v>1539</v>
      </c>
      <c r="G1459" s="323" t="s">
        <v>1539</v>
      </c>
      <c r="H1459" s="323" t="s">
        <v>1539</v>
      </c>
    </row>
    <row r="1460" spans="1:8" x14ac:dyDescent="0.25">
      <c r="A1460" s="103"/>
      <c r="B1460" s="324"/>
      <c r="C1460" s="324" t="s">
        <v>1539</v>
      </c>
      <c r="D1460" t="s">
        <v>1539</v>
      </c>
      <c r="E1460" s="323" t="s">
        <v>1539</v>
      </c>
      <c r="G1460" s="323" t="s">
        <v>1539</v>
      </c>
      <c r="H1460" s="323" t="s">
        <v>1539</v>
      </c>
    </row>
    <row r="1461" spans="1:8" x14ac:dyDescent="0.25">
      <c r="A1461" s="103"/>
      <c r="B1461" s="324"/>
      <c r="C1461" s="324" t="s">
        <v>1539</v>
      </c>
      <c r="D1461" t="s">
        <v>1539</v>
      </c>
      <c r="E1461" s="323" t="s">
        <v>1539</v>
      </c>
      <c r="G1461" s="323" t="s">
        <v>1539</v>
      </c>
      <c r="H1461" s="323" t="s">
        <v>1539</v>
      </c>
    </row>
    <row r="1462" spans="1:8" x14ac:dyDescent="0.25">
      <c r="A1462" s="103"/>
      <c r="B1462" s="324"/>
      <c r="C1462" s="324" t="s">
        <v>1539</v>
      </c>
      <c r="D1462" t="s">
        <v>1539</v>
      </c>
      <c r="E1462" s="323" t="s">
        <v>1539</v>
      </c>
      <c r="G1462" s="323" t="s">
        <v>1539</v>
      </c>
      <c r="H1462" s="323" t="s">
        <v>1539</v>
      </c>
    </row>
    <row r="1463" spans="1:8" x14ac:dyDescent="0.25">
      <c r="A1463" s="103"/>
      <c r="B1463" s="324"/>
      <c r="C1463" s="324" t="s">
        <v>1539</v>
      </c>
      <c r="D1463" t="s">
        <v>1539</v>
      </c>
      <c r="E1463" s="323" t="s">
        <v>1539</v>
      </c>
      <c r="G1463" s="323" t="s">
        <v>1539</v>
      </c>
      <c r="H1463" s="323" t="s">
        <v>1539</v>
      </c>
    </row>
    <row r="1464" spans="1:8" x14ac:dyDescent="0.25">
      <c r="A1464" s="103"/>
      <c r="B1464" s="324"/>
      <c r="C1464" s="324" t="s">
        <v>1539</v>
      </c>
      <c r="D1464" t="s">
        <v>1539</v>
      </c>
      <c r="E1464" s="323" t="s">
        <v>1539</v>
      </c>
      <c r="G1464" s="323" t="s">
        <v>1539</v>
      </c>
      <c r="H1464" s="323" t="s">
        <v>1539</v>
      </c>
    </row>
    <row r="1465" spans="1:8" x14ac:dyDescent="0.25">
      <c r="A1465" s="103"/>
      <c r="B1465" s="324"/>
      <c r="C1465" s="324" t="s">
        <v>1539</v>
      </c>
      <c r="D1465" t="s">
        <v>1539</v>
      </c>
      <c r="E1465" s="323" t="s">
        <v>1539</v>
      </c>
      <c r="G1465" s="323" t="s">
        <v>1539</v>
      </c>
      <c r="H1465" s="323" t="s">
        <v>1539</v>
      </c>
    </row>
    <row r="1466" spans="1:8" x14ac:dyDescent="0.25">
      <c r="A1466" s="103"/>
      <c r="B1466" s="324"/>
      <c r="C1466" s="324" t="s">
        <v>1539</v>
      </c>
      <c r="D1466" t="s">
        <v>1539</v>
      </c>
      <c r="E1466" s="323" t="s">
        <v>1539</v>
      </c>
      <c r="G1466" s="323" t="s">
        <v>1539</v>
      </c>
      <c r="H1466" s="323" t="s">
        <v>1539</v>
      </c>
    </row>
    <row r="1467" spans="1:8" x14ac:dyDescent="0.25">
      <c r="A1467" s="103"/>
      <c r="B1467" s="324"/>
      <c r="C1467" s="324" t="s">
        <v>1539</v>
      </c>
      <c r="D1467" t="s">
        <v>1539</v>
      </c>
      <c r="E1467" s="323" t="s">
        <v>1539</v>
      </c>
      <c r="G1467" s="323" t="s">
        <v>1539</v>
      </c>
      <c r="H1467" s="323" t="s">
        <v>1539</v>
      </c>
    </row>
    <row r="1468" spans="1:8" x14ac:dyDescent="0.25">
      <c r="A1468" s="103"/>
      <c r="B1468" s="324"/>
      <c r="C1468" s="324" t="s">
        <v>1539</v>
      </c>
      <c r="D1468" t="s">
        <v>1539</v>
      </c>
      <c r="E1468" s="323" t="s">
        <v>1539</v>
      </c>
      <c r="G1468" s="323" t="s">
        <v>1539</v>
      </c>
      <c r="H1468" s="323" t="s">
        <v>1539</v>
      </c>
    </row>
    <row r="1469" spans="1:8" x14ac:dyDescent="0.25">
      <c r="A1469" s="103"/>
      <c r="B1469" s="324"/>
      <c r="C1469" s="324" t="s">
        <v>1539</v>
      </c>
      <c r="D1469" t="s">
        <v>1539</v>
      </c>
      <c r="E1469" s="323" t="s">
        <v>1539</v>
      </c>
      <c r="G1469" s="323" t="s">
        <v>1539</v>
      </c>
      <c r="H1469" s="323" t="s">
        <v>1539</v>
      </c>
    </row>
    <row r="1470" spans="1:8" x14ac:dyDescent="0.25">
      <c r="A1470" s="103"/>
      <c r="B1470" s="324"/>
      <c r="C1470" s="324" t="s">
        <v>1539</v>
      </c>
      <c r="D1470" t="s">
        <v>1539</v>
      </c>
      <c r="E1470" s="323" t="s">
        <v>1539</v>
      </c>
      <c r="G1470" s="323" t="s">
        <v>1539</v>
      </c>
      <c r="H1470" s="323" t="s">
        <v>1539</v>
      </c>
    </row>
    <row r="1471" spans="1:8" x14ac:dyDescent="0.25">
      <c r="A1471" s="103"/>
      <c r="B1471" s="324"/>
      <c r="C1471" s="324" t="s">
        <v>1539</v>
      </c>
      <c r="D1471" t="s">
        <v>1539</v>
      </c>
      <c r="E1471" s="323" t="s">
        <v>1539</v>
      </c>
      <c r="G1471" s="323" t="s">
        <v>1539</v>
      </c>
      <c r="H1471" s="323" t="s">
        <v>1539</v>
      </c>
    </row>
    <row r="1472" spans="1:8" x14ac:dyDescent="0.25">
      <c r="A1472" s="103"/>
      <c r="B1472" s="324"/>
      <c r="C1472" s="324" t="s">
        <v>1539</v>
      </c>
      <c r="D1472" t="s">
        <v>1539</v>
      </c>
      <c r="E1472" s="323" t="s">
        <v>1539</v>
      </c>
      <c r="G1472" s="323" t="s">
        <v>1539</v>
      </c>
      <c r="H1472" s="323" t="s">
        <v>1539</v>
      </c>
    </row>
    <row r="1473" spans="1:8" x14ac:dyDescent="0.25">
      <c r="A1473" s="103"/>
      <c r="B1473" s="324"/>
      <c r="C1473" s="324" t="s">
        <v>1539</v>
      </c>
      <c r="D1473" t="s">
        <v>1539</v>
      </c>
      <c r="E1473" s="323" t="s">
        <v>1539</v>
      </c>
      <c r="G1473" s="323" t="s">
        <v>1539</v>
      </c>
      <c r="H1473" s="323" t="s">
        <v>1539</v>
      </c>
    </row>
    <row r="1474" spans="1:8" x14ac:dyDescent="0.25">
      <c r="A1474" s="103"/>
      <c r="B1474" s="324"/>
      <c r="C1474" s="324" t="s">
        <v>1539</v>
      </c>
      <c r="D1474" t="s">
        <v>1539</v>
      </c>
      <c r="E1474" s="323" t="s">
        <v>1539</v>
      </c>
      <c r="G1474" s="323" t="s">
        <v>1539</v>
      </c>
      <c r="H1474" s="323" t="s">
        <v>1539</v>
      </c>
    </row>
    <row r="1475" spans="1:8" x14ac:dyDescent="0.25">
      <c r="A1475" s="103"/>
      <c r="B1475" s="324"/>
      <c r="C1475" s="324" t="s">
        <v>1539</v>
      </c>
      <c r="D1475" t="s">
        <v>1539</v>
      </c>
      <c r="E1475" s="323" t="s">
        <v>1539</v>
      </c>
      <c r="G1475" s="323" t="s">
        <v>1539</v>
      </c>
      <c r="H1475" s="323" t="s">
        <v>1539</v>
      </c>
    </row>
    <row r="1476" spans="1:8" x14ac:dyDescent="0.25">
      <c r="A1476" s="103"/>
      <c r="B1476" s="324"/>
      <c r="C1476" s="324" t="s">
        <v>1539</v>
      </c>
      <c r="D1476" t="s">
        <v>1539</v>
      </c>
      <c r="E1476" s="323" t="s">
        <v>1539</v>
      </c>
      <c r="G1476" s="323" t="s">
        <v>1539</v>
      </c>
      <c r="H1476" s="323" t="s">
        <v>1539</v>
      </c>
    </row>
    <row r="1477" spans="1:8" x14ac:dyDescent="0.25">
      <c r="A1477" s="103"/>
      <c r="B1477" s="324"/>
      <c r="C1477" s="324" t="s">
        <v>1539</v>
      </c>
      <c r="D1477" t="s">
        <v>1539</v>
      </c>
      <c r="E1477" s="323" t="s">
        <v>1539</v>
      </c>
      <c r="G1477" s="323" t="s">
        <v>1539</v>
      </c>
      <c r="H1477" s="323" t="s">
        <v>1539</v>
      </c>
    </row>
    <row r="1478" spans="1:8" x14ac:dyDescent="0.25">
      <c r="A1478" s="103"/>
      <c r="B1478" s="326"/>
      <c r="C1478" s="324" t="s">
        <v>1539</v>
      </c>
      <c r="D1478" t="s">
        <v>1539</v>
      </c>
      <c r="E1478" s="323" t="s">
        <v>1539</v>
      </c>
      <c r="G1478" s="323" t="s">
        <v>1539</v>
      </c>
      <c r="H1478" s="323" t="s">
        <v>1539</v>
      </c>
    </row>
    <row r="1479" spans="1:8" x14ac:dyDescent="0.25">
      <c r="A1479" s="103"/>
      <c r="C1479" s="324" t="s">
        <v>1539</v>
      </c>
      <c r="D1479" t="s">
        <v>1539</v>
      </c>
      <c r="E1479" s="323" t="s">
        <v>1539</v>
      </c>
      <c r="G1479" s="323" t="s">
        <v>1539</v>
      </c>
      <c r="H1479" s="323" t="s">
        <v>1539</v>
      </c>
    </row>
    <row r="1480" spans="1:8" x14ac:dyDescent="0.25">
      <c r="A1480" s="103"/>
      <c r="C1480" s="324" t="s">
        <v>1539</v>
      </c>
      <c r="D1480" t="s">
        <v>1539</v>
      </c>
      <c r="E1480" s="323" t="s">
        <v>1539</v>
      </c>
      <c r="G1480" s="323" t="s">
        <v>1539</v>
      </c>
      <c r="H1480" s="323" t="s">
        <v>1539</v>
      </c>
    </row>
    <row r="1481" spans="1:8" x14ac:dyDescent="0.25">
      <c r="A1481" s="103"/>
      <c r="C1481" s="324" t="s">
        <v>1539</v>
      </c>
      <c r="D1481" t="s">
        <v>1539</v>
      </c>
      <c r="E1481" s="323" t="s">
        <v>1539</v>
      </c>
      <c r="G1481" s="323" t="s">
        <v>1539</v>
      </c>
      <c r="H1481" s="323" t="s">
        <v>1539</v>
      </c>
    </row>
    <row r="1482" spans="1:8" x14ac:dyDescent="0.25">
      <c r="A1482" s="103"/>
      <c r="B1482" s="324"/>
      <c r="C1482" s="324" t="s">
        <v>1539</v>
      </c>
      <c r="D1482" t="s">
        <v>1539</v>
      </c>
      <c r="E1482" s="323" t="s">
        <v>1539</v>
      </c>
      <c r="G1482" s="323" t="s">
        <v>1539</v>
      </c>
      <c r="H1482" s="323" t="s">
        <v>1539</v>
      </c>
    </row>
    <row r="1483" spans="1:8" x14ac:dyDescent="0.25">
      <c r="A1483" s="103"/>
      <c r="B1483" s="324"/>
      <c r="C1483" s="324" t="s">
        <v>1539</v>
      </c>
      <c r="D1483" t="s">
        <v>1539</v>
      </c>
      <c r="E1483" s="323" t="s">
        <v>1539</v>
      </c>
      <c r="G1483" s="323" t="s">
        <v>1539</v>
      </c>
      <c r="H1483" s="323" t="s">
        <v>1539</v>
      </c>
    </row>
    <row r="1484" spans="1:8" x14ac:dyDescent="0.25">
      <c r="A1484" s="103"/>
      <c r="B1484" s="324"/>
      <c r="C1484" s="324" t="s">
        <v>1539</v>
      </c>
      <c r="D1484" t="s">
        <v>1539</v>
      </c>
      <c r="E1484" s="323" t="s">
        <v>1539</v>
      </c>
      <c r="G1484" s="323" t="s">
        <v>1539</v>
      </c>
      <c r="H1484" s="323" t="s">
        <v>1539</v>
      </c>
    </row>
    <row r="1485" spans="1:8" x14ac:dyDescent="0.25">
      <c r="A1485" s="103"/>
      <c r="B1485" s="324"/>
      <c r="C1485" s="324" t="s">
        <v>1539</v>
      </c>
      <c r="D1485" t="s">
        <v>1539</v>
      </c>
      <c r="E1485" s="323" t="s">
        <v>1539</v>
      </c>
      <c r="G1485" s="323" t="s">
        <v>1539</v>
      </c>
      <c r="H1485" s="323" t="s">
        <v>1539</v>
      </c>
    </row>
    <row r="1486" spans="1:8" x14ac:dyDescent="0.25">
      <c r="A1486" s="103"/>
      <c r="B1486" s="324"/>
      <c r="C1486" s="324" t="s">
        <v>1539</v>
      </c>
      <c r="D1486" t="s">
        <v>1539</v>
      </c>
      <c r="E1486" s="323" t="s">
        <v>1539</v>
      </c>
      <c r="G1486" s="323" t="s">
        <v>1539</v>
      </c>
      <c r="H1486" s="323" t="s">
        <v>1539</v>
      </c>
    </row>
    <row r="1487" spans="1:8" x14ac:dyDescent="0.25">
      <c r="A1487" s="103"/>
      <c r="B1487" s="324"/>
      <c r="C1487" s="324" t="s">
        <v>1539</v>
      </c>
      <c r="D1487" t="s">
        <v>1539</v>
      </c>
      <c r="E1487" s="323" t="s">
        <v>1539</v>
      </c>
      <c r="G1487" s="323" t="s">
        <v>1539</v>
      </c>
      <c r="H1487" s="323" t="s">
        <v>1539</v>
      </c>
    </row>
    <row r="1488" spans="1:8" x14ac:dyDescent="0.25">
      <c r="A1488" s="103"/>
      <c r="B1488" s="324"/>
      <c r="C1488" s="324" t="s">
        <v>1539</v>
      </c>
      <c r="D1488" t="s">
        <v>1539</v>
      </c>
      <c r="E1488" s="323" t="s">
        <v>1539</v>
      </c>
      <c r="G1488" s="323" t="s">
        <v>1539</v>
      </c>
      <c r="H1488" s="323" t="s">
        <v>1539</v>
      </c>
    </row>
    <row r="1489" spans="1:8" x14ac:dyDescent="0.25">
      <c r="A1489" s="103"/>
      <c r="B1489" s="324"/>
      <c r="C1489" s="324" t="s">
        <v>1539</v>
      </c>
      <c r="D1489" t="s">
        <v>1539</v>
      </c>
      <c r="E1489" s="323" t="s">
        <v>1539</v>
      </c>
      <c r="G1489" s="323" t="s">
        <v>1539</v>
      </c>
      <c r="H1489" s="323" t="s">
        <v>1539</v>
      </c>
    </row>
    <row r="1490" spans="1:8" x14ac:dyDescent="0.25">
      <c r="A1490" s="103"/>
      <c r="B1490" s="324"/>
      <c r="C1490" s="324" t="s">
        <v>1539</v>
      </c>
      <c r="D1490" t="s">
        <v>1539</v>
      </c>
      <c r="E1490" s="323" t="s">
        <v>1539</v>
      </c>
      <c r="G1490" s="323" t="s">
        <v>1539</v>
      </c>
      <c r="H1490" s="323" t="s">
        <v>1539</v>
      </c>
    </row>
    <row r="1491" spans="1:8" x14ac:dyDescent="0.25">
      <c r="A1491" s="103"/>
      <c r="B1491" s="324"/>
      <c r="C1491" s="324" t="s">
        <v>1539</v>
      </c>
      <c r="D1491" t="s">
        <v>1539</v>
      </c>
      <c r="E1491" s="323" t="s">
        <v>1539</v>
      </c>
      <c r="G1491" s="323" t="s">
        <v>1539</v>
      </c>
      <c r="H1491" s="323" t="s">
        <v>1539</v>
      </c>
    </row>
    <row r="1492" spans="1:8" x14ac:dyDescent="0.25">
      <c r="A1492" s="103"/>
      <c r="B1492" s="324"/>
      <c r="C1492" s="324" t="s">
        <v>1539</v>
      </c>
      <c r="D1492" t="s">
        <v>1539</v>
      </c>
      <c r="E1492" s="323" t="s">
        <v>1539</v>
      </c>
      <c r="G1492" s="323" t="s">
        <v>1539</v>
      </c>
      <c r="H1492" s="323" t="s">
        <v>1539</v>
      </c>
    </row>
    <row r="1493" spans="1:8" x14ac:dyDescent="0.25">
      <c r="A1493" s="103"/>
      <c r="B1493" s="324"/>
      <c r="C1493" s="324" t="s">
        <v>1539</v>
      </c>
      <c r="D1493" t="s">
        <v>1539</v>
      </c>
      <c r="E1493" s="323" t="s">
        <v>1539</v>
      </c>
      <c r="G1493" s="323" t="s">
        <v>1539</v>
      </c>
      <c r="H1493" s="323" t="s">
        <v>1539</v>
      </c>
    </row>
    <row r="1494" spans="1:8" x14ac:dyDescent="0.25">
      <c r="A1494" s="103"/>
      <c r="B1494" s="324"/>
      <c r="C1494" s="324" t="s">
        <v>1539</v>
      </c>
      <c r="D1494" t="s">
        <v>1539</v>
      </c>
      <c r="E1494" s="323" t="s">
        <v>1539</v>
      </c>
      <c r="G1494" s="323" t="s">
        <v>1539</v>
      </c>
      <c r="H1494" s="323" t="s">
        <v>1539</v>
      </c>
    </row>
    <row r="1495" spans="1:8" x14ac:dyDescent="0.25">
      <c r="A1495" s="103"/>
      <c r="B1495" s="324"/>
      <c r="C1495" s="324" t="s">
        <v>1539</v>
      </c>
      <c r="D1495" t="s">
        <v>1539</v>
      </c>
      <c r="E1495" s="323" t="s">
        <v>1539</v>
      </c>
      <c r="G1495" s="323" t="s">
        <v>1539</v>
      </c>
      <c r="H1495" s="323" t="s">
        <v>1539</v>
      </c>
    </row>
    <row r="1496" spans="1:8" x14ac:dyDescent="0.25">
      <c r="A1496" s="103"/>
      <c r="B1496" s="324"/>
      <c r="C1496" s="324" t="s">
        <v>1539</v>
      </c>
      <c r="D1496" t="s">
        <v>1539</v>
      </c>
      <c r="E1496" s="323" t="s">
        <v>1539</v>
      </c>
      <c r="G1496" s="323" t="s">
        <v>1539</v>
      </c>
      <c r="H1496" s="323" t="s">
        <v>1539</v>
      </c>
    </row>
    <row r="1497" spans="1:8" x14ac:dyDescent="0.25">
      <c r="A1497" s="103"/>
      <c r="B1497" s="324"/>
      <c r="C1497" s="324" t="s">
        <v>1539</v>
      </c>
      <c r="D1497" t="s">
        <v>1539</v>
      </c>
      <c r="E1497" s="323" t="s">
        <v>1539</v>
      </c>
      <c r="G1497" s="323" t="s">
        <v>1539</v>
      </c>
      <c r="H1497" s="323" t="s">
        <v>1539</v>
      </c>
    </row>
    <row r="1498" spans="1:8" x14ac:dyDescent="0.25">
      <c r="A1498" s="103"/>
      <c r="B1498" s="324"/>
      <c r="C1498" s="324" t="s">
        <v>1539</v>
      </c>
      <c r="D1498" t="s">
        <v>1539</v>
      </c>
      <c r="E1498" s="323" t="s">
        <v>1539</v>
      </c>
      <c r="G1498" s="323" t="s">
        <v>1539</v>
      </c>
      <c r="H1498" s="323" t="s">
        <v>1539</v>
      </c>
    </row>
    <row r="1499" spans="1:8" x14ac:dyDescent="0.25">
      <c r="A1499" s="103"/>
      <c r="B1499" s="324"/>
      <c r="C1499" s="324" t="s">
        <v>1539</v>
      </c>
      <c r="D1499" t="s">
        <v>1539</v>
      </c>
      <c r="E1499" s="323" t="s">
        <v>1539</v>
      </c>
      <c r="G1499" s="323" t="s">
        <v>1539</v>
      </c>
      <c r="H1499" s="323" t="s">
        <v>1539</v>
      </c>
    </row>
    <row r="1500" spans="1:8" x14ac:dyDescent="0.25">
      <c r="A1500" s="103"/>
      <c r="B1500" s="324"/>
      <c r="C1500" s="324" t="s">
        <v>1539</v>
      </c>
      <c r="D1500" t="s">
        <v>1539</v>
      </c>
      <c r="E1500" s="323" t="s">
        <v>1539</v>
      </c>
      <c r="G1500" s="323" t="s">
        <v>1539</v>
      </c>
      <c r="H1500" s="323" t="s">
        <v>1539</v>
      </c>
    </row>
    <row r="1501" spans="1:8" x14ac:dyDescent="0.25">
      <c r="A1501" s="103"/>
      <c r="B1501" s="324"/>
      <c r="C1501" s="324" t="s">
        <v>1539</v>
      </c>
      <c r="D1501" t="s">
        <v>1539</v>
      </c>
      <c r="E1501" s="323" t="s">
        <v>1539</v>
      </c>
      <c r="G1501" s="323" t="s">
        <v>1539</v>
      </c>
      <c r="H1501" s="323" t="s">
        <v>1539</v>
      </c>
    </row>
    <row r="1502" spans="1:8" x14ac:dyDescent="0.25">
      <c r="A1502" s="103"/>
      <c r="B1502" s="324"/>
      <c r="C1502" s="324" t="s">
        <v>1539</v>
      </c>
      <c r="D1502" t="s">
        <v>1539</v>
      </c>
      <c r="E1502" s="323" t="s">
        <v>1539</v>
      </c>
      <c r="G1502" s="323" t="s">
        <v>1539</v>
      </c>
      <c r="H1502" s="323" t="s">
        <v>1539</v>
      </c>
    </row>
    <row r="1503" spans="1:8" x14ac:dyDescent="0.25">
      <c r="A1503" s="103"/>
      <c r="B1503" s="324"/>
      <c r="C1503" s="324" t="s">
        <v>1539</v>
      </c>
      <c r="D1503" t="s">
        <v>1539</v>
      </c>
      <c r="E1503" s="323" t="s">
        <v>1539</v>
      </c>
      <c r="G1503" s="323" t="s">
        <v>1539</v>
      </c>
      <c r="H1503" s="323" t="s">
        <v>1539</v>
      </c>
    </row>
    <row r="1504" spans="1:8" x14ac:dyDescent="0.25">
      <c r="A1504" s="103"/>
      <c r="B1504" s="324"/>
      <c r="C1504" s="324" t="s">
        <v>1539</v>
      </c>
      <c r="D1504" t="s">
        <v>1539</v>
      </c>
      <c r="E1504" s="323" t="s">
        <v>1539</v>
      </c>
      <c r="G1504" s="323" t="s">
        <v>1539</v>
      </c>
      <c r="H1504" s="323" t="s">
        <v>1539</v>
      </c>
    </row>
    <row r="1505" spans="1:8" x14ac:dyDescent="0.25">
      <c r="A1505" s="103"/>
      <c r="B1505" s="324"/>
      <c r="C1505" s="324" t="s">
        <v>1539</v>
      </c>
      <c r="D1505" t="s">
        <v>1539</v>
      </c>
      <c r="E1505" s="323" t="s">
        <v>1539</v>
      </c>
      <c r="G1505" s="323" t="s">
        <v>1539</v>
      </c>
      <c r="H1505" s="323" t="s">
        <v>1539</v>
      </c>
    </row>
    <row r="1506" spans="1:8" x14ac:dyDescent="0.25">
      <c r="A1506" s="103"/>
      <c r="B1506" s="324"/>
      <c r="C1506" s="324" t="s">
        <v>1539</v>
      </c>
      <c r="D1506" t="s">
        <v>1539</v>
      </c>
      <c r="E1506" s="323" t="s">
        <v>1539</v>
      </c>
      <c r="G1506" s="323" t="s">
        <v>1539</v>
      </c>
      <c r="H1506" s="323" t="s">
        <v>1539</v>
      </c>
    </row>
    <row r="1507" spans="1:8" x14ac:dyDescent="0.25">
      <c r="A1507" s="103"/>
      <c r="B1507" s="324"/>
      <c r="C1507" s="324" t="s">
        <v>1539</v>
      </c>
      <c r="D1507" t="s">
        <v>1539</v>
      </c>
      <c r="E1507" s="323" t="s">
        <v>1539</v>
      </c>
      <c r="G1507" s="323" t="s">
        <v>1539</v>
      </c>
      <c r="H1507" s="323" t="s">
        <v>1539</v>
      </c>
    </row>
    <row r="1508" spans="1:8" x14ac:dyDescent="0.25">
      <c r="A1508" s="103"/>
      <c r="B1508" s="324"/>
      <c r="C1508" s="324" t="s">
        <v>1539</v>
      </c>
      <c r="D1508" t="s">
        <v>1539</v>
      </c>
      <c r="E1508" s="323" t="s">
        <v>1539</v>
      </c>
      <c r="G1508" s="323" t="s">
        <v>1539</v>
      </c>
      <c r="H1508" s="323" t="s">
        <v>1539</v>
      </c>
    </row>
    <row r="1509" spans="1:8" x14ac:dyDescent="0.25">
      <c r="A1509" s="103"/>
      <c r="B1509" s="324"/>
      <c r="C1509" s="324" t="s">
        <v>1539</v>
      </c>
      <c r="D1509" t="s">
        <v>1539</v>
      </c>
      <c r="E1509" s="323" t="s">
        <v>1539</v>
      </c>
      <c r="G1509" s="323" t="s">
        <v>1539</v>
      </c>
      <c r="H1509" s="323" t="s">
        <v>1539</v>
      </c>
    </row>
    <row r="1510" spans="1:8" x14ac:dyDescent="0.25">
      <c r="A1510" s="103"/>
      <c r="B1510" s="324"/>
      <c r="C1510" s="324" t="s">
        <v>1539</v>
      </c>
      <c r="D1510" t="s">
        <v>1539</v>
      </c>
      <c r="E1510" s="323" t="s">
        <v>1539</v>
      </c>
      <c r="G1510" s="323" t="s">
        <v>1539</v>
      </c>
      <c r="H1510" s="323" t="s">
        <v>1539</v>
      </c>
    </row>
    <row r="1511" spans="1:8" x14ac:dyDescent="0.25">
      <c r="A1511" s="103"/>
      <c r="B1511" s="324"/>
      <c r="C1511" s="324" t="s">
        <v>1539</v>
      </c>
      <c r="D1511" t="s">
        <v>1539</v>
      </c>
      <c r="E1511" s="323" t="s">
        <v>1539</v>
      </c>
      <c r="G1511" s="323" t="s">
        <v>1539</v>
      </c>
      <c r="H1511" s="323" t="s">
        <v>1539</v>
      </c>
    </row>
    <row r="1512" spans="1:8" x14ac:dyDescent="0.25">
      <c r="A1512" s="103"/>
      <c r="B1512" s="324"/>
      <c r="C1512" s="324" t="s">
        <v>1539</v>
      </c>
      <c r="D1512" t="s">
        <v>1539</v>
      </c>
      <c r="E1512" s="323" t="s">
        <v>1539</v>
      </c>
      <c r="G1512" s="323" t="s">
        <v>1539</v>
      </c>
      <c r="H1512" s="323" t="s">
        <v>1539</v>
      </c>
    </row>
    <row r="1513" spans="1:8" x14ac:dyDescent="0.25">
      <c r="A1513" s="103"/>
      <c r="B1513" s="324"/>
      <c r="C1513" s="324" t="s">
        <v>1539</v>
      </c>
      <c r="D1513" t="s">
        <v>1539</v>
      </c>
      <c r="E1513" s="323" t="s">
        <v>1539</v>
      </c>
      <c r="G1513" s="323" t="s">
        <v>1539</v>
      </c>
      <c r="H1513" s="323" t="s">
        <v>1539</v>
      </c>
    </row>
    <row r="1514" spans="1:8" x14ac:dyDescent="0.25">
      <c r="A1514" s="103"/>
      <c r="B1514" s="324"/>
      <c r="C1514" s="324" t="s">
        <v>1539</v>
      </c>
      <c r="D1514" t="s">
        <v>1539</v>
      </c>
      <c r="E1514" s="323" t="s">
        <v>1539</v>
      </c>
      <c r="G1514" s="323" t="s">
        <v>1539</v>
      </c>
      <c r="H1514" s="323" t="s">
        <v>1539</v>
      </c>
    </row>
    <row r="1515" spans="1:8" x14ac:dyDescent="0.25">
      <c r="A1515" s="103"/>
      <c r="B1515" s="324"/>
      <c r="C1515" s="324" t="s">
        <v>1539</v>
      </c>
      <c r="D1515" t="s">
        <v>1539</v>
      </c>
      <c r="E1515" s="323" t="s">
        <v>1539</v>
      </c>
      <c r="G1515" s="323" t="s">
        <v>1539</v>
      </c>
      <c r="H1515" s="323" t="s">
        <v>1539</v>
      </c>
    </row>
    <row r="1516" spans="1:8" x14ac:dyDescent="0.25">
      <c r="A1516" s="103"/>
      <c r="B1516" s="324"/>
      <c r="C1516" s="324" t="s">
        <v>1539</v>
      </c>
      <c r="D1516" t="s">
        <v>1539</v>
      </c>
      <c r="E1516" s="323" t="s">
        <v>1539</v>
      </c>
      <c r="G1516" s="323" t="s">
        <v>1539</v>
      </c>
      <c r="H1516" s="323" t="s">
        <v>1539</v>
      </c>
    </row>
    <row r="1517" spans="1:8" x14ac:dyDescent="0.25">
      <c r="A1517" s="103"/>
      <c r="B1517" s="324"/>
      <c r="C1517" s="324" t="s">
        <v>1539</v>
      </c>
      <c r="D1517" t="s">
        <v>1539</v>
      </c>
      <c r="E1517" s="323" t="s">
        <v>1539</v>
      </c>
      <c r="G1517" s="323" t="s">
        <v>1539</v>
      </c>
      <c r="H1517" s="323" t="s">
        <v>1539</v>
      </c>
    </row>
    <row r="1518" spans="1:8" x14ac:dyDescent="0.25">
      <c r="A1518" s="103"/>
      <c r="B1518" s="324"/>
      <c r="C1518" s="324" t="s">
        <v>1539</v>
      </c>
      <c r="D1518" t="s">
        <v>1539</v>
      </c>
      <c r="E1518" s="323" t="s">
        <v>1539</v>
      </c>
      <c r="G1518" s="323" t="s">
        <v>1539</v>
      </c>
      <c r="H1518" s="323" t="s">
        <v>1539</v>
      </c>
    </row>
    <row r="1519" spans="1:8" x14ac:dyDescent="0.25">
      <c r="A1519" s="103"/>
      <c r="B1519" s="324"/>
      <c r="C1519" s="324" t="s">
        <v>1539</v>
      </c>
      <c r="D1519" t="s">
        <v>1539</v>
      </c>
      <c r="E1519" s="323" t="s">
        <v>1539</v>
      </c>
      <c r="G1519" s="323" t="s">
        <v>1539</v>
      </c>
      <c r="H1519" s="323" t="s">
        <v>1539</v>
      </c>
    </row>
    <row r="1520" spans="1:8" x14ac:dyDescent="0.25">
      <c r="A1520" s="103"/>
      <c r="B1520" s="324"/>
      <c r="C1520" s="324" t="s">
        <v>1539</v>
      </c>
      <c r="D1520" t="s">
        <v>1539</v>
      </c>
      <c r="E1520" s="323" t="s">
        <v>1539</v>
      </c>
      <c r="G1520" s="323" t="s">
        <v>1539</v>
      </c>
      <c r="H1520" s="323" t="s">
        <v>1539</v>
      </c>
    </row>
    <row r="1521" spans="1:8" x14ac:dyDescent="0.25">
      <c r="A1521" s="103"/>
      <c r="B1521" s="324"/>
      <c r="C1521" s="324" t="s">
        <v>1539</v>
      </c>
      <c r="D1521" t="s">
        <v>1539</v>
      </c>
      <c r="E1521" s="323" t="s">
        <v>1539</v>
      </c>
      <c r="G1521" s="323" t="s">
        <v>1539</v>
      </c>
      <c r="H1521" s="323" t="s">
        <v>1539</v>
      </c>
    </row>
    <row r="1522" spans="1:8" x14ac:dyDescent="0.25">
      <c r="A1522" s="103"/>
      <c r="B1522" s="324"/>
      <c r="C1522" s="324" t="s">
        <v>1539</v>
      </c>
      <c r="D1522" t="s">
        <v>1539</v>
      </c>
      <c r="E1522" s="323" t="s">
        <v>1539</v>
      </c>
      <c r="G1522" s="323" t="s">
        <v>1539</v>
      </c>
      <c r="H1522" s="323" t="s">
        <v>1539</v>
      </c>
    </row>
    <row r="1523" spans="1:8" x14ac:dyDescent="0.25">
      <c r="A1523" s="103"/>
      <c r="B1523" s="324"/>
      <c r="C1523" s="324" t="s">
        <v>1539</v>
      </c>
      <c r="D1523" t="s">
        <v>1539</v>
      </c>
      <c r="E1523" s="323" t="s">
        <v>1539</v>
      </c>
      <c r="G1523" s="323" t="s">
        <v>1539</v>
      </c>
      <c r="H1523" s="323" t="s">
        <v>1539</v>
      </c>
    </row>
    <row r="1524" spans="1:8" x14ac:dyDescent="0.25">
      <c r="A1524" s="103"/>
      <c r="B1524" s="324"/>
      <c r="C1524" s="324" t="s">
        <v>1539</v>
      </c>
      <c r="D1524" t="s">
        <v>1539</v>
      </c>
      <c r="E1524" s="323" t="s">
        <v>1539</v>
      </c>
      <c r="G1524" s="323" t="s">
        <v>1539</v>
      </c>
      <c r="H1524" s="323" t="s">
        <v>1539</v>
      </c>
    </row>
    <row r="1525" spans="1:8" x14ac:dyDescent="0.25">
      <c r="A1525" s="103"/>
      <c r="B1525" s="324"/>
      <c r="C1525" s="324" t="s">
        <v>1539</v>
      </c>
      <c r="D1525" t="s">
        <v>1539</v>
      </c>
      <c r="E1525" s="323" t="s">
        <v>1539</v>
      </c>
      <c r="G1525" s="323" t="s">
        <v>1539</v>
      </c>
      <c r="H1525" s="323" t="s">
        <v>1539</v>
      </c>
    </row>
    <row r="1526" spans="1:8" x14ac:dyDescent="0.25">
      <c r="A1526" s="103"/>
      <c r="B1526" s="324"/>
      <c r="C1526" s="324" t="s">
        <v>1539</v>
      </c>
      <c r="D1526" t="s">
        <v>1539</v>
      </c>
      <c r="E1526" s="323" t="s">
        <v>1539</v>
      </c>
      <c r="G1526" s="323" t="s">
        <v>1539</v>
      </c>
      <c r="H1526" s="323" t="s">
        <v>1539</v>
      </c>
    </row>
    <row r="1527" spans="1:8" x14ac:dyDescent="0.25">
      <c r="A1527" s="103"/>
      <c r="B1527" s="326"/>
      <c r="C1527" s="324" t="s">
        <v>1539</v>
      </c>
      <c r="D1527" t="s">
        <v>1539</v>
      </c>
      <c r="E1527" s="323" t="s">
        <v>1539</v>
      </c>
      <c r="G1527" s="323" t="s">
        <v>1539</v>
      </c>
      <c r="H1527" s="323" t="s">
        <v>1539</v>
      </c>
    </row>
    <row r="1528" spans="1:8" x14ac:dyDescent="0.25">
      <c r="A1528" s="103"/>
      <c r="C1528" s="324" t="s">
        <v>1539</v>
      </c>
      <c r="D1528" t="s">
        <v>1539</v>
      </c>
      <c r="E1528" s="323" t="s">
        <v>1539</v>
      </c>
      <c r="G1528" s="323" t="s">
        <v>1539</v>
      </c>
      <c r="H1528" s="323" t="s">
        <v>1539</v>
      </c>
    </row>
    <row r="1529" spans="1:8" x14ac:dyDescent="0.25">
      <c r="A1529" s="103"/>
      <c r="C1529" s="324" t="s">
        <v>1539</v>
      </c>
      <c r="D1529" t="s">
        <v>1539</v>
      </c>
      <c r="E1529" s="323" t="s">
        <v>1539</v>
      </c>
      <c r="G1529" s="323" t="s">
        <v>1539</v>
      </c>
      <c r="H1529" s="323" t="s">
        <v>1539</v>
      </c>
    </row>
    <row r="1530" spans="1:8" x14ac:dyDescent="0.25">
      <c r="A1530" s="103"/>
      <c r="C1530" s="324" t="s">
        <v>1539</v>
      </c>
      <c r="D1530" t="s">
        <v>1539</v>
      </c>
      <c r="E1530" s="323" t="s">
        <v>1539</v>
      </c>
      <c r="G1530" s="323" t="s">
        <v>1539</v>
      </c>
      <c r="H1530" s="323" t="s">
        <v>1539</v>
      </c>
    </row>
    <row r="1531" spans="1:8" x14ac:dyDescent="0.25">
      <c r="A1531" s="103"/>
      <c r="B1531" s="324"/>
      <c r="C1531" s="324" t="s">
        <v>1539</v>
      </c>
      <c r="D1531" t="s">
        <v>1539</v>
      </c>
      <c r="E1531" s="323" t="s">
        <v>1539</v>
      </c>
      <c r="G1531" s="323" t="s">
        <v>1539</v>
      </c>
      <c r="H1531" s="323" t="s">
        <v>1539</v>
      </c>
    </row>
    <row r="1532" spans="1:8" x14ac:dyDescent="0.25">
      <c r="A1532" s="103"/>
      <c r="B1532" s="324"/>
      <c r="C1532" s="324" t="s">
        <v>1539</v>
      </c>
      <c r="D1532" t="s">
        <v>1539</v>
      </c>
      <c r="E1532" s="323" t="s">
        <v>1539</v>
      </c>
      <c r="G1532" s="323" t="s">
        <v>1539</v>
      </c>
      <c r="H1532" s="323" t="s">
        <v>1539</v>
      </c>
    </row>
    <row r="1533" spans="1:8" x14ac:dyDescent="0.25">
      <c r="A1533" s="103"/>
      <c r="B1533" s="324"/>
      <c r="C1533" s="324" t="s">
        <v>1539</v>
      </c>
      <c r="D1533" t="s">
        <v>1539</v>
      </c>
      <c r="E1533" s="323" t="s">
        <v>1539</v>
      </c>
      <c r="G1533" s="323" t="s">
        <v>1539</v>
      </c>
      <c r="H1533" s="323" t="s">
        <v>1539</v>
      </c>
    </row>
    <row r="1534" spans="1:8" x14ac:dyDescent="0.25">
      <c r="A1534" s="103"/>
      <c r="B1534" s="324"/>
      <c r="C1534" s="324" t="s">
        <v>1539</v>
      </c>
      <c r="D1534" t="s">
        <v>1539</v>
      </c>
      <c r="E1534" s="323" t="s">
        <v>1539</v>
      </c>
      <c r="G1534" s="323" t="s">
        <v>1539</v>
      </c>
      <c r="H1534" s="323" t="s">
        <v>1539</v>
      </c>
    </row>
    <row r="1535" spans="1:8" x14ac:dyDescent="0.25">
      <c r="A1535" s="103"/>
      <c r="B1535" s="324"/>
      <c r="C1535" s="324" t="s">
        <v>1539</v>
      </c>
      <c r="D1535" t="s">
        <v>1539</v>
      </c>
      <c r="E1535" s="323" t="s">
        <v>1539</v>
      </c>
      <c r="G1535" s="323" t="s">
        <v>1539</v>
      </c>
      <c r="H1535" s="323" t="s">
        <v>1539</v>
      </c>
    </row>
    <row r="1536" spans="1:8" x14ac:dyDescent="0.25">
      <c r="A1536" s="103"/>
      <c r="B1536" s="324"/>
      <c r="C1536" s="324" t="s">
        <v>1539</v>
      </c>
      <c r="D1536" t="s">
        <v>1539</v>
      </c>
      <c r="E1536" s="323" t="s">
        <v>1539</v>
      </c>
      <c r="G1536" s="323" t="s">
        <v>1539</v>
      </c>
      <c r="H1536" s="323" t="s">
        <v>1539</v>
      </c>
    </row>
    <row r="1537" spans="1:8" x14ac:dyDescent="0.25">
      <c r="A1537" s="103"/>
      <c r="B1537" s="324"/>
      <c r="C1537" s="324" t="s">
        <v>1539</v>
      </c>
      <c r="D1537" t="s">
        <v>1539</v>
      </c>
      <c r="E1537" s="323" t="s">
        <v>1539</v>
      </c>
      <c r="G1537" s="323" t="s">
        <v>1539</v>
      </c>
      <c r="H1537" s="323" t="s">
        <v>1539</v>
      </c>
    </row>
    <row r="1538" spans="1:8" x14ac:dyDescent="0.25">
      <c r="A1538" s="103"/>
      <c r="B1538" s="324"/>
      <c r="C1538" s="324" t="s">
        <v>1539</v>
      </c>
      <c r="D1538" t="s">
        <v>1539</v>
      </c>
      <c r="E1538" s="323" t="s">
        <v>1539</v>
      </c>
      <c r="G1538" s="323" t="s">
        <v>1539</v>
      </c>
      <c r="H1538" s="323" t="s">
        <v>1539</v>
      </c>
    </row>
    <row r="1539" spans="1:8" x14ac:dyDescent="0.25">
      <c r="A1539" s="103"/>
      <c r="B1539" s="324"/>
      <c r="C1539" s="324" t="s">
        <v>1539</v>
      </c>
      <c r="D1539" t="s">
        <v>1539</v>
      </c>
      <c r="E1539" s="323" t="s">
        <v>1539</v>
      </c>
      <c r="G1539" s="323" t="s">
        <v>1539</v>
      </c>
      <c r="H1539" s="323" t="s">
        <v>1539</v>
      </c>
    </row>
    <row r="1540" spans="1:8" x14ac:dyDescent="0.25">
      <c r="A1540" s="103"/>
      <c r="B1540" s="324"/>
      <c r="C1540" s="324" t="s">
        <v>1539</v>
      </c>
      <c r="D1540" t="s">
        <v>1539</v>
      </c>
      <c r="E1540" s="323" t="s">
        <v>1539</v>
      </c>
      <c r="G1540" s="323" t="s">
        <v>1539</v>
      </c>
      <c r="H1540" s="323" t="s">
        <v>1539</v>
      </c>
    </row>
    <row r="1541" spans="1:8" x14ac:dyDescent="0.25">
      <c r="A1541" s="103"/>
      <c r="B1541" s="324"/>
      <c r="C1541" s="324" t="s">
        <v>1539</v>
      </c>
      <c r="D1541" t="s">
        <v>1539</v>
      </c>
      <c r="E1541" s="323" t="s">
        <v>1539</v>
      </c>
      <c r="G1541" s="323" t="s">
        <v>1539</v>
      </c>
      <c r="H1541" s="323" t="s">
        <v>1539</v>
      </c>
    </row>
    <row r="1542" spans="1:8" x14ac:dyDescent="0.25">
      <c r="A1542" s="103"/>
      <c r="B1542" s="324"/>
      <c r="C1542" s="324" t="s">
        <v>1539</v>
      </c>
      <c r="D1542" t="s">
        <v>1539</v>
      </c>
      <c r="E1542" s="323" t="s">
        <v>1539</v>
      </c>
      <c r="G1542" s="323" t="s">
        <v>1539</v>
      </c>
      <c r="H1542" s="323" t="s">
        <v>1539</v>
      </c>
    </row>
    <row r="1543" spans="1:8" x14ac:dyDescent="0.25">
      <c r="A1543" s="103"/>
      <c r="B1543" s="324"/>
      <c r="C1543" s="324" t="s">
        <v>1539</v>
      </c>
      <c r="D1543" t="s">
        <v>1539</v>
      </c>
      <c r="E1543" s="323" t="s">
        <v>1539</v>
      </c>
      <c r="G1543" s="323" t="s">
        <v>1539</v>
      </c>
      <c r="H1543" s="323" t="s">
        <v>1539</v>
      </c>
    </row>
    <row r="1544" spans="1:8" x14ac:dyDescent="0.25">
      <c r="A1544" s="103"/>
      <c r="B1544" s="324"/>
      <c r="C1544" s="324" t="s">
        <v>1539</v>
      </c>
      <c r="D1544" t="s">
        <v>1539</v>
      </c>
      <c r="E1544" s="323" t="s">
        <v>1539</v>
      </c>
      <c r="G1544" s="323" t="s">
        <v>1539</v>
      </c>
      <c r="H1544" s="323" t="s">
        <v>1539</v>
      </c>
    </row>
    <row r="1545" spans="1:8" x14ac:dyDescent="0.25">
      <c r="A1545" s="103"/>
      <c r="B1545" s="324"/>
      <c r="C1545" s="324" t="s">
        <v>1539</v>
      </c>
      <c r="D1545" t="s">
        <v>1539</v>
      </c>
      <c r="E1545" s="323" t="s">
        <v>1539</v>
      </c>
      <c r="G1545" s="323" t="s">
        <v>1539</v>
      </c>
      <c r="H1545" s="323" t="s">
        <v>1539</v>
      </c>
    </row>
    <row r="1546" spans="1:8" x14ac:dyDescent="0.25">
      <c r="A1546" s="103"/>
      <c r="B1546" s="324"/>
      <c r="C1546" s="324" t="s">
        <v>1539</v>
      </c>
      <c r="D1546" t="s">
        <v>1539</v>
      </c>
      <c r="E1546" s="323" t="s">
        <v>1539</v>
      </c>
      <c r="G1546" s="323" t="s">
        <v>1539</v>
      </c>
      <c r="H1546" s="323" t="s">
        <v>1539</v>
      </c>
    </row>
    <row r="1547" spans="1:8" x14ac:dyDescent="0.25">
      <c r="A1547" s="103"/>
      <c r="B1547" s="324"/>
      <c r="C1547" s="324" t="s">
        <v>1539</v>
      </c>
      <c r="D1547" t="s">
        <v>1539</v>
      </c>
      <c r="E1547" s="323" t="s">
        <v>1539</v>
      </c>
      <c r="G1547" s="323" t="s">
        <v>1539</v>
      </c>
      <c r="H1547" s="323" t="s">
        <v>1539</v>
      </c>
    </row>
    <row r="1548" spans="1:8" x14ac:dyDescent="0.25">
      <c r="A1548" s="103"/>
      <c r="B1548" s="324"/>
      <c r="C1548" s="324" t="s">
        <v>1539</v>
      </c>
      <c r="D1548" t="s">
        <v>1539</v>
      </c>
      <c r="E1548" s="323" t="s">
        <v>1539</v>
      </c>
      <c r="G1548" s="323" t="s">
        <v>1539</v>
      </c>
      <c r="H1548" s="323" t="s">
        <v>1539</v>
      </c>
    </row>
    <row r="1549" spans="1:8" x14ac:dyDescent="0.25">
      <c r="A1549" s="103"/>
      <c r="B1549" s="324"/>
      <c r="C1549" s="324" t="s">
        <v>1539</v>
      </c>
      <c r="D1549" t="s">
        <v>1539</v>
      </c>
      <c r="E1549" s="323" t="s">
        <v>1539</v>
      </c>
      <c r="G1549" s="323" t="s">
        <v>1539</v>
      </c>
      <c r="H1549" s="323" t="s">
        <v>1539</v>
      </c>
    </row>
    <row r="1550" spans="1:8" x14ac:dyDescent="0.25">
      <c r="A1550" s="103"/>
      <c r="B1550" s="324"/>
      <c r="C1550" s="324" t="s">
        <v>1539</v>
      </c>
      <c r="D1550" t="s">
        <v>1539</v>
      </c>
      <c r="E1550" s="323" t="s">
        <v>1539</v>
      </c>
      <c r="G1550" s="323" t="s">
        <v>1539</v>
      </c>
      <c r="H1550" s="323" t="s">
        <v>1539</v>
      </c>
    </row>
    <row r="1551" spans="1:8" x14ac:dyDescent="0.25">
      <c r="A1551" s="103"/>
      <c r="B1551" s="324"/>
      <c r="C1551" s="324" t="s">
        <v>1539</v>
      </c>
      <c r="D1551" t="s">
        <v>1539</v>
      </c>
      <c r="E1551" s="323" t="s">
        <v>1539</v>
      </c>
      <c r="G1551" s="323" t="s">
        <v>1539</v>
      </c>
      <c r="H1551" s="323" t="s">
        <v>1539</v>
      </c>
    </row>
    <row r="1552" spans="1:8" x14ac:dyDescent="0.25">
      <c r="A1552" s="103"/>
      <c r="B1552" s="324"/>
      <c r="C1552" s="324" t="s">
        <v>1539</v>
      </c>
      <c r="D1552" t="s">
        <v>1539</v>
      </c>
      <c r="E1552" s="323" t="s">
        <v>1539</v>
      </c>
      <c r="G1552" s="323" t="s">
        <v>1539</v>
      </c>
      <c r="H1552" s="323" t="s">
        <v>1539</v>
      </c>
    </row>
    <row r="1553" spans="1:8" x14ac:dyDescent="0.25">
      <c r="A1553" s="103"/>
      <c r="B1553" s="324"/>
      <c r="C1553" s="324" t="s">
        <v>1539</v>
      </c>
      <c r="D1553" t="s">
        <v>1539</v>
      </c>
      <c r="E1553" s="323" t="s">
        <v>1539</v>
      </c>
      <c r="G1553" s="323" t="s">
        <v>1539</v>
      </c>
      <c r="H1553" s="323" t="s">
        <v>1539</v>
      </c>
    </row>
    <row r="1554" spans="1:8" x14ac:dyDescent="0.25">
      <c r="A1554" s="103"/>
      <c r="B1554" s="326"/>
      <c r="C1554" s="324" t="s">
        <v>1539</v>
      </c>
      <c r="D1554" t="s">
        <v>1539</v>
      </c>
      <c r="E1554" s="323" t="s">
        <v>1539</v>
      </c>
      <c r="G1554" s="323" t="s">
        <v>1539</v>
      </c>
      <c r="H1554" s="323" t="s">
        <v>1539</v>
      </c>
    </row>
    <row r="1555" spans="1:8" x14ac:dyDescent="0.25">
      <c r="A1555" s="103"/>
      <c r="C1555" s="324" t="s">
        <v>1539</v>
      </c>
      <c r="D1555" t="s">
        <v>1539</v>
      </c>
      <c r="E1555" s="323" t="s">
        <v>1539</v>
      </c>
      <c r="G1555" s="323" t="s">
        <v>1539</v>
      </c>
      <c r="H1555" s="323" t="s">
        <v>1539</v>
      </c>
    </row>
    <row r="1556" spans="1:8" x14ac:dyDescent="0.25">
      <c r="A1556" s="103"/>
      <c r="C1556" s="324" t="s">
        <v>1539</v>
      </c>
      <c r="D1556" t="s">
        <v>1539</v>
      </c>
      <c r="E1556" s="323" t="s">
        <v>1539</v>
      </c>
      <c r="G1556" s="323" t="s">
        <v>1539</v>
      </c>
      <c r="H1556" s="323" t="s">
        <v>1539</v>
      </c>
    </row>
    <row r="1557" spans="1:8" x14ac:dyDescent="0.25">
      <c r="A1557" s="103"/>
      <c r="C1557" s="324" t="s">
        <v>1539</v>
      </c>
      <c r="D1557" t="s">
        <v>1539</v>
      </c>
      <c r="E1557" s="323" t="s">
        <v>1539</v>
      </c>
      <c r="G1557" s="323" t="s">
        <v>1539</v>
      </c>
      <c r="H1557" s="323" t="s">
        <v>1539</v>
      </c>
    </row>
    <row r="1558" spans="1:8" x14ac:dyDescent="0.25">
      <c r="A1558" s="103"/>
      <c r="C1558" s="324" t="s">
        <v>1539</v>
      </c>
      <c r="D1558" t="s">
        <v>1539</v>
      </c>
      <c r="E1558" s="323" t="s">
        <v>1539</v>
      </c>
      <c r="G1558" s="323" t="s">
        <v>1539</v>
      </c>
      <c r="H1558" s="323" t="s">
        <v>1539</v>
      </c>
    </row>
    <row r="1559" spans="1:8" x14ac:dyDescent="0.25">
      <c r="A1559" s="103"/>
      <c r="B1559" s="324"/>
      <c r="C1559" s="324" t="s">
        <v>1539</v>
      </c>
      <c r="D1559" t="s">
        <v>1539</v>
      </c>
      <c r="E1559" s="323" t="s">
        <v>1539</v>
      </c>
      <c r="G1559" s="323" t="s">
        <v>1539</v>
      </c>
      <c r="H1559" s="323" t="s">
        <v>1539</v>
      </c>
    </row>
    <row r="1560" spans="1:8" x14ac:dyDescent="0.25">
      <c r="A1560" s="103"/>
      <c r="B1560" s="324"/>
      <c r="C1560" s="324" t="s">
        <v>1539</v>
      </c>
      <c r="D1560" t="s">
        <v>1539</v>
      </c>
      <c r="E1560" s="323" t="s">
        <v>1539</v>
      </c>
      <c r="G1560" s="323" t="s">
        <v>1539</v>
      </c>
      <c r="H1560" s="323" t="s">
        <v>1539</v>
      </c>
    </row>
    <row r="1561" spans="1:8" x14ac:dyDescent="0.25">
      <c r="A1561" s="103"/>
      <c r="B1561" s="324"/>
      <c r="C1561" s="324" t="s">
        <v>1539</v>
      </c>
      <c r="D1561" t="s">
        <v>1539</v>
      </c>
      <c r="E1561" s="323" t="s">
        <v>1539</v>
      </c>
      <c r="G1561" s="323" t="s">
        <v>1539</v>
      </c>
      <c r="H1561" s="323" t="s">
        <v>1539</v>
      </c>
    </row>
    <row r="1562" spans="1:8" x14ac:dyDescent="0.25">
      <c r="A1562" s="103"/>
      <c r="B1562" s="324"/>
      <c r="C1562" s="324" t="s">
        <v>1539</v>
      </c>
      <c r="D1562" t="s">
        <v>1539</v>
      </c>
      <c r="E1562" s="323" t="s">
        <v>1539</v>
      </c>
      <c r="G1562" s="323" t="s">
        <v>1539</v>
      </c>
      <c r="H1562" s="323" t="s">
        <v>1539</v>
      </c>
    </row>
    <row r="1563" spans="1:8" x14ac:dyDescent="0.25">
      <c r="A1563" s="103"/>
      <c r="B1563" s="324"/>
      <c r="C1563" s="324" t="s">
        <v>1539</v>
      </c>
      <c r="D1563" t="s">
        <v>1539</v>
      </c>
      <c r="E1563" s="323" t="s">
        <v>1539</v>
      </c>
      <c r="G1563" s="323" t="s">
        <v>1539</v>
      </c>
      <c r="H1563" s="323" t="s">
        <v>1539</v>
      </c>
    </row>
    <row r="1564" spans="1:8" x14ac:dyDescent="0.25">
      <c r="A1564" s="103"/>
      <c r="B1564" s="324"/>
      <c r="C1564" s="324" t="s">
        <v>1539</v>
      </c>
      <c r="D1564" t="s">
        <v>1539</v>
      </c>
      <c r="E1564" s="323" t="s">
        <v>1539</v>
      </c>
      <c r="G1564" s="323" t="s">
        <v>1539</v>
      </c>
      <c r="H1564" s="323" t="s">
        <v>1539</v>
      </c>
    </row>
    <row r="1565" spans="1:8" x14ac:dyDescent="0.25">
      <c r="A1565" s="103"/>
      <c r="B1565" s="324"/>
      <c r="C1565" s="324" t="s">
        <v>1539</v>
      </c>
      <c r="D1565" t="s">
        <v>1539</v>
      </c>
      <c r="E1565" s="323" t="s">
        <v>1539</v>
      </c>
      <c r="G1565" s="323" t="s">
        <v>1539</v>
      </c>
      <c r="H1565" s="323" t="s">
        <v>1539</v>
      </c>
    </row>
    <row r="1566" spans="1:8" x14ac:dyDescent="0.25">
      <c r="A1566" s="103"/>
      <c r="B1566" s="324"/>
      <c r="C1566" s="324" t="s">
        <v>1539</v>
      </c>
      <c r="D1566" t="s">
        <v>1539</v>
      </c>
      <c r="E1566" s="323" t="s">
        <v>1539</v>
      </c>
      <c r="G1566" s="323" t="s">
        <v>1539</v>
      </c>
      <c r="H1566" s="323" t="s">
        <v>1539</v>
      </c>
    </row>
    <row r="1567" spans="1:8" x14ac:dyDescent="0.25">
      <c r="A1567" s="103"/>
      <c r="B1567" s="324"/>
      <c r="C1567" s="324" t="s">
        <v>1539</v>
      </c>
      <c r="D1567" t="s">
        <v>1539</v>
      </c>
      <c r="E1567" s="323" t="s">
        <v>1539</v>
      </c>
      <c r="G1567" s="323" t="s">
        <v>1539</v>
      </c>
      <c r="H1567" s="323" t="s">
        <v>1539</v>
      </c>
    </row>
    <row r="1568" spans="1:8" x14ac:dyDescent="0.25">
      <c r="A1568" s="103"/>
      <c r="B1568" s="326"/>
      <c r="C1568" s="324" t="s">
        <v>1539</v>
      </c>
      <c r="D1568" t="s">
        <v>1539</v>
      </c>
      <c r="E1568" s="323" t="s">
        <v>1539</v>
      </c>
      <c r="G1568" s="323" t="s">
        <v>1539</v>
      </c>
      <c r="H1568" s="323" t="s">
        <v>1539</v>
      </c>
    </row>
    <row r="1569" spans="1:8" x14ac:dyDescent="0.25">
      <c r="A1569" s="103"/>
      <c r="C1569" s="324" t="s">
        <v>1539</v>
      </c>
      <c r="D1569" t="s">
        <v>1539</v>
      </c>
      <c r="E1569" s="323" t="s">
        <v>1539</v>
      </c>
      <c r="G1569" s="323" t="s">
        <v>1539</v>
      </c>
      <c r="H1569" s="323" t="s">
        <v>1539</v>
      </c>
    </row>
    <row r="1570" spans="1:8" x14ac:dyDescent="0.25">
      <c r="A1570" s="103"/>
      <c r="C1570" s="324" t="s">
        <v>1539</v>
      </c>
      <c r="D1570" t="s">
        <v>1539</v>
      </c>
      <c r="E1570" s="323" t="s">
        <v>1539</v>
      </c>
      <c r="G1570" s="323" t="s">
        <v>1539</v>
      </c>
      <c r="H1570" s="323" t="s">
        <v>1539</v>
      </c>
    </row>
    <row r="1571" spans="1:8" x14ac:dyDescent="0.25">
      <c r="A1571" s="103"/>
      <c r="C1571" s="324" t="s">
        <v>1539</v>
      </c>
      <c r="D1571" t="s">
        <v>1539</v>
      </c>
      <c r="E1571" s="323" t="s">
        <v>1539</v>
      </c>
      <c r="G1571" s="323" t="s">
        <v>1539</v>
      </c>
      <c r="H1571" s="323" t="s">
        <v>1539</v>
      </c>
    </row>
    <row r="1572" spans="1:8" x14ac:dyDescent="0.25">
      <c r="A1572" s="103"/>
      <c r="B1572" s="324"/>
      <c r="C1572" s="324" t="s">
        <v>1539</v>
      </c>
      <c r="D1572" t="s">
        <v>1539</v>
      </c>
      <c r="E1572" s="323" t="s">
        <v>1539</v>
      </c>
      <c r="G1572" s="323" t="s">
        <v>1539</v>
      </c>
      <c r="H1572" s="323" t="s">
        <v>1539</v>
      </c>
    </row>
    <row r="1573" spans="1:8" x14ac:dyDescent="0.25">
      <c r="A1573" s="103"/>
      <c r="B1573" s="324"/>
      <c r="C1573" s="324" t="s">
        <v>1539</v>
      </c>
      <c r="D1573" t="s">
        <v>1539</v>
      </c>
      <c r="E1573" s="323" t="s">
        <v>1539</v>
      </c>
      <c r="G1573" s="323" t="s">
        <v>1539</v>
      </c>
      <c r="H1573" s="323" t="s">
        <v>1539</v>
      </c>
    </row>
    <row r="1574" spans="1:8" x14ac:dyDescent="0.25">
      <c r="A1574" s="103"/>
      <c r="B1574" s="324"/>
      <c r="C1574" s="324" t="s">
        <v>1539</v>
      </c>
      <c r="D1574" t="s">
        <v>1539</v>
      </c>
      <c r="E1574" s="323" t="s">
        <v>1539</v>
      </c>
      <c r="G1574" s="323" t="s">
        <v>1539</v>
      </c>
      <c r="H1574" s="323" t="s">
        <v>1539</v>
      </c>
    </row>
    <row r="1575" spans="1:8" x14ac:dyDescent="0.25">
      <c r="A1575" s="103"/>
      <c r="B1575" s="324"/>
      <c r="C1575" s="324" t="s">
        <v>1539</v>
      </c>
      <c r="D1575" t="s">
        <v>1539</v>
      </c>
      <c r="E1575" s="323" t="s">
        <v>1539</v>
      </c>
      <c r="G1575" s="323" t="s">
        <v>1539</v>
      </c>
      <c r="H1575" s="323" t="s">
        <v>1539</v>
      </c>
    </row>
    <row r="1576" spans="1:8" x14ac:dyDescent="0.25">
      <c r="A1576" s="103"/>
      <c r="B1576" s="324"/>
      <c r="C1576" s="324" t="s">
        <v>1539</v>
      </c>
      <c r="D1576" t="s">
        <v>1539</v>
      </c>
      <c r="E1576" s="323" t="s">
        <v>1539</v>
      </c>
      <c r="G1576" s="323" t="s">
        <v>1539</v>
      </c>
      <c r="H1576" s="323" t="s">
        <v>1539</v>
      </c>
    </row>
    <row r="1577" spans="1:8" x14ac:dyDescent="0.25">
      <c r="A1577" s="103"/>
      <c r="B1577" s="324"/>
      <c r="C1577" s="324" t="s">
        <v>1539</v>
      </c>
      <c r="D1577" t="s">
        <v>1539</v>
      </c>
      <c r="E1577" s="323" t="s">
        <v>1539</v>
      </c>
      <c r="G1577" s="323" t="s">
        <v>1539</v>
      </c>
      <c r="H1577" s="323" t="s">
        <v>1539</v>
      </c>
    </row>
    <row r="1578" spans="1:8" x14ac:dyDescent="0.25">
      <c r="A1578" s="103"/>
      <c r="B1578" s="324"/>
      <c r="C1578" s="324" t="s">
        <v>1539</v>
      </c>
      <c r="D1578" t="s">
        <v>1539</v>
      </c>
      <c r="E1578" s="323" t="s">
        <v>1539</v>
      </c>
      <c r="G1578" s="323" t="s">
        <v>1539</v>
      </c>
      <c r="H1578" s="323" t="s">
        <v>1539</v>
      </c>
    </row>
    <row r="1579" spans="1:8" x14ac:dyDescent="0.25">
      <c r="A1579" s="103"/>
      <c r="B1579" s="324"/>
      <c r="C1579" s="324" t="s">
        <v>1539</v>
      </c>
      <c r="D1579" t="s">
        <v>1539</v>
      </c>
      <c r="E1579" s="323" t="s">
        <v>1539</v>
      </c>
      <c r="G1579" s="323" t="s">
        <v>1539</v>
      </c>
      <c r="H1579" s="323" t="s">
        <v>1539</v>
      </c>
    </row>
    <row r="1580" spans="1:8" x14ac:dyDescent="0.25">
      <c r="A1580" s="103"/>
      <c r="B1580" s="326"/>
      <c r="C1580" s="324" t="s">
        <v>1539</v>
      </c>
      <c r="D1580" t="s">
        <v>1539</v>
      </c>
      <c r="E1580" s="323" t="s">
        <v>1539</v>
      </c>
      <c r="G1580" s="323" t="s">
        <v>1539</v>
      </c>
      <c r="H1580" s="323" t="s">
        <v>1539</v>
      </c>
    </row>
    <row r="1581" spans="1:8" x14ac:dyDescent="0.25">
      <c r="A1581" s="103"/>
      <c r="C1581" s="324" t="s">
        <v>1539</v>
      </c>
      <c r="D1581" t="s">
        <v>1539</v>
      </c>
      <c r="E1581" s="323" t="s">
        <v>1539</v>
      </c>
      <c r="G1581" s="323" t="s">
        <v>1539</v>
      </c>
      <c r="H1581" s="323" t="s">
        <v>1539</v>
      </c>
    </row>
    <row r="1582" spans="1:8" x14ac:dyDescent="0.25">
      <c r="A1582" s="103"/>
      <c r="C1582" s="324" t="s">
        <v>1539</v>
      </c>
      <c r="D1582" t="s">
        <v>1539</v>
      </c>
      <c r="E1582" s="323" t="s">
        <v>1539</v>
      </c>
      <c r="G1582" s="323" t="s">
        <v>1539</v>
      </c>
      <c r="H1582" s="323" t="s">
        <v>1539</v>
      </c>
    </row>
    <row r="1583" spans="1:8" x14ac:dyDescent="0.25">
      <c r="A1583" s="103"/>
      <c r="C1583" s="324" t="s">
        <v>1539</v>
      </c>
      <c r="D1583" t="s">
        <v>1539</v>
      </c>
      <c r="E1583" s="323" t="s">
        <v>1539</v>
      </c>
      <c r="G1583" s="323" t="s">
        <v>1539</v>
      </c>
      <c r="H1583" s="323" t="s">
        <v>1539</v>
      </c>
    </row>
    <row r="1584" spans="1:8" x14ac:dyDescent="0.25">
      <c r="A1584" s="103"/>
      <c r="B1584" s="324"/>
      <c r="C1584" s="324" t="s">
        <v>1539</v>
      </c>
      <c r="D1584" t="s">
        <v>1539</v>
      </c>
      <c r="E1584" s="323" t="s">
        <v>1539</v>
      </c>
      <c r="G1584" s="323" t="s">
        <v>1539</v>
      </c>
      <c r="H1584" s="323" t="s">
        <v>1539</v>
      </c>
    </row>
    <row r="1585" spans="1:8" x14ac:dyDescent="0.25">
      <c r="A1585" s="103"/>
      <c r="B1585" s="324"/>
      <c r="C1585" s="324" t="s">
        <v>1539</v>
      </c>
      <c r="D1585" t="s">
        <v>1539</v>
      </c>
      <c r="E1585" s="323" t="s">
        <v>1539</v>
      </c>
      <c r="G1585" s="323" t="s">
        <v>1539</v>
      </c>
      <c r="H1585" s="323" t="s">
        <v>1539</v>
      </c>
    </row>
    <row r="1586" spans="1:8" x14ac:dyDescent="0.25">
      <c r="A1586" s="103"/>
      <c r="B1586" s="324"/>
      <c r="C1586" s="324" t="s">
        <v>1539</v>
      </c>
      <c r="D1586" t="s">
        <v>1539</v>
      </c>
      <c r="E1586" s="323" t="s">
        <v>1539</v>
      </c>
      <c r="G1586" s="323" t="s">
        <v>1539</v>
      </c>
      <c r="H1586" s="323" t="s">
        <v>1539</v>
      </c>
    </row>
    <row r="1587" spans="1:8" x14ac:dyDescent="0.25">
      <c r="A1587" s="103"/>
      <c r="B1587" s="324"/>
      <c r="C1587" s="324" t="s">
        <v>1539</v>
      </c>
      <c r="D1587" t="s">
        <v>1539</v>
      </c>
      <c r="E1587" s="323" t="s">
        <v>1539</v>
      </c>
      <c r="G1587" s="323" t="s">
        <v>1539</v>
      </c>
      <c r="H1587" s="323" t="s">
        <v>1539</v>
      </c>
    </row>
    <row r="1588" spans="1:8" x14ac:dyDescent="0.25">
      <c r="A1588" s="103"/>
      <c r="B1588" s="324"/>
      <c r="C1588" s="324" t="s">
        <v>1539</v>
      </c>
      <c r="D1588" t="s">
        <v>1539</v>
      </c>
      <c r="E1588" s="323" t="s">
        <v>1539</v>
      </c>
      <c r="G1588" s="323" t="s">
        <v>1539</v>
      </c>
      <c r="H1588" s="323" t="s">
        <v>1539</v>
      </c>
    </row>
    <row r="1589" spans="1:8" x14ac:dyDescent="0.25">
      <c r="A1589" s="103"/>
      <c r="B1589" s="324"/>
      <c r="C1589" s="324" t="s">
        <v>1539</v>
      </c>
      <c r="D1589" t="s">
        <v>1539</v>
      </c>
      <c r="E1589" s="323" t="s">
        <v>1539</v>
      </c>
      <c r="G1589" s="323" t="s">
        <v>1539</v>
      </c>
      <c r="H1589" s="323" t="s">
        <v>1539</v>
      </c>
    </row>
    <row r="1590" spans="1:8" x14ac:dyDescent="0.25">
      <c r="A1590" s="103"/>
      <c r="B1590" s="324"/>
      <c r="C1590" s="324" t="s">
        <v>1539</v>
      </c>
      <c r="D1590" t="s">
        <v>1539</v>
      </c>
      <c r="E1590" s="323" t="s">
        <v>1539</v>
      </c>
      <c r="G1590" s="323" t="s">
        <v>1539</v>
      </c>
      <c r="H1590" s="323" t="s">
        <v>1539</v>
      </c>
    </row>
    <row r="1591" spans="1:8" x14ac:dyDescent="0.25">
      <c r="A1591" s="103"/>
      <c r="B1591" s="324"/>
      <c r="C1591" s="324" t="s">
        <v>1539</v>
      </c>
      <c r="D1591" t="s">
        <v>1539</v>
      </c>
      <c r="E1591" s="323" t="s">
        <v>1539</v>
      </c>
      <c r="G1591" s="323" t="s">
        <v>1539</v>
      </c>
      <c r="H1591" s="323" t="s">
        <v>1539</v>
      </c>
    </row>
    <row r="1592" spans="1:8" x14ac:dyDescent="0.25">
      <c r="A1592" s="103"/>
      <c r="B1592" s="324"/>
      <c r="C1592" s="324" t="s">
        <v>1539</v>
      </c>
      <c r="D1592" t="s">
        <v>1539</v>
      </c>
      <c r="E1592" s="323" t="s">
        <v>1539</v>
      </c>
      <c r="G1592" s="323" t="s">
        <v>1539</v>
      </c>
      <c r="H1592" s="323" t="s">
        <v>1539</v>
      </c>
    </row>
    <row r="1593" spans="1:8" x14ac:dyDescent="0.25">
      <c r="A1593" s="103"/>
      <c r="B1593" s="324"/>
      <c r="C1593" s="324" t="s">
        <v>1539</v>
      </c>
      <c r="D1593" t="s">
        <v>1539</v>
      </c>
      <c r="E1593" s="323" t="s">
        <v>1539</v>
      </c>
      <c r="G1593" s="323" t="s">
        <v>1539</v>
      </c>
      <c r="H1593" s="323" t="s">
        <v>1539</v>
      </c>
    </row>
    <row r="1594" spans="1:8" x14ac:dyDescent="0.25">
      <c r="A1594" s="103"/>
      <c r="B1594" s="324"/>
      <c r="C1594" s="324" t="s">
        <v>1539</v>
      </c>
      <c r="D1594" t="s">
        <v>1539</v>
      </c>
      <c r="E1594" s="323" t="s">
        <v>1539</v>
      </c>
      <c r="G1594" s="323" t="s">
        <v>1539</v>
      </c>
      <c r="H1594" s="323" t="s">
        <v>1539</v>
      </c>
    </row>
    <row r="1595" spans="1:8" x14ac:dyDescent="0.25">
      <c r="A1595" s="103"/>
      <c r="B1595" s="324"/>
      <c r="C1595" s="324" t="s">
        <v>1539</v>
      </c>
      <c r="D1595" t="s">
        <v>1539</v>
      </c>
      <c r="E1595" s="323" t="s">
        <v>1539</v>
      </c>
      <c r="G1595" s="323" t="s">
        <v>1539</v>
      </c>
      <c r="H1595" s="323" t="s">
        <v>1539</v>
      </c>
    </row>
    <row r="1596" spans="1:8" x14ac:dyDescent="0.25">
      <c r="A1596" s="103"/>
      <c r="B1596" s="324"/>
      <c r="C1596" s="324" t="s">
        <v>1539</v>
      </c>
      <c r="D1596" t="s">
        <v>1539</v>
      </c>
      <c r="E1596" s="323" t="s">
        <v>1539</v>
      </c>
      <c r="G1596" s="323" t="s">
        <v>1539</v>
      </c>
      <c r="H1596" s="323" t="s">
        <v>1539</v>
      </c>
    </row>
    <row r="1597" spans="1:8" x14ac:dyDescent="0.25">
      <c r="A1597" s="103"/>
      <c r="B1597" s="324"/>
      <c r="C1597" s="324" t="s">
        <v>1539</v>
      </c>
      <c r="D1597" t="s">
        <v>1539</v>
      </c>
      <c r="E1597" s="323" t="s">
        <v>1539</v>
      </c>
      <c r="G1597" s="323" t="s">
        <v>1539</v>
      </c>
      <c r="H1597" s="323" t="s">
        <v>1539</v>
      </c>
    </row>
    <row r="1598" spans="1:8" x14ac:dyDescent="0.25">
      <c r="A1598" s="103"/>
      <c r="B1598" s="324"/>
      <c r="C1598" s="324" t="s">
        <v>1539</v>
      </c>
      <c r="D1598" t="s">
        <v>1539</v>
      </c>
      <c r="E1598" s="323" t="s">
        <v>1539</v>
      </c>
      <c r="G1598" s="323" t="s">
        <v>1539</v>
      </c>
      <c r="H1598" s="323" t="s">
        <v>1539</v>
      </c>
    </row>
    <row r="1599" spans="1:8" x14ac:dyDescent="0.25">
      <c r="A1599" s="103"/>
      <c r="B1599" s="324"/>
      <c r="C1599" s="324" t="s">
        <v>1539</v>
      </c>
      <c r="D1599" t="s">
        <v>1539</v>
      </c>
      <c r="E1599" s="323" t="s">
        <v>1539</v>
      </c>
      <c r="G1599" s="323" t="s">
        <v>1539</v>
      </c>
      <c r="H1599" s="323" t="s">
        <v>1539</v>
      </c>
    </row>
    <row r="1600" spans="1:8" x14ac:dyDescent="0.25">
      <c r="A1600" s="103"/>
      <c r="B1600" s="324"/>
      <c r="C1600" s="324" t="s">
        <v>1539</v>
      </c>
      <c r="D1600" t="s">
        <v>1539</v>
      </c>
      <c r="E1600" s="323" t="s">
        <v>1539</v>
      </c>
      <c r="G1600" s="323" t="s">
        <v>1539</v>
      </c>
      <c r="H1600" s="323" t="s">
        <v>1539</v>
      </c>
    </row>
    <row r="1601" spans="1:8" x14ac:dyDescent="0.25">
      <c r="A1601" s="103"/>
      <c r="B1601" s="324"/>
      <c r="C1601" s="324" t="s">
        <v>1539</v>
      </c>
      <c r="D1601" t="s">
        <v>1539</v>
      </c>
      <c r="E1601" s="323" t="s">
        <v>1539</v>
      </c>
      <c r="G1601" s="323" t="s">
        <v>1539</v>
      </c>
      <c r="H1601" s="323" t="s">
        <v>1539</v>
      </c>
    </row>
    <row r="1602" spans="1:8" x14ac:dyDescent="0.25">
      <c r="A1602" s="103"/>
      <c r="B1602" s="324"/>
      <c r="C1602" s="324" t="s">
        <v>1539</v>
      </c>
      <c r="D1602" t="s">
        <v>1539</v>
      </c>
      <c r="E1602" s="323" t="s">
        <v>1539</v>
      </c>
      <c r="G1602" s="323" t="s">
        <v>1539</v>
      </c>
      <c r="H1602" s="323" t="s">
        <v>1539</v>
      </c>
    </row>
    <row r="1603" spans="1:8" x14ac:dyDescent="0.25">
      <c r="A1603" s="103"/>
      <c r="B1603" s="324"/>
      <c r="C1603" s="324" t="s">
        <v>1539</v>
      </c>
      <c r="D1603" t="s">
        <v>1539</v>
      </c>
      <c r="E1603" s="323" t="s">
        <v>1539</v>
      </c>
      <c r="G1603" s="323" t="s">
        <v>1539</v>
      </c>
      <c r="H1603" s="323" t="s">
        <v>1539</v>
      </c>
    </row>
    <row r="1604" spans="1:8" x14ac:dyDescent="0.25">
      <c r="A1604" s="103"/>
      <c r="B1604" s="324"/>
      <c r="C1604" s="324" t="s">
        <v>1539</v>
      </c>
      <c r="D1604" t="s">
        <v>1539</v>
      </c>
      <c r="E1604" s="323" t="s">
        <v>1539</v>
      </c>
      <c r="G1604" s="323" t="s">
        <v>1539</v>
      </c>
      <c r="H1604" s="323" t="s">
        <v>1539</v>
      </c>
    </row>
    <row r="1605" spans="1:8" x14ac:dyDescent="0.25">
      <c r="A1605" s="103"/>
      <c r="B1605" s="324"/>
      <c r="C1605" s="324" t="s">
        <v>1539</v>
      </c>
      <c r="D1605" t="s">
        <v>1539</v>
      </c>
      <c r="E1605" s="323" t="s">
        <v>1539</v>
      </c>
      <c r="G1605" s="323" t="s">
        <v>1539</v>
      </c>
      <c r="H1605" s="323" t="s">
        <v>1539</v>
      </c>
    </row>
    <row r="1606" spans="1:8" x14ac:dyDescent="0.25">
      <c r="A1606" s="103"/>
      <c r="B1606" s="324"/>
      <c r="C1606" s="324" t="s">
        <v>1539</v>
      </c>
      <c r="D1606" t="s">
        <v>1539</v>
      </c>
      <c r="E1606" s="323" t="s">
        <v>1539</v>
      </c>
      <c r="G1606" s="323" t="s">
        <v>1539</v>
      </c>
      <c r="H1606" s="323" t="s">
        <v>1539</v>
      </c>
    </row>
    <row r="1607" spans="1:8" x14ac:dyDescent="0.25">
      <c r="A1607" s="103"/>
      <c r="B1607" s="324"/>
      <c r="C1607" s="324" t="s">
        <v>1539</v>
      </c>
      <c r="D1607" t="s">
        <v>1539</v>
      </c>
      <c r="E1607" s="323" t="s">
        <v>1539</v>
      </c>
      <c r="G1607" s="323" t="s">
        <v>1539</v>
      </c>
      <c r="H1607" s="323" t="s">
        <v>1539</v>
      </c>
    </row>
    <row r="1608" spans="1:8" x14ac:dyDescent="0.25">
      <c r="A1608" s="103"/>
      <c r="B1608" s="324"/>
      <c r="C1608" s="324" t="s">
        <v>1539</v>
      </c>
      <c r="D1608" t="s">
        <v>1539</v>
      </c>
      <c r="E1608" s="323" t="s">
        <v>1539</v>
      </c>
      <c r="G1608" s="323" t="s">
        <v>1539</v>
      </c>
      <c r="H1608" s="323" t="s">
        <v>1539</v>
      </c>
    </row>
    <row r="1609" spans="1:8" x14ac:dyDescent="0.25">
      <c r="A1609" s="103"/>
      <c r="B1609" s="324"/>
      <c r="C1609" s="324" t="s">
        <v>1539</v>
      </c>
      <c r="D1609" t="s">
        <v>1539</v>
      </c>
      <c r="E1609" s="323" t="s">
        <v>1539</v>
      </c>
      <c r="G1609" s="323" t="s">
        <v>1539</v>
      </c>
      <c r="H1609" s="323" t="s">
        <v>1539</v>
      </c>
    </row>
    <row r="1610" spans="1:8" x14ac:dyDescent="0.25">
      <c r="A1610" s="103"/>
      <c r="B1610" s="324"/>
      <c r="C1610" s="324" t="s">
        <v>1539</v>
      </c>
      <c r="D1610" t="s">
        <v>1539</v>
      </c>
      <c r="E1610" s="323" t="s">
        <v>1539</v>
      </c>
      <c r="G1610" s="323" t="s">
        <v>1539</v>
      </c>
      <c r="H1610" s="323" t="s">
        <v>1539</v>
      </c>
    </row>
    <row r="1611" spans="1:8" x14ac:dyDescent="0.25">
      <c r="A1611" s="103"/>
      <c r="B1611" s="324"/>
      <c r="C1611" s="324" t="s">
        <v>1539</v>
      </c>
      <c r="D1611" t="s">
        <v>1539</v>
      </c>
      <c r="E1611" s="323" t="s">
        <v>1539</v>
      </c>
      <c r="G1611" s="323" t="s">
        <v>1539</v>
      </c>
      <c r="H1611" s="323" t="s">
        <v>1539</v>
      </c>
    </row>
    <row r="1612" spans="1:8" x14ac:dyDescent="0.25">
      <c r="A1612" s="103"/>
      <c r="B1612" s="324"/>
      <c r="C1612" s="324" t="s">
        <v>1539</v>
      </c>
      <c r="D1612" t="s">
        <v>1539</v>
      </c>
      <c r="E1612" s="323" t="s">
        <v>1539</v>
      </c>
      <c r="G1612" s="323" t="s">
        <v>1539</v>
      </c>
      <c r="H1612" s="323" t="s">
        <v>1539</v>
      </c>
    </row>
    <row r="1613" spans="1:8" x14ac:dyDescent="0.25">
      <c r="A1613" s="103"/>
      <c r="B1613" s="324"/>
      <c r="C1613" s="324" t="s">
        <v>1539</v>
      </c>
      <c r="D1613" t="s">
        <v>1539</v>
      </c>
      <c r="E1613" s="323" t="s">
        <v>1539</v>
      </c>
      <c r="G1613" s="323" t="s">
        <v>1539</v>
      </c>
      <c r="H1613" s="323" t="s">
        <v>1539</v>
      </c>
    </row>
    <row r="1614" spans="1:8" x14ac:dyDescent="0.25">
      <c r="A1614" s="103"/>
      <c r="B1614" s="324"/>
      <c r="C1614" s="324" t="s">
        <v>1539</v>
      </c>
      <c r="D1614" t="s">
        <v>1539</v>
      </c>
      <c r="E1614" s="323" t="s">
        <v>1539</v>
      </c>
      <c r="G1614" s="323" t="s">
        <v>1539</v>
      </c>
      <c r="H1614" s="323" t="s">
        <v>1539</v>
      </c>
    </row>
    <row r="1615" spans="1:8" x14ac:dyDescent="0.25">
      <c r="A1615" s="103"/>
      <c r="B1615" s="324"/>
      <c r="C1615" s="324" t="s">
        <v>1539</v>
      </c>
      <c r="D1615" t="s">
        <v>1539</v>
      </c>
      <c r="E1615" s="323" t="s">
        <v>1539</v>
      </c>
      <c r="G1615" s="323" t="s">
        <v>1539</v>
      </c>
      <c r="H1615" s="323" t="s">
        <v>1539</v>
      </c>
    </row>
    <row r="1616" spans="1:8" x14ac:dyDescent="0.25">
      <c r="A1616" s="103"/>
      <c r="B1616" s="324"/>
      <c r="C1616" s="324" t="s">
        <v>1539</v>
      </c>
      <c r="D1616" t="s">
        <v>1539</v>
      </c>
      <c r="E1616" s="323" t="s">
        <v>1539</v>
      </c>
      <c r="G1616" s="323" t="s">
        <v>1539</v>
      </c>
      <c r="H1616" s="323" t="s">
        <v>1539</v>
      </c>
    </row>
    <row r="1617" spans="1:8" x14ac:dyDescent="0.25">
      <c r="A1617" s="103"/>
      <c r="B1617" s="324"/>
      <c r="C1617" s="324" t="s">
        <v>1539</v>
      </c>
      <c r="D1617" t="s">
        <v>1539</v>
      </c>
      <c r="E1617" s="323" t="s">
        <v>1539</v>
      </c>
      <c r="G1617" s="323" t="s">
        <v>1539</v>
      </c>
      <c r="H1617" s="323" t="s">
        <v>1539</v>
      </c>
    </row>
    <row r="1618" spans="1:8" x14ac:dyDescent="0.25">
      <c r="A1618" s="103"/>
      <c r="B1618" s="324"/>
      <c r="C1618" s="324" t="s">
        <v>1539</v>
      </c>
      <c r="D1618" t="s">
        <v>1539</v>
      </c>
      <c r="E1618" s="323" t="s">
        <v>1539</v>
      </c>
      <c r="G1618" s="323" t="s">
        <v>1539</v>
      </c>
      <c r="H1618" s="323" t="s">
        <v>1539</v>
      </c>
    </row>
    <row r="1619" spans="1:8" x14ac:dyDescent="0.25">
      <c r="A1619" s="103"/>
      <c r="B1619" s="324"/>
      <c r="C1619" s="324" t="s">
        <v>1539</v>
      </c>
      <c r="D1619" t="s">
        <v>1539</v>
      </c>
      <c r="E1619" s="323" t="s">
        <v>1539</v>
      </c>
      <c r="G1619" s="323" t="s">
        <v>1539</v>
      </c>
      <c r="H1619" s="323" t="s">
        <v>1539</v>
      </c>
    </row>
    <row r="1620" spans="1:8" x14ac:dyDescent="0.25">
      <c r="A1620" s="103"/>
      <c r="B1620" s="324"/>
      <c r="C1620" s="324" t="s">
        <v>1539</v>
      </c>
      <c r="D1620" t="s">
        <v>1539</v>
      </c>
      <c r="E1620" s="323" t="s">
        <v>1539</v>
      </c>
      <c r="G1620" s="323" t="s">
        <v>1539</v>
      </c>
      <c r="H1620" s="323" t="s">
        <v>1539</v>
      </c>
    </row>
    <row r="1621" spans="1:8" x14ac:dyDescent="0.25">
      <c r="A1621" s="103"/>
      <c r="B1621" s="324"/>
      <c r="C1621" s="324" t="s">
        <v>1539</v>
      </c>
      <c r="D1621" t="s">
        <v>1539</v>
      </c>
      <c r="E1621" s="323" t="s">
        <v>1539</v>
      </c>
      <c r="G1621" s="323" t="s">
        <v>1539</v>
      </c>
      <c r="H1621" s="323" t="s">
        <v>1539</v>
      </c>
    </row>
    <row r="1622" spans="1:8" x14ac:dyDescent="0.25">
      <c r="A1622" s="103"/>
      <c r="B1622" s="324"/>
      <c r="C1622" s="324" t="s">
        <v>1539</v>
      </c>
      <c r="D1622" t="s">
        <v>1539</v>
      </c>
      <c r="E1622" s="323" t="s">
        <v>1539</v>
      </c>
      <c r="G1622" s="323" t="s">
        <v>1539</v>
      </c>
      <c r="H1622" s="323" t="s">
        <v>1539</v>
      </c>
    </row>
    <row r="1623" spans="1:8" x14ac:dyDescent="0.25">
      <c r="A1623" s="103"/>
      <c r="B1623" s="324"/>
      <c r="C1623" s="324" t="s">
        <v>1539</v>
      </c>
      <c r="D1623" t="s">
        <v>1539</v>
      </c>
      <c r="E1623" s="323" t="s">
        <v>1539</v>
      </c>
      <c r="G1623" s="323" t="s">
        <v>1539</v>
      </c>
      <c r="H1623" s="323" t="s">
        <v>1539</v>
      </c>
    </row>
    <row r="1624" spans="1:8" x14ac:dyDescent="0.25">
      <c r="A1624" s="103"/>
      <c r="B1624" s="326"/>
      <c r="C1624" s="324" t="s">
        <v>1539</v>
      </c>
      <c r="D1624" t="s">
        <v>1539</v>
      </c>
      <c r="E1624" s="323" t="s">
        <v>1539</v>
      </c>
      <c r="G1624" s="323" t="s">
        <v>1539</v>
      </c>
      <c r="H1624" s="323" t="s">
        <v>1539</v>
      </c>
    </row>
    <row r="1625" spans="1:8" x14ac:dyDescent="0.25">
      <c r="A1625" s="103"/>
      <c r="C1625" s="324" t="s">
        <v>1539</v>
      </c>
      <c r="D1625" t="s">
        <v>1539</v>
      </c>
      <c r="E1625" s="323" t="s">
        <v>1539</v>
      </c>
      <c r="G1625" s="323" t="s">
        <v>1539</v>
      </c>
      <c r="H1625" s="323" t="s">
        <v>1539</v>
      </c>
    </row>
    <row r="1626" spans="1:8" x14ac:dyDescent="0.25">
      <c r="A1626" s="103"/>
      <c r="C1626" s="324" t="s">
        <v>1539</v>
      </c>
      <c r="D1626" t="s">
        <v>1539</v>
      </c>
      <c r="E1626" s="323" t="s">
        <v>1539</v>
      </c>
      <c r="G1626" s="323" t="s">
        <v>1539</v>
      </c>
      <c r="H1626" s="323" t="s">
        <v>1539</v>
      </c>
    </row>
    <row r="1627" spans="1:8" x14ac:dyDescent="0.25">
      <c r="A1627" s="103"/>
      <c r="C1627" s="324" t="s">
        <v>1539</v>
      </c>
      <c r="D1627" t="s">
        <v>1539</v>
      </c>
      <c r="E1627" s="323" t="s">
        <v>1539</v>
      </c>
      <c r="G1627" s="323" t="s">
        <v>1539</v>
      </c>
      <c r="H1627" s="323" t="s">
        <v>1539</v>
      </c>
    </row>
    <row r="1628" spans="1:8" x14ac:dyDescent="0.25">
      <c r="A1628" s="103"/>
      <c r="C1628" s="324" t="s">
        <v>1539</v>
      </c>
      <c r="D1628" t="s">
        <v>1539</v>
      </c>
      <c r="E1628" s="323" t="s">
        <v>1539</v>
      </c>
      <c r="G1628" s="323" t="s">
        <v>1539</v>
      </c>
      <c r="H1628" s="323" t="s">
        <v>1539</v>
      </c>
    </row>
    <row r="1629" spans="1:8" x14ac:dyDescent="0.25">
      <c r="A1629" s="103"/>
      <c r="B1629" s="324"/>
      <c r="C1629" s="324" t="s">
        <v>1539</v>
      </c>
      <c r="D1629" t="s">
        <v>1539</v>
      </c>
      <c r="E1629" s="323" t="s">
        <v>1539</v>
      </c>
      <c r="G1629" s="323" t="s">
        <v>1539</v>
      </c>
      <c r="H1629" s="323" t="s">
        <v>1539</v>
      </c>
    </row>
    <row r="1630" spans="1:8" x14ac:dyDescent="0.25">
      <c r="A1630" s="103"/>
      <c r="B1630" s="324"/>
      <c r="C1630" s="324" t="s">
        <v>1539</v>
      </c>
      <c r="D1630" t="s">
        <v>1539</v>
      </c>
      <c r="E1630" s="323" t="s">
        <v>1539</v>
      </c>
      <c r="G1630" s="323" t="s">
        <v>1539</v>
      </c>
      <c r="H1630" s="323" t="s">
        <v>1539</v>
      </c>
    </row>
    <row r="1631" spans="1:8" x14ac:dyDescent="0.25">
      <c r="A1631" s="103"/>
      <c r="B1631" s="324"/>
      <c r="C1631" s="324" t="s">
        <v>1539</v>
      </c>
      <c r="D1631" t="s">
        <v>1539</v>
      </c>
      <c r="E1631" s="323" t="s">
        <v>1539</v>
      </c>
      <c r="G1631" s="323" t="s">
        <v>1539</v>
      </c>
      <c r="H1631" s="323" t="s">
        <v>1539</v>
      </c>
    </row>
    <row r="1632" spans="1:8" x14ac:dyDescent="0.25">
      <c r="A1632" s="103"/>
      <c r="B1632" s="324"/>
      <c r="C1632" s="324" t="s">
        <v>1539</v>
      </c>
      <c r="D1632" t="s">
        <v>1539</v>
      </c>
      <c r="E1632" s="323" t="s">
        <v>1539</v>
      </c>
      <c r="G1632" s="323" t="s">
        <v>1539</v>
      </c>
      <c r="H1632" s="323" t="s">
        <v>1539</v>
      </c>
    </row>
    <row r="1633" spans="1:8" x14ac:dyDescent="0.25">
      <c r="A1633" s="103"/>
      <c r="B1633" s="324"/>
      <c r="C1633" s="324" t="s">
        <v>1539</v>
      </c>
      <c r="D1633" t="s">
        <v>1539</v>
      </c>
      <c r="E1633" s="323" t="s">
        <v>1539</v>
      </c>
      <c r="G1633" s="323" t="s">
        <v>1539</v>
      </c>
      <c r="H1633" s="323" t="s">
        <v>1539</v>
      </c>
    </row>
    <row r="1634" spans="1:8" x14ac:dyDescent="0.25">
      <c r="A1634" s="103"/>
      <c r="B1634" s="324"/>
      <c r="C1634" s="324" t="s">
        <v>1539</v>
      </c>
      <c r="D1634" t="s">
        <v>1539</v>
      </c>
      <c r="E1634" s="323" t="s">
        <v>1539</v>
      </c>
      <c r="G1634" s="323" t="s">
        <v>1539</v>
      </c>
      <c r="H1634" s="323" t="s">
        <v>1539</v>
      </c>
    </row>
    <row r="1635" spans="1:8" x14ac:dyDescent="0.25">
      <c r="A1635" s="103"/>
      <c r="B1635" s="324"/>
      <c r="C1635" s="324" t="s">
        <v>1539</v>
      </c>
      <c r="D1635" t="s">
        <v>1539</v>
      </c>
      <c r="E1635" s="323" t="s">
        <v>1539</v>
      </c>
      <c r="G1635" s="323" t="s">
        <v>1539</v>
      </c>
      <c r="H1635" s="323" t="s">
        <v>1539</v>
      </c>
    </row>
    <row r="1636" spans="1:8" x14ac:dyDescent="0.25">
      <c r="A1636" s="103"/>
      <c r="B1636" s="324"/>
      <c r="C1636" s="324" t="s">
        <v>1539</v>
      </c>
      <c r="D1636" t="s">
        <v>1539</v>
      </c>
      <c r="E1636" s="323" t="s">
        <v>1539</v>
      </c>
      <c r="G1636" s="323" t="s">
        <v>1539</v>
      </c>
      <c r="H1636" s="323" t="s">
        <v>1539</v>
      </c>
    </row>
    <row r="1637" spans="1:8" x14ac:dyDescent="0.25">
      <c r="A1637" s="103"/>
      <c r="B1637" s="326"/>
      <c r="C1637" s="324" t="s">
        <v>1539</v>
      </c>
      <c r="D1637" t="s">
        <v>1539</v>
      </c>
      <c r="E1637" s="323" t="s">
        <v>1539</v>
      </c>
      <c r="G1637" s="323" t="s">
        <v>1539</v>
      </c>
      <c r="H1637" s="323" t="s">
        <v>1539</v>
      </c>
    </row>
    <row r="1638" spans="1:8" x14ac:dyDescent="0.25">
      <c r="A1638" s="103"/>
      <c r="C1638" s="324" t="s">
        <v>1539</v>
      </c>
      <c r="D1638" t="s">
        <v>1539</v>
      </c>
      <c r="E1638" s="323" t="s">
        <v>1539</v>
      </c>
      <c r="G1638" s="323" t="s">
        <v>1539</v>
      </c>
      <c r="H1638" s="323" t="s">
        <v>1539</v>
      </c>
    </row>
    <row r="1639" spans="1:8" x14ac:dyDescent="0.25">
      <c r="A1639" s="103"/>
      <c r="C1639" s="324" t="s">
        <v>1539</v>
      </c>
      <c r="D1639" t="s">
        <v>1539</v>
      </c>
      <c r="E1639" s="323" t="s">
        <v>1539</v>
      </c>
      <c r="G1639" s="323" t="s">
        <v>1539</v>
      </c>
      <c r="H1639" s="323" t="s">
        <v>1539</v>
      </c>
    </row>
    <row r="1640" spans="1:8" x14ac:dyDescent="0.25">
      <c r="A1640" s="103"/>
      <c r="C1640" s="324" t="s">
        <v>1539</v>
      </c>
      <c r="D1640" t="s">
        <v>1539</v>
      </c>
      <c r="E1640" s="323" t="s">
        <v>1539</v>
      </c>
      <c r="G1640" s="323" t="s">
        <v>1539</v>
      </c>
      <c r="H1640" s="323" t="s">
        <v>1539</v>
      </c>
    </row>
    <row r="1641" spans="1:8" x14ac:dyDescent="0.25">
      <c r="A1641" s="103"/>
      <c r="C1641" s="324" t="s">
        <v>1539</v>
      </c>
      <c r="D1641" t="s">
        <v>1539</v>
      </c>
      <c r="E1641" s="323" t="s">
        <v>1539</v>
      </c>
      <c r="G1641" s="323" t="s">
        <v>1539</v>
      </c>
      <c r="H1641" s="323" t="s">
        <v>1539</v>
      </c>
    </row>
    <row r="1642" spans="1:8" x14ac:dyDescent="0.25">
      <c r="A1642" s="103"/>
      <c r="B1642" s="324"/>
      <c r="C1642" s="324" t="s">
        <v>1539</v>
      </c>
      <c r="D1642" t="s">
        <v>1539</v>
      </c>
      <c r="E1642" s="323" t="s">
        <v>1539</v>
      </c>
      <c r="G1642" s="323" t="s">
        <v>1539</v>
      </c>
      <c r="H1642" s="323" t="s">
        <v>1539</v>
      </c>
    </row>
    <row r="1643" spans="1:8" x14ac:dyDescent="0.25">
      <c r="A1643" s="103"/>
      <c r="B1643" s="324"/>
      <c r="C1643" s="324" t="s">
        <v>1539</v>
      </c>
      <c r="D1643" t="s">
        <v>1539</v>
      </c>
      <c r="E1643" s="323" t="s">
        <v>1539</v>
      </c>
      <c r="G1643" s="323" t="s">
        <v>1539</v>
      </c>
      <c r="H1643" s="323" t="s">
        <v>1539</v>
      </c>
    </row>
    <row r="1644" spans="1:8" x14ac:dyDescent="0.25">
      <c r="A1644" s="103"/>
      <c r="B1644" s="324"/>
      <c r="C1644" s="324" t="s">
        <v>1539</v>
      </c>
      <c r="D1644" t="s">
        <v>1539</v>
      </c>
      <c r="E1644" s="323" t="s">
        <v>1539</v>
      </c>
      <c r="G1644" s="323" t="s">
        <v>1539</v>
      </c>
      <c r="H1644" s="323" t="s">
        <v>1539</v>
      </c>
    </row>
    <row r="1645" spans="1:8" x14ac:dyDescent="0.25">
      <c r="A1645" s="103"/>
      <c r="B1645" s="324"/>
      <c r="C1645" s="324" t="s">
        <v>1539</v>
      </c>
      <c r="D1645" t="s">
        <v>1539</v>
      </c>
      <c r="E1645" s="323" t="s">
        <v>1539</v>
      </c>
      <c r="G1645" s="323" t="s">
        <v>1539</v>
      </c>
      <c r="H1645" s="323" t="s">
        <v>1539</v>
      </c>
    </row>
    <row r="1646" spans="1:8" x14ac:dyDescent="0.25">
      <c r="A1646" s="103"/>
      <c r="B1646" s="324"/>
      <c r="C1646" s="324" t="s">
        <v>1539</v>
      </c>
      <c r="D1646" t="s">
        <v>1539</v>
      </c>
      <c r="E1646" s="323" t="s">
        <v>1539</v>
      </c>
      <c r="G1646" s="323" t="s">
        <v>1539</v>
      </c>
      <c r="H1646" s="323" t="s">
        <v>1539</v>
      </c>
    </row>
    <row r="1647" spans="1:8" x14ac:dyDescent="0.25">
      <c r="A1647" s="103"/>
      <c r="B1647" s="324"/>
      <c r="C1647" s="324" t="s">
        <v>1539</v>
      </c>
      <c r="D1647" t="s">
        <v>1539</v>
      </c>
      <c r="E1647" s="323" t="s">
        <v>1539</v>
      </c>
      <c r="G1647" s="323" t="s">
        <v>1539</v>
      </c>
      <c r="H1647" s="323" t="s">
        <v>1539</v>
      </c>
    </row>
    <row r="1648" spans="1:8" x14ac:dyDescent="0.25">
      <c r="A1648" s="103"/>
      <c r="B1648" s="324"/>
      <c r="C1648" s="324" t="s">
        <v>1539</v>
      </c>
      <c r="D1648" t="s">
        <v>1539</v>
      </c>
      <c r="E1648" s="323" t="s">
        <v>1539</v>
      </c>
      <c r="G1648" s="323" t="s">
        <v>1539</v>
      </c>
      <c r="H1648" s="323" t="s">
        <v>1539</v>
      </c>
    </row>
    <row r="1649" spans="1:8" x14ac:dyDescent="0.25">
      <c r="A1649" s="103"/>
      <c r="B1649" s="324"/>
      <c r="C1649" s="324" t="s">
        <v>1539</v>
      </c>
      <c r="D1649" t="s">
        <v>1539</v>
      </c>
      <c r="E1649" s="323" t="s">
        <v>1539</v>
      </c>
      <c r="G1649" s="323" t="s">
        <v>1539</v>
      </c>
      <c r="H1649" s="323" t="s">
        <v>1539</v>
      </c>
    </row>
    <row r="1650" spans="1:8" x14ac:dyDescent="0.25">
      <c r="A1650" s="103"/>
      <c r="B1650" s="324"/>
      <c r="C1650" s="324" t="s">
        <v>1539</v>
      </c>
      <c r="D1650" t="s">
        <v>1539</v>
      </c>
      <c r="E1650" s="323" t="s">
        <v>1539</v>
      </c>
      <c r="G1650" s="323" t="s">
        <v>1539</v>
      </c>
      <c r="H1650" s="323" t="s">
        <v>1539</v>
      </c>
    </row>
    <row r="1651" spans="1:8" x14ac:dyDescent="0.25">
      <c r="A1651" s="103"/>
      <c r="B1651" s="324"/>
      <c r="C1651" s="324" t="s">
        <v>1539</v>
      </c>
      <c r="D1651" t="s">
        <v>1539</v>
      </c>
      <c r="E1651" s="323" t="s">
        <v>1539</v>
      </c>
      <c r="G1651" s="323" t="s">
        <v>1539</v>
      </c>
      <c r="H1651" s="323" t="s">
        <v>1539</v>
      </c>
    </row>
    <row r="1652" spans="1:8" x14ac:dyDescent="0.25">
      <c r="A1652" s="103"/>
      <c r="B1652" s="324"/>
      <c r="C1652" s="324" t="s">
        <v>1539</v>
      </c>
      <c r="D1652" t="s">
        <v>1539</v>
      </c>
      <c r="E1652" s="323" t="s">
        <v>1539</v>
      </c>
      <c r="G1652" s="323" t="s">
        <v>1539</v>
      </c>
      <c r="H1652" s="323" t="s">
        <v>1539</v>
      </c>
    </row>
    <row r="1653" spans="1:8" x14ac:dyDescent="0.25">
      <c r="A1653" s="103"/>
      <c r="B1653" s="324"/>
      <c r="C1653" s="324" t="s">
        <v>1539</v>
      </c>
      <c r="D1653" t="s">
        <v>1539</v>
      </c>
      <c r="E1653" s="323" t="s">
        <v>1539</v>
      </c>
      <c r="G1653" s="323" t="s">
        <v>1539</v>
      </c>
      <c r="H1653" s="323" t="s">
        <v>1539</v>
      </c>
    </row>
    <row r="1654" spans="1:8" x14ac:dyDescent="0.25">
      <c r="A1654" s="103"/>
      <c r="B1654" s="324"/>
      <c r="C1654" s="324" t="s">
        <v>1539</v>
      </c>
      <c r="D1654" t="s">
        <v>1539</v>
      </c>
      <c r="E1654" s="323" t="s">
        <v>1539</v>
      </c>
      <c r="G1654" s="323" t="s">
        <v>1539</v>
      </c>
      <c r="H1654" s="323" t="s">
        <v>1539</v>
      </c>
    </row>
    <row r="1655" spans="1:8" x14ac:dyDescent="0.25">
      <c r="A1655" s="103"/>
      <c r="B1655" s="324"/>
      <c r="C1655" s="324" t="s">
        <v>1539</v>
      </c>
      <c r="D1655" t="s">
        <v>1539</v>
      </c>
      <c r="E1655" s="323" t="s">
        <v>1539</v>
      </c>
      <c r="G1655" s="323" t="s">
        <v>1539</v>
      </c>
      <c r="H1655" s="323" t="s">
        <v>1539</v>
      </c>
    </row>
    <row r="1656" spans="1:8" x14ac:dyDescent="0.25">
      <c r="A1656" s="103"/>
      <c r="B1656" s="324"/>
      <c r="C1656" s="324" t="s">
        <v>1539</v>
      </c>
      <c r="D1656" t="s">
        <v>1539</v>
      </c>
      <c r="E1656" s="323" t="s">
        <v>1539</v>
      </c>
      <c r="G1656" s="323" t="s">
        <v>1539</v>
      </c>
      <c r="H1656" s="323" t="s">
        <v>1539</v>
      </c>
    </row>
    <row r="1657" spans="1:8" x14ac:dyDescent="0.25">
      <c r="A1657" s="103"/>
      <c r="B1657" s="324"/>
      <c r="C1657" s="324" t="s">
        <v>1539</v>
      </c>
      <c r="D1657" t="s">
        <v>1539</v>
      </c>
      <c r="E1657" s="323" t="s">
        <v>1539</v>
      </c>
      <c r="G1657" s="323" t="s">
        <v>1539</v>
      </c>
      <c r="H1657" s="323" t="s">
        <v>1539</v>
      </c>
    </row>
    <row r="1658" spans="1:8" x14ac:dyDescent="0.25">
      <c r="A1658" s="103"/>
      <c r="B1658" s="324"/>
      <c r="C1658" s="324" t="s">
        <v>1539</v>
      </c>
      <c r="D1658" t="s">
        <v>1539</v>
      </c>
      <c r="E1658" s="323" t="s">
        <v>1539</v>
      </c>
      <c r="G1658" s="323" t="s">
        <v>1539</v>
      </c>
      <c r="H1658" s="323" t="s">
        <v>1539</v>
      </c>
    </row>
    <row r="1659" spans="1:8" x14ac:dyDescent="0.25">
      <c r="A1659" s="103"/>
      <c r="B1659" s="324"/>
      <c r="C1659" s="324" t="s">
        <v>1539</v>
      </c>
      <c r="D1659" t="s">
        <v>1539</v>
      </c>
      <c r="E1659" s="323" t="s">
        <v>1539</v>
      </c>
      <c r="G1659" s="323" t="s">
        <v>1539</v>
      </c>
      <c r="H1659" s="323" t="s">
        <v>1539</v>
      </c>
    </row>
    <row r="1660" spans="1:8" x14ac:dyDescent="0.25">
      <c r="A1660" s="103"/>
      <c r="B1660" s="324"/>
      <c r="C1660" s="324" t="s">
        <v>1539</v>
      </c>
      <c r="D1660" t="s">
        <v>1539</v>
      </c>
      <c r="E1660" s="323" t="s">
        <v>1539</v>
      </c>
      <c r="G1660" s="323" t="s">
        <v>1539</v>
      </c>
      <c r="H1660" s="323" t="s">
        <v>1539</v>
      </c>
    </row>
    <row r="1661" spans="1:8" x14ac:dyDescent="0.25">
      <c r="A1661" s="103"/>
      <c r="B1661" s="324"/>
      <c r="C1661" s="324" t="s">
        <v>1539</v>
      </c>
      <c r="D1661" t="s">
        <v>1539</v>
      </c>
      <c r="E1661" s="323" t="s">
        <v>1539</v>
      </c>
      <c r="G1661" s="323" t="s">
        <v>1539</v>
      </c>
      <c r="H1661" s="323" t="s">
        <v>1539</v>
      </c>
    </row>
    <row r="1662" spans="1:8" x14ac:dyDescent="0.25">
      <c r="A1662" s="103"/>
      <c r="B1662" s="324"/>
      <c r="C1662" s="324" t="s">
        <v>1539</v>
      </c>
      <c r="D1662" t="s">
        <v>1539</v>
      </c>
      <c r="E1662" s="323" t="s">
        <v>1539</v>
      </c>
      <c r="G1662" s="323" t="s">
        <v>1539</v>
      </c>
      <c r="H1662" s="323" t="s">
        <v>1539</v>
      </c>
    </row>
    <row r="1663" spans="1:8" x14ac:dyDescent="0.25">
      <c r="A1663" s="103"/>
      <c r="B1663" s="324"/>
      <c r="C1663" s="324" t="s">
        <v>1539</v>
      </c>
      <c r="D1663" t="s">
        <v>1539</v>
      </c>
      <c r="E1663" s="323" t="s">
        <v>1539</v>
      </c>
      <c r="G1663" s="323" t="s">
        <v>1539</v>
      </c>
      <c r="H1663" s="323" t="s">
        <v>1539</v>
      </c>
    </row>
    <row r="1664" spans="1:8" x14ac:dyDescent="0.25">
      <c r="A1664" s="103"/>
      <c r="B1664" s="324"/>
      <c r="C1664" s="324" t="s">
        <v>1539</v>
      </c>
      <c r="D1664" t="s">
        <v>1539</v>
      </c>
      <c r="E1664" s="323" t="s">
        <v>1539</v>
      </c>
      <c r="G1664" s="323" t="s">
        <v>1539</v>
      </c>
      <c r="H1664" s="323" t="s">
        <v>1539</v>
      </c>
    </row>
    <row r="1665" spans="1:8" x14ac:dyDescent="0.25">
      <c r="A1665" s="103"/>
      <c r="B1665" s="324"/>
      <c r="C1665" s="324" t="s">
        <v>1539</v>
      </c>
      <c r="D1665" t="s">
        <v>1539</v>
      </c>
      <c r="E1665" s="323" t="s">
        <v>1539</v>
      </c>
      <c r="G1665" s="323" t="s">
        <v>1539</v>
      </c>
      <c r="H1665" s="323" t="s">
        <v>1539</v>
      </c>
    </row>
    <row r="1666" spans="1:8" x14ac:dyDescent="0.25">
      <c r="A1666" s="103"/>
      <c r="B1666" s="324"/>
      <c r="C1666" s="324" t="s">
        <v>1539</v>
      </c>
      <c r="D1666" t="s">
        <v>1539</v>
      </c>
      <c r="E1666" s="323" t="s">
        <v>1539</v>
      </c>
      <c r="G1666" s="323" t="s">
        <v>1539</v>
      </c>
      <c r="H1666" s="323" t="s">
        <v>1539</v>
      </c>
    </row>
    <row r="1667" spans="1:8" x14ac:dyDescent="0.25">
      <c r="A1667" s="103"/>
      <c r="B1667" s="324"/>
      <c r="C1667" s="324" t="s">
        <v>1539</v>
      </c>
      <c r="D1667" t="s">
        <v>1539</v>
      </c>
      <c r="E1667" s="323" t="s">
        <v>1539</v>
      </c>
      <c r="G1667" s="323" t="s">
        <v>1539</v>
      </c>
      <c r="H1667" s="323" t="s">
        <v>1539</v>
      </c>
    </row>
    <row r="1668" spans="1:8" x14ac:dyDescent="0.25">
      <c r="A1668" s="103"/>
      <c r="B1668" s="324"/>
      <c r="C1668" s="324" t="s">
        <v>1539</v>
      </c>
      <c r="D1668" t="s">
        <v>1539</v>
      </c>
      <c r="E1668" s="323" t="s">
        <v>1539</v>
      </c>
      <c r="G1668" s="323" t="s">
        <v>1539</v>
      </c>
      <c r="H1668" s="323" t="s">
        <v>1539</v>
      </c>
    </row>
    <row r="1669" spans="1:8" x14ac:dyDescent="0.25">
      <c r="A1669" s="103"/>
      <c r="B1669" s="324"/>
      <c r="C1669" s="324" t="s">
        <v>1539</v>
      </c>
      <c r="D1669" t="s">
        <v>1539</v>
      </c>
      <c r="E1669" s="323" t="s">
        <v>1539</v>
      </c>
      <c r="G1669" s="323" t="s">
        <v>1539</v>
      </c>
      <c r="H1669" s="323" t="s">
        <v>1539</v>
      </c>
    </row>
    <row r="1670" spans="1:8" x14ac:dyDescent="0.25">
      <c r="A1670" s="103"/>
      <c r="B1670" s="324"/>
      <c r="C1670" s="324" t="s">
        <v>1539</v>
      </c>
      <c r="D1670" t="s">
        <v>1539</v>
      </c>
      <c r="E1670" s="323" t="s">
        <v>1539</v>
      </c>
      <c r="G1670" s="323" t="s">
        <v>1539</v>
      </c>
      <c r="H1670" s="323" t="s">
        <v>1539</v>
      </c>
    </row>
    <row r="1671" spans="1:8" x14ac:dyDescent="0.25">
      <c r="A1671" s="103"/>
      <c r="B1671" s="324"/>
      <c r="C1671" s="324" t="s">
        <v>1539</v>
      </c>
      <c r="D1671" t="s">
        <v>1539</v>
      </c>
      <c r="E1671" s="323" t="s">
        <v>1539</v>
      </c>
      <c r="G1671" s="323" t="s">
        <v>1539</v>
      </c>
      <c r="H1671" s="323" t="s">
        <v>1539</v>
      </c>
    </row>
    <row r="1672" spans="1:8" x14ac:dyDescent="0.25">
      <c r="A1672" s="103"/>
      <c r="B1672" s="324"/>
      <c r="C1672" s="324" t="s">
        <v>1539</v>
      </c>
      <c r="D1672" t="s">
        <v>1539</v>
      </c>
      <c r="E1672" s="323" t="s">
        <v>1539</v>
      </c>
      <c r="G1672" s="323" t="s">
        <v>1539</v>
      </c>
      <c r="H1672" s="323" t="s">
        <v>1539</v>
      </c>
    </row>
    <row r="1673" spans="1:8" x14ac:dyDescent="0.25">
      <c r="A1673" s="103"/>
      <c r="B1673" s="324"/>
      <c r="C1673" s="324" t="s">
        <v>1539</v>
      </c>
      <c r="D1673" t="s">
        <v>1539</v>
      </c>
      <c r="E1673" s="323" t="s">
        <v>1539</v>
      </c>
      <c r="G1673" s="323" t="s">
        <v>1539</v>
      </c>
      <c r="H1673" s="323" t="s">
        <v>1539</v>
      </c>
    </row>
    <row r="1674" spans="1:8" x14ac:dyDescent="0.25">
      <c r="A1674" s="103"/>
      <c r="B1674" s="324"/>
      <c r="C1674" s="324" t="s">
        <v>1539</v>
      </c>
      <c r="D1674" t="s">
        <v>1539</v>
      </c>
      <c r="E1674" s="323" t="s">
        <v>1539</v>
      </c>
      <c r="G1674" s="323" t="s">
        <v>1539</v>
      </c>
      <c r="H1674" s="323" t="s">
        <v>1539</v>
      </c>
    </row>
    <row r="1675" spans="1:8" x14ac:dyDescent="0.25">
      <c r="A1675" s="103"/>
      <c r="B1675" s="324"/>
      <c r="C1675" s="324" t="s">
        <v>1539</v>
      </c>
      <c r="D1675" t="s">
        <v>1539</v>
      </c>
      <c r="E1675" s="323" t="s">
        <v>1539</v>
      </c>
      <c r="G1675" s="323" t="s">
        <v>1539</v>
      </c>
      <c r="H1675" s="323" t="s">
        <v>1539</v>
      </c>
    </row>
    <row r="1676" spans="1:8" x14ac:dyDescent="0.25">
      <c r="A1676" s="103"/>
      <c r="B1676" s="324"/>
      <c r="C1676" s="324" t="s">
        <v>1539</v>
      </c>
      <c r="D1676" t="s">
        <v>1539</v>
      </c>
      <c r="E1676" s="323" t="s">
        <v>1539</v>
      </c>
      <c r="G1676" s="323" t="s">
        <v>1539</v>
      </c>
      <c r="H1676" s="323" t="s">
        <v>1539</v>
      </c>
    </row>
    <row r="1677" spans="1:8" x14ac:dyDescent="0.25">
      <c r="A1677" s="103"/>
      <c r="B1677" s="324"/>
      <c r="C1677" s="324" t="s">
        <v>1539</v>
      </c>
      <c r="D1677" t="s">
        <v>1539</v>
      </c>
      <c r="E1677" s="323" t="s">
        <v>1539</v>
      </c>
      <c r="G1677" s="323" t="s">
        <v>1539</v>
      </c>
      <c r="H1677" s="323" t="s">
        <v>1539</v>
      </c>
    </row>
    <row r="1678" spans="1:8" x14ac:dyDescent="0.25">
      <c r="A1678" s="103"/>
      <c r="B1678" s="324"/>
      <c r="C1678" s="324" t="s">
        <v>1539</v>
      </c>
      <c r="D1678" t="s">
        <v>1539</v>
      </c>
      <c r="E1678" s="323" t="s">
        <v>1539</v>
      </c>
      <c r="G1678" s="323" t="s">
        <v>1539</v>
      </c>
      <c r="H1678" s="323" t="s">
        <v>1539</v>
      </c>
    </row>
    <row r="1679" spans="1:8" x14ac:dyDescent="0.25">
      <c r="A1679" s="103"/>
      <c r="B1679" s="324"/>
      <c r="C1679" s="324" t="s">
        <v>1539</v>
      </c>
      <c r="D1679" t="s">
        <v>1539</v>
      </c>
      <c r="E1679" s="323" t="s">
        <v>1539</v>
      </c>
      <c r="G1679" s="323" t="s">
        <v>1539</v>
      </c>
      <c r="H1679" s="323" t="s">
        <v>1539</v>
      </c>
    </row>
    <row r="1680" spans="1:8" x14ac:dyDescent="0.25">
      <c r="A1680" s="103"/>
      <c r="B1680" s="324"/>
      <c r="C1680" s="324" t="s">
        <v>1539</v>
      </c>
      <c r="D1680" t="s">
        <v>1539</v>
      </c>
      <c r="E1680" s="323" t="s">
        <v>1539</v>
      </c>
      <c r="G1680" s="323" t="s">
        <v>1539</v>
      </c>
      <c r="H1680" s="323" t="s">
        <v>1539</v>
      </c>
    </row>
    <row r="1681" spans="1:8" x14ac:dyDescent="0.25">
      <c r="A1681" s="103"/>
      <c r="B1681" s="324"/>
      <c r="C1681" s="324" t="s">
        <v>1539</v>
      </c>
      <c r="D1681" t="s">
        <v>1539</v>
      </c>
      <c r="E1681" s="323" t="s">
        <v>1539</v>
      </c>
      <c r="G1681" s="323" t="s">
        <v>1539</v>
      </c>
      <c r="H1681" s="323" t="s">
        <v>1539</v>
      </c>
    </row>
    <row r="1682" spans="1:8" x14ac:dyDescent="0.25">
      <c r="A1682" s="103"/>
      <c r="B1682" s="324"/>
      <c r="C1682" s="324" t="s">
        <v>1539</v>
      </c>
      <c r="D1682" t="s">
        <v>1539</v>
      </c>
      <c r="E1682" s="323" t="s">
        <v>1539</v>
      </c>
      <c r="G1682" s="323" t="s">
        <v>1539</v>
      </c>
      <c r="H1682" s="323" t="s">
        <v>1539</v>
      </c>
    </row>
    <row r="1683" spans="1:8" x14ac:dyDescent="0.25">
      <c r="A1683" s="103"/>
      <c r="B1683" s="324"/>
      <c r="C1683" s="324" t="s">
        <v>1539</v>
      </c>
      <c r="D1683" t="s">
        <v>1539</v>
      </c>
      <c r="E1683" s="323" t="s">
        <v>1539</v>
      </c>
      <c r="G1683" s="323" t="s">
        <v>1539</v>
      </c>
      <c r="H1683" s="323" t="s">
        <v>1539</v>
      </c>
    </row>
    <row r="1684" spans="1:8" x14ac:dyDescent="0.25">
      <c r="A1684" s="103"/>
      <c r="B1684" s="324"/>
      <c r="C1684" s="324" t="s">
        <v>1539</v>
      </c>
      <c r="D1684" t="s">
        <v>1539</v>
      </c>
      <c r="E1684" s="323" t="s">
        <v>1539</v>
      </c>
      <c r="G1684" s="323" t="s">
        <v>1539</v>
      </c>
      <c r="H1684" s="323" t="s">
        <v>1539</v>
      </c>
    </row>
    <row r="1685" spans="1:8" x14ac:dyDescent="0.25">
      <c r="A1685" s="103"/>
      <c r="B1685" s="324"/>
      <c r="C1685" s="324" t="s">
        <v>1539</v>
      </c>
      <c r="D1685" t="s">
        <v>1539</v>
      </c>
      <c r="E1685" s="323" t="s">
        <v>1539</v>
      </c>
      <c r="G1685" s="323" t="s">
        <v>1539</v>
      </c>
      <c r="H1685" s="323" t="s">
        <v>1539</v>
      </c>
    </row>
    <row r="1686" spans="1:8" x14ac:dyDescent="0.25">
      <c r="A1686" s="103"/>
      <c r="B1686" s="324"/>
      <c r="C1686" s="324" t="s">
        <v>1539</v>
      </c>
      <c r="D1686" t="s">
        <v>1539</v>
      </c>
      <c r="E1686" s="323" t="s">
        <v>1539</v>
      </c>
      <c r="G1686" s="323" t="s">
        <v>1539</v>
      </c>
      <c r="H1686" s="323" t="s">
        <v>1539</v>
      </c>
    </row>
    <row r="1687" spans="1:8" x14ac:dyDescent="0.25">
      <c r="A1687" s="103"/>
      <c r="B1687" s="324"/>
      <c r="C1687" s="324" t="s">
        <v>1539</v>
      </c>
      <c r="D1687" t="s">
        <v>1539</v>
      </c>
      <c r="E1687" s="323" t="s">
        <v>1539</v>
      </c>
      <c r="G1687" s="323" t="s">
        <v>1539</v>
      </c>
      <c r="H1687" s="323" t="s">
        <v>1539</v>
      </c>
    </row>
    <row r="1688" spans="1:8" x14ac:dyDescent="0.25">
      <c r="A1688" s="103"/>
      <c r="B1688" s="324"/>
      <c r="C1688" s="324" t="s">
        <v>1539</v>
      </c>
      <c r="D1688" t="s">
        <v>1539</v>
      </c>
      <c r="E1688" s="323" t="s">
        <v>1539</v>
      </c>
      <c r="G1688" s="323" t="s">
        <v>1539</v>
      </c>
      <c r="H1688" s="323" t="s">
        <v>1539</v>
      </c>
    </row>
    <row r="1689" spans="1:8" x14ac:dyDescent="0.25">
      <c r="A1689" s="103"/>
      <c r="B1689" s="324"/>
      <c r="C1689" s="324" t="s">
        <v>1539</v>
      </c>
      <c r="D1689" t="s">
        <v>1539</v>
      </c>
      <c r="E1689" s="323" t="s">
        <v>1539</v>
      </c>
      <c r="G1689" s="323" t="s">
        <v>1539</v>
      </c>
      <c r="H1689" s="323" t="s">
        <v>1539</v>
      </c>
    </row>
    <row r="1690" spans="1:8" x14ac:dyDescent="0.25">
      <c r="A1690" s="103"/>
      <c r="B1690" s="324"/>
      <c r="C1690" s="324" t="s">
        <v>1539</v>
      </c>
      <c r="D1690" t="s">
        <v>1539</v>
      </c>
      <c r="E1690" s="323" t="s">
        <v>1539</v>
      </c>
      <c r="G1690" s="323" t="s">
        <v>1539</v>
      </c>
      <c r="H1690" s="323" t="s">
        <v>1539</v>
      </c>
    </row>
    <row r="1691" spans="1:8" x14ac:dyDescent="0.25">
      <c r="A1691" s="103"/>
      <c r="B1691" s="324"/>
      <c r="C1691" s="324" t="s">
        <v>1539</v>
      </c>
      <c r="D1691" t="s">
        <v>1539</v>
      </c>
      <c r="E1691" s="323" t="s">
        <v>1539</v>
      </c>
      <c r="G1691" s="323" t="s">
        <v>1539</v>
      </c>
      <c r="H1691" s="323" t="s">
        <v>1539</v>
      </c>
    </row>
    <row r="1692" spans="1:8" x14ac:dyDescent="0.25">
      <c r="A1692" s="103"/>
      <c r="B1692" s="324"/>
      <c r="C1692" s="324" t="s">
        <v>1539</v>
      </c>
      <c r="D1692" t="s">
        <v>1539</v>
      </c>
      <c r="E1692" s="323" t="s">
        <v>1539</v>
      </c>
      <c r="G1692" s="323" t="s">
        <v>1539</v>
      </c>
      <c r="H1692" s="323" t="s">
        <v>1539</v>
      </c>
    </row>
    <row r="1693" spans="1:8" x14ac:dyDescent="0.25">
      <c r="A1693" s="103"/>
      <c r="B1693" s="324"/>
      <c r="C1693" s="324" t="s">
        <v>1539</v>
      </c>
      <c r="D1693" t="s">
        <v>1539</v>
      </c>
      <c r="E1693" s="323" t="s">
        <v>1539</v>
      </c>
      <c r="G1693" s="323" t="s">
        <v>1539</v>
      </c>
      <c r="H1693" s="323" t="s">
        <v>1539</v>
      </c>
    </row>
    <row r="1694" spans="1:8" x14ac:dyDescent="0.25">
      <c r="A1694" s="103"/>
      <c r="B1694" s="324"/>
      <c r="C1694" s="324" t="s">
        <v>1539</v>
      </c>
      <c r="D1694" t="s">
        <v>1539</v>
      </c>
      <c r="E1694" s="323" t="s">
        <v>1539</v>
      </c>
      <c r="G1694" s="323" t="s">
        <v>1539</v>
      </c>
      <c r="H1694" s="323" t="s">
        <v>1539</v>
      </c>
    </row>
    <row r="1695" spans="1:8" x14ac:dyDescent="0.25">
      <c r="A1695" s="103"/>
      <c r="B1695" s="324"/>
      <c r="C1695" s="324" t="s">
        <v>1539</v>
      </c>
      <c r="D1695" t="s">
        <v>1539</v>
      </c>
      <c r="E1695" s="323" t="s">
        <v>1539</v>
      </c>
      <c r="G1695" s="323" t="s">
        <v>1539</v>
      </c>
      <c r="H1695" s="323" t="s">
        <v>1539</v>
      </c>
    </row>
    <row r="1696" spans="1:8" x14ac:dyDescent="0.25">
      <c r="A1696" s="103"/>
      <c r="B1696" s="324"/>
      <c r="C1696" s="324" t="s">
        <v>1539</v>
      </c>
      <c r="D1696" t="s">
        <v>1539</v>
      </c>
      <c r="E1696" s="323" t="s">
        <v>1539</v>
      </c>
      <c r="G1696" s="323" t="s">
        <v>1539</v>
      </c>
      <c r="H1696" s="323" t="s">
        <v>1539</v>
      </c>
    </row>
    <row r="1697" spans="1:8" x14ac:dyDescent="0.25">
      <c r="A1697" s="103"/>
      <c r="B1697" s="324"/>
      <c r="C1697" s="324" t="s">
        <v>1539</v>
      </c>
      <c r="D1697" t="s">
        <v>1539</v>
      </c>
      <c r="E1697" s="323" t="s">
        <v>1539</v>
      </c>
      <c r="G1697" s="323" t="s">
        <v>1539</v>
      </c>
      <c r="H1697" s="323" t="s">
        <v>1539</v>
      </c>
    </row>
    <row r="1698" spans="1:8" x14ac:dyDescent="0.25">
      <c r="A1698" s="103"/>
      <c r="B1698" s="324"/>
      <c r="C1698" s="324" t="s">
        <v>1539</v>
      </c>
      <c r="D1698" t="s">
        <v>1539</v>
      </c>
      <c r="E1698" s="323" t="s">
        <v>1539</v>
      </c>
      <c r="G1698" s="323" t="s">
        <v>1539</v>
      </c>
      <c r="H1698" s="323" t="s">
        <v>1539</v>
      </c>
    </row>
    <row r="1699" spans="1:8" x14ac:dyDescent="0.25">
      <c r="A1699" s="103"/>
      <c r="B1699" s="324"/>
      <c r="C1699" s="324" t="s">
        <v>1539</v>
      </c>
      <c r="D1699" t="s">
        <v>1539</v>
      </c>
      <c r="E1699" s="323" t="s">
        <v>1539</v>
      </c>
      <c r="G1699" s="323" t="s">
        <v>1539</v>
      </c>
      <c r="H1699" s="323" t="s">
        <v>1539</v>
      </c>
    </row>
    <row r="1700" spans="1:8" x14ac:dyDescent="0.25">
      <c r="A1700" s="103"/>
      <c r="B1700" s="324"/>
      <c r="C1700" s="324" t="s">
        <v>1539</v>
      </c>
      <c r="D1700" t="s">
        <v>1539</v>
      </c>
      <c r="E1700" s="323" t="s">
        <v>1539</v>
      </c>
      <c r="G1700" s="323" t="s">
        <v>1539</v>
      </c>
      <c r="H1700" s="323" t="s">
        <v>1539</v>
      </c>
    </row>
    <row r="1701" spans="1:8" x14ac:dyDescent="0.25">
      <c r="A1701" s="103"/>
      <c r="B1701" s="324"/>
      <c r="C1701" s="324" t="s">
        <v>1539</v>
      </c>
      <c r="D1701" t="s">
        <v>1539</v>
      </c>
      <c r="E1701" s="323" t="s">
        <v>1539</v>
      </c>
      <c r="G1701" s="323" t="s">
        <v>1539</v>
      </c>
      <c r="H1701" s="323" t="s">
        <v>1539</v>
      </c>
    </row>
    <row r="1702" spans="1:8" x14ac:dyDescent="0.25">
      <c r="A1702" s="103"/>
      <c r="B1702" s="324"/>
      <c r="C1702" s="324" t="s">
        <v>1539</v>
      </c>
      <c r="D1702" t="s">
        <v>1539</v>
      </c>
      <c r="E1702" s="323" t="s">
        <v>1539</v>
      </c>
      <c r="G1702" s="323" t="s">
        <v>1539</v>
      </c>
      <c r="H1702" s="323" t="s">
        <v>1539</v>
      </c>
    </row>
    <row r="1703" spans="1:8" x14ac:dyDescent="0.25">
      <c r="A1703" s="103"/>
      <c r="B1703" s="324"/>
      <c r="C1703" s="324" t="s">
        <v>1539</v>
      </c>
      <c r="D1703" t="s">
        <v>1539</v>
      </c>
      <c r="E1703" s="323" t="s">
        <v>1539</v>
      </c>
      <c r="G1703" s="323" t="s">
        <v>1539</v>
      </c>
      <c r="H1703" s="323" t="s">
        <v>1539</v>
      </c>
    </row>
    <row r="1704" spans="1:8" x14ac:dyDescent="0.25">
      <c r="A1704" s="103"/>
      <c r="B1704" s="324"/>
      <c r="C1704" s="324" t="s">
        <v>1539</v>
      </c>
      <c r="D1704" t="s">
        <v>1539</v>
      </c>
      <c r="E1704" s="323" t="s">
        <v>1539</v>
      </c>
      <c r="G1704" s="323" t="s">
        <v>1539</v>
      </c>
      <c r="H1704" s="323" t="s">
        <v>1539</v>
      </c>
    </row>
    <row r="1705" spans="1:8" x14ac:dyDescent="0.25">
      <c r="A1705" s="103"/>
      <c r="B1705" s="324"/>
      <c r="C1705" s="324" t="s">
        <v>1539</v>
      </c>
      <c r="D1705" t="s">
        <v>1539</v>
      </c>
      <c r="E1705" s="323" t="s">
        <v>1539</v>
      </c>
      <c r="G1705" s="323" t="s">
        <v>1539</v>
      </c>
      <c r="H1705" s="323" t="s">
        <v>1539</v>
      </c>
    </row>
    <row r="1706" spans="1:8" x14ac:dyDescent="0.25">
      <c r="A1706" s="103"/>
      <c r="B1706" s="324"/>
      <c r="C1706" s="324" t="s">
        <v>1539</v>
      </c>
      <c r="D1706" t="s">
        <v>1539</v>
      </c>
      <c r="E1706" s="323" t="s">
        <v>1539</v>
      </c>
      <c r="G1706" s="323" t="s">
        <v>1539</v>
      </c>
      <c r="H1706" s="323" t="s">
        <v>1539</v>
      </c>
    </row>
    <row r="1707" spans="1:8" x14ac:dyDescent="0.25">
      <c r="A1707" s="103"/>
      <c r="B1707" s="324"/>
      <c r="C1707" s="324" t="s">
        <v>1539</v>
      </c>
      <c r="D1707" t="s">
        <v>1539</v>
      </c>
      <c r="E1707" s="323" t="s">
        <v>1539</v>
      </c>
      <c r="G1707" s="323" t="s">
        <v>1539</v>
      </c>
      <c r="H1707" s="323" t="s">
        <v>1539</v>
      </c>
    </row>
    <row r="1708" spans="1:8" x14ac:dyDescent="0.25">
      <c r="A1708" s="103"/>
      <c r="B1708" s="324"/>
      <c r="C1708" s="324" t="s">
        <v>1539</v>
      </c>
      <c r="D1708" t="s">
        <v>1539</v>
      </c>
      <c r="E1708" s="323" t="s">
        <v>1539</v>
      </c>
      <c r="G1708" s="323" t="s">
        <v>1539</v>
      </c>
      <c r="H1708" s="323" t="s">
        <v>1539</v>
      </c>
    </row>
    <row r="1709" spans="1:8" x14ac:dyDescent="0.25">
      <c r="A1709" s="103"/>
      <c r="B1709" s="324"/>
      <c r="C1709" s="324" t="s">
        <v>1539</v>
      </c>
      <c r="D1709" t="s">
        <v>1539</v>
      </c>
      <c r="E1709" s="323" t="s">
        <v>1539</v>
      </c>
      <c r="G1709" s="323" t="s">
        <v>1539</v>
      </c>
      <c r="H1709" s="323" t="s">
        <v>1539</v>
      </c>
    </row>
    <row r="1710" spans="1:8" x14ac:dyDescent="0.25">
      <c r="A1710" s="103"/>
      <c r="B1710" s="324"/>
      <c r="C1710" s="324" t="s">
        <v>1539</v>
      </c>
      <c r="D1710" t="s">
        <v>1539</v>
      </c>
      <c r="E1710" s="323" t="s">
        <v>1539</v>
      </c>
      <c r="G1710" s="323" t="s">
        <v>1539</v>
      </c>
      <c r="H1710" s="323" t="s">
        <v>1539</v>
      </c>
    </row>
    <row r="1711" spans="1:8" x14ac:dyDescent="0.25">
      <c r="A1711" s="103"/>
      <c r="B1711" s="324"/>
      <c r="C1711" s="324" t="s">
        <v>1539</v>
      </c>
      <c r="D1711" t="s">
        <v>1539</v>
      </c>
      <c r="E1711" s="323" t="s">
        <v>1539</v>
      </c>
      <c r="G1711" s="323" t="s">
        <v>1539</v>
      </c>
      <c r="H1711" s="323" t="s">
        <v>1539</v>
      </c>
    </row>
    <row r="1712" spans="1:8" x14ac:dyDescent="0.25">
      <c r="A1712" s="103"/>
      <c r="B1712" s="326"/>
      <c r="C1712" s="324" t="s">
        <v>1539</v>
      </c>
      <c r="D1712" t="s">
        <v>1539</v>
      </c>
      <c r="E1712" s="323" t="s">
        <v>1539</v>
      </c>
      <c r="G1712" s="323" t="s">
        <v>1539</v>
      </c>
      <c r="H1712" s="323" t="s">
        <v>1539</v>
      </c>
    </row>
    <row r="1713" spans="1:8" x14ac:dyDescent="0.25">
      <c r="A1713" s="103"/>
      <c r="C1713" s="324" t="s">
        <v>1539</v>
      </c>
      <c r="D1713" t="s">
        <v>1539</v>
      </c>
      <c r="E1713" s="323" t="s">
        <v>1539</v>
      </c>
      <c r="G1713" s="323" t="s">
        <v>1539</v>
      </c>
      <c r="H1713" s="323" t="s">
        <v>1539</v>
      </c>
    </row>
    <row r="1714" spans="1:8" x14ac:dyDescent="0.25">
      <c r="A1714" s="103"/>
      <c r="C1714" s="324" t="s">
        <v>1539</v>
      </c>
      <c r="D1714" t="s">
        <v>1539</v>
      </c>
      <c r="E1714" s="323" t="s">
        <v>1539</v>
      </c>
      <c r="G1714" s="323" t="s">
        <v>1539</v>
      </c>
      <c r="H1714" s="323" t="s">
        <v>1539</v>
      </c>
    </row>
    <row r="1715" spans="1:8" x14ac:dyDescent="0.25">
      <c r="A1715" s="103"/>
      <c r="C1715" s="324" t="s">
        <v>1539</v>
      </c>
      <c r="D1715" t="s">
        <v>1539</v>
      </c>
      <c r="E1715" s="323" t="s">
        <v>1539</v>
      </c>
      <c r="G1715" s="323" t="s">
        <v>1539</v>
      </c>
      <c r="H1715" s="323" t="s">
        <v>1539</v>
      </c>
    </row>
    <row r="1716" spans="1:8" x14ac:dyDescent="0.25">
      <c r="A1716" s="103"/>
      <c r="B1716" s="326"/>
      <c r="C1716" s="324" t="s">
        <v>1539</v>
      </c>
      <c r="D1716" t="s">
        <v>1539</v>
      </c>
      <c r="E1716" s="323" t="s">
        <v>1539</v>
      </c>
      <c r="G1716" s="323" t="s">
        <v>1539</v>
      </c>
      <c r="H1716" s="323" t="s">
        <v>1539</v>
      </c>
    </row>
    <row r="1717" spans="1:8" x14ac:dyDescent="0.25">
      <c r="A1717" s="103"/>
      <c r="C1717" s="324" t="s">
        <v>1539</v>
      </c>
      <c r="D1717" t="s">
        <v>1539</v>
      </c>
      <c r="E1717" s="323" t="s">
        <v>1539</v>
      </c>
      <c r="G1717" s="323" t="s">
        <v>1539</v>
      </c>
      <c r="H1717" s="323" t="s">
        <v>1539</v>
      </c>
    </row>
    <row r="1718" spans="1:8" x14ac:dyDescent="0.25">
      <c r="A1718" s="103"/>
      <c r="C1718" s="324" t="s">
        <v>1539</v>
      </c>
      <c r="D1718" t="s">
        <v>1539</v>
      </c>
      <c r="E1718" s="323" t="s">
        <v>1539</v>
      </c>
      <c r="G1718" s="323" t="s">
        <v>1539</v>
      </c>
      <c r="H1718" s="323" t="s">
        <v>1539</v>
      </c>
    </row>
    <row r="1719" spans="1:8" x14ac:dyDescent="0.25">
      <c r="A1719" s="103"/>
      <c r="C1719" s="324" t="s">
        <v>1539</v>
      </c>
      <c r="D1719" t="s">
        <v>1539</v>
      </c>
      <c r="E1719" s="323" t="s">
        <v>1539</v>
      </c>
      <c r="G1719" s="323" t="s">
        <v>1539</v>
      </c>
      <c r="H1719" s="323" t="s">
        <v>1539</v>
      </c>
    </row>
    <row r="1720" spans="1:8" x14ac:dyDescent="0.25">
      <c r="A1720" s="103"/>
      <c r="B1720" s="326"/>
      <c r="C1720" s="324" t="s">
        <v>1539</v>
      </c>
      <c r="D1720" t="s">
        <v>1539</v>
      </c>
      <c r="E1720" s="323" t="s">
        <v>1539</v>
      </c>
      <c r="G1720" s="323" t="s">
        <v>1539</v>
      </c>
      <c r="H1720" s="323" t="s">
        <v>1539</v>
      </c>
    </row>
    <row r="1721" spans="1:8" x14ac:dyDescent="0.25">
      <c r="A1721" s="103"/>
      <c r="C1721" s="324" t="s">
        <v>1539</v>
      </c>
      <c r="D1721" t="s">
        <v>1539</v>
      </c>
      <c r="E1721" s="323" t="s">
        <v>1539</v>
      </c>
      <c r="G1721" s="323" t="s">
        <v>1539</v>
      </c>
      <c r="H1721" s="323" t="s">
        <v>1539</v>
      </c>
    </row>
    <row r="1722" spans="1:8" x14ac:dyDescent="0.25">
      <c r="A1722" s="103"/>
      <c r="C1722" s="324" t="s">
        <v>1539</v>
      </c>
      <c r="D1722" t="s">
        <v>1539</v>
      </c>
      <c r="E1722" s="323" t="s">
        <v>1539</v>
      </c>
      <c r="G1722" s="323" t="s">
        <v>1539</v>
      </c>
      <c r="H1722" s="323" t="s">
        <v>1539</v>
      </c>
    </row>
    <row r="1723" spans="1:8" x14ac:dyDescent="0.25">
      <c r="A1723" s="103"/>
      <c r="C1723" s="324" t="s">
        <v>1539</v>
      </c>
      <c r="D1723" t="s">
        <v>1539</v>
      </c>
      <c r="E1723" s="323" t="s">
        <v>1539</v>
      </c>
      <c r="G1723" s="323" t="s">
        <v>1539</v>
      </c>
      <c r="H1723" s="323" t="s">
        <v>1539</v>
      </c>
    </row>
    <row r="1724" spans="1:8" x14ac:dyDescent="0.25">
      <c r="A1724" s="103"/>
      <c r="B1724" s="326"/>
      <c r="C1724" s="324" t="s">
        <v>1539</v>
      </c>
      <c r="D1724" t="s">
        <v>1539</v>
      </c>
      <c r="E1724" s="323" t="s">
        <v>1539</v>
      </c>
      <c r="G1724" s="323" t="s">
        <v>1539</v>
      </c>
      <c r="H1724" s="323" t="s">
        <v>1539</v>
      </c>
    </row>
    <row r="1725" spans="1:8" x14ac:dyDescent="0.25">
      <c r="A1725" s="103"/>
      <c r="C1725" s="324" t="s">
        <v>1539</v>
      </c>
      <c r="D1725" t="s">
        <v>1539</v>
      </c>
      <c r="E1725" s="323" t="s">
        <v>1539</v>
      </c>
      <c r="G1725" s="323" t="s">
        <v>1539</v>
      </c>
      <c r="H1725" s="323" t="s">
        <v>1539</v>
      </c>
    </row>
    <row r="1726" spans="1:8" x14ac:dyDescent="0.25">
      <c r="A1726" s="103"/>
      <c r="C1726" s="324" t="s">
        <v>1539</v>
      </c>
      <c r="D1726" t="s">
        <v>1539</v>
      </c>
      <c r="E1726" s="323" t="s">
        <v>1539</v>
      </c>
      <c r="G1726" s="323" t="s">
        <v>1539</v>
      </c>
      <c r="H1726" s="323" t="s">
        <v>1539</v>
      </c>
    </row>
    <row r="1727" spans="1:8" x14ac:dyDescent="0.25">
      <c r="A1727" s="103"/>
      <c r="C1727" s="324" t="s">
        <v>1539</v>
      </c>
      <c r="D1727" t="s">
        <v>1539</v>
      </c>
      <c r="E1727" s="323" t="s">
        <v>1539</v>
      </c>
      <c r="G1727" s="323" t="s">
        <v>1539</v>
      </c>
      <c r="H1727" s="323" t="s">
        <v>1539</v>
      </c>
    </row>
    <row r="1728" spans="1:8" x14ac:dyDescent="0.25">
      <c r="A1728" s="103"/>
      <c r="C1728" s="324" t="s">
        <v>1539</v>
      </c>
      <c r="D1728" t="s">
        <v>1539</v>
      </c>
      <c r="E1728" s="323" t="s">
        <v>1539</v>
      </c>
      <c r="G1728" s="323" t="s">
        <v>1539</v>
      </c>
      <c r="H1728" s="323" t="s">
        <v>1539</v>
      </c>
    </row>
    <row r="1729" spans="1:8" x14ac:dyDescent="0.25">
      <c r="A1729" s="103"/>
      <c r="B1729" s="324"/>
      <c r="C1729" s="324" t="s">
        <v>1539</v>
      </c>
      <c r="D1729" t="s">
        <v>1539</v>
      </c>
      <c r="E1729" s="323" t="s">
        <v>1539</v>
      </c>
      <c r="G1729" s="323" t="s">
        <v>1539</v>
      </c>
      <c r="H1729" s="323" t="s">
        <v>1539</v>
      </c>
    </row>
    <row r="1730" spans="1:8" x14ac:dyDescent="0.25">
      <c r="A1730" s="103"/>
      <c r="B1730" s="324"/>
      <c r="C1730" s="324" t="s">
        <v>1539</v>
      </c>
      <c r="D1730" t="s">
        <v>1539</v>
      </c>
      <c r="E1730" s="323" t="s">
        <v>1539</v>
      </c>
      <c r="G1730" s="323" t="s">
        <v>1539</v>
      </c>
      <c r="H1730" s="323" t="s">
        <v>1539</v>
      </c>
    </row>
    <row r="1731" spans="1:8" x14ac:dyDescent="0.25">
      <c r="A1731" s="103"/>
      <c r="B1731" s="324"/>
      <c r="C1731" s="324" t="s">
        <v>1539</v>
      </c>
      <c r="D1731" t="s">
        <v>1539</v>
      </c>
      <c r="E1731" s="323" t="s">
        <v>1539</v>
      </c>
      <c r="G1731" s="323" t="s">
        <v>1539</v>
      </c>
      <c r="H1731" s="323" t="s">
        <v>1539</v>
      </c>
    </row>
    <row r="1732" spans="1:8" x14ac:dyDescent="0.25">
      <c r="A1732" s="103"/>
      <c r="B1732" s="324"/>
      <c r="C1732" s="324" t="s">
        <v>1539</v>
      </c>
      <c r="D1732" t="s">
        <v>1539</v>
      </c>
      <c r="E1732" s="323" t="s">
        <v>1539</v>
      </c>
      <c r="G1732" s="323" t="s">
        <v>1539</v>
      </c>
      <c r="H1732" s="323" t="s">
        <v>1539</v>
      </c>
    </row>
    <row r="1733" spans="1:8" x14ac:dyDescent="0.25">
      <c r="A1733" s="103"/>
      <c r="B1733" s="324"/>
      <c r="C1733" s="324" t="s">
        <v>1539</v>
      </c>
      <c r="D1733" t="s">
        <v>1539</v>
      </c>
      <c r="E1733" s="323" t="s">
        <v>1539</v>
      </c>
      <c r="G1733" s="323" t="s">
        <v>1539</v>
      </c>
      <c r="H1733" s="323" t="s">
        <v>1539</v>
      </c>
    </row>
    <row r="1734" spans="1:8" x14ac:dyDescent="0.25">
      <c r="A1734" s="103"/>
      <c r="B1734" s="324"/>
      <c r="C1734" s="324" t="s">
        <v>1539</v>
      </c>
      <c r="D1734" t="s">
        <v>1539</v>
      </c>
      <c r="E1734" s="323" t="s">
        <v>1539</v>
      </c>
      <c r="G1734" s="323" t="s">
        <v>1539</v>
      </c>
      <c r="H1734" s="323" t="s">
        <v>1539</v>
      </c>
    </row>
    <row r="1735" spans="1:8" x14ac:dyDescent="0.25">
      <c r="A1735" s="103"/>
      <c r="B1735" s="324"/>
      <c r="C1735" s="324" t="s">
        <v>1539</v>
      </c>
      <c r="D1735" t="s">
        <v>1539</v>
      </c>
      <c r="E1735" s="323" t="s">
        <v>1539</v>
      </c>
      <c r="G1735" s="323" t="s">
        <v>1539</v>
      </c>
      <c r="H1735" s="323" t="s">
        <v>1539</v>
      </c>
    </row>
    <row r="1736" spans="1:8" x14ac:dyDescent="0.25">
      <c r="A1736" s="103"/>
      <c r="B1736" s="324"/>
      <c r="C1736" s="324" t="s">
        <v>1539</v>
      </c>
      <c r="D1736" t="s">
        <v>1539</v>
      </c>
      <c r="E1736" s="323" t="s">
        <v>1539</v>
      </c>
      <c r="G1736" s="323" t="s">
        <v>1539</v>
      </c>
      <c r="H1736" s="323" t="s">
        <v>1539</v>
      </c>
    </row>
    <row r="1737" spans="1:8" x14ac:dyDescent="0.25">
      <c r="A1737" s="103"/>
      <c r="B1737" s="324"/>
      <c r="C1737" s="324" t="s">
        <v>1539</v>
      </c>
      <c r="D1737" t="s">
        <v>1539</v>
      </c>
      <c r="E1737" s="323" t="s">
        <v>1539</v>
      </c>
      <c r="G1737" s="323" t="s">
        <v>1539</v>
      </c>
      <c r="H1737" s="323" t="s">
        <v>1539</v>
      </c>
    </row>
    <row r="1738" spans="1:8" x14ac:dyDescent="0.25">
      <c r="A1738" s="103"/>
      <c r="B1738" s="324"/>
      <c r="C1738" s="324" t="s">
        <v>1539</v>
      </c>
      <c r="D1738" t="s">
        <v>1539</v>
      </c>
      <c r="E1738" s="323" t="s">
        <v>1539</v>
      </c>
      <c r="G1738" s="323" t="s">
        <v>1539</v>
      </c>
      <c r="H1738" s="323" t="s">
        <v>1539</v>
      </c>
    </row>
    <row r="1739" spans="1:8" x14ac:dyDescent="0.25">
      <c r="A1739" s="103"/>
      <c r="B1739" s="324"/>
      <c r="C1739" s="324" t="s">
        <v>1539</v>
      </c>
      <c r="D1739" t="s">
        <v>1539</v>
      </c>
      <c r="E1739" s="323" t="s">
        <v>1539</v>
      </c>
      <c r="G1739" s="323" t="s">
        <v>1539</v>
      </c>
      <c r="H1739" s="323" t="s">
        <v>1539</v>
      </c>
    </row>
    <row r="1740" spans="1:8" x14ac:dyDescent="0.25">
      <c r="A1740" s="103"/>
      <c r="B1740" s="324"/>
      <c r="C1740" s="324" t="s">
        <v>1539</v>
      </c>
      <c r="D1740" t="s">
        <v>1539</v>
      </c>
      <c r="E1740" s="323" t="s">
        <v>1539</v>
      </c>
      <c r="G1740" s="323" t="s">
        <v>1539</v>
      </c>
      <c r="H1740" s="323" t="s">
        <v>1539</v>
      </c>
    </row>
    <row r="1741" spans="1:8" x14ac:dyDescent="0.25">
      <c r="A1741" s="103"/>
      <c r="B1741" s="324"/>
      <c r="C1741" s="324" t="s">
        <v>1539</v>
      </c>
      <c r="D1741" t="s">
        <v>1539</v>
      </c>
      <c r="E1741" s="323" t="s">
        <v>1539</v>
      </c>
      <c r="G1741" s="323" t="s">
        <v>1539</v>
      </c>
      <c r="H1741" s="323" t="s">
        <v>1539</v>
      </c>
    </row>
    <row r="1742" spans="1:8" x14ac:dyDescent="0.25">
      <c r="A1742" s="103"/>
      <c r="B1742" s="324"/>
      <c r="C1742" s="324" t="s">
        <v>1539</v>
      </c>
      <c r="D1742" t="s">
        <v>1539</v>
      </c>
      <c r="E1742" s="323" t="s">
        <v>1539</v>
      </c>
      <c r="G1742" s="323" t="s">
        <v>1539</v>
      </c>
      <c r="H1742" s="323" t="s">
        <v>1539</v>
      </c>
    </row>
    <row r="1743" spans="1:8" x14ac:dyDescent="0.25">
      <c r="A1743" s="103"/>
      <c r="B1743" s="324"/>
      <c r="C1743" s="324" t="s">
        <v>1539</v>
      </c>
      <c r="D1743" t="s">
        <v>1539</v>
      </c>
      <c r="E1743" s="323" t="s">
        <v>1539</v>
      </c>
      <c r="G1743" s="323" t="s">
        <v>1539</v>
      </c>
      <c r="H1743" s="323" t="s">
        <v>1539</v>
      </c>
    </row>
    <row r="1744" spans="1:8" x14ac:dyDescent="0.25">
      <c r="A1744" s="103"/>
      <c r="B1744" s="324"/>
      <c r="C1744" s="324" t="s">
        <v>1539</v>
      </c>
      <c r="D1744" t="s">
        <v>1539</v>
      </c>
      <c r="E1744" s="323" t="s">
        <v>1539</v>
      </c>
      <c r="G1744" s="323" t="s">
        <v>1539</v>
      </c>
      <c r="H1744" s="323" t="s">
        <v>1539</v>
      </c>
    </row>
    <row r="1745" spans="1:8" x14ac:dyDescent="0.25">
      <c r="A1745" s="103"/>
      <c r="B1745" s="324"/>
      <c r="C1745" s="324" t="s">
        <v>1539</v>
      </c>
      <c r="D1745" t="s">
        <v>1539</v>
      </c>
      <c r="E1745" s="323" t="s">
        <v>1539</v>
      </c>
      <c r="G1745" s="323" t="s">
        <v>1539</v>
      </c>
      <c r="H1745" s="323" t="s">
        <v>1539</v>
      </c>
    </row>
    <row r="1746" spans="1:8" x14ac:dyDescent="0.25">
      <c r="A1746" s="103"/>
      <c r="B1746" s="324"/>
      <c r="C1746" s="324" t="s">
        <v>1539</v>
      </c>
      <c r="D1746" t="s">
        <v>1539</v>
      </c>
      <c r="E1746" s="323" t="s">
        <v>1539</v>
      </c>
      <c r="G1746" s="323" t="s">
        <v>1539</v>
      </c>
      <c r="H1746" s="323" t="s">
        <v>1539</v>
      </c>
    </row>
    <row r="1747" spans="1:8" x14ac:dyDescent="0.25">
      <c r="A1747" s="103"/>
      <c r="B1747" s="324"/>
      <c r="C1747" s="324" t="s">
        <v>1539</v>
      </c>
      <c r="D1747" t="s">
        <v>1539</v>
      </c>
      <c r="E1747" s="323" t="s">
        <v>1539</v>
      </c>
      <c r="G1747" s="323" t="s">
        <v>1539</v>
      </c>
      <c r="H1747" s="323" t="s">
        <v>1539</v>
      </c>
    </row>
    <row r="1748" spans="1:8" x14ac:dyDescent="0.25">
      <c r="A1748" s="103"/>
      <c r="B1748" s="324"/>
      <c r="C1748" s="324" t="s">
        <v>1539</v>
      </c>
      <c r="D1748" t="s">
        <v>1539</v>
      </c>
      <c r="E1748" s="323" t="s">
        <v>1539</v>
      </c>
      <c r="G1748" s="323" t="s">
        <v>1539</v>
      </c>
      <c r="H1748" s="323" t="s">
        <v>1539</v>
      </c>
    </row>
    <row r="1749" spans="1:8" x14ac:dyDescent="0.25">
      <c r="A1749" s="103"/>
      <c r="B1749" s="324"/>
      <c r="C1749" s="324" t="s">
        <v>1539</v>
      </c>
      <c r="D1749" t="s">
        <v>1539</v>
      </c>
      <c r="E1749" s="323" t="s">
        <v>1539</v>
      </c>
      <c r="G1749" s="323" t="s">
        <v>1539</v>
      </c>
      <c r="H1749" s="323" t="s">
        <v>1539</v>
      </c>
    </row>
    <row r="1750" spans="1:8" x14ac:dyDescent="0.25">
      <c r="A1750" s="103"/>
      <c r="B1750" s="324"/>
      <c r="C1750" s="324" t="s">
        <v>1539</v>
      </c>
      <c r="D1750" t="s">
        <v>1539</v>
      </c>
      <c r="E1750" s="323" t="s">
        <v>1539</v>
      </c>
      <c r="G1750" s="323" t="s">
        <v>1539</v>
      </c>
      <c r="H1750" s="323" t="s">
        <v>1539</v>
      </c>
    </row>
    <row r="1751" spans="1:8" x14ac:dyDescent="0.25">
      <c r="A1751" s="103"/>
      <c r="B1751" s="324"/>
      <c r="C1751" s="324" t="s">
        <v>1539</v>
      </c>
      <c r="D1751" t="s">
        <v>1539</v>
      </c>
      <c r="E1751" s="323" t="s">
        <v>1539</v>
      </c>
      <c r="G1751" s="323" t="s">
        <v>1539</v>
      </c>
      <c r="H1751" s="323" t="s">
        <v>1539</v>
      </c>
    </row>
    <row r="1752" spans="1:8" x14ac:dyDescent="0.25">
      <c r="A1752" s="103"/>
      <c r="B1752" s="326"/>
      <c r="C1752" s="324" t="s">
        <v>1539</v>
      </c>
      <c r="D1752" t="s">
        <v>1539</v>
      </c>
      <c r="E1752" s="323" t="s">
        <v>1539</v>
      </c>
      <c r="G1752" s="323" t="s">
        <v>1539</v>
      </c>
      <c r="H1752" s="323" t="s">
        <v>1539</v>
      </c>
    </row>
    <row r="1753" spans="1:8" x14ac:dyDescent="0.25">
      <c r="A1753" s="103"/>
      <c r="C1753" s="324" t="s">
        <v>1539</v>
      </c>
      <c r="D1753" t="s">
        <v>1539</v>
      </c>
      <c r="E1753" s="323" t="s">
        <v>1539</v>
      </c>
      <c r="G1753" s="323" t="s">
        <v>1539</v>
      </c>
      <c r="H1753" s="323" t="s">
        <v>1539</v>
      </c>
    </row>
    <row r="1754" spans="1:8" x14ac:dyDescent="0.25">
      <c r="A1754" s="103"/>
      <c r="C1754" s="324" t="s">
        <v>1539</v>
      </c>
      <c r="D1754" t="s">
        <v>1539</v>
      </c>
      <c r="E1754" s="323" t="s">
        <v>1539</v>
      </c>
      <c r="G1754" s="323" t="s">
        <v>1539</v>
      </c>
      <c r="H1754" s="323" t="s">
        <v>1539</v>
      </c>
    </row>
    <row r="1755" spans="1:8" x14ac:dyDescent="0.25">
      <c r="A1755" s="103"/>
      <c r="C1755" s="324" t="s">
        <v>1539</v>
      </c>
      <c r="D1755" t="s">
        <v>1539</v>
      </c>
      <c r="E1755" s="323" t="s">
        <v>1539</v>
      </c>
      <c r="G1755" s="323" t="s">
        <v>1539</v>
      </c>
      <c r="H1755" s="323" t="s">
        <v>1539</v>
      </c>
    </row>
    <row r="1756" spans="1:8" x14ac:dyDescent="0.25">
      <c r="A1756" s="103"/>
      <c r="C1756" s="324" t="s">
        <v>1539</v>
      </c>
      <c r="D1756" t="s">
        <v>1539</v>
      </c>
      <c r="E1756" s="323" t="s">
        <v>1539</v>
      </c>
      <c r="G1756" s="323" t="s">
        <v>1539</v>
      </c>
      <c r="H1756" s="323" t="s">
        <v>1539</v>
      </c>
    </row>
    <row r="1757" spans="1:8" x14ac:dyDescent="0.25">
      <c r="A1757" s="103"/>
      <c r="B1757" s="324"/>
      <c r="C1757" s="324" t="s">
        <v>1539</v>
      </c>
      <c r="D1757" t="s">
        <v>1539</v>
      </c>
      <c r="E1757" s="323" t="s">
        <v>1539</v>
      </c>
      <c r="G1757" s="323" t="s">
        <v>1539</v>
      </c>
      <c r="H1757" s="323" t="s">
        <v>1539</v>
      </c>
    </row>
    <row r="1758" spans="1:8" x14ac:dyDescent="0.25">
      <c r="A1758" s="103"/>
      <c r="B1758" s="324"/>
      <c r="C1758" s="324" t="s">
        <v>1539</v>
      </c>
      <c r="D1758" t="s">
        <v>1539</v>
      </c>
      <c r="E1758" s="323" t="s">
        <v>1539</v>
      </c>
      <c r="G1758" s="323" t="s">
        <v>1539</v>
      </c>
      <c r="H1758" s="323" t="s">
        <v>1539</v>
      </c>
    </row>
    <row r="1759" spans="1:8" x14ac:dyDescent="0.25">
      <c r="A1759" s="103"/>
      <c r="B1759" s="324"/>
      <c r="C1759" s="324" t="s">
        <v>1539</v>
      </c>
      <c r="D1759" t="s">
        <v>1539</v>
      </c>
      <c r="E1759" s="323" t="s">
        <v>1539</v>
      </c>
      <c r="G1759" s="323" t="s">
        <v>1539</v>
      </c>
      <c r="H1759" s="323" t="s">
        <v>1539</v>
      </c>
    </row>
    <row r="1760" spans="1:8" x14ac:dyDescent="0.25">
      <c r="A1760" s="103"/>
      <c r="B1760" s="324"/>
      <c r="C1760" s="324" t="s">
        <v>1539</v>
      </c>
      <c r="D1760" t="s">
        <v>1539</v>
      </c>
      <c r="E1760" s="323" t="s">
        <v>1539</v>
      </c>
      <c r="G1760" s="323" t="s">
        <v>1539</v>
      </c>
      <c r="H1760" s="323" t="s">
        <v>1539</v>
      </c>
    </row>
    <row r="1761" spans="1:8" x14ac:dyDescent="0.25">
      <c r="A1761" s="103"/>
      <c r="B1761" s="324"/>
      <c r="C1761" s="324" t="s">
        <v>1539</v>
      </c>
      <c r="D1761" t="s">
        <v>1539</v>
      </c>
      <c r="E1761" s="323" t="s">
        <v>1539</v>
      </c>
      <c r="G1761" s="323" t="s">
        <v>1539</v>
      </c>
      <c r="H1761" s="323" t="s">
        <v>1539</v>
      </c>
    </row>
    <row r="1762" spans="1:8" x14ac:dyDescent="0.25">
      <c r="A1762" s="103"/>
      <c r="B1762" s="324"/>
      <c r="C1762" s="324" t="s">
        <v>1539</v>
      </c>
      <c r="D1762" t="s">
        <v>1539</v>
      </c>
      <c r="E1762" s="323" t="s">
        <v>1539</v>
      </c>
      <c r="G1762" s="323" t="s">
        <v>1539</v>
      </c>
      <c r="H1762" s="323" t="s">
        <v>1539</v>
      </c>
    </row>
    <row r="1763" spans="1:8" x14ac:dyDescent="0.25">
      <c r="A1763" s="103"/>
      <c r="B1763" s="324"/>
      <c r="C1763" s="324" t="s">
        <v>1539</v>
      </c>
      <c r="D1763" t="s">
        <v>1539</v>
      </c>
      <c r="E1763" s="323" t="s">
        <v>1539</v>
      </c>
      <c r="G1763" s="323" t="s">
        <v>1539</v>
      </c>
      <c r="H1763" s="323" t="s">
        <v>1539</v>
      </c>
    </row>
    <row r="1764" spans="1:8" x14ac:dyDescent="0.25">
      <c r="A1764" s="103"/>
      <c r="B1764" s="324"/>
      <c r="C1764" s="324" t="s">
        <v>1539</v>
      </c>
      <c r="D1764" t="s">
        <v>1539</v>
      </c>
      <c r="E1764" s="323" t="s">
        <v>1539</v>
      </c>
      <c r="G1764" s="323" t="s">
        <v>1539</v>
      </c>
      <c r="H1764" s="323" t="s">
        <v>1539</v>
      </c>
    </row>
    <row r="1765" spans="1:8" x14ac:dyDescent="0.25">
      <c r="A1765" s="103"/>
      <c r="B1765" s="324"/>
      <c r="C1765" s="324" t="s">
        <v>1539</v>
      </c>
      <c r="D1765" t="s">
        <v>1539</v>
      </c>
      <c r="E1765" s="323" t="s">
        <v>1539</v>
      </c>
      <c r="G1765" s="323" t="s">
        <v>1539</v>
      </c>
      <c r="H1765" s="323" t="s">
        <v>1539</v>
      </c>
    </row>
    <row r="1766" spans="1:8" x14ac:dyDescent="0.25">
      <c r="A1766" s="103"/>
      <c r="B1766" s="324"/>
      <c r="C1766" s="324" t="s">
        <v>1539</v>
      </c>
      <c r="D1766" t="s">
        <v>1539</v>
      </c>
      <c r="E1766" s="323" t="s">
        <v>1539</v>
      </c>
      <c r="G1766" s="323" t="s">
        <v>1539</v>
      </c>
      <c r="H1766" s="323" t="s">
        <v>1539</v>
      </c>
    </row>
    <row r="1767" spans="1:8" x14ac:dyDescent="0.25">
      <c r="A1767" s="103"/>
      <c r="B1767" s="324"/>
      <c r="C1767" s="324" t="s">
        <v>1539</v>
      </c>
      <c r="D1767" t="s">
        <v>1539</v>
      </c>
      <c r="E1767" s="323" t="s">
        <v>1539</v>
      </c>
      <c r="G1767" s="323" t="s">
        <v>1539</v>
      </c>
      <c r="H1767" s="323" t="s">
        <v>1539</v>
      </c>
    </row>
    <row r="1768" spans="1:8" x14ac:dyDescent="0.25">
      <c r="A1768" s="103"/>
      <c r="B1768" s="324"/>
      <c r="C1768" s="324" t="s">
        <v>1539</v>
      </c>
      <c r="D1768" t="s">
        <v>1539</v>
      </c>
      <c r="E1768" s="323" t="s">
        <v>1539</v>
      </c>
      <c r="G1768" s="323" t="s">
        <v>1539</v>
      </c>
      <c r="H1768" s="323" t="s">
        <v>1539</v>
      </c>
    </row>
    <row r="1769" spans="1:8" x14ac:dyDescent="0.25">
      <c r="A1769" s="103"/>
      <c r="B1769" s="324"/>
      <c r="C1769" s="324" t="s">
        <v>1539</v>
      </c>
      <c r="D1769" t="s">
        <v>1539</v>
      </c>
      <c r="E1769" s="323" t="s">
        <v>1539</v>
      </c>
      <c r="G1769" s="323" t="s">
        <v>1539</v>
      </c>
      <c r="H1769" s="323" t="s">
        <v>1539</v>
      </c>
    </row>
    <row r="1770" spans="1:8" x14ac:dyDescent="0.25">
      <c r="A1770" s="103"/>
      <c r="B1770" s="324"/>
      <c r="C1770" s="324" t="s">
        <v>1539</v>
      </c>
      <c r="D1770" t="s">
        <v>1539</v>
      </c>
      <c r="E1770" s="323" t="s">
        <v>1539</v>
      </c>
      <c r="G1770" s="323" t="s">
        <v>1539</v>
      </c>
      <c r="H1770" s="323" t="s">
        <v>1539</v>
      </c>
    </row>
    <row r="1771" spans="1:8" x14ac:dyDescent="0.25">
      <c r="A1771" s="103"/>
      <c r="B1771" s="324"/>
      <c r="C1771" s="324" t="s">
        <v>1539</v>
      </c>
      <c r="D1771" t="s">
        <v>1539</v>
      </c>
      <c r="E1771" s="323" t="s">
        <v>1539</v>
      </c>
      <c r="G1771" s="323" t="s">
        <v>1539</v>
      </c>
      <c r="H1771" s="323" t="s">
        <v>1539</v>
      </c>
    </row>
    <row r="1772" spans="1:8" x14ac:dyDescent="0.25">
      <c r="A1772" s="103"/>
      <c r="B1772" s="324"/>
      <c r="C1772" s="324" t="s">
        <v>1539</v>
      </c>
      <c r="D1772" t="s">
        <v>1539</v>
      </c>
      <c r="E1772" s="323" t="s">
        <v>1539</v>
      </c>
      <c r="G1772" s="323" t="s">
        <v>1539</v>
      </c>
      <c r="H1772" s="323" t="s">
        <v>1539</v>
      </c>
    </row>
    <row r="1773" spans="1:8" x14ac:dyDescent="0.25">
      <c r="A1773" s="103"/>
      <c r="B1773" s="324"/>
      <c r="C1773" s="324" t="s">
        <v>1539</v>
      </c>
      <c r="D1773" t="s">
        <v>1539</v>
      </c>
      <c r="E1773" s="323" t="s">
        <v>1539</v>
      </c>
      <c r="G1773" s="323" t="s">
        <v>1539</v>
      </c>
      <c r="H1773" s="323" t="s">
        <v>1539</v>
      </c>
    </row>
    <row r="1774" spans="1:8" x14ac:dyDescent="0.25">
      <c r="A1774" s="103"/>
      <c r="B1774" s="324"/>
      <c r="C1774" s="324" t="s">
        <v>1539</v>
      </c>
      <c r="D1774" t="s">
        <v>1539</v>
      </c>
      <c r="E1774" s="323" t="s">
        <v>1539</v>
      </c>
      <c r="G1774" s="323" t="s">
        <v>1539</v>
      </c>
      <c r="H1774" s="323" t="s">
        <v>1539</v>
      </c>
    </row>
    <row r="1775" spans="1:8" x14ac:dyDescent="0.25">
      <c r="A1775" s="103"/>
      <c r="B1775" s="324"/>
      <c r="C1775" s="324" t="s">
        <v>1539</v>
      </c>
      <c r="D1775" t="s">
        <v>1539</v>
      </c>
      <c r="E1775" s="323" t="s">
        <v>1539</v>
      </c>
      <c r="G1775" s="323" t="s">
        <v>1539</v>
      </c>
      <c r="H1775" s="323" t="s">
        <v>1539</v>
      </c>
    </row>
    <row r="1776" spans="1:8" x14ac:dyDescent="0.25">
      <c r="A1776" s="103"/>
      <c r="B1776" s="324"/>
      <c r="C1776" s="324" t="s">
        <v>1539</v>
      </c>
      <c r="D1776" t="s">
        <v>1539</v>
      </c>
      <c r="E1776" s="323" t="s">
        <v>1539</v>
      </c>
      <c r="G1776" s="323" t="s">
        <v>1539</v>
      </c>
      <c r="H1776" s="323" t="s">
        <v>1539</v>
      </c>
    </row>
    <row r="1777" spans="1:8" x14ac:dyDescent="0.25">
      <c r="A1777" s="103"/>
      <c r="B1777" s="324"/>
      <c r="C1777" s="324" t="s">
        <v>1539</v>
      </c>
      <c r="D1777" t="s">
        <v>1539</v>
      </c>
      <c r="E1777" s="323" t="s">
        <v>1539</v>
      </c>
      <c r="G1777" s="323" t="s">
        <v>1539</v>
      </c>
      <c r="H1777" s="323" t="s">
        <v>1539</v>
      </c>
    </row>
    <row r="1778" spans="1:8" x14ac:dyDescent="0.25">
      <c r="A1778" s="103"/>
      <c r="B1778" s="324"/>
      <c r="C1778" s="324" t="s">
        <v>1539</v>
      </c>
      <c r="D1778" t="s">
        <v>1539</v>
      </c>
      <c r="E1778" s="323" t="s">
        <v>1539</v>
      </c>
      <c r="G1778" s="323" t="s">
        <v>1539</v>
      </c>
      <c r="H1778" s="323" t="s">
        <v>1539</v>
      </c>
    </row>
    <row r="1779" spans="1:8" x14ac:dyDescent="0.25">
      <c r="A1779" s="103"/>
      <c r="B1779" s="324"/>
      <c r="C1779" s="324" t="s">
        <v>1539</v>
      </c>
      <c r="D1779" t="s">
        <v>1539</v>
      </c>
      <c r="E1779" s="323" t="s">
        <v>1539</v>
      </c>
      <c r="G1779" s="323" t="s">
        <v>1539</v>
      </c>
      <c r="H1779" s="323" t="s">
        <v>1539</v>
      </c>
    </row>
    <row r="1780" spans="1:8" x14ac:dyDescent="0.25">
      <c r="A1780" s="103"/>
      <c r="B1780" s="324"/>
      <c r="C1780" s="324" t="s">
        <v>1539</v>
      </c>
      <c r="D1780" t="s">
        <v>1539</v>
      </c>
      <c r="E1780" s="323" t="s">
        <v>1539</v>
      </c>
      <c r="G1780" s="323" t="s">
        <v>1539</v>
      </c>
      <c r="H1780" s="323" t="s">
        <v>1539</v>
      </c>
    </row>
    <row r="1781" spans="1:8" x14ac:dyDescent="0.25">
      <c r="A1781" s="103"/>
      <c r="B1781" s="324"/>
      <c r="C1781" s="324" t="s">
        <v>1539</v>
      </c>
      <c r="D1781" t="s">
        <v>1539</v>
      </c>
      <c r="E1781" s="323" t="s">
        <v>1539</v>
      </c>
      <c r="G1781" s="323" t="s">
        <v>1539</v>
      </c>
      <c r="H1781" s="323" t="s">
        <v>1539</v>
      </c>
    </row>
    <row r="1782" spans="1:8" x14ac:dyDescent="0.25">
      <c r="A1782" s="103"/>
      <c r="B1782" s="324"/>
      <c r="C1782" s="324" t="s">
        <v>1539</v>
      </c>
      <c r="D1782" t="s">
        <v>1539</v>
      </c>
      <c r="E1782" s="323" t="s">
        <v>1539</v>
      </c>
      <c r="G1782" s="323" t="s">
        <v>1539</v>
      </c>
      <c r="H1782" s="323" t="s">
        <v>1539</v>
      </c>
    </row>
    <row r="1783" spans="1:8" x14ac:dyDescent="0.25">
      <c r="A1783" s="103"/>
      <c r="B1783" s="324"/>
      <c r="C1783" s="324" t="s">
        <v>1539</v>
      </c>
      <c r="D1783" t="s">
        <v>1539</v>
      </c>
      <c r="E1783" s="323" t="s">
        <v>1539</v>
      </c>
      <c r="G1783" s="323" t="s">
        <v>1539</v>
      </c>
      <c r="H1783" s="323" t="s">
        <v>1539</v>
      </c>
    </row>
    <row r="1784" spans="1:8" x14ac:dyDescent="0.25">
      <c r="A1784" s="103"/>
      <c r="B1784" s="324"/>
      <c r="C1784" s="324" t="s">
        <v>1539</v>
      </c>
      <c r="D1784" t="s">
        <v>1539</v>
      </c>
      <c r="E1784" s="323" t="s">
        <v>1539</v>
      </c>
      <c r="G1784" s="323" t="s">
        <v>1539</v>
      </c>
      <c r="H1784" s="323" t="s">
        <v>1539</v>
      </c>
    </row>
    <row r="1785" spans="1:8" x14ac:dyDescent="0.25">
      <c r="A1785" s="103"/>
      <c r="B1785" s="324"/>
      <c r="C1785" s="324" t="s">
        <v>1539</v>
      </c>
      <c r="D1785" t="s">
        <v>1539</v>
      </c>
      <c r="E1785" s="323" t="s">
        <v>1539</v>
      </c>
      <c r="G1785" s="323" t="s">
        <v>1539</v>
      </c>
      <c r="H1785" s="323" t="s">
        <v>1539</v>
      </c>
    </row>
    <row r="1786" spans="1:8" x14ac:dyDescent="0.25">
      <c r="A1786" s="103"/>
      <c r="B1786" s="324"/>
      <c r="C1786" s="324" t="s">
        <v>1539</v>
      </c>
      <c r="D1786" t="s">
        <v>1539</v>
      </c>
      <c r="E1786" s="323" t="s">
        <v>1539</v>
      </c>
      <c r="G1786" s="323" t="s">
        <v>1539</v>
      </c>
      <c r="H1786" s="323" t="s">
        <v>1539</v>
      </c>
    </row>
    <row r="1787" spans="1:8" x14ac:dyDescent="0.25">
      <c r="A1787" s="103"/>
      <c r="B1787" s="324"/>
      <c r="C1787" s="324" t="s">
        <v>1539</v>
      </c>
      <c r="D1787" t="s">
        <v>1539</v>
      </c>
      <c r="E1787" s="323" t="s">
        <v>1539</v>
      </c>
      <c r="G1787" s="323" t="s">
        <v>1539</v>
      </c>
      <c r="H1787" s="323" t="s">
        <v>1539</v>
      </c>
    </row>
    <row r="1788" spans="1:8" x14ac:dyDescent="0.25">
      <c r="A1788" s="103"/>
      <c r="B1788" s="324"/>
      <c r="C1788" s="324" t="s">
        <v>1539</v>
      </c>
      <c r="D1788" t="s">
        <v>1539</v>
      </c>
      <c r="E1788" s="323" t="s">
        <v>1539</v>
      </c>
      <c r="G1788" s="323" t="s">
        <v>1539</v>
      </c>
      <c r="H1788" s="323" t="s">
        <v>1539</v>
      </c>
    </row>
    <row r="1789" spans="1:8" x14ac:dyDescent="0.25">
      <c r="A1789" s="103"/>
      <c r="B1789" s="327"/>
      <c r="C1789" s="324" t="s">
        <v>1539</v>
      </c>
      <c r="D1789" t="s">
        <v>1539</v>
      </c>
      <c r="E1789" s="323" t="s">
        <v>1539</v>
      </c>
      <c r="G1789" s="323" t="s">
        <v>1539</v>
      </c>
      <c r="H1789" s="323" t="s">
        <v>1539</v>
      </c>
    </row>
    <row r="1790" spans="1:8" x14ac:dyDescent="0.25">
      <c r="A1790" s="103"/>
      <c r="B1790" s="327"/>
      <c r="C1790" s="324" t="s">
        <v>1539</v>
      </c>
      <c r="D1790" t="s">
        <v>1539</v>
      </c>
      <c r="E1790" s="323" t="s">
        <v>1539</v>
      </c>
      <c r="G1790" s="323" t="s">
        <v>1539</v>
      </c>
      <c r="H1790" s="323" t="s">
        <v>1539</v>
      </c>
    </row>
    <row r="1791" spans="1:8" x14ac:dyDescent="0.25">
      <c r="A1791" s="103"/>
      <c r="B1791" s="327"/>
      <c r="C1791" s="324" t="s">
        <v>1539</v>
      </c>
      <c r="D1791" t="s">
        <v>1539</v>
      </c>
      <c r="E1791" s="323" t="s">
        <v>1539</v>
      </c>
      <c r="G1791" s="323" t="s">
        <v>1539</v>
      </c>
      <c r="H1791" s="323" t="s">
        <v>1539</v>
      </c>
    </row>
    <row r="1792" spans="1:8" x14ac:dyDescent="0.25">
      <c r="A1792" s="103"/>
      <c r="B1792" s="327"/>
      <c r="C1792" s="324" t="s">
        <v>1539</v>
      </c>
      <c r="D1792" t="s">
        <v>1539</v>
      </c>
      <c r="E1792" s="323" t="s">
        <v>1539</v>
      </c>
      <c r="G1792" s="323" t="s">
        <v>1539</v>
      </c>
      <c r="H1792" s="323" t="s">
        <v>1539</v>
      </c>
    </row>
    <row r="1793" spans="1:8" x14ac:dyDescent="0.25">
      <c r="A1793" s="103"/>
      <c r="B1793" s="327"/>
      <c r="C1793" s="324" t="s">
        <v>1539</v>
      </c>
      <c r="D1793" t="s">
        <v>1539</v>
      </c>
      <c r="E1793" s="323" t="s">
        <v>1539</v>
      </c>
      <c r="G1793" s="323" t="s">
        <v>1539</v>
      </c>
      <c r="H1793" s="323" t="s">
        <v>1539</v>
      </c>
    </row>
    <row r="1794" spans="1:8" x14ac:dyDescent="0.25">
      <c r="A1794" s="103"/>
      <c r="B1794" s="324"/>
      <c r="C1794" s="324" t="s">
        <v>1539</v>
      </c>
      <c r="D1794" t="s">
        <v>1539</v>
      </c>
      <c r="E1794" s="323" t="s">
        <v>1539</v>
      </c>
      <c r="G1794" s="323" t="s">
        <v>1539</v>
      </c>
      <c r="H1794" s="323" t="s">
        <v>1539</v>
      </c>
    </row>
    <row r="1795" spans="1:8" x14ac:dyDescent="0.25">
      <c r="A1795" s="103"/>
      <c r="B1795" s="324"/>
      <c r="C1795" s="324" t="s">
        <v>1539</v>
      </c>
      <c r="D1795" t="s">
        <v>1539</v>
      </c>
      <c r="E1795" s="323" t="s">
        <v>1539</v>
      </c>
      <c r="G1795" s="323" t="s">
        <v>1539</v>
      </c>
      <c r="H1795" s="323" t="s">
        <v>1539</v>
      </c>
    </row>
    <row r="1796" spans="1:8" x14ac:dyDescent="0.25">
      <c r="A1796" s="103"/>
      <c r="B1796" s="324"/>
      <c r="C1796" s="324" t="s">
        <v>1539</v>
      </c>
      <c r="D1796" t="s">
        <v>1539</v>
      </c>
      <c r="E1796" s="323" t="s">
        <v>1539</v>
      </c>
      <c r="G1796" s="323" t="s">
        <v>1539</v>
      </c>
      <c r="H1796" s="323" t="s">
        <v>1539</v>
      </c>
    </row>
    <row r="1797" spans="1:8" x14ac:dyDescent="0.25">
      <c r="A1797" s="103"/>
      <c r="B1797" s="324"/>
      <c r="C1797" s="324" t="s">
        <v>1539</v>
      </c>
      <c r="D1797" t="s">
        <v>1539</v>
      </c>
      <c r="E1797" s="323" t="s">
        <v>1539</v>
      </c>
      <c r="G1797" s="323" t="s">
        <v>1539</v>
      </c>
      <c r="H1797" s="323" t="s">
        <v>1539</v>
      </c>
    </row>
    <row r="1798" spans="1:8" x14ac:dyDescent="0.25">
      <c r="A1798" s="103"/>
      <c r="B1798" s="324"/>
      <c r="C1798" s="324" t="s">
        <v>1539</v>
      </c>
      <c r="D1798" t="s">
        <v>1539</v>
      </c>
      <c r="E1798" s="323" t="s">
        <v>1539</v>
      </c>
      <c r="G1798" s="323" t="s">
        <v>1539</v>
      </c>
      <c r="H1798" s="323" t="s">
        <v>1539</v>
      </c>
    </row>
    <row r="1799" spans="1:8" x14ac:dyDescent="0.25">
      <c r="A1799" s="103"/>
      <c r="B1799" s="324"/>
      <c r="C1799" s="324" t="s">
        <v>1539</v>
      </c>
      <c r="D1799" t="s">
        <v>1539</v>
      </c>
      <c r="E1799" s="323" t="s">
        <v>1539</v>
      </c>
      <c r="G1799" s="323" t="s">
        <v>1539</v>
      </c>
      <c r="H1799" s="323" t="s">
        <v>1539</v>
      </c>
    </row>
    <row r="1800" spans="1:8" x14ac:dyDescent="0.25">
      <c r="A1800" s="103"/>
      <c r="B1800" s="324"/>
      <c r="C1800" s="324" t="s">
        <v>1539</v>
      </c>
      <c r="D1800" t="s">
        <v>1539</v>
      </c>
      <c r="E1800" s="323" t="s">
        <v>1539</v>
      </c>
      <c r="G1800" s="323" t="s">
        <v>1539</v>
      </c>
      <c r="H1800" s="323" t="s">
        <v>1539</v>
      </c>
    </row>
    <row r="1801" spans="1:8" x14ac:dyDescent="0.25">
      <c r="A1801" s="103"/>
      <c r="B1801" s="324"/>
      <c r="C1801" s="324" t="s">
        <v>1539</v>
      </c>
      <c r="D1801" t="s">
        <v>1539</v>
      </c>
      <c r="E1801" s="323" t="s">
        <v>1539</v>
      </c>
      <c r="G1801" s="323" t="s">
        <v>1539</v>
      </c>
      <c r="H1801" s="323" t="s">
        <v>1539</v>
      </c>
    </row>
    <row r="1802" spans="1:8" x14ac:dyDescent="0.25">
      <c r="A1802" s="103"/>
      <c r="B1802" s="324"/>
      <c r="C1802" s="324" t="s">
        <v>1539</v>
      </c>
      <c r="D1802" t="s">
        <v>1539</v>
      </c>
      <c r="E1802" s="323" t="s">
        <v>1539</v>
      </c>
      <c r="G1802" s="323" t="s">
        <v>1539</v>
      </c>
      <c r="H1802" s="323" t="s">
        <v>1539</v>
      </c>
    </row>
    <row r="1803" spans="1:8" x14ac:dyDescent="0.25">
      <c r="A1803" s="103"/>
      <c r="B1803" s="324"/>
      <c r="C1803" s="324" t="s">
        <v>1539</v>
      </c>
      <c r="D1803" t="s">
        <v>1539</v>
      </c>
      <c r="E1803" s="323" t="s">
        <v>1539</v>
      </c>
      <c r="G1803" s="323" t="s">
        <v>1539</v>
      </c>
      <c r="H1803" s="323" t="s">
        <v>1539</v>
      </c>
    </row>
    <row r="1804" spans="1:8" x14ac:dyDescent="0.25">
      <c r="A1804" s="103"/>
      <c r="B1804" s="324"/>
      <c r="C1804" s="324" t="s">
        <v>1539</v>
      </c>
      <c r="D1804" t="s">
        <v>1539</v>
      </c>
      <c r="E1804" s="323" t="s">
        <v>1539</v>
      </c>
      <c r="G1804" s="323" t="s">
        <v>1539</v>
      </c>
      <c r="H1804" s="323" t="s">
        <v>1539</v>
      </c>
    </row>
    <row r="1805" spans="1:8" x14ac:dyDescent="0.25">
      <c r="A1805" s="103"/>
      <c r="B1805" s="324"/>
      <c r="C1805" s="324" t="s">
        <v>1539</v>
      </c>
      <c r="D1805" t="s">
        <v>1539</v>
      </c>
      <c r="E1805" s="323" t="s">
        <v>1539</v>
      </c>
      <c r="G1805" s="323" t="s">
        <v>1539</v>
      </c>
      <c r="H1805" s="323" t="s">
        <v>1539</v>
      </c>
    </row>
    <row r="1806" spans="1:8" x14ac:dyDescent="0.25">
      <c r="A1806" s="103"/>
      <c r="B1806" s="324"/>
      <c r="C1806" s="324" t="s">
        <v>1539</v>
      </c>
      <c r="D1806" t="s">
        <v>1539</v>
      </c>
      <c r="E1806" s="323" t="s">
        <v>1539</v>
      </c>
      <c r="G1806" s="323" t="s">
        <v>1539</v>
      </c>
      <c r="H1806" s="323" t="s">
        <v>1539</v>
      </c>
    </row>
    <row r="1807" spans="1:8" x14ac:dyDescent="0.25">
      <c r="A1807" s="103"/>
      <c r="B1807" s="324"/>
      <c r="C1807" s="324" t="s">
        <v>1539</v>
      </c>
      <c r="D1807" t="s">
        <v>1539</v>
      </c>
      <c r="E1807" s="323" t="s">
        <v>1539</v>
      </c>
      <c r="G1807" s="323" t="s">
        <v>1539</v>
      </c>
      <c r="H1807" s="323" t="s">
        <v>1539</v>
      </c>
    </row>
    <row r="1808" spans="1:8" x14ac:dyDescent="0.25">
      <c r="A1808" s="103"/>
      <c r="B1808" s="324"/>
      <c r="C1808" s="324" t="s">
        <v>1539</v>
      </c>
      <c r="D1808" t="s">
        <v>1539</v>
      </c>
      <c r="E1808" s="323" t="s">
        <v>1539</v>
      </c>
      <c r="G1808" s="323" t="s">
        <v>1539</v>
      </c>
      <c r="H1808" s="323" t="s">
        <v>1539</v>
      </c>
    </row>
    <row r="1809" spans="1:8" x14ac:dyDescent="0.25">
      <c r="A1809" s="103"/>
      <c r="B1809" s="324"/>
      <c r="C1809" s="324" t="s">
        <v>1539</v>
      </c>
      <c r="D1809" t="s">
        <v>1539</v>
      </c>
      <c r="E1809" s="323" t="s">
        <v>1539</v>
      </c>
      <c r="G1809" s="323" t="s">
        <v>1539</v>
      </c>
      <c r="H1809" s="323" t="s">
        <v>1539</v>
      </c>
    </row>
    <row r="1810" spans="1:8" x14ac:dyDescent="0.25">
      <c r="A1810" s="103"/>
      <c r="B1810" s="324"/>
      <c r="C1810" s="324" t="s">
        <v>1539</v>
      </c>
      <c r="D1810" t="s">
        <v>1539</v>
      </c>
      <c r="E1810" s="323" t="s">
        <v>1539</v>
      </c>
      <c r="G1810" s="323" t="s">
        <v>1539</v>
      </c>
      <c r="H1810" s="323" t="s">
        <v>1539</v>
      </c>
    </row>
    <row r="1811" spans="1:8" x14ac:dyDescent="0.25">
      <c r="A1811" s="103"/>
      <c r="B1811" s="324"/>
      <c r="C1811" s="324" t="s">
        <v>1539</v>
      </c>
      <c r="D1811" t="s">
        <v>1539</v>
      </c>
      <c r="E1811" s="323" t="s">
        <v>1539</v>
      </c>
      <c r="G1811" s="323" t="s">
        <v>1539</v>
      </c>
      <c r="H1811" s="323" t="s">
        <v>1539</v>
      </c>
    </row>
    <row r="1812" spans="1:8" x14ac:dyDescent="0.25">
      <c r="A1812" s="103"/>
      <c r="B1812" s="324"/>
      <c r="C1812" s="324" t="s">
        <v>1539</v>
      </c>
      <c r="D1812" t="s">
        <v>1539</v>
      </c>
      <c r="E1812" s="323" t="s">
        <v>1539</v>
      </c>
      <c r="G1812" s="323" t="s">
        <v>1539</v>
      </c>
      <c r="H1812" s="323" t="s">
        <v>1539</v>
      </c>
    </row>
    <row r="1813" spans="1:8" x14ac:dyDescent="0.25">
      <c r="A1813" s="103"/>
      <c r="B1813" s="324"/>
      <c r="C1813" s="324" t="s">
        <v>1539</v>
      </c>
      <c r="D1813" t="s">
        <v>1539</v>
      </c>
      <c r="E1813" s="323" t="s">
        <v>1539</v>
      </c>
      <c r="G1813" s="323" t="s">
        <v>1539</v>
      </c>
      <c r="H1813" s="323" t="s">
        <v>1539</v>
      </c>
    </row>
    <row r="1814" spans="1:8" x14ac:dyDescent="0.25">
      <c r="A1814" s="103"/>
      <c r="B1814" s="324"/>
      <c r="C1814" s="324" t="s">
        <v>1539</v>
      </c>
      <c r="D1814" t="s">
        <v>1539</v>
      </c>
      <c r="E1814" s="323" t="s">
        <v>1539</v>
      </c>
      <c r="G1814" s="323" t="s">
        <v>1539</v>
      </c>
      <c r="H1814" s="323" t="s">
        <v>1539</v>
      </c>
    </row>
    <row r="1815" spans="1:8" x14ac:dyDescent="0.25">
      <c r="A1815" s="103"/>
      <c r="B1815" s="324"/>
      <c r="C1815" s="324" t="s">
        <v>1539</v>
      </c>
      <c r="D1815" t="s">
        <v>1539</v>
      </c>
      <c r="E1815" s="323" t="s">
        <v>1539</v>
      </c>
      <c r="G1815" s="323" t="s">
        <v>1539</v>
      </c>
      <c r="H1815" s="323" t="s">
        <v>1539</v>
      </c>
    </row>
    <row r="1816" spans="1:8" x14ac:dyDescent="0.25">
      <c r="A1816" s="103"/>
      <c r="B1816" s="324"/>
      <c r="C1816" s="324" t="s">
        <v>1539</v>
      </c>
      <c r="D1816" t="s">
        <v>1539</v>
      </c>
      <c r="E1816" s="323" t="s">
        <v>1539</v>
      </c>
      <c r="G1816" s="323" t="s">
        <v>1539</v>
      </c>
      <c r="H1816" s="323" t="s">
        <v>1539</v>
      </c>
    </row>
    <row r="1817" spans="1:8" x14ac:dyDescent="0.25">
      <c r="A1817" s="103"/>
      <c r="B1817" s="324"/>
      <c r="C1817" s="324" t="s">
        <v>1539</v>
      </c>
      <c r="D1817" t="s">
        <v>1539</v>
      </c>
      <c r="E1817" s="323" t="s">
        <v>1539</v>
      </c>
      <c r="G1817" s="323" t="s">
        <v>1539</v>
      </c>
      <c r="H1817" s="323" t="s">
        <v>1539</v>
      </c>
    </row>
    <row r="1818" spans="1:8" x14ac:dyDescent="0.25">
      <c r="A1818" s="103"/>
      <c r="B1818" s="324"/>
      <c r="C1818" s="324" t="s">
        <v>1539</v>
      </c>
      <c r="D1818" t="s">
        <v>1539</v>
      </c>
      <c r="E1818" s="323" t="s">
        <v>1539</v>
      </c>
      <c r="G1818" s="323" t="s">
        <v>1539</v>
      </c>
      <c r="H1818" s="323" t="s">
        <v>1539</v>
      </c>
    </row>
    <row r="1819" spans="1:8" x14ac:dyDescent="0.25">
      <c r="A1819" s="103"/>
      <c r="B1819" s="324"/>
      <c r="C1819" s="324" t="s">
        <v>1539</v>
      </c>
      <c r="D1819" t="s">
        <v>1539</v>
      </c>
      <c r="E1819" s="323" t="s">
        <v>1539</v>
      </c>
      <c r="G1819" s="323" t="s">
        <v>1539</v>
      </c>
      <c r="H1819" s="323" t="s">
        <v>1539</v>
      </c>
    </row>
    <row r="1820" spans="1:8" x14ac:dyDescent="0.25">
      <c r="A1820" s="103"/>
      <c r="B1820" s="324"/>
      <c r="C1820" s="324" t="s">
        <v>1539</v>
      </c>
      <c r="D1820" t="s">
        <v>1539</v>
      </c>
      <c r="E1820" s="323" t="s">
        <v>1539</v>
      </c>
      <c r="G1820" s="323" t="s">
        <v>1539</v>
      </c>
      <c r="H1820" s="323" t="s">
        <v>1539</v>
      </c>
    </row>
    <row r="1821" spans="1:8" x14ac:dyDescent="0.25">
      <c r="A1821" s="103"/>
      <c r="B1821" s="324"/>
      <c r="C1821" s="324" t="s">
        <v>1539</v>
      </c>
      <c r="D1821" t="s">
        <v>1539</v>
      </c>
      <c r="E1821" s="323" t="s">
        <v>1539</v>
      </c>
      <c r="G1821" s="323" t="s">
        <v>1539</v>
      </c>
      <c r="H1821" s="323" t="s">
        <v>1539</v>
      </c>
    </row>
    <row r="1822" spans="1:8" x14ac:dyDescent="0.25">
      <c r="A1822" s="103"/>
      <c r="B1822" s="324"/>
      <c r="C1822" s="324" t="s">
        <v>1539</v>
      </c>
      <c r="D1822" t="s">
        <v>1539</v>
      </c>
      <c r="E1822" s="323" t="s">
        <v>1539</v>
      </c>
      <c r="G1822" s="323" t="s">
        <v>1539</v>
      </c>
      <c r="H1822" s="323" t="s">
        <v>1539</v>
      </c>
    </row>
    <row r="1823" spans="1:8" x14ac:dyDescent="0.25">
      <c r="A1823" s="103"/>
      <c r="B1823" s="324"/>
      <c r="C1823" s="324" t="s">
        <v>1539</v>
      </c>
      <c r="D1823" t="s">
        <v>1539</v>
      </c>
      <c r="E1823" s="323" t="s">
        <v>1539</v>
      </c>
      <c r="G1823" s="323" t="s">
        <v>1539</v>
      </c>
      <c r="H1823" s="323" t="s">
        <v>1539</v>
      </c>
    </row>
    <row r="1824" spans="1:8" x14ac:dyDescent="0.25">
      <c r="A1824" s="103"/>
      <c r="B1824" s="324"/>
      <c r="C1824" s="324" t="s">
        <v>1539</v>
      </c>
      <c r="D1824" t="s">
        <v>1539</v>
      </c>
      <c r="E1824" s="323" t="s">
        <v>1539</v>
      </c>
      <c r="G1824" s="323" t="s">
        <v>1539</v>
      </c>
      <c r="H1824" s="323" t="s">
        <v>1539</v>
      </c>
    </row>
    <row r="1825" spans="1:8" x14ac:dyDescent="0.25">
      <c r="A1825" s="103"/>
      <c r="B1825" s="324"/>
      <c r="C1825" s="324" t="s">
        <v>1539</v>
      </c>
      <c r="D1825" t="s">
        <v>1539</v>
      </c>
      <c r="E1825" s="323" t="s">
        <v>1539</v>
      </c>
      <c r="G1825" s="323" t="s">
        <v>1539</v>
      </c>
      <c r="H1825" s="323" t="s">
        <v>1539</v>
      </c>
    </row>
    <row r="1826" spans="1:8" x14ac:dyDescent="0.25">
      <c r="A1826" s="103"/>
      <c r="B1826" s="324"/>
      <c r="C1826" s="324" t="s">
        <v>1539</v>
      </c>
      <c r="D1826" t="s">
        <v>1539</v>
      </c>
      <c r="E1826" s="323" t="s">
        <v>1539</v>
      </c>
      <c r="G1826" s="323" t="s">
        <v>1539</v>
      </c>
      <c r="H1826" s="323" t="s">
        <v>1539</v>
      </c>
    </row>
    <row r="1827" spans="1:8" x14ac:dyDescent="0.25">
      <c r="A1827" s="103"/>
      <c r="B1827" s="324"/>
      <c r="C1827" s="324" t="s">
        <v>1539</v>
      </c>
      <c r="D1827" t="s">
        <v>1539</v>
      </c>
      <c r="E1827" s="323" t="s">
        <v>1539</v>
      </c>
      <c r="G1827" s="323" t="s">
        <v>1539</v>
      </c>
      <c r="H1827" s="323" t="s">
        <v>1539</v>
      </c>
    </row>
    <row r="1828" spans="1:8" x14ac:dyDescent="0.25">
      <c r="A1828" s="103"/>
      <c r="B1828" s="324"/>
      <c r="C1828" s="324" t="s">
        <v>1539</v>
      </c>
      <c r="D1828" t="s">
        <v>1539</v>
      </c>
      <c r="E1828" s="323" t="s">
        <v>1539</v>
      </c>
      <c r="G1828" s="323" t="s">
        <v>1539</v>
      </c>
      <c r="H1828" s="323" t="s">
        <v>1539</v>
      </c>
    </row>
    <row r="1829" spans="1:8" x14ac:dyDescent="0.25">
      <c r="A1829" s="103"/>
      <c r="B1829" s="324"/>
      <c r="C1829" s="324" t="s">
        <v>1539</v>
      </c>
      <c r="D1829" t="s">
        <v>1539</v>
      </c>
      <c r="E1829" s="323" t="s">
        <v>1539</v>
      </c>
      <c r="G1829" s="323" t="s">
        <v>1539</v>
      </c>
      <c r="H1829" s="323" t="s">
        <v>1539</v>
      </c>
    </row>
    <row r="1830" spans="1:8" x14ac:dyDescent="0.25">
      <c r="A1830" s="103"/>
      <c r="B1830" s="324"/>
      <c r="C1830" s="324" t="s">
        <v>1539</v>
      </c>
      <c r="D1830" t="s">
        <v>1539</v>
      </c>
      <c r="E1830" s="323" t="s">
        <v>1539</v>
      </c>
      <c r="G1830" s="323" t="s">
        <v>1539</v>
      </c>
      <c r="H1830" s="323" t="s">
        <v>1539</v>
      </c>
    </row>
    <row r="1831" spans="1:8" x14ac:dyDescent="0.25">
      <c r="A1831" s="103"/>
      <c r="B1831" s="324"/>
      <c r="C1831" s="324" t="s">
        <v>1539</v>
      </c>
      <c r="D1831" t="s">
        <v>1539</v>
      </c>
      <c r="E1831" s="323" t="s">
        <v>1539</v>
      </c>
      <c r="G1831" s="323" t="s">
        <v>1539</v>
      </c>
      <c r="H1831" s="323" t="s">
        <v>1539</v>
      </c>
    </row>
    <row r="1832" spans="1:8" x14ac:dyDescent="0.25">
      <c r="A1832" s="103"/>
      <c r="B1832" s="324"/>
      <c r="C1832" s="324" t="s">
        <v>1539</v>
      </c>
      <c r="D1832" t="s">
        <v>1539</v>
      </c>
      <c r="E1832" s="323" t="s">
        <v>1539</v>
      </c>
      <c r="G1832" s="323" t="s">
        <v>1539</v>
      </c>
      <c r="H1832" s="323" t="s">
        <v>1539</v>
      </c>
    </row>
    <row r="1833" spans="1:8" x14ac:dyDescent="0.25">
      <c r="A1833" s="103"/>
      <c r="B1833" s="324"/>
      <c r="C1833" s="324" t="s">
        <v>1539</v>
      </c>
      <c r="D1833" t="s">
        <v>1539</v>
      </c>
      <c r="E1833" s="323" t="s">
        <v>1539</v>
      </c>
      <c r="G1833" s="323" t="s">
        <v>1539</v>
      </c>
      <c r="H1833" s="323" t="s">
        <v>1539</v>
      </c>
    </row>
    <row r="1834" spans="1:8" x14ac:dyDescent="0.25">
      <c r="A1834" s="103"/>
      <c r="B1834" s="324"/>
      <c r="C1834" s="324" t="s">
        <v>1539</v>
      </c>
      <c r="D1834" t="s">
        <v>1539</v>
      </c>
      <c r="E1834" s="323" t="s">
        <v>1539</v>
      </c>
      <c r="G1834" s="323" t="s">
        <v>1539</v>
      </c>
      <c r="H1834" s="323" t="s">
        <v>1539</v>
      </c>
    </row>
    <row r="1835" spans="1:8" x14ac:dyDescent="0.25">
      <c r="A1835" s="103"/>
      <c r="B1835" s="324"/>
      <c r="C1835" s="324" t="s">
        <v>1539</v>
      </c>
      <c r="D1835" t="s">
        <v>1539</v>
      </c>
      <c r="E1835" s="323" t="s">
        <v>1539</v>
      </c>
      <c r="G1835" s="323" t="s">
        <v>1539</v>
      </c>
      <c r="H1835" s="323" t="s">
        <v>1539</v>
      </c>
    </row>
    <row r="1836" spans="1:8" x14ac:dyDescent="0.25">
      <c r="A1836" s="103"/>
      <c r="B1836" s="324"/>
      <c r="C1836" s="324" t="s">
        <v>1539</v>
      </c>
      <c r="D1836" t="s">
        <v>1539</v>
      </c>
      <c r="E1836" s="323" t="s">
        <v>1539</v>
      </c>
      <c r="G1836" s="323" t="s">
        <v>1539</v>
      </c>
      <c r="H1836" s="323" t="s">
        <v>1539</v>
      </c>
    </row>
    <row r="1837" spans="1:8" x14ac:dyDescent="0.25">
      <c r="A1837" s="103"/>
      <c r="B1837" s="324"/>
      <c r="C1837" s="324" t="s">
        <v>1539</v>
      </c>
      <c r="D1837" t="s">
        <v>1539</v>
      </c>
      <c r="E1837" s="323" t="s">
        <v>1539</v>
      </c>
      <c r="G1837" s="323" t="s">
        <v>1539</v>
      </c>
      <c r="H1837" s="323" t="s">
        <v>1539</v>
      </c>
    </row>
    <row r="1838" spans="1:8" x14ac:dyDescent="0.25">
      <c r="A1838" s="103"/>
      <c r="B1838" s="324"/>
      <c r="C1838" s="324" t="s">
        <v>1539</v>
      </c>
      <c r="D1838" t="s">
        <v>1539</v>
      </c>
      <c r="E1838" s="323" t="s">
        <v>1539</v>
      </c>
      <c r="G1838" s="323" t="s">
        <v>1539</v>
      </c>
      <c r="H1838" s="323" t="s">
        <v>1539</v>
      </c>
    </row>
    <row r="1839" spans="1:8" x14ac:dyDescent="0.25">
      <c r="A1839" s="103"/>
      <c r="B1839" s="324"/>
      <c r="C1839" s="324" t="s">
        <v>1539</v>
      </c>
      <c r="D1839" t="s">
        <v>1539</v>
      </c>
      <c r="E1839" s="323" t="s">
        <v>1539</v>
      </c>
      <c r="G1839" s="323" t="s">
        <v>1539</v>
      </c>
      <c r="H1839" s="323" t="s">
        <v>1539</v>
      </c>
    </row>
    <row r="1840" spans="1:8" x14ac:dyDescent="0.25">
      <c r="A1840" s="103"/>
      <c r="B1840" s="324"/>
      <c r="C1840" s="324" t="s">
        <v>1539</v>
      </c>
      <c r="D1840" t="s">
        <v>1539</v>
      </c>
      <c r="E1840" s="323" t="s">
        <v>1539</v>
      </c>
      <c r="G1840" s="323" t="s">
        <v>1539</v>
      </c>
      <c r="H1840" s="323" t="s">
        <v>1539</v>
      </c>
    </row>
    <row r="1841" spans="1:8" x14ac:dyDescent="0.25">
      <c r="A1841" s="103"/>
      <c r="B1841" s="324"/>
      <c r="C1841" s="324" t="s">
        <v>1539</v>
      </c>
      <c r="D1841" t="s">
        <v>1539</v>
      </c>
      <c r="E1841" s="323" t="s">
        <v>1539</v>
      </c>
      <c r="G1841" s="323" t="s">
        <v>1539</v>
      </c>
      <c r="H1841" s="323" t="s">
        <v>1539</v>
      </c>
    </row>
    <row r="1842" spans="1:8" x14ac:dyDescent="0.25">
      <c r="A1842" s="103"/>
      <c r="B1842" s="324"/>
      <c r="C1842" s="324" t="s">
        <v>1539</v>
      </c>
      <c r="D1842" t="s">
        <v>1539</v>
      </c>
      <c r="E1842" s="323" t="s">
        <v>1539</v>
      </c>
      <c r="G1842" s="323" t="s">
        <v>1539</v>
      </c>
      <c r="H1842" s="323" t="s">
        <v>1539</v>
      </c>
    </row>
    <row r="1843" spans="1:8" x14ac:dyDescent="0.25">
      <c r="A1843" s="103"/>
      <c r="B1843" s="324"/>
      <c r="C1843" s="324" t="s">
        <v>1539</v>
      </c>
      <c r="D1843" t="s">
        <v>1539</v>
      </c>
      <c r="E1843" s="323" t="s">
        <v>1539</v>
      </c>
      <c r="G1843" s="323" t="s">
        <v>1539</v>
      </c>
      <c r="H1843" s="323" t="s">
        <v>1539</v>
      </c>
    </row>
    <row r="1844" spans="1:8" x14ac:dyDescent="0.25">
      <c r="A1844" s="103"/>
      <c r="B1844" s="324"/>
      <c r="C1844" s="324" t="s">
        <v>1539</v>
      </c>
      <c r="D1844" t="s">
        <v>1539</v>
      </c>
      <c r="E1844" s="323" t="s">
        <v>1539</v>
      </c>
      <c r="G1844" s="323" t="s">
        <v>1539</v>
      </c>
      <c r="H1844" s="323" t="s">
        <v>1539</v>
      </c>
    </row>
    <row r="1845" spans="1:8" x14ac:dyDescent="0.25">
      <c r="A1845" s="103"/>
      <c r="B1845" s="324"/>
      <c r="C1845" s="324" t="s">
        <v>1539</v>
      </c>
      <c r="D1845" t="s">
        <v>1539</v>
      </c>
      <c r="E1845" s="323" t="s">
        <v>1539</v>
      </c>
      <c r="G1845" s="323" t="s">
        <v>1539</v>
      </c>
      <c r="H1845" s="323" t="s">
        <v>1539</v>
      </c>
    </row>
    <row r="1846" spans="1:8" x14ac:dyDescent="0.25">
      <c r="A1846" s="103"/>
      <c r="B1846" s="324"/>
      <c r="C1846" s="324" t="s">
        <v>1539</v>
      </c>
      <c r="D1846" t="s">
        <v>1539</v>
      </c>
      <c r="E1846" s="323" t="s">
        <v>1539</v>
      </c>
      <c r="G1846" s="323" t="s">
        <v>1539</v>
      </c>
      <c r="H1846" s="323" t="s">
        <v>1539</v>
      </c>
    </row>
    <row r="1847" spans="1:8" x14ac:dyDescent="0.25">
      <c r="A1847" s="103"/>
      <c r="B1847" s="324"/>
      <c r="C1847" s="324" t="s">
        <v>1539</v>
      </c>
      <c r="D1847" t="s">
        <v>1539</v>
      </c>
      <c r="E1847" s="323" t="s">
        <v>1539</v>
      </c>
      <c r="G1847" s="323" t="s">
        <v>1539</v>
      </c>
      <c r="H1847" s="323" t="s">
        <v>1539</v>
      </c>
    </row>
    <row r="1848" spans="1:8" x14ac:dyDescent="0.25">
      <c r="A1848" s="103"/>
      <c r="B1848" s="324"/>
      <c r="C1848" s="324" t="s">
        <v>1539</v>
      </c>
      <c r="D1848" t="s">
        <v>1539</v>
      </c>
      <c r="E1848" s="323" t="s">
        <v>1539</v>
      </c>
      <c r="G1848" s="323" t="s">
        <v>1539</v>
      </c>
      <c r="H1848" s="323" t="s">
        <v>1539</v>
      </c>
    </row>
    <row r="1849" spans="1:8" x14ac:dyDescent="0.25">
      <c r="A1849" s="103"/>
      <c r="B1849" s="324"/>
      <c r="C1849" s="324" t="s">
        <v>1539</v>
      </c>
      <c r="D1849" t="s">
        <v>1539</v>
      </c>
      <c r="E1849" s="323" t="s">
        <v>1539</v>
      </c>
      <c r="G1849" s="323" t="s">
        <v>1539</v>
      </c>
      <c r="H1849" s="323" t="s">
        <v>1539</v>
      </c>
    </row>
    <row r="1850" spans="1:8" x14ac:dyDescent="0.25">
      <c r="A1850" s="103"/>
      <c r="B1850" s="324"/>
      <c r="C1850" s="324" t="s">
        <v>1539</v>
      </c>
      <c r="D1850" t="s">
        <v>1539</v>
      </c>
      <c r="E1850" s="323" t="s">
        <v>1539</v>
      </c>
      <c r="G1850" s="323" t="s">
        <v>1539</v>
      </c>
      <c r="H1850" s="323" t="s">
        <v>1539</v>
      </c>
    </row>
    <row r="1851" spans="1:8" x14ac:dyDescent="0.25">
      <c r="A1851" s="103"/>
      <c r="B1851" s="324"/>
      <c r="C1851" s="324" t="s">
        <v>1539</v>
      </c>
      <c r="D1851" t="s">
        <v>1539</v>
      </c>
      <c r="E1851" s="323" t="s">
        <v>1539</v>
      </c>
      <c r="G1851" s="323" t="s">
        <v>1539</v>
      </c>
      <c r="H1851" s="323" t="s">
        <v>1539</v>
      </c>
    </row>
    <row r="1852" spans="1:8" x14ac:dyDescent="0.25">
      <c r="A1852" s="103"/>
      <c r="B1852" s="324"/>
      <c r="C1852" s="324" t="s">
        <v>1539</v>
      </c>
      <c r="D1852" t="s">
        <v>1539</v>
      </c>
      <c r="E1852" s="323" t="s">
        <v>1539</v>
      </c>
      <c r="G1852" s="323" t="s">
        <v>1539</v>
      </c>
      <c r="H1852" s="323" t="s">
        <v>1539</v>
      </c>
    </row>
    <row r="1853" spans="1:8" x14ac:dyDescent="0.25">
      <c r="A1853" s="103"/>
      <c r="B1853" s="324"/>
      <c r="C1853" s="324" t="s">
        <v>1539</v>
      </c>
      <c r="D1853" t="s">
        <v>1539</v>
      </c>
      <c r="E1853" s="323" t="s">
        <v>1539</v>
      </c>
      <c r="G1853" s="323" t="s">
        <v>1539</v>
      </c>
      <c r="H1853" s="323" t="s">
        <v>1539</v>
      </c>
    </row>
    <row r="1854" spans="1:8" x14ac:dyDescent="0.25">
      <c r="A1854" s="103"/>
      <c r="B1854" s="324"/>
      <c r="C1854" s="324" t="s">
        <v>1539</v>
      </c>
      <c r="D1854" t="s">
        <v>1539</v>
      </c>
      <c r="E1854" s="323" t="s">
        <v>1539</v>
      </c>
      <c r="G1854" s="323" t="s">
        <v>1539</v>
      </c>
      <c r="H1854" s="323" t="s">
        <v>1539</v>
      </c>
    </row>
    <row r="1855" spans="1:8" x14ac:dyDescent="0.25">
      <c r="A1855" s="103"/>
      <c r="B1855" s="324"/>
      <c r="C1855" s="324" t="s">
        <v>1539</v>
      </c>
      <c r="D1855" t="s">
        <v>1539</v>
      </c>
      <c r="E1855" s="323" t="s">
        <v>1539</v>
      </c>
      <c r="G1855" s="323" t="s">
        <v>1539</v>
      </c>
      <c r="H1855" s="323" t="s">
        <v>1539</v>
      </c>
    </row>
    <row r="1856" spans="1:8" x14ac:dyDescent="0.25">
      <c r="A1856" s="103"/>
      <c r="B1856" s="324"/>
      <c r="C1856" s="324" t="s">
        <v>1539</v>
      </c>
      <c r="D1856" t="s">
        <v>1539</v>
      </c>
      <c r="E1856" s="323" t="s">
        <v>1539</v>
      </c>
      <c r="G1856" s="323" t="s">
        <v>1539</v>
      </c>
      <c r="H1856" s="323" t="s">
        <v>1539</v>
      </c>
    </row>
    <row r="1857" spans="1:8" x14ac:dyDescent="0.25">
      <c r="A1857" s="103"/>
      <c r="B1857" s="324"/>
      <c r="C1857" s="324" t="s">
        <v>1539</v>
      </c>
      <c r="D1857" t="s">
        <v>1539</v>
      </c>
      <c r="E1857" s="323" t="s">
        <v>1539</v>
      </c>
      <c r="G1857" s="323" t="s">
        <v>1539</v>
      </c>
      <c r="H1857" s="323" t="s">
        <v>1539</v>
      </c>
    </row>
    <row r="1858" spans="1:8" x14ac:dyDescent="0.25">
      <c r="A1858" s="103"/>
      <c r="B1858" s="324"/>
      <c r="C1858" s="324" t="s">
        <v>1539</v>
      </c>
      <c r="D1858" t="s">
        <v>1539</v>
      </c>
      <c r="E1858" s="323" t="s">
        <v>1539</v>
      </c>
      <c r="G1858" s="323" t="s">
        <v>1539</v>
      </c>
      <c r="H1858" s="323" t="s">
        <v>1539</v>
      </c>
    </row>
    <row r="1859" spans="1:8" x14ac:dyDescent="0.25">
      <c r="A1859" s="103"/>
      <c r="B1859" s="324"/>
      <c r="C1859" s="324" t="s">
        <v>1539</v>
      </c>
      <c r="D1859" t="s">
        <v>1539</v>
      </c>
      <c r="E1859" s="323" t="s">
        <v>1539</v>
      </c>
      <c r="G1859" s="323" t="s">
        <v>1539</v>
      </c>
      <c r="H1859" s="323" t="s">
        <v>1539</v>
      </c>
    </row>
    <row r="1860" spans="1:8" x14ac:dyDescent="0.25">
      <c r="A1860" s="103"/>
      <c r="B1860" s="326"/>
      <c r="C1860" s="324" t="s">
        <v>1539</v>
      </c>
      <c r="D1860" t="s">
        <v>1539</v>
      </c>
      <c r="E1860" s="323" t="s">
        <v>1539</v>
      </c>
      <c r="G1860" s="323" t="s">
        <v>1539</v>
      </c>
      <c r="H1860" s="323" t="s">
        <v>1539</v>
      </c>
    </row>
    <row r="1861" spans="1:8" x14ac:dyDescent="0.25">
      <c r="A1861" s="103"/>
      <c r="C1861" s="324" t="s">
        <v>1539</v>
      </c>
      <c r="D1861" t="s">
        <v>1539</v>
      </c>
      <c r="E1861" s="323" t="s">
        <v>1539</v>
      </c>
      <c r="G1861" s="323" t="s">
        <v>1539</v>
      </c>
      <c r="H1861" s="323" t="s">
        <v>1539</v>
      </c>
    </row>
    <row r="1862" spans="1:8" x14ac:dyDescent="0.25">
      <c r="A1862" s="103"/>
      <c r="C1862" s="324" t="s">
        <v>1539</v>
      </c>
      <c r="D1862" t="s">
        <v>1539</v>
      </c>
      <c r="E1862" s="323" t="s">
        <v>1539</v>
      </c>
      <c r="G1862" s="323" t="s">
        <v>1539</v>
      </c>
      <c r="H1862" s="323" t="s">
        <v>1539</v>
      </c>
    </row>
    <row r="1863" spans="1:8" x14ac:dyDescent="0.25">
      <c r="A1863" s="103"/>
      <c r="C1863" s="324" t="s">
        <v>1539</v>
      </c>
      <c r="D1863" t="s">
        <v>1539</v>
      </c>
      <c r="E1863" s="323" t="s">
        <v>1539</v>
      </c>
      <c r="G1863" s="323" t="s">
        <v>1539</v>
      </c>
      <c r="H1863" s="323" t="s">
        <v>1539</v>
      </c>
    </row>
    <row r="1864" spans="1:8" x14ac:dyDescent="0.25">
      <c r="A1864" s="103"/>
      <c r="C1864" s="324" t="s">
        <v>1539</v>
      </c>
      <c r="D1864" t="s">
        <v>1539</v>
      </c>
      <c r="E1864" s="323" t="s">
        <v>1539</v>
      </c>
      <c r="G1864" s="323" t="s">
        <v>1539</v>
      </c>
      <c r="H1864" s="323" t="s">
        <v>1539</v>
      </c>
    </row>
    <row r="1865" spans="1:8" x14ac:dyDescent="0.25">
      <c r="A1865" s="103"/>
      <c r="B1865" s="324"/>
      <c r="C1865" s="324" t="s">
        <v>1539</v>
      </c>
      <c r="D1865" t="s">
        <v>1539</v>
      </c>
      <c r="E1865" s="323" t="s">
        <v>1539</v>
      </c>
      <c r="G1865" s="323" t="s">
        <v>1539</v>
      </c>
      <c r="H1865" s="323" t="s">
        <v>1539</v>
      </c>
    </row>
    <row r="1866" spans="1:8" x14ac:dyDescent="0.25">
      <c r="A1866" s="103"/>
      <c r="B1866" s="324"/>
      <c r="C1866" s="324" t="s">
        <v>1539</v>
      </c>
      <c r="D1866" t="s">
        <v>1539</v>
      </c>
      <c r="E1866" s="323" t="s">
        <v>1539</v>
      </c>
      <c r="G1866" s="323" t="s">
        <v>1539</v>
      </c>
      <c r="H1866" s="323" t="s">
        <v>1539</v>
      </c>
    </row>
    <row r="1867" spans="1:8" x14ac:dyDescent="0.25">
      <c r="A1867" s="103"/>
      <c r="B1867" s="324"/>
      <c r="C1867" s="324" t="s">
        <v>1539</v>
      </c>
      <c r="D1867" t="s">
        <v>1539</v>
      </c>
      <c r="E1867" s="323" t="s">
        <v>1539</v>
      </c>
      <c r="G1867" s="323" t="s">
        <v>1539</v>
      </c>
      <c r="H1867" s="323" t="s">
        <v>1539</v>
      </c>
    </row>
    <row r="1868" spans="1:8" x14ac:dyDescent="0.25">
      <c r="A1868" s="103"/>
      <c r="B1868" s="324"/>
      <c r="C1868" s="324" t="s">
        <v>1539</v>
      </c>
      <c r="D1868" t="s">
        <v>1539</v>
      </c>
      <c r="E1868" s="323" t="s">
        <v>1539</v>
      </c>
      <c r="G1868" s="323" t="s">
        <v>1539</v>
      </c>
      <c r="H1868" s="323" t="s">
        <v>1539</v>
      </c>
    </row>
    <row r="1869" spans="1:8" x14ac:dyDescent="0.25">
      <c r="A1869" s="103"/>
      <c r="B1869" s="324"/>
      <c r="C1869" s="324" t="s">
        <v>1539</v>
      </c>
      <c r="D1869" t="s">
        <v>1539</v>
      </c>
      <c r="E1869" s="323" t="s">
        <v>1539</v>
      </c>
      <c r="G1869" s="323" t="s">
        <v>1539</v>
      </c>
      <c r="H1869" s="323" t="s">
        <v>1539</v>
      </c>
    </row>
    <row r="1870" spans="1:8" x14ac:dyDescent="0.25">
      <c r="A1870" s="103"/>
      <c r="B1870" s="324"/>
      <c r="C1870" s="324" t="s">
        <v>1539</v>
      </c>
      <c r="D1870" t="s">
        <v>1539</v>
      </c>
      <c r="E1870" s="323" t="s">
        <v>1539</v>
      </c>
      <c r="G1870" s="323" t="s">
        <v>1539</v>
      </c>
      <c r="H1870" s="323" t="s">
        <v>1539</v>
      </c>
    </row>
    <row r="1871" spans="1:8" x14ac:dyDescent="0.25">
      <c r="A1871" s="103"/>
      <c r="B1871" s="324"/>
      <c r="C1871" s="324" t="s">
        <v>1539</v>
      </c>
      <c r="D1871" t="s">
        <v>1539</v>
      </c>
      <c r="E1871" s="323" t="s">
        <v>1539</v>
      </c>
      <c r="G1871" s="323" t="s">
        <v>1539</v>
      </c>
      <c r="H1871" s="323" t="s">
        <v>1539</v>
      </c>
    </row>
    <row r="1872" spans="1:8" x14ac:dyDescent="0.25">
      <c r="A1872" s="103"/>
      <c r="B1872" s="326"/>
      <c r="C1872" s="324" t="s">
        <v>1539</v>
      </c>
      <c r="D1872" t="s">
        <v>1539</v>
      </c>
      <c r="E1872" s="323" t="s">
        <v>1539</v>
      </c>
      <c r="G1872" s="323" t="s">
        <v>1539</v>
      </c>
      <c r="H1872" s="323" t="s">
        <v>1539</v>
      </c>
    </row>
    <row r="1873" spans="1:8" x14ac:dyDescent="0.25">
      <c r="A1873" s="103"/>
      <c r="C1873" s="324" t="s">
        <v>1539</v>
      </c>
      <c r="D1873" t="s">
        <v>1539</v>
      </c>
      <c r="E1873" s="323" t="s">
        <v>1539</v>
      </c>
      <c r="G1873" s="323" t="s">
        <v>1539</v>
      </c>
      <c r="H1873" s="323" t="s">
        <v>1539</v>
      </c>
    </row>
    <row r="1874" spans="1:8" x14ac:dyDescent="0.25">
      <c r="A1874" s="103"/>
      <c r="C1874" s="324" t="s">
        <v>1539</v>
      </c>
      <c r="D1874" t="s">
        <v>1539</v>
      </c>
      <c r="E1874" s="323" t="s">
        <v>1539</v>
      </c>
      <c r="G1874" s="323" t="s">
        <v>1539</v>
      </c>
      <c r="H1874" s="323" t="s">
        <v>1539</v>
      </c>
    </row>
    <row r="1875" spans="1:8" x14ac:dyDescent="0.25">
      <c r="A1875" s="103"/>
      <c r="C1875" s="324" t="s">
        <v>1539</v>
      </c>
      <c r="D1875" t="s">
        <v>1539</v>
      </c>
      <c r="E1875" s="323" t="s">
        <v>1539</v>
      </c>
      <c r="G1875" s="323" t="s">
        <v>1539</v>
      </c>
      <c r="H1875" s="323" t="s">
        <v>1539</v>
      </c>
    </row>
    <row r="1876" spans="1:8" x14ac:dyDescent="0.25">
      <c r="A1876" s="103"/>
      <c r="C1876" s="324" t="s">
        <v>1539</v>
      </c>
      <c r="D1876" t="s">
        <v>1539</v>
      </c>
      <c r="E1876" s="323" t="s">
        <v>1539</v>
      </c>
      <c r="G1876" s="323" t="s">
        <v>1539</v>
      </c>
      <c r="H1876" s="323" t="s">
        <v>1539</v>
      </c>
    </row>
    <row r="1877" spans="1:8" x14ac:dyDescent="0.25">
      <c r="A1877" s="103"/>
      <c r="B1877" s="324"/>
      <c r="C1877" s="324" t="s">
        <v>1539</v>
      </c>
      <c r="D1877" t="s">
        <v>1539</v>
      </c>
      <c r="E1877" s="323" t="s">
        <v>1539</v>
      </c>
      <c r="G1877" s="323" t="s">
        <v>1539</v>
      </c>
      <c r="H1877" s="323" t="s">
        <v>1539</v>
      </c>
    </row>
    <row r="1878" spans="1:8" x14ac:dyDescent="0.25">
      <c r="A1878" s="103"/>
      <c r="B1878" s="324"/>
      <c r="C1878" s="324" t="s">
        <v>1539</v>
      </c>
      <c r="D1878" t="s">
        <v>1539</v>
      </c>
      <c r="E1878" s="323" t="s">
        <v>1539</v>
      </c>
      <c r="G1878" s="323" t="s">
        <v>1539</v>
      </c>
      <c r="H1878" s="323" t="s">
        <v>1539</v>
      </c>
    </row>
    <row r="1879" spans="1:8" x14ac:dyDescent="0.25">
      <c r="A1879" s="103"/>
      <c r="B1879" s="324"/>
      <c r="C1879" s="324" t="s">
        <v>1539</v>
      </c>
      <c r="D1879" t="s">
        <v>1539</v>
      </c>
      <c r="E1879" s="323" t="s">
        <v>1539</v>
      </c>
      <c r="G1879" s="323" t="s">
        <v>1539</v>
      </c>
      <c r="H1879" s="323" t="s">
        <v>1539</v>
      </c>
    </row>
    <row r="1880" spans="1:8" x14ac:dyDescent="0.25">
      <c r="A1880" s="103"/>
      <c r="B1880" s="324"/>
      <c r="C1880" s="324" t="s">
        <v>1539</v>
      </c>
      <c r="D1880" t="s">
        <v>1539</v>
      </c>
      <c r="E1880" s="323" t="s">
        <v>1539</v>
      </c>
      <c r="G1880" s="323" t="s">
        <v>1539</v>
      </c>
      <c r="H1880" s="323" t="s">
        <v>1539</v>
      </c>
    </row>
    <row r="1881" spans="1:8" x14ac:dyDescent="0.25">
      <c r="A1881" s="103"/>
      <c r="B1881" s="324"/>
      <c r="C1881" s="324" t="s">
        <v>1539</v>
      </c>
      <c r="D1881" t="s">
        <v>1539</v>
      </c>
      <c r="E1881" s="323" t="s">
        <v>1539</v>
      </c>
      <c r="G1881" s="323" t="s">
        <v>1539</v>
      </c>
      <c r="H1881" s="323" t="s">
        <v>1539</v>
      </c>
    </row>
    <row r="1882" spans="1:8" x14ac:dyDescent="0.25">
      <c r="A1882" s="103"/>
      <c r="B1882" s="324"/>
      <c r="C1882" s="324" t="s">
        <v>1539</v>
      </c>
      <c r="D1882" t="s">
        <v>1539</v>
      </c>
      <c r="E1882" s="323" t="s">
        <v>1539</v>
      </c>
      <c r="G1882" s="323" t="s">
        <v>1539</v>
      </c>
      <c r="H1882" s="323" t="s">
        <v>1539</v>
      </c>
    </row>
    <row r="1883" spans="1:8" x14ac:dyDescent="0.25">
      <c r="A1883" s="103"/>
      <c r="B1883" s="324"/>
      <c r="C1883" s="324" t="s">
        <v>1539</v>
      </c>
      <c r="D1883" t="s">
        <v>1539</v>
      </c>
      <c r="E1883" s="323" t="s">
        <v>1539</v>
      </c>
      <c r="G1883" s="323" t="s">
        <v>1539</v>
      </c>
      <c r="H1883" s="323" t="s">
        <v>1539</v>
      </c>
    </row>
    <row r="1884" spans="1:8" x14ac:dyDescent="0.25">
      <c r="A1884" s="103"/>
      <c r="B1884" s="324"/>
      <c r="C1884" s="324" t="s">
        <v>1539</v>
      </c>
      <c r="D1884" t="s">
        <v>1539</v>
      </c>
      <c r="E1884" s="323" t="s">
        <v>1539</v>
      </c>
      <c r="G1884" s="323" t="s">
        <v>1539</v>
      </c>
      <c r="H1884" s="323" t="s">
        <v>1539</v>
      </c>
    </row>
    <row r="1885" spans="1:8" x14ac:dyDescent="0.25">
      <c r="A1885" s="103"/>
      <c r="B1885" s="324"/>
      <c r="C1885" s="324" t="s">
        <v>1539</v>
      </c>
      <c r="D1885" t="s">
        <v>1539</v>
      </c>
      <c r="E1885" s="323" t="s">
        <v>1539</v>
      </c>
      <c r="G1885" s="323" t="s">
        <v>1539</v>
      </c>
      <c r="H1885" s="323" t="s">
        <v>1539</v>
      </c>
    </row>
    <row r="1886" spans="1:8" x14ac:dyDescent="0.25">
      <c r="A1886" s="103"/>
      <c r="B1886" s="324"/>
      <c r="C1886" s="324" t="s">
        <v>1539</v>
      </c>
      <c r="D1886" t="s">
        <v>1539</v>
      </c>
      <c r="E1886" s="323" t="s">
        <v>1539</v>
      </c>
      <c r="G1886" s="323" t="s">
        <v>1539</v>
      </c>
      <c r="H1886" s="323" t="s">
        <v>1539</v>
      </c>
    </row>
    <row r="1887" spans="1:8" x14ac:dyDescent="0.25">
      <c r="A1887" s="103"/>
      <c r="B1887" s="324"/>
      <c r="C1887" s="324" t="s">
        <v>1539</v>
      </c>
      <c r="D1887" t="s">
        <v>1539</v>
      </c>
      <c r="E1887" s="323" t="s">
        <v>1539</v>
      </c>
      <c r="G1887" s="323" t="s">
        <v>1539</v>
      </c>
      <c r="H1887" s="323" t="s">
        <v>1539</v>
      </c>
    </row>
    <row r="1888" spans="1:8" x14ac:dyDescent="0.25">
      <c r="A1888" s="103"/>
      <c r="B1888" s="324"/>
      <c r="C1888" s="324" t="s">
        <v>1539</v>
      </c>
      <c r="D1888" t="s">
        <v>1539</v>
      </c>
      <c r="E1888" s="323" t="s">
        <v>1539</v>
      </c>
      <c r="G1888" s="323" t="s">
        <v>1539</v>
      </c>
      <c r="H1888" s="323" t="s">
        <v>1539</v>
      </c>
    </row>
    <row r="1889" spans="1:8" x14ac:dyDescent="0.25">
      <c r="A1889" s="103"/>
      <c r="B1889" s="324"/>
      <c r="C1889" s="324" t="s">
        <v>1539</v>
      </c>
      <c r="D1889" t="s">
        <v>1539</v>
      </c>
      <c r="E1889" s="323" t="s">
        <v>1539</v>
      </c>
      <c r="G1889" s="323" t="s">
        <v>1539</v>
      </c>
      <c r="H1889" s="323" t="s">
        <v>1539</v>
      </c>
    </row>
    <row r="1890" spans="1:8" x14ac:dyDescent="0.25">
      <c r="A1890" s="103"/>
      <c r="B1890" s="324"/>
      <c r="C1890" s="324" t="s">
        <v>1539</v>
      </c>
      <c r="D1890" t="s">
        <v>1539</v>
      </c>
      <c r="E1890" s="323" t="s">
        <v>1539</v>
      </c>
      <c r="G1890" s="323" t="s">
        <v>1539</v>
      </c>
      <c r="H1890" s="323" t="s">
        <v>1539</v>
      </c>
    </row>
    <row r="1891" spans="1:8" x14ac:dyDescent="0.25">
      <c r="A1891" s="103"/>
      <c r="B1891" s="324"/>
      <c r="C1891" s="324" t="s">
        <v>1539</v>
      </c>
      <c r="D1891" t="s">
        <v>1539</v>
      </c>
      <c r="E1891" s="323" t="s">
        <v>1539</v>
      </c>
      <c r="G1891" s="323" t="s">
        <v>1539</v>
      </c>
      <c r="H1891" s="323" t="s">
        <v>1539</v>
      </c>
    </row>
    <row r="1892" spans="1:8" x14ac:dyDescent="0.25">
      <c r="A1892" s="103"/>
      <c r="B1892" s="324"/>
      <c r="C1892" s="324" t="s">
        <v>1539</v>
      </c>
      <c r="D1892" t="s">
        <v>1539</v>
      </c>
      <c r="E1892" s="323" t="s">
        <v>1539</v>
      </c>
      <c r="G1892" s="323" t="s">
        <v>1539</v>
      </c>
      <c r="H1892" s="323" t="s">
        <v>1539</v>
      </c>
    </row>
    <row r="1893" spans="1:8" x14ac:dyDescent="0.25">
      <c r="A1893" s="103"/>
      <c r="B1893" s="324"/>
      <c r="C1893" s="324" t="s">
        <v>1539</v>
      </c>
      <c r="D1893" t="s">
        <v>1539</v>
      </c>
      <c r="E1893" s="323" t="s">
        <v>1539</v>
      </c>
      <c r="G1893" s="323" t="s">
        <v>1539</v>
      </c>
      <c r="H1893" s="323" t="s">
        <v>1539</v>
      </c>
    </row>
    <row r="1894" spans="1:8" x14ac:dyDescent="0.25">
      <c r="A1894" s="103"/>
      <c r="B1894" s="324"/>
      <c r="C1894" s="324" t="s">
        <v>1539</v>
      </c>
      <c r="D1894" t="s">
        <v>1539</v>
      </c>
      <c r="E1894" s="323" t="s">
        <v>1539</v>
      </c>
      <c r="G1894" s="323" t="s">
        <v>1539</v>
      </c>
      <c r="H1894" s="323" t="s">
        <v>1539</v>
      </c>
    </row>
    <row r="1895" spans="1:8" x14ac:dyDescent="0.25">
      <c r="A1895" s="103"/>
      <c r="B1895" s="324"/>
      <c r="C1895" s="324" t="s">
        <v>1539</v>
      </c>
      <c r="D1895" t="s">
        <v>1539</v>
      </c>
      <c r="E1895" s="323" t="s">
        <v>1539</v>
      </c>
      <c r="G1895" s="323" t="s">
        <v>1539</v>
      </c>
      <c r="H1895" s="323" t="s">
        <v>1539</v>
      </c>
    </row>
    <row r="1896" spans="1:8" x14ac:dyDescent="0.25">
      <c r="A1896" s="103"/>
      <c r="B1896" s="324"/>
      <c r="C1896" s="324" t="s">
        <v>1539</v>
      </c>
      <c r="D1896" t="s">
        <v>1539</v>
      </c>
      <c r="E1896" s="323" t="s">
        <v>1539</v>
      </c>
      <c r="G1896" s="323" t="s">
        <v>1539</v>
      </c>
      <c r="H1896" s="323" t="s">
        <v>1539</v>
      </c>
    </row>
    <row r="1897" spans="1:8" x14ac:dyDescent="0.25">
      <c r="A1897" s="103"/>
      <c r="B1897" s="324"/>
      <c r="C1897" s="324" t="s">
        <v>1539</v>
      </c>
      <c r="D1897" t="s">
        <v>1539</v>
      </c>
      <c r="E1897" s="323" t="s">
        <v>1539</v>
      </c>
      <c r="G1897" s="323" t="s">
        <v>1539</v>
      </c>
      <c r="H1897" s="323" t="s">
        <v>1539</v>
      </c>
    </row>
    <row r="1898" spans="1:8" x14ac:dyDescent="0.25">
      <c r="A1898" s="103"/>
      <c r="B1898" s="324"/>
      <c r="C1898" s="324" t="s">
        <v>1539</v>
      </c>
      <c r="D1898" t="s">
        <v>1539</v>
      </c>
      <c r="E1898" s="323" t="s">
        <v>1539</v>
      </c>
      <c r="G1898" s="323" t="s">
        <v>1539</v>
      </c>
      <c r="H1898" s="323" t="s">
        <v>1539</v>
      </c>
    </row>
    <row r="1899" spans="1:8" x14ac:dyDescent="0.25">
      <c r="A1899" s="103"/>
      <c r="B1899" s="324"/>
      <c r="C1899" s="324" t="s">
        <v>1539</v>
      </c>
      <c r="D1899" t="s">
        <v>1539</v>
      </c>
      <c r="E1899" s="323" t="s">
        <v>1539</v>
      </c>
      <c r="G1899" s="323" t="s">
        <v>1539</v>
      </c>
      <c r="H1899" s="323" t="s">
        <v>1539</v>
      </c>
    </row>
    <row r="1900" spans="1:8" x14ac:dyDescent="0.25">
      <c r="A1900" s="103"/>
      <c r="B1900" s="324"/>
      <c r="C1900" s="324" t="s">
        <v>1539</v>
      </c>
      <c r="D1900" t="s">
        <v>1539</v>
      </c>
      <c r="E1900" s="323" t="s">
        <v>1539</v>
      </c>
      <c r="G1900" s="323" t="s">
        <v>1539</v>
      </c>
      <c r="H1900" s="323" t="s">
        <v>1539</v>
      </c>
    </row>
    <row r="1901" spans="1:8" x14ac:dyDescent="0.25">
      <c r="A1901" s="103"/>
      <c r="B1901" s="324"/>
      <c r="C1901" s="324" t="s">
        <v>1539</v>
      </c>
      <c r="D1901" t="s">
        <v>1539</v>
      </c>
      <c r="E1901" s="323" t="s">
        <v>1539</v>
      </c>
      <c r="G1901" s="323" t="s">
        <v>1539</v>
      </c>
      <c r="H1901" s="323" t="s">
        <v>1539</v>
      </c>
    </row>
    <row r="1902" spans="1:8" x14ac:dyDescent="0.25">
      <c r="A1902" s="103"/>
      <c r="B1902" s="324"/>
      <c r="C1902" s="324" t="s">
        <v>1539</v>
      </c>
      <c r="D1902" t="s">
        <v>1539</v>
      </c>
      <c r="E1902" s="323" t="s">
        <v>1539</v>
      </c>
      <c r="G1902" s="323" t="s">
        <v>1539</v>
      </c>
      <c r="H1902" s="323" t="s">
        <v>1539</v>
      </c>
    </row>
    <row r="1903" spans="1:8" x14ac:dyDescent="0.25">
      <c r="A1903" s="103"/>
      <c r="B1903" s="324"/>
      <c r="C1903" s="324" t="s">
        <v>1539</v>
      </c>
      <c r="D1903" t="s">
        <v>1539</v>
      </c>
      <c r="E1903" s="323" t="s">
        <v>1539</v>
      </c>
      <c r="G1903" s="323" t="s">
        <v>1539</v>
      </c>
      <c r="H1903" s="323" t="s">
        <v>1539</v>
      </c>
    </row>
    <row r="1904" spans="1:8" x14ac:dyDescent="0.25">
      <c r="A1904" s="103"/>
      <c r="B1904" s="324"/>
      <c r="C1904" s="324" t="s">
        <v>1539</v>
      </c>
      <c r="D1904" t="s">
        <v>1539</v>
      </c>
      <c r="E1904" s="323" t="s">
        <v>1539</v>
      </c>
      <c r="G1904" s="323" t="s">
        <v>1539</v>
      </c>
      <c r="H1904" s="323" t="s">
        <v>1539</v>
      </c>
    </row>
    <row r="1905" spans="1:8" x14ac:dyDescent="0.25">
      <c r="A1905" s="103"/>
      <c r="B1905" s="324"/>
      <c r="C1905" s="324" t="s">
        <v>1539</v>
      </c>
      <c r="D1905" t="s">
        <v>1539</v>
      </c>
      <c r="E1905" s="323" t="s">
        <v>1539</v>
      </c>
      <c r="G1905" s="323" t="s">
        <v>1539</v>
      </c>
      <c r="H1905" s="323" t="s">
        <v>1539</v>
      </c>
    </row>
    <row r="1906" spans="1:8" x14ac:dyDescent="0.25">
      <c r="A1906" s="103"/>
      <c r="B1906" s="324"/>
      <c r="C1906" s="324" t="s">
        <v>1539</v>
      </c>
      <c r="D1906" t="s">
        <v>1539</v>
      </c>
      <c r="E1906" s="323" t="s">
        <v>1539</v>
      </c>
      <c r="G1906" s="323" t="s">
        <v>1539</v>
      </c>
      <c r="H1906" s="323" t="s">
        <v>1539</v>
      </c>
    </row>
    <row r="1907" spans="1:8" x14ac:dyDescent="0.25">
      <c r="A1907" s="103"/>
      <c r="B1907" s="324"/>
      <c r="C1907" s="324" t="s">
        <v>1539</v>
      </c>
      <c r="D1907" t="s">
        <v>1539</v>
      </c>
      <c r="E1907" s="323" t="s">
        <v>1539</v>
      </c>
      <c r="G1907" s="323" t="s">
        <v>1539</v>
      </c>
      <c r="H1907" s="323" t="s">
        <v>1539</v>
      </c>
    </row>
    <row r="1908" spans="1:8" x14ac:dyDescent="0.25">
      <c r="A1908" s="103"/>
      <c r="B1908" s="324"/>
      <c r="C1908" s="324" t="s">
        <v>1539</v>
      </c>
      <c r="D1908" t="s">
        <v>1539</v>
      </c>
      <c r="E1908" s="323" t="s">
        <v>1539</v>
      </c>
      <c r="G1908" s="323" t="s">
        <v>1539</v>
      </c>
      <c r="H1908" s="323" t="s">
        <v>1539</v>
      </c>
    </row>
    <row r="1909" spans="1:8" x14ac:dyDescent="0.25">
      <c r="A1909" s="103"/>
      <c r="B1909" s="324"/>
      <c r="C1909" s="324" t="s">
        <v>1539</v>
      </c>
      <c r="D1909" t="s">
        <v>1539</v>
      </c>
      <c r="E1909" s="323" t="s">
        <v>1539</v>
      </c>
      <c r="G1909" s="323" t="s">
        <v>1539</v>
      </c>
      <c r="H1909" s="323" t="s">
        <v>1539</v>
      </c>
    </row>
    <row r="1910" spans="1:8" x14ac:dyDescent="0.25">
      <c r="A1910" s="103"/>
      <c r="B1910" s="324"/>
      <c r="C1910" s="324" t="s">
        <v>1539</v>
      </c>
      <c r="D1910" t="s">
        <v>1539</v>
      </c>
      <c r="E1910" s="323" t="s">
        <v>1539</v>
      </c>
      <c r="G1910" s="323" t="s">
        <v>1539</v>
      </c>
      <c r="H1910" s="323" t="s">
        <v>1539</v>
      </c>
    </row>
    <row r="1911" spans="1:8" x14ac:dyDescent="0.25">
      <c r="A1911" s="103"/>
      <c r="B1911" s="324"/>
      <c r="C1911" s="324" t="s">
        <v>1539</v>
      </c>
      <c r="D1911" t="s">
        <v>1539</v>
      </c>
      <c r="E1911" s="323" t="s">
        <v>1539</v>
      </c>
      <c r="G1911" s="323" t="s">
        <v>1539</v>
      </c>
      <c r="H1911" s="323" t="s">
        <v>1539</v>
      </c>
    </row>
    <row r="1912" spans="1:8" x14ac:dyDescent="0.25">
      <c r="A1912" s="103"/>
      <c r="B1912" s="324"/>
      <c r="C1912" s="324" t="s">
        <v>1539</v>
      </c>
      <c r="D1912" t="s">
        <v>1539</v>
      </c>
      <c r="E1912" s="323" t="s">
        <v>1539</v>
      </c>
      <c r="G1912" s="323" t="s">
        <v>1539</v>
      </c>
      <c r="H1912" s="323" t="s">
        <v>1539</v>
      </c>
    </row>
    <row r="1913" spans="1:8" x14ac:dyDescent="0.25">
      <c r="A1913" s="103"/>
      <c r="B1913" s="324"/>
      <c r="C1913" s="324" t="s">
        <v>1539</v>
      </c>
      <c r="D1913" t="s">
        <v>1539</v>
      </c>
      <c r="E1913" s="323" t="s">
        <v>1539</v>
      </c>
      <c r="G1913" s="323" t="s">
        <v>1539</v>
      </c>
      <c r="H1913" s="323" t="s">
        <v>1539</v>
      </c>
    </row>
    <row r="1914" spans="1:8" x14ac:dyDescent="0.25">
      <c r="A1914" s="103"/>
      <c r="B1914" s="324"/>
      <c r="C1914" s="324" t="s">
        <v>1539</v>
      </c>
      <c r="D1914" t="s">
        <v>1539</v>
      </c>
      <c r="E1914" s="323" t="s">
        <v>1539</v>
      </c>
      <c r="G1914" s="323" t="s">
        <v>1539</v>
      </c>
      <c r="H1914" s="323" t="s">
        <v>1539</v>
      </c>
    </row>
    <row r="1915" spans="1:8" x14ac:dyDescent="0.25">
      <c r="A1915" s="103"/>
      <c r="B1915" s="324"/>
      <c r="C1915" s="324" t="s">
        <v>1539</v>
      </c>
      <c r="D1915" t="s">
        <v>1539</v>
      </c>
      <c r="E1915" s="323" t="s">
        <v>1539</v>
      </c>
      <c r="G1915" s="323" t="s">
        <v>1539</v>
      </c>
      <c r="H1915" s="323" t="s">
        <v>1539</v>
      </c>
    </row>
    <row r="1916" spans="1:8" x14ac:dyDescent="0.25">
      <c r="A1916" s="103"/>
      <c r="B1916" s="324"/>
      <c r="C1916" s="324" t="s">
        <v>1539</v>
      </c>
      <c r="D1916" t="s">
        <v>1539</v>
      </c>
      <c r="E1916" s="323" t="s">
        <v>1539</v>
      </c>
      <c r="G1916" s="323" t="s">
        <v>1539</v>
      </c>
      <c r="H1916" s="323" t="s">
        <v>1539</v>
      </c>
    </row>
    <row r="1917" spans="1:8" x14ac:dyDescent="0.25">
      <c r="A1917" s="103"/>
      <c r="B1917" s="324"/>
      <c r="C1917" s="324" t="s">
        <v>1539</v>
      </c>
      <c r="D1917" t="s">
        <v>1539</v>
      </c>
      <c r="E1917" s="323" t="s">
        <v>1539</v>
      </c>
      <c r="G1917" s="323" t="s">
        <v>1539</v>
      </c>
      <c r="H1917" s="323" t="s">
        <v>1539</v>
      </c>
    </row>
    <row r="1918" spans="1:8" x14ac:dyDescent="0.25">
      <c r="A1918" s="103"/>
      <c r="B1918" s="324"/>
      <c r="C1918" s="324" t="s">
        <v>1539</v>
      </c>
      <c r="D1918" t="s">
        <v>1539</v>
      </c>
      <c r="E1918" s="323" t="s">
        <v>1539</v>
      </c>
      <c r="G1918" s="323" t="s">
        <v>1539</v>
      </c>
      <c r="H1918" s="323" t="s">
        <v>1539</v>
      </c>
    </row>
    <row r="1919" spans="1:8" x14ac:dyDescent="0.25">
      <c r="A1919" s="103"/>
      <c r="B1919" s="324"/>
      <c r="C1919" s="324" t="s">
        <v>1539</v>
      </c>
      <c r="D1919" t="s">
        <v>1539</v>
      </c>
      <c r="E1919" s="323" t="s">
        <v>1539</v>
      </c>
      <c r="G1919" s="323" t="s">
        <v>1539</v>
      </c>
      <c r="H1919" s="323" t="s">
        <v>1539</v>
      </c>
    </row>
    <row r="1920" spans="1:8" x14ac:dyDescent="0.25">
      <c r="A1920" s="103"/>
      <c r="B1920" s="324"/>
      <c r="C1920" s="324" t="s">
        <v>1539</v>
      </c>
      <c r="D1920" t="s">
        <v>1539</v>
      </c>
      <c r="E1920" s="323" t="s">
        <v>1539</v>
      </c>
      <c r="G1920" s="323" t="s">
        <v>1539</v>
      </c>
      <c r="H1920" s="323" t="s">
        <v>1539</v>
      </c>
    </row>
    <row r="1921" spans="1:8" x14ac:dyDescent="0.25">
      <c r="A1921" s="103"/>
      <c r="B1921" s="324"/>
      <c r="C1921" s="324" t="s">
        <v>1539</v>
      </c>
      <c r="D1921" t="s">
        <v>1539</v>
      </c>
      <c r="E1921" s="323" t="s">
        <v>1539</v>
      </c>
      <c r="G1921" s="323" t="s">
        <v>1539</v>
      </c>
      <c r="H1921" s="323" t="s">
        <v>1539</v>
      </c>
    </row>
    <row r="1922" spans="1:8" x14ac:dyDescent="0.25">
      <c r="A1922" s="103"/>
      <c r="B1922" s="324"/>
      <c r="C1922" s="324" t="s">
        <v>1539</v>
      </c>
      <c r="D1922" t="s">
        <v>1539</v>
      </c>
      <c r="E1922" s="323" t="s">
        <v>1539</v>
      </c>
      <c r="G1922" s="323" t="s">
        <v>1539</v>
      </c>
      <c r="H1922" s="323" t="s">
        <v>1539</v>
      </c>
    </row>
    <row r="1923" spans="1:8" x14ac:dyDescent="0.25">
      <c r="A1923" s="103"/>
      <c r="B1923" s="324"/>
      <c r="C1923" s="324" t="s">
        <v>1539</v>
      </c>
      <c r="D1923" t="s">
        <v>1539</v>
      </c>
      <c r="E1923" s="323" t="s">
        <v>1539</v>
      </c>
      <c r="G1923" s="323" t="s">
        <v>1539</v>
      </c>
      <c r="H1923" s="323" t="s">
        <v>1539</v>
      </c>
    </row>
    <row r="1924" spans="1:8" x14ac:dyDescent="0.25">
      <c r="A1924" s="103"/>
      <c r="B1924" s="324"/>
      <c r="C1924" s="324" t="s">
        <v>1539</v>
      </c>
      <c r="D1924" t="s">
        <v>1539</v>
      </c>
      <c r="E1924" s="323" t="s">
        <v>1539</v>
      </c>
      <c r="G1924" s="323" t="s">
        <v>1539</v>
      </c>
      <c r="H1924" s="323" t="s">
        <v>1539</v>
      </c>
    </row>
    <row r="1925" spans="1:8" x14ac:dyDescent="0.25">
      <c r="A1925" s="103"/>
      <c r="B1925" s="326"/>
      <c r="C1925" s="324" t="s">
        <v>1539</v>
      </c>
      <c r="D1925" t="s">
        <v>1539</v>
      </c>
      <c r="E1925" s="323" t="s">
        <v>1539</v>
      </c>
      <c r="G1925" s="323" t="s">
        <v>1539</v>
      </c>
      <c r="H1925" s="323" t="s">
        <v>1539</v>
      </c>
    </row>
    <row r="1926" spans="1:8" x14ac:dyDescent="0.25">
      <c r="A1926" s="103"/>
      <c r="C1926" s="324" t="s">
        <v>1539</v>
      </c>
      <c r="D1926" t="s">
        <v>1539</v>
      </c>
      <c r="E1926" s="323" t="s">
        <v>1539</v>
      </c>
      <c r="G1926" s="323" t="s">
        <v>1539</v>
      </c>
      <c r="H1926" s="323" t="s">
        <v>1539</v>
      </c>
    </row>
    <row r="1927" spans="1:8" x14ac:dyDescent="0.25">
      <c r="A1927" s="103"/>
      <c r="C1927" s="324" t="s">
        <v>1539</v>
      </c>
      <c r="D1927" t="s">
        <v>1539</v>
      </c>
      <c r="E1927" s="323" t="s">
        <v>1539</v>
      </c>
      <c r="G1927" s="323" t="s">
        <v>1539</v>
      </c>
      <c r="H1927" s="323" t="s">
        <v>1539</v>
      </c>
    </row>
    <row r="1928" spans="1:8" x14ac:dyDescent="0.25">
      <c r="A1928" s="103"/>
      <c r="C1928" s="324" t="s">
        <v>1539</v>
      </c>
      <c r="D1928" t="s">
        <v>1539</v>
      </c>
      <c r="E1928" s="323" t="s">
        <v>1539</v>
      </c>
      <c r="G1928" s="323" t="s">
        <v>1539</v>
      </c>
      <c r="H1928" s="323" t="s">
        <v>1539</v>
      </c>
    </row>
    <row r="1929" spans="1:8" x14ac:dyDescent="0.25">
      <c r="A1929" s="103"/>
      <c r="C1929" s="324" t="s">
        <v>1539</v>
      </c>
      <c r="D1929" t="s">
        <v>1539</v>
      </c>
      <c r="E1929" s="323" t="s">
        <v>1539</v>
      </c>
      <c r="G1929" s="323" t="s">
        <v>1539</v>
      </c>
      <c r="H1929" s="323" t="s">
        <v>1539</v>
      </c>
    </row>
    <row r="1930" spans="1:8" x14ac:dyDescent="0.25">
      <c r="A1930" s="103"/>
      <c r="C1930" s="324" t="s">
        <v>1539</v>
      </c>
      <c r="D1930" t="s">
        <v>1539</v>
      </c>
      <c r="E1930" s="323" t="s">
        <v>1539</v>
      </c>
      <c r="G1930" s="323" t="s">
        <v>1539</v>
      </c>
      <c r="H1930" s="323" t="s">
        <v>1539</v>
      </c>
    </row>
    <row r="1931" spans="1:8" x14ac:dyDescent="0.25">
      <c r="A1931" s="103"/>
      <c r="C1931" s="324" t="s">
        <v>1539</v>
      </c>
      <c r="D1931" t="s">
        <v>1539</v>
      </c>
      <c r="E1931" s="323" t="s">
        <v>1539</v>
      </c>
      <c r="G1931" s="323" t="s">
        <v>1539</v>
      </c>
      <c r="H1931" s="323" t="s">
        <v>1539</v>
      </c>
    </row>
    <row r="1932" spans="1:8" x14ac:dyDescent="0.25">
      <c r="A1932" s="103"/>
      <c r="B1932" s="324"/>
      <c r="C1932" s="324" t="s">
        <v>1539</v>
      </c>
      <c r="D1932" t="s">
        <v>1539</v>
      </c>
      <c r="E1932" s="323" t="s">
        <v>1539</v>
      </c>
      <c r="G1932" s="323" t="s">
        <v>1539</v>
      </c>
      <c r="H1932" s="323" t="s">
        <v>1539</v>
      </c>
    </row>
    <row r="1933" spans="1:8" x14ac:dyDescent="0.25">
      <c r="A1933" s="103"/>
      <c r="B1933" s="324"/>
      <c r="C1933" s="324" t="s">
        <v>1539</v>
      </c>
      <c r="D1933" t="s">
        <v>1539</v>
      </c>
      <c r="E1933" s="323" t="s">
        <v>1539</v>
      </c>
      <c r="G1933" s="323" t="s">
        <v>1539</v>
      </c>
      <c r="H1933" s="323" t="s">
        <v>1539</v>
      </c>
    </row>
    <row r="1934" spans="1:8" x14ac:dyDescent="0.25">
      <c r="A1934" s="103"/>
      <c r="B1934" s="324"/>
      <c r="C1934" s="324" t="s">
        <v>1539</v>
      </c>
      <c r="D1934" t="s">
        <v>1539</v>
      </c>
      <c r="E1934" s="323" t="s">
        <v>1539</v>
      </c>
      <c r="G1934" s="323" t="s">
        <v>1539</v>
      </c>
      <c r="H1934" s="323" t="s">
        <v>1539</v>
      </c>
    </row>
    <row r="1935" spans="1:8" x14ac:dyDescent="0.25">
      <c r="A1935" s="103"/>
      <c r="B1935" s="324"/>
      <c r="C1935" s="324" t="s">
        <v>1539</v>
      </c>
      <c r="D1935" t="s">
        <v>1539</v>
      </c>
      <c r="E1935" s="323" t="s">
        <v>1539</v>
      </c>
      <c r="G1935" s="323" t="s">
        <v>1539</v>
      </c>
      <c r="H1935" s="323" t="s">
        <v>1539</v>
      </c>
    </row>
    <row r="1936" spans="1:8" x14ac:dyDescent="0.25">
      <c r="A1936" s="103"/>
      <c r="B1936" s="324"/>
      <c r="C1936" s="324" t="s">
        <v>1539</v>
      </c>
      <c r="D1936" t="s">
        <v>1539</v>
      </c>
      <c r="E1936" s="323" t="s">
        <v>1539</v>
      </c>
      <c r="G1936" s="323" t="s">
        <v>1539</v>
      </c>
      <c r="H1936" s="323" t="s">
        <v>1539</v>
      </c>
    </row>
    <row r="1937" spans="1:8" x14ac:dyDescent="0.25">
      <c r="A1937" s="103"/>
      <c r="B1937" s="324"/>
      <c r="C1937" s="324" t="s">
        <v>1539</v>
      </c>
      <c r="D1937" t="s">
        <v>1539</v>
      </c>
      <c r="E1937" s="323" t="s">
        <v>1539</v>
      </c>
      <c r="G1937" s="323" t="s">
        <v>1539</v>
      </c>
      <c r="H1937" s="323" t="s">
        <v>1539</v>
      </c>
    </row>
    <row r="1938" spans="1:8" x14ac:dyDescent="0.25">
      <c r="A1938" s="103"/>
      <c r="B1938" s="324"/>
      <c r="C1938" s="324" t="s">
        <v>1539</v>
      </c>
      <c r="D1938" t="s">
        <v>1539</v>
      </c>
      <c r="E1938" s="323" t="s">
        <v>1539</v>
      </c>
      <c r="G1938" s="323" t="s">
        <v>1539</v>
      </c>
      <c r="H1938" s="323" t="s">
        <v>1539</v>
      </c>
    </row>
    <row r="1939" spans="1:8" x14ac:dyDescent="0.25">
      <c r="A1939" s="103"/>
      <c r="B1939" s="324"/>
      <c r="C1939" s="324" t="s">
        <v>1539</v>
      </c>
      <c r="D1939" t="s">
        <v>1539</v>
      </c>
      <c r="E1939" s="323" t="s">
        <v>1539</v>
      </c>
      <c r="G1939" s="323" t="s">
        <v>1539</v>
      </c>
      <c r="H1939" s="323" t="s">
        <v>1539</v>
      </c>
    </row>
    <row r="1940" spans="1:8" x14ac:dyDescent="0.25">
      <c r="A1940" s="103"/>
      <c r="B1940" s="324"/>
      <c r="C1940" s="324" t="s">
        <v>1539</v>
      </c>
      <c r="D1940" t="s">
        <v>1539</v>
      </c>
      <c r="E1940" s="323" t="s">
        <v>1539</v>
      </c>
      <c r="G1940" s="323" t="s">
        <v>1539</v>
      </c>
      <c r="H1940" s="323" t="s">
        <v>1539</v>
      </c>
    </row>
    <row r="1941" spans="1:8" x14ac:dyDescent="0.25">
      <c r="A1941" s="103"/>
      <c r="B1941" s="324"/>
      <c r="C1941" s="324" t="s">
        <v>1539</v>
      </c>
      <c r="D1941" t="s">
        <v>1539</v>
      </c>
      <c r="E1941" s="323" t="s">
        <v>1539</v>
      </c>
      <c r="G1941" s="323" t="s">
        <v>1539</v>
      </c>
      <c r="H1941" s="323" t="s">
        <v>1539</v>
      </c>
    </row>
    <row r="1942" spans="1:8" x14ac:dyDescent="0.25">
      <c r="A1942" s="103"/>
      <c r="B1942" s="324"/>
      <c r="C1942" s="324" t="s">
        <v>1539</v>
      </c>
      <c r="D1942" t="s">
        <v>1539</v>
      </c>
      <c r="E1942" s="323" t="s">
        <v>1539</v>
      </c>
      <c r="G1942" s="323" t="s">
        <v>1539</v>
      </c>
      <c r="H1942" s="323" t="s">
        <v>1539</v>
      </c>
    </row>
    <row r="1943" spans="1:8" x14ac:dyDescent="0.25">
      <c r="A1943" s="103"/>
      <c r="B1943" s="324"/>
      <c r="C1943" s="324" t="s">
        <v>1539</v>
      </c>
      <c r="D1943" t="s">
        <v>1539</v>
      </c>
      <c r="E1943" s="323" t="s">
        <v>1539</v>
      </c>
      <c r="G1943" s="323" t="s">
        <v>1539</v>
      </c>
      <c r="H1943" s="323" t="s">
        <v>1539</v>
      </c>
    </row>
    <row r="1944" spans="1:8" x14ac:dyDescent="0.25">
      <c r="A1944" s="103"/>
      <c r="B1944" s="324"/>
      <c r="C1944" s="324" t="s">
        <v>1539</v>
      </c>
      <c r="D1944" t="s">
        <v>1539</v>
      </c>
      <c r="E1944" s="323" t="s">
        <v>1539</v>
      </c>
      <c r="G1944" s="323" t="s">
        <v>1539</v>
      </c>
      <c r="H1944" s="323" t="s">
        <v>1539</v>
      </c>
    </row>
    <row r="1945" spans="1:8" x14ac:dyDescent="0.25">
      <c r="A1945" s="103"/>
      <c r="B1945" s="324"/>
      <c r="C1945" s="324" t="s">
        <v>1539</v>
      </c>
      <c r="D1945" t="s">
        <v>1539</v>
      </c>
      <c r="E1945" s="323" t="s">
        <v>1539</v>
      </c>
      <c r="G1945" s="323" t="s">
        <v>1539</v>
      </c>
      <c r="H1945" s="323" t="s">
        <v>1539</v>
      </c>
    </row>
    <row r="1946" spans="1:8" x14ac:dyDescent="0.25">
      <c r="A1946" s="103"/>
      <c r="B1946" s="324"/>
      <c r="C1946" s="324" t="s">
        <v>1539</v>
      </c>
      <c r="D1946" t="s">
        <v>1539</v>
      </c>
      <c r="E1946" s="323" t="s">
        <v>1539</v>
      </c>
      <c r="G1946" s="323" t="s">
        <v>1539</v>
      </c>
      <c r="H1946" s="323" t="s">
        <v>1539</v>
      </c>
    </row>
    <row r="1947" spans="1:8" x14ac:dyDescent="0.25">
      <c r="A1947" s="103"/>
      <c r="B1947" s="324"/>
      <c r="C1947" s="324" t="s">
        <v>1539</v>
      </c>
      <c r="D1947" t="s">
        <v>1539</v>
      </c>
      <c r="E1947" s="323" t="s">
        <v>1539</v>
      </c>
      <c r="G1947" s="323" t="s">
        <v>1539</v>
      </c>
      <c r="H1947" s="323" t="s">
        <v>1539</v>
      </c>
    </row>
    <row r="1948" spans="1:8" x14ac:dyDescent="0.25">
      <c r="A1948" s="103"/>
      <c r="B1948" s="324"/>
      <c r="C1948" s="324" t="s">
        <v>1539</v>
      </c>
      <c r="D1948" t="s">
        <v>1539</v>
      </c>
      <c r="E1948" s="323" t="s">
        <v>1539</v>
      </c>
      <c r="G1948" s="323" t="s">
        <v>1539</v>
      </c>
      <c r="H1948" s="323" t="s">
        <v>1539</v>
      </c>
    </row>
    <row r="1949" spans="1:8" x14ac:dyDescent="0.25">
      <c r="A1949" s="103"/>
      <c r="B1949" s="324"/>
      <c r="C1949" s="324" t="s">
        <v>1539</v>
      </c>
      <c r="D1949" t="s">
        <v>1539</v>
      </c>
      <c r="E1949" s="323" t="s">
        <v>1539</v>
      </c>
      <c r="G1949" s="323" t="s">
        <v>1539</v>
      </c>
      <c r="H1949" s="323" t="s">
        <v>1539</v>
      </c>
    </row>
    <row r="1950" spans="1:8" x14ac:dyDescent="0.25">
      <c r="A1950" s="103"/>
      <c r="B1950" s="324"/>
      <c r="C1950" s="324" t="s">
        <v>1539</v>
      </c>
      <c r="D1950" t="s">
        <v>1539</v>
      </c>
      <c r="E1950" s="323" t="s">
        <v>1539</v>
      </c>
      <c r="G1950" s="323" t="s">
        <v>1539</v>
      </c>
      <c r="H1950" s="323" t="s">
        <v>1539</v>
      </c>
    </row>
    <row r="1951" spans="1:8" x14ac:dyDescent="0.25">
      <c r="A1951" s="103"/>
      <c r="B1951" s="324"/>
      <c r="C1951" s="324" t="s">
        <v>1539</v>
      </c>
      <c r="D1951" t="s">
        <v>1539</v>
      </c>
      <c r="E1951" s="323" t="s">
        <v>1539</v>
      </c>
      <c r="G1951" s="323" t="s">
        <v>1539</v>
      </c>
      <c r="H1951" s="323" t="s">
        <v>1539</v>
      </c>
    </row>
    <row r="1952" spans="1:8" x14ac:dyDescent="0.25">
      <c r="A1952" s="103"/>
      <c r="B1952" s="324"/>
      <c r="C1952" s="324" t="s">
        <v>1539</v>
      </c>
      <c r="D1952" t="s">
        <v>1539</v>
      </c>
      <c r="E1952" s="323" t="s">
        <v>1539</v>
      </c>
      <c r="G1952" s="323" t="s">
        <v>1539</v>
      </c>
      <c r="H1952" s="323" t="s">
        <v>1539</v>
      </c>
    </row>
    <row r="1953" spans="1:8" x14ac:dyDescent="0.25">
      <c r="A1953" s="103"/>
      <c r="B1953" s="324"/>
      <c r="C1953" s="324" t="s">
        <v>1539</v>
      </c>
      <c r="D1953" t="s">
        <v>1539</v>
      </c>
      <c r="E1953" s="323" t="s">
        <v>1539</v>
      </c>
      <c r="G1953" s="323" t="s">
        <v>1539</v>
      </c>
      <c r="H1953" s="323" t="s">
        <v>1539</v>
      </c>
    </row>
    <row r="1954" spans="1:8" x14ac:dyDescent="0.25">
      <c r="A1954" s="103"/>
      <c r="B1954" s="324"/>
      <c r="C1954" s="324" t="s">
        <v>1539</v>
      </c>
      <c r="D1954" t="s">
        <v>1539</v>
      </c>
      <c r="E1954" s="323" t="s">
        <v>1539</v>
      </c>
      <c r="G1954" s="323" t="s">
        <v>1539</v>
      </c>
      <c r="H1954" s="323" t="s">
        <v>1539</v>
      </c>
    </row>
    <row r="1955" spans="1:8" x14ac:dyDescent="0.25">
      <c r="A1955" s="103"/>
      <c r="B1955" s="324"/>
      <c r="C1955" s="324" t="s">
        <v>1539</v>
      </c>
      <c r="D1955" t="s">
        <v>1539</v>
      </c>
      <c r="E1955" s="323" t="s">
        <v>1539</v>
      </c>
      <c r="G1955" s="323" t="s">
        <v>1539</v>
      </c>
      <c r="H1955" s="323" t="s">
        <v>1539</v>
      </c>
    </row>
    <row r="1956" spans="1:8" x14ac:dyDescent="0.25">
      <c r="A1956" s="103"/>
      <c r="B1956" s="324"/>
      <c r="C1956" s="324" t="s">
        <v>1539</v>
      </c>
      <c r="D1956" t="s">
        <v>1539</v>
      </c>
      <c r="E1956" s="323" t="s">
        <v>1539</v>
      </c>
      <c r="G1956" s="323" t="s">
        <v>1539</v>
      </c>
      <c r="H1956" s="323" t="s">
        <v>1539</v>
      </c>
    </row>
    <row r="1957" spans="1:8" x14ac:dyDescent="0.25">
      <c r="A1957" s="103"/>
      <c r="B1957" s="324"/>
      <c r="C1957" s="324" t="s">
        <v>1539</v>
      </c>
      <c r="D1957" t="s">
        <v>1539</v>
      </c>
      <c r="E1957" s="323" t="s">
        <v>1539</v>
      </c>
      <c r="G1957" s="323" t="s">
        <v>1539</v>
      </c>
      <c r="H1957" s="323" t="s">
        <v>1539</v>
      </c>
    </row>
    <row r="1958" spans="1:8" x14ac:dyDescent="0.25">
      <c r="A1958" s="103"/>
      <c r="B1958" s="324"/>
      <c r="C1958" s="324" t="s">
        <v>1539</v>
      </c>
      <c r="D1958" t="s">
        <v>1539</v>
      </c>
      <c r="E1958" s="323" t="s">
        <v>1539</v>
      </c>
      <c r="G1958" s="323" t="s">
        <v>1539</v>
      </c>
      <c r="H1958" s="323" t="s">
        <v>1539</v>
      </c>
    </row>
    <row r="1959" spans="1:8" x14ac:dyDescent="0.25">
      <c r="A1959" s="103"/>
      <c r="B1959" s="324"/>
      <c r="C1959" s="324" t="s">
        <v>1539</v>
      </c>
      <c r="D1959" t="s">
        <v>1539</v>
      </c>
      <c r="E1959" s="323" t="s">
        <v>1539</v>
      </c>
      <c r="G1959" s="323" t="s">
        <v>1539</v>
      </c>
      <c r="H1959" s="323" t="s">
        <v>1539</v>
      </c>
    </row>
    <row r="1960" spans="1:8" x14ac:dyDescent="0.25">
      <c r="A1960" s="103"/>
      <c r="B1960" s="324"/>
      <c r="C1960" s="324" t="s">
        <v>1539</v>
      </c>
      <c r="D1960" t="s">
        <v>1539</v>
      </c>
      <c r="E1960" s="323" t="s">
        <v>1539</v>
      </c>
      <c r="G1960" s="323" t="s">
        <v>1539</v>
      </c>
      <c r="H1960" s="323" t="s">
        <v>1539</v>
      </c>
    </row>
    <row r="1961" spans="1:8" x14ac:dyDescent="0.25">
      <c r="A1961" s="103"/>
      <c r="B1961" s="324"/>
      <c r="C1961" s="324" t="s">
        <v>1539</v>
      </c>
      <c r="D1961" t="s">
        <v>1539</v>
      </c>
      <c r="E1961" s="323" t="s">
        <v>1539</v>
      </c>
      <c r="G1961" s="323" t="s">
        <v>1539</v>
      </c>
      <c r="H1961" s="323" t="s">
        <v>1539</v>
      </c>
    </row>
    <row r="1962" spans="1:8" x14ac:dyDescent="0.25">
      <c r="A1962" s="103"/>
      <c r="B1962" s="324"/>
      <c r="C1962" s="324" t="s">
        <v>1539</v>
      </c>
      <c r="D1962" t="s">
        <v>1539</v>
      </c>
      <c r="E1962" s="323" t="s">
        <v>1539</v>
      </c>
      <c r="G1962" s="323" t="s">
        <v>1539</v>
      </c>
      <c r="H1962" s="323" t="s">
        <v>1539</v>
      </c>
    </row>
    <row r="1963" spans="1:8" x14ac:dyDescent="0.25">
      <c r="A1963" s="103"/>
      <c r="B1963" s="324"/>
      <c r="C1963" s="324" t="s">
        <v>1539</v>
      </c>
      <c r="D1963" t="s">
        <v>1539</v>
      </c>
      <c r="E1963" s="323" t="s">
        <v>1539</v>
      </c>
      <c r="G1963" s="323" t="s">
        <v>1539</v>
      </c>
      <c r="H1963" s="323" t="s">
        <v>1539</v>
      </c>
    </row>
    <row r="1964" spans="1:8" x14ac:dyDescent="0.25">
      <c r="A1964" s="103"/>
      <c r="B1964" s="324"/>
      <c r="C1964" s="324" t="s">
        <v>1539</v>
      </c>
      <c r="D1964" t="s">
        <v>1539</v>
      </c>
      <c r="E1964" s="323" t="s">
        <v>1539</v>
      </c>
      <c r="G1964" s="323" t="s">
        <v>1539</v>
      </c>
      <c r="H1964" s="323" t="s">
        <v>1539</v>
      </c>
    </row>
    <row r="1965" spans="1:8" x14ac:dyDescent="0.25">
      <c r="A1965" s="103"/>
      <c r="B1965" s="324"/>
      <c r="C1965" s="324" t="s">
        <v>1539</v>
      </c>
      <c r="D1965" t="s">
        <v>1539</v>
      </c>
      <c r="E1965" s="323" t="s">
        <v>1539</v>
      </c>
      <c r="G1965" s="323" t="s">
        <v>1539</v>
      </c>
      <c r="H1965" s="323" t="s">
        <v>1539</v>
      </c>
    </row>
    <row r="1966" spans="1:8" x14ac:dyDescent="0.25">
      <c r="A1966" s="103"/>
      <c r="B1966" s="324"/>
      <c r="C1966" s="324" t="s">
        <v>1539</v>
      </c>
      <c r="D1966" t="s">
        <v>1539</v>
      </c>
      <c r="E1966" s="323" t="s">
        <v>1539</v>
      </c>
      <c r="G1966" s="323" t="s">
        <v>1539</v>
      </c>
      <c r="H1966" s="323" t="s">
        <v>1539</v>
      </c>
    </row>
    <row r="1967" spans="1:8" x14ac:dyDescent="0.25">
      <c r="A1967" s="103"/>
      <c r="B1967" s="324"/>
      <c r="C1967" s="324" t="s">
        <v>1539</v>
      </c>
      <c r="D1967" t="s">
        <v>1539</v>
      </c>
      <c r="E1967" s="323" t="s">
        <v>1539</v>
      </c>
      <c r="G1967" s="323" t="s">
        <v>1539</v>
      </c>
      <c r="H1967" s="323" t="s">
        <v>1539</v>
      </c>
    </row>
    <row r="1968" spans="1:8" x14ac:dyDescent="0.25">
      <c r="A1968" s="103"/>
      <c r="B1968" s="324"/>
      <c r="C1968" s="324" t="s">
        <v>1539</v>
      </c>
      <c r="D1968" t="s">
        <v>1539</v>
      </c>
      <c r="E1968" s="323" t="s">
        <v>1539</v>
      </c>
      <c r="G1968" s="323" t="s">
        <v>1539</v>
      </c>
      <c r="H1968" s="323" t="s">
        <v>1539</v>
      </c>
    </row>
    <row r="1969" spans="1:8" x14ac:dyDescent="0.25">
      <c r="A1969" s="103"/>
      <c r="B1969" s="324"/>
      <c r="C1969" s="324" t="s">
        <v>1539</v>
      </c>
      <c r="D1969" t="s">
        <v>1539</v>
      </c>
      <c r="E1969" s="323" t="s">
        <v>1539</v>
      </c>
      <c r="G1969" s="323" t="s">
        <v>1539</v>
      </c>
      <c r="H1969" s="323" t="s">
        <v>1539</v>
      </c>
    </row>
    <row r="1970" spans="1:8" x14ac:dyDescent="0.25">
      <c r="A1970" s="103"/>
      <c r="B1970" s="324"/>
      <c r="C1970" s="324" t="s">
        <v>1539</v>
      </c>
      <c r="D1970" t="s">
        <v>1539</v>
      </c>
      <c r="E1970" s="323" t="s">
        <v>1539</v>
      </c>
      <c r="G1970" s="323" t="s">
        <v>1539</v>
      </c>
      <c r="H1970" s="323" t="s">
        <v>1539</v>
      </c>
    </row>
    <row r="1971" spans="1:8" x14ac:dyDescent="0.25">
      <c r="A1971" s="103"/>
      <c r="B1971" s="324"/>
      <c r="C1971" s="324" t="s">
        <v>1539</v>
      </c>
      <c r="D1971" t="s">
        <v>1539</v>
      </c>
      <c r="E1971" s="323" t="s">
        <v>1539</v>
      </c>
      <c r="G1971" s="323" t="s">
        <v>1539</v>
      </c>
      <c r="H1971" s="323" t="s">
        <v>1539</v>
      </c>
    </row>
    <row r="1972" spans="1:8" x14ac:dyDescent="0.25">
      <c r="A1972" s="103"/>
      <c r="B1972" s="324"/>
      <c r="C1972" s="324" t="s">
        <v>1539</v>
      </c>
      <c r="D1972" t="s">
        <v>1539</v>
      </c>
      <c r="E1972" s="323" t="s">
        <v>1539</v>
      </c>
      <c r="G1972" s="323" t="s">
        <v>1539</v>
      </c>
      <c r="H1972" s="323" t="s">
        <v>1539</v>
      </c>
    </row>
    <row r="1973" spans="1:8" x14ac:dyDescent="0.25">
      <c r="A1973" s="103"/>
      <c r="B1973" s="324"/>
      <c r="C1973" s="324" t="s">
        <v>1539</v>
      </c>
      <c r="D1973" t="s">
        <v>1539</v>
      </c>
      <c r="E1973" s="323" t="s">
        <v>1539</v>
      </c>
      <c r="G1973" s="323" t="s">
        <v>1539</v>
      </c>
      <c r="H1973" s="323" t="s">
        <v>1539</v>
      </c>
    </row>
    <row r="1974" spans="1:8" x14ac:dyDescent="0.25">
      <c r="A1974" s="103"/>
      <c r="B1974" s="324"/>
      <c r="C1974" s="324" t="s">
        <v>1539</v>
      </c>
      <c r="D1974" t="s">
        <v>1539</v>
      </c>
      <c r="E1974" s="323" t="s">
        <v>1539</v>
      </c>
      <c r="G1974" s="323" t="s">
        <v>1539</v>
      </c>
      <c r="H1974" s="323" t="s">
        <v>1539</v>
      </c>
    </row>
    <row r="1975" spans="1:8" x14ac:dyDescent="0.25">
      <c r="A1975" s="103"/>
      <c r="B1975" s="324"/>
      <c r="C1975" s="324" t="s">
        <v>1539</v>
      </c>
      <c r="D1975" t="s">
        <v>1539</v>
      </c>
      <c r="E1975" s="323" t="s">
        <v>1539</v>
      </c>
      <c r="G1975" s="323" t="s">
        <v>1539</v>
      </c>
      <c r="H1975" s="323" t="s">
        <v>1539</v>
      </c>
    </row>
    <row r="1976" spans="1:8" x14ac:dyDescent="0.25">
      <c r="A1976" s="103"/>
      <c r="B1976" s="324"/>
      <c r="C1976" s="324" t="s">
        <v>1539</v>
      </c>
      <c r="D1976" t="s">
        <v>1539</v>
      </c>
      <c r="E1976" s="323" t="s">
        <v>1539</v>
      </c>
      <c r="G1976" s="323" t="s">
        <v>1539</v>
      </c>
      <c r="H1976" s="323" t="s">
        <v>1539</v>
      </c>
    </row>
    <row r="1977" spans="1:8" x14ac:dyDescent="0.25">
      <c r="A1977" s="103"/>
      <c r="B1977" s="324"/>
      <c r="C1977" s="324" t="s">
        <v>1539</v>
      </c>
      <c r="D1977" t="s">
        <v>1539</v>
      </c>
      <c r="E1977" s="323" t="s">
        <v>1539</v>
      </c>
      <c r="G1977" s="323" t="s">
        <v>1539</v>
      </c>
      <c r="H1977" s="323" t="s">
        <v>1539</v>
      </c>
    </row>
    <row r="1978" spans="1:8" x14ac:dyDescent="0.25">
      <c r="A1978" s="103"/>
      <c r="B1978" s="324"/>
      <c r="C1978" s="324" t="s">
        <v>1539</v>
      </c>
      <c r="D1978" t="s">
        <v>1539</v>
      </c>
      <c r="E1978" s="323" t="s">
        <v>1539</v>
      </c>
      <c r="G1978" s="323" t="s">
        <v>1539</v>
      </c>
      <c r="H1978" s="323" t="s">
        <v>1539</v>
      </c>
    </row>
    <row r="1979" spans="1:8" x14ac:dyDescent="0.25">
      <c r="A1979" s="103"/>
      <c r="B1979" s="324"/>
      <c r="C1979" s="324" t="s">
        <v>1539</v>
      </c>
      <c r="D1979" t="s">
        <v>1539</v>
      </c>
      <c r="E1979" s="323" t="s">
        <v>1539</v>
      </c>
      <c r="G1979" s="323" t="s">
        <v>1539</v>
      </c>
      <c r="H1979" s="323" t="s">
        <v>1539</v>
      </c>
    </row>
    <row r="1980" spans="1:8" x14ac:dyDescent="0.25">
      <c r="A1980" s="103"/>
      <c r="B1980" s="324"/>
      <c r="C1980" s="324" t="s">
        <v>1539</v>
      </c>
      <c r="D1980" t="s">
        <v>1539</v>
      </c>
      <c r="E1980" s="323" t="s">
        <v>1539</v>
      </c>
      <c r="G1980" s="323" t="s">
        <v>1539</v>
      </c>
      <c r="H1980" s="323" t="s">
        <v>1539</v>
      </c>
    </row>
    <row r="1981" spans="1:8" x14ac:dyDescent="0.25">
      <c r="A1981" s="103"/>
      <c r="B1981" s="324"/>
      <c r="C1981" s="324" t="s">
        <v>1539</v>
      </c>
      <c r="D1981" t="s">
        <v>1539</v>
      </c>
      <c r="E1981" s="323" t="s">
        <v>1539</v>
      </c>
      <c r="G1981" s="323" t="s">
        <v>1539</v>
      </c>
      <c r="H1981" s="323" t="s">
        <v>1539</v>
      </c>
    </row>
    <row r="1982" spans="1:8" x14ac:dyDescent="0.25">
      <c r="A1982" s="103"/>
      <c r="B1982" s="324"/>
      <c r="C1982" s="324" t="s">
        <v>1539</v>
      </c>
      <c r="D1982" t="s">
        <v>1539</v>
      </c>
      <c r="E1982" s="323" t="s">
        <v>1539</v>
      </c>
      <c r="G1982" s="323" t="s">
        <v>1539</v>
      </c>
      <c r="H1982" s="323" t="s">
        <v>1539</v>
      </c>
    </row>
    <row r="1983" spans="1:8" x14ac:dyDescent="0.25">
      <c r="A1983" s="103"/>
      <c r="B1983" s="324"/>
      <c r="C1983" s="324" t="s">
        <v>1539</v>
      </c>
      <c r="D1983" t="s">
        <v>1539</v>
      </c>
      <c r="E1983" s="323" t="s">
        <v>1539</v>
      </c>
      <c r="G1983" s="323" t="s">
        <v>1539</v>
      </c>
      <c r="H1983" s="323" t="s">
        <v>1539</v>
      </c>
    </row>
    <row r="1984" spans="1:8" x14ac:dyDescent="0.25">
      <c r="A1984" s="103"/>
      <c r="B1984" s="324"/>
      <c r="C1984" s="324" t="s">
        <v>1539</v>
      </c>
      <c r="D1984" t="s">
        <v>1539</v>
      </c>
      <c r="E1984" s="323" t="s">
        <v>1539</v>
      </c>
      <c r="G1984" s="323" t="s">
        <v>1539</v>
      </c>
      <c r="H1984" s="323" t="s">
        <v>1539</v>
      </c>
    </row>
    <row r="1985" spans="1:8" x14ac:dyDescent="0.25">
      <c r="A1985" s="103"/>
      <c r="B1985" s="324"/>
      <c r="C1985" s="324" t="s">
        <v>1539</v>
      </c>
      <c r="D1985" t="s">
        <v>1539</v>
      </c>
      <c r="E1985" s="323" t="s">
        <v>1539</v>
      </c>
      <c r="G1985" s="323" t="s">
        <v>1539</v>
      </c>
      <c r="H1985" s="323" t="s">
        <v>1539</v>
      </c>
    </row>
    <row r="1986" spans="1:8" x14ac:dyDescent="0.25">
      <c r="A1986" s="103"/>
      <c r="B1986" s="324"/>
      <c r="C1986" s="324" t="s">
        <v>1539</v>
      </c>
      <c r="D1986" t="s">
        <v>1539</v>
      </c>
      <c r="E1986" s="323" t="s">
        <v>1539</v>
      </c>
      <c r="G1986" s="323" t="s">
        <v>1539</v>
      </c>
      <c r="H1986" s="323" t="s">
        <v>1539</v>
      </c>
    </row>
    <row r="1987" spans="1:8" x14ac:dyDescent="0.25">
      <c r="A1987" s="103"/>
      <c r="B1987" s="324"/>
      <c r="C1987" s="324" t="s">
        <v>1539</v>
      </c>
      <c r="D1987" t="s">
        <v>1539</v>
      </c>
      <c r="E1987" s="323" t="s">
        <v>1539</v>
      </c>
      <c r="G1987" s="323" t="s">
        <v>1539</v>
      </c>
      <c r="H1987" s="323" t="s">
        <v>1539</v>
      </c>
    </row>
    <row r="1988" spans="1:8" x14ac:dyDescent="0.25">
      <c r="A1988" s="103"/>
      <c r="B1988" s="324"/>
      <c r="C1988" s="324" t="s">
        <v>1539</v>
      </c>
      <c r="D1988" t="s">
        <v>1539</v>
      </c>
      <c r="E1988" s="323" t="s">
        <v>1539</v>
      </c>
      <c r="G1988" s="323" t="s">
        <v>1539</v>
      </c>
      <c r="H1988" s="323" t="s">
        <v>1539</v>
      </c>
    </row>
    <row r="1989" spans="1:8" x14ac:dyDescent="0.25">
      <c r="A1989" s="103"/>
      <c r="B1989" s="324"/>
      <c r="C1989" s="324" t="s">
        <v>1539</v>
      </c>
      <c r="D1989" t="s">
        <v>1539</v>
      </c>
      <c r="E1989" s="323" t="s">
        <v>1539</v>
      </c>
      <c r="G1989" s="323" t="s">
        <v>1539</v>
      </c>
      <c r="H1989" s="323" t="s">
        <v>1539</v>
      </c>
    </row>
    <row r="1990" spans="1:8" x14ac:dyDescent="0.25">
      <c r="A1990" s="103"/>
      <c r="B1990" s="324"/>
      <c r="C1990" s="324" t="s">
        <v>1539</v>
      </c>
      <c r="D1990" t="s">
        <v>1539</v>
      </c>
      <c r="E1990" s="323" t="s">
        <v>1539</v>
      </c>
      <c r="G1990" s="323" t="s">
        <v>1539</v>
      </c>
      <c r="H1990" s="323" t="s">
        <v>1539</v>
      </c>
    </row>
    <row r="1991" spans="1:8" x14ac:dyDescent="0.25">
      <c r="A1991" s="103"/>
      <c r="B1991" s="324"/>
      <c r="C1991" s="324" t="s">
        <v>1539</v>
      </c>
      <c r="D1991" t="s">
        <v>1539</v>
      </c>
      <c r="E1991" s="323" t="s">
        <v>1539</v>
      </c>
      <c r="G1991" s="323" t="s">
        <v>1539</v>
      </c>
      <c r="H1991" s="323" t="s">
        <v>1539</v>
      </c>
    </row>
    <row r="1992" spans="1:8" x14ac:dyDescent="0.25">
      <c r="A1992" s="103"/>
      <c r="B1992" s="324"/>
      <c r="C1992" s="324" t="s">
        <v>1539</v>
      </c>
      <c r="D1992" t="s">
        <v>1539</v>
      </c>
      <c r="E1992" s="323" t="s">
        <v>1539</v>
      </c>
      <c r="G1992" s="323" t="s">
        <v>1539</v>
      </c>
      <c r="H1992" s="323" t="s">
        <v>1539</v>
      </c>
    </row>
    <row r="1993" spans="1:8" x14ac:dyDescent="0.25">
      <c r="A1993" s="103"/>
      <c r="B1993" s="324"/>
      <c r="C1993" s="324" t="s">
        <v>1539</v>
      </c>
      <c r="D1993" t="s">
        <v>1539</v>
      </c>
      <c r="E1993" s="323" t="s">
        <v>1539</v>
      </c>
      <c r="G1993" s="323" t="s">
        <v>1539</v>
      </c>
      <c r="H1993" s="323" t="s">
        <v>1539</v>
      </c>
    </row>
    <row r="1994" spans="1:8" x14ac:dyDescent="0.25">
      <c r="A1994" s="103"/>
      <c r="B1994" s="324"/>
      <c r="C1994" s="324" t="s">
        <v>1539</v>
      </c>
      <c r="D1994" t="s">
        <v>1539</v>
      </c>
      <c r="E1994" s="323" t="s">
        <v>1539</v>
      </c>
      <c r="G1994" s="323" t="s">
        <v>1539</v>
      </c>
      <c r="H1994" s="323" t="s">
        <v>1539</v>
      </c>
    </row>
    <row r="1995" spans="1:8" x14ac:dyDescent="0.25">
      <c r="A1995" s="103"/>
      <c r="B1995" s="324"/>
      <c r="C1995" s="324" t="s">
        <v>1539</v>
      </c>
      <c r="D1995" t="s">
        <v>1539</v>
      </c>
      <c r="E1995" s="323" t="s">
        <v>1539</v>
      </c>
      <c r="G1995" s="323" t="s">
        <v>1539</v>
      </c>
      <c r="H1995" s="323" t="s">
        <v>1539</v>
      </c>
    </row>
    <row r="1996" spans="1:8" x14ac:dyDescent="0.25">
      <c r="A1996" s="103"/>
      <c r="B1996" s="324"/>
      <c r="C1996" s="324" t="s">
        <v>1539</v>
      </c>
      <c r="D1996" t="s">
        <v>1539</v>
      </c>
      <c r="E1996" s="323" t="s">
        <v>1539</v>
      </c>
      <c r="G1996" s="323" t="s">
        <v>1539</v>
      </c>
      <c r="H1996" s="323" t="s">
        <v>1539</v>
      </c>
    </row>
    <row r="1997" spans="1:8" x14ac:dyDescent="0.25">
      <c r="A1997" s="103"/>
      <c r="B1997" s="324"/>
      <c r="C1997" s="324" t="s">
        <v>1539</v>
      </c>
      <c r="D1997" t="s">
        <v>1539</v>
      </c>
      <c r="E1997" s="323" t="s">
        <v>1539</v>
      </c>
      <c r="G1997" s="323" t="s">
        <v>1539</v>
      </c>
      <c r="H1997" s="323" t="s">
        <v>1539</v>
      </c>
    </row>
    <row r="1998" spans="1:8" x14ac:dyDescent="0.25">
      <c r="A1998" s="103"/>
      <c r="B1998" s="324"/>
      <c r="C1998" s="324" t="s">
        <v>1539</v>
      </c>
      <c r="D1998" t="s">
        <v>1539</v>
      </c>
      <c r="E1998" s="323" t="s">
        <v>1539</v>
      </c>
      <c r="G1998" s="323" t="s">
        <v>1539</v>
      </c>
      <c r="H1998" s="323" t="s">
        <v>1539</v>
      </c>
    </row>
    <row r="1999" spans="1:8" x14ac:dyDescent="0.25">
      <c r="A1999" s="103"/>
      <c r="B1999" s="324"/>
      <c r="C1999" s="324" t="s">
        <v>1539</v>
      </c>
      <c r="D1999" t="s">
        <v>1539</v>
      </c>
      <c r="E1999" s="323" t="s">
        <v>1539</v>
      </c>
      <c r="G1999" s="323" t="s">
        <v>1539</v>
      </c>
      <c r="H1999" s="323" t="s">
        <v>1539</v>
      </c>
    </row>
    <row r="2000" spans="1:8" x14ac:dyDescent="0.25">
      <c r="A2000" s="103"/>
      <c r="B2000" s="324"/>
      <c r="C2000" s="324" t="s">
        <v>1539</v>
      </c>
      <c r="D2000" t="s">
        <v>1539</v>
      </c>
      <c r="E2000" s="323" t="s">
        <v>1539</v>
      </c>
      <c r="G2000" s="323" t="s">
        <v>1539</v>
      </c>
      <c r="H2000" s="323" t="s">
        <v>1539</v>
      </c>
    </row>
    <row r="2001" spans="1:8" x14ac:dyDescent="0.25">
      <c r="A2001" s="103"/>
      <c r="B2001" s="324"/>
      <c r="C2001" s="324" t="s">
        <v>1539</v>
      </c>
      <c r="D2001" t="s">
        <v>1539</v>
      </c>
      <c r="E2001" s="323" t="s">
        <v>1539</v>
      </c>
      <c r="G2001" s="323" t="s">
        <v>1539</v>
      </c>
      <c r="H2001" s="323" t="s">
        <v>1539</v>
      </c>
    </row>
    <row r="2002" spans="1:8" x14ac:dyDescent="0.25">
      <c r="A2002" s="103"/>
      <c r="B2002" s="324"/>
      <c r="C2002" s="324" t="s">
        <v>1539</v>
      </c>
      <c r="D2002" t="s">
        <v>1539</v>
      </c>
      <c r="E2002" s="323" t="s">
        <v>1539</v>
      </c>
      <c r="G2002" s="323" t="s">
        <v>1539</v>
      </c>
      <c r="H2002" s="323" t="s">
        <v>1539</v>
      </c>
    </row>
    <row r="2003" spans="1:8" x14ac:dyDescent="0.25">
      <c r="A2003" s="103"/>
      <c r="B2003" s="324"/>
      <c r="C2003" s="324" t="s">
        <v>1539</v>
      </c>
      <c r="D2003" t="s">
        <v>1539</v>
      </c>
      <c r="E2003" s="323" t="s">
        <v>1539</v>
      </c>
      <c r="G2003" s="323" t="s">
        <v>1539</v>
      </c>
      <c r="H2003" s="323" t="s">
        <v>1539</v>
      </c>
    </row>
    <row r="2004" spans="1:8" x14ac:dyDescent="0.25">
      <c r="A2004" s="103"/>
      <c r="B2004" s="326"/>
      <c r="C2004" s="324" t="s">
        <v>1539</v>
      </c>
      <c r="D2004" t="s">
        <v>1539</v>
      </c>
      <c r="E2004" s="323" t="s">
        <v>1539</v>
      </c>
      <c r="G2004" s="323" t="s">
        <v>1539</v>
      </c>
      <c r="H2004" s="323" t="s">
        <v>1539</v>
      </c>
    </row>
    <row r="2005" spans="1:8" x14ac:dyDescent="0.25">
      <c r="A2005" s="103"/>
      <c r="C2005" s="324" t="s">
        <v>1539</v>
      </c>
      <c r="D2005" t="s">
        <v>1539</v>
      </c>
      <c r="E2005" s="323" t="s">
        <v>1539</v>
      </c>
      <c r="G2005" s="323" t="s">
        <v>1539</v>
      </c>
      <c r="H2005" s="323" t="s">
        <v>1539</v>
      </c>
    </row>
    <row r="2006" spans="1:8" x14ac:dyDescent="0.25">
      <c r="A2006" s="103"/>
      <c r="C2006" s="324" t="s">
        <v>1539</v>
      </c>
      <c r="D2006" t="s">
        <v>1539</v>
      </c>
      <c r="E2006" s="323" t="s">
        <v>1539</v>
      </c>
      <c r="G2006" s="323" t="s">
        <v>1539</v>
      </c>
      <c r="H2006" s="323" t="s">
        <v>1539</v>
      </c>
    </row>
    <row r="2007" spans="1:8" x14ac:dyDescent="0.25">
      <c r="A2007" s="103"/>
      <c r="C2007" s="324" t="s">
        <v>1539</v>
      </c>
      <c r="D2007" t="s">
        <v>1539</v>
      </c>
      <c r="E2007" s="323" t="s">
        <v>1539</v>
      </c>
      <c r="G2007" s="323" t="s">
        <v>1539</v>
      </c>
      <c r="H2007" s="323" t="s">
        <v>1539</v>
      </c>
    </row>
    <row r="2008" spans="1:8" x14ac:dyDescent="0.25">
      <c r="A2008" s="103"/>
      <c r="C2008" s="324" t="s">
        <v>1539</v>
      </c>
      <c r="D2008" t="s">
        <v>1539</v>
      </c>
      <c r="E2008" s="323" t="s">
        <v>1539</v>
      </c>
      <c r="G2008" s="323" t="s">
        <v>1539</v>
      </c>
      <c r="H2008" s="323" t="s">
        <v>1539</v>
      </c>
    </row>
    <row r="2009" spans="1:8" x14ac:dyDescent="0.25">
      <c r="A2009" s="103"/>
      <c r="B2009" s="326"/>
      <c r="C2009" s="324" t="s">
        <v>1539</v>
      </c>
      <c r="D2009" t="s">
        <v>1539</v>
      </c>
      <c r="E2009" s="323" t="s">
        <v>1539</v>
      </c>
      <c r="G2009" s="323" t="s">
        <v>1539</v>
      </c>
      <c r="H2009" s="323" t="s">
        <v>1539</v>
      </c>
    </row>
    <row r="2010" spans="1:8" x14ac:dyDescent="0.25">
      <c r="A2010" s="103"/>
      <c r="C2010" s="324" t="s">
        <v>1539</v>
      </c>
      <c r="D2010" t="s">
        <v>1539</v>
      </c>
      <c r="E2010" s="323" t="s">
        <v>1539</v>
      </c>
      <c r="G2010" s="323" t="s">
        <v>1539</v>
      </c>
      <c r="H2010" s="323" t="s">
        <v>1539</v>
      </c>
    </row>
    <row r="2011" spans="1:8" x14ac:dyDescent="0.25">
      <c r="A2011" s="103"/>
      <c r="C2011" s="324" t="s">
        <v>1539</v>
      </c>
      <c r="D2011" t="s">
        <v>1539</v>
      </c>
      <c r="E2011" s="323" t="s">
        <v>1539</v>
      </c>
      <c r="G2011" s="323" t="s">
        <v>1539</v>
      </c>
      <c r="H2011" s="323" t="s">
        <v>1539</v>
      </c>
    </row>
    <row r="2012" spans="1:8" x14ac:dyDescent="0.25">
      <c r="A2012" s="103"/>
      <c r="C2012" s="324" t="s">
        <v>1539</v>
      </c>
      <c r="D2012" t="s">
        <v>1539</v>
      </c>
      <c r="E2012" s="323" t="s">
        <v>1539</v>
      </c>
      <c r="G2012" s="323" t="s">
        <v>1539</v>
      </c>
      <c r="H2012" s="323" t="s">
        <v>1539</v>
      </c>
    </row>
    <row r="2013" spans="1:8" x14ac:dyDescent="0.25">
      <c r="A2013" s="103"/>
      <c r="B2013" s="326"/>
      <c r="C2013" s="324" t="s">
        <v>1539</v>
      </c>
      <c r="D2013" t="s">
        <v>1539</v>
      </c>
      <c r="E2013" s="323" t="s">
        <v>1539</v>
      </c>
      <c r="G2013" s="323" t="s">
        <v>1539</v>
      </c>
      <c r="H2013" s="323" t="s">
        <v>1539</v>
      </c>
    </row>
    <row r="2014" spans="1:8" x14ac:dyDescent="0.25">
      <c r="A2014" s="103"/>
      <c r="C2014" s="324" t="s">
        <v>1539</v>
      </c>
      <c r="D2014" t="s">
        <v>1539</v>
      </c>
      <c r="E2014" s="323" t="s">
        <v>1539</v>
      </c>
      <c r="G2014" s="323" t="s">
        <v>1539</v>
      </c>
      <c r="H2014" s="323" t="s">
        <v>1539</v>
      </c>
    </row>
    <row r="2015" spans="1:8" x14ac:dyDescent="0.25">
      <c r="A2015" s="103"/>
      <c r="C2015" s="324" t="s">
        <v>1539</v>
      </c>
      <c r="D2015" t="s">
        <v>1539</v>
      </c>
      <c r="E2015" s="323" t="s">
        <v>1539</v>
      </c>
      <c r="G2015" s="323" t="s">
        <v>1539</v>
      </c>
      <c r="H2015" s="323" t="s">
        <v>1539</v>
      </c>
    </row>
    <row r="2016" spans="1:8" x14ac:dyDescent="0.25">
      <c r="A2016" s="103"/>
      <c r="C2016" s="324" t="s">
        <v>1539</v>
      </c>
      <c r="D2016" t="s">
        <v>1539</v>
      </c>
      <c r="E2016" s="323" t="s">
        <v>1539</v>
      </c>
      <c r="G2016" s="323" t="s">
        <v>1539</v>
      </c>
      <c r="H2016" s="323" t="s">
        <v>1539</v>
      </c>
    </row>
    <row r="2017" spans="1:8" x14ac:dyDescent="0.25">
      <c r="A2017" s="103"/>
      <c r="B2017" s="324"/>
      <c r="C2017" s="324" t="s">
        <v>1539</v>
      </c>
      <c r="D2017" t="s">
        <v>1539</v>
      </c>
      <c r="E2017" s="323" t="s">
        <v>1539</v>
      </c>
      <c r="G2017" s="323" t="s">
        <v>1539</v>
      </c>
      <c r="H2017" s="323" t="s">
        <v>1539</v>
      </c>
    </row>
    <row r="2018" spans="1:8" x14ac:dyDescent="0.25">
      <c r="A2018" s="103"/>
      <c r="B2018" s="324"/>
      <c r="C2018" s="324" t="s">
        <v>1539</v>
      </c>
      <c r="D2018" t="s">
        <v>1539</v>
      </c>
      <c r="E2018" s="323" t="s">
        <v>1539</v>
      </c>
      <c r="G2018" s="323" t="s">
        <v>1539</v>
      </c>
      <c r="H2018" s="323" t="s">
        <v>1539</v>
      </c>
    </row>
    <row r="2019" spans="1:8" x14ac:dyDescent="0.25">
      <c r="A2019" s="103"/>
      <c r="B2019" s="324"/>
      <c r="C2019" s="324" t="s">
        <v>1539</v>
      </c>
      <c r="D2019" t="s">
        <v>1539</v>
      </c>
      <c r="E2019" s="323" t="s">
        <v>1539</v>
      </c>
      <c r="G2019" s="323" t="s">
        <v>1539</v>
      </c>
      <c r="H2019" s="323" t="s">
        <v>1539</v>
      </c>
    </row>
    <row r="2020" spans="1:8" x14ac:dyDescent="0.25">
      <c r="A2020" s="103"/>
      <c r="B2020" s="324"/>
      <c r="C2020" s="324" t="s">
        <v>1539</v>
      </c>
      <c r="D2020" t="s">
        <v>1539</v>
      </c>
      <c r="E2020" s="323" t="s">
        <v>1539</v>
      </c>
      <c r="G2020" s="323" t="s">
        <v>1539</v>
      </c>
      <c r="H2020" s="323" t="s">
        <v>1539</v>
      </c>
    </row>
    <row r="2021" spans="1:8" x14ac:dyDescent="0.25">
      <c r="A2021" s="103"/>
      <c r="B2021" s="324"/>
      <c r="C2021" s="324" t="s">
        <v>1539</v>
      </c>
      <c r="D2021" t="s">
        <v>1539</v>
      </c>
      <c r="E2021" s="323" t="s">
        <v>1539</v>
      </c>
      <c r="G2021" s="323" t="s">
        <v>1539</v>
      </c>
      <c r="H2021" s="323" t="s">
        <v>1539</v>
      </c>
    </row>
    <row r="2022" spans="1:8" x14ac:dyDescent="0.25">
      <c r="A2022" s="103"/>
      <c r="B2022" s="326"/>
      <c r="C2022" s="324" t="s">
        <v>1539</v>
      </c>
      <c r="D2022" t="s">
        <v>1539</v>
      </c>
      <c r="E2022" s="323" t="s">
        <v>1539</v>
      </c>
      <c r="G2022" s="323" t="s">
        <v>1539</v>
      </c>
      <c r="H2022" s="323" t="s">
        <v>1539</v>
      </c>
    </row>
    <row r="2023" spans="1:8" x14ac:dyDescent="0.25">
      <c r="A2023" s="103"/>
      <c r="C2023" s="324" t="s">
        <v>1539</v>
      </c>
      <c r="D2023" t="s">
        <v>1539</v>
      </c>
      <c r="E2023" s="323" t="s">
        <v>1539</v>
      </c>
      <c r="G2023" s="323" t="s">
        <v>1539</v>
      </c>
      <c r="H2023" s="323" t="s">
        <v>1539</v>
      </c>
    </row>
    <row r="2024" spans="1:8" x14ac:dyDescent="0.25">
      <c r="A2024" s="103"/>
      <c r="C2024" s="324" t="s">
        <v>1539</v>
      </c>
      <c r="D2024" t="s">
        <v>1539</v>
      </c>
      <c r="E2024" s="323" t="s">
        <v>1539</v>
      </c>
      <c r="G2024" s="323" t="s">
        <v>1539</v>
      </c>
      <c r="H2024" s="323" t="s">
        <v>1539</v>
      </c>
    </row>
    <row r="2025" spans="1:8" x14ac:dyDescent="0.25">
      <c r="A2025" s="103"/>
      <c r="C2025" s="324" t="s">
        <v>1539</v>
      </c>
      <c r="D2025" t="s">
        <v>1539</v>
      </c>
      <c r="E2025" s="323" t="s">
        <v>1539</v>
      </c>
      <c r="G2025" s="323" t="s">
        <v>1539</v>
      </c>
      <c r="H2025" s="323" t="s">
        <v>1539</v>
      </c>
    </row>
    <row r="2026" spans="1:8" x14ac:dyDescent="0.25">
      <c r="A2026" s="103"/>
      <c r="C2026" s="324" t="s">
        <v>1539</v>
      </c>
      <c r="D2026" t="s">
        <v>1539</v>
      </c>
      <c r="E2026" s="323" t="s">
        <v>1539</v>
      </c>
      <c r="G2026" s="323" t="s">
        <v>1539</v>
      </c>
      <c r="H2026" s="323" t="s">
        <v>1539</v>
      </c>
    </row>
    <row r="2027" spans="1:8" x14ac:dyDescent="0.25">
      <c r="A2027" s="103"/>
      <c r="B2027" s="326"/>
      <c r="C2027" s="324" t="s">
        <v>1539</v>
      </c>
      <c r="D2027" t="s">
        <v>1539</v>
      </c>
      <c r="E2027" s="323" t="s">
        <v>1539</v>
      </c>
      <c r="G2027" s="323" t="s">
        <v>1539</v>
      </c>
      <c r="H2027" s="323" t="s">
        <v>1539</v>
      </c>
    </row>
    <row r="2028" spans="1:8" x14ac:dyDescent="0.25">
      <c r="A2028" s="103"/>
      <c r="C2028" s="324" t="s">
        <v>1539</v>
      </c>
      <c r="D2028" t="s">
        <v>1539</v>
      </c>
      <c r="E2028" s="323" t="s">
        <v>1539</v>
      </c>
      <c r="G2028" s="323" t="s">
        <v>1539</v>
      </c>
      <c r="H2028" s="323" t="s">
        <v>1539</v>
      </c>
    </row>
    <row r="2029" spans="1:8" x14ac:dyDescent="0.25">
      <c r="A2029" s="103"/>
      <c r="C2029" s="324" t="s">
        <v>1539</v>
      </c>
      <c r="D2029" t="s">
        <v>1539</v>
      </c>
      <c r="E2029" s="323" t="s">
        <v>1539</v>
      </c>
      <c r="G2029" s="323" t="s">
        <v>1539</v>
      </c>
      <c r="H2029" s="323" t="s">
        <v>1539</v>
      </c>
    </row>
    <row r="2030" spans="1:8" x14ac:dyDescent="0.25">
      <c r="A2030" s="103"/>
      <c r="C2030" s="324" t="s">
        <v>1539</v>
      </c>
      <c r="D2030" t="s">
        <v>1539</v>
      </c>
      <c r="E2030" s="323" t="s">
        <v>1539</v>
      </c>
      <c r="G2030" s="323" t="s">
        <v>1539</v>
      </c>
      <c r="H2030" s="323" t="s">
        <v>1539</v>
      </c>
    </row>
    <row r="2031" spans="1:8" x14ac:dyDescent="0.25">
      <c r="A2031" s="103"/>
      <c r="B2031" s="324"/>
      <c r="C2031" s="324" t="s">
        <v>1539</v>
      </c>
      <c r="D2031" t="s">
        <v>1539</v>
      </c>
      <c r="E2031" s="323" t="s">
        <v>1539</v>
      </c>
      <c r="G2031" s="323" t="s">
        <v>1539</v>
      </c>
      <c r="H2031" s="323" t="s">
        <v>1539</v>
      </c>
    </row>
    <row r="2032" spans="1:8" x14ac:dyDescent="0.25">
      <c r="A2032" s="103"/>
      <c r="B2032" s="324"/>
      <c r="C2032" s="324" t="s">
        <v>1539</v>
      </c>
      <c r="D2032" t="s">
        <v>1539</v>
      </c>
      <c r="E2032" s="323" t="s">
        <v>1539</v>
      </c>
      <c r="G2032" s="323" t="s">
        <v>1539</v>
      </c>
      <c r="H2032" s="323" t="s">
        <v>1539</v>
      </c>
    </row>
    <row r="2033" spans="1:8" x14ac:dyDescent="0.25">
      <c r="A2033" s="103"/>
      <c r="B2033" s="324"/>
      <c r="C2033" s="324" t="s">
        <v>1539</v>
      </c>
      <c r="D2033" t="s">
        <v>1539</v>
      </c>
      <c r="E2033" s="323" t="s">
        <v>1539</v>
      </c>
      <c r="G2033" s="323" t="s">
        <v>1539</v>
      </c>
      <c r="H2033" s="323" t="s">
        <v>1539</v>
      </c>
    </row>
    <row r="2034" spans="1:8" x14ac:dyDescent="0.25">
      <c r="A2034" s="103"/>
      <c r="B2034" s="324"/>
      <c r="C2034" s="324" t="s">
        <v>1539</v>
      </c>
      <c r="D2034" t="s">
        <v>1539</v>
      </c>
      <c r="E2034" s="323" t="s">
        <v>1539</v>
      </c>
      <c r="G2034" s="323" t="s">
        <v>1539</v>
      </c>
      <c r="H2034" s="323" t="s">
        <v>1539</v>
      </c>
    </row>
    <row r="2035" spans="1:8" x14ac:dyDescent="0.25">
      <c r="A2035" s="103"/>
      <c r="B2035" s="324"/>
      <c r="C2035" s="324" t="s">
        <v>1539</v>
      </c>
      <c r="D2035" t="s">
        <v>1539</v>
      </c>
      <c r="E2035" s="323" t="s">
        <v>1539</v>
      </c>
      <c r="G2035" s="323" t="s">
        <v>1539</v>
      </c>
      <c r="H2035" s="323" t="s">
        <v>1539</v>
      </c>
    </row>
    <row r="2036" spans="1:8" x14ac:dyDescent="0.25">
      <c r="A2036" s="103"/>
      <c r="B2036" s="324"/>
      <c r="C2036" s="324" t="s">
        <v>1539</v>
      </c>
      <c r="D2036" t="s">
        <v>1539</v>
      </c>
      <c r="E2036" s="323" t="s">
        <v>1539</v>
      </c>
      <c r="G2036" s="323" t="s">
        <v>1539</v>
      </c>
      <c r="H2036" s="323" t="s">
        <v>1539</v>
      </c>
    </row>
    <row r="2037" spans="1:8" x14ac:dyDescent="0.25">
      <c r="A2037" s="103"/>
      <c r="B2037" s="324"/>
      <c r="C2037" s="324" t="s">
        <v>1539</v>
      </c>
      <c r="D2037" t="s">
        <v>1539</v>
      </c>
      <c r="E2037" s="323" t="s">
        <v>1539</v>
      </c>
      <c r="G2037" s="323" t="s">
        <v>1539</v>
      </c>
      <c r="H2037" s="323" t="s">
        <v>1539</v>
      </c>
    </row>
    <row r="2038" spans="1:8" x14ac:dyDescent="0.25">
      <c r="A2038" s="103"/>
      <c r="B2038" s="324"/>
      <c r="C2038" s="324" t="s">
        <v>1539</v>
      </c>
      <c r="D2038" t="s">
        <v>1539</v>
      </c>
      <c r="E2038" s="323" t="s">
        <v>1539</v>
      </c>
      <c r="G2038" s="323" t="s">
        <v>1539</v>
      </c>
      <c r="H2038" s="323" t="s">
        <v>1539</v>
      </c>
    </row>
    <row r="2039" spans="1:8" x14ac:dyDescent="0.25">
      <c r="A2039" s="103"/>
      <c r="B2039" s="326"/>
      <c r="C2039" s="324" t="s">
        <v>1539</v>
      </c>
      <c r="D2039" t="s">
        <v>1539</v>
      </c>
      <c r="E2039" s="323" t="s">
        <v>1539</v>
      </c>
      <c r="G2039" s="323" t="s">
        <v>1539</v>
      </c>
      <c r="H2039" s="323" t="s">
        <v>1539</v>
      </c>
    </row>
    <row r="2040" spans="1:8" x14ac:dyDescent="0.25">
      <c r="A2040" s="103"/>
      <c r="C2040" s="324" t="s">
        <v>1539</v>
      </c>
      <c r="D2040" t="s">
        <v>1539</v>
      </c>
      <c r="E2040" s="323" t="s">
        <v>1539</v>
      </c>
      <c r="G2040" s="323" t="s">
        <v>1539</v>
      </c>
      <c r="H2040" s="323" t="s">
        <v>1539</v>
      </c>
    </row>
    <row r="2041" spans="1:8" x14ac:dyDescent="0.25">
      <c r="A2041" s="103"/>
      <c r="C2041" s="324" t="s">
        <v>1539</v>
      </c>
      <c r="D2041" t="s">
        <v>1539</v>
      </c>
      <c r="E2041" s="323" t="s">
        <v>1539</v>
      </c>
      <c r="G2041" s="323" t="s">
        <v>1539</v>
      </c>
      <c r="H2041" s="323" t="s">
        <v>1539</v>
      </c>
    </row>
    <row r="2042" spans="1:8" x14ac:dyDescent="0.25">
      <c r="A2042" s="103"/>
      <c r="C2042" s="324" t="s">
        <v>1539</v>
      </c>
      <c r="D2042" t="s">
        <v>1539</v>
      </c>
      <c r="E2042" s="323" t="s">
        <v>1539</v>
      </c>
      <c r="G2042" s="323" t="s">
        <v>1539</v>
      </c>
      <c r="H2042" s="323" t="s">
        <v>1539</v>
      </c>
    </row>
    <row r="2043" spans="1:8" x14ac:dyDescent="0.25">
      <c r="A2043" s="103"/>
      <c r="C2043" s="324" t="s">
        <v>1539</v>
      </c>
      <c r="D2043" t="s">
        <v>1539</v>
      </c>
      <c r="E2043" s="323" t="s">
        <v>1539</v>
      </c>
      <c r="G2043" s="323" t="s">
        <v>1539</v>
      </c>
      <c r="H2043" s="323" t="s">
        <v>1539</v>
      </c>
    </row>
    <row r="2044" spans="1:8" x14ac:dyDescent="0.25">
      <c r="A2044" s="103"/>
      <c r="B2044" s="324"/>
      <c r="C2044" s="324" t="s">
        <v>1539</v>
      </c>
      <c r="D2044" t="s">
        <v>1539</v>
      </c>
      <c r="E2044" s="323" t="s">
        <v>1539</v>
      </c>
      <c r="G2044" s="323" t="s">
        <v>1539</v>
      </c>
      <c r="H2044" s="323" t="s">
        <v>1539</v>
      </c>
    </row>
    <row r="2045" spans="1:8" x14ac:dyDescent="0.25">
      <c r="A2045" s="103"/>
      <c r="B2045" s="324"/>
      <c r="C2045" s="324" t="s">
        <v>1539</v>
      </c>
      <c r="D2045" t="s">
        <v>1539</v>
      </c>
      <c r="E2045" s="323" t="s">
        <v>1539</v>
      </c>
      <c r="G2045" s="323" t="s">
        <v>1539</v>
      </c>
      <c r="H2045" s="323" t="s">
        <v>1539</v>
      </c>
    </row>
    <row r="2046" spans="1:8" x14ac:dyDescent="0.25">
      <c r="A2046" s="103"/>
      <c r="B2046" s="324"/>
      <c r="C2046" s="324" t="s">
        <v>1539</v>
      </c>
      <c r="D2046" t="s">
        <v>1539</v>
      </c>
      <c r="E2046" s="323" t="s">
        <v>1539</v>
      </c>
      <c r="G2046" s="323" t="s">
        <v>1539</v>
      </c>
      <c r="H2046" s="323" t="s">
        <v>1539</v>
      </c>
    </row>
    <row r="2047" spans="1:8" x14ac:dyDescent="0.25">
      <c r="A2047" s="103"/>
      <c r="B2047" s="324"/>
      <c r="C2047" s="324" t="s">
        <v>1539</v>
      </c>
      <c r="D2047" t="s">
        <v>1539</v>
      </c>
      <c r="E2047" s="323" t="s">
        <v>1539</v>
      </c>
      <c r="G2047" s="323" t="s">
        <v>1539</v>
      </c>
      <c r="H2047" s="323" t="s">
        <v>1539</v>
      </c>
    </row>
    <row r="2048" spans="1:8" x14ac:dyDescent="0.25">
      <c r="A2048" s="103"/>
      <c r="B2048" s="324"/>
      <c r="C2048" s="324" t="s">
        <v>1539</v>
      </c>
      <c r="D2048" t="s">
        <v>1539</v>
      </c>
      <c r="E2048" s="323" t="s">
        <v>1539</v>
      </c>
      <c r="G2048" s="323" t="s">
        <v>1539</v>
      </c>
      <c r="H2048" s="323" t="s">
        <v>1539</v>
      </c>
    </row>
    <row r="2049" spans="1:8" x14ac:dyDescent="0.25">
      <c r="A2049" s="103"/>
      <c r="B2049" s="324"/>
      <c r="C2049" s="324" t="s">
        <v>1539</v>
      </c>
      <c r="D2049" t="s">
        <v>1539</v>
      </c>
      <c r="E2049" s="323" t="s">
        <v>1539</v>
      </c>
      <c r="G2049" s="323" t="s">
        <v>1539</v>
      </c>
      <c r="H2049" s="323" t="s">
        <v>1539</v>
      </c>
    </row>
    <row r="2050" spans="1:8" x14ac:dyDescent="0.25">
      <c r="A2050" s="103"/>
      <c r="B2050" s="324"/>
      <c r="C2050" s="324" t="s">
        <v>1539</v>
      </c>
      <c r="D2050" t="s">
        <v>1539</v>
      </c>
      <c r="E2050" s="323" t="s">
        <v>1539</v>
      </c>
      <c r="G2050" s="323" t="s">
        <v>1539</v>
      </c>
      <c r="H2050" s="323" t="s">
        <v>1539</v>
      </c>
    </row>
    <row r="2051" spans="1:8" x14ac:dyDescent="0.25">
      <c r="A2051" s="103"/>
      <c r="B2051" s="324"/>
      <c r="C2051" s="324" t="s">
        <v>1539</v>
      </c>
      <c r="D2051" t="s">
        <v>1539</v>
      </c>
      <c r="E2051" s="323" t="s">
        <v>1539</v>
      </c>
      <c r="G2051" s="323" t="s">
        <v>1539</v>
      </c>
      <c r="H2051" s="323" t="s">
        <v>1539</v>
      </c>
    </row>
    <row r="2052" spans="1:8" x14ac:dyDescent="0.25">
      <c r="A2052" s="103"/>
      <c r="B2052" s="324"/>
      <c r="C2052" s="324" t="s">
        <v>1539</v>
      </c>
      <c r="D2052" t="s">
        <v>1539</v>
      </c>
      <c r="E2052" s="323" t="s">
        <v>1539</v>
      </c>
      <c r="G2052" s="323" t="s">
        <v>1539</v>
      </c>
      <c r="H2052" s="323" t="s">
        <v>1539</v>
      </c>
    </row>
    <row r="2053" spans="1:8" x14ac:dyDescent="0.25">
      <c r="A2053" s="103"/>
      <c r="B2053" s="324"/>
      <c r="C2053" s="324" t="s">
        <v>1539</v>
      </c>
      <c r="D2053" t="s">
        <v>1539</v>
      </c>
      <c r="E2053" s="323" t="s">
        <v>1539</v>
      </c>
      <c r="G2053" s="323" t="s">
        <v>1539</v>
      </c>
      <c r="H2053" s="323" t="s">
        <v>1539</v>
      </c>
    </row>
    <row r="2054" spans="1:8" x14ac:dyDescent="0.25">
      <c r="A2054" s="103"/>
      <c r="B2054" s="324"/>
      <c r="C2054" s="324" t="s">
        <v>1539</v>
      </c>
      <c r="D2054" t="s">
        <v>1539</v>
      </c>
      <c r="E2054" s="323" t="s">
        <v>1539</v>
      </c>
      <c r="G2054" s="323" t="s">
        <v>1539</v>
      </c>
      <c r="H2054" s="323" t="s">
        <v>1539</v>
      </c>
    </row>
    <row r="2055" spans="1:8" x14ac:dyDescent="0.25">
      <c r="A2055" s="103"/>
      <c r="B2055" s="324"/>
      <c r="C2055" s="324" t="s">
        <v>1539</v>
      </c>
      <c r="D2055" t="s">
        <v>1539</v>
      </c>
      <c r="E2055" s="323" t="s">
        <v>1539</v>
      </c>
      <c r="G2055" s="323" t="s">
        <v>1539</v>
      </c>
      <c r="H2055" s="323" t="s">
        <v>1539</v>
      </c>
    </row>
    <row r="2056" spans="1:8" x14ac:dyDescent="0.25">
      <c r="A2056" s="103"/>
      <c r="B2056" s="324"/>
      <c r="C2056" s="324" t="s">
        <v>1539</v>
      </c>
      <c r="D2056" t="s">
        <v>1539</v>
      </c>
      <c r="E2056" s="323" t="s">
        <v>1539</v>
      </c>
      <c r="G2056" s="323" t="s">
        <v>1539</v>
      </c>
      <c r="H2056" s="323" t="s">
        <v>1539</v>
      </c>
    </row>
    <row r="2057" spans="1:8" x14ac:dyDescent="0.25">
      <c r="A2057" s="103"/>
      <c r="B2057" s="324"/>
      <c r="C2057" s="324" t="s">
        <v>1539</v>
      </c>
      <c r="D2057" t="s">
        <v>1539</v>
      </c>
      <c r="E2057" s="323" t="s">
        <v>1539</v>
      </c>
      <c r="G2057" s="323" t="s">
        <v>1539</v>
      </c>
      <c r="H2057" s="323" t="s">
        <v>1539</v>
      </c>
    </row>
    <row r="2058" spans="1:8" x14ac:dyDescent="0.25">
      <c r="A2058" s="103"/>
      <c r="B2058" s="326"/>
      <c r="C2058" s="324" t="s">
        <v>1539</v>
      </c>
      <c r="D2058" t="s">
        <v>1539</v>
      </c>
      <c r="E2058" s="323" t="s">
        <v>1539</v>
      </c>
      <c r="G2058" s="323" t="s">
        <v>1539</v>
      </c>
      <c r="H2058" s="323" t="s">
        <v>1539</v>
      </c>
    </row>
    <row r="2059" spans="1:8" x14ac:dyDescent="0.25">
      <c r="A2059" s="103"/>
      <c r="C2059" s="324" t="s">
        <v>1539</v>
      </c>
      <c r="D2059" t="s">
        <v>1539</v>
      </c>
      <c r="E2059" s="323" t="s">
        <v>1539</v>
      </c>
      <c r="G2059" s="323" t="s">
        <v>1539</v>
      </c>
      <c r="H2059" s="323" t="s">
        <v>1539</v>
      </c>
    </row>
    <row r="2060" spans="1:8" x14ac:dyDescent="0.25">
      <c r="A2060" s="103"/>
      <c r="C2060" s="324" t="s">
        <v>1539</v>
      </c>
      <c r="D2060" t="s">
        <v>1539</v>
      </c>
      <c r="E2060" s="323" t="s">
        <v>1539</v>
      </c>
      <c r="G2060" s="323" t="s">
        <v>1539</v>
      </c>
      <c r="H2060" s="323" t="s">
        <v>1539</v>
      </c>
    </row>
    <row r="2061" spans="1:8" x14ac:dyDescent="0.25">
      <c r="A2061" s="103"/>
      <c r="C2061" s="324" t="s">
        <v>1539</v>
      </c>
      <c r="D2061" t="s">
        <v>1539</v>
      </c>
      <c r="E2061" s="323" t="s">
        <v>1539</v>
      </c>
      <c r="G2061" s="323" t="s">
        <v>1539</v>
      </c>
      <c r="H2061" s="323" t="s">
        <v>1539</v>
      </c>
    </row>
    <row r="2062" spans="1:8" x14ac:dyDescent="0.25">
      <c r="A2062" s="103"/>
      <c r="B2062" s="324"/>
      <c r="C2062" s="324" t="s">
        <v>1539</v>
      </c>
      <c r="D2062" t="s">
        <v>1539</v>
      </c>
      <c r="E2062" s="323" t="s">
        <v>1539</v>
      </c>
      <c r="G2062" s="323" t="s">
        <v>1539</v>
      </c>
      <c r="H2062" s="323" t="s">
        <v>1539</v>
      </c>
    </row>
    <row r="2063" spans="1:8" x14ac:dyDescent="0.25">
      <c r="A2063" s="103"/>
      <c r="B2063" s="324"/>
      <c r="C2063" s="324" t="s">
        <v>1539</v>
      </c>
      <c r="D2063" t="s">
        <v>1539</v>
      </c>
      <c r="E2063" s="323" t="s">
        <v>1539</v>
      </c>
      <c r="G2063" s="323" t="s">
        <v>1539</v>
      </c>
      <c r="H2063" s="323" t="s">
        <v>1539</v>
      </c>
    </row>
    <row r="2064" spans="1:8" x14ac:dyDescent="0.25">
      <c r="A2064" s="103"/>
      <c r="B2064" s="324"/>
      <c r="C2064" s="324" t="s">
        <v>1539</v>
      </c>
      <c r="D2064" t="s">
        <v>1539</v>
      </c>
      <c r="E2064" s="323" t="s">
        <v>1539</v>
      </c>
      <c r="G2064" s="323" t="s">
        <v>1539</v>
      </c>
      <c r="H2064" s="323" t="s">
        <v>1539</v>
      </c>
    </row>
    <row r="2065" spans="1:8" x14ac:dyDescent="0.25">
      <c r="A2065" s="103"/>
      <c r="B2065" s="324"/>
      <c r="C2065" s="324" t="s">
        <v>1539</v>
      </c>
      <c r="D2065" t="s">
        <v>1539</v>
      </c>
      <c r="E2065" s="323" t="s">
        <v>1539</v>
      </c>
      <c r="G2065" s="323" t="s">
        <v>1539</v>
      </c>
      <c r="H2065" s="323" t="s">
        <v>1539</v>
      </c>
    </row>
    <row r="2066" spans="1:8" x14ac:dyDescent="0.25">
      <c r="A2066" s="103"/>
      <c r="B2066" s="324"/>
      <c r="C2066" s="324" t="s">
        <v>1539</v>
      </c>
      <c r="D2066" t="s">
        <v>1539</v>
      </c>
      <c r="E2066" s="323" t="s">
        <v>1539</v>
      </c>
      <c r="G2066" s="323" t="s">
        <v>1539</v>
      </c>
      <c r="H2066" s="323" t="s">
        <v>1539</v>
      </c>
    </row>
    <row r="2067" spans="1:8" x14ac:dyDescent="0.25">
      <c r="A2067" s="103"/>
      <c r="B2067" s="324"/>
      <c r="C2067" s="324" t="s">
        <v>1539</v>
      </c>
      <c r="D2067" t="s">
        <v>1539</v>
      </c>
      <c r="E2067" s="323" t="s">
        <v>1539</v>
      </c>
      <c r="G2067" s="323" t="s">
        <v>1539</v>
      </c>
      <c r="H2067" s="323" t="s">
        <v>1539</v>
      </c>
    </row>
    <row r="2068" spans="1:8" x14ac:dyDescent="0.25">
      <c r="A2068" s="103"/>
      <c r="B2068" s="324"/>
      <c r="C2068" s="324" t="s">
        <v>1539</v>
      </c>
      <c r="D2068" t="s">
        <v>1539</v>
      </c>
      <c r="E2068" s="323" t="s">
        <v>1539</v>
      </c>
      <c r="G2068" s="323" t="s">
        <v>1539</v>
      </c>
      <c r="H2068" s="323" t="s">
        <v>1539</v>
      </c>
    </row>
    <row r="2069" spans="1:8" x14ac:dyDescent="0.25">
      <c r="A2069" s="103"/>
      <c r="B2069" s="324"/>
      <c r="C2069" s="324" t="s">
        <v>1539</v>
      </c>
      <c r="D2069" t="s">
        <v>1539</v>
      </c>
      <c r="E2069" s="323" t="s">
        <v>1539</v>
      </c>
      <c r="G2069" s="323" t="s">
        <v>1539</v>
      </c>
      <c r="H2069" s="323" t="s">
        <v>1539</v>
      </c>
    </row>
    <row r="2070" spans="1:8" x14ac:dyDescent="0.25">
      <c r="A2070" s="103"/>
      <c r="B2070" s="324"/>
      <c r="C2070" s="324" t="s">
        <v>1539</v>
      </c>
      <c r="D2070" t="s">
        <v>1539</v>
      </c>
      <c r="E2070" s="323" t="s">
        <v>1539</v>
      </c>
      <c r="G2070" s="323" t="s">
        <v>1539</v>
      </c>
      <c r="H2070" s="323" t="s">
        <v>1539</v>
      </c>
    </row>
    <row r="2071" spans="1:8" x14ac:dyDescent="0.25">
      <c r="A2071" s="103"/>
      <c r="B2071" s="326"/>
      <c r="C2071" s="324" t="s">
        <v>1539</v>
      </c>
      <c r="D2071" t="s">
        <v>1539</v>
      </c>
      <c r="E2071" s="323" t="s">
        <v>1539</v>
      </c>
      <c r="G2071" s="323" t="s">
        <v>1539</v>
      </c>
      <c r="H2071" s="323" t="s">
        <v>1539</v>
      </c>
    </row>
    <row r="2072" spans="1:8" x14ac:dyDescent="0.25">
      <c r="A2072" s="103"/>
      <c r="C2072" s="324" t="s">
        <v>1539</v>
      </c>
      <c r="D2072" t="s">
        <v>1539</v>
      </c>
      <c r="E2072" s="323" t="s">
        <v>1539</v>
      </c>
      <c r="G2072" s="323" t="s">
        <v>1539</v>
      </c>
      <c r="H2072" s="323" t="s">
        <v>1539</v>
      </c>
    </row>
    <row r="2073" spans="1:8" x14ac:dyDescent="0.25">
      <c r="A2073" s="103"/>
      <c r="C2073" s="324" t="s">
        <v>1539</v>
      </c>
      <c r="D2073" t="s">
        <v>1539</v>
      </c>
      <c r="E2073" s="323" t="s">
        <v>1539</v>
      </c>
      <c r="G2073" s="323" t="s">
        <v>1539</v>
      </c>
      <c r="H2073" s="323" t="s">
        <v>1539</v>
      </c>
    </row>
    <row r="2074" spans="1:8" x14ac:dyDescent="0.25">
      <c r="A2074" s="103"/>
      <c r="C2074" s="324" t="s">
        <v>1539</v>
      </c>
      <c r="D2074" t="s">
        <v>1539</v>
      </c>
      <c r="E2074" s="323" t="s">
        <v>1539</v>
      </c>
      <c r="G2074" s="323" t="s">
        <v>1539</v>
      </c>
      <c r="H2074" s="323" t="s">
        <v>1539</v>
      </c>
    </row>
    <row r="2075" spans="1:8" x14ac:dyDescent="0.25">
      <c r="A2075" s="103"/>
      <c r="C2075" s="324" t="s">
        <v>1539</v>
      </c>
      <c r="D2075" t="s">
        <v>1539</v>
      </c>
      <c r="E2075" s="323" t="s">
        <v>1539</v>
      </c>
      <c r="G2075" s="323" t="s">
        <v>1539</v>
      </c>
      <c r="H2075" s="323" t="s">
        <v>1539</v>
      </c>
    </row>
    <row r="2076" spans="1:8" x14ac:dyDescent="0.25">
      <c r="A2076" s="103"/>
      <c r="B2076" s="324"/>
      <c r="C2076" s="324" t="s">
        <v>1539</v>
      </c>
      <c r="D2076" t="s">
        <v>1539</v>
      </c>
      <c r="E2076" s="323" t="s">
        <v>1539</v>
      </c>
      <c r="G2076" s="323" t="s">
        <v>1539</v>
      </c>
      <c r="H2076" s="323" t="s">
        <v>1539</v>
      </c>
    </row>
    <row r="2077" spans="1:8" x14ac:dyDescent="0.25">
      <c r="A2077" s="103"/>
      <c r="B2077" s="324"/>
      <c r="C2077" s="324" t="s">
        <v>1539</v>
      </c>
      <c r="D2077" t="s">
        <v>1539</v>
      </c>
      <c r="E2077" s="323" t="s">
        <v>1539</v>
      </c>
      <c r="G2077" s="323" t="s">
        <v>1539</v>
      </c>
      <c r="H2077" s="323" t="s">
        <v>1539</v>
      </c>
    </row>
    <row r="2078" spans="1:8" x14ac:dyDescent="0.25">
      <c r="A2078" s="103"/>
      <c r="B2078" s="324"/>
      <c r="C2078" s="324" t="s">
        <v>1539</v>
      </c>
      <c r="D2078" t="s">
        <v>1539</v>
      </c>
      <c r="E2078" s="323" t="s">
        <v>1539</v>
      </c>
      <c r="G2078" s="323" t="s">
        <v>1539</v>
      </c>
      <c r="H2078" s="323" t="s">
        <v>1539</v>
      </c>
    </row>
    <row r="2079" spans="1:8" x14ac:dyDescent="0.25">
      <c r="A2079" s="103"/>
      <c r="B2079" s="324"/>
      <c r="C2079" s="324" t="s">
        <v>1539</v>
      </c>
      <c r="D2079" t="s">
        <v>1539</v>
      </c>
      <c r="E2079" s="323" t="s">
        <v>1539</v>
      </c>
      <c r="G2079" s="323" t="s">
        <v>1539</v>
      </c>
      <c r="H2079" s="323" t="s">
        <v>1539</v>
      </c>
    </row>
    <row r="2080" spans="1:8" x14ac:dyDescent="0.25">
      <c r="A2080" s="103"/>
      <c r="B2080" s="324"/>
      <c r="C2080" s="324" t="s">
        <v>1539</v>
      </c>
      <c r="D2080" t="s">
        <v>1539</v>
      </c>
      <c r="E2080" s="323" t="s">
        <v>1539</v>
      </c>
      <c r="G2080" s="323" t="s">
        <v>1539</v>
      </c>
      <c r="H2080" s="323" t="s">
        <v>1539</v>
      </c>
    </row>
    <row r="2081" spans="1:8" x14ac:dyDescent="0.25">
      <c r="A2081" s="103"/>
      <c r="B2081" s="324"/>
      <c r="C2081" s="324" t="s">
        <v>1539</v>
      </c>
      <c r="D2081" t="s">
        <v>1539</v>
      </c>
      <c r="E2081" s="323" t="s">
        <v>1539</v>
      </c>
      <c r="G2081" s="323" t="s">
        <v>1539</v>
      </c>
      <c r="H2081" s="323" t="s">
        <v>1539</v>
      </c>
    </row>
    <row r="2082" spans="1:8" x14ac:dyDescent="0.25">
      <c r="A2082" s="103"/>
      <c r="B2082" s="324"/>
      <c r="C2082" s="324" t="s">
        <v>1539</v>
      </c>
      <c r="D2082" t="s">
        <v>1539</v>
      </c>
      <c r="E2082" s="323" t="s">
        <v>1539</v>
      </c>
      <c r="G2082" s="323" t="s">
        <v>1539</v>
      </c>
      <c r="H2082" s="323" t="s">
        <v>1539</v>
      </c>
    </row>
    <row r="2083" spans="1:8" x14ac:dyDescent="0.25">
      <c r="A2083" s="103"/>
      <c r="B2083" s="324"/>
      <c r="C2083" s="324" t="s">
        <v>1539</v>
      </c>
      <c r="D2083" t="s">
        <v>1539</v>
      </c>
      <c r="E2083" s="323" t="s">
        <v>1539</v>
      </c>
      <c r="G2083" s="323" t="s">
        <v>1539</v>
      </c>
      <c r="H2083" s="323" t="s">
        <v>1539</v>
      </c>
    </row>
    <row r="2084" spans="1:8" x14ac:dyDescent="0.25">
      <c r="A2084" s="103"/>
      <c r="B2084" s="324"/>
      <c r="C2084" s="324" t="s">
        <v>1539</v>
      </c>
      <c r="D2084" t="s">
        <v>1539</v>
      </c>
      <c r="E2084" s="323" t="s">
        <v>1539</v>
      </c>
      <c r="G2084" s="323" t="s">
        <v>1539</v>
      </c>
      <c r="H2084" s="323" t="s">
        <v>1539</v>
      </c>
    </row>
    <row r="2085" spans="1:8" x14ac:dyDescent="0.25">
      <c r="A2085" s="103"/>
      <c r="B2085" s="324"/>
      <c r="C2085" s="324" t="s">
        <v>1539</v>
      </c>
      <c r="D2085" t="s">
        <v>1539</v>
      </c>
      <c r="E2085" s="323" t="s">
        <v>1539</v>
      </c>
      <c r="G2085" s="323" t="s">
        <v>1539</v>
      </c>
      <c r="H2085" s="323" t="s">
        <v>1539</v>
      </c>
    </row>
    <row r="2086" spans="1:8" x14ac:dyDescent="0.25">
      <c r="A2086" s="103"/>
      <c r="B2086" s="324"/>
      <c r="C2086" s="324" t="s">
        <v>1539</v>
      </c>
      <c r="D2086" t="s">
        <v>1539</v>
      </c>
      <c r="E2086" s="323" t="s">
        <v>1539</v>
      </c>
      <c r="G2086" s="323" t="s">
        <v>1539</v>
      </c>
      <c r="H2086" s="323" t="s">
        <v>1539</v>
      </c>
    </row>
    <row r="2087" spans="1:8" x14ac:dyDescent="0.25">
      <c r="A2087" s="103"/>
      <c r="B2087" s="324"/>
      <c r="C2087" s="324" t="s">
        <v>1539</v>
      </c>
      <c r="D2087" t="s">
        <v>1539</v>
      </c>
      <c r="E2087" s="323" t="s">
        <v>1539</v>
      </c>
      <c r="G2087" s="323" t="s">
        <v>1539</v>
      </c>
      <c r="H2087" s="323" t="s">
        <v>1539</v>
      </c>
    </row>
    <row r="2088" spans="1:8" x14ac:dyDescent="0.25">
      <c r="A2088" s="103"/>
      <c r="B2088" s="324"/>
      <c r="C2088" s="324" t="s">
        <v>1539</v>
      </c>
      <c r="D2088" t="s">
        <v>1539</v>
      </c>
      <c r="E2088" s="323" t="s">
        <v>1539</v>
      </c>
      <c r="G2088" s="323" t="s">
        <v>1539</v>
      </c>
      <c r="H2088" s="323" t="s">
        <v>1539</v>
      </c>
    </row>
    <row r="2089" spans="1:8" x14ac:dyDescent="0.25">
      <c r="A2089" s="103"/>
      <c r="B2089" s="324"/>
      <c r="C2089" s="324" t="s">
        <v>1539</v>
      </c>
      <c r="D2089" t="s">
        <v>1539</v>
      </c>
      <c r="E2089" s="323" t="s">
        <v>1539</v>
      </c>
      <c r="G2089" s="323" t="s">
        <v>1539</v>
      </c>
      <c r="H2089" s="323" t="s">
        <v>1539</v>
      </c>
    </row>
    <row r="2090" spans="1:8" x14ac:dyDescent="0.25">
      <c r="A2090" s="103"/>
      <c r="B2090" s="324"/>
      <c r="C2090" s="324" t="s">
        <v>1539</v>
      </c>
      <c r="D2090" t="s">
        <v>1539</v>
      </c>
      <c r="E2090" s="323" t="s">
        <v>1539</v>
      </c>
      <c r="G2090" s="323" t="s">
        <v>1539</v>
      </c>
      <c r="H2090" s="323" t="s">
        <v>1539</v>
      </c>
    </row>
    <row r="2091" spans="1:8" x14ac:dyDescent="0.25">
      <c r="A2091" s="103"/>
      <c r="B2091" s="324"/>
      <c r="C2091" s="324" t="s">
        <v>1539</v>
      </c>
      <c r="D2091" t="s">
        <v>1539</v>
      </c>
      <c r="E2091" s="323" t="s">
        <v>1539</v>
      </c>
      <c r="G2091" s="323" t="s">
        <v>1539</v>
      </c>
      <c r="H2091" s="323" t="s">
        <v>1539</v>
      </c>
    </row>
    <row r="2092" spans="1:8" x14ac:dyDescent="0.25">
      <c r="A2092" s="103"/>
      <c r="B2092" s="326"/>
      <c r="C2092" s="324" t="s">
        <v>1539</v>
      </c>
      <c r="D2092" t="s">
        <v>1539</v>
      </c>
      <c r="E2092" s="323" t="s">
        <v>1539</v>
      </c>
      <c r="G2092" s="323" t="s">
        <v>1539</v>
      </c>
      <c r="H2092" s="323" t="s">
        <v>1539</v>
      </c>
    </row>
    <row r="2093" spans="1:8" x14ac:dyDescent="0.25">
      <c r="A2093" s="103"/>
      <c r="C2093" s="324" t="s">
        <v>1539</v>
      </c>
      <c r="D2093" t="s">
        <v>1539</v>
      </c>
      <c r="E2093" s="323" t="s">
        <v>1539</v>
      </c>
      <c r="G2093" s="323" t="s">
        <v>1539</v>
      </c>
      <c r="H2093" s="323" t="s">
        <v>1539</v>
      </c>
    </row>
    <row r="2094" spans="1:8" x14ac:dyDescent="0.25">
      <c r="A2094" s="103"/>
      <c r="C2094" s="324" t="s">
        <v>1539</v>
      </c>
      <c r="D2094" t="s">
        <v>1539</v>
      </c>
      <c r="E2094" s="323" t="s">
        <v>1539</v>
      </c>
      <c r="G2094" s="323" t="s">
        <v>1539</v>
      </c>
      <c r="H2094" s="323" t="s">
        <v>1539</v>
      </c>
    </row>
    <row r="2095" spans="1:8" x14ac:dyDescent="0.25">
      <c r="A2095" s="103"/>
      <c r="C2095" s="324" t="s">
        <v>1539</v>
      </c>
      <c r="D2095" t="s">
        <v>1539</v>
      </c>
      <c r="E2095" s="323" t="s">
        <v>1539</v>
      </c>
      <c r="G2095" s="323" t="s">
        <v>1539</v>
      </c>
      <c r="H2095" s="323" t="s">
        <v>1539</v>
      </c>
    </row>
    <row r="2096" spans="1:8" x14ac:dyDescent="0.25">
      <c r="A2096" s="103"/>
      <c r="C2096" s="324" t="s">
        <v>1539</v>
      </c>
      <c r="D2096" t="s">
        <v>1539</v>
      </c>
      <c r="E2096" s="323" t="s">
        <v>1539</v>
      </c>
      <c r="G2096" s="323" t="s">
        <v>1539</v>
      </c>
      <c r="H2096" s="323" t="s">
        <v>1539</v>
      </c>
    </row>
    <row r="2097" spans="1:8" x14ac:dyDescent="0.25">
      <c r="A2097" s="103"/>
      <c r="B2097" s="324"/>
      <c r="C2097" s="324" t="s">
        <v>1539</v>
      </c>
      <c r="D2097" t="s">
        <v>1539</v>
      </c>
      <c r="E2097" s="323" t="s">
        <v>1539</v>
      </c>
      <c r="G2097" s="323" t="s">
        <v>1539</v>
      </c>
      <c r="H2097" s="323" t="s">
        <v>1539</v>
      </c>
    </row>
    <row r="2098" spans="1:8" x14ac:dyDescent="0.25">
      <c r="A2098" s="103"/>
      <c r="B2098" s="324"/>
      <c r="C2098" s="324" t="s">
        <v>1539</v>
      </c>
      <c r="D2098" t="s">
        <v>1539</v>
      </c>
      <c r="E2098" s="323" t="s">
        <v>1539</v>
      </c>
      <c r="G2098" s="323" t="s">
        <v>1539</v>
      </c>
      <c r="H2098" s="323" t="s">
        <v>1539</v>
      </c>
    </row>
    <row r="2099" spans="1:8" x14ac:dyDescent="0.25">
      <c r="A2099" s="103"/>
      <c r="B2099" s="324"/>
      <c r="C2099" s="324" t="s">
        <v>1539</v>
      </c>
      <c r="D2099" t="s">
        <v>1539</v>
      </c>
      <c r="E2099" s="323" t="s">
        <v>1539</v>
      </c>
      <c r="G2099" s="323" t="s">
        <v>1539</v>
      </c>
      <c r="H2099" s="323" t="s">
        <v>1539</v>
      </c>
    </row>
    <row r="2100" spans="1:8" x14ac:dyDescent="0.25">
      <c r="A2100" s="103"/>
      <c r="B2100" s="324"/>
      <c r="C2100" s="324" t="s">
        <v>1539</v>
      </c>
      <c r="D2100" t="s">
        <v>1539</v>
      </c>
      <c r="E2100" s="323" t="s">
        <v>1539</v>
      </c>
      <c r="G2100" s="323" t="s">
        <v>1539</v>
      </c>
      <c r="H2100" s="323" t="s">
        <v>1539</v>
      </c>
    </row>
    <row r="2101" spans="1:8" x14ac:dyDescent="0.25">
      <c r="A2101" s="103"/>
      <c r="B2101" s="324"/>
      <c r="C2101" s="324" t="s">
        <v>1539</v>
      </c>
      <c r="D2101" t="s">
        <v>1539</v>
      </c>
      <c r="E2101" s="323" t="s">
        <v>1539</v>
      </c>
      <c r="G2101" s="323" t="s">
        <v>1539</v>
      </c>
      <c r="H2101" s="323" t="s">
        <v>1539</v>
      </c>
    </row>
    <row r="2102" spans="1:8" x14ac:dyDescent="0.25">
      <c r="A2102" s="103"/>
      <c r="B2102" s="324"/>
      <c r="C2102" s="324" t="s">
        <v>1539</v>
      </c>
      <c r="D2102" t="s">
        <v>1539</v>
      </c>
      <c r="E2102" s="323" t="s">
        <v>1539</v>
      </c>
      <c r="G2102" s="323" t="s">
        <v>1539</v>
      </c>
      <c r="H2102" s="323" t="s">
        <v>1539</v>
      </c>
    </row>
    <row r="2103" spans="1:8" x14ac:dyDescent="0.25">
      <c r="A2103" s="103"/>
      <c r="B2103" s="324"/>
      <c r="C2103" s="324" t="s">
        <v>1539</v>
      </c>
      <c r="D2103" t="s">
        <v>1539</v>
      </c>
      <c r="E2103" s="323" t="s">
        <v>1539</v>
      </c>
      <c r="G2103" s="323" t="s">
        <v>1539</v>
      </c>
      <c r="H2103" s="323" t="s">
        <v>1539</v>
      </c>
    </row>
    <row r="2104" spans="1:8" x14ac:dyDescent="0.25">
      <c r="A2104" s="103"/>
      <c r="B2104" s="324"/>
      <c r="C2104" s="324" t="s">
        <v>1539</v>
      </c>
      <c r="D2104" t="s">
        <v>1539</v>
      </c>
      <c r="E2104" s="323" t="s">
        <v>1539</v>
      </c>
      <c r="G2104" s="323" t="s">
        <v>1539</v>
      </c>
      <c r="H2104" s="323" t="s">
        <v>1539</v>
      </c>
    </row>
    <row r="2105" spans="1:8" x14ac:dyDescent="0.25">
      <c r="A2105" s="103"/>
      <c r="B2105" s="324"/>
      <c r="C2105" s="324" t="s">
        <v>1539</v>
      </c>
      <c r="D2105" t="s">
        <v>1539</v>
      </c>
      <c r="E2105" s="323" t="s">
        <v>1539</v>
      </c>
      <c r="G2105" s="323" t="s">
        <v>1539</v>
      </c>
      <c r="H2105" s="323" t="s">
        <v>1539</v>
      </c>
    </row>
    <row r="2106" spans="1:8" x14ac:dyDescent="0.25">
      <c r="A2106" s="103"/>
      <c r="B2106" s="324"/>
      <c r="C2106" s="324" t="s">
        <v>1539</v>
      </c>
      <c r="D2106" t="s">
        <v>1539</v>
      </c>
      <c r="E2106" s="323" t="s">
        <v>1539</v>
      </c>
      <c r="G2106" s="323" t="s">
        <v>1539</v>
      </c>
      <c r="H2106" s="323" t="s">
        <v>1539</v>
      </c>
    </row>
    <row r="2107" spans="1:8" x14ac:dyDescent="0.25">
      <c r="A2107" s="103"/>
      <c r="B2107" s="324"/>
      <c r="C2107" s="324" t="s">
        <v>1539</v>
      </c>
      <c r="D2107" t="s">
        <v>1539</v>
      </c>
      <c r="E2107" s="323" t="s">
        <v>1539</v>
      </c>
      <c r="G2107" s="323" t="s">
        <v>1539</v>
      </c>
      <c r="H2107" s="323" t="s">
        <v>1539</v>
      </c>
    </row>
    <row r="2108" spans="1:8" x14ac:dyDescent="0.25">
      <c r="A2108" s="103"/>
      <c r="B2108" s="324"/>
      <c r="C2108" s="324" t="s">
        <v>1539</v>
      </c>
      <c r="D2108" t="s">
        <v>1539</v>
      </c>
      <c r="E2108" s="323" t="s">
        <v>1539</v>
      </c>
      <c r="G2108" s="323" t="s">
        <v>1539</v>
      </c>
      <c r="H2108" s="323" t="s">
        <v>1539</v>
      </c>
    </row>
    <row r="2109" spans="1:8" x14ac:dyDescent="0.25">
      <c r="A2109" s="103"/>
      <c r="B2109" s="324"/>
      <c r="C2109" s="324" t="s">
        <v>1539</v>
      </c>
      <c r="D2109" t="s">
        <v>1539</v>
      </c>
      <c r="E2109" s="323" t="s">
        <v>1539</v>
      </c>
      <c r="G2109" s="323" t="s">
        <v>1539</v>
      </c>
      <c r="H2109" s="323" t="s">
        <v>1539</v>
      </c>
    </row>
    <row r="2110" spans="1:8" x14ac:dyDescent="0.25">
      <c r="A2110" s="103"/>
      <c r="B2110" s="324"/>
      <c r="C2110" s="324" t="s">
        <v>1539</v>
      </c>
      <c r="D2110" t="s">
        <v>1539</v>
      </c>
      <c r="E2110" s="323" t="s">
        <v>1539</v>
      </c>
      <c r="G2110" s="323" t="s">
        <v>1539</v>
      </c>
      <c r="H2110" s="323" t="s">
        <v>1539</v>
      </c>
    </row>
    <row r="2111" spans="1:8" x14ac:dyDescent="0.25">
      <c r="A2111" s="103"/>
      <c r="B2111" s="324"/>
      <c r="C2111" s="324" t="s">
        <v>1539</v>
      </c>
      <c r="D2111" t="s">
        <v>1539</v>
      </c>
      <c r="E2111" s="323" t="s">
        <v>1539</v>
      </c>
      <c r="G2111" s="323" t="s">
        <v>1539</v>
      </c>
      <c r="H2111" s="323" t="s">
        <v>1539</v>
      </c>
    </row>
    <row r="2112" spans="1:8" x14ac:dyDescent="0.25">
      <c r="A2112" s="103"/>
      <c r="B2112" s="324"/>
      <c r="C2112" s="324" t="s">
        <v>1539</v>
      </c>
      <c r="D2112" t="s">
        <v>1539</v>
      </c>
      <c r="E2112" s="323" t="s">
        <v>1539</v>
      </c>
      <c r="G2112" s="323" t="s">
        <v>1539</v>
      </c>
      <c r="H2112" s="323" t="s">
        <v>1539</v>
      </c>
    </row>
    <row r="2113" spans="1:8" x14ac:dyDescent="0.25">
      <c r="A2113" s="103"/>
      <c r="B2113" s="324"/>
      <c r="C2113" s="324" t="s">
        <v>1539</v>
      </c>
      <c r="D2113" t="s">
        <v>1539</v>
      </c>
      <c r="E2113" s="323" t="s">
        <v>1539</v>
      </c>
      <c r="G2113" s="323" t="s">
        <v>1539</v>
      </c>
      <c r="H2113" s="323" t="s">
        <v>1539</v>
      </c>
    </row>
    <row r="2114" spans="1:8" x14ac:dyDescent="0.25">
      <c r="A2114" s="103"/>
      <c r="B2114" s="324"/>
      <c r="C2114" s="324" t="s">
        <v>1539</v>
      </c>
      <c r="D2114" t="s">
        <v>1539</v>
      </c>
      <c r="E2114" s="323" t="s">
        <v>1539</v>
      </c>
      <c r="G2114" s="323" t="s">
        <v>1539</v>
      </c>
      <c r="H2114" s="323" t="s">
        <v>1539</v>
      </c>
    </row>
    <row r="2115" spans="1:8" x14ac:dyDescent="0.25">
      <c r="A2115" s="103"/>
      <c r="B2115" s="324"/>
      <c r="C2115" s="324" t="s">
        <v>1539</v>
      </c>
      <c r="D2115" t="s">
        <v>1539</v>
      </c>
      <c r="E2115" s="323" t="s">
        <v>1539</v>
      </c>
      <c r="G2115" s="323" t="s">
        <v>1539</v>
      </c>
      <c r="H2115" s="323" t="s">
        <v>1539</v>
      </c>
    </row>
    <row r="2116" spans="1:8" x14ac:dyDescent="0.25">
      <c r="A2116" s="103"/>
      <c r="B2116" s="324"/>
      <c r="C2116" s="324" t="s">
        <v>1539</v>
      </c>
      <c r="D2116" t="s">
        <v>1539</v>
      </c>
      <c r="E2116" s="323" t="s">
        <v>1539</v>
      </c>
      <c r="G2116" s="323" t="s">
        <v>1539</v>
      </c>
      <c r="H2116" s="323" t="s">
        <v>1539</v>
      </c>
    </row>
    <row r="2117" spans="1:8" x14ac:dyDescent="0.25">
      <c r="A2117" s="103"/>
      <c r="B2117" s="324"/>
      <c r="C2117" s="324" t="s">
        <v>1539</v>
      </c>
      <c r="D2117" t="s">
        <v>1539</v>
      </c>
      <c r="E2117" s="323" t="s">
        <v>1539</v>
      </c>
      <c r="G2117" s="323" t="s">
        <v>1539</v>
      </c>
      <c r="H2117" s="323" t="s">
        <v>1539</v>
      </c>
    </row>
    <row r="2118" spans="1:8" x14ac:dyDescent="0.25">
      <c r="A2118" s="103"/>
      <c r="B2118" s="324"/>
      <c r="C2118" s="324" t="s">
        <v>1539</v>
      </c>
      <c r="D2118" t="s">
        <v>1539</v>
      </c>
      <c r="E2118" s="323" t="s">
        <v>1539</v>
      </c>
      <c r="G2118" s="323" t="s">
        <v>1539</v>
      </c>
      <c r="H2118" s="323" t="s">
        <v>1539</v>
      </c>
    </row>
    <row r="2119" spans="1:8" x14ac:dyDescent="0.25">
      <c r="A2119" s="103"/>
      <c r="B2119" s="324"/>
      <c r="C2119" s="324" t="s">
        <v>1539</v>
      </c>
      <c r="D2119" t="s">
        <v>1539</v>
      </c>
      <c r="E2119" s="323" t="s">
        <v>1539</v>
      </c>
      <c r="G2119" s="323" t="s">
        <v>1539</v>
      </c>
      <c r="H2119" s="323" t="s">
        <v>1539</v>
      </c>
    </row>
    <row r="2120" spans="1:8" x14ac:dyDescent="0.25">
      <c r="A2120" s="103"/>
      <c r="B2120" s="324"/>
      <c r="C2120" s="324" t="s">
        <v>1539</v>
      </c>
      <c r="D2120" t="s">
        <v>1539</v>
      </c>
      <c r="E2120" s="323" t="s">
        <v>1539</v>
      </c>
      <c r="G2120" s="323" t="s">
        <v>1539</v>
      </c>
      <c r="H2120" s="323" t="s">
        <v>1539</v>
      </c>
    </row>
    <row r="2121" spans="1:8" x14ac:dyDescent="0.25">
      <c r="A2121" s="103"/>
      <c r="B2121" s="324"/>
      <c r="C2121" s="324" t="s">
        <v>1539</v>
      </c>
      <c r="D2121" t="s">
        <v>1539</v>
      </c>
      <c r="E2121" s="323" t="s">
        <v>1539</v>
      </c>
      <c r="G2121" s="323" t="s">
        <v>1539</v>
      </c>
      <c r="H2121" s="323" t="s">
        <v>1539</v>
      </c>
    </row>
    <row r="2122" spans="1:8" x14ac:dyDescent="0.25">
      <c r="A2122" s="103"/>
      <c r="B2122" s="324"/>
      <c r="C2122" s="324" t="s">
        <v>1539</v>
      </c>
      <c r="D2122" t="s">
        <v>1539</v>
      </c>
      <c r="E2122" s="323" t="s">
        <v>1539</v>
      </c>
      <c r="G2122" s="323" t="s">
        <v>1539</v>
      </c>
      <c r="H2122" s="323" t="s">
        <v>1539</v>
      </c>
    </row>
    <row r="2123" spans="1:8" x14ac:dyDescent="0.25">
      <c r="A2123" s="103"/>
      <c r="B2123" s="324"/>
      <c r="C2123" s="324" t="s">
        <v>1539</v>
      </c>
      <c r="D2123" t="s">
        <v>1539</v>
      </c>
      <c r="E2123" s="323" t="s">
        <v>1539</v>
      </c>
      <c r="G2123" s="323" t="s">
        <v>1539</v>
      </c>
      <c r="H2123" s="323" t="s">
        <v>1539</v>
      </c>
    </row>
    <row r="2124" spans="1:8" x14ac:dyDescent="0.25">
      <c r="A2124" s="103"/>
      <c r="B2124" s="324"/>
      <c r="C2124" s="324" t="s">
        <v>1539</v>
      </c>
      <c r="D2124" t="s">
        <v>1539</v>
      </c>
      <c r="E2124" s="323" t="s">
        <v>1539</v>
      </c>
      <c r="G2124" s="323" t="s">
        <v>1539</v>
      </c>
      <c r="H2124" s="323" t="s">
        <v>1539</v>
      </c>
    </row>
    <row r="2125" spans="1:8" x14ac:dyDescent="0.25">
      <c r="A2125" s="103"/>
      <c r="B2125" s="324"/>
      <c r="C2125" s="324" t="s">
        <v>1539</v>
      </c>
      <c r="D2125" t="s">
        <v>1539</v>
      </c>
      <c r="E2125" s="323" t="s">
        <v>1539</v>
      </c>
      <c r="G2125" s="323" t="s">
        <v>1539</v>
      </c>
      <c r="H2125" s="323" t="s">
        <v>1539</v>
      </c>
    </row>
    <row r="2126" spans="1:8" x14ac:dyDescent="0.25">
      <c r="A2126" s="103"/>
      <c r="B2126" s="324"/>
      <c r="C2126" s="324" t="s">
        <v>1539</v>
      </c>
      <c r="D2126" t="s">
        <v>1539</v>
      </c>
      <c r="E2126" s="323" t="s">
        <v>1539</v>
      </c>
      <c r="G2126" s="323" t="s">
        <v>1539</v>
      </c>
      <c r="H2126" s="323" t="s">
        <v>1539</v>
      </c>
    </row>
    <row r="2127" spans="1:8" x14ac:dyDescent="0.25">
      <c r="A2127" s="103"/>
      <c r="B2127" s="324"/>
      <c r="C2127" s="324" t="s">
        <v>1539</v>
      </c>
      <c r="D2127" t="s">
        <v>1539</v>
      </c>
      <c r="E2127" s="323" t="s">
        <v>1539</v>
      </c>
      <c r="G2127" s="323" t="s">
        <v>1539</v>
      </c>
      <c r="H2127" s="323" t="s">
        <v>1539</v>
      </c>
    </row>
    <row r="2128" spans="1:8" x14ac:dyDescent="0.25">
      <c r="A2128" s="103"/>
      <c r="B2128" s="324"/>
      <c r="C2128" s="324" t="s">
        <v>1539</v>
      </c>
      <c r="D2128" t="s">
        <v>1539</v>
      </c>
      <c r="E2128" s="323" t="s">
        <v>1539</v>
      </c>
      <c r="G2128" s="323" t="s">
        <v>1539</v>
      </c>
      <c r="H2128" s="323" t="s">
        <v>1539</v>
      </c>
    </row>
    <row r="2129" spans="1:8" x14ac:dyDescent="0.25">
      <c r="A2129" s="103"/>
      <c r="B2129" s="324"/>
      <c r="C2129" s="324" t="s">
        <v>1539</v>
      </c>
      <c r="D2129" t="s">
        <v>1539</v>
      </c>
      <c r="E2129" s="323" t="s">
        <v>1539</v>
      </c>
      <c r="G2129" s="323" t="s">
        <v>1539</v>
      </c>
      <c r="H2129" s="323" t="s">
        <v>1539</v>
      </c>
    </row>
    <row r="2130" spans="1:8" x14ac:dyDescent="0.25">
      <c r="A2130" s="103"/>
      <c r="B2130" s="324"/>
      <c r="C2130" s="324" t="s">
        <v>1539</v>
      </c>
      <c r="D2130" t="s">
        <v>1539</v>
      </c>
      <c r="E2130" s="323" t="s">
        <v>1539</v>
      </c>
      <c r="G2130" s="323" t="s">
        <v>1539</v>
      </c>
      <c r="H2130" s="323" t="s">
        <v>1539</v>
      </c>
    </row>
    <row r="2131" spans="1:8" x14ac:dyDescent="0.25">
      <c r="A2131" s="103"/>
      <c r="B2131" s="324"/>
      <c r="C2131" s="324" t="s">
        <v>1539</v>
      </c>
      <c r="D2131" t="s">
        <v>1539</v>
      </c>
      <c r="E2131" s="323" t="s">
        <v>1539</v>
      </c>
      <c r="G2131" s="323" t="s">
        <v>1539</v>
      </c>
      <c r="H2131" s="323" t="s">
        <v>1539</v>
      </c>
    </row>
    <row r="2132" spans="1:8" x14ac:dyDescent="0.25">
      <c r="A2132" s="103"/>
      <c r="B2132" s="324"/>
      <c r="C2132" s="324" t="s">
        <v>1539</v>
      </c>
      <c r="D2132" t="s">
        <v>1539</v>
      </c>
      <c r="E2132" s="323" t="s">
        <v>1539</v>
      </c>
      <c r="G2132" s="323" t="s">
        <v>1539</v>
      </c>
      <c r="H2132" s="323" t="s">
        <v>1539</v>
      </c>
    </row>
    <row r="2133" spans="1:8" x14ac:dyDescent="0.25">
      <c r="A2133" s="103"/>
      <c r="B2133" s="324"/>
      <c r="C2133" s="324" t="s">
        <v>1539</v>
      </c>
      <c r="D2133" t="s">
        <v>1539</v>
      </c>
      <c r="E2133" s="323" t="s">
        <v>1539</v>
      </c>
      <c r="G2133" s="323" t="s">
        <v>1539</v>
      </c>
      <c r="H2133" s="323" t="s">
        <v>1539</v>
      </c>
    </row>
    <row r="2134" spans="1:8" x14ac:dyDescent="0.25">
      <c r="A2134" s="103"/>
      <c r="B2134" s="324"/>
      <c r="C2134" s="324" t="s">
        <v>1539</v>
      </c>
      <c r="D2134" t="s">
        <v>1539</v>
      </c>
      <c r="E2134" s="323" t="s">
        <v>1539</v>
      </c>
      <c r="G2134" s="323" t="s">
        <v>1539</v>
      </c>
      <c r="H2134" s="323" t="s">
        <v>1539</v>
      </c>
    </row>
    <row r="2135" spans="1:8" x14ac:dyDescent="0.25">
      <c r="A2135" s="103"/>
      <c r="B2135" s="324"/>
      <c r="C2135" s="324" t="s">
        <v>1539</v>
      </c>
      <c r="D2135" t="s">
        <v>1539</v>
      </c>
      <c r="E2135" s="323" t="s">
        <v>1539</v>
      </c>
      <c r="G2135" s="323" t="s">
        <v>1539</v>
      </c>
      <c r="H2135" s="323" t="s">
        <v>1539</v>
      </c>
    </row>
    <row r="2136" spans="1:8" x14ac:dyDescent="0.25">
      <c r="A2136" s="103"/>
      <c r="B2136" s="324"/>
      <c r="C2136" s="324" t="s">
        <v>1539</v>
      </c>
      <c r="D2136" t="s">
        <v>1539</v>
      </c>
      <c r="E2136" s="323" t="s">
        <v>1539</v>
      </c>
      <c r="G2136" s="323" t="s">
        <v>1539</v>
      </c>
      <c r="H2136" s="323" t="s">
        <v>1539</v>
      </c>
    </row>
    <row r="2137" spans="1:8" x14ac:dyDescent="0.25">
      <c r="A2137" s="103"/>
      <c r="B2137" s="324"/>
      <c r="C2137" s="324" t="s">
        <v>1539</v>
      </c>
      <c r="D2137" t="s">
        <v>1539</v>
      </c>
      <c r="E2137" s="323" t="s">
        <v>1539</v>
      </c>
      <c r="G2137" s="323" t="s">
        <v>1539</v>
      </c>
      <c r="H2137" s="323" t="s">
        <v>1539</v>
      </c>
    </row>
    <row r="2138" spans="1:8" x14ac:dyDescent="0.25">
      <c r="A2138" s="103"/>
      <c r="B2138" s="324"/>
      <c r="C2138" s="324" t="s">
        <v>1539</v>
      </c>
      <c r="D2138" t="s">
        <v>1539</v>
      </c>
      <c r="E2138" s="323" t="s">
        <v>1539</v>
      </c>
      <c r="G2138" s="323" t="s">
        <v>1539</v>
      </c>
      <c r="H2138" s="323" t="s">
        <v>1539</v>
      </c>
    </row>
    <row r="2139" spans="1:8" x14ac:dyDescent="0.25">
      <c r="A2139" s="103"/>
      <c r="B2139" s="324"/>
      <c r="C2139" s="324" t="s">
        <v>1539</v>
      </c>
      <c r="D2139" t="s">
        <v>1539</v>
      </c>
      <c r="E2139" s="323" t="s">
        <v>1539</v>
      </c>
      <c r="G2139" s="323" t="s">
        <v>1539</v>
      </c>
      <c r="H2139" s="323" t="s">
        <v>1539</v>
      </c>
    </row>
    <row r="2140" spans="1:8" x14ac:dyDescent="0.25">
      <c r="A2140" s="103"/>
      <c r="B2140" s="326"/>
      <c r="C2140" s="324" t="s">
        <v>1539</v>
      </c>
      <c r="D2140" t="s">
        <v>1539</v>
      </c>
      <c r="E2140" s="323" t="s">
        <v>1539</v>
      </c>
      <c r="G2140" s="323" t="s">
        <v>1539</v>
      </c>
      <c r="H2140" s="323" t="s">
        <v>1539</v>
      </c>
    </row>
    <row r="2141" spans="1:8" x14ac:dyDescent="0.25">
      <c r="A2141" s="103"/>
      <c r="C2141" s="324" t="s">
        <v>1539</v>
      </c>
      <c r="D2141" t="s">
        <v>1539</v>
      </c>
      <c r="E2141" s="323" t="s">
        <v>1539</v>
      </c>
      <c r="G2141" s="323" t="s">
        <v>1539</v>
      </c>
      <c r="H2141" s="323" t="s">
        <v>1539</v>
      </c>
    </row>
    <row r="2142" spans="1:8" x14ac:dyDescent="0.25">
      <c r="A2142" s="103"/>
      <c r="C2142" s="324" t="s">
        <v>1539</v>
      </c>
      <c r="D2142" t="s">
        <v>1539</v>
      </c>
      <c r="E2142" s="323" t="s">
        <v>1539</v>
      </c>
      <c r="G2142" s="323" t="s">
        <v>1539</v>
      </c>
      <c r="H2142" s="323" t="s">
        <v>1539</v>
      </c>
    </row>
    <row r="2143" spans="1:8" x14ac:dyDescent="0.25">
      <c r="A2143" s="103"/>
      <c r="C2143" s="324" t="s">
        <v>1539</v>
      </c>
      <c r="D2143" t="s">
        <v>1539</v>
      </c>
      <c r="E2143" s="323" t="s">
        <v>1539</v>
      </c>
      <c r="G2143" s="323" t="s">
        <v>1539</v>
      </c>
      <c r="H2143" s="323" t="s">
        <v>1539</v>
      </c>
    </row>
    <row r="2144" spans="1:8" x14ac:dyDescent="0.25">
      <c r="A2144" s="103"/>
      <c r="B2144" s="324"/>
      <c r="C2144" s="324" t="s">
        <v>1539</v>
      </c>
      <c r="D2144" t="s">
        <v>1539</v>
      </c>
      <c r="E2144" s="323" t="s">
        <v>1539</v>
      </c>
      <c r="G2144" s="323" t="s">
        <v>1539</v>
      </c>
      <c r="H2144" s="323" t="s">
        <v>1539</v>
      </c>
    </row>
    <row r="2145" spans="1:8" x14ac:dyDescent="0.25">
      <c r="A2145" s="103"/>
      <c r="B2145" s="324"/>
      <c r="C2145" s="324" t="s">
        <v>1539</v>
      </c>
      <c r="D2145" t="s">
        <v>1539</v>
      </c>
      <c r="E2145" s="323" t="s">
        <v>1539</v>
      </c>
      <c r="G2145" s="323" t="s">
        <v>1539</v>
      </c>
      <c r="H2145" s="323" t="s">
        <v>1539</v>
      </c>
    </row>
    <row r="2146" spans="1:8" x14ac:dyDescent="0.25">
      <c r="A2146" s="103"/>
      <c r="B2146" s="324"/>
      <c r="C2146" s="324" t="s">
        <v>1539</v>
      </c>
      <c r="D2146" t="s">
        <v>1539</v>
      </c>
      <c r="E2146" s="323" t="s">
        <v>1539</v>
      </c>
      <c r="G2146" s="323" t="s">
        <v>1539</v>
      </c>
      <c r="H2146" s="323" t="s">
        <v>1539</v>
      </c>
    </row>
    <row r="2147" spans="1:8" x14ac:dyDescent="0.25">
      <c r="A2147" s="103"/>
      <c r="B2147" s="324"/>
      <c r="C2147" s="324" t="s">
        <v>1539</v>
      </c>
      <c r="D2147" t="s">
        <v>1539</v>
      </c>
      <c r="E2147" s="323" t="s">
        <v>1539</v>
      </c>
      <c r="G2147" s="323" t="s">
        <v>1539</v>
      </c>
      <c r="H2147" s="323" t="s">
        <v>1539</v>
      </c>
    </row>
    <row r="2148" spans="1:8" x14ac:dyDescent="0.25">
      <c r="A2148" s="103"/>
      <c r="B2148" s="324"/>
      <c r="C2148" s="324" t="s">
        <v>1539</v>
      </c>
      <c r="D2148" t="s">
        <v>1539</v>
      </c>
      <c r="E2148" s="323" t="s">
        <v>1539</v>
      </c>
      <c r="G2148" s="323" t="s">
        <v>1539</v>
      </c>
      <c r="H2148" s="323" t="s">
        <v>1539</v>
      </c>
    </row>
    <row r="2149" spans="1:8" x14ac:dyDescent="0.25">
      <c r="A2149" s="103"/>
      <c r="B2149" s="324"/>
      <c r="C2149" s="324" t="s">
        <v>1539</v>
      </c>
      <c r="D2149" t="s">
        <v>1539</v>
      </c>
      <c r="E2149" s="323" t="s">
        <v>1539</v>
      </c>
      <c r="G2149" s="323" t="s">
        <v>1539</v>
      </c>
      <c r="H2149" s="323" t="s">
        <v>1539</v>
      </c>
    </row>
    <row r="2150" spans="1:8" x14ac:dyDescent="0.25">
      <c r="A2150" s="103"/>
      <c r="B2150" s="324"/>
      <c r="C2150" s="324" t="s">
        <v>1539</v>
      </c>
      <c r="D2150" t="s">
        <v>1539</v>
      </c>
      <c r="E2150" s="323" t="s">
        <v>1539</v>
      </c>
      <c r="G2150" s="323" t="s">
        <v>1539</v>
      </c>
      <c r="H2150" s="323" t="s">
        <v>1539</v>
      </c>
    </row>
    <row r="2151" spans="1:8" x14ac:dyDescent="0.25">
      <c r="A2151" s="103"/>
      <c r="B2151" s="324"/>
      <c r="C2151" s="324" t="s">
        <v>1539</v>
      </c>
      <c r="D2151" t="s">
        <v>1539</v>
      </c>
      <c r="E2151" s="323" t="s">
        <v>1539</v>
      </c>
      <c r="G2151" s="323" t="s">
        <v>1539</v>
      </c>
      <c r="H2151" s="323" t="s">
        <v>1539</v>
      </c>
    </row>
    <row r="2152" spans="1:8" x14ac:dyDescent="0.25">
      <c r="A2152" s="103"/>
      <c r="B2152" s="324"/>
      <c r="C2152" s="324" t="s">
        <v>1539</v>
      </c>
      <c r="D2152" t="s">
        <v>1539</v>
      </c>
      <c r="E2152" s="323" t="s">
        <v>1539</v>
      </c>
      <c r="G2152" s="323" t="s">
        <v>1539</v>
      </c>
      <c r="H2152" s="323" t="s">
        <v>1539</v>
      </c>
    </row>
    <row r="2153" spans="1:8" x14ac:dyDescent="0.25">
      <c r="A2153" s="103"/>
      <c r="B2153" s="324"/>
      <c r="C2153" s="324" t="s">
        <v>1539</v>
      </c>
      <c r="D2153" t="s">
        <v>1539</v>
      </c>
      <c r="E2153" s="323" t="s">
        <v>1539</v>
      </c>
      <c r="G2153" s="323" t="s">
        <v>1539</v>
      </c>
      <c r="H2153" s="323" t="s">
        <v>1539</v>
      </c>
    </row>
    <row r="2154" spans="1:8" x14ac:dyDescent="0.25">
      <c r="A2154" s="103"/>
      <c r="B2154" s="324"/>
      <c r="C2154" s="324" t="s">
        <v>1539</v>
      </c>
      <c r="D2154" t="s">
        <v>1539</v>
      </c>
      <c r="E2154" s="323" t="s">
        <v>1539</v>
      </c>
      <c r="G2154" s="323" t="s">
        <v>1539</v>
      </c>
      <c r="H2154" s="323" t="s">
        <v>1539</v>
      </c>
    </row>
    <row r="2155" spans="1:8" x14ac:dyDescent="0.25">
      <c r="A2155" s="103"/>
      <c r="B2155" s="324"/>
      <c r="C2155" s="324" t="s">
        <v>1539</v>
      </c>
      <c r="D2155" t="s">
        <v>1539</v>
      </c>
      <c r="E2155" s="323" t="s">
        <v>1539</v>
      </c>
      <c r="G2155" s="323" t="s">
        <v>1539</v>
      </c>
      <c r="H2155" s="323" t="s">
        <v>1539</v>
      </c>
    </row>
    <row r="2156" spans="1:8" x14ac:dyDescent="0.25">
      <c r="A2156" s="103"/>
      <c r="B2156" s="324"/>
      <c r="C2156" s="324" t="s">
        <v>1539</v>
      </c>
      <c r="D2156" t="s">
        <v>1539</v>
      </c>
      <c r="E2156" s="323" t="s">
        <v>1539</v>
      </c>
      <c r="G2156" s="323" t="s">
        <v>1539</v>
      </c>
      <c r="H2156" s="323" t="s">
        <v>1539</v>
      </c>
    </row>
    <row r="2157" spans="1:8" x14ac:dyDescent="0.25">
      <c r="A2157" s="103"/>
      <c r="B2157" s="324"/>
      <c r="C2157" s="324" t="s">
        <v>1539</v>
      </c>
      <c r="D2157" t="s">
        <v>1539</v>
      </c>
      <c r="E2157" s="323" t="s">
        <v>1539</v>
      </c>
      <c r="G2157" s="323" t="s">
        <v>1539</v>
      </c>
      <c r="H2157" s="323" t="s">
        <v>1539</v>
      </c>
    </row>
    <row r="2158" spans="1:8" x14ac:dyDescent="0.25">
      <c r="A2158" s="103"/>
      <c r="B2158" s="324"/>
      <c r="C2158" s="324" t="s">
        <v>1539</v>
      </c>
      <c r="D2158" t="s">
        <v>1539</v>
      </c>
      <c r="E2158" s="323" t="s">
        <v>1539</v>
      </c>
      <c r="G2158" s="323" t="s">
        <v>1539</v>
      </c>
      <c r="H2158" s="323" t="s">
        <v>1539</v>
      </c>
    </row>
    <row r="2159" spans="1:8" x14ac:dyDescent="0.25">
      <c r="A2159" s="103"/>
      <c r="B2159" s="326"/>
      <c r="C2159" s="324" t="s">
        <v>1539</v>
      </c>
      <c r="D2159" t="s">
        <v>1539</v>
      </c>
      <c r="E2159" s="323" t="s">
        <v>1539</v>
      </c>
      <c r="G2159" s="323" t="s">
        <v>1539</v>
      </c>
      <c r="H2159" s="323" t="s">
        <v>1539</v>
      </c>
    </row>
    <row r="2160" spans="1:8" x14ac:dyDescent="0.25">
      <c r="A2160" s="103"/>
      <c r="C2160" s="324" t="s">
        <v>1539</v>
      </c>
      <c r="D2160" t="s">
        <v>1539</v>
      </c>
      <c r="E2160" s="323" t="s">
        <v>1539</v>
      </c>
      <c r="G2160" s="323" t="s">
        <v>1539</v>
      </c>
      <c r="H2160" s="323" t="s">
        <v>1539</v>
      </c>
    </row>
    <row r="2161" spans="1:8" x14ac:dyDescent="0.25">
      <c r="A2161" s="103"/>
      <c r="C2161" s="324" t="s">
        <v>1539</v>
      </c>
      <c r="D2161" t="s">
        <v>1539</v>
      </c>
      <c r="E2161" s="323" t="s">
        <v>1539</v>
      </c>
      <c r="G2161" s="323" t="s">
        <v>1539</v>
      </c>
      <c r="H2161" s="323" t="s">
        <v>1539</v>
      </c>
    </row>
    <row r="2162" spans="1:8" x14ac:dyDescent="0.25">
      <c r="A2162" s="103"/>
      <c r="C2162" s="324" t="s">
        <v>1539</v>
      </c>
      <c r="D2162" t="s">
        <v>1539</v>
      </c>
      <c r="E2162" s="323" t="s">
        <v>1539</v>
      </c>
      <c r="G2162" s="323" t="s">
        <v>1539</v>
      </c>
      <c r="H2162" s="323" t="s">
        <v>1539</v>
      </c>
    </row>
    <row r="2163" spans="1:8" x14ac:dyDescent="0.25">
      <c r="A2163" s="103"/>
      <c r="B2163" s="324"/>
      <c r="C2163" s="324" t="s">
        <v>1539</v>
      </c>
      <c r="D2163" t="s">
        <v>1539</v>
      </c>
      <c r="E2163" s="323" t="s">
        <v>1539</v>
      </c>
      <c r="G2163" s="323" t="s">
        <v>1539</v>
      </c>
      <c r="H2163" s="323" t="s">
        <v>1539</v>
      </c>
    </row>
    <row r="2164" spans="1:8" x14ac:dyDescent="0.25">
      <c r="A2164" s="103"/>
      <c r="B2164" s="324"/>
      <c r="C2164" s="324" t="s">
        <v>1539</v>
      </c>
      <c r="D2164" t="s">
        <v>1539</v>
      </c>
      <c r="E2164" s="323" t="s">
        <v>1539</v>
      </c>
      <c r="G2164" s="323" t="s">
        <v>1539</v>
      </c>
      <c r="H2164" s="323" t="s">
        <v>1539</v>
      </c>
    </row>
    <row r="2165" spans="1:8" x14ac:dyDescent="0.25">
      <c r="A2165" s="103"/>
      <c r="B2165" s="324"/>
      <c r="C2165" s="324" t="s">
        <v>1539</v>
      </c>
      <c r="D2165" t="s">
        <v>1539</v>
      </c>
      <c r="E2165" s="323" t="s">
        <v>1539</v>
      </c>
      <c r="G2165" s="323" t="s">
        <v>1539</v>
      </c>
      <c r="H2165" s="323" t="s">
        <v>1539</v>
      </c>
    </row>
    <row r="2166" spans="1:8" x14ac:dyDescent="0.25">
      <c r="A2166" s="103"/>
      <c r="B2166" s="324"/>
      <c r="C2166" s="324" t="s">
        <v>1539</v>
      </c>
      <c r="D2166" t="s">
        <v>1539</v>
      </c>
      <c r="E2166" s="323" t="s">
        <v>1539</v>
      </c>
      <c r="G2166" s="323" t="s">
        <v>1539</v>
      </c>
      <c r="H2166" s="323" t="s">
        <v>1539</v>
      </c>
    </row>
    <row r="2167" spans="1:8" x14ac:dyDescent="0.25">
      <c r="A2167" s="103"/>
      <c r="B2167" s="324"/>
      <c r="C2167" s="324" t="s">
        <v>1539</v>
      </c>
      <c r="D2167" t="s">
        <v>1539</v>
      </c>
      <c r="E2167" s="323" t="s">
        <v>1539</v>
      </c>
      <c r="G2167" s="323" t="s">
        <v>1539</v>
      </c>
      <c r="H2167" s="323" t="s">
        <v>1539</v>
      </c>
    </row>
    <row r="2168" spans="1:8" x14ac:dyDescent="0.25">
      <c r="A2168" s="103"/>
      <c r="B2168" s="324"/>
      <c r="C2168" s="324" t="s">
        <v>1539</v>
      </c>
      <c r="D2168" t="s">
        <v>1539</v>
      </c>
      <c r="E2168" s="323" t="s">
        <v>1539</v>
      </c>
      <c r="G2168" s="323" t="s">
        <v>1539</v>
      </c>
      <c r="H2168" s="323" t="s">
        <v>1539</v>
      </c>
    </row>
    <row r="2169" spans="1:8" x14ac:dyDescent="0.25">
      <c r="A2169" s="103"/>
      <c r="B2169" s="324"/>
      <c r="C2169" s="324" t="s">
        <v>1539</v>
      </c>
      <c r="D2169" t="s">
        <v>1539</v>
      </c>
      <c r="E2169" s="323" t="s">
        <v>1539</v>
      </c>
      <c r="G2169" s="323" t="s">
        <v>1539</v>
      </c>
      <c r="H2169" s="323" t="s">
        <v>1539</v>
      </c>
    </row>
    <row r="2170" spans="1:8" x14ac:dyDescent="0.25">
      <c r="A2170" s="103"/>
      <c r="B2170" s="324"/>
      <c r="C2170" s="324" t="s">
        <v>1539</v>
      </c>
      <c r="D2170" t="s">
        <v>1539</v>
      </c>
      <c r="E2170" s="323" t="s">
        <v>1539</v>
      </c>
      <c r="G2170" s="323" t="s">
        <v>1539</v>
      </c>
      <c r="H2170" s="323" t="s">
        <v>1539</v>
      </c>
    </row>
    <row r="2171" spans="1:8" x14ac:dyDescent="0.25">
      <c r="A2171" s="103"/>
      <c r="B2171" s="324"/>
      <c r="C2171" s="324" t="s">
        <v>1539</v>
      </c>
      <c r="D2171" t="s">
        <v>1539</v>
      </c>
      <c r="E2171" s="323" t="s">
        <v>1539</v>
      </c>
      <c r="G2171" s="323" t="s">
        <v>1539</v>
      </c>
      <c r="H2171" s="323" t="s">
        <v>1539</v>
      </c>
    </row>
    <row r="2172" spans="1:8" x14ac:dyDescent="0.25">
      <c r="A2172" s="103"/>
      <c r="B2172" s="324"/>
      <c r="C2172" s="324" t="s">
        <v>1539</v>
      </c>
      <c r="D2172" t="s">
        <v>1539</v>
      </c>
      <c r="E2172" s="323" t="s">
        <v>1539</v>
      </c>
      <c r="G2172" s="323" t="s">
        <v>1539</v>
      </c>
      <c r="H2172" s="323" t="s">
        <v>1539</v>
      </c>
    </row>
    <row r="2173" spans="1:8" x14ac:dyDescent="0.25">
      <c r="A2173" s="103"/>
      <c r="B2173" s="324"/>
      <c r="C2173" s="324" t="s">
        <v>1539</v>
      </c>
      <c r="D2173" t="s">
        <v>1539</v>
      </c>
      <c r="E2173" s="323" t="s">
        <v>1539</v>
      </c>
      <c r="G2173" s="323" t="s">
        <v>1539</v>
      </c>
      <c r="H2173" s="323" t="s">
        <v>1539</v>
      </c>
    </row>
    <row r="2174" spans="1:8" x14ac:dyDescent="0.25">
      <c r="A2174" s="103"/>
      <c r="B2174" s="324"/>
      <c r="C2174" s="324" t="s">
        <v>1539</v>
      </c>
      <c r="D2174" t="s">
        <v>1539</v>
      </c>
      <c r="E2174" s="323" t="s">
        <v>1539</v>
      </c>
      <c r="G2174" s="323" t="s">
        <v>1539</v>
      </c>
      <c r="H2174" s="323" t="s">
        <v>1539</v>
      </c>
    </row>
    <row r="2175" spans="1:8" x14ac:dyDescent="0.25">
      <c r="A2175" s="103"/>
      <c r="B2175" s="324"/>
      <c r="C2175" s="324" t="s">
        <v>1539</v>
      </c>
      <c r="D2175" t="s">
        <v>1539</v>
      </c>
      <c r="E2175" s="323" t="s">
        <v>1539</v>
      </c>
      <c r="G2175" s="323" t="s">
        <v>1539</v>
      </c>
      <c r="H2175" s="323" t="s">
        <v>1539</v>
      </c>
    </row>
    <row r="2176" spans="1:8" x14ac:dyDescent="0.25">
      <c r="A2176" s="103"/>
      <c r="B2176" s="324"/>
      <c r="C2176" s="324" t="s">
        <v>1539</v>
      </c>
      <c r="D2176" t="s">
        <v>1539</v>
      </c>
      <c r="E2176" s="323" t="s">
        <v>1539</v>
      </c>
      <c r="G2176" s="323" t="s">
        <v>1539</v>
      </c>
      <c r="H2176" s="323" t="s">
        <v>1539</v>
      </c>
    </row>
    <row r="2177" spans="1:8" x14ac:dyDescent="0.25">
      <c r="A2177" s="103"/>
      <c r="B2177" s="324"/>
      <c r="C2177" s="324" t="s">
        <v>1539</v>
      </c>
      <c r="D2177" t="s">
        <v>1539</v>
      </c>
      <c r="E2177" s="323" t="s">
        <v>1539</v>
      </c>
      <c r="G2177" s="323" t="s">
        <v>1539</v>
      </c>
      <c r="H2177" s="323" t="s">
        <v>1539</v>
      </c>
    </row>
    <row r="2178" spans="1:8" x14ac:dyDescent="0.25">
      <c r="A2178" s="103"/>
      <c r="B2178" s="324"/>
      <c r="C2178" s="324" t="s">
        <v>1539</v>
      </c>
      <c r="D2178" t="s">
        <v>1539</v>
      </c>
      <c r="E2178" s="323" t="s">
        <v>1539</v>
      </c>
      <c r="G2178" s="323" t="s">
        <v>1539</v>
      </c>
      <c r="H2178" s="323" t="s">
        <v>1539</v>
      </c>
    </row>
    <row r="2179" spans="1:8" x14ac:dyDescent="0.25">
      <c r="A2179" s="103"/>
      <c r="B2179" s="324"/>
      <c r="C2179" s="324" t="s">
        <v>1539</v>
      </c>
      <c r="D2179" t="s">
        <v>1539</v>
      </c>
      <c r="E2179" s="323" t="s">
        <v>1539</v>
      </c>
      <c r="G2179" s="323" t="s">
        <v>1539</v>
      </c>
      <c r="H2179" s="323" t="s">
        <v>1539</v>
      </c>
    </row>
    <row r="2180" spans="1:8" x14ac:dyDescent="0.25">
      <c r="A2180" s="103"/>
      <c r="B2180" s="324"/>
      <c r="C2180" s="324" t="s">
        <v>1539</v>
      </c>
      <c r="D2180" t="s">
        <v>1539</v>
      </c>
      <c r="E2180" s="323" t="s">
        <v>1539</v>
      </c>
      <c r="G2180" s="323" t="s">
        <v>1539</v>
      </c>
      <c r="H2180" s="323" t="s">
        <v>1539</v>
      </c>
    </row>
    <row r="2181" spans="1:8" x14ac:dyDescent="0.25">
      <c r="A2181" s="103"/>
      <c r="B2181" s="324"/>
      <c r="C2181" s="324" t="s">
        <v>1539</v>
      </c>
      <c r="D2181" t="s">
        <v>1539</v>
      </c>
      <c r="E2181" s="323" t="s">
        <v>1539</v>
      </c>
      <c r="G2181" s="323" t="s">
        <v>1539</v>
      </c>
      <c r="H2181" s="323" t="s">
        <v>1539</v>
      </c>
    </row>
    <row r="2182" spans="1:8" x14ac:dyDescent="0.25">
      <c r="A2182" s="103"/>
      <c r="B2182" s="324"/>
      <c r="C2182" s="324" t="s">
        <v>1539</v>
      </c>
      <c r="D2182" t="s">
        <v>1539</v>
      </c>
      <c r="E2182" s="323" t="s">
        <v>1539</v>
      </c>
      <c r="G2182" s="323" t="s">
        <v>1539</v>
      </c>
      <c r="H2182" s="323" t="s">
        <v>1539</v>
      </c>
    </row>
    <row r="2183" spans="1:8" x14ac:dyDescent="0.25">
      <c r="A2183" s="103"/>
      <c r="B2183" s="324"/>
      <c r="C2183" s="324" t="s">
        <v>1539</v>
      </c>
      <c r="D2183" t="s">
        <v>1539</v>
      </c>
      <c r="E2183" s="323" t="s">
        <v>1539</v>
      </c>
      <c r="G2183" s="323" t="s">
        <v>1539</v>
      </c>
      <c r="H2183" s="323" t="s">
        <v>1539</v>
      </c>
    </row>
    <row r="2184" spans="1:8" x14ac:dyDescent="0.25">
      <c r="A2184" s="103"/>
      <c r="B2184" s="324"/>
      <c r="C2184" s="324" t="s">
        <v>1539</v>
      </c>
      <c r="D2184" t="s">
        <v>1539</v>
      </c>
      <c r="E2184" s="323" t="s">
        <v>1539</v>
      </c>
      <c r="G2184" s="323" t="s">
        <v>1539</v>
      </c>
      <c r="H2184" s="323" t="s">
        <v>1539</v>
      </c>
    </row>
    <row r="2185" spans="1:8" x14ac:dyDescent="0.25">
      <c r="A2185" s="103"/>
      <c r="B2185" s="324"/>
      <c r="C2185" s="324" t="s">
        <v>1539</v>
      </c>
      <c r="D2185" t="s">
        <v>1539</v>
      </c>
      <c r="E2185" s="323" t="s">
        <v>1539</v>
      </c>
      <c r="G2185" s="323" t="s">
        <v>1539</v>
      </c>
      <c r="H2185" s="323" t="s">
        <v>1539</v>
      </c>
    </row>
    <row r="2186" spans="1:8" x14ac:dyDescent="0.25">
      <c r="A2186" s="103"/>
      <c r="B2186" s="324"/>
      <c r="C2186" s="324" t="s">
        <v>1539</v>
      </c>
      <c r="D2186" t="s">
        <v>1539</v>
      </c>
      <c r="E2186" s="323" t="s">
        <v>1539</v>
      </c>
      <c r="G2186" s="323" t="s">
        <v>1539</v>
      </c>
      <c r="H2186" s="323" t="s">
        <v>1539</v>
      </c>
    </row>
    <row r="2187" spans="1:8" x14ac:dyDescent="0.25">
      <c r="A2187" s="103"/>
      <c r="B2187" s="324"/>
      <c r="C2187" s="324" t="s">
        <v>1539</v>
      </c>
      <c r="D2187" t="s">
        <v>1539</v>
      </c>
      <c r="E2187" s="323" t="s">
        <v>1539</v>
      </c>
      <c r="G2187" s="323" t="s">
        <v>1539</v>
      </c>
      <c r="H2187" s="323" t="s">
        <v>1539</v>
      </c>
    </row>
    <row r="2188" spans="1:8" x14ac:dyDescent="0.25">
      <c r="A2188" s="103"/>
      <c r="B2188" s="324"/>
      <c r="C2188" s="324" t="s">
        <v>1539</v>
      </c>
      <c r="D2188" t="s">
        <v>1539</v>
      </c>
      <c r="E2188" s="323" t="s">
        <v>1539</v>
      </c>
      <c r="G2188" s="323" t="s">
        <v>1539</v>
      </c>
      <c r="H2188" s="323" t="s">
        <v>1539</v>
      </c>
    </row>
    <row r="2189" spans="1:8" x14ac:dyDescent="0.25">
      <c r="A2189" s="103"/>
      <c r="B2189" s="324"/>
      <c r="C2189" s="324" t="s">
        <v>1539</v>
      </c>
      <c r="D2189" t="s">
        <v>1539</v>
      </c>
      <c r="E2189" s="323" t="s">
        <v>1539</v>
      </c>
      <c r="G2189" s="323" t="s">
        <v>1539</v>
      </c>
      <c r="H2189" s="323" t="s">
        <v>1539</v>
      </c>
    </row>
    <row r="2190" spans="1:8" x14ac:dyDescent="0.25">
      <c r="A2190" s="103"/>
      <c r="B2190" s="324"/>
      <c r="C2190" s="324" t="s">
        <v>1539</v>
      </c>
      <c r="D2190" t="s">
        <v>1539</v>
      </c>
      <c r="E2190" s="323" t="s">
        <v>1539</v>
      </c>
      <c r="G2190" s="323" t="s">
        <v>1539</v>
      </c>
      <c r="H2190" s="323" t="s">
        <v>1539</v>
      </c>
    </row>
    <row r="2191" spans="1:8" x14ac:dyDescent="0.25">
      <c r="A2191" s="103"/>
      <c r="B2191" s="324"/>
      <c r="C2191" s="324" t="s">
        <v>1539</v>
      </c>
      <c r="D2191" t="s">
        <v>1539</v>
      </c>
      <c r="E2191" s="323" t="s">
        <v>1539</v>
      </c>
      <c r="G2191" s="323" t="s">
        <v>1539</v>
      </c>
      <c r="H2191" s="323" t="s">
        <v>1539</v>
      </c>
    </row>
    <row r="2192" spans="1:8" x14ac:dyDescent="0.25">
      <c r="A2192" s="103"/>
      <c r="B2192" s="324"/>
      <c r="C2192" s="324" t="s">
        <v>1539</v>
      </c>
      <c r="D2192" t="s">
        <v>1539</v>
      </c>
      <c r="E2192" s="323" t="s">
        <v>1539</v>
      </c>
      <c r="G2192" s="323" t="s">
        <v>1539</v>
      </c>
      <c r="H2192" s="323" t="s">
        <v>1539</v>
      </c>
    </row>
    <row r="2193" spans="1:8" x14ac:dyDescent="0.25">
      <c r="A2193" s="103"/>
      <c r="B2193" s="324"/>
      <c r="C2193" s="324" t="s">
        <v>1539</v>
      </c>
      <c r="D2193" t="s">
        <v>1539</v>
      </c>
      <c r="E2193" s="323" t="s">
        <v>1539</v>
      </c>
      <c r="G2193" s="323" t="s">
        <v>1539</v>
      </c>
      <c r="H2193" s="323" t="s">
        <v>1539</v>
      </c>
    </row>
    <row r="2194" spans="1:8" x14ac:dyDescent="0.25">
      <c r="A2194" s="103"/>
      <c r="B2194" s="324"/>
      <c r="C2194" s="324" t="s">
        <v>1539</v>
      </c>
      <c r="D2194" t="s">
        <v>1539</v>
      </c>
      <c r="E2194" s="323" t="s">
        <v>1539</v>
      </c>
      <c r="G2194" s="323" t="s">
        <v>1539</v>
      </c>
      <c r="H2194" s="323" t="s">
        <v>1539</v>
      </c>
    </row>
    <row r="2195" spans="1:8" x14ac:dyDescent="0.25">
      <c r="A2195" s="103"/>
      <c r="B2195" s="324"/>
      <c r="C2195" s="324" t="s">
        <v>1539</v>
      </c>
      <c r="D2195" t="s">
        <v>1539</v>
      </c>
      <c r="E2195" s="323" t="s">
        <v>1539</v>
      </c>
      <c r="G2195" s="323" t="s">
        <v>1539</v>
      </c>
      <c r="H2195" s="323" t="s">
        <v>1539</v>
      </c>
    </row>
    <row r="2196" spans="1:8" x14ac:dyDescent="0.25">
      <c r="A2196" s="103"/>
      <c r="B2196" s="324"/>
      <c r="C2196" s="324" t="s">
        <v>1539</v>
      </c>
      <c r="D2196" t="s">
        <v>1539</v>
      </c>
      <c r="E2196" s="323" t="s">
        <v>1539</v>
      </c>
      <c r="G2196" s="323" t="s">
        <v>1539</v>
      </c>
      <c r="H2196" s="323" t="s">
        <v>1539</v>
      </c>
    </row>
    <row r="2197" spans="1:8" x14ac:dyDescent="0.25">
      <c r="A2197" s="103"/>
      <c r="B2197" s="324"/>
      <c r="C2197" s="324" t="s">
        <v>1539</v>
      </c>
      <c r="D2197" t="s">
        <v>1539</v>
      </c>
      <c r="E2197" s="323" t="s">
        <v>1539</v>
      </c>
      <c r="G2197" s="323" t="s">
        <v>1539</v>
      </c>
      <c r="H2197" s="323" t="s">
        <v>1539</v>
      </c>
    </row>
    <row r="2198" spans="1:8" x14ac:dyDescent="0.25">
      <c r="A2198" s="103"/>
      <c r="B2198" s="324"/>
      <c r="C2198" s="324" t="s">
        <v>1539</v>
      </c>
      <c r="D2198" t="s">
        <v>1539</v>
      </c>
      <c r="E2198" s="323" t="s">
        <v>1539</v>
      </c>
      <c r="G2198" s="323" t="s">
        <v>1539</v>
      </c>
      <c r="H2198" s="323" t="s">
        <v>1539</v>
      </c>
    </row>
    <row r="2199" spans="1:8" x14ac:dyDescent="0.25">
      <c r="A2199" s="103"/>
      <c r="B2199" s="326"/>
      <c r="C2199" s="324" t="s">
        <v>1539</v>
      </c>
      <c r="D2199" t="s">
        <v>1539</v>
      </c>
      <c r="E2199" s="323" t="s">
        <v>1539</v>
      </c>
      <c r="G2199" s="323" t="s">
        <v>1539</v>
      </c>
      <c r="H2199" s="323" t="s">
        <v>1539</v>
      </c>
    </row>
    <row r="2200" spans="1:8" x14ac:dyDescent="0.25">
      <c r="A2200" s="103"/>
      <c r="C2200" s="324" t="s">
        <v>1539</v>
      </c>
      <c r="D2200" t="s">
        <v>1539</v>
      </c>
      <c r="E2200" s="323" t="s">
        <v>1539</v>
      </c>
      <c r="G2200" s="323" t="s">
        <v>1539</v>
      </c>
      <c r="H2200" s="323" t="s">
        <v>1539</v>
      </c>
    </row>
    <row r="2201" spans="1:8" x14ac:dyDescent="0.25">
      <c r="A2201" s="103"/>
      <c r="C2201" s="324" t="s">
        <v>1539</v>
      </c>
      <c r="D2201" t="s">
        <v>1539</v>
      </c>
      <c r="E2201" s="323" t="s">
        <v>1539</v>
      </c>
      <c r="G2201" s="323" t="s">
        <v>1539</v>
      </c>
      <c r="H2201" s="323" t="s">
        <v>1539</v>
      </c>
    </row>
    <row r="2202" spans="1:8" x14ac:dyDescent="0.25">
      <c r="A2202" s="103"/>
      <c r="C2202" s="324" t="s">
        <v>1539</v>
      </c>
      <c r="D2202" t="s">
        <v>1539</v>
      </c>
      <c r="E2202" s="323" t="s">
        <v>1539</v>
      </c>
      <c r="G2202" s="323" t="s">
        <v>1539</v>
      </c>
      <c r="H2202" s="323" t="s">
        <v>1539</v>
      </c>
    </row>
    <row r="2203" spans="1:8" x14ac:dyDescent="0.25">
      <c r="A2203" s="103"/>
      <c r="B2203" s="326"/>
      <c r="C2203" s="324" t="s">
        <v>1539</v>
      </c>
      <c r="D2203" t="s">
        <v>1539</v>
      </c>
      <c r="E2203" s="323" t="s">
        <v>1539</v>
      </c>
      <c r="G2203" s="323" t="s">
        <v>1539</v>
      </c>
      <c r="H2203" s="323" t="s">
        <v>1539</v>
      </c>
    </row>
    <row r="2204" spans="1:8" x14ac:dyDescent="0.25">
      <c r="A2204" s="103"/>
      <c r="C2204" s="324" t="s">
        <v>1539</v>
      </c>
      <c r="D2204" t="s">
        <v>1539</v>
      </c>
      <c r="E2204" s="323" t="s">
        <v>1539</v>
      </c>
      <c r="G2204" s="323" t="s">
        <v>1539</v>
      </c>
      <c r="H2204" s="323" t="s">
        <v>1539</v>
      </c>
    </row>
    <row r="2205" spans="1:8" x14ac:dyDescent="0.25">
      <c r="A2205" s="103"/>
      <c r="C2205" s="324" t="s">
        <v>1539</v>
      </c>
      <c r="D2205" t="s">
        <v>1539</v>
      </c>
      <c r="E2205" s="323" t="s">
        <v>1539</v>
      </c>
      <c r="G2205" s="323" t="s">
        <v>1539</v>
      </c>
      <c r="H2205" s="323" t="s">
        <v>1539</v>
      </c>
    </row>
    <row r="2206" spans="1:8" x14ac:dyDescent="0.25">
      <c r="A2206" s="103"/>
      <c r="C2206" s="324" t="s">
        <v>1539</v>
      </c>
      <c r="D2206" t="s">
        <v>1539</v>
      </c>
      <c r="E2206" s="323" t="s">
        <v>1539</v>
      </c>
      <c r="G2206" s="323" t="s">
        <v>1539</v>
      </c>
      <c r="H2206" s="323" t="s">
        <v>1539</v>
      </c>
    </row>
    <row r="2207" spans="1:8" x14ac:dyDescent="0.25">
      <c r="A2207" s="103"/>
      <c r="B2207" s="324"/>
      <c r="C2207" s="324" t="s">
        <v>1539</v>
      </c>
      <c r="D2207" t="s">
        <v>1539</v>
      </c>
      <c r="E2207" s="323" t="s">
        <v>1539</v>
      </c>
      <c r="G2207" s="323" t="s">
        <v>1539</v>
      </c>
      <c r="H2207" s="323" t="s">
        <v>1539</v>
      </c>
    </row>
    <row r="2208" spans="1:8" x14ac:dyDescent="0.25">
      <c r="A2208" s="103"/>
      <c r="B2208" s="324"/>
      <c r="C2208" s="324" t="s">
        <v>1539</v>
      </c>
      <c r="D2208" t="s">
        <v>1539</v>
      </c>
      <c r="E2208" s="323" t="s">
        <v>1539</v>
      </c>
      <c r="G2208" s="323" t="s">
        <v>1539</v>
      </c>
      <c r="H2208" s="323" t="s">
        <v>1539</v>
      </c>
    </row>
    <row r="2209" spans="1:8" x14ac:dyDescent="0.25">
      <c r="A2209" s="103"/>
      <c r="B2209" s="324"/>
      <c r="C2209" s="324" t="s">
        <v>1539</v>
      </c>
      <c r="D2209" t="s">
        <v>1539</v>
      </c>
      <c r="E2209" s="323" t="s">
        <v>1539</v>
      </c>
      <c r="G2209" s="323" t="s">
        <v>1539</v>
      </c>
      <c r="H2209" s="323" t="s">
        <v>1539</v>
      </c>
    </row>
    <row r="2210" spans="1:8" x14ac:dyDescent="0.25">
      <c r="A2210" s="103"/>
      <c r="B2210" s="324"/>
      <c r="C2210" s="324" t="s">
        <v>1539</v>
      </c>
      <c r="D2210" t="s">
        <v>1539</v>
      </c>
      <c r="E2210" s="323" t="s">
        <v>1539</v>
      </c>
      <c r="G2210" s="323" t="s">
        <v>1539</v>
      </c>
      <c r="H2210" s="323" t="s">
        <v>1539</v>
      </c>
    </row>
    <row r="2211" spans="1:8" x14ac:dyDescent="0.25">
      <c r="A2211" s="103"/>
      <c r="B2211" s="324"/>
      <c r="C2211" s="324" t="s">
        <v>1539</v>
      </c>
      <c r="D2211" t="s">
        <v>1539</v>
      </c>
      <c r="E2211" s="323" t="s">
        <v>1539</v>
      </c>
      <c r="G2211" s="323" t="s">
        <v>1539</v>
      </c>
      <c r="H2211" s="323" t="s">
        <v>1539</v>
      </c>
    </row>
    <row r="2212" spans="1:8" x14ac:dyDescent="0.25">
      <c r="A2212" s="103"/>
      <c r="B2212" s="324"/>
      <c r="C2212" s="324" t="s">
        <v>1539</v>
      </c>
      <c r="D2212" t="s">
        <v>1539</v>
      </c>
      <c r="E2212" s="323" t="s">
        <v>1539</v>
      </c>
      <c r="G2212" s="323" t="s">
        <v>1539</v>
      </c>
      <c r="H2212" s="323" t="s">
        <v>1539</v>
      </c>
    </row>
    <row r="2213" spans="1:8" x14ac:dyDescent="0.25">
      <c r="A2213" s="103"/>
      <c r="B2213" s="324"/>
      <c r="C2213" s="324" t="s">
        <v>1539</v>
      </c>
      <c r="D2213" t="s">
        <v>1539</v>
      </c>
      <c r="E2213" s="323" t="s">
        <v>1539</v>
      </c>
      <c r="G2213" s="323" t="s">
        <v>1539</v>
      </c>
      <c r="H2213" s="323" t="s">
        <v>1539</v>
      </c>
    </row>
    <row r="2214" spans="1:8" x14ac:dyDescent="0.25">
      <c r="A2214" s="103"/>
      <c r="B2214" s="324"/>
      <c r="C2214" s="324" t="s">
        <v>1539</v>
      </c>
      <c r="D2214" t="s">
        <v>1539</v>
      </c>
      <c r="E2214" s="323" t="s">
        <v>1539</v>
      </c>
      <c r="G2214" s="323" t="s">
        <v>1539</v>
      </c>
      <c r="H2214" s="323" t="s">
        <v>1539</v>
      </c>
    </row>
    <row r="2215" spans="1:8" x14ac:dyDescent="0.25">
      <c r="A2215" s="103"/>
      <c r="B2215" s="324"/>
      <c r="C2215" s="324" t="s">
        <v>1539</v>
      </c>
      <c r="D2215" t="s">
        <v>1539</v>
      </c>
      <c r="E2215" s="323" t="s">
        <v>1539</v>
      </c>
      <c r="G2215" s="323" t="s">
        <v>1539</v>
      </c>
      <c r="H2215" s="323" t="s">
        <v>1539</v>
      </c>
    </row>
    <row r="2216" spans="1:8" x14ac:dyDescent="0.25">
      <c r="A2216" s="103"/>
      <c r="B2216" s="324"/>
      <c r="C2216" s="324" t="s">
        <v>1539</v>
      </c>
      <c r="D2216" t="s">
        <v>1539</v>
      </c>
      <c r="E2216" s="323" t="s">
        <v>1539</v>
      </c>
      <c r="G2216" s="323" t="s">
        <v>1539</v>
      </c>
      <c r="H2216" s="323" t="s">
        <v>1539</v>
      </c>
    </row>
    <row r="2217" spans="1:8" x14ac:dyDescent="0.25">
      <c r="A2217" s="103"/>
      <c r="B2217" s="324"/>
      <c r="C2217" s="324" t="s">
        <v>1539</v>
      </c>
      <c r="D2217" t="s">
        <v>1539</v>
      </c>
      <c r="E2217" s="323" t="s">
        <v>1539</v>
      </c>
      <c r="G2217" s="323" t="s">
        <v>1539</v>
      </c>
      <c r="H2217" s="323" t="s">
        <v>1539</v>
      </c>
    </row>
    <row r="2218" spans="1:8" x14ac:dyDescent="0.25">
      <c r="A2218" s="103"/>
      <c r="B2218" s="324"/>
      <c r="C2218" s="324" t="s">
        <v>1539</v>
      </c>
      <c r="D2218" t="s">
        <v>1539</v>
      </c>
      <c r="E2218" s="323" t="s">
        <v>1539</v>
      </c>
      <c r="G2218" s="323" t="s">
        <v>1539</v>
      </c>
      <c r="H2218" s="323" t="s">
        <v>1539</v>
      </c>
    </row>
    <row r="2219" spans="1:8" x14ac:dyDescent="0.25">
      <c r="A2219" s="103"/>
      <c r="B2219" s="326"/>
      <c r="C2219" s="324" t="s">
        <v>1539</v>
      </c>
      <c r="D2219" t="s">
        <v>1539</v>
      </c>
      <c r="E2219" s="323" t="s">
        <v>1539</v>
      </c>
      <c r="G2219" s="323" t="s">
        <v>1539</v>
      </c>
      <c r="H2219" s="323" t="s">
        <v>1539</v>
      </c>
    </row>
    <row r="2220" spans="1:8" x14ac:dyDescent="0.25">
      <c r="A2220" s="103"/>
      <c r="C2220" s="324" t="s">
        <v>1539</v>
      </c>
      <c r="D2220" t="s">
        <v>1539</v>
      </c>
      <c r="E2220" s="323" t="s">
        <v>1539</v>
      </c>
      <c r="G2220" s="323" t="s">
        <v>1539</v>
      </c>
      <c r="H2220" s="323" t="s">
        <v>1539</v>
      </c>
    </row>
    <row r="2221" spans="1:8" x14ac:dyDescent="0.25">
      <c r="A2221" s="103"/>
      <c r="C2221" s="324" t="s">
        <v>1539</v>
      </c>
      <c r="D2221" t="s">
        <v>1539</v>
      </c>
      <c r="E2221" s="323" t="s">
        <v>1539</v>
      </c>
      <c r="G2221" s="323" t="s">
        <v>1539</v>
      </c>
      <c r="H2221" s="323" t="s">
        <v>1539</v>
      </c>
    </row>
    <row r="2222" spans="1:8" x14ac:dyDescent="0.25">
      <c r="A2222" s="103"/>
      <c r="C2222" s="324" t="s">
        <v>1539</v>
      </c>
      <c r="D2222" t="s">
        <v>1539</v>
      </c>
      <c r="E2222" s="323" t="s">
        <v>1539</v>
      </c>
      <c r="G2222" s="323" t="s">
        <v>1539</v>
      </c>
      <c r="H2222" s="323" t="s">
        <v>1539</v>
      </c>
    </row>
    <row r="2223" spans="1:8" x14ac:dyDescent="0.25">
      <c r="A2223" s="103"/>
      <c r="B2223" s="324"/>
      <c r="C2223" s="324" t="s">
        <v>1539</v>
      </c>
      <c r="D2223" t="s">
        <v>1539</v>
      </c>
      <c r="E2223" s="323" t="s">
        <v>1539</v>
      </c>
      <c r="G2223" s="323" t="s">
        <v>1539</v>
      </c>
      <c r="H2223" s="323" t="s">
        <v>1539</v>
      </c>
    </row>
    <row r="2224" spans="1:8" x14ac:dyDescent="0.25">
      <c r="A2224" s="103"/>
      <c r="B2224" s="324"/>
      <c r="C2224" s="324" t="s">
        <v>1539</v>
      </c>
      <c r="D2224" t="s">
        <v>1539</v>
      </c>
      <c r="E2224" s="323" t="s">
        <v>1539</v>
      </c>
      <c r="G2224" s="323" t="s">
        <v>1539</v>
      </c>
      <c r="H2224" s="323" t="s">
        <v>1539</v>
      </c>
    </row>
    <row r="2225" spans="1:8" x14ac:dyDescent="0.25">
      <c r="A2225" s="103"/>
      <c r="B2225" s="324"/>
      <c r="C2225" s="324" t="s">
        <v>1539</v>
      </c>
      <c r="D2225" t="s">
        <v>1539</v>
      </c>
      <c r="E2225" s="323" t="s">
        <v>1539</v>
      </c>
      <c r="G2225" s="323" t="s">
        <v>1539</v>
      </c>
      <c r="H2225" s="323" t="s">
        <v>1539</v>
      </c>
    </row>
    <row r="2226" spans="1:8" x14ac:dyDescent="0.25">
      <c r="A2226" s="103"/>
      <c r="B2226" s="324"/>
      <c r="C2226" s="324" t="s">
        <v>1539</v>
      </c>
      <c r="D2226" t="s">
        <v>1539</v>
      </c>
      <c r="E2226" s="323" t="s">
        <v>1539</v>
      </c>
      <c r="G2226" s="323" t="s">
        <v>1539</v>
      </c>
      <c r="H2226" s="323" t="s">
        <v>1539</v>
      </c>
    </row>
    <row r="2227" spans="1:8" x14ac:dyDescent="0.25">
      <c r="A2227" s="103"/>
      <c r="B2227" s="324"/>
      <c r="C2227" s="324" t="s">
        <v>1539</v>
      </c>
      <c r="D2227" t="s">
        <v>1539</v>
      </c>
      <c r="E2227" s="323" t="s">
        <v>1539</v>
      </c>
      <c r="G2227" s="323" t="s">
        <v>1539</v>
      </c>
      <c r="H2227" s="323" t="s">
        <v>1539</v>
      </c>
    </row>
    <row r="2228" spans="1:8" x14ac:dyDescent="0.25">
      <c r="A2228" s="103"/>
      <c r="B2228" s="324"/>
      <c r="C2228" s="324" t="s">
        <v>1539</v>
      </c>
      <c r="D2228" t="s">
        <v>1539</v>
      </c>
      <c r="E2228" s="323" t="s">
        <v>1539</v>
      </c>
      <c r="G2228" s="323" t="s">
        <v>1539</v>
      </c>
      <c r="H2228" s="323" t="s">
        <v>1539</v>
      </c>
    </row>
    <row r="2229" spans="1:8" x14ac:dyDescent="0.25">
      <c r="A2229" s="103"/>
      <c r="B2229" s="324"/>
      <c r="C2229" s="324" t="s">
        <v>1539</v>
      </c>
      <c r="D2229" t="s">
        <v>1539</v>
      </c>
      <c r="E2229" s="323" t="s">
        <v>1539</v>
      </c>
      <c r="G2229" s="323" t="s">
        <v>1539</v>
      </c>
      <c r="H2229" s="323" t="s">
        <v>1539</v>
      </c>
    </row>
    <row r="2230" spans="1:8" x14ac:dyDescent="0.25">
      <c r="A2230" s="103"/>
      <c r="B2230" s="324"/>
      <c r="C2230" s="324" t="s">
        <v>1539</v>
      </c>
      <c r="D2230" t="s">
        <v>1539</v>
      </c>
      <c r="E2230" s="323" t="s">
        <v>1539</v>
      </c>
      <c r="G2230" s="323" t="s">
        <v>1539</v>
      </c>
      <c r="H2230" s="323" t="s">
        <v>1539</v>
      </c>
    </row>
    <row r="2231" spans="1:8" x14ac:dyDescent="0.25">
      <c r="A2231" s="103"/>
      <c r="B2231" s="324"/>
      <c r="C2231" s="324" t="s">
        <v>1539</v>
      </c>
      <c r="D2231" t="s">
        <v>1539</v>
      </c>
      <c r="E2231" s="323" t="s">
        <v>1539</v>
      </c>
      <c r="G2231" s="323" t="s">
        <v>1539</v>
      </c>
      <c r="H2231" s="323" t="s">
        <v>1539</v>
      </c>
    </row>
    <row r="2232" spans="1:8" x14ac:dyDescent="0.25">
      <c r="A2232" s="103"/>
      <c r="B2232" s="324"/>
      <c r="C2232" s="324" t="s">
        <v>1539</v>
      </c>
      <c r="D2232" t="s">
        <v>1539</v>
      </c>
      <c r="E2232" s="323" t="s">
        <v>1539</v>
      </c>
      <c r="G2232" s="323" t="s">
        <v>1539</v>
      </c>
      <c r="H2232" s="323" t="s">
        <v>1539</v>
      </c>
    </row>
    <row r="2233" spans="1:8" x14ac:dyDescent="0.25">
      <c r="A2233" s="103"/>
      <c r="B2233" s="324"/>
      <c r="C2233" s="324" t="s">
        <v>1539</v>
      </c>
      <c r="D2233" t="s">
        <v>1539</v>
      </c>
      <c r="E2233" s="323" t="s">
        <v>1539</v>
      </c>
      <c r="G2233" s="323" t="s">
        <v>1539</v>
      </c>
      <c r="H2233" s="323" t="s">
        <v>1539</v>
      </c>
    </row>
    <row r="2234" spans="1:8" x14ac:dyDescent="0.25">
      <c r="A2234" s="103"/>
      <c r="B2234" s="324"/>
      <c r="C2234" s="324" t="s">
        <v>1539</v>
      </c>
      <c r="D2234" t="s">
        <v>1539</v>
      </c>
      <c r="E2234" s="323" t="s">
        <v>1539</v>
      </c>
      <c r="G2234" s="323" t="s">
        <v>1539</v>
      </c>
      <c r="H2234" s="323" t="s">
        <v>1539</v>
      </c>
    </row>
    <row r="2235" spans="1:8" x14ac:dyDescent="0.25">
      <c r="A2235" s="103"/>
      <c r="B2235" s="324"/>
      <c r="C2235" s="324" t="s">
        <v>1539</v>
      </c>
      <c r="D2235" t="s">
        <v>1539</v>
      </c>
      <c r="E2235" s="323" t="s">
        <v>1539</v>
      </c>
      <c r="G2235" s="323" t="s">
        <v>1539</v>
      </c>
      <c r="H2235" s="323" t="s">
        <v>1539</v>
      </c>
    </row>
    <row r="2236" spans="1:8" x14ac:dyDescent="0.25">
      <c r="A2236" s="103"/>
      <c r="B2236" s="324"/>
      <c r="C2236" s="324" t="s">
        <v>1539</v>
      </c>
      <c r="D2236" t="s">
        <v>1539</v>
      </c>
      <c r="E2236" s="323" t="s">
        <v>1539</v>
      </c>
      <c r="G2236" s="323" t="s">
        <v>1539</v>
      </c>
      <c r="H2236" s="323" t="s">
        <v>1539</v>
      </c>
    </row>
    <row r="2237" spans="1:8" x14ac:dyDescent="0.25">
      <c r="A2237" s="103"/>
      <c r="B2237" s="324"/>
      <c r="C2237" s="324" t="s">
        <v>1539</v>
      </c>
      <c r="D2237" t="s">
        <v>1539</v>
      </c>
      <c r="E2237" s="323" t="s">
        <v>1539</v>
      </c>
      <c r="G2237" s="323" t="s">
        <v>1539</v>
      </c>
      <c r="H2237" s="323" t="s">
        <v>1539</v>
      </c>
    </row>
    <row r="2238" spans="1:8" x14ac:dyDescent="0.25">
      <c r="A2238" s="103"/>
      <c r="B2238" s="324"/>
      <c r="C2238" s="324" t="s">
        <v>1539</v>
      </c>
      <c r="D2238" t="s">
        <v>1539</v>
      </c>
      <c r="E2238" s="323" t="s">
        <v>1539</v>
      </c>
      <c r="G2238" s="323" t="s">
        <v>1539</v>
      </c>
      <c r="H2238" s="323" t="s">
        <v>1539</v>
      </c>
    </row>
    <row r="2239" spans="1:8" x14ac:dyDescent="0.25">
      <c r="A2239" s="103"/>
      <c r="B2239" s="324"/>
      <c r="C2239" s="324" t="s">
        <v>1539</v>
      </c>
      <c r="D2239" t="s">
        <v>1539</v>
      </c>
      <c r="E2239" s="323" t="s">
        <v>1539</v>
      </c>
      <c r="G2239" s="323" t="s">
        <v>1539</v>
      </c>
      <c r="H2239" s="323" t="s">
        <v>1539</v>
      </c>
    </row>
    <row r="2240" spans="1:8" x14ac:dyDescent="0.25">
      <c r="A2240" s="103"/>
      <c r="B2240" s="324"/>
      <c r="C2240" s="324" t="s">
        <v>1539</v>
      </c>
      <c r="D2240" t="s">
        <v>1539</v>
      </c>
      <c r="E2240" s="323" t="s">
        <v>1539</v>
      </c>
      <c r="G2240" s="323" t="s">
        <v>1539</v>
      </c>
      <c r="H2240" s="323" t="s">
        <v>1539</v>
      </c>
    </row>
    <row r="2241" spans="1:8" x14ac:dyDescent="0.25">
      <c r="A2241" s="103"/>
      <c r="B2241" s="324"/>
      <c r="C2241" s="324" t="s">
        <v>1539</v>
      </c>
      <c r="D2241" t="s">
        <v>1539</v>
      </c>
      <c r="E2241" s="323" t="s">
        <v>1539</v>
      </c>
      <c r="G2241" s="323" t="s">
        <v>1539</v>
      </c>
      <c r="H2241" s="323" t="s">
        <v>1539</v>
      </c>
    </row>
    <row r="2242" spans="1:8" x14ac:dyDescent="0.25">
      <c r="A2242" s="103"/>
      <c r="B2242" s="324"/>
      <c r="C2242" s="324" t="s">
        <v>1539</v>
      </c>
      <c r="D2242" t="s">
        <v>1539</v>
      </c>
      <c r="E2242" s="323" t="s">
        <v>1539</v>
      </c>
      <c r="G2242" s="323" t="s">
        <v>1539</v>
      </c>
      <c r="H2242" s="323" t="s">
        <v>1539</v>
      </c>
    </row>
    <row r="2243" spans="1:8" x14ac:dyDescent="0.25">
      <c r="A2243" s="103"/>
      <c r="B2243" s="324"/>
      <c r="C2243" s="324" t="s">
        <v>1539</v>
      </c>
      <c r="D2243" t="s">
        <v>1539</v>
      </c>
      <c r="E2243" s="323" t="s">
        <v>1539</v>
      </c>
      <c r="G2243" s="323" t="s">
        <v>1539</v>
      </c>
      <c r="H2243" s="323" t="s">
        <v>1539</v>
      </c>
    </row>
    <row r="2244" spans="1:8" x14ac:dyDescent="0.25">
      <c r="A2244" s="103"/>
      <c r="B2244" s="324"/>
      <c r="C2244" s="324" t="s">
        <v>1539</v>
      </c>
      <c r="D2244" t="s">
        <v>1539</v>
      </c>
      <c r="E2244" s="323" t="s">
        <v>1539</v>
      </c>
      <c r="G2244" s="323" t="s">
        <v>1539</v>
      </c>
      <c r="H2244" s="323" t="s">
        <v>1539</v>
      </c>
    </row>
    <row r="2245" spans="1:8" x14ac:dyDescent="0.25">
      <c r="A2245" s="103"/>
      <c r="B2245" s="324"/>
      <c r="C2245" s="324" t="s">
        <v>1539</v>
      </c>
      <c r="D2245" t="s">
        <v>1539</v>
      </c>
      <c r="E2245" s="323" t="s">
        <v>1539</v>
      </c>
      <c r="G2245" s="323" t="s">
        <v>1539</v>
      </c>
      <c r="H2245" s="323" t="s">
        <v>1539</v>
      </c>
    </row>
    <row r="2246" spans="1:8" x14ac:dyDescent="0.25">
      <c r="A2246" s="103"/>
      <c r="B2246" s="324"/>
      <c r="C2246" s="324" t="s">
        <v>1539</v>
      </c>
      <c r="D2246" t="s">
        <v>1539</v>
      </c>
      <c r="E2246" s="323" t="s">
        <v>1539</v>
      </c>
      <c r="G2246" s="323" t="s">
        <v>1539</v>
      </c>
      <c r="H2246" s="323" t="s">
        <v>1539</v>
      </c>
    </row>
    <row r="2247" spans="1:8" x14ac:dyDescent="0.25">
      <c r="A2247" s="103"/>
      <c r="B2247" s="324"/>
      <c r="C2247" s="324" t="s">
        <v>1539</v>
      </c>
      <c r="D2247" t="s">
        <v>1539</v>
      </c>
      <c r="E2247" s="323" t="s">
        <v>1539</v>
      </c>
      <c r="G2247" s="323" t="s">
        <v>1539</v>
      </c>
      <c r="H2247" s="323" t="s">
        <v>1539</v>
      </c>
    </row>
    <row r="2248" spans="1:8" x14ac:dyDescent="0.25">
      <c r="A2248" s="103"/>
      <c r="B2248" s="324"/>
      <c r="C2248" s="324" t="s">
        <v>1539</v>
      </c>
      <c r="D2248" t="s">
        <v>1539</v>
      </c>
      <c r="E2248" s="323" t="s">
        <v>1539</v>
      </c>
      <c r="G2248" s="323" t="s">
        <v>1539</v>
      </c>
      <c r="H2248" s="323" t="s">
        <v>1539</v>
      </c>
    </row>
    <row r="2249" spans="1:8" x14ac:dyDescent="0.25">
      <c r="A2249" s="103"/>
      <c r="B2249" s="324"/>
      <c r="C2249" s="324" t="s">
        <v>1539</v>
      </c>
      <c r="D2249" t="s">
        <v>1539</v>
      </c>
      <c r="E2249" s="323" t="s">
        <v>1539</v>
      </c>
      <c r="G2249" s="323" t="s">
        <v>1539</v>
      </c>
      <c r="H2249" s="323" t="s">
        <v>1539</v>
      </c>
    </row>
    <row r="2250" spans="1:8" x14ac:dyDescent="0.25">
      <c r="A2250" s="103"/>
      <c r="B2250" s="324"/>
      <c r="C2250" s="324" t="s">
        <v>1539</v>
      </c>
      <c r="D2250" t="s">
        <v>1539</v>
      </c>
      <c r="E2250" s="323" t="s">
        <v>1539</v>
      </c>
      <c r="G2250" s="323" t="s">
        <v>1539</v>
      </c>
      <c r="H2250" s="323" t="s">
        <v>1539</v>
      </c>
    </row>
    <row r="2251" spans="1:8" x14ac:dyDescent="0.25">
      <c r="A2251" s="103"/>
      <c r="B2251" s="324"/>
      <c r="C2251" s="324" t="s">
        <v>1539</v>
      </c>
      <c r="D2251" t="s">
        <v>1539</v>
      </c>
      <c r="E2251" s="323" t="s">
        <v>1539</v>
      </c>
      <c r="G2251" s="323" t="s">
        <v>1539</v>
      </c>
      <c r="H2251" s="323" t="s">
        <v>1539</v>
      </c>
    </row>
    <row r="2252" spans="1:8" x14ac:dyDescent="0.25">
      <c r="A2252" s="103"/>
      <c r="B2252" s="324"/>
      <c r="C2252" s="324" t="s">
        <v>1539</v>
      </c>
      <c r="D2252" t="s">
        <v>1539</v>
      </c>
      <c r="E2252" s="323" t="s">
        <v>1539</v>
      </c>
      <c r="G2252" s="323" t="s">
        <v>1539</v>
      </c>
      <c r="H2252" s="323" t="s">
        <v>1539</v>
      </c>
    </row>
    <row r="2253" spans="1:8" x14ac:dyDescent="0.25">
      <c r="A2253" s="103"/>
      <c r="B2253" s="324"/>
      <c r="C2253" s="324" t="s">
        <v>1539</v>
      </c>
      <c r="D2253" t="s">
        <v>1539</v>
      </c>
      <c r="E2253" s="323" t="s">
        <v>1539</v>
      </c>
      <c r="G2253" s="323" t="s">
        <v>1539</v>
      </c>
      <c r="H2253" s="323" t="s">
        <v>1539</v>
      </c>
    </row>
    <row r="2254" spans="1:8" x14ac:dyDescent="0.25">
      <c r="A2254" s="103"/>
      <c r="B2254" s="324"/>
      <c r="C2254" s="324" t="s">
        <v>1539</v>
      </c>
      <c r="D2254" t="s">
        <v>1539</v>
      </c>
      <c r="E2254" s="323" t="s">
        <v>1539</v>
      </c>
      <c r="G2254" s="323" t="s">
        <v>1539</v>
      </c>
      <c r="H2254" s="323" t="s">
        <v>1539</v>
      </c>
    </row>
    <row r="2255" spans="1:8" x14ac:dyDescent="0.25">
      <c r="A2255" s="103"/>
      <c r="B2255" s="324"/>
      <c r="C2255" s="324" t="s">
        <v>1539</v>
      </c>
      <c r="D2255" t="s">
        <v>1539</v>
      </c>
      <c r="E2255" s="323" t="s">
        <v>1539</v>
      </c>
      <c r="G2255" s="323" t="s">
        <v>1539</v>
      </c>
      <c r="H2255" s="323" t="s">
        <v>1539</v>
      </c>
    </row>
    <row r="2256" spans="1:8" x14ac:dyDescent="0.25">
      <c r="A2256" s="103"/>
      <c r="B2256" s="324"/>
      <c r="C2256" s="324" t="s">
        <v>1539</v>
      </c>
      <c r="D2256" t="s">
        <v>1539</v>
      </c>
      <c r="E2256" s="323" t="s">
        <v>1539</v>
      </c>
      <c r="G2256" s="323" t="s">
        <v>1539</v>
      </c>
      <c r="H2256" s="323" t="s">
        <v>1539</v>
      </c>
    </row>
    <row r="2257" spans="1:8" x14ac:dyDescent="0.25">
      <c r="A2257" s="103"/>
      <c r="B2257" s="324"/>
      <c r="C2257" s="324" t="s">
        <v>1539</v>
      </c>
      <c r="D2257" t="s">
        <v>1539</v>
      </c>
      <c r="E2257" s="323" t="s">
        <v>1539</v>
      </c>
      <c r="G2257" s="323" t="s">
        <v>1539</v>
      </c>
      <c r="H2257" s="323" t="s">
        <v>1539</v>
      </c>
    </row>
    <row r="2258" spans="1:8" x14ac:dyDescent="0.25">
      <c r="A2258" s="103"/>
      <c r="B2258" s="324"/>
      <c r="C2258" s="324" t="s">
        <v>1539</v>
      </c>
      <c r="D2258" t="s">
        <v>1539</v>
      </c>
      <c r="E2258" s="323" t="s">
        <v>1539</v>
      </c>
      <c r="G2258" s="323" t="s">
        <v>1539</v>
      </c>
      <c r="H2258" s="323" t="s">
        <v>1539</v>
      </c>
    </row>
    <row r="2259" spans="1:8" x14ac:dyDescent="0.25">
      <c r="A2259" s="103"/>
      <c r="B2259" s="324"/>
      <c r="C2259" s="324" t="s">
        <v>1539</v>
      </c>
      <c r="D2259" t="s">
        <v>1539</v>
      </c>
      <c r="E2259" s="323" t="s">
        <v>1539</v>
      </c>
      <c r="G2259" s="323" t="s">
        <v>1539</v>
      </c>
      <c r="H2259" s="323" t="s">
        <v>1539</v>
      </c>
    </row>
    <row r="2260" spans="1:8" x14ac:dyDescent="0.25">
      <c r="A2260" s="103"/>
      <c r="B2260" s="324"/>
      <c r="C2260" s="324" t="s">
        <v>1539</v>
      </c>
      <c r="D2260" t="s">
        <v>1539</v>
      </c>
      <c r="E2260" s="323" t="s">
        <v>1539</v>
      </c>
      <c r="G2260" s="323" t="s">
        <v>1539</v>
      </c>
      <c r="H2260" s="323" t="s">
        <v>1539</v>
      </c>
    </row>
    <row r="2261" spans="1:8" x14ac:dyDescent="0.25">
      <c r="A2261" s="103"/>
      <c r="B2261" s="324"/>
      <c r="C2261" s="324" t="s">
        <v>1539</v>
      </c>
      <c r="D2261" t="s">
        <v>1539</v>
      </c>
      <c r="E2261" s="323" t="s">
        <v>1539</v>
      </c>
      <c r="G2261" s="323" t="s">
        <v>1539</v>
      </c>
      <c r="H2261" s="323" t="s">
        <v>1539</v>
      </c>
    </row>
    <row r="2262" spans="1:8" x14ac:dyDescent="0.25">
      <c r="A2262" s="103"/>
      <c r="B2262" s="324"/>
      <c r="C2262" s="324" t="s">
        <v>1539</v>
      </c>
      <c r="D2262" t="s">
        <v>1539</v>
      </c>
      <c r="E2262" s="323" t="s">
        <v>1539</v>
      </c>
      <c r="G2262" s="323" t="s">
        <v>1539</v>
      </c>
      <c r="H2262" s="323" t="s">
        <v>1539</v>
      </c>
    </row>
    <row r="2263" spans="1:8" x14ac:dyDescent="0.25">
      <c r="A2263" s="103"/>
      <c r="B2263" s="324"/>
      <c r="C2263" s="324" t="s">
        <v>1539</v>
      </c>
      <c r="D2263" t="s">
        <v>1539</v>
      </c>
      <c r="E2263" s="323" t="s">
        <v>1539</v>
      </c>
      <c r="G2263" s="323" t="s">
        <v>1539</v>
      </c>
      <c r="H2263" s="323" t="s">
        <v>1539</v>
      </c>
    </row>
    <row r="2264" spans="1:8" x14ac:dyDescent="0.25">
      <c r="A2264" s="103"/>
      <c r="B2264" s="324"/>
      <c r="C2264" s="324" t="s">
        <v>1539</v>
      </c>
      <c r="D2264" t="s">
        <v>1539</v>
      </c>
      <c r="E2264" s="323" t="s">
        <v>1539</v>
      </c>
      <c r="G2264" s="323" t="s">
        <v>1539</v>
      </c>
      <c r="H2264" s="323" t="s">
        <v>1539</v>
      </c>
    </row>
    <row r="2265" spans="1:8" x14ac:dyDescent="0.25">
      <c r="A2265" s="103"/>
      <c r="B2265" s="324"/>
      <c r="C2265" s="324" t="s">
        <v>1539</v>
      </c>
      <c r="D2265" t="s">
        <v>1539</v>
      </c>
      <c r="E2265" s="323" t="s">
        <v>1539</v>
      </c>
      <c r="G2265" s="323" t="s">
        <v>1539</v>
      </c>
      <c r="H2265" s="323" t="s">
        <v>1539</v>
      </c>
    </row>
    <row r="2266" spans="1:8" x14ac:dyDescent="0.25">
      <c r="A2266" s="103"/>
      <c r="B2266" s="324"/>
      <c r="C2266" s="324" t="s">
        <v>1539</v>
      </c>
      <c r="D2266" t="s">
        <v>1539</v>
      </c>
      <c r="E2266" s="323" t="s">
        <v>1539</v>
      </c>
      <c r="G2266" s="323" t="s">
        <v>1539</v>
      </c>
      <c r="H2266" s="323" t="s">
        <v>1539</v>
      </c>
    </row>
    <row r="2267" spans="1:8" x14ac:dyDescent="0.25">
      <c r="A2267" s="103"/>
      <c r="B2267" s="324"/>
      <c r="C2267" s="324" t="s">
        <v>1539</v>
      </c>
      <c r="D2267" t="s">
        <v>1539</v>
      </c>
      <c r="E2267" s="323" t="s">
        <v>1539</v>
      </c>
      <c r="G2267" s="323" t="s">
        <v>1539</v>
      </c>
      <c r="H2267" s="323" t="s">
        <v>1539</v>
      </c>
    </row>
    <row r="2268" spans="1:8" x14ac:dyDescent="0.25">
      <c r="A2268" s="103"/>
      <c r="B2268" s="326"/>
      <c r="C2268" s="324" t="s">
        <v>1539</v>
      </c>
      <c r="D2268" t="s">
        <v>1539</v>
      </c>
      <c r="E2268" s="323" t="s">
        <v>1539</v>
      </c>
      <c r="G2268" s="323" t="s">
        <v>1539</v>
      </c>
      <c r="H2268" s="323" t="s">
        <v>1539</v>
      </c>
    </row>
    <row r="2269" spans="1:8" x14ac:dyDescent="0.25">
      <c r="A2269" s="103"/>
      <c r="C2269" s="324" t="s">
        <v>1539</v>
      </c>
      <c r="D2269" t="s">
        <v>1539</v>
      </c>
      <c r="E2269" s="323" t="s">
        <v>1539</v>
      </c>
      <c r="G2269" s="323" t="s">
        <v>1539</v>
      </c>
      <c r="H2269" s="323" t="s">
        <v>1539</v>
      </c>
    </row>
    <row r="2270" spans="1:8" x14ac:dyDescent="0.25">
      <c r="A2270" s="103"/>
      <c r="C2270" s="324" t="s">
        <v>1539</v>
      </c>
      <c r="D2270" t="s">
        <v>1539</v>
      </c>
      <c r="E2270" s="323" t="s">
        <v>1539</v>
      </c>
      <c r="G2270" s="323" t="s">
        <v>1539</v>
      </c>
      <c r="H2270" s="323" t="s">
        <v>1539</v>
      </c>
    </row>
    <row r="2271" spans="1:8" x14ac:dyDescent="0.25">
      <c r="A2271" s="103"/>
      <c r="C2271" s="324" t="s">
        <v>1539</v>
      </c>
      <c r="D2271" t="s">
        <v>1539</v>
      </c>
      <c r="E2271" s="323" t="s">
        <v>1539</v>
      </c>
      <c r="G2271" s="323" t="s">
        <v>1539</v>
      </c>
      <c r="H2271" s="323" t="s">
        <v>1539</v>
      </c>
    </row>
    <row r="2272" spans="1:8" x14ac:dyDescent="0.25">
      <c r="A2272" s="103"/>
      <c r="C2272" s="324" t="s">
        <v>1539</v>
      </c>
      <c r="D2272" t="s">
        <v>1539</v>
      </c>
      <c r="E2272" s="323" t="s">
        <v>1539</v>
      </c>
      <c r="G2272" s="323" t="s">
        <v>1539</v>
      </c>
      <c r="H2272" s="323" t="s">
        <v>1539</v>
      </c>
    </row>
    <row r="2273" spans="1:8" x14ac:dyDescent="0.25">
      <c r="A2273" s="103"/>
      <c r="B2273" s="326"/>
      <c r="C2273" s="324" t="s">
        <v>1539</v>
      </c>
      <c r="D2273" t="s">
        <v>1539</v>
      </c>
      <c r="E2273" s="323" t="s">
        <v>1539</v>
      </c>
      <c r="G2273" s="323" t="s">
        <v>1539</v>
      </c>
      <c r="H2273" s="323" t="s">
        <v>1539</v>
      </c>
    </row>
    <row r="2274" spans="1:8" x14ac:dyDescent="0.25">
      <c r="A2274" s="103"/>
      <c r="C2274" s="324" t="s">
        <v>1539</v>
      </c>
      <c r="D2274" t="s">
        <v>1539</v>
      </c>
      <c r="E2274" s="323" t="s">
        <v>1539</v>
      </c>
      <c r="G2274" s="323" t="s">
        <v>1539</v>
      </c>
      <c r="H2274" s="323" t="s">
        <v>1539</v>
      </c>
    </row>
    <row r="2275" spans="1:8" x14ac:dyDescent="0.25">
      <c r="A2275" s="103"/>
      <c r="C2275" s="324" t="s">
        <v>1539</v>
      </c>
      <c r="D2275" t="s">
        <v>1539</v>
      </c>
      <c r="E2275" s="323" t="s">
        <v>1539</v>
      </c>
      <c r="G2275" s="323" t="s">
        <v>1539</v>
      </c>
      <c r="H2275" s="323" t="s">
        <v>1539</v>
      </c>
    </row>
    <row r="2276" spans="1:8" x14ac:dyDescent="0.25">
      <c r="A2276" s="103"/>
      <c r="C2276" s="324" t="s">
        <v>1539</v>
      </c>
      <c r="D2276" t="s">
        <v>1539</v>
      </c>
      <c r="E2276" s="323" t="s">
        <v>1539</v>
      </c>
      <c r="G2276" s="323" t="s">
        <v>1539</v>
      </c>
      <c r="H2276" s="323" t="s">
        <v>1539</v>
      </c>
    </row>
    <row r="2277" spans="1:8" x14ac:dyDescent="0.25">
      <c r="A2277" s="103"/>
      <c r="C2277" s="324" t="s">
        <v>1539</v>
      </c>
      <c r="D2277" t="s">
        <v>1539</v>
      </c>
      <c r="E2277" s="323" t="s">
        <v>1539</v>
      </c>
      <c r="G2277" s="323" t="s">
        <v>1539</v>
      </c>
      <c r="H2277" s="323" t="s">
        <v>1539</v>
      </c>
    </row>
    <row r="2278" spans="1:8" x14ac:dyDescent="0.25">
      <c r="A2278" s="103"/>
      <c r="B2278" s="324"/>
      <c r="C2278" s="324" t="s">
        <v>1539</v>
      </c>
      <c r="D2278" t="s">
        <v>1539</v>
      </c>
      <c r="E2278" s="323" t="s">
        <v>1539</v>
      </c>
      <c r="G2278" s="323" t="s">
        <v>1539</v>
      </c>
      <c r="H2278" s="323" t="s">
        <v>1539</v>
      </c>
    </row>
    <row r="2279" spans="1:8" x14ac:dyDescent="0.25">
      <c r="A2279" s="103"/>
      <c r="B2279" s="324"/>
      <c r="C2279" s="324" t="s">
        <v>1539</v>
      </c>
      <c r="D2279" t="s">
        <v>1539</v>
      </c>
      <c r="E2279" s="323" t="s">
        <v>1539</v>
      </c>
      <c r="G2279" s="323" t="s">
        <v>1539</v>
      </c>
      <c r="H2279" s="323" t="s">
        <v>1539</v>
      </c>
    </row>
    <row r="2280" spans="1:8" x14ac:dyDescent="0.25">
      <c r="A2280" s="103"/>
      <c r="B2280" s="324"/>
      <c r="C2280" s="324" t="s">
        <v>1539</v>
      </c>
      <c r="D2280" t="s">
        <v>1539</v>
      </c>
      <c r="E2280" s="323" t="s">
        <v>1539</v>
      </c>
      <c r="G2280" s="323" t="s">
        <v>1539</v>
      </c>
      <c r="H2280" s="323" t="s">
        <v>1539</v>
      </c>
    </row>
    <row r="2281" spans="1:8" x14ac:dyDescent="0.25">
      <c r="A2281" s="103"/>
      <c r="B2281" s="324"/>
      <c r="C2281" s="324" t="s">
        <v>1539</v>
      </c>
      <c r="D2281" t="s">
        <v>1539</v>
      </c>
      <c r="E2281" s="323" t="s">
        <v>1539</v>
      </c>
      <c r="G2281" s="323" t="s">
        <v>1539</v>
      </c>
      <c r="H2281" s="323" t="s">
        <v>1539</v>
      </c>
    </row>
    <row r="2282" spans="1:8" x14ac:dyDescent="0.25">
      <c r="A2282" s="103"/>
      <c r="B2282" s="324"/>
      <c r="C2282" s="324" t="s">
        <v>1539</v>
      </c>
      <c r="D2282" t="s">
        <v>1539</v>
      </c>
      <c r="E2282" s="323" t="s">
        <v>1539</v>
      </c>
      <c r="G2282" s="323" t="s">
        <v>1539</v>
      </c>
      <c r="H2282" s="323" t="s">
        <v>1539</v>
      </c>
    </row>
    <row r="2283" spans="1:8" x14ac:dyDescent="0.25">
      <c r="A2283" s="103"/>
      <c r="B2283" s="324"/>
      <c r="C2283" s="324" t="s">
        <v>1539</v>
      </c>
      <c r="D2283" t="s">
        <v>1539</v>
      </c>
      <c r="E2283" s="323" t="s">
        <v>1539</v>
      </c>
      <c r="G2283" s="323" t="s">
        <v>1539</v>
      </c>
      <c r="H2283" s="323" t="s">
        <v>1539</v>
      </c>
    </row>
    <row r="2284" spans="1:8" x14ac:dyDescent="0.25">
      <c r="A2284" s="103"/>
      <c r="B2284" s="324"/>
      <c r="C2284" s="324" t="s">
        <v>1539</v>
      </c>
      <c r="D2284" t="s">
        <v>1539</v>
      </c>
      <c r="E2284" s="323" t="s">
        <v>1539</v>
      </c>
      <c r="G2284" s="323" t="s">
        <v>1539</v>
      </c>
      <c r="H2284" s="323" t="s">
        <v>1539</v>
      </c>
    </row>
    <row r="2285" spans="1:8" x14ac:dyDescent="0.25">
      <c r="A2285" s="103"/>
      <c r="B2285" s="324"/>
      <c r="C2285" s="324" t="s">
        <v>1539</v>
      </c>
      <c r="D2285" t="s">
        <v>1539</v>
      </c>
      <c r="E2285" s="323" t="s">
        <v>1539</v>
      </c>
      <c r="G2285" s="323" t="s">
        <v>1539</v>
      </c>
      <c r="H2285" s="323" t="s">
        <v>1539</v>
      </c>
    </row>
    <row r="2286" spans="1:8" x14ac:dyDescent="0.25">
      <c r="A2286" s="103"/>
      <c r="B2286" s="324"/>
      <c r="C2286" s="324" t="s">
        <v>1539</v>
      </c>
      <c r="D2286" t="s">
        <v>1539</v>
      </c>
      <c r="E2286" s="323" t="s">
        <v>1539</v>
      </c>
      <c r="G2286" s="323" t="s">
        <v>1539</v>
      </c>
      <c r="H2286" s="323" t="s">
        <v>1539</v>
      </c>
    </row>
    <row r="2287" spans="1:8" x14ac:dyDescent="0.25">
      <c r="A2287" s="103"/>
      <c r="B2287" s="324"/>
      <c r="C2287" s="324" t="s">
        <v>1539</v>
      </c>
      <c r="D2287" t="s">
        <v>1539</v>
      </c>
      <c r="E2287" s="323" t="s">
        <v>1539</v>
      </c>
      <c r="G2287" s="323" t="s">
        <v>1539</v>
      </c>
      <c r="H2287" s="323" t="s">
        <v>1539</v>
      </c>
    </row>
    <row r="2288" spans="1:8" x14ac:dyDescent="0.25">
      <c r="A2288" s="103"/>
      <c r="B2288" s="324"/>
      <c r="C2288" s="324" t="s">
        <v>1539</v>
      </c>
      <c r="D2288" t="s">
        <v>1539</v>
      </c>
      <c r="E2288" s="323" t="s">
        <v>1539</v>
      </c>
      <c r="G2288" s="323" t="s">
        <v>1539</v>
      </c>
      <c r="H2288" s="323" t="s">
        <v>1539</v>
      </c>
    </row>
    <row r="2289" spans="1:8" x14ac:dyDescent="0.25">
      <c r="A2289" s="103"/>
      <c r="B2289" s="324"/>
      <c r="C2289" s="324" t="s">
        <v>1539</v>
      </c>
      <c r="D2289" t="s">
        <v>1539</v>
      </c>
      <c r="E2289" s="323" t="s">
        <v>1539</v>
      </c>
      <c r="G2289" s="323" t="s">
        <v>1539</v>
      </c>
      <c r="H2289" s="323" t="s">
        <v>1539</v>
      </c>
    </row>
    <row r="2290" spans="1:8" x14ac:dyDescent="0.25">
      <c r="A2290" s="103"/>
      <c r="B2290" s="324"/>
      <c r="C2290" s="324" t="s">
        <v>1539</v>
      </c>
      <c r="D2290" t="s">
        <v>1539</v>
      </c>
      <c r="E2290" s="323" t="s">
        <v>1539</v>
      </c>
      <c r="G2290" s="323" t="s">
        <v>1539</v>
      </c>
      <c r="H2290" s="323" t="s">
        <v>1539</v>
      </c>
    </row>
    <row r="2291" spans="1:8" x14ac:dyDescent="0.25">
      <c r="A2291" s="103"/>
      <c r="B2291" s="324"/>
      <c r="C2291" s="324" t="s">
        <v>1539</v>
      </c>
      <c r="D2291" t="s">
        <v>1539</v>
      </c>
      <c r="E2291" s="323" t="s">
        <v>1539</v>
      </c>
      <c r="G2291" s="323" t="s">
        <v>1539</v>
      </c>
      <c r="H2291" s="323" t="s">
        <v>1539</v>
      </c>
    </row>
    <row r="2292" spans="1:8" x14ac:dyDescent="0.25">
      <c r="A2292" s="103"/>
      <c r="B2292" s="324"/>
      <c r="C2292" s="324" t="s">
        <v>1539</v>
      </c>
      <c r="D2292" t="s">
        <v>1539</v>
      </c>
      <c r="E2292" s="323" t="s">
        <v>1539</v>
      </c>
      <c r="G2292" s="323" t="s">
        <v>1539</v>
      </c>
      <c r="H2292" s="323" t="s">
        <v>1539</v>
      </c>
    </row>
    <row r="2293" spans="1:8" x14ac:dyDescent="0.25">
      <c r="A2293" s="103"/>
      <c r="B2293" s="324"/>
      <c r="C2293" s="324" t="s">
        <v>1539</v>
      </c>
      <c r="D2293" t="s">
        <v>1539</v>
      </c>
      <c r="E2293" s="323" t="s">
        <v>1539</v>
      </c>
      <c r="G2293" s="323" t="s">
        <v>1539</v>
      </c>
      <c r="H2293" s="323" t="s">
        <v>1539</v>
      </c>
    </row>
    <row r="2294" spans="1:8" x14ac:dyDescent="0.25">
      <c r="A2294" s="103"/>
      <c r="B2294" s="324"/>
      <c r="C2294" s="324" t="s">
        <v>1539</v>
      </c>
      <c r="D2294" t="s">
        <v>1539</v>
      </c>
      <c r="E2294" s="323" t="s">
        <v>1539</v>
      </c>
      <c r="G2294" s="323" t="s">
        <v>1539</v>
      </c>
      <c r="H2294" s="323" t="s">
        <v>1539</v>
      </c>
    </row>
    <row r="2295" spans="1:8" x14ac:dyDescent="0.25">
      <c r="A2295" s="103"/>
      <c r="B2295" s="324"/>
      <c r="C2295" s="324" t="s">
        <v>1539</v>
      </c>
      <c r="D2295" t="s">
        <v>1539</v>
      </c>
      <c r="E2295" s="323" t="s">
        <v>1539</v>
      </c>
      <c r="G2295" s="323" t="s">
        <v>1539</v>
      </c>
      <c r="H2295" s="323" t="s">
        <v>1539</v>
      </c>
    </row>
    <row r="2296" spans="1:8" x14ac:dyDescent="0.25">
      <c r="A2296" s="103"/>
      <c r="B2296" s="324"/>
      <c r="C2296" s="324" t="s">
        <v>1539</v>
      </c>
      <c r="D2296" t="s">
        <v>1539</v>
      </c>
      <c r="E2296" s="323" t="s">
        <v>1539</v>
      </c>
      <c r="G2296" s="323" t="s">
        <v>1539</v>
      </c>
      <c r="H2296" s="323" t="s">
        <v>1539</v>
      </c>
    </row>
    <row r="2297" spans="1:8" x14ac:dyDescent="0.25">
      <c r="A2297" s="103"/>
      <c r="B2297" s="324"/>
      <c r="C2297" s="324" t="s">
        <v>1539</v>
      </c>
      <c r="D2297" t="s">
        <v>1539</v>
      </c>
      <c r="E2297" s="323" t="s">
        <v>1539</v>
      </c>
      <c r="G2297" s="323" t="s">
        <v>1539</v>
      </c>
      <c r="H2297" s="323" t="s">
        <v>1539</v>
      </c>
    </row>
    <row r="2298" spans="1:8" x14ac:dyDescent="0.25">
      <c r="A2298" s="103"/>
      <c r="B2298" s="324"/>
      <c r="C2298" s="324" t="s">
        <v>1539</v>
      </c>
      <c r="D2298" t="s">
        <v>1539</v>
      </c>
      <c r="E2298" s="323" t="s">
        <v>1539</v>
      </c>
      <c r="G2298" s="323" t="s">
        <v>1539</v>
      </c>
      <c r="H2298" s="323" t="s">
        <v>1539</v>
      </c>
    </row>
    <row r="2299" spans="1:8" x14ac:dyDescent="0.25">
      <c r="A2299" s="103"/>
      <c r="B2299" s="324"/>
      <c r="C2299" s="324" t="s">
        <v>1539</v>
      </c>
      <c r="D2299" t="s">
        <v>1539</v>
      </c>
      <c r="E2299" s="323" t="s">
        <v>1539</v>
      </c>
      <c r="G2299" s="323" t="s">
        <v>1539</v>
      </c>
      <c r="H2299" s="323" t="s">
        <v>1539</v>
      </c>
    </row>
    <row r="2300" spans="1:8" x14ac:dyDescent="0.25">
      <c r="A2300" s="103"/>
      <c r="B2300" s="324"/>
      <c r="C2300" s="324" t="s">
        <v>1539</v>
      </c>
      <c r="D2300" t="s">
        <v>1539</v>
      </c>
      <c r="E2300" s="323" t="s">
        <v>1539</v>
      </c>
      <c r="G2300" s="323" t="s">
        <v>1539</v>
      </c>
      <c r="H2300" s="323" t="s">
        <v>1539</v>
      </c>
    </row>
    <row r="2301" spans="1:8" x14ac:dyDescent="0.25">
      <c r="A2301" s="103"/>
      <c r="B2301" s="324"/>
      <c r="C2301" s="324" t="s">
        <v>1539</v>
      </c>
      <c r="D2301" t="s">
        <v>1539</v>
      </c>
      <c r="E2301" s="323" t="s">
        <v>1539</v>
      </c>
      <c r="G2301" s="323" t="s">
        <v>1539</v>
      </c>
      <c r="H2301" s="323" t="s">
        <v>1539</v>
      </c>
    </row>
    <row r="2302" spans="1:8" x14ac:dyDescent="0.25">
      <c r="A2302" s="103"/>
      <c r="B2302" s="324"/>
      <c r="C2302" s="324" t="s">
        <v>1539</v>
      </c>
      <c r="D2302" t="s">
        <v>1539</v>
      </c>
      <c r="E2302" s="323" t="s">
        <v>1539</v>
      </c>
      <c r="G2302" s="323" t="s">
        <v>1539</v>
      </c>
      <c r="H2302" s="323" t="s">
        <v>1539</v>
      </c>
    </row>
    <row r="2303" spans="1:8" x14ac:dyDescent="0.25">
      <c r="A2303" s="103"/>
      <c r="B2303" s="324"/>
      <c r="C2303" s="324" t="s">
        <v>1539</v>
      </c>
      <c r="D2303" t="s">
        <v>1539</v>
      </c>
      <c r="E2303" s="323" t="s">
        <v>1539</v>
      </c>
      <c r="G2303" s="323" t="s">
        <v>1539</v>
      </c>
      <c r="H2303" s="323" t="s">
        <v>1539</v>
      </c>
    </row>
    <row r="2304" spans="1:8" x14ac:dyDescent="0.25">
      <c r="A2304" s="103"/>
      <c r="B2304" s="324"/>
      <c r="C2304" s="324" t="s">
        <v>1539</v>
      </c>
      <c r="D2304" t="s">
        <v>1539</v>
      </c>
      <c r="E2304" s="323" t="s">
        <v>1539</v>
      </c>
      <c r="G2304" s="323" t="s">
        <v>1539</v>
      </c>
      <c r="H2304" s="323" t="s">
        <v>1539</v>
      </c>
    </row>
    <row r="2305" spans="1:8" x14ac:dyDescent="0.25">
      <c r="A2305" s="103"/>
      <c r="B2305" s="326"/>
      <c r="C2305" s="324" t="s">
        <v>1539</v>
      </c>
      <c r="D2305" t="s">
        <v>1539</v>
      </c>
      <c r="E2305" s="323" t="s">
        <v>1539</v>
      </c>
      <c r="G2305" s="323" t="s">
        <v>1539</v>
      </c>
      <c r="H2305" s="323" t="s">
        <v>1539</v>
      </c>
    </row>
    <row r="2306" spans="1:8" x14ac:dyDescent="0.25">
      <c r="A2306" s="103"/>
      <c r="C2306" s="324" t="s">
        <v>1539</v>
      </c>
      <c r="D2306" t="s">
        <v>1539</v>
      </c>
      <c r="E2306" s="323" t="s">
        <v>1539</v>
      </c>
      <c r="G2306" s="323" t="s">
        <v>1539</v>
      </c>
      <c r="H2306" s="323" t="s">
        <v>1539</v>
      </c>
    </row>
    <row r="2307" spans="1:8" x14ac:dyDescent="0.25">
      <c r="A2307" s="103"/>
      <c r="C2307" s="324" t="s">
        <v>1539</v>
      </c>
      <c r="D2307" t="s">
        <v>1539</v>
      </c>
      <c r="E2307" s="323" t="s">
        <v>1539</v>
      </c>
      <c r="G2307" s="323" t="s">
        <v>1539</v>
      </c>
      <c r="H2307" s="323" t="s">
        <v>1539</v>
      </c>
    </row>
    <row r="2308" spans="1:8" x14ac:dyDescent="0.25">
      <c r="A2308" s="103"/>
      <c r="C2308" s="324" t="s">
        <v>1539</v>
      </c>
      <c r="D2308" t="s">
        <v>1539</v>
      </c>
      <c r="E2308" s="323" t="s">
        <v>1539</v>
      </c>
      <c r="G2308" s="323" t="s">
        <v>1539</v>
      </c>
      <c r="H2308" s="323" t="s">
        <v>1539</v>
      </c>
    </row>
    <row r="2309" spans="1:8" x14ac:dyDescent="0.25">
      <c r="A2309" s="103"/>
      <c r="C2309" s="324" t="s">
        <v>1539</v>
      </c>
      <c r="D2309" t="s">
        <v>1539</v>
      </c>
      <c r="E2309" s="323" t="s">
        <v>1539</v>
      </c>
      <c r="G2309" s="323" t="s">
        <v>1539</v>
      </c>
      <c r="H2309" s="323" t="s">
        <v>1539</v>
      </c>
    </row>
    <row r="2310" spans="1:8" x14ac:dyDescent="0.25">
      <c r="A2310" s="103"/>
      <c r="C2310" s="324" t="s">
        <v>1539</v>
      </c>
      <c r="D2310" t="s">
        <v>1539</v>
      </c>
      <c r="E2310" s="323" t="s">
        <v>1539</v>
      </c>
      <c r="G2310" s="323" t="s">
        <v>1539</v>
      </c>
      <c r="H2310" s="323" t="s">
        <v>1539</v>
      </c>
    </row>
    <row r="2311" spans="1:8" x14ac:dyDescent="0.25">
      <c r="A2311" s="103"/>
      <c r="B2311" s="324"/>
      <c r="C2311" s="324" t="s">
        <v>1539</v>
      </c>
      <c r="D2311" t="s">
        <v>1539</v>
      </c>
      <c r="E2311" s="323" t="s">
        <v>1539</v>
      </c>
      <c r="G2311" s="323" t="s">
        <v>1539</v>
      </c>
      <c r="H2311" s="323" t="s">
        <v>1539</v>
      </c>
    </row>
    <row r="2312" spans="1:8" x14ac:dyDescent="0.25">
      <c r="A2312" s="103"/>
      <c r="B2312" s="324"/>
      <c r="C2312" s="324" t="s">
        <v>1539</v>
      </c>
      <c r="D2312" t="s">
        <v>1539</v>
      </c>
      <c r="E2312" s="323" t="s">
        <v>1539</v>
      </c>
      <c r="G2312" s="323" t="s">
        <v>1539</v>
      </c>
      <c r="H2312" s="323" t="s">
        <v>1539</v>
      </c>
    </row>
    <row r="2313" spans="1:8" x14ac:dyDescent="0.25">
      <c r="A2313" s="103"/>
      <c r="B2313" s="326"/>
      <c r="C2313" s="324" t="s">
        <v>1539</v>
      </c>
      <c r="D2313" t="s">
        <v>1539</v>
      </c>
      <c r="E2313" s="323" t="s">
        <v>1539</v>
      </c>
      <c r="G2313" s="323" t="s">
        <v>1539</v>
      </c>
      <c r="H2313" s="323" t="s">
        <v>1539</v>
      </c>
    </row>
    <row r="2314" spans="1:8" x14ac:dyDescent="0.25">
      <c r="A2314" s="103"/>
      <c r="C2314" s="324" t="s">
        <v>1539</v>
      </c>
      <c r="D2314" t="s">
        <v>1539</v>
      </c>
      <c r="E2314" s="323" t="s">
        <v>1539</v>
      </c>
      <c r="G2314" s="323" t="s">
        <v>1539</v>
      </c>
      <c r="H2314" s="323" t="s">
        <v>1539</v>
      </c>
    </row>
    <row r="2315" spans="1:8" x14ac:dyDescent="0.25">
      <c r="A2315" s="103"/>
      <c r="C2315" s="324" t="s">
        <v>1539</v>
      </c>
      <c r="D2315" t="s">
        <v>1539</v>
      </c>
      <c r="E2315" s="323" t="s">
        <v>1539</v>
      </c>
      <c r="G2315" s="323" t="s">
        <v>1539</v>
      </c>
      <c r="H2315" s="323" t="s">
        <v>1539</v>
      </c>
    </row>
    <row r="2316" spans="1:8" x14ac:dyDescent="0.25">
      <c r="A2316" s="103"/>
      <c r="C2316" s="324" t="s">
        <v>1539</v>
      </c>
      <c r="D2316" t="s">
        <v>1539</v>
      </c>
      <c r="E2316" s="323" t="s">
        <v>1539</v>
      </c>
      <c r="G2316" s="323" t="s">
        <v>1539</v>
      </c>
      <c r="H2316" s="323" t="s">
        <v>1539</v>
      </c>
    </row>
    <row r="2317" spans="1:8" x14ac:dyDescent="0.25">
      <c r="A2317" s="103"/>
      <c r="C2317" s="324" t="s">
        <v>1539</v>
      </c>
      <c r="D2317" t="s">
        <v>1539</v>
      </c>
      <c r="E2317" s="323" t="s">
        <v>1539</v>
      </c>
      <c r="G2317" s="323" t="s">
        <v>1539</v>
      </c>
      <c r="H2317" s="323" t="s">
        <v>1539</v>
      </c>
    </row>
    <row r="2318" spans="1:8" x14ac:dyDescent="0.25">
      <c r="A2318" s="103"/>
      <c r="B2318" s="324"/>
      <c r="C2318" s="324" t="s">
        <v>1539</v>
      </c>
      <c r="D2318" t="s">
        <v>1539</v>
      </c>
      <c r="E2318" s="323" t="s">
        <v>1539</v>
      </c>
      <c r="G2318" s="323" t="s">
        <v>1539</v>
      </c>
      <c r="H2318" s="323" t="s">
        <v>1539</v>
      </c>
    </row>
    <row r="2319" spans="1:8" x14ac:dyDescent="0.25">
      <c r="A2319" s="103"/>
      <c r="B2319" s="324"/>
      <c r="C2319" s="324" t="s">
        <v>1539</v>
      </c>
      <c r="D2319" t="s">
        <v>1539</v>
      </c>
      <c r="E2319" s="323" t="s">
        <v>1539</v>
      </c>
      <c r="G2319" s="323" t="s">
        <v>1539</v>
      </c>
      <c r="H2319" s="323" t="s">
        <v>1539</v>
      </c>
    </row>
    <row r="2320" spans="1:8" x14ac:dyDescent="0.25">
      <c r="A2320" s="103"/>
      <c r="B2320" s="324"/>
      <c r="C2320" s="324" t="s">
        <v>1539</v>
      </c>
      <c r="D2320" t="s">
        <v>1539</v>
      </c>
      <c r="E2320" s="323" t="s">
        <v>1539</v>
      </c>
      <c r="G2320" s="323" t="s">
        <v>1539</v>
      </c>
      <c r="H2320" s="323" t="s">
        <v>1539</v>
      </c>
    </row>
    <row r="2321" spans="1:8" x14ac:dyDescent="0.25">
      <c r="A2321" s="103"/>
      <c r="B2321" s="324"/>
      <c r="C2321" s="324" t="s">
        <v>1539</v>
      </c>
      <c r="D2321" t="s">
        <v>1539</v>
      </c>
      <c r="E2321" s="323" t="s">
        <v>1539</v>
      </c>
      <c r="G2321" s="323" t="s">
        <v>1539</v>
      </c>
      <c r="H2321" s="323" t="s">
        <v>1539</v>
      </c>
    </row>
    <row r="2322" spans="1:8" x14ac:dyDescent="0.25">
      <c r="A2322" s="103"/>
      <c r="B2322" s="324"/>
      <c r="C2322" s="324" t="s">
        <v>1539</v>
      </c>
      <c r="D2322" t="s">
        <v>1539</v>
      </c>
      <c r="E2322" s="323" t="s">
        <v>1539</v>
      </c>
      <c r="G2322" s="323" t="s">
        <v>1539</v>
      </c>
      <c r="H2322" s="323" t="s">
        <v>1539</v>
      </c>
    </row>
    <row r="2323" spans="1:8" x14ac:dyDescent="0.25">
      <c r="A2323" s="103"/>
      <c r="B2323" s="324"/>
      <c r="C2323" s="324" t="s">
        <v>1539</v>
      </c>
      <c r="D2323" t="s">
        <v>1539</v>
      </c>
      <c r="E2323" s="323" t="s">
        <v>1539</v>
      </c>
      <c r="G2323" s="323" t="s">
        <v>1539</v>
      </c>
      <c r="H2323" s="323" t="s">
        <v>1539</v>
      </c>
    </row>
    <row r="2324" spans="1:8" x14ac:dyDescent="0.25">
      <c r="A2324" s="103"/>
      <c r="B2324" s="324"/>
      <c r="C2324" s="324" t="s">
        <v>1539</v>
      </c>
      <c r="D2324" t="s">
        <v>1539</v>
      </c>
      <c r="E2324" s="323" t="s">
        <v>1539</v>
      </c>
      <c r="G2324" s="323" t="s">
        <v>1539</v>
      </c>
      <c r="H2324" s="323" t="s">
        <v>1539</v>
      </c>
    </row>
    <row r="2325" spans="1:8" x14ac:dyDescent="0.25">
      <c r="A2325" s="103"/>
      <c r="B2325" s="324"/>
      <c r="C2325" s="324" t="s">
        <v>1539</v>
      </c>
      <c r="D2325" t="s">
        <v>1539</v>
      </c>
      <c r="E2325" s="323" t="s">
        <v>1539</v>
      </c>
      <c r="G2325" s="323" t="s">
        <v>1539</v>
      </c>
      <c r="H2325" s="323" t="s">
        <v>1539</v>
      </c>
    </row>
    <row r="2326" spans="1:8" x14ac:dyDescent="0.25">
      <c r="A2326" s="103"/>
      <c r="B2326" s="324"/>
      <c r="C2326" s="324" t="s">
        <v>1539</v>
      </c>
      <c r="D2326" t="s">
        <v>1539</v>
      </c>
      <c r="E2326" s="323" t="s">
        <v>1539</v>
      </c>
      <c r="G2326" s="323" t="s">
        <v>1539</v>
      </c>
      <c r="H2326" s="323" t="s">
        <v>1539</v>
      </c>
    </row>
    <row r="2327" spans="1:8" x14ac:dyDescent="0.25">
      <c r="A2327" s="103"/>
      <c r="B2327" s="324"/>
      <c r="C2327" s="324" t="s">
        <v>1539</v>
      </c>
      <c r="D2327" t="s">
        <v>1539</v>
      </c>
      <c r="E2327" s="323" t="s">
        <v>1539</v>
      </c>
      <c r="G2327" s="323" t="s">
        <v>1539</v>
      </c>
      <c r="H2327" s="323" t="s">
        <v>1539</v>
      </c>
    </row>
    <row r="2328" spans="1:8" x14ac:dyDescent="0.25">
      <c r="A2328" s="103"/>
      <c r="B2328" s="324"/>
      <c r="C2328" s="324" t="s">
        <v>1539</v>
      </c>
      <c r="D2328" t="s">
        <v>1539</v>
      </c>
      <c r="E2328" s="323" t="s">
        <v>1539</v>
      </c>
      <c r="G2328" s="323" t="s">
        <v>1539</v>
      </c>
      <c r="H2328" s="323" t="s">
        <v>1539</v>
      </c>
    </row>
    <row r="2329" spans="1:8" x14ac:dyDescent="0.25">
      <c r="A2329" s="103"/>
      <c r="B2329" s="324"/>
      <c r="C2329" s="324" t="s">
        <v>1539</v>
      </c>
      <c r="D2329" t="s">
        <v>1539</v>
      </c>
      <c r="E2329" s="323" t="s">
        <v>1539</v>
      </c>
      <c r="G2329" s="323" t="s">
        <v>1539</v>
      </c>
      <c r="H2329" s="323" t="s">
        <v>1539</v>
      </c>
    </row>
    <row r="2330" spans="1:8" x14ac:dyDescent="0.25">
      <c r="A2330" s="103"/>
      <c r="B2330" s="324"/>
      <c r="C2330" s="324" t="s">
        <v>1539</v>
      </c>
      <c r="D2330" t="s">
        <v>1539</v>
      </c>
      <c r="E2330" s="323" t="s">
        <v>1539</v>
      </c>
      <c r="G2330" s="323" t="s">
        <v>1539</v>
      </c>
      <c r="H2330" s="323" t="s">
        <v>1539</v>
      </c>
    </row>
    <row r="2331" spans="1:8" x14ac:dyDescent="0.25">
      <c r="A2331" s="103"/>
      <c r="B2331" s="324"/>
      <c r="C2331" s="324" t="s">
        <v>1539</v>
      </c>
      <c r="D2331" t="s">
        <v>1539</v>
      </c>
      <c r="E2331" s="323" t="s">
        <v>1539</v>
      </c>
      <c r="G2331" s="323" t="s">
        <v>1539</v>
      </c>
      <c r="H2331" s="323" t="s">
        <v>1539</v>
      </c>
    </row>
    <row r="2332" spans="1:8" x14ac:dyDescent="0.25">
      <c r="A2332" s="103"/>
      <c r="B2332" s="324"/>
      <c r="C2332" s="324" t="s">
        <v>1539</v>
      </c>
      <c r="D2332" t="s">
        <v>1539</v>
      </c>
      <c r="E2332" s="323" t="s">
        <v>1539</v>
      </c>
      <c r="G2332" s="323" t="s">
        <v>1539</v>
      </c>
      <c r="H2332" s="323" t="s">
        <v>1539</v>
      </c>
    </row>
    <row r="2333" spans="1:8" x14ac:dyDescent="0.25">
      <c r="A2333" s="103"/>
      <c r="B2333" s="324"/>
      <c r="C2333" s="324" t="s">
        <v>1539</v>
      </c>
      <c r="D2333" t="s">
        <v>1539</v>
      </c>
      <c r="E2333" s="323" t="s">
        <v>1539</v>
      </c>
      <c r="G2333" s="323" t="s">
        <v>1539</v>
      </c>
      <c r="H2333" s="323" t="s">
        <v>1539</v>
      </c>
    </row>
    <row r="2334" spans="1:8" x14ac:dyDescent="0.25">
      <c r="A2334" s="103"/>
      <c r="B2334" s="324"/>
      <c r="C2334" s="324" t="s">
        <v>1539</v>
      </c>
      <c r="D2334" t="s">
        <v>1539</v>
      </c>
      <c r="E2334" s="323" t="s">
        <v>1539</v>
      </c>
      <c r="G2334" s="323" t="s">
        <v>1539</v>
      </c>
      <c r="H2334" s="323" t="s">
        <v>1539</v>
      </c>
    </row>
    <row r="2335" spans="1:8" x14ac:dyDescent="0.25">
      <c r="A2335" s="103"/>
      <c r="B2335" s="324"/>
      <c r="C2335" s="324" t="s">
        <v>1539</v>
      </c>
      <c r="D2335" t="s">
        <v>1539</v>
      </c>
      <c r="E2335" s="323" t="s">
        <v>1539</v>
      </c>
      <c r="G2335" s="323" t="s">
        <v>1539</v>
      </c>
      <c r="H2335" s="323" t="s">
        <v>1539</v>
      </c>
    </row>
    <row r="2336" spans="1:8" x14ac:dyDescent="0.25">
      <c r="A2336" s="103"/>
      <c r="B2336" s="324"/>
      <c r="C2336" s="324" t="s">
        <v>1539</v>
      </c>
      <c r="D2336" t="s">
        <v>1539</v>
      </c>
      <c r="E2336" s="323" t="s">
        <v>1539</v>
      </c>
      <c r="G2336" s="323" t="s">
        <v>1539</v>
      </c>
      <c r="H2336" s="323" t="s">
        <v>1539</v>
      </c>
    </row>
    <row r="2337" spans="1:8" x14ac:dyDescent="0.25">
      <c r="A2337" s="103"/>
      <c r="B2337" s="324"/>
      <c r="C2337" s="324" t="s">
        <v>1539</v>
      </c>
      <c r="D2337" t="s">
        <v>1539</v>
      </c>
      <c r="E2337" s="323" t="s">
        <v>1539</v>
      </c>
      <c r="G2337" s="323" t="s">
        <v>1539</v>
      </c>
      <c r="H2337" s="323" t="s">
        <v>1539</v>
      </c>
    </row>
    <row r="2338" spans="1:8" x14ac:dyDescent="0.25">
      <c r="A2338" s="103"/>
      <c r="B2338" s="324"/>
      <c r="C2338" s="324" t="s">
        <v>1539</v>
      </c>
      <c r="D2338" t="s">
        <v>1539</v>
      </c>
      <c r="E2338" s="323" t="s">
        <v>1539</v>
      </c>
      <c r="G2338" s="323" t="s">
        <v>1539</v>
      </c>
      <c r="H2338" s="323" t="s">
        <v>1539</v>
      </c>
    </row>
    <row r="2339" spans="1:8" x14ac:dyDescent="0.25">
      <c r="A2339" s="103"/>
      <c r="B2339" s="324"/>
      <c r="C2339" s="324" t="s">
        <v>1539</v>
      </c>
      <c r="D2339" t="s">
        <v>1539</v>
      </c>
      <c r="E2339" s="323" t="s">
        <v>1539</v>
      </c>
      <c r="G2339" s="323" t="s">
        <v>1539</v>
      </c>
      <c r="H2339" s="323" t="s">
        <v>1539</v>
      </c>
    </row>
    <row r="2340" spans="1:8" x14ac:dyDescent="0.25">
      <c r="A2340" s="103"/>
      <c r="B2340" s="324"/>
      <c r="C2340" s="324" t="s">
        <v>1539</v>
      </c>
      <c r="D2340" t="s">
        <v>1539</v>
      </c>
      <c r="E2340" s="323" t="s">
        <v>1539</v>
      </c>
      <c r="G2340" s="323" t="s">
        <v>1539</v>
      </c>
      <c r="H2340" s="323" t="s">
        <v>1539</v>
      </c>
    </row>
    <row r="2341" spans="1:8" x14ac:dyDescent="0.25">
      <c r="A2341" s="103"/>
      <c r="B2341" s="324"/>
      <c r="C2341" s="324" t="s">
        <v>1539</v>
      </c>
      <c r="D2341" t="s">
        <v>1539</v>
      </c>
      <c r="E2341" s="323" t="s">
        <v>1539</v>
      </c>
      <c r="G2341" s="323" t="s">
        <v>1539</v>
      </c>
      <c r="H2341" s="323" t="s">
        <v>1539</v>
      </c>
    </row>
    <row r="2342" spans="1:8" x14ac:dyDescent="0.25">
      <c r="A2342" s="103"/>
      <c r="B2342" s="324"/>
      <c r="C2342" s="324" t="s">
        <v>1539</v>
      </c>
      <c r="D2342" t="s">
        <v>1539</v>
      </c>
      <c r="E2342" s="323" t="s">
        <v>1539</v>
      </c>
      <c r="G2342" s="323" t="s">
        <v>1539</v>
      </c>
      <c r="H2342" s="323" t="s">
        <v>1539</v>
      </c>
    </row>
    <row r="2343" spans="1:8" x14ac:dyDescent="0.25">
      <c r="A2343" s="103"/>
      <c r="B2343" s="324"/>
      <c r="C2343" s="324" t="s">
        <v>1539</v>
      </c>
      <c r="D2343" t="s">
        <v>1539</v>
      </c>
      <c r="E2343" s="323" t="s">
        <v>1539</v>
      </c>
      <c r="G2343" s="323" t="s">
        <v>1539</v>
      </c>
      <c r="H2343" s="323" t="s">
        <v>1539</v>
      </c>
    </row>
    <row r="2344" spans="1:8" x14ac:dyDescent="0.25">
      <c r="A2344" s="103"/>
      <c r="B2344" s="324"/>
      <c r="C2344" s="324" t="s">
        <v>1539</v>
      </c>
      <c r="D2344" t="s">
        <v>1539</v>
      </c>
      <c r="E2344" s="323" t="s">
        <v>1539</v>
      </c>
      <c r="G2344" s="323" t="s">
        <v>1539</v>
      </c>
      <c r="H2344" s="323" t="s">
        <v>1539</v>
      </c>
    </row>
    <row r="2345" spans="1:8" x14ac:dyDescent="0.25">
      <c r="A2345" s="103"/>
      <c r="B2345" s="324"/>
      <c r="C2345" s="324" t="s">
        <v>1539</v>
      </c>
      <c r="D2345" t="s">
        <v>1539</v>
      </c>
      <c r="E2345" s="323" t="s">
        <v>1539</v>
      </c>
      <c r="G2345" s="323" t="s">
        <v>1539</v>
      </c>
      <c r="H2345" s="323" t="s">
        <v>1539</v>
      </c>
    </row>
    <row r="2346" spans="1:8" x14ac:dyDescent="0.25">
      <c r="A2346" s="103"/>
      <c r="B2346" s="324"/>
      <c r="C2346" s="324" t="s">
        <v>1539</v>
      </c>
      <c r="D2346" t="s">
        <v>1539</v>
      </c>
      <c r="E2346" s="323" t="s">
        <v>1539</v>
      </c>
      <c r="G2346" s="323" t="s">
        <v>1539</v>
      </c>
      <c r="H2346" s="323" t="s">
        <v>1539</v>
      </c>
    </row>
    <row r="2347" spans="1:8" x14ac:dyDescent="0.25">
      <c r="A2347" s="103"/>
      <c r="B2347" s="324"/>
      <c r="C2347" s="324" t="s">
        <v>1539</v>
      </c>
      <c r="D2347" t="s">
        <v>1539</v>
      </c>
      <c r="E2347" s="323" t="s">
        <v>1539</v>
      </c>
      <c r="G2347" s="323" t="s">
        <v>1539</v>
      </c>
      <c r="H2347" s="323" t="s">
        <v>1539</v>
      </c>
    </row>
    <row r="2348" spans="1:8" x14ac:dyDescent="0.25">
      <c r="A2348" s="103"/>
      <c r="B2348" s="324"/>
      <c r="C2348" s="324" t="s">
        <v>1539</v>
      </c>
      <c r="D2348" t="s">
        <v>1539</v>
      </c>
      <c r="E2348" s="323" t="s">
        <v>1539</v>
      </c>
      <c r="G2348" s="323" t="s">
        <v>1539</v>
      </c>
      <c r="H2348" s="323" t="s">
        <v>1539</v>
      </c>
    </row>
    <row r="2349" spans="1:8" x14ac:dyDescent="0.25">
      <c r="A2349" s="103"/>
      <c r="B2349" s="324"/>
      <c r="C2349" s="324" t="s">
        <v>1539</v>
      </c>
      <c r="D2349" t="s">
        <v>1539</v>
      </c>
      <c r="E2349" s="323" t="s">
        <v>1539</v>
      </c>
      <c r="G2349" s="323" t="s">
        <v>1539</v>
      </c>
      <c r="H2349" s="323" t="s">
        <v>1539</v>
      </c>
    </row>
    <row r="2350" spans="1:8" x14ac:dyDescent="0.25">
      <c r="A2350" s="103"/>
      <c r="B2350" s="324"/>
      <c r="C2350" s="324" t="s">
        <v>1539</v>
      </c>
      <c r="D2350" t="s">
        <v>1539</v>
      </c>
      <c r="E2350" s="323" t="s">
        <v>1539</v>
      </c>
      <c r="G2350" s="323" t="s">
        <v>1539</v>
      </c>
      <c r="H2350" s="323" t="s">
        <v>1539</v>
      </c>
    </row>
    <row r="2351" spans="1:8" x14ac:dyDescent="0.25">
      <c r="A2351" s="103"/>
      <c r="B2351" s="324"/>
      <c r="C2351" s="324" t="s">
        <v>1539</v>
      </c>
      <c r="D2351" t="s">
        <v>1539</v>
      </c>
      <c r="E2351" s="323" t="s">
        <v>1539</v>
      </c>
      <c r="G2351" s="323" t="s">
        <v>1539</v>
      </c>
      <c r="H2351" s="323" t="s">
        <v>1539</v>
      </c>
    </row>
    <row r="2352" spans="1:8" x14ac:dyDescent="0.25">
      <c r="A2352" s="103"/>
      <c r="B2352" s="324"/>
      <c r="C2352" s="324" t="s">
        <v>1539</v>
      </c>
      <c r="D2352" t="s">
        <v>1539</v>
      </c>
      <c r="E2352" s="323" t="s">
        <v>1539</v>
      </c>
      <c r="G2352" s="323" t="s">
        <v>1539</v>
      </c>
      <c r="H2352" s="323" t="s">
        <v>1539</v>
      </c>
    </row>
    <row r="2353" spans="1:8" x14ac:dyDescent="0.25">
      <c r="A2353" s="103"/>
      <c r="B2353" s="324"/>
      <c r="C2353" s="324" t="s">
        <v>1539</v>
      </c>
      <c r="D2353" t="s">
        <v>1539</v>
      </c>
      <c r="E2353" s="323" t="s">
        <v>1539</v>
      </c>
      <c r="G2353" s="323" t="s">
        <v>1539</v>
      </c>
      <c r="H2353" s="323" t="s">
        <v>1539</v>
      </c>
    </row>
    <row r="2354" spans="1:8" x14ac:dyDescent="0.25">
      <c r="A2354" s="103"/>
      <c r="B2354" s="324"/>
      <c r="C2354" s="324" t="s">
        <v>1539</v>
      </c>
      <c r="D2354" t="s">
        <v>1539</v>
      </c>
      <c r="E2354" s="323" t="s">
        <v>1539</v>
      </c>
      <c r="G2354" s="323" t="s">
        <v>1539</v>
      </c>
      <c r="H2354" s="323" t="s">
        <v>1539</v>
      </c>
    </row>
    <row r="2355" spans="1:8" x14ac:dyDescent="0.25">
      <c r="A2355" s="103"/>
      <c r="B2355" s="324"/>
      <c r="C2355" s="324" t="s">
        <v>1539</v>
      </c>
      <c r="D2355" t="s">
        <v>1539</v>
      </c>
      <c r="E2355" s="323" t="s">
        <v>1539</v>
      </c>
      <c r="G2355" s="323" t="s">
        <v>1539</v>
      </c>
      <c r="H2355" s="323" t="s">
        <v>1539</v>
      </c>
    </row>
    <row r="2356" spans="1:8" x14ac:dyDescent="0.25">
      <c r="A2356" s="103"/>
      <c r="B2356" s="324"/>
      <c r="C2356" s="324" t="s">
        <v>1539</v>
      </c>
      <c r="D2356" t="s">
        <v>1539</v>
      </c>
      <c r="E2356" s="323" t="s">
        <v>1539</v>
      </c>
      <c r="G2356" s="323" t="s">
        <v>1539</v>
      </c>
      <c r="H2356" s="323" t="s">
        <v>1539</v>
      </c>
    </row>
    <row r="2357" spans="1:8" x14ac:dyDescent="0.25">
      <c r="A2357" s="103"/>
      <c r="B2357" s="324"/>
      <c r="C2357" s="324" t="s">
        <v>1539</v>
      </c>
      <c r="D2357" t="s">
        <v>1539</v>
      </c>
      <c r="E2357" s="323" t="s">
        <v>1539</v>
      </c>
      <c r="G2357" s="323" t="s">
        <v>1539</v>
      </c>
      <c r="H2357" s="323" t="s">
        <v>1539</v>
      </c>
    </row>
    <row r="2358" spans="1:8" x14ac:dyDescent="0.25">
      <c r="A2358" s="103"/>
      <c r="B2358" s="324"/>
      <c r="C2358" s="324" t="s">
        <v>1539</v>
      </c>
      <c r="D2358" t="s">
        <v>1539</v>
      </c>
      <c r="E2358" s="323" t="s">
        <v>1539</v>
      </c>
      <c r="G2358" s="323" t="s">
        <v>1539</v>
      </c>
      <c r="H2358" s="323" t="s">
        <v>1539</v>
      </c>
    </row>
    <row r="2359" spans="1:8" x14ac:dyDescent="0.25">
      <c r="A2359" s="103"/>
      <c r="B2359" s="324"/>
      <c r="C2359" s="324" t="s">
        <v>1539</v>
      </c>
      <c r="D2359" t="s">
        <v>1539</v>
      </c>
      <c r="E2359" s="323" t="s">
        <v>1539</v>
      </c>
      <c r="G2359" s="323" t="s">
        <v>1539</v>
      </c>
      <c r="H2359" s="323" t="s">
        <v>1539</v>
      </c>
    </row>
    <row r="2360" spans="1:8" x14ac:dyDescent="0.25">
      <c r="A2360" s="103"/>
      <c r="B2360" s="324"/>
      <c r="C2360" s="324" t="s">
        <v>1539</v>
      </c>
      <c r="D2360" t="s">
        <v>1539</v>
      </c>
      <c r="E2360" s="323" t="s">
        <v>1539</v>
      </c>
      <c r="G2360" s="323" t="s">
        <v>1539</v>
      </c>
      <c r="H2360" s="323" t="s">
        <v>1539</v>
      </c>
    </row>
    <row r="2361" spans="1:8" x14ac:dyDescent="0.25">
      <c r="A2361" s="103"/>
      <c r="B2361" s="324"/>
      <c r="C2361" s="324" t="s">
        <v>1539</v>
      </c>
      <c r="D2361" t="s">
        <v>1539</v>
      </c>
      <c r="E2361" s="323" t="s">
        <v>1539</v>
      </c>
      <c r="G2361" s="323" t="s">
        <v>1539</v>
      </c>
      <c r="H2361" s="323" t="s">
        <v>1539</v>
      </c>
    </row>
    <row r="2362" spans="1:8" x14ac:dyDescent="0.25">
      <c r="A2362" s="103"/>
      <c r="B2362" s="326"/>
      <c r="C2362" s="324" t="s">
        <v>1539</v>
      </c>
      <c r="D2362" t="s">
        <v>1539</v>
      </c>
      <c r="E2362" s="323" t="s">
        <v>1539</v>
      </c>
      <c r="G2362" s="323" t="s">
        <v>1539</v>
      </c>
      <c r="H2362" s="323" t="s">
        <v>1539</v>
      </c>
    </row>
    <row r="2363" spans="1:8" x14ac:dyDescent="0.25">
      <c r="A2363" s="103"/>
      <c r="C2363" s="324" t="s">
        <v>1539</v>
      </c>
      <c r="D2363" t="s">
        <v>1539</v>
      </c>
      <c r="E2363" s="323" t="s">
        <v>1539</v>
      </c>
      <c r="G2363" s="323" t="s">
        <v>1539</v>
      </c>
      <c r="H2363" s="323" t="s">
        <v>1539</v>
      </c>
    </row>
    <row r="2364" spans="1:8" x14ac:dyDescent="0.25">
      <c r="A2364" s="103"/>
      <c r="C2364" s="324" t="s">
        <v>1539</v>
      </c>
      <c r="D2364" t="s">
        <v>1539</v>
      </c>
      <c r="E2364" s="323" t="s">
        <v>1539</v>
      </c>
      <c r="G2364" s="323" t="s">
        <v>1539</v>
      </c>
      <c r="H2364" s="323" t="s">
        <v>1539</v>
      </c>
    </row>
    <row r="2365" spans="1:8" x14ac:dyDescent="0.25">
      <c r="A2365" s="103"/>
      <c r="C2365" s="324" t="s">
        <v>1539</v>
      </c>
      <c r="D2365" t="s">
        <v>1539</v>
      </c>
      <c r="E2365" s="323" t="s">
        <v>1539</v>
      </c>
      <c r="G2365" s="323" t="s">
        <v>1539</v>
      </c>
      <c r="H2365" s="323" t="s">
        <v>1539</v>
      </c>
    </row>
    <row r="2366" spans="1:8" x14ac:dyDescent="0.25">
      <c r="A2366" s="103"/>
      <c r="B2366" s="326"/>
      <c r="C2366" s="324" t="s">
        <v>1539</v>
      </c>
      <c r="D2366" t="s">
        <v>1539</v>
      </c>
      <c r="E2366" s="323" t="s">
        <v>1539</v>
      </c>
      <c r="G2366" s="323" t="s">
        <v>1539</v>
      </c>
      <c r="H2366" s="323" t="s">
        <v>1539</v>
      </c>
    </row>
    <row r="2367" spans="1:8" x14ac:dyDescent="0.25">
      <c r="A2367" s="103"/>
      <c r="C2367" s="324" t="s">
        <v>1539</v>
      </c>
      <c r="D2367" t="s">
        <v>1539</v>
      </c>
      <c r="E2367" s="323" t="s">
        <v>1539</v>
      </c>
      <c r="G2367" s="323" t="s">
        <v>1539</v>
      </c>
      <c r="H2367" s="323" t="s">
        <v>1539</v>
      </c>
    </row>
    <row r="2368" spans="1:8" x14ac:dyDescent="0.25">
      <c r="A2368" s="103"/>
      <c r="C2368" s="324" t="s">
        <v>1539</v>
      </c>
      <c r="D2368" t="s">
        <v>1539</v>
      </c>
      <c r="E2368" s="323" t="s">
        <v>1539</v>
      </c>
      <c r="G2368" s="323" t="s">
        <v>1539</v>
      </c>
      <c r="H2368" s="323" t="s">
        <v>1539</v>
      </c>
    </row>
    <row r="2369" spans="1:8" x14ac:dyDescent="0.25">
      <c r="A2369" s="103"/>
      <c r="C2369" s="324" t="s">
        <v>1539</v>
      </c>
      <c r="D2369" t="s">
        <v>1539</v>
      </c>
      <c r="E2369" s="323" t="s">
        <v>1539</v>
      </c>
      <c r="G2369" s="323" t="s">
        <v>1539</v>
      </c>
      <c r="H2369" s="323" t="s">
        <v>1539</v>
      </c>
    </row>
    <row r="2370" spans="1:8" x14ac:dyDescent="0.25">
      <c r="A2370" s="103"/>
      <c r="B2370" s="324"/>
      <c r="C2370" s="324" t="s">
        <v>1539</v>
      </c>
      <c r="D2370" t="s">
        <v>1539</v>
      </c>
      <c r="E2370" s="323" t="s">
        <v>1539</v>
      </c>
      <c r="G2370" s="323" t="s">
        <v>1539</v>
      </c>
      <c r="H2370" s="323" t="s">
        <v>1539</v>
      </c>
    </row>
    <row r="2371" spans="1:8" x14ac:dyDescent="0.25">
      <c r="A2371" s="103"/>
      <c r="B2371" s="324"/>
      <c r="C2371" s="324" t="s">
        <v>1539</v>
      </c>
      <c r="D2371" t="s">
        <v>1539</v>
      </c>
      <c r="E2371" s="323" t="s">
        <v>1539</v>
      </c>
      <c r="G2371" s="323" t="s">
        <v>1539</v>
      </c>
      <c r="H2371" s="323" t="s">
        <v>1539</v>
      </c>
    </row>
    <row r="2372" spans="1:8" x14ac:dyDescent="0.25">
      <c r="A2372" s="103"/>
      <c r="B2372" s="324"/>
      <c r="C2372" s="324" t="s">
        <v>1539</v>
      </c>
      <c r="D2372" t="s">
        <v>1539</v>
      </c>
      <c r="E2372" s="323" t="s">
        <v>1539</v>
      </c>
      <c r="G2372" s="323" t="s">
        <v>1539</v>
      </c>
      <c r="H2372" s="323" t="s">
        <v>1539</v>
      </c>
    </row>
    <row r="2373" spans="1:8" x14ac:dyDescent="0.25">
      <c r="A2373" s="103"/>
      <c r="B2373" s="324"/>
      <c r="C2373" s="324" t="s">
        <v>1539</v>
      </c>
      <c r="D2373" t="s">
        <v>1539</v>
      </c>
      <c r="E2373" s="323" t="s">
        <v>1539</v>
      </c>
      <c r="G2373" s="323" t="s">
        <v>1539</v>
      </c>
      <c r="H2373" s="323" t="s">
        <v>1539</v>
      </c>
    </row>
    <row r="2374" spans="1:8" x14ac:dyDescent="0.25">
      <c r="A2374" s="103"/>
      <c r="B2374" s="324"/>
      <c r="C2374" s="324" t="s">
        <v>1539</v>
      </c>
      <c r="D2374" t="s">
        <v>1539</v>
      </c>
      <c r="E2374" s="323" t="s">
        <v>1539</v>
      </c>
      <c r="G2374" s="323" t="s">
        <v>1539</v>
      </c>
      <c r="H2374" s="323" t="s">
        <v>1539</v>
      </c>
    </row>
    <row r="2375" spans="1:8" x14ac:dyDescent="0.25">
      <c r="A2375" s="103"/>
      <c r="B2375" s="324"/>
      <c r="C2375" s="324" t="s">
        <v>1539</v>
      </c>
      <c r="D2375" t="s">
        <v>1539</v>
      </c>
      <c r="E2375" s="323" t="s">
        <v>1539</v>
      </c>
      <c r="G2375" s="323" t="s">
        <v>1539</v>
      </c>
      <c r="H2375" s="323" t="s">
        <v>1539</v>
      </c>
    </row>
    <row r="2376" spans="1:8" x14ac:dyDescent="0.25">
      <c r="A2376" s="103"/>
      <c r="B2376" s="324"/>
      <c r="C2376" s="324" t="s">
        <v>1539</v>
      </c>
      <c r="D2376" t="s">
        <v>1539</v>
      </c>
      <c r="E2376" s="323" t="s">
        <v>1539</v>
      </c>
      <c r="G2376" s="323" t="s">
        <v>1539</v>
      </c>
      <c r="H2376" s="323" t="s">
        <v>1539</v>
      </c>
    </row>
    <row r="2377" spans="1:8" x14ac:dyDescent="0.25">
      <c r="A2377" s="103"/>
      <c r="B2377" s="324"/>
      <c r="C2377" s="324" t="s">
        <v>1539</v>
      </c>
      <c r="D2377" t="s">
        <v>1539</v>
      </c>
      <c r="E2377" s="323" t="s">
        <v>1539</v>
      </c>
      <c r="G2377" s="323" t="s">
        <v>1539</v>
      </c>
      <c r="H2377" s="323" t="s">
        <v>1539</v>
      </c>
    </row>
    <row r="2378" spans="1:8" x14ac:dyDescent="0.25">
      <c r="A2378" s="103"/>
      <c r="B2378" s="324"/>
      <c r="C2378" s="324" t="s">
        <v>1539</v>
      </c>
      <c r="D2378" t="s">
        <v>1539</v>
      </c>
      <c r="E2378" s="323" t="s">
        <v>1539</v>
      </c>
      <c r="G2378" s="323" t="s">
        <v>1539</v>
      </c>
      <c r="H2378" s="323" t="s">
        <v>1539</v>
      </c>
    </row>
    <row r="2379" spans="1:8" x14ac:dyDescent="0.25">
      <c r="A2379" s="103"/>
      <c r="B2379" s="324"/>
      <c r="C2379" s="324" t="s">
        <v>1539</v>
      </c>
      <c r="D2379" t="s">
        <v>1539</v>
      </c>
      <c r="E2379" s="323" t="s">
        <v>1539</v>
      </c>
      <c r="G2379" s="323" t="s">
        <v>1539</v>
      </c>
      <c r="H2379" s="323" t="s">
        <v>1539</v>
      </c>
    </row>
    <row r="2380" spans="1:8" x14ac:dyDescent="0.25">
      <c r="A2380" s="103"/>
      <c r="B2380" s="324"/>
      <c r="C2380" s="324" t="s">
        <v>1539</v>
      </c>
      <c r="D2380" t="s">
        <v>1539</v>
      </c>
      <c r="E2380" s="323" t="s">
        <v>1539</v>
      </c>
      <c r="G2380" s="323" t="s">
        <v>1539</v>
      </c>
      <c r="H2380" s="323" t="s">
        <v>1539</v>
      </c>
    </row>
    <row r="2381" spans="1:8" x14ac:dyDescent="0.25">
      <c r="A2381" s="103"/>
      <c r="B2381" s="324"/>
      <c r="C2381" s="324" t="s">
        <v>1539</v>
      </c>
      <c r="D2381" t="s">
        <v>1539</v>
      </c>
      <c r="E2381" s="323" t="s">
        <v>1539</v>
      </c>
      <c r="G2381" s="323" t="s">
        <v>1539</v>
      </c>
      <c r="H2381" s="323" t="s">
        <v>1539</v>
      </c>
    </row>
    <row r="2382" spans="1:8" x14ac:dyDescent="0.25">
      <c r="A2382" s="103"/>
      <c r="B2382" s="324"/>
      <c r="C2382" s="324" t="s">
        <v>1539</v>
      </c>
      <c r="D2382" t="s">
        <v>1539</v>
      </c>
      <c r="E2382" s="323" t="s">
        <v>1539</v>
      </c>
      <c r="G2382" s="323" t="s">
        <v>1539</v>
      </c>
      <c r="H2382" s="323" t="s">
        <v>1539</v>
      </c>
    </row>
    <row r="2383" spans="1:8" x14ac:dyDescent="0.25">
      <c r="A2383" s="103"/>
      <c r="B2383" s="326"/>
      <c r="C2383" s="324" t="s">
        <v>1539</v>
      </c>
      <c r="D2383" t="s">
        <v>1539</v>
      </c>
      <c r="E2383" s="323" t="s">
        <v>1539</v>
      </c>
      <c r="G2383" s="323" t="s">
        <v>1539</v>
      </c>
      <c r="H2383" s="323" t="s">
        <v>1539</v>
      </c>
    </row>
    <row r="2384" spans="1:8" x14ac:dyDescent="0.25">
      <c r="A2384" s="103"/>
      <c r="C2384" s="324" t="s">
        <v>1539</v>
      </c>
      <c r="D2384" t="s">
        <v>1539</v>
      </c>
      <c r="E2384" s="323" t="s">
        <v>1539</v>
      </c>
      <c r="G2384" s="323" t="s">
        <v>1539</v>
      </c>
      <c r="H2384" s="323" t="s">
        <v>1539</v>
      </c>
    </row>
    <row r="2385" spans="1:8" x14ac:dyDescent="0.25">
      <c r="A2385" s="103"/>
      <c r="C2385" s="324" t="s">
        <v>1539</v>
      </c>
      <c r="D2385" t="s">
        <v>1539</v>
      </c>
      <c r="E2385" s="323" t="s">
        <v>1539</v>
      </c>
      <c r="G2385" s="323" t="s">
        <v>1539</v>
      </c>
      <c r="H2385" s="323" t="s">
        <v>1539</v>
      </c>
    </row>
    <row r="2386" spans="1:8" x14ac:dyDescent="0.25">
      <c r="A2386" s="103"/>
      <c r="C2386" s="324" t="s">
        <v>1539</v>
      </c>
      <c r="D2386" t="s">
        <v>1539</v>
      </c>
      <c r="E2386" s="323" t="s">
        <v>1539</v>
      </c>
      <c r="G2386" s="323" t="s">
        <v>1539</v>
      </c>
      <c r="H2386" s="323" t="s">
        <v>1539</v>
      </c>
    </row>
    <row r="2387" spans="1:8" x14ac:dyDescent="0.25">
      <c r="A2387" s="103"/>
      <c r="B2387" s="324"/>
      <c r="C2387" s="324" t="s">
        <v>1539</v>
      </c>
      <c r="D2387" t="s">
        <v>1539</v>
      </c>
      <c r="E2387" s="323" t="s">
        <v>1539</v>
      </c>
      <c r="G2387" s="323" t="s">
        <v>1539</v>
      </c>
      <c r="H2387" s="323" t="s">
        <v>1539</v>
      </c>
    </row>
    <row r="2388" spans="1:8" x14ac:dyDescent="0.25">
      <c r="A2388" s="103"/>
      <c r="B2388" s="324"/>
      <c r="C2388" s="324" t="s">
        <v>1539</v>
      </c>
      <c r="D2388" t="s">
        <v>1539</v>
      </c>
      <c r="E2388" s="323" t="s">
        <v>1539</v>
      </c>
      <c r="G2388" s="323" t="s">
        <v>1539</v>
      </c>
      <c r="H2388" s="323" t="s">
        <v>1539</v>
      </c>
    </row>
    <row r="2389" spans="1:8" x14ac:dyDescent="0.25">
      <c r="A2389" s="103"/>
      <c r="B2389" s="324"/>
      <c r="C2389" s="324" t="s">
        <v>1539</v>
      </c>
      <c r="D2389" t="s">
        <v>1539</v>
      </c>
      <c r="E2389" s="323" t="s">
        <v>1539</v>
      </c>
      <c r="G2389" s="323" t="s">
        <v>1539</v>
      </c>
      <c r="H2389" s="323" t="s">
        <v>1539</v>
      </c>
    </row>
    <row r="2390" spans="1:8" x14ac:dyDescent="0.25">
      <c r="A2390" s="103"/>
      <c r="B2390" s="324"/>
      <c r="C2390" s="324" t="s">
        <v>1539</v>
      </c>
      <c r="D2390" t="s">
        <v>1539</v>
      </c>
      <c r="E2390" s="323" t="s">
        <v>1539</v>
      </c>
      <c r="G2390" s="323" t="s">
        <v>1539</v>
      </c>
      <c r="H2390" s="323" t="s">
        <v>1539</v>
      </c>
    </row>
    <row r="2391" spans="1:8" x14ac:dyDescent="0.25">
      <c r="A2391" s="103"/>
      <c r="B2391" s="324"/>
      <c r="C2391" s="324" t="s">
        <v>1539</v>
      </c>
      <c r="D2391" t="s">
        <v>1539</v>
      </c>
      <c r="E2391" s="323" t="s">
        <v>1539</v>
      </c>
      <c r="G2391" s="323" t="s">
        <v>1539</v>
      </c>
      <c r="H2391" s="323" t="s">
        <v>1539</v>
      </c>
    </row>
    <row r="2392" spans="1:8" x14ac:dyDescent="0.25">
      <c r="A2392" s="103"/>
      <c r="B2392" s="324"/>
      <c r="C2392" s="324" t="s">
        <v>1539</v>
      </c>
      <c r="D2392" t="s">
        <v>1539</v>
      </c>
      <c r="E2392" s="323" t="s">
        <v>1539</v>
      </c>
      <c r="G2392" s="323" t="s">
        <v>1539</v>
      </c>
      <c r="H2392" s="323" t="s">
        <v>1539</v>
      </c>
    </row>
    <row r="2393" spans="1:8" x14ac:dyDescent="0.25">
      <c r="A2393" s="103"/>
      <c r="B2393" s="324"/>
      <c r="C2393" s="324" t="s">
        <v>1539</v>
      </c>
      <c r="D2393" t="s">
        <v>1539</v>
      </c>
      <c r="E2393" s="323" t="s">
        <v>1539</v>
      </c>
      <c r="G2393" s="323" t="s">
        <v>1539</v>
      </c>
      <c r="H2393" s="323" t="s">
        <v>1539</v>
      </c>
    </row>
    <row r="2394" spans="1:8" x14ac:dyDescent="0.25">
      <c r="A2394" s="103"/>
      <c r="B2394" s="324"/>
      <c r="C2394" s="324" t="s">
        <v>1539</v>
      </c>
      <c r="D2394" t="s">
        <v>1539</v>
      </c>
      <c r="E2394" s="323" t="s">
        <v>1539</v>
      </c>
      <c r="G2394" s="323" t="s">
        <v>1539</v>
      </c>
      <c r="H2394" s="323" t="s">
        <v>1539</v>
      </c>
    </row>
    <row r="2395" spans="1:8" x14ac:dyDescent="0.25">
      <c r="A2395" s="103"/>
      <c r="B2395" s="324"/>
      <c r="C2395" s="324" t="s">
        <v>1539</v>
      </c>
      <c r="D2395" t="s">
        <v>1539</v>
      </c>
      <c r="E2395" s="323" t="s">
        <v>1539</v>
      </c>
      <c r="G2395" s="323" t="s">
        <v>1539</v>
      </c>
      <c r="H2395" s="323" t="s">
        <v>1539</v>
      </c>
    </row>
    <row r="2396" spans="1:8" x14ac:dyDescent="0.25">
      <c r="A2396" s="103"/>
      <c r="B2396" s="324"/>
      <c r="C2396" s="324" t="s">
        <v>1539</v>
      </c>
      <c r="D2396" t="s">
        <v>1539</v>
      </c>
      <c r="E2396" s="323" t="s">
        <v>1539</v>
      </c>
      <c r="G2396" s="323" t="s">
        <v>1539</v>
      </c>
      <c r="H2396" s="323" t="s">
        <v>1539</v>
      </c>
    </row>
    <row r="2397" spans="1:8" x14ac:dyDescent="0.25">
      <c r="A2397" s="103"/>
      <c r="B2397" s="324"/>
      <c r="C2397" s="324" t="s">
        <v>1539</v>
      </c>
      <c r="D2397" t="s">
        <v>1539</v>
      </c>
      <c r="E2397" s="323" t="s">
        <v>1539</v>
      </c>
      <c r="G2397" s="323" t="s">
        <v>1539</v>
      </c>
      <c r="H2397" s="323" t="s">
        <v>1539</v>
      </c>
    </row>
    <row r="2398" spans="1:8" x14ac:dyDescent="0.25">
      <c r="A2398" s="103"/>
      <c r="B2398" s="324"/>
      <c r="C2398" s="324" t="s">
        <v>1539</v>
      </c>
      <c r="D2398" t="s">
        <v>1539</v>
      </c>
      <c r="E2398" s="323" t="s">
        <v>1539</v>
      </c>
      <c r="G2398" s="323" t="s">
        <v>1539</v>
      </c>
      <c r="H2398" s="323" t="s">
        <v>1539</v>
      </c>
    </row>
    <row r="2399" spans="1:8" x14ac:dyDescent="0.25">
      <c r="A2399" s="103"/>
      <c r="B2399" s="324"/>
      <c r="C2399" s="324" t="s">
        <v>1539</v>
      </c>
      <c r="D2399" t="s">
        <v>1539</v>
      </c>
      <c r="E2399" s="323" t="s">
        <v>1539</v>
      </c>
      <c r="G2399" s="323" t="s">
        <v>1539</v>
      </c>
      <c r="H2399" s="323" t="s">
        <v>1539</v>
      </c>
    </row>
    <row r="2400" spans="1:8" x14ac:dyDescent="0.25">
      <c r="A2400" s="103"/>
      <c r="B2400" s="324"/>
      <c r="C2400" s="324" t="s">
        <v>1539</v>
      </c>
      <c r="D2400" t="s">
        <v>1539</v>
      </c>
      <c r="E2400" s="323" t="s">
        <v>1539</v>
      </c>
      <c r="G2400" s="323" t="s">
        <v>1539</v>
      </c>
      <c r="H2400" s="323" t="s">
        <v>1539</v>
      </c>
    </row>
    <row r="2401" spans="1:8" x14ac:dyDescent="0.25">
      <c r="A2401" s="103"/>
      <c r="B2401" s="324"/>
      <c r="C2401" s="324" t="s">
        <v>1539</v>
      </c>
      <c r="D2401" t="s">
        <v>1539</v>
      </c>
      <c r="E2401" s="323" t="s">
        <v>1539</v>
      </c>
      <c r="G2401" s="323" t="s">
        <v>1539</v>
      </c>
      <c r="H2401" s="323" t="s">
        <v>1539</v>
      </c>
    </row>
    <row r="2402" spans="1:8" x14ac:dyDescent="0.25">
      <c r="A2402" s="103"/>
      <c r="B2402" s="324"/>
      <c r="C2402" s="324" t="s">
        <v>1539</v>
      </c>
      <c r="D2402" t="s">
        <v>1539</v>
      </c>
      <c r="E2402" s="323" t="s">
        <v>1539</v>
      </c>
      <c r="G2402" s="323" t="s">
        <v>1539</v>
      </c>
      <c r="H2402" s="323" t="s">
        <v>1539</v>
      </c>
    </row>
    <row r="2403" spans="1:8" x14ac:dyDescent="0.25">
      <c r="A2403" s="103"/>
      <c r="B2403" s="324"/>
      <c r="C2403" s="324" t="s">
        <v>1539</v>
      </c>
      <c r="D2403" t="s">
        <v>1539</v>
      </c>
      <c r="E2403" s="323" t="s">
        <v>1539</v>
      </c>
      <c r="G2403" s="323" t="s">
        <v>1539</v>
      </c>
      <c r="H2403" s="323" t="s">
        <v>1539</v>
      </c>
    </row>
    <row r="2404" spans="1:8" x14ac:dyDescent="0.25">
      <c r="A2404" s="103"/>
      <c r="B2404" s="327"/>
      <c r="C2404" s="324" t="s">
        <v>1539</v>
      </c>
      <c r="D2404" t="s">
        <v>1539</v>
      </c>
      <c r="E2404" s="323" t="s">
        <v>1539</v>
      </c>
      <c r="G2404" s="323" t="s">
        <v>1539</v>
      </c>
      <c r="H2404" s="323" t="s">
        <v>1539</v>
      </c>
    </row>
    <row r="2405" spans="1:8" x14ac:dyDescent="0.25">
      <c r="A2405" s="103"/>
      <c r="B2405" s="324"/>
      <c r="C2405" s="324" t="s">
        <v>1539</v>
      </c>
      <c r="D2405" t="s">
        <v>1539</v>
      </c>
      <c r="E2405" s="323" t="s">
        <v>1539</v>
      </c>
      <c r="G2405" s="323" t="s">
        <v>1539</v>
      </c>
      <c r="H2405" s="323" t="s">
        <v>1539</v>
      </c>
    </row>
    <row r="2406" spans="1:8" x14ac:dyDescent="0.25">
      <c r="A2406" s="103"/>
      <c r="B2406" s="324"/>
      <c r="C2406" s="324" t="s">
        <v>1539</v>
      </c>
      <c r="D2406" t="s">
        <v>1539</v>
      </c>
      <c r="E2406" s="323" t="s">
        <v>1539</v>
      </c>
      <c r="G2406" s="323" t="s">
        <v>1539</v>
      </c>
      <c r="H2406" s="323" t="s">
        <v>1539</v>
      </c>
    </row>
    <row r="2407" spans="1:8" x14ac:dyDescent="0.25">
      <c r="A2407" s="103"/>
      <c r="B2407" s="324"/>
      <c r="C2407" s="324" t="s">
        <v>1539</v>
      </c>
      <c r="D2407" t="s">
        <v>1539</v>
      </c>
      <c r="E2407" s="323" t="s">
        <v>1539</v>
      </c>
      <c r="G2407" s="323" t="s">
        <v>1539</v>
      </c>
      <c r="H2407" s="323" t="s">
        <v>1539</v>
      </c>
    </row>
    <row r="2408" spans="1:8" x14ac:dyDescent="0.25">
      <c r="A2408" s="103"/>
      <c r="B2408" s="324"/>
      <c r="C2408" s="324" t="s">
        <v>1539</v>
      </c>
      <c r="D2408" t="s">
        <v>1539</v>
      </c>
      <c r="E2408" s="323" t="s">
        <v>1539</v>
      </c>
      <c r="G2408" s="323" t="s">
        <v>1539</v>
      </c>
      <c r="H2408" s="323" t="s">
        <v>1539</v>
      </c>
    </row>
    <row r="2409" spans="1:8" x14ac:dyDescent="0.25">
      <c r="A2409" s="103"/>
      <c r="B2409" s="324"/>
      <c r="C2409" s="324" t="s">
        <v>1539</v>
      </c>
      <c r="D2409" t="s">
        <v>1539</v>
      </c>
      <c r="E2409" s="323" t="s">
        <v>1539</v>
      </c>
      <c r="G2409" s="323" t="s">
        <v>1539</v>
      </c>
      <c r="H2409" s="323" t="s">
        <v>1539</v>
      </c>
    </row>
    <row r="2410" spans="1:8" x14ac:dyDescent="0.25">
      <c r="A2410" s="103"/>
      <c r="B2410" s="324"/>
      <c r="C2410" s="324" t="s">
        <v>1539</v>
      </c>
      <c r="D2410" t="s">
        <v>1539</v>
      </c>
      <c r="E2410" s="323" t="s">
        <v>1539</v>
      </c>
      <c r="G2410" s="323" t="s">
        <v>1539</v>
      </c>
      <c r="H2410" s="323" t="s">
        <v>1539</v>
      </c>
    </row>
    <row r="2411" spans="1:8" x14ac:dyDescent="0.25">
      <c r="A2411" s="103"/>
      <c r="B2411" s="324"/>
      <c r="C2411" s="324" t="s">
        <v>1539</v>
      </c>
      <c r="D2411" t="s">
        <v>1539</v>
      </c>
      <c r="E2411" s="323" t="s">
        <v>1539</v>
      </c>
      <c r="G2411" s="323" t="s">
        <v>1539</v>
      </c>
      <c r="H2411" s="323" t="s">
        <v>1539</v>
      </c>
    </row>
    <row r="2412" spans="1:8" x14ac:dyDescent="0.25">
      <c r="A2412" s="103"/>
      <c r="B2412" s="324"/>
      <c r="C2412" s="324" t="s">
        <v>1539</v>
      </c>
      <c r="D2412" t="s">
        <v>1539</v>
      </c>
      <c r="E2412" s="323" t="s">
        <v>1539</v>
      </c>
      <c r="G2412" s="323" t="s">
        <v>1539</v>
      </c>
      <c r="H2412" s="323" t="s">
        <v>1539</v>
      </c>
    </row>
    <row r="2413" spans="1:8" x14ac:dyDescent="0.25">
      <c r="A2413" s="103"/>
      <c r="B2413" s="324"/>
      <c r="C2413" s="324" t="s">
        <v>1539</v>
      </c>
      <c r="D2413" t="s">
        <v>1539</v>
      </c>
      <c r="E2413" s="323" t="s">
        <v>1539</v>
      </c>
      <c r="G2413" s="323" t="s">
        <v>1539</v>
      </c>
      <c r="H2413" s="323" t="s">
        <v>1539</v>
      </c>
    </row>
    <row r="2414" spans="1:8" x14ac:dyDescent="0.25">
      <c r="A2414" s="103"/>
      <c r="B2414" s="324"/>
      <c r="C2414" s="324" t="s">
        <v>1539</v>
      </c>
      <c r="D2414" t="s">
        <v>1539</v>
      </c>
      <c r="E2414" s="323" t="s">
        <v>1539</v>
      </c>
      <c r="G2414" s="323" t="s">
        <v>1539</v>
      </c>
      <c r="H2414" s="323" t="s">
        <v>1539</v>
      </c>
    </row>
    <row r="2415" spans="1:8" x14ac:dyDescent="0.25">
      <c r="A2415" s="103"/>
      <c r="B2415" s="324"/>
      <c r="C2415" s="324" t="s">
        <v>1539</v>
      </c>
      <c r="D2415" t="s">
        <v>1539</v>
      </c>
      <c r="E2415" s="323" t="s">
        <v>1539</v>
      </c>
      <c r="G2415" s="323" t="s">
        <v>1539</v>
      </c>
      <c r="H2415" s="323" t="s">
        <v>1539</v>
      </c>
    </row>
    <row r="2416" spans="1:8" x14ac:dyDescent="0.25">
      <c r="A2416" s="103"/>
      <c r="B2416" s="324"/>
      <c r="C2416" s="324" t="s">
        <v>1539</v>
      </c>
      <c r="D2416" t="s">
        <v>1539</v>
      </c>
      <c r="E2416" s="323" t="s">
        <v>1539</v>
      </c>
      <c r="G2416" s="323" t="s">
        <v>1539</v>
      </c>
      <c r="H2416" s="323" t="s">
        <v>1539</v>
      </c>
    </row>
    <row r="2417" spans="1:8" x14ac:dyDescent="0.25">
      <c r="A2417" s="103"/>
      <c r="B2417" s="324"/>
      <c r="C2417" s="324" t="s">
        <v>1539</v>
      </c>
      <c r="D2417" t="s">
        <v>1539</v>
      </c>
      <c r="E2417" s="323" t="s">
        <v>1539</v>
      </c>
      <c r="G2417" s="323" t="s">
        <v>1539</v>
      </c>
      <c r="H2417" s="323" t="s">
        <v>1539</v>
      </c>
    </row>
    <row r="2418" spans="1:8" x14ac:dyDescent="0.25">
      <c r="A2418" s="103"/>
      <c r="B2418" s="324"/>
      <c r="C2418" s="324" t="s">
        <v>1539</v>
      </c>
      <c r="D2418" t="s">
        <v>1539</v>
      </c>
      <c r="E2418" s="323" t="s">
        <v>1539</v>
      </c>
      <c r="G2418" s="323" t="s">
        <v>1539</v>
      </c>
      <c r="H2418" s="323" t="s">
        <v>1539</v>
      </c>
    </row>
    <row r="2419" spans="1:8" x14ac:dyDescent="0.25">
      <c r="A2419" s="103"/>
      <c r="B2419" s="324"/>
      <c r="C2419" s="324" t="s">
        <v>1539</v>
      </c>
      <c r="D2419" t="s">
        <v>1539</v>
      </c>
      <c r="E2419" s="323" t="s">
        <v>1539</v>
      </c>
      <c r="G2419" s="323" t="s">
        <v>1539</v>
      </c>
      <c r="H2419" s="323" t="s">
        <v>1539</v>
      </c>
    </row>
    <row r="2420" spans="1:8" x14ac:dyDescent="0.25">
      <c r="A2420" s="103"/>
      <c r="B2420" s="324"/>
      <c r="C2420" s="324" t="s">
        <v>1539</v>
      </c>
      <c r="D2420" t="s">
        <v>1539</v>
      </c>
      <c r="E2420" s="323" t="s">
        <v>1539</v>
      </c>
      <c r="G2420" s="323" t="s">
        <v>1539</v>
      </c>
      <c r="H2420" s="323" t="s">
        <v>1539</v>
      </c>
    </row>
    <row r="2421" spans="1:8" x14ac:dyDescent="0.25">
      <c r="A2421" s="103"/>
      <c r="B2421" s="324"/>
      <c r="C2421" s="324" t="s">
        <v>1539</v>
      </c>
      <c r="D2421" t="s">
        <v>1539</v>
      </c>
      <c r="E2421" s="323" t="s">
        <v>1539</v>
      </c>
      <c r="G2421" s="323" t="s">
        <v>1539</v>
      </c>
      <c r="H2421" s="323" t="s">
        <v>1539</v>
      </c>
    </row>
    <row r="2422" spans="1:8" x14ac:dyDescent="0.25">
      <c r="A2422" s="103"/>
      <c r="B2422" s="324"/>
      <c r="C2422" s="324" t="s">
        <v>1539</v>
      </c>
      <c r="D2422" t="s">
        <v>1539</v>
      </c>
      <c r="E2422" s="323" t="s">
        <v>1539</v>
      </c>
      <c r="G2422" s="323" t="s">
        <v>1539</v>
      </c>
      <c r="H2422" s="323" t="s">
        <v>1539</v>
      </c>
    </row>
    <row r="2423" spans="1:8" x14ac:dyDescent="0.25">
      <c r="A2423" s="103"/>
      <c r="B2423" s="324"/>
      <c r="C2423" s="324" t="s">
        <v>1539</v>
      </c>
      <c r="D2423" t="s">
        <v>1539</v>
      </c>
      <c r="E2423" s="323" t="s">
        <v>1539</v>
      </c>
      <c r="G2423" s="323" t="s">
        <v>1539</v>
      </c>
      <c r="H2423" s="323" t="s">
        <v>1539</v>
      </c>
    </row>
    <row r="2424" spans="1:8" x14ac:dyDescent="0.25">
      <c r="A2424" s="103"/>
      <c r="B2424" s="324"/>
      <c r="C2424" s="324" t="s">
        <v>1539</v>
      </c>
      <c r="D2424" t="s">
        <v>1539</v>
      </c>
      <c r="E2424" s="323" t="s">
        <v>1539</v>
      </c>
      <c r="G2424" s="323" t="s">
        <v>1539</v>
      </c>
      <c r="H2424" s="323" t="s">
        <v>1539</v>
      </c>
    </row>
    <row r="2425" spans="1:8" x14ac:dyDescent="0.25">
      <c r="A2425" s="103"/>
      <c r="B2425" s="324"/>
      <c r="C2425" s="324" t="s">
        <v>1539</v>
      </c>
      <c r="D2425" t="s">
        <v>1539</v>
      </c>
      <c r="E2425" s="323" t="s">
        <v>1539</v>
      </c>
      <c r="G2425" s="323" t="s">
        <v>1539</v>
      </c>
      <c r="H2425" s="323" t="s">
        <v>1539</v>
      </c>
    </row>
    <row r="2426" spans="1:8" x14ac:dyDescent="0.25">
      <c r="A2426" s="103"/>
      <c r="B2426" s="324"/>
      <c r="C2426" s="324" t="s">
        <v>1539</v>
      </c>
      <c r="D2426" t="s">
        <v>1539</v>
      </c>
      <c r="E2426" s="323" t="s">
        <v>1539</v>
      </c>
      <c r="G2426" s="323" t="s">
        <v>1539</v>
      </c>
      <c r="H2426" s="323" t="s">
        <v>1539</v>
      </c>
    </row>
    <row r="2427" spans="1:8" x14ac:dyDescent="0.25">
      <c r="A2427" s="103"/>
      <c r="B2427" s="324"/>
      <c r="C2427" s="324" t="s">
        <v>1539</v>
      </c>
      <c r="D2427" t="s">
        <v>1539</v>
      </c>
      <c r="E2427" s="323" t="s">
        <v>1539</v>
      </c>
      <c r="G2427" s="323" t="s">
        <v>1539</v>
      </c>
      <c r="H2427" s="323" t="s">
        <v>1539</v>
      </c>
    </row>
    <row r="2428" spans="1:8" x14ac:dyDescent="0.25">
      <c r="A2428" s="103"/>
      <c r="B2428" s="324"/>
      <c r="C2428" s="324" t="s">
        <v>1539</v>
      </c>
      <c r="D2428" t="s">
        <v>1539</v>
      </c>
      <c r="E2428" s="323" t="s">
        <v>1539</v>
      </c>
      <c r="G2428" s="323" t="s">
        <v>1539</v>
      </c>
      <c r="H2428" s="323" t="s">
        <v>1539</v>
      </c>
    </row>
    <row r="2429" spans="1:8" x14ac:dyDescent="0.25">
      <c r="A2429" s="103"/>
      <c r="B2429" s="324"/>
      <c r="C2429" s="324" t="s">
        <v>1539</v>
      </c>
      <c r="D2429" t="s">
        <v>1539</v>
      </c>
      <c r="E2429" s="323" t="s">
        <v>1539</v>
      </c>
      <c r="G2429" s="323" t="s">
        <v>1539</v>
      </c>
      <c r="H2429" s="323" t="s">
        <v>1539</v>
      </c>
    </row>
    <row r="2430" spans="1:8" x14ac:dyDescent="0.25">
      <c r="A2430" s="103"/>
      <c r="B2430" s="324"/>
      <c r="C2430" s="324" t="s">
        <v>1539</v>
      </c>
      <c r="D2430" t="s">
        <v>1539</v>
      </c>
      <c r="E2430" s="323" t="s">
        <v>1539</v>
      </c>
      <c r="G2430" s="323" t="s">
        <v>1539</v>
      </c>
      <c r="H2430" s="323" t="s">
        <v>1539</v>
      </c>
    </row>
    <row r="2431" spans="1:8" x14ac:dyDescent="0.25">
      <c r="A2431" s="103"/>
      <c r="B2431" s="324"/>
      <c r="C2431" s="324" t="s">
        <v>1539</v>
      </c>
      <c r="D2431" t="s">
        <v>1539</v>
      </c>
      <c r="E2431" s="323" t="s">
        <v>1539</v>
      </c>
      <c r="G2431" s="323" t="s">
        <v>1539</v>
      </c>
      <c r="H2431" s="323" t="s">
        <v>1539</v>
      </c>
    </row>
    <row r="2432" spans="1:8" x14ac:dyDescent="0.25">
      <c r="A2432" s="103"/>
      <c r="B2432" s="324"/>
      <c r="C2432" s="324" t="s">
        <v>1539</v>
      </c>
      <c r="D2432" t="s">
        <v>1539</v>
      </c>
      <c r="E2432" s="323" t="s">
        <v>1539</v>
      </c>
      <c r="G2432" s="323" t="s">
        <v>1539</v>
      </c>
      <c r="H2432" s="323" t="s">
        <v>1539</v>
      </c>
    </row>
    <row r="2433" spans="1:8" x14ac:dyDescent="0.25">
      <c r="A2433" s="103"/>
      <c r="B2433" s="324"/>
      <c r="C2433" s="324" t="s">
        <v>1539</v>
      </c>
      <c r="D2433" t="s">
        <v>1539</v>
      </c>
      <c r="E2433" s="323" t="s">
        <v>1539</v>
      </c>
      <c r="G2433" s="323" t="s">
        <v>1539</v>
      </c>
      <c r="H2433" s="323" t="s">
        <v>1539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0"/>
  <dimension ref="A1:H2433"/>
  <sheetViews>
    <sheetView workbookViewId="0">
      <selection activeCell="N14" sqref="N1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96" t="s">
        <v>1335</v>
      </c>
      <c r="B1" s="335" t="s">
        <v>1540</v>
      </c>
      <c r="C1" s="336" t="s">
        <v>1541</v>
      </c>
      <c r="D1" s="337" t="s">
        <v>1542</v>
      </c>
      <c r="E1" s="337" t="s">
        <v>1543</v>
      </c>
      <c r="F1" s="333" t="s">
        <v>1544</v>
      </c>
      <c r="G1" s="333" t="s">
        <v>1545</v>
      </c>
      <c r="H1" s="338" t="s">
        <v>1546</v>
      </c>
    </row>
    <row r="2" spans="1:8" s="321" customFormat="1" x14ac:dyDescent="0.25">
      <c r="A2" s="103" t="s">
        <v>922</v>
      </c>
      <c r="B2" s="320">
        <v>0</v>
      </c>
      <c r="C2" s="320">
        <v>0</v>
      </c>
      <c r="D2" s="320">
        <v>0</v>
      </c>
      <c r="E2" s="320">
        <v>0</v>
      </c>
      <c r="F2" s="320">
        <v>0</v>
      </c>
      <c r="G2" s="320">
        <v>0</v>
      </c>
      <c r="H2" s="320">
        <v>27</v>
      </c>
    </row>
    <row r="3" spans="1:8" s="321" customFormat="1" x14ac:dyDescent="0.25">
      <c r="A3" s="103" t="s">
        <v>1129</v>
      </c>
      <c r="B3" s="320">
        <v>0</v>
      </c>
      <c r="C3" s="320">
        <v>0</v>
      </c>
      <c r="D3" s="320">
        <v>0</v>
      </c>
      <c r="E3" s="320">
        <v>0</v>
      </c>
      <c r="F3" s="320">
        <v>0</v>
      </c>
      <c r="G3" s="320">
        <v>0</v>
      </c>
      <c r="H3" s="320">
        <v>27</v>
      </c>
    </row>
    <row r="4" spans="1:8" s="321" customFormat="1" x14ac:dyDescent="0.25">
      <c r="A4" s="103" t="s">
        <v>1226</v>
      </c>
      <c r="B4" s="320">
        <v>1</v>
      </c>
      <c r="C4" s="320">
        <v>0</v>
      </c>
      <c r="D4" s="320">
        <v>0</v>
      </c>
      <c r="E4" s="320">
        <v>0</v>
      </c>
      <c r="F4" s="320">
        <v>0</v>
      </c>
      <c r="G4" s="320">
        <v>0</v>
      </c>
      <c r="H4" s="320">
        <v>180</v>
      </c>
    </row>
    <row r="5" spans="1:8" s="321" customFormat="1" x14ac:dyDescent="0.25">
      <c r="A5" s="103" t="s">
        <v>735</v>
      </c>
      <c r="B5" s="320">
        <v>0</v>
      </c>
      <c r="C5" s="320">
        <v>0</v>
      </c>
      <c r="D5" s="320">
        <v>0</v>
      </c>
      <c r="E5" s="320">
        <v>11</v>
      </c>
      <c r="F5" s="320">
        <v>0</v>
      </c>
      <c r="G5" s="320">
        <v>0</v>
      </c>
      <c r="H5" s="320">
        <v>108</v>
      </c>
    </row>
    <row r="6" spans="1:8" s="321" customFormat="1" x14ac:dyDescent="0.25">
      <c r="A6" s="103" t="s">
        <v>1238</v>
      </c>
      <c r="B6" s="320">
        <v>0</v>
      </c>
      <c r="C6" s="320">
        <v>0</v>
      </c>
      <c r="D6" s="320">
        <v>0</v>
      </c>
      <c r="E6" s="320">
        <v>0</v>
      </c>
      <c r="F6" s="320">
        <v>0</v>
      </c>
      <c r="G6" s="320">
        <v>17</v>
      </c>
      <c r="H6" s="320">
        <v>0</v>
      </c>
    </row>
    <row r="7" spans="1:8" s="321" customFormat="1" x14ac:dyDescent="0.25">
      <c r="A7" s="103" t="s">
        <v>1128</v>
      </c>
      <c r="B7" s="320">
        <v>0</v>
      </c>
      <c r="C7" s="320">
        <v>0</v>
      </c>
      <c r="D7" s="320">
        <v>2</v>
      </c>
      <c r="E7" s="320">
        <v>0</v>
      </c>
      <c r="F7" s="320">
        <v>0</v>
      </c>
      <c r="G7" s="320">
        <v>0</v>
      </c>
      <c r="H7" s="320">
        <v>11</v>
      </c>
    </row>
    <row r="8" spans="1:8" s="321" customFormat="1" x14ac:dyDescent="0.25">
      <c r="A8" s="103" t="s">
        <v>998</v>
      </c>
      <c r="B8" s="320">
        <v>0</v>
      </c>
      <c r="C8" s="320">
        <v>0</v>
      </c>
      <c r="D8" s="320">
        <v>0</v>
      </c>
      <c r="E8" s="320">
        <v>0</v>
      </c>
      <c r="F8" s="320">
        <v>0</v>
      </c>
      <c r="G8" s="320">
        <v>0</v>
      </c>
      <c r="H8" s="320">
        <v>0</v>
      </c>
    </row>
    <row r="9" spans="1:8" s="321" customFormat="1" x14ac:dyDescent="0.25">
      <c r="A9" s="103" t="s">
        <v>1336</v>
      </c>
      <c r="B9" s="320">
        <v>0</v>
      </c>
      <c r="C9" s="320">
        <v>0</v>
      </c>
      <c r="D9" s="320">
        <v>0</v>
      </c>
      <c r="E9" s="320">
        <v>1</v>
      </c>
      <c r="F9" s="320">
        <v>0</v>
      </c>
      <c r="G9" s="320">
        <v>0</v>
      </c>
      <c r="H9" s="320">
        <v>0</v>
      </c>
    </row>
    <row r="10" spans="1:8" s="321" customFormat="1" x14ac:dyDescent="0.25">
      <c r="A10" s="103" t="s">
        <v>1020</v>
      </c>
      <c r="B10" s="320">
        <v>0</v>
      </c>
      <c r="C10" s="320">
        <v>0</v>
      </c>
      <c r="D10" s="320">
        <v>0</v>
      </c>
      <c r="E10" s="320">
        <v>0</v>
      </c>
      <c r="F10" s="320">
        <v>0</v>
      </c>
      <c r="G10" s="320">
        <v>0</v>
      </c>
      <c r="H10" s="320">
        <v>0</v>
      </c>
    </row>
    <row r="11" spans="1:8" s="321" customFormat="1" x14ac:dyDescent="0.25">
      <c r="A11" s="103" t="s">
        <v>1224</v>
      </c>
      <c r="B11" s="320">
        <v>0</v>
      </c>
      <c r="C11" s="320">
        <v>0</v>
      </c>
      <c r="D11" s="320">
        <v>0</v>
      </c>
      <c r="E11" s="320">
        <v>0</v>
      </c>
      <c r="F11" s="320">
        <v>0</v>
      </c>
      <c r="G11" s="320">
        <v>0</v>
      </c>
      <c r="H11" s="320">
        <v>0</v>
      </c>
    </row>
    <row r="12" spans="1:8" s="321" customFormat="1" x14ac:dyDescent="0.25">
      <c r="A12" s="103" t="s">
        <v>719</v>
      </c>
      <c r="B12" s="320">
        <v>0</v>
      </c>
      <c r="C12" s="320">
        <v>1</v>
      </c>
      <c r="D12" s="320">
        <v>0</v>
      </c>
      <c r="E12" s="320">
        <v>4</v>
      </c>
      <c r="F12" s="320">
        <v>0</v>
      </c>
      <c r="G12" s="320">
        <v>22</v>
      </c>
      <c r="H12" s="320">
        <v>7</v>
      </c>
    </row>
    <row r="13" spans="1:8" s="321" customFormat="1" x14ac:dyDescent="0.25">
      <c r="A13" s="103" t="s">
        <v>1006</v>
      </c>
      <c r="B13" s="320">
        <v>8</v>
      </c>
      <c r="C13" s="320">
        <v>0</v>
      </c>
      <c r="D13" s="320">
        <v>8</v>
      </c>
      <c r="E13" s="320">
        <v>3</v>
      </c>
      <c r="F13" s="320">
        <v>0</v>
      </c>
      <c r="G13" s="320">
        <v>0</v>
      </c>
      <c r="H13" s="320">
        <v>143</v>
      </c>
    </row>
    <row r="14" spans="1:8" s="321" customFormat="1" x14ac:dyDescent="0.25">
      <c r="A14" s="103" t="s">
        <v>997</v>
      </c>
      <c r="B14" s="320">
        <v>0</v>
      </c>
      <c r="C14" s="320">
        <v>0</v>
      </c>
      <c r="D14" s="320">
        <v>0</v>
      </c>
      <c r="E14" s="320">
        <v>0</v>
      </c>
      <c r="F14" s="320">
        <v>5</v>
      </c>
      <c r="G14" s="320">
        <v>0</v>
      </c>
      <c r="H14" s="320">
        <v>944</v>
      </c>
    </row>
    <row r="15" spans="1:8" s="321" customFormat="1" x14ac:dyDescent="0.25">
      <c r="A15" s="103" t="s">
        <v>825</v>
      </c>
      <c r="B15" s="320">
        <v>0</v>
      </c>
      <c r="C15" s="320">
        <v>0</v>
      </c>
      <c r="D15" s="320">
        <v>0</v>
      </c>
      <c r="E15" s="320">
        <v>1</v>
      </c>
      <c r="F15" s="320">
        <v>0</v>
      </c>
      <c r="G15" s="320">
        <v>1</v>
      </c>
      <c r="H15" s="320">
        <v>27</v>
      </c>
    </row>
    <row r="16" spans="1:8" s="321" customFormat="1" x14ac:dyDescent="0.25">
      <c r="A16" s="103" t="s">
        <v>1338</v>
      </c>
      <c r="B16" s="320">
        <v>0</v>
      </c>
      <c r="C16" s="320">
        <v>1</v>
      </c>
      <c r="D16" s="320">
        <v>0</v>
      </c>
      <c r="E16" s="320">
        <v>0</v>
      </c>
      <c r="F16" s="320">
        <v>0</v>
      </c>
      <c r="G16" s="320">
        <v>1</v>
      </c>
      <c r="H16" s="320">
        <v>21</v>
      </c>
    </row>
    <row r="17" spans="1:8" s="321" customFormat="1" x14ac:dyDescent="0.25">
      <c r="A17" s="103" t="s">
        <v>1210</v>
      </c>
      <c r="B17" s="320">
        <v>0</v>
      </c>
      <c r="C17" s="320">
        <v>1</v>
      </c>
      <c r="D17" s="320">
        <v>0</v>
      </c>
      <c r="E17" s="320">
        <v>1</v>
      </c>
      <c r="F17" s="320">
        <v>0</v>
      </c>
      <c r="G17" s="320">
        <v>0</v>
      </c>
      <c r="H17" s="320">
        <v>119</v>
      </c>
    </row>
    <row r="18" spans="1:8" s="321" customFormat="1" x14ac:dyDescent="0.25">
      <c r="A18" s="103" t="s">
        <v>1326</v>
      </c>
      <c r="B18" s="320">
        <v>0</v>
      </c>
      <c r="C18" s="320">
        <v>0</v>
      </c>
      <c r="D18" s="320">
        <v>0</v>
      </c>
      <c r="E18" s="320">
        <v>0</v>
      </c>
      <c r="F18" s="320">
        <v>0</v>
      </c>
      <c r="G18" s="320">
        <v>0</v>
      </c>
      <c r="H18" s="320">
        <v>0</v>
      </c>
    </row>
    <row r="19" spans="1:8" s="321" customFormat="1" x14ac:dyDescent="0.25">
      <c r="A19" s="103" t="s">
        <v>1127</v>
      </c>
      <c r="B19" s="320">
        <v>0</v>
      </c>
      <c r="C19" s="320">
        <v>0</v>
      </c>
      <c r="D19" s="320">
        <v>0</v>
      </c>
      <c r="E19" s="320">
        <v>0</v>
      </c>
      <c r="F19" s="320">
        <v>0</v>
      </c>
      <c r="G19" s="320">
        <v>0</v>
      </c>
      <c r="H19" s="320">
        <v>69</v>
      </c>
    </row>
    <row r="20" spans="1:8" s="321" customFormat="1" x14ac:dyDescent="0.25">
      <c r="A20" s="103" t="s">
        <v>1169</v>
      </c>
      <c r="B20" s="320">
        <v>0</v>
      </c>
      <c r="C20" s="320">
        <v>0</v>
      </c>
      <c r="D20" s="320">
        <v>0</v>
      </c>
      <c r="E20" s="320">
        <v>0</v>
      </c>
      <c r="F20" s="320">
        <v>0</v>
      </c>
      <c r="G20" s="320">
        <v>40</v>
      </c>
      <c r="H20" s="320">
        <v>36</v>
      </c>
    </row>
    <row r="21" spans="1:8" s="321" customFormat="1" x14ac:dyDescent="0.25">
      <c r="A21" s="103" t="s">
        <v>872</v>
      </c>
      <c r="B21" s="320">
        <v>0</v>
      </c>
      <c r="C21" s="320">
        <v>0</v>
      </c>
      <c r="D21" s="320">
        <v>0</v>
      </c>
      <c r="E21" s="320">
        <v>13</v>
      </c>
      <c r="F21" s="320">
        <v>0</v>
      </c>
      <c r="G21" s="320">
        <v>0</v>
      </c>
      <c r="H21" s="320">
        <v>22</v>
      </c>
    </row>
    <row r="22" spans="1:8" s="321" customFormat="1" x14ac:dyDescent="0.25">
      <c r="A22" s="103" t="s">
        <v>1126</v>
      </c>
      <c r="B22" s="320">
        <v>0</v>
      </c>
      <c r="C22" s="320">
        <v>0</v>
      </c>
      <c r="D22" s="320">
        <v>0</v>
      </c>
      <c r="E22" s="320">
        <v>0</v>
      </c>
      <c r="F22" s="320">
        <v>0</v>
      </c>
      <c r="G22" s="320">
        <v>0</v>
      </c>
      <c r="H22" s="320">
        <v>19</v>
      </c>
    </row>
    <row r="23" spans="1:8" s="321" customFormat="1" x14ac:dyDescent="0.25">
      <c r="A23" s="103" t="s">
        <v>1151</v>
      </c>
      <c r="B23" s="320">
        <v>0</v>
      </c>
      <c r="C23" s="320">
        <v>0</v>
      </c>
      <c r="D23" s="320">
        <v>0</v>
      </c>
      <c r="E23" s="320">
        <v>0</v>
      </c>
      <c r="F23" s="320">
        <v>0</v>
      </c>
      <c r="G23" s="320">
        <v>102</v>
      </c>
      <c r="H23" s="320">
        <v>0</v>
      </c>
    </row>
    <row r="24" spans="1:8" s="321" customFormat="1" x14ac:dyDescent="0.25">
      <c r="A24" s="103" t="s">
        <v>871</v>
      </c>
      <c r="B24" s="320">
        <v>0</v>
      </c>
      <c r="C24" s="320">
        <v>0</v>
      </c>
      <c r="D24" s="320">
        <v>0</v>
      </c>
      <c r="E24" s="320">
        <v>0</v>
      </c>
      <c r="F24" s="320">
        <v>0</v>
      </c>
      <c r="G24" s="320">
        <v>7</v>
      </c>
      <c r="H24" s="320">
        <v>12</v>
      </c>
    </row>
    <row r="25" spans="1:8" s="321" customFormat="1" x14ac:dyDescent="0.25">
      <c r="A25" s="103" t="s">
        <v>1327</v>
      </c>
      <c r="B25" s="320">
        <v>0</v>
      </c>
      <c r="C25" s="320">
        <v>3</v>
      </c>
      <c r="D25" s="320">
        <v>0</v>
      </c>
      <c r="E25" s="320">
        <v>2</v>
      </c>
      <c r="F25" s="320">
        <v>0</v>
      </c>
      <c r="G25" s="320">
        <v>1</v>
      </c>
      <c r="H25" s="320">
        <v>28</v>
      </c>
    </row>
    <row r="26" spans="1:8" s="321" customFormat="1" x14ac:dyDescent="0.25">
      <c r="A26" s="103" t="s">
        <v>1027</v>
      </c>
      <c r="B26" s="320">
        <v>0</v>
      </c>
      <c r="C26" s="320">
        <v>0</v>
      </c>
      <c r="D26" s="320">
        <v>0</v>
      </c>
      <c r="E26" s="320">
        <v>0</v>
      </c>
      <c r="F26" s="320">
        <v>0</v>
      </c>
      <c r="G26" s="320">
        <v>0</v>
      </c>
      <c r="H26" s="320">
        <v>16</v>
      </c>
    </row>
    <row r="27" spans="1:8" s="321" customFormat="1" x14ac:dyDescent="0.25">
      <c r="A27" s="103" t="s">
        <v>964</v>
      </c>
      <c r="B27" s="320">
        <v>0</v>
      </c>
      <c r="C27" s="320">
        <v>0</v>
      </c>
      <c r="D27" s="320">
        <v>0</v>
      </c>
      <c r="E27" s="320">
        <v>1</v>
      </c>
      <c r="F27" s="320">
        <v>0</v>
      </c>
      <c r="G27" s="320">
        <v>6</v>
      </c>
      <c r="H27" s="320">
        <v>26</v>
      </c>
    </row>
    <row r="28" spans="1:8" s="321" customFormat="1" x14ac:dyDescent="0.25">
      <c r="A28" s="103" t="s">
        <v>1125</v>
      </c>
      <c r="B28" s="320">
        <v>0</v>
      </c>
      <c r="C28" s="320">
        <v>0</v>
      </c>
      <c r="D28" s="320">
        <v>0</v>
      </c>
      <c r="E28" s="320">
        <v>0</v>
      </c>
      <c r="F28" s="320">
        <v>0</v>
      </c>
      <c r="G28" s="320">
        <v>0</v>
      </c>
      <c r="H28" s="320">
        <v>2</v>
      </c>
    </row>
    <row r="29" spans="1:8" s="321" customFormat="1" x14ac:dyDescent="0.25">
      <c r="A29" s="103" t="s">
        <v>1139</v>
      </c>
      <c r="B29" s="320">
        <v>0</v>
      </c>
      <c r="C29" s="320">
        <v>0</v>
      </c>
      <c r="D29" s="320">
        <v>36</v>
      </c>
      <c r="E29" s="320">
        <v>0</v>
      </c>
      <c r="F29" s="320">
        <v>0</v>
      </c>
      <c r="G29" s="320">
        <v>16</v>
      </c>
      <c r="H29" s="320">
        <v>0</v>
      </c>
    </row>
    <row r="30" spans="1:8" s="321" customFormat="1" x14ac:dyDescent="0.25">
      <c r="A30" s="103" t="s">
        <v>1124</v>
      </c>
      <c r="B30" s="320">
        <v>0</v>
      </c>
      <c r="C30" s="320">
        <v>0</v>
      </c>
      <c r="D30" s="320">
        <v>6</v>
      </c>
      <c r="E30" s="320">
        <v>0</v>
      </c>
      <c r="F30" s="320">
        <v>0</v>
      </c>
      <c r="G30" s="320">
        <v>183</v>
      </c>
      <c r="H30" s="320">
        <v>0</v>
      </c>
    </row>
    <row r="31" spans="1:8" s="321" customFormat="1" x14ac:dyDescent="0.25">
      <c r="A31" s="103" t="s">
        <v>1150</v>
      </c>
      <c r="B31" s="320">
        <v>0</v>
      </c>
      <c r="C31" s="320">
        <v>0</v>
      </c>
      <c r="D31" s="320">
        <v>2</v>
      </c>
      <c r="E31" s="320">
        <v>0</v>
      </c>
      <c r="F31" s="320">
        <v>1</v>
      </c>
      <c r="G31" s="320">
        <v>0</v>
      </c>
      <c r="H31" s="320">
        <v>1176</v>
      </c>
    </row>
    <row r="32" spans="1:8" s="321" customFormat="1" x14ac:dyDescent="0.25">
      <c r="A32" s="103" t="s">
        <v>1123</v>
      </c>
      <c r="B32" s="320">
        <v>0</v>
      </c>
      <c r="C32" s="320">
        <v>0</v>
      </c>
      <c r="D32" s="320">
        <v>0</v>
      </c>
      <c r="E32" s="320">
        <v>0</v>
      </c>
      <c r="F32" s="320">
        <v>1</v>
      </c>
      <c r="G32" s="320">
        <v>0</v>
      </c>
      <c r="H32" s="320">
        <v>87</v>
      </c>
    </row>
    <row r="33" spans="1:8" s="321" customFormat="1" x14ac:dyDescent="0.25">
      <c r="A33" s="103" t="s">
        <v>956</v>
      </c>
      <c r="B33" s="320">
        <v>0</v>
      </c>
      <c r="C33" s="320">
        <v>0</v>
      </c>
      <c r="D33" s="320">
        <v>0</v>
      </c>
      <c r="E33" s="320">
        <v>0</v>
      </c>
      <c r="F33" s="320">
        <v>0</v>
      </c>
      <c r="G33" s="320">
        <v>0</v>
      </c>
      <c r="H33" s="320">
        <v>1</v>
      </c>
    </row>
    <row r="34" spans="1:8" s="321" customFormat="1" x14ac:dyDescent="0.25">
      <c r="A34" s="103" t="s">
        <v>921</v>
      </c>
      <c r="B34" s="320">
        <v>0</v>
      </c>
      <c r="C34" s="320">
        <v>0</v>
      </c>
      <c r="D34" s="320">
        <v>0</v>
      </c>
      <c r="E34" s="320">
        <v>0</v>
      </c>
      <c r="F34" s="320">
        <v>0</v>
      </c>
      <c r="G34" s="320">
        <v>0</v>
      </c>
      <c r="H34" s="320">
        <v>0</v>
      </c>
    </row>
    <row r="35" spans="1:8" s="321" customFormat="1" x14ac:dyDescent="0.25">
      <c r="A35" s="103" t="s">
        <v>955</v>
      </c>
      <c r="B35" s="320">
        <v>0</v>
      </c>
      <c r="C35" s="320">
        <v>0</v>
      </c>
      <c r="D35" s="320">
        <v>0</v>
      </c>
      <c r="E35" s="320">
        <v>0</v>
      </c>
      <c r="F35" s="320">
        <v>0</v>
      </c>
      <c r="G35" s="320">
        <v>0</v>
      </c>
      <c r="H35" s="320">
        <v>0</v>
      </c>
    </row>
    <row r="36" spans="1:8" s="321" customFormat="1" x14ac:dyDescent="0.25">
      <c r="A36" s="103" t="s">
        <v>1122</v>
      </c>
      <c r="B36" s="320">
        <v>0</v>
      </c>
      <c r="C36" s="320">
        <v>0</v>
      </c>
      <c r="D36" s="320">
        <v>0</v>
      </c>
      <c r="E36" s="320">
        <v>0</v>
      </c>
      <c r="F36" s="320">
        <v>0</v>
      </c>
      <c r="G36" s="320">
        <v>0</v>
      </c>
      <c r="H36" s="320">
        <v>0</v>
      </c>
    </row>
    <row r="37" spans="1:8" s="321" customFormat="1" x14ac:dyDescent="0.25">
      <c r="A37" s="103" t="s">
        <v>1121</v>
      </c>
      <c r="B37" s="320">
        <v>0</v>
      </c>
      <c r="C37" s="320">
        <v>0</v>
      </c>
      <c r="D37" s="320">
        <v>0</v>
      </c>
      <c r="E37" s="320">
        <v>0</v>
      </c>
      <c r="F37" s="320">
        <v>0</v>
      </c>
      <c r="G37" s="320">
        <v>0</v>
      </c>
      <c r="H37" s="320">
        <v>0</v>
      </c>
    </row>
    <row r="38" spans="1:8" s="321" customFormat="1" x14ac:dyDescent="0.25">
      <c r="A38" s="103" t="s">
        <v>1120</v>
      </c>
      <c r="B38" s="320">
        <v>0</v>
      </c>
      <c r="C38" s="320">
        <v>0</v>
      </c>
      <c r="D38" s="320">
        <v>0</v>
      </c>
      <c r="E38" s="320">
        <v>0</v>
      </c>
      <c r="F38" s="320">
        <v>0</v>
      </c>
      <c r="G38" s="320">
        <v>0</v>
      </c>
      <c r="H38" s="320">
        <v>49</v>
      </c>
    </row>
    <row r="39" spans="1:8" s="321" customFormat="1" x14ac:dyDescent="0.25">
      <c r="A39" s="103" t="s">
        <v>865</v>
      </c>
      <c r="B39" s="320">
        <v>0</v>
      </c>
      <c r="C39" s="320">
        <v>0</v>
      </c>
      <c r="D39" s="320">
        <v>0</v>
      </c>
      <c r="E39" s="320">
        <v>0</v>
      </c>
      <c r="F39" s="320">
        <v>0</v>
      </c>
      <c r="G39" s="320">
        <v>9</v>
      </c>
      <c r="H39" s="320">
        <v>6</v>
      </c>
    </row>
    <row r="40" spans="1:8" s="321" customFormat="1" x14ac:dyDescent="0.25">
      <c r="A40" s="103" t="s">
        <v>1039</v>
      </c>
      <c r="B40" s="320">
        <v>0</v>
      </c>
      <c r="C40" s="320">
        <v>0</v>
      </c>
      <c r="D40" s="320">
        <v>0</v>
      </c>
      <c r="E40" s="320">
        <v>0</v>
      </c>
      <c r="F40" s="320">
        <v>0</v>
      </c>
      <c r="G40" s="320">
        <v>0</v>
      </c>
      <c r="H40" s="320">
        <v>0</v>
      </c>
    </row>
    <row r="41" spans="1:8" s="321" customFormat="1" x14ac:dyDescent="0.25">
      <c r="A41" s="103" t="s">
        <v>809</v>
      </c>
      <c r="B41" s="320">
        <v>0</v>
      </c>
      <c r="C41" s="320">
        <v>0</v>
      </c>
      <c r="D41" s="320">
        <v>0</v>
      </c>
      <c r="E41" s="320">
        <v>0</v>
      </c>
      <c r="F41" s="320">
        <v>0</v>
      </c>
      <c r="G41" s="320">
        <v>3</v>
      </c>
      <c r="H41" s="320">
        <v>1</v>
      </c>
    </row>
    <row r="42" spans="1:8" s="321" customFormat="1" x14ac:dyDescent="0.25">
      <c r="A42" s="103" t="s">
        <v>1237</v>
      </c>
      <c r="B42" s="320">
        <v>1</v>
      </c>
      <c r="C42" s="320">
        <v>0</v>
      </c>
      <c r="D42" s="320">
        <v>0</v>
      </c>
      <c r="E42" s="320">
        <v>0</v>
      </c>
      <c r="F42" s="320">
        <v>0</v>
      </c>
      <c r="G42" s="320">
        <v>0</v>
      </c>
      <c r="H42" s="320">
        <v>329</v>
      </c>
    </row>
    <row r="43" spans="1:8" s="321" customFormat="1" x14ac:dyDescent="0.25">
      <c r="A43" s="103" t="s">
        <v>1119</v>
      </c>
      <c r="B43" s="320">
        <v>0</v>
      </c>
      <c r="C43" s="320">
        <v>0</v>
      </c>
      <c r="D43" s="320">
        <v>0</v>
      </c>
      <c r="E43" s="320">
        <v>0</v>
      </c>
      <c r="F43" s="320">
        <v>0</v>
      </c>
      <c r="G43" s="320">
        <v>0</v>
      </c>
      <c r="H43" s="320">
        <v>7</v>
      </c>
    </row>
    <row r="44" spans="1:8" s="321" customFormat="1" x14ac:dyDescent="0.25">
      <c r="A44" s="103" t="s">
        <v>920</v>
      </c>
      <c r="B44" s="320">
        <v>0</v>
      </c>
      <c r="C44" s="320">
        <v>0</v>
      </c>
      <c r="D44" s="320">
        <v>0</v>
      </c>
      <c r="E44" s="320">
        <v>2</v>
      </c>
      <c r="F44" s="320">
        <v>0</v>
      </c>
      <c r="G44" s="320">
        <v>5</v>
      </c>
      <c r="H44" s="320">
        <v>29</v>
      </c>
    </row>
    <row r="45" spans="1:8" s="321" customFormat="1" x14ac:dyDescent="0.25">
      <c r="A45" s="103" t="s">
        <v>1218</v>
      </c>
      <c r="B45" s="320">
        <v>0</v>
      </c>
      <c r="C45" s="320">
        <v>0</v>
      </c>
      <c r="D45" s="320">
        <v>0</v>
      </c>
      <c r="E45" s="320">
        <v>0</v>
      </c>
      <c r="F45" s="320">
        <v>0</v>
      </c>
      <c r="G45" s="320">
        <v>0</v>
      </c>
      <c r="H45" s="320">
        <v>0</v>
      </c>
    </row>
    <row r="46" spans="1:8" s="321" customFormat="1" x14ac:dyDescent="0.25">
      <c r="A46" s="103" t="s">
        <v>1153</v>
      </c>
      <c r="B46" s="320">
        <v>0</v>
      </c>
      <c r="C46" s="320">
        <v>0</v>
      </c>
      <c r="D46" s="320">
        <v>0</v>
      </c>
      <c r="E46" s="320">
        <v>0</v>
      </c>
      <c r="F46" s="320">
        <v>0</v>
      </c>
      <c r="G46" s="320">
        <v>0</v>
      </c>
      <c r="H46" s="320">
        <v>1</v>
      </c>
    </row>
    <row r="47" spans="1:8" s="321" customFormat="1" x14ac:dyDescent="0.25">
      <c r="A47" s="103" t="s">
        <v>1168</v>
      </c>
      <c r="B47" s="320">
        <v>0</v>
      </c>
      <c r="C47" s="320">
        <v>0</v>
      </c>
      <c r="D47" s="320">
        <v>0</v>
      </c>
      <c r="E47" s="320">
        <v>0</v>
      </c>
      <c r="F47" s="320">
        <v>0</v>
      </c>
      <c r="G47" s="320">
        <v>0</v>
      </c>
      <c r="H47" s="320">
        <v>0</v>
      </c>
    </row>
    <row r="48" spans="1:8" s="321" customFormat="1" x14ac:dyDescent="0.25">
      <c r="A48" s="103" t="s">
        <v>954</v>
      </c>
      <c r="B48" s="320">
        <v>0</v>
      </c>
      <c r="C48" s="320">
        <v>0</v>
      </c>
      <c r="D48" s="320">
        <v>0</v>
      </c>
      <c r="E48" s="320">
        <v>0</v>
      </c>
      <c r="F48" s="320">
        <v>0</v>
      </c>
      <c r="G48" s="320">
        <v>0</v>
      </c>
      <c r="H48" s="320">
        <v>0</v>
      </c>
    </row>
    <row r="49" spans="1:8" s="321" customFormat="1" x14ac:dyDescent="0.25">
      <c r="A49" s="103" t="s">
        <v>1118</v>
      </c>
      <c r="B49" s="320">
        <v>0</v>
      </c>
      <c r="C49" s="320">
        <v>0</v>
      </c>
      <c r="D49" s="320">
        <v>0</v>
      </c>
      <c r="E49" s="320">
        <v>0</v>
      </c>
      <c r="F49" s="320">
        <v>0</v>
      </c>
      <c r="G49" s="320">
        <v>0</v>
      </c>
      <c r="H49" s="320">
        <v>0</v>
      </c>
    </row>
    <row r="50" spans="1:8" s="321" customFormat="1" x14ac:dyDescent="0.25">
      <c r="A50" s="103" t="s">
        <v>1161</v>
      </c>
      <c r="B50" s="320">
        <v>21</v>
      </c>
      <c r="C50" s="320">
        <v>0</v>
      </c>
      <c r="D50" s="320">
        <v>25</v>
      </c>
      <c r="E50" s="320">
        <v>2</v>
      </c>
      <c r="F50" s="320">
        <v>2</v>
      </c>
      <c r="G50" s="320">
        <v>13</v>
      </c>
      <c r="H50" s="320">
        <v>29</v>
      </c>
    </row>
    <row r="51" spans="1:8" s="321" customFormat="1" x14ac:dyDescent="0.25">
      <c r="A51" s="103" t="s">
        <v>996</v>
      </c>
      <c r="B51" s="320">
        <v>0</v>
      </c>
      <c r="C51" s="320">
        <v>0</v>
      </c>
      <c r="D51" s="320">
        <v>0</v>
      </c>
      <c r="E51" s="320">
        <v>0</v>
      </c>
      <c r="F51" s="320">
        <v>0</v>
      </c>
      <c r="G51" s="320">
        <v>0</v>
      </c>
      <c r="H51" s="320">
        <v>9</v>
      </c>
    </row>
    <row r="52" spans="1:8" s="321" customFormat="1" x14ac:dyDescent="0.25">
      <c r="A52" s="103" t="s">
        <v>1209</v>
      </c>
      <c r="B52" s="320">
        <v>0</v>
      </c>
      <c r="C52" s="320">
        <v>0</v>
      </c>
      <c r="D52" s="320">
        <v>0</v>
      </c>
      <c r="E52" s="320">
        <v>0</v>
      </c>
      <c r="F52" s="320">
        <v>0</v>
      </c>
      <c r="G52" s="320">
        <v>22</v>
      </c>
      <c r="H52" s="320">
        <v>323</v>
      </c>
    </row>
    <row r="53" spans="1:8" s="321" customFormat="1" x14ac:dyDescent="0.25">
      <c r="A53" s="103" t="s">
        <v>864</v>
      </c>
      <c r="B53" s="320">
        <v>0</v>
      </c>
      <c r="C53" s="320">
        <v>0</v>
      </c>
      <c r="D53" s="320">
        <v>0</v>
      </c>
      <c r="E53" s="320">
        <v>0</v>
      </c>
      <c r="F53" s="320">
        <v>0</v>
      </c>
      <c r="G53" s="320">
        <v>5</v>
      </c>
      <c r="H53" s="320">
        <v>1</v>
      </c>
    </row>
    <row r="54" spans="1:8" s="321" customFormat="1" x14ac:dyDescent="0.25">
      <c r="A54" s="103" t="s">
        <v>850</v>
      </c>
      <c r="B54" s="320">
        <v>0</v>
      </c>
      <c r="C54" s="320">
        <v>0</v>
      </c>
      <c r="D54" s="320">
        <v>0</v>
      </c>
      <c r="E54" s="320">
        <v>0</v>
      </c>
      <c r="F54" s="320">
        <v>0</v>
      </c>
      <c r="G54" s="320">
        <v>0</v>
      </c>
      <c r="H54" s="320">
        <v>36</v>
      </c>
    </row>
    <row r="55" spans="1:8" s="321" customFormat="1" x14ac:dyDescent="0.25">
      <c r="A55" s="103" t="s">
        <v>995</v>
      </c>
      <c r="B55" s="320">
        <v>0</v>
      </c>
      <c r="C55" s="320">
        <v>0</v>
      </c>
      <c r="D55" s="320">
        <v>0</v>
      </c>
      <c r="E55" s="320">
        <v>0</v>
      </c>
      <c r="F55" s="320">
        <v>0</v>
      </c>
      <c r="G55" s="320">
        <v>0</v>
      </c>
      <c r="H55" s="320">
        <v>7</v>
      </c>
    </row>
    <row r="56" spans="1:8" s="321" customFormat="1" x14ac:dyDescent="0.25">
      <c r="A56" s="103" t="s">
        <v>1117</v>
      </c>
      <c r="B56" s="320">
        <v>0</v>
      </c>
      <c r="C56" s="320">
        <v>0</v>
      </c>
      <c r="D56" s="320">
        <v>0</v>
      </c>
      <c r="E56" s="320">
        <v>20</v>
      </c>
      <c r="F56" s="320">
        <v>0</v>
      </c>
      <c r="G56" s="320">
        <v>6</v>
      </c>
      <c r="H56" s="320">
        <v>35</v>
      </c>
    </row>
    <row r="57" spans="1:8" s="321" customFormat="1" x14ac:dyDescent="0.25">
      <c r="A57" s="103" t="s">
        <v>863</v>
      </c>
      <c r="B57" s="320">
        <v>0</v>
      </c>
      <c r="C57" s="320">
        <v>0</v>
      </c>
      <c r="D57" s="320">
        <v>0</v>
      </c>
      <c r="E57" s="320">
        <v>0</v>
      </c>
      <c r="F57" s="320">
        <v>29</v>
      </c>
      <c r="G57" s="320">
        <v>0</v>
      </c>
      <c r="H57" s="320">
        <v>271</v>
      </c>
    </row>
    <row r="58" spans="1:8" s="321" customFormat="1" x14ac:dyDescent="0.25">
      <c r="A58" s="103" t="s">
        <v>712</v>
      </c>
      <c r="B58" s="320">
        <v>0</v>
      </c>
      <c r="C58" s="320">
        <v>0</v>
      </c>
      <c r="D58" s="320">
        <v>0</v>
      </c>
      <c r="E58" s="320">
        <v>9</v>
      </c>
      <c r="F58" s="320">
        <v>0</v>
      </c>
      <c r="G58" s="320">
        <v>72</v>
      </c>
      <c r="H58" s="320">
        <v>73</v>
      </c>
    </row>
    <row r="59" spans="1:8" s="321" customFormat="1" x14ac:dyDescent="0.25">
      <c r="A59" s="103" t="s">
        <v>1116</v>
      </c>
      <c r="B59" s="320">
        <v>4</v>
      </c>
      <c r="C59" s="320">
        <v>0</v>
      </c>
      <c r="D59" s="320">
        <v>0</v>
      </c>
      <c r="E59" s="320">
        <v>0</v>
      </c>
      <c r="F59" s="320">
        <v>0</v>
      </c>
      <c r="G59" s="320">
        <v>1</v>
      </c>
      <c r="H59" s="320">
        <v>78</v>
      </c>
    </row>
    <row r="60" spans="1:8" s="321" customFormat="1" x14ac:dyDescent="0.25">
      <c r="A60" s="103" t="s">
        <v>702</v>
      </c>
      <c r="B60" s="320">
        <v>0</v>
      </c>
      <c r="C60" s="320">
        <v>1</v>
      </c>
      <c r="D60" s="320">
        <v>0</v>
      </c>
      <c r="E60" s="320">
        <v>0</v>
      </c>
      <c r="F60" s="320">
        <v>0</v>
      </c>
      <c r="G60" s="320">
        <v>24</v>
      </c>
      <c r="H60" s="320">
        <v>20</v>
      </c>
    </row>
    <row r="61" spans="1:8" s="321" customFormat="1" x14ac:dyDescent="0.25">
      <c r="A61" s="103" t="s">
        <v>1160</v>
      </c>
      <c r="B61" s="320">
        <v>0</v>
      </c>
      <c r="C61" s="320">
        <v>0</v>
      </c>
      <c r="D61" s="320">
        <v>0</v>
      </c>
      <c r="E61" s="320">
        <v>0</v>
      </c>
      <c r="F61" s="320">
        <v>0</v>
      </c>
      <c r="G61" s="320">
        <v>0</v>
      </c>
      <c r="H61" s="320">
        <v>0</v>
      </c>
    </row>
    <row r="62" spans="1:8" s="321" customFormat="1" x14ac:dyDescent="0.25">
      <c r="A62" s="103" t="s">
        <v>1149</v>
      </c>
      <c r="B62" s="320">
        <v>0</v>
      </c>
      <c r="C62" s="320">
        <v>0</v>
      </c>
      <c r="D62" s="320">
        <v>0</v>
      </c>
      <c r="E62" s="320">
        <v>0</v>
      </c>
      <c r="F62" s="320">
        <v>0</v>
      </c>
      <c r="G62" s="320">
        <v>0</v>
      </c>
      <c r="H62" s="320">
        <v>0</v>
      </c>
    </row>
    <row r="63" spans="1:8" s="321" customFormat="1" x14ac:dyDescent="0.25">
      <c r="A63" s="103" t="s">
        <v>953</v>
      </c>
      <c r="B63" s="320">
        <v>0</v>
      </c>
      <c r="C63" s="320">
        <v>0</v>
      </c>
      <c r="D63" s="320">
        <v>0</v>
      </c>
      <c r="E63" s="320">
        <v>0</v>
      </c>
      <c r="F63" s="320">
        <v>0</v>
      </c>
      <c r="G63" s="320">
        <v>0</v>
      </c>
      <c r="H63" s="320">
        <v>86</v>
      </c>
    </row>
    <row r="64" spans="1:8" s="321" customFormat="1" x14ac:dyDescent="0.25">
      <c r="A64" s="103" t="s">
        <v>1159</v>
      </c>
      <c r="B64" s="320">
        <v>0</v>
      </c>
      <c r="C64" s="320">
        <v>0</v>
      </c>
      <c r="D64" s="320">
        <v>0</v>
      </c>
      <c r="E64" s="320">
        <v>0</v>
      </c>
      <c r="F64" s="320">
        <v>0</v>
      </c>
      <c r="G64" s="320">
        <v>0</v>
      </c>
      <c r="H64" s="320">
        <v>0</v>
      </c>
    </row>
    <row r="65" spans="1:8" s="321" customFormat="1" x14ac:dyDescent="0.25">
      <c r="A65" s="103" t="s">
        <v>1005</v>
      </c>
      <c r="B65" s="320">
        <v>0</v>
      </c>
      <c r="C65" s="320">
        <v>0</v>
      </c>
      <c r="D65" s="320">
        <v>0</v>
      </c>
      <c r="E65" s="320">
        <v>0</v>
      </c>
      <c r="F65" s="320">
        <v>0</v>
      </c>
      <c r="G65" s="320">
        <v>4</v>
      </c>
      <c r="H65" s="320">
        <v>6</v>
      </c>
    </row>
    <row r="66" spans="1:8" s="321" customFormat="1" x14ac:dyDescent="0.25">
      <c r="A66" s="103" t="s">
        <v>767</v>
      </c>
      <c r="B66" s="320">
        <v>1</v>
      </c>
      <c r="C66" s="320">
        <v>0</v>
      </c>
      <c r="D66" s="320">
        <v>0</v>
      </c>
      <c r="E66" s="320">
        <v>0</v>
      </c>
      <c r="F66" s="320">
        <v>7</v>
      </c>
      <c r="G66" s="320">
        <v>221</v>
      </c>
      <c r="H66" s="320">
        <v>238</v>
      </c>
    </row>
    <row r="67" spans="1:8" s="321" customFormat="1" x14ac:dyDescent="0.25">
      <c r="A67" s="103" t="s">
        <v>842</v>
      </c>
      <c r="B67" s="320">
        <v>2</v>
      </c>
      <c r="C67" s="320">
        <v>0</v>
      </c>
      <c r="D67" s="320">
        <v>2</v>
      </c>
      <c r="E67" s="320">
        <v>0</v>
      </c>
      <c r="F67" s="320">
        <v>3</v>
      </c>
      <c r="G67" s="320">
        <v>0</v>
      </c>
      <c r="H67" s="320">
        <v>46</v>
      </c>
    </row>
    <row r="68" spans="1:8" s="321" customFormat="1" x14ac:dyDescent="0.25">
      <c r="A68" s="103" t="s">
        <v>952</v>
      </c>
      <c r="B68" s="320">
        <v>0</v>
      </c>
      <c r="C68" s="320">
        <v>0</v>
      </c>
      <c r="D68" s="320">
        <v>0</v>
      </c>
      <c r="E68" s="320">
        <v>0</v>
      </c>
      <c r="F68" s="320">
        <v>0</v>
      </c>
      <c r="G68" s="320">
        <v>0</v>
      </c>
      <c r="H68" s="320">
        <v>14</v>
      </c>
    </row>
    <row r="69" spans="1:8" s="321" customFormat="1" x14ac:dyDescent="0.25">
      <c r="A69" s="103" t="s">
        <v>829</v>
      </c>
      <c r="B69" s="320">
        <v>0</v>
      </c>
      <c r="C69" s="320">
        <v>0</v>
      </c>
      <c r="D69" s="320">
        <v>0</v>
      </c>
      <c r="E69" s="320">
        <v>0</v>
      </c>
      <c r="F69" s="320">
        <v>0</v>
      </c>
      <c r="G69" s="320">
        <v>0</v>
      </c>
      <c r="H69" s="320">
        <v>0</v>
      </c>
    </row>
    <row r="70" spans="1:8" s="321" customFormat="1" x14ac:dyDescent="0.25">
      <c r="A70" s="103" t="s">
        <v>899</v>
      </c>
      <c r="B70" s="320">
        <v>0</v>
      </c>
      <c r="C70" s="320">
        <v>0</v>
      </c>
      <c r="D70" s="320">
        <v>4</v>
      </c>
      <c r="E70" s="320">
        <v>1</v>
      </c>
      <c r="F70" s="320">
        <v>0</v>
      </c>
      <c r="G70" s="320">
        <v>28</v>
      </c>
      <c r="H70" s="320">
        <v>210</v>
      </c>
    </row>
    <row r="71" spans="1:8" s="321" customFormat="1" x14ac:dyDescent="0.25">
      <c r="A71" s="103" t="s">
        <v>1538</v>
      </c>
      <c r="B71" s="320">
        <v>0</v>
      </c>
      <c r="C71" s="320">
        <v>0</v>
      </c>
      <c r="D71" s="320">
        <v>0</v>
      </c>
      <c r="E71" s="320">
        <v>0</v>
      </c>
      <c r="F71" s="320">
        <v>0</v>
      </c>
      <c r="G71" s="320">
        <v>0</v>
      </c>
      <c r="H71" s="320">
        <v>0</v>
      </c>
    </row>
    <row r="72" spans="1:8" s="321" customFormat="1" x14ac:dyDescent="0.25">
      <c r="A72" s="103" t="s">
        <v>849</v>
      </c>
      <c r="B72" s="320">
        <v>0</v>
      </c>
      <c r="C72" s="320">
        <v>0</v>
      </c>
      <c r="D72" s="320">
        <v>0</v>
      </c>
      <c r="E72" s="320">
        <v>0</v>
      </c>
      <c r="F72" s="320">
        <v>0</v>
      </c>
      <c r="G72" s="320">
        <v>0</v>
      </c>
      <c r="H72" s="320">
        <v>1</v>
      </c>
    </row>
    <row r="73" spans="1:8" s="321" customFormat="1" x14ac:dyDescent="0.25">
      <c r="A73" s="103" t="s">
        <v>1115</v>
      </c>
      <c r="B73" s="320">
        <v>0</v>
      </c>
      <c r="C73" s="320">
        <v>0</v>
      </c>
      <c r="D73" s="320">
        <v>0</v>
      </c>
      <c r="E73" s="320">
        <v>2</v>
      </c>
      <c r="F73" s="320">
        <v>0</v>
      </c>
      <c r="G73" s="320">
        <v>0</v>
      </c>
      <c r="H73" s="320">
        <v>6</v>
      </c>
    </row>
    <row r="74" spans="1:8" s="321" customFormat="1" x14ac:dyDescent="0.25">
      <c r="A74" s="103" t="s">
        <v>1323</v>
      </c>
      <c r="B74" s="320">
        <v>0</v>
      </c>
      <c r="C74" s="320">
        <v>0</v>
      </c>
      <c r="D74" s="320">
        <v>0</v>
      </c>
      <c r="E74" s="320">
        <v>0</v>
      </c>
      <c r="F74" s="320">
        <v>0</v>
      </c>
      <c r="G74" s="320">
        <v>0</v>
      </c>
      <c r="H74" s="320">
        <v>89</v>
      </c>
    </row>
    <row r="75" spans="1:8" s="321" customFormat="1" x14ac:dyDescent="0.25">
      <c r="A75" s="103" t="s">
        <v>793</v>
      </c>
      <c r="B75" s="320">
        <v>0</v>
      </c>
      <c r="C75" s="320">
        <v>0</v>
      </c>
      <c r="D75" s="320">
        <v>0</v>
      </c>
      <c r="E75" s="320">
        <v>0</v>
      </c>
      <c r="F75" s="320">
        <v>0</v>
      </c>
      <c r="G75" s="320">
        <v>0</v>
      </c>
      <c r="H75" s="320">
        <v>0</v>
      </c>
    </row>
    <row r="76" spans="1:8" s="321" customFormat="1" x14ac:dyDescent="0.25">
      <c r="A76" s="103" t="s">
        <v>1114</v>
      </c>
      <c r="B76" s="320">
        <v>0</v>
      </c>
      <c r="C76" s="320">
        <v>0</v>
      </c>
      <c r="D76" s="320">
        <v>0</v>
      </c>
      <c r="E76" s="320">
        <v>0</v>
      </c>
      <c r="F76" s="320">
        <v>0</v>
      </c>
      <c r="G76" s="320">
        <v>0</v>
      </c>
      <c r="H76" s="320">
        <v>0</v>
      </c>
    </row>
    <row r="77" spans="1:8" s="321" customFormat="1" x14ac:dyDescent="0.25">
      <c r="A77" s="103" t="s">
        <v>1217</v>
      </c>
      <c r="B77" s="320">
        <v>0</v>
      </c>
      <c r="C77" s="320">
        <v>0</v>
      </c>
      <c r="D77" s="320">
        <v>4</v>
      </c>
      <c r="E77" s="320">
        <v>0</v>
      </c>
      <c r="F77" s="320">
        <v>0</v>
      </c>
      <c r="G77" s="320">
        <v>0</v>
      </c>
      <c r="H77" s="320">
        <v>115</v>
      </c>
    </row>
    <row r="78" spans="1:8" s="321" customFormat="1" x14ac:dyDescent="0.25">
      <c r="A78" s="103" t="s">
        <v>919</v>
      </c>
      <c r="B78" s="320">
        <v>0</v>
      </c>
      <c r="C78" s="320">
        <v>0</v>
      </c>
      <c r="D78" s="320">
        <v>0</v>
      </c>
      <c r="E78" s="320">
        <v>0</v>
      </c>
      <c r="F78" s="320">
        <v>0</v>
      </c>
      <c r="G78" s="320">
        <v>0</v>
      </c>
      <c r="H78" s="320">
        <v>831</v>
      </c>
    </row>
    <row r="79" spans="1:8" s="321" customFormat="1" x14ac:dyDescent="0.25">
      <c r="A79" s="103" t="s">
        <v>918</v>
      </c>
      <c r="B79" s="320">
        <v>0</v>
      </c>
      <c r="C79" s="320">
        <v>0</v>
      </c>
      <c r="D79" s="320">
        <v>0</v>
      </c>
      <c r="E79" s="320">
        <v>0</v>
      </c>
      <c r="F79" s="320">
        <v>0</v>
      </c>
      <c r="G79" s="320">
        <v>0</v>
      </c>
      <c r="H79" s="320">
        <v>224</v>
      </c>
    </row>
    <row r="80" spans="1:8" s="321" customFormat="1" x14ac:dyDescent="0.25">
      <c r="A80" s="103" t="s">
        <v>1041</v>
      </c>
      <c r="B80" s="320">
        <v>0</v>
      </c>
      <c r="C80" s="320">
        <v>0</v>
      </c>
      <c r="D80" s="320">
        <v>0</v>
      </c>
      <c r="E80" s="320">
        <v>0</v>
      </c>
      <c r="F80" s="320">
        <v>0</v>
      </c>
      <c r="G80" s="320">
        <v>50</v>
      </c>
      <c r="H80" s="320">
        <v>0</v>
      </c>
    </row>
    <row r="81" spans="1:8" s="321" customFormat="1" x14ac:dyDescent="0.25">
      <c r="A81" s="103" t="s">
        <v>898</v>
      </c>
      <c r="B81" s="320">
        <v>0</v>
      </c>
      <c r="C81" s="320">
        <v>0</v>
      </c>
      <c r="D81" s="320">
        <v>0</v>
      </c>
      <c r="E81" s="320">
        <v>0</v>
      </c>
      <c r="F81" s="320">
        <v>0</v>
      </c>
      <c r="G81" s="320">
        <v>0</v>
      </c>
      <c r="H81" s="320">
        <v>1777</v>
      </c>
    </row>
    <row r="82" spans="1:8" s="321" customFormat="1" x14ac:dyDescent="0.25">
      <c r="A82" s="103" t="s">
        <v>932</v>
      </c>
      <c r="B82" s="320">
        <v>0</v>
      </c>
      <c r="C82" s="320">
        <v>2</v>
      </c>
      <c r="D82" s="320">
        <v>0</v>
      </c>
      <c r="E82" s="320">
        <v>0</v>
      </c>
      <c r="F82" s="320">
        <v>0</v>
      </c>
      <c r="G82" s="320">
        <v>0</v>
      </c>
      <c r="H82" s="320">
        <v>17</v>
      </c>
    </row>
    <row r="83" spans="1:8" s="321" customFormat="1" x14ac:dyDescent="0.25">
      <c r="A83" s="103" t="s">
        <v>1113</v>
      </c>
      <c r="B83" s="320">
        <v>0</v>
      </c>
      <c r="C83" s="320">
        <v>0</v>
      </c>
      <c r="D83" s="320">
        <v>0</v>
      </c>
      <c r="E83" s="320">
        <v>0</v>
      </c>
      <c r="F83" s="320">
        <v>0</v>
      </c>
      <c r="G83" s="320">
        <v>7</v>
      </c>
      <c r="H83" s="320">
        <v>30</v>
      </c>
    </row>
    <row r="84" spans="1:8" s="321" customFormat="1" x14ac:dyDescent="0.25">
      <c r="A84" s="103" t="s">
        <v>1208</v>
      </c>
      <c r="B84" s="320">
        <v>0</v>
      </c>
      <c r="C84" s="320">
        <v>0</v>
      </c>
      <c r="D84" s="320">
        <v>0</v>
      </c>
      <c r="E84" s="320">
        <v>0</v>
      </c>
      <c r="F84" s="320">
        <v>0</v>
      </c>
      <c r="G84" s="320">
        <v>0</v>
      </c>
      <c r="H84" s="320">
        <v>0</v>
      </c>
    </row>
    <row r="85" spans="1:8" s="321" customFormat="1" x14ac:dyDescent="0.25">
      <c r="A85" s="103" t="s">
        <v>1134</v>
      </c>
      <c r="B85" s="320">
        <v>0</v>
      </c>
      <c r="C85" s="320">
        <v>2</v>
      </c>
      <c r="D85" s="320">
        <v>0</v>
      </c>
      <c r="E85" s="320">
        <v>1</v>
      </c>
      <c r="F85" s="320">
        <v>0</v>
      </c>
      <c r="G85" s="320">
        <v>2</v>
      </c>
      <c r="H85" s="320">
        <v>5</v>
      </c>
    </row>
    <row r="86" spans="1:8" s="321" customFormat="1" x14ac:dyDescent="0.25">
      <c r="A86" s="103" t="s">
        <v>801</v>
      </c>
      <c r="B86" s="320">
        <v>0</v>
      </c>
      <c r="C86" s="320">
        <v>0</v>
      </c>
      <c r="D86" s="320">
        <v>0</v>
      </c>
      <c r="E86" s="320">
        <v>0</v>
      </c>
      <c r="F86" s="320">
        <v>0</v>
      </c>
      <c r="G86" s="320">
        <v>0</v>
      </c>
      <c r="H86" s="320">
        <v>14</v>
      </c>
    </row>
    <row r="87" spans="1:8" s="321" customFormat="1" x14ac:dyDescent="0.25">
      <c r="A87" s="103" t="s">
        <v>1186</v>
      </c>
      <c r="B87" s="320">
        <v>0</v>
      </c>
      <c r="C87" s="320">
        <v>0</v>
      </c>
      <c r="D87" s="320">
        <v>2</v>
      </c>
      <c r="E87" s="320">
        <v>0</v>
      </c>
      <c r="F87" s="320">
        <v>0</v>
      </c>
      <c r="G87" s="320">
        <v>411</v>
      </c>
      <c r="H87" s="320">
        <v>694</v>
      </c>
    </row>
    <row r="88" spans="1:8" s="321" customFormat="1" x14ac:dyDescent="0.25">
      <c r="A88" s="103" t="s">
        <v>951</v>
      </c>
      <c r="B88" s="320">
        <v>0</v>
      </c>
      <c r="C88" s="320">
        <v>0</v>
      </c>
      <c r="D88" s="320">
        <v>0</v>
      </c>
      <c r="E88" s="320">
        <v>0</v>
      </c>
      <c r="F88" s="320">
        <v>0</v>
      </c>
      <c r="G88" s="320">
        <v>0</v>
      </c>
      <c r="H88" s="320">
        <v>0</v>
      </c>
    </row>
    <row r="89" spans="1:8" s="321" customFormat="1" x14ac:dyDescent="0.25">
      <c r="A89" s="103" t="s">
        <v>1185</v>
      </c>
      <c r="B89" s="320">
        <v>0</v>
      </c>
      <c r="C89" s="320">
        <v>0</v>
      </c>
      <c r="D89" s="320">
        <v>0</v>
      </c>
      <c r="E89" s="320">
        <v>0</v>
      </c>
      <c r="F89" s="320">
        <v>0</v>
      </c>
      <c r="G89" s="320">
        <v>14</v>
      </c>
      <c r="H89" s="320">
        <v>30</v>
      </c>
    </row>
    <row r="90" spans="1:8" s="321" customFormat="1" x14ac:dyDescent="0.25">
      <c r="A90" s="103" t="s">
        <v>963</v>
      </c>
      <c r="B90" s="320">
        <v>0</v>
      </c>
      <c r="C90" s="320">
        <v>0</v>
      </c>
      <c r="D90" s="320">
        <v>0</v>
      </c>
      <c r="E90" s="320">
        <v>0</v>
      </c>
      <c r="F90" s="320">
        <v>0</v>
      </c>
      <c r="G90" s="320">
        <v>0</v>
      </c>
      <c r="H90" s="320">
        <v>0</v>
      </c>
    </row>
    <row r="91" spans="1:8" s="321" customFormat="1" x14ac:dyDescent="0.25">
      <c r="A91" s="103" t="s">
        <v>1328</v>
      </c>
      <c r="B91" s="320">
        <v>186</v>
      </c>
      <c r="C91" s="320">
        <v>0</v>
      </c>
      <c r="D91" s="320">
        <v>204</v>
      </c>
      <c r="E91" s="320">
        <v>0</v>
      </c>
      <c r="F91" s="320">
        <v>0</v>
      </c>
      <c r="G91" s="320">
        <v>0</v>
      </c>
      <c r="H91" s="320">
        <v>9</v>
      </c>
    </row>
    <row r="92" spans="1:8" s="321" customFormat="1" x14ac:dyDescent="0.25">
      <c r="A92" s="103" t="s">
        <v>917</v>
      </c>
      <c r="B92" s="320">
        <v>0</v>
      </c>
      <c r="C92" s="320">
        <v>0</v>
      </c>
      <c r="D92" s="320">
        <v>0</v>
      </c>
      <c r="E92" s="320">
        <v>0</v>
      </c>
      <c r="F92" s="320">
        <v>0</v>
      </c>
      <c r="G92" s="320">
        <v>0</v>
      </c>
      <c r="H92" s="320">
        <v>69</v>
      </c>
    </row>
    <row r="93" spans="1:8" s="321" customFormat="1" x14ac:dyDescent="0.25">
      <c r="A93" s="103" t="s">
        <v>1212</v>
      </c>
      <c r="B93" s="320">
        <v>0</v>
      </c>
      <c r="C93" s="320">
        <v>0</v>
      </c>
      <c r="D93" s="320">
        <v>0</v>
      </c>
      <c r="E93" s="320">
        <v>0</v>
      </c>
      <c r="F93" s="320">
        <v>0</v>
      </c>
      <c r="G93" s="320">
        <v>0</v>
      </c>
      <c r="H93" s="320">
        <v>0</v>
      </c>
    </row>
    <row r="94" spans="1:8" s="321" customFormat="1" x14ac:dyDescent="0.25">
      <c r="A94" s="103" t="s">
        <v>700</v>
      </c>
      <c r="B94" s="320">
        <v>0</v>
      </c>
      <c r="C94" s="320">
        <v>3</v>
      </c>
      <c r="D94" s="320">
        <v>0</v>
      </c>
      <c r="E94" s="320">
        <v>0</v>
      </c>
      <c r="F94" s="320">
        <v>0</v>
      </c>
      <c r="G94" s="320">
        <v>2</v>
      </c>
      <c r="H94" s="320">
        <v>6</v>
      </c>
    </row>
    <row r="95" spans="1:8" s="321" customFormat="1" x14ac:dyDescent="0.25">
      <c r="A95" s="103" t="s">
        <v>1112</v>
      </c>
      <c r="B95" s="320">
        <v>0</v>
      </c>
      <c r="C95" s="320">
        <v>0</v>
      </c>
      <c r="D95" s="320">
        <v>0</v>
      </c>
      <c r="E95" s="320">
        <v>0</v>
      </c>
      <c r="F95" s="320">
        <v>0</v>
      </c>
      <c r="G95" s="320">
        <v>0</v>
      </c>
      <c r="H95" s="320">
        <v>0</v>
      </c>
    </row>
    <row r="96" spans="1:8" s="321" customFormat="1" x14ac:dyDescent="0.25">
      <c r="A96" s="103" t="s">
        <v>1111</v>
      </c>
      <c r="B96" s="320">
        <v>0</v>
      </c>
      <c r="C96" s="320">
        <v>0</v>
      </c>
      <c r="D96" s="320">
        <v>0</v>
      </c>
      <c r="E96" s="320">
        <v>0</v>
      </c>
      <c r="F96" s="320">
        <v>0</v>
      </c>
      <c r="G96" s="320">
        <v>0</v>
      </c>
      <c r="H96" s="320">
        <v>0</v>
      </c>
    </row>
    <row r="97" spans="1:8" s="321" customFormat="1" x14ac:dyDescent="0.25">
      <c r="A97" s="103" t="s">
        <v>1207</v>
      </c>
      <c r="B97" s="320">
        <v>0</v>
      </c>
      <c r="C97" s="320">
        <v>0</v>
      </c>
      <c r="D97" s="320">
        <v>0</v>
      </c>
      <c r="E97" s="320">
        <v>0</v>
      </c>
      <c r="F97" s="320">
        <v>0</v>
      </c>
      <c r="G97" s="320">
        <v>0</v>
      </c>
      <c r="H97" s="320">
        <v>24</v>
      </c>
    </row>
    <row r="98" spans="1:8" s="321" customFormat="1" x14ac:dyDescent="0.25">
      <c r="A98" s="103" t="s">
        <v>693</v>
      </c>
      <c r="B98" s="320">
        <v>62</v>
      </c>
      <c r="C98" s="320">
        <v>1</v>
      </c>
      <c r="D98" s="320">
        <v>171</v>
      </c>
      <c r="E98" s="320">
        <v>0</v>
      </c>
      <c r="F98" s="320">
        <v>0</v>
      </c>
      <c r="G98" s="320">
        <v>1</v>
      </c>
      <c r="H98" s="320">
        <v>434</v>
      </c>
    </row>
    <row r="99" spans="1:8" s="321" customFormat="1" x14ac:dyDescent="0.25">
      <c r="A99" s="103" t="s">
        <v>1138</v>
      </c>
      <c r="B99" s="320">
        <v>0</v>
      </c>
      <c r="C99" s="320">
        <v>0</v>
      </c>
      <c r="D99" s="320">
        <v>0</v>
      </c>
      <c r="E99" s="320">
        <v>0</v>
      </c>
      <c r="F99" s="320">
        <v>0</v>
      </c>
      <c r="G99" s="320">
        <v>0</v>
      </c>
      <c r="H99" s="320">
        <v>0</v>
      </c>
    </row>
    <row r="100" spans="1:8" s="321" customFormat="1" x14ac:dyDescent="0.25">
      <c r="A100" s="103" t="s">
        <v>780</v>
      </c>
      <c r="B100" s="320">
        <v>0</v>
      </c>
      <c r="C100" s="320">
        <v>0</v>
      </c>
      <c r="D100" s="320">
        <v>0</v>
      </c>
      <c r="E100" s="320">
        <v>0</v>
      </c>
      <c r="F100" s="320">
        <v>0</v>
      </c>
      <c r="G100" s="320">
        <v>4</v>
      </c>
      <c r="H100" s="320">
        <v>13</v>
      </c>
    </row>
    <row r="101" spans="1:8" s="321" customFormat="1" x14ac:dyDescent="0.25">
      <c r="A101" s="103" t="s">
        <v>950</v>
      </c>
      <c r="B101" s="320">
        <v>11</v>
      </c>
      <c r="C101" s="320">
        <v>0</v>
      </c>
      <c r="D101" s="320">
        <v>73</v>
      </c>
      <c r="E101" s="320">
        <v>0</v>
      </c>
      <c r="F101" s="320">
        <v>1</v>
      </c>
      <c r="G101" s="320">
        <v>0</v>
      </c>
      <c r="H101" s="320">
        <v>335</v>
      </c>
    </row>
    <row r="102" spans="1:8" s="321" customFormat="1" x14ac:dyDescent="0.25">
      <c r="A102" s="103" t="s">
        <v>897</v>
      </c>
      <c r="B102" s="320">
        <v>0</v>
      </c>
      <c r="C102" s="320">
        <v>0</v>
      </c>
      <c r="D102" s="320">
        <v>0</v>
      </c>
      <c r="E102" s="320">
        <v>0</v>
      </c>
      <c r="F102" s="320">
        <v>0</v>
      </c>
      <c r="G102" s="320">
        <v>0</v>
      </c>
      <c r="H102" s="320">
        <v>15</v>
      </c>
    </row>
    <row r="103" spans="1:8" s="321" customFormat="1" x14ac:dyDescent="0.25">
      <c r="A103" s="103" t="s">
        <v>1315</v>
      </c>
      <c r="B103" s="320">
        <v>0</v>
      </c>
      <c r="C103" s="320">
        <v>5</v>
      </c>
      <c r="D103" s="320">
        <v>0</v>
      </c>
      <c r="E103" s="320">
        <v>0</v>
      </c>
      <c r="F103" s="320">
        <v>0</v>
      </c>
      <c r="G103" s="320">
        <v>2</v>
      </c>
      <c r="H103" s="320">
        <v>0</v>
      </c>
    </row>
    <row r="104" spans="1:8" s="321" customFormat="1" x14ac:dyDescent="0.25">
      <c r="A104" s="103" t="s">
        <v>994</v>
      </c>
      <c r="B104" s="320">
        <v>0</v>
      </c>
      <c r="C104" s="320">
        <v>0</v>
      </c>
      <c r="D104" s="320">
        <v>0</v>
      </c>
      <c r="E104" s="320">
        <v>4</v>
      </c>
      <c r="F104" s="320">
        <v>0</v>
      </c>
      <c r="G104" s="320">
        <v>0</v>
      </c>
      <c r="H104" s="320">
        <v>178</v>
      </c>
    </row>
    <row r="105" spans="1:8" s="321" customFormat="1" x14ac:dyDescent="0.25">
      <c r="A105" s="103" t="s">
        <v>800</v>
      </c>
      <c r="B105" s="320">
        <v>0</v>
      </c>
      <c r="C105" s="320">
        <v>0</v>
      </c>
      <c r="D105" s="320">
        <v>0</v>
      </c>
      <c r="E105" s="320">
        <v>0</v>
      </c>
      <c r="F105" s="320">
        <v>0</v>
      </c>
      <c r="G105" s="320">
        <v>2</v>
      </c>
      <c r="H105" s="320">
        <v>0</v>
      </c>
    </row>
    <row r="106" spans="1:8" s="321" customFormat="1" x14ac:dyDescent="0.25">
      <c r="A106" s="103" t="s">
        <v>1110</v>
      </c>
      <c r="B106" s="320">
        <v>0</v>
      </c>
      <c r="C106" s="320">
        <v>0</v>
      </c>
      <c r="D106" s="320">
        <v>0</v>
      </c>
      <c r="E106" s="320">
        <v>0</v>
      </c>
      <c r="F106" s="320">
        <v>0</v>
      </c>
      <c r="G106" s="320">
        <v>0</v>
      </c>
      <c r="H106" s="320">
        <v>17</v>
      </c>
    </row>
    <row r="107" spans="1:8" s="321" customFormat="1" x14ac:dyDescent="0.25">
      <c r="A107" s="103" t="s">
        <v>1190</v>
      </c>
      <c r="B107" s="320">
        <v>0</v>
      </c>
      <c r="C107" s="320">
        <v>0</v>
      </c>
      <c r="D107" s="320">
        <v>0</v>
      </c>
      <c r="E107" s="320">
        <v>0</v>
      </c>
      <c r="F107" s="320">
        <v>0</v>
      </c>
      <c r="G107" s="320">
        <v>0</v>
      </c>
      <c r="H107" s="320">
        <v>0</v>
      </c>
    </row>
    <row r="108" spans="1:8" s="321" customFormat="1" x14ac:dyDescent="0.25">
      <c r="A108" s="103" t="s">
        <v>1109</v>
      </c>
      <c r="B108" s="320">
        <v>0</v>
      </c>
      <c r="C108" s="320">
        <v>0</v>
      </c>
      <c r="D108" s="320">
        <v>0</v>
      </c>
      <c r="E108" s="320">
        <v>0</v>
      </c>
      <c r="F108" s="320">
        <v>0</v>
      </c>
      <c r="G108" s="320">
        <v>0</v>
      </c>
      <c r="H108" s="320">
        <v>0</v>
      </c>
    </row>
    <row r="109" spans="1:8" s="321" customFormat="1" x14ac:dyDescent="0.25">
      <c r="A109" s="103" t="s">
        <v>1108</v>
      </c>
      <c r="B109" s="320">
        <v>0</v>
      </c>
      <c r="C109" s="320">
        <v>0</v>
      </c>
      <c r="D109" s="320">
        <v>4</v>
      </c>
      <c r="E109" s="320">
        <v>0</v>
      </c>
      <c r="F109" s="320">
        <v>4</v>
      </c>
      <c r="G109" s="320">
        <v>0</v>
      </c>
      <c r="H109" s="320">
        <v>271</v>
      </c>
    </row>
    <row r="110" spans="1:8" s="321" customFormat="1" x14ac:dyDescent="0.25">
      <c r="A110" s="103" t="s">
        <v>841</v>
      </c>
      <c r="B110" s="320">
        <v>54</v>
      </c>
      <c r="C110" s="320">
        <v>3</v>
      </c>
      <c r="D110" s="320">
        <v>0</v>
      </c>
      <c r="E110" s="320">
        <v>0</v>
      </c>
      <c r="F110" s="320">
        <v>0</v>
      </c>
      <c r="G110" s="320">
        <v>15</v>
      </c>
      <c r="H110" s="320">
        <v>2</v>
      </c>
    </row>
    <row r="111" spans="1:8" s="321" customFormat="1" x14ac:dyDescent="0.25">
      <c r="A111" s="103" t="s">
        <v>993</v>
      </c>
      <c r="B111" s="320">
        <v>0</v>
      </c>
      <c r="C111" s="320">
        <v>0</v>
      </c>
      <c r="D111" s="320">
        <v>0</v>
      </c>
      <c r="E111" s="320">
        <v>0</v>
      </c>
      <c r="F111" s="320">
        <v>0</v>
      </c>
      <c r="G111" s="320">
        <v>0</v>
      </c>
      <c r="H111" s="320">
        <v>0</v>
      </c>
    </row>
    <row r="112" spans="1:8" s="321" customFormat="1" x14ac:dyDescent="0.25">
      <c r="A112" s="103" t="s">
        <v>862</v>
      </c>
      <c r="B112" s="320">
        <v>0</v>
      </c>
      <c r="C112" s="320">
        <v>0</v>
      </c>
      <c r="D112" s="320">
        <v>0</v>
      </c>
      <c r="E112" s="320">
        <v>37</v>
      </c>
      <c r="F112" s="320">
        <v>3</v>
      </c>
      <c r="G112" s="320">
        <v>37</v>
      </c>
      <c r="H112" s="320">
        <v>22</v>
      </c>
    </row>
    <row r="113" spans="1:8" s="321" customFormat="1" x14ac:dyDescent="0.25">
      <c r="A113" s="103" t="s">
        <v>992</v>
      </c>
      <c r="B113" s="320">
        <v>0</v>
      </c>
      <c r="C113" s="320">
        <v>0</v>
      </c>
      <c r="D113" s="320">
        <v>0</v>
      </c>
      <c r="E113" s="320">
        <v>1</v>
      </c>
      <c r="F113" s="320">
        <v>9</v>
      </c>
      <c r="G113" s="320">
        <v>4</v>
      </c>
      <c r="H113" s="320">
        <v>168</v>
      </c>
    </row>
    <row r="114" spans="1:8" s="321" customFormat="1" x14ac:dyDescent="0.25">
      <c r="A114" s="103" t="s">
        <v>1313</v>
      </c>
      <c r="B114" s="320">
        <v>10</v>
      </c>
      <c r="C114" s="320">
        <v>0</v>
      </c>
      <c r="D114" s="320">
        <v>0</v>
      </c>
      <c r="E114" s="320">
        <v>5</v>
      </c>
      <c r="F114" s="320">
        <v>2</v>
      </c>
      <c r="G114" s="320">
        <v>9</v>
      </c>
      <c r="H114" s="320">
        <v>188</v>
      </c>
    </row>
    <row r="115" spans="1:8" s="321" customFormat="1" x14ac:dyDescent="0.25">
      <c r="A115" s="103" t="s">
        <v>756</v>
      </c>
      <c r="B115" s="320">
        <v>58</v>
      </c>
      <c r="C115" s="320">
        <v>0</v>
      </c>
      <c r="D115" s="320">
        <v>32</v>
      </c>
      <c r="E115" s="320">
        <v>0</v>
      </c>
      <c r="F115" s="320">
        <v>0</v>
      </c>
      <c r="G115" s="320">
        <v>16</v>
      </c>
      <c r="H115" s="320">
        <v>263</v>
      </c>
    </row>
    <row r="116" spans="1:8" s="321" customFormat="1" x14ac:dyDescent="0.25">
      <c r="A116" s="103" t="s">
        <v>896</v>
      </c>
      <c r="B116" s="320">
        <v>0</v>
      </c>
      <c r="C116" s="320">
        <v>0</v>
      </c>
      <c r="D116" s="320">
        <v>0</v>
      </c>
      <c r="E116" s="320">
        <v>0</v>
      </c>
      <c r="F116" s="320">
        <v>0</v>
      </c>
      <c r="G116" s="320">
        <v>1</v>
      </c>
      <c r="H116" s="320">
        <v>0</v>
      </c>
    </row>
    <row r="117" spans="1:8" s="321" customFormat="1" x14ac:dyDescent="0.25">
      <c r="A117" s="103" t="s">
        <v>674</v>
      </c>
      <c r="B117" s="320">
        <v>0</v>
      </c>
      <c r="C117" s="320">
        <v>3</v>
      </c>
      <c r="D117" s="320">
        <v>0</v>
      </c>
      <c r="E117" s="320">
        <v>10</v>
      </c>
      <c r="F117" s="320">
        <v>0</v>
      </c>
      <c r="G117" s="320">
        <v>8</v>
      </c>
      <c r="H117" s="320">
        <v>24</v>
      </c>
    </row>
    <row r="118" spans="1:8" s="321" customFormat="1" x14ac:dyDescent="0.25">
      <c r="A118" s="103" t="s">
        <v>1017</v>
      </c>
      <c r="B118" s="320">
        <v>0</v>
      </c>
      <c r="C118" s="320">
        <v>0</v>
      </c>
      <c r="D118" s="320">
        <v>0</v>
      </c>
      <c r="E118" s="320">
        <v>0</v>
      </c>
      <c r="F118" s="320">
        <v>0</v>
      </c>
      <c r="G118" s="320">
        <v>0</v>
      </c>
      <c r="H118" s="320">
        <v>0</v>
      </c>
    </row>
    <row r="119" spans="1:8" s="321" customFormat="1" x14ac:dyDescent="0.25">
      <c r="A119" s="103" t="s">
        <v>1148</v>
      </c>
      <c r="B119" s="320">
        <v>0</v>
      </c>
      <c r="C119" s="320">
        <v>0</v>
      </c>
      <c r="D119" s="320">
        <v>0</v>
      </c>
      <c r="E119" s="320">
        <v>0</v>
      </c>
      <c r="F119" s="320">
        <v>0</v>
      </c>
      <c r="G119" s="320">
        <v>0</v>
      </c>
      <c r="H119" s="320">
        <v>68</v>
      </c>
    </row>
    <row r="120" spans="1:8" s="321" customFormat="1" x14ac:dyDescent="0.25">
      <c r="A120" s="103" t="s">
        <v>949</v>
      </c>
      <c r="B120" s="320">
        <v>10</v>
      </c>
      <c r="C120" s="320">
        <v>0</v>
      </c>
      <c r="D120" s="320">
        <v>0</v>
      </c>
      <c r="E120" s="320">
        <v>1</v>
      </c>
      <c r="F120" s="320">
        <v>0</v>
      </c>
      <c r="G120" s="320">
        <v>34</v>
      </c>
      <c r="H120" s="320">
        <v>0</v>
      </c>
    </row>
    <row r="121" spans="1:8" s="321" customFormat="1" x14ac:dyDescent="0.25">
      <c r="A121" s="103" t="s">
        <v>1107</v>
      </c>
      <c r="B121" s="320">
        <v>0</v>
      </c>
      <c r="C121" s="320">
        <v>0</v>
      </c>
      <c r="D121" s="320">
        <v>0</v>
      </c>
      <c r="E121" s="320">
        <v>0</v>
      </c>
      <c r="F121" s="320">
        <v>0</v>
      </c>
      <c r="G121" s="320">
        <v>0</v>
      </c>
      <c r="H121" s="320">
        <v>33</v>
      </c>
    </row>
    <row r="122" spans="1:8" s="321" customFormat="1" x14ac:dyDescent="0.25">
      <c r="A122" s="103" t="s">
        <v>777</v>
      </c>
      <c r="B122" s="320">
        <v>0</v>
      </c>
      <c r="C122" s="320">
        <v>0</v>
      </c>
      <c r="D122" s="320">
        <v>0</v>
      </c>
      <c r="E122" s="320">
        <v>0</v>
      </c>
      <c r="F122" s="320">
        <v>0</v>
      </c>
      <c r="G122" s="320">
        <v>69</v>
      </c>
      <c r="H122" s="320">
        <v>30</v>
      </c>
    </row>
    <row r="123" spans="1:8" s="321" customFormat="1" x14ac:dyDescent="0.25">
      <c r="A123" s="103" t="s">
        <v>808</v>
      </c>
      <c r="B123" s="320">
        <v>0</v>
      </c>
      <c r="C123" s="320">
        <v>0</v>
      </c>
      <c r="D123" s="320">
        <v>0</v>
      </c>
      <c r="E123" s="320">
        <v>0</v>
      </c>
      <c r="F123" s="320">
        <v>0</v>
      </c>
      <c r="G123" s="320">
        <v>0</v>
      </c>
      <c r="H123" s="320">
        <v>0</v>
      </c>
    </row>
    <row r="124" spans="1:8" s="321" customFormat="1" x14ac:dyDescent="0.25">
      <c r="A124" s="103" t="s">
        <v>819</v>
      </c>
      <c r="B124" s="320">
        <v>0</v>
      </c>
      <c r="C124" s="320">
        <v>0</v>
      </c>
      <c r="D124" s="320">
        <v>0</v>
      </c>
      <c r="E124" s="320">
        <v>0</v>
      </c>
      <c r="F124" s="320">
        <v>0</v>
      </c>
      <c r="G124" s="320">
        <v>0</v>
      </c>
      <c r="H124" s="320">
        <v>0</v>
      </c>
    </row>
    <row r="125" spans="1:8" s="321" customFormat="1" x14ac:dyDescent="0.25">
      <c r="A125" s="103" t="s">
        <v>1026</v>
      </c>
      <c r="B125" s="320">
        <v>0</v>
      </c>
      <c r="C125" s="320">
        <v>0</v>
      </c>
      <c r="D125" s="320">
        <v>0</v>
      </c>
      <c r="E125" s="320">
        <v>0</v>
      </c>
      <c r="F125" s="320">
        <v>0</v>
      </c>
      <c r="G125" s="320">
        <v>0</v>
      </c>
      <c r="H125" s="320">
        <v>0</v>
      </c>
    </row>
    <row r="126" spans="1:8" s="321" customFormat="1" x14ac:dyDescent="0.25">
      <c r="A126" s="103" t="s">
        <v>1106</v>
      </c>
      <c r="B126" s="320">
        <v>0</v>
      </c>
      <c r="C126" s="320">
        <v>0</v>
      </c>
      <c r="D126" s="320">
        <v>0</v>
      </c>
      <c r="E126" s="320">
        <v>0</v>
      </c>
      <c r="F126" s="320">
        <v>0</v>
      </c>
      <c r="G126" s="320">
        <v>0</v>
      </c>
      <c r="H126" s="320">
        <v>87</v>
      </c>
    </row>
    <row r="127" spans="1:8" s="321" customFormat="1" x14ac:dyDescent="0.25">
      <c r="A127" s="103" t="s">
        <v>1105</v>
      </c>
      <c r="B127" s="320">
        <v>0</v>
      </c>
      <c r="C127" s="320">
        <v>0</v>
      </c>
      <c r="D127" s="320">
        <v>0</v>
      </c>
      <c r="E127" s="320">
        <v>6</v>
      </c>
      <c r="F127" s="320">
        <v>0</v>
      </c>
      <c r="G127" s="320">
        <v>0</v>
      </c>
      <c r="H127" s="320">
        <v>18</v>
      </c>
    </row>
    <row r="128" spans="1:8" s="321" customFormat="1" x14ac:dyDescent="0.25">
      <c r="A128" s="103" t="s">
        <v>1236</v>
      </c>
      <c r="B128" s="320">
        <v>0</v>
      </c>
      <c r="C128" s="320">
        <v>0</v>
      </c>
      <c r="D128" s="320">
        <v>0</v>
      </c>
      <c r="E128" s="320">
        <v>0</v>
      </c>
      <c r="F128" s="320">
        <v>17</v>
      </c>
      <c r="G128" s="320">
        <v>0</v>
      </c>
      <c r="H128" s="320">
        <v>770</v>
      </c>
    </row>
    <row r="129" spans="1:8" s="321" customFormat="1" x14ac:dyDescent="0.25">
      <c r="A129" s="103" t="s">
        <v>818</v>
      </c>
      <c r="B129" s="320">
        <v>0</v>
      </c>
      <c r="C129" s="320">
        <v>0</v>
      </c>
      <c r="D129" s="320">
        <v>0</v>
      </c>
      <c r="E129" s="320">
        <v>0</v>
      </c>
      <c r="F129" s="320">
        <v>0</v>
      </c>
      <c r="G129" s="320">
        <v>0</v>
      </c>
      <c r="H129" s="320">
        <v>0</v>
      </c>
    </row>
    <row r="130" spans="1:8" s="321" customFormat="1" x14ac:dyDescent="0.25">
      <c r="A130" s="103" t="s">
        <v>861</v>
      </c>
      <c r="B130" s="320">
        <v>0</v>
      </c>
      <c r="C130" s="320">
        <v>0</v>
      </c>
      <c r="D130" s="320">
        <v>0</v>
      </c>
      <c r="E130" s="320">
        <v>0</v>
      </c>
      <c r="F130" s="320">
        <v>0</v>
      </c>
      <c r="G130" s="320">
        <v>0</v>
      </c>
      <c r="H130" s="320">
        <v>0</v>
      </c>
    </row>
    <row r="131" spans="1:8" s="321" customFormat="1" x14ac:dyDescent="0.25">
      <c r="A131" s="103" t="s">
        <v>1324</v>
      </c>
      <c r="B131" s="320">
        <v>0</v>
      </c>
      <c r="C131" s="320">
        <v>0</v>
      </c>
      <c r="D131" s="320">
        <v>0</v>
      </c>
      <c r="E131" s="320">
        <v>0</v>
      </c>
      <c r="F131" s="320">
        <v>0</v>
      </c>
      <c r="G131" s="320">
        <v>0</v>
      </c>
      <c r="H131" s="320">
        <v>117</v>
      </c>
    </row>
    <row r="132" spans="1:8" s="321" customFormat="1" x14ac:dyDescent="0.25">
      <c r="A132" s="103" t="s">
        <v>895</v>
      </c>
      <c r="B132" s="320">
        <v>0</v>
      </c>
      <c r="C132" s="320">
        <v>0</v>
      </c>
      <c r="D132" s="320">
        <v>284</v>
      </c>
      <c r="E132" s="320">
        <v>0</v>
      </c>
      <c r="F132" s="320">
        <v>0</v>
      </c>
      <c r="G132" s="320">
        <v>0</v>
      </c>
      <c r="H132" s="320">
        <v>94</v>
      </c>
    </row>
    <row r="133" spans="1:8" s="321" customFormat="1" x14ac:dyDescent="0.25">
      <c r="A133" s="103" t="s">
        <v>1158</v>
      </c>
      <c r="B133" s="320">
        <v>0</v>
      </c>
      <c r="C133" s="320">
        <v>80</v>
      </c>
      <c r="D133" s="320">
        <v>0</v>
      </c>
      <c r="E133" s="320">
        <v>7</v>
      </c>
      <c r="F133" s="320">
        <v>0</v>
      </c>
      <c r="G133" s="320">
        <v>92</v>
      </c>
      <c r="H133" s="320">
        <v>6</v>
      </c>
    </row>
    <row r="134" spans="1:8" s="321" customFormat="1" x14ac:dyDescent="0.25">
      <c r="A134" s="103" t="s">
        <v>1206</v>
      </c>
      <c r="B134" s="320">
        <v>0</v>
      </c>
      <c r="C134" s="320">
        <v>0</v>
      </c>
      <c r="D134" s="320">
        <v>0</v>
      </c>
      <c r="E134" s="320">
        <v>0</v>
      </c>
      <c r="F134" s="320">
        <v>0</v>
      </c>
      <c r="G134" s="320">
        <v>0</v>
      </c>
      <c r="H134" s="320">
        <v>18</v>
      </c>
    </row>
    <row r="135" spans="1:8" s="321" customFormat="1" x14ac:dyDescent="0.25">
      <c r="A135" s="103" t="s">
        <v>673</v>
      </c>
      <c r="B135" s="320">
        <v>0</v>
      </c>
      <c r="C135" s="320">
        <v>0</v>
      </c>
      <c r="D135" s="320">
        <v>0</v>
      </c>
      <c r="E135" s="320">
        <v>0</v>
      </c>
      <c r="F135" s="320">
        <v>0</v>
      </c>
      <c r="G135" s="320">
        <v>0</v>
      </c>
      <c r="H135" s="320">
        <v>452</v>
      </c>
    </row>
    <row r="136" spans="1:8" s="321" customFormat="1" x14ac:dyDescent="0.25">
      <c r="A136" s="103" t="s">
        <v>1104</v>
      </c>
      <c r="B136" s="320">
        <v>48</v>
      </c>
      <c r="C136" s="320">
        <v>0</v>
      </c>
      <c r="D136" s="320">
        <v>0</v>
      </c>
      <c r="E136" s="320">
        <v>0</v>
      </c>
      <c r="F136" s="320">
        <v>0</v>
      </c>
      <c r="G136" s="320">
        <v>1</v>
      </c>
      <c r="H136" s="320">
        <v>457</v>
      </c>
    </row>
    <row r="137" spans="1:8" s="321" customFormat="1" x14ac:dyDescent="0.25">
      <c r="A137" s="103" t="s">
        <v>1103</v>
      </c>
      <c r="B137" s="320">
        <v>4</v>
      </c>
      <c r="C137" s="320">
        <v>0</v>
      </c>
      <c r="D137" s="320">
        <v>2</v>
      </c>
      <c r="E137" s="320">
        <v>0</v>
      </c>
      <c r="F137" s="320">
        <v>0</v>
      </c>
      <c r="G137" s="320">
        <v>0</v>
      </c>
      <c r="H137" s="320">
        <v>46</v>
      </c>
    </row>
    <row r="138" spans="1:8" s="321" customFormat="1" x14ac:dyDescent="0.25">
      <c r="A138" s="103" t="s">
        <v>931</v>
      </c>
      <c r="B138" s="320">
        <v>0</v>
      </c>
      <c r="C138" s="320">
        <v>0</v>
      </c>
      <c r="D138" s="320">
        <v>0</v>
      </c>
      <c r="E138" s="320">
        <v>0</v>
      </c>
      <c r="F138" s="320">
        <v>0</v>
      </c>
      <c r="G138" s="320">
        <v>0</v>
      </c>
      <c r="H138" s="320">
        <v>793</v>
      </c>
    </row>
    <row r="139" spans="1:8" s="321" customFormat="1" x14ac:dyDescent="0.25">
      <c r="A139" s="103" t="s">
        <v>1235</v>
      </c>
      <c r="B139" s="320">
        <v>1</v>
      </c>
      <c r="C139" s="320">
        <v>0</v>
      </c>
      <c r="D139" s="320">
        <v>3</v>
      </c>
      <c r="E139" s="320">
        <v>0</v>
      </c>
      <c r="F139" s="320">
        <v>4</v>
      </c>
      <c r="G139" s="320">
        <v>0</v>
      </c>
      <c r="H139" s="320">
        <v>70</v>
      </c>
    </row>
    <row r="140" spans="1:8" s="321" customFormat="1" x14ac:dyDescent="0.25">
      <c r="A140" s="103" t="s">
        <v>894</v>
      </c>
      <c r="B140" s="320">
        <v>2</v>
      </c>
      <c r="C140" s="320">
        <v>6</v>
      </c>
      <c r="D140" s="320">
        <v>0</v>
      </c>
      <c r="E140" s="320">
        <v>2</v>
      </c>
      <c r="F140" s="320">
        <v>0</v>
      </c>
      <c r="G140" s="320">
        <v>7</v>
      </c>
      <c r="H140" s="320">
        <v>131</v>
      </c>
    </row>
    <row r="141" spans="1:8" s="321" customFormat="1" x14ac:dyDescent="0.25">
      <c r="A141" s="103" t="s">
        <v>881</v>
      </c>
      <c r="B141" s="320">
        <v>0</v>
      </c>
      <c r="C141" s="320">
        <v>0</v>
      </c>
      <c r="D141" s="320">
        <v>0</v>
      </c>
      <c r="E141" s="320">
        <v>0</v>
      </c>
      <c r="F141" s="320">
        <v>0</v>
      </c>
      <c r="G141" s="320">
        <v>0</v>
      </c>
      <c r="H141" s="320">
        <v>8</v>
      </c>
    </row>
    <row r="142" spans="1:8" s="321" customFormat="1" x14ac:dyDescent="0.25">
      <c r="A142" s="103" t="s">
        <v>893</v>
      </c>
      <c r="B142" s="320">
        <v>0</v>
      </c>
      <c r="C142" s="320">
        <v>1</v>
      </c>
      <c r="D142" s="320">
        <v>0</v>
      </c>
      <c r="E142" s="320">
        <v>1</v>
      </c>
      <c r="F142" s="320">
        <v>0</v>
      </c>
      <c r="G142" s="320">
        <v>18</v>
      </c>
      <c r="H142" s="320">
        <v>220</v>
      </c>
    </row>
    <row r="143" spans="1:8" s="321" customFormat="1" x14ac:dyDescent="0.25">
      <c r="A143" s="103" t="s">
        <v>817</v>
      </c>
      <c r="B143" s="320">
        <v>0</v>
      </c>
      <c r="C143" s="320">
        <v>0</v>
      </c>
      <c r="D143" s="320">
        <v>0</v>
      </c>
      <c r="E143" s="320">
        <v>0</v>
      </c>
      <c r="F143" s="320">
        <v>0</v>
      </c>
      <c r="G143" s="320">
        <v>0</v>
      </c>
      <c r="H143" s="320">
        <v>0</v>
      </c>
    </row>
    <row r="144" spans="1:8" s="321" customFormat="1" x14ac:dyDescent="0.25">
      <c r="A144" s="103" t="s">
        <v>1167</v>
      </c>
      <c r="B144" s="320">
        <v>38</v>
      </c>
      <c r="C144" s="320">
        <v>0</v>
      </c>
      <c r="D144" s="320">
        <v>12</v>
      </c>
      <c r="E144" s="320">
        <v>0</v>
      </c>
      <c r="F144" s="320">
        <v>0</v>
      </c>
      <c r="G144" s="320">
        <v>0</v>
      </c>
      <c r="H144" s="320">
        <v>30</v>
      </c>
    </row>
    <row r="145" spans="1:8" s="321" customFormat="1" x14ac:dyDescent="0.25">
      <c r="A145" s="103" t="s">
        <v>776</v>
      </c>
      <c r="B145" s="320">
        <v>0</v>
      </c>
      <c r="C145" s="320">
        <v>0</v>
      </c>
      <c r="D145" s="320">
        <v>0</v>
      </c>
      <c r="E145" s="320">
        <v>0</v>
      </c>
      <c r="F145" s="320">
        <v>0</v>
      </c>
      <c r="G145" s="320">
        <v>0</v>
      </c>
      <c r="H145" s="320">
        <v>0</v>
      </c>
    </row>
    <row r="146" spans="1:8" s="321" customFormat="1" x14ac:dyDescent="0.25">
      <c r="A146" s="103" t="s">
        <v>1316</v>
      </c>
      <c r="B146" s="320">
        <v>6</v>
      </c>
      <c r="C146" s="320">
        <v>6</v>
      </c>
      <c r="D146" s="320">
        <v>47</v>
      </c>
      <c r="E146" s="320">
        <v>8</v>
      </c>
      <c r="F146" s="320">
        <v>1</v>
      </c>
      <c r="G146" s="320">
        <v>0</v>
      </c>
      <c r="H146" s="320">
        <v>0</v>
      </c>
    </row>
    <row r="147" spans="1:8" s="321" customFormat="1" x14ac:dyDescent="0.25">
      <c r="A147" s="103" t="s">
        <v>807</v>
      </c>
      <c r="B147" s="320">
        <v>0</v>
      </c>
      <c r="C147" s="320">
        <v>0</v>
      </c>
      <c r="D147" s="320">
        <v>0</v>
      </c>
      <c r="E147" s="320">
        <v>0</v>
      </c>
      <c r="F147" s="320">
        <v>0</v>
      </c>
      <c r="G147" s="320">
        <v>0</v>
      </c>
      <c r="H147" s="320">
        <v>312</v>
      </c>
    </row>
    <row r="148" spans="1:8" s="321" customFormat="1" x14ac:dyDescent="0.25">
      <c r="A148" s="103" t="s">
        <v>775</v>
      </c>
      <c r="B148" s="320">
        <v>0</v>
      </c>
      <c r="C148" s="320">
        <v>0</v>
      </c>
      <c r="D148" s="320">
        <v>0</v>
      </c>
      <c r="E148" s="320">
        <v>0</v>
      </c>
      <c r="F148" s="320">
        <v>0</v>
      </c>
      <c r="G148" s="320">
        <v>0</v>
      </c>
      <c r="H148" s="320">
        <v>0</v>
      </c>
    </row>
    <row r="149" spans="1:8" s="321" customFormat="1" x14ac:dyDescent="0.25">
      <c r="A149" s="103" t="s">
        <v>1166</v>
      </c>
      <c r="B149" s="320">
        <v>0</v>
      </c>
      <c r="C149" s="320">
        <v>0</v>
      </c>
      <c r="D149" s="320">
        <v>0</v>
      </c>
      <c r="E149" s="320">
        <v>0</v>
      </c>
      <c r="F149" s="320">
        <v>0</v>
      </c>
      <c r="G149" s="320">
        <v>0</v>
      </c>
      <c r="H149" s="320">
        <v>0</v>
      </c>
    </row>
    <row r="150" spans="1:8" s="321" customFormat="1" x14ac:dyDescent="0.25">
      <c r="A150" s="103" t="s">
        <v>766</v>
      </c>
      <c r="B150" s="320">
        <v>0</v>
      </c>
      <c r="C150" s="320">
        <v>0</v>
      </c>
      <c r="D150" s="320">
        <v>0</v>
      </c>
      <c r="E150" s="320">
        <v>0</v>
      </c>
      <c r="F150" s="320">
        <v>0</v>
      </c>
      <c r="G150" s="320">
        <v>19</v>
      </c>
      <c r="H150" s="320">
        <v>0</v>
      </c>
    </row>
    <row r="151" spans="1:8" s="321" customFormat="1" x14ac:dyDescent="0.25">
      <c r="A151" s="103" t="s">
        <v>1184</v>
      </c>
      <c r="B151" s="320">
        <v>0</v>
      </c>
      <c r="C151" s="320">
        <v>0</v>
      </c>
      <c r="D151" s="320">
        <v>0</v>
      </c>
      <c r="E151" s="320">
        <v>0</v>
      </c>
      <c r="F151" s="320">
        <v>0</v>
      </c>
      <c r="G151" s="320">
        <v>0</v>
      </c>
      <c r="H151" s="320">
        <v>0</v>
      </c>
    </row>
    <row r="152" spans="1:8" s="321" customFormat="1" x14ac:dyDescent="0.25">
      <c r="A152" s="103" t="s">
        <v>930</v>
      </c>
      <c r="B152" s="320">
        <v>28</v>
      </c>
      <c r="C152" s="320">
        <v>0</v>
      </c>
      <c r="D152" s="320">
        <v>172</v>
      </c>
      <c r="E152" s="320">
        <v>0</v>
      </c>
      <c r="F152" s="320">
        <v>80</v>
      </c>
      <c r="G152" s="320">
        <v>181</v>
      </c>
      <c r="H152" s="320">
        <v>449</v>
      </c>
    </row>
    <row r="153" spans="1:8" s="321" customFormat="1" x14ac:dyDescent="0.25">
      <c r="A153" s="103" t="s">
        <v>916</v>
      </c>
      <c r="B153" s="320">
        <v>0</v>
      </c>
      <c r="C153" s="320">
        <v>0</v>
      </c>
      <c r="D153" s="320">
        <v>0</v>
      </c>
      <c r="E153" s="320">
        <v>0</v>
      </c>
      <c r="F153" s="320">
        <v>0</v>
      </c>
      <c r="G153" s="320">
        <v>0</v>
      </c>
      <c r="H153" s="320">
        <v>419</v>
      </c>
    </row>
    <row r="154" spans="1:8" s="321" customFormat="1" x14ac:dyDescent="0.25">
      <c r="A154" s="103" t="s">
        <v>1032</v>
      </c>
      <c r="B154" s="320">
        <v>0</v>
      </c>
      <c r="C154" s="320">
        <v>0</v>
      </c>
      <c r="D154" s="320">
        <v>0</v>
      </c>
      <c r="E154" s="320">
        <v>0</v>
      </c>
      <c r="F154" s="320">
        <v>0</v>
      </c>
      <c r="G154" s="320">
        <v>0</v>
      </c>
      <c r="H154" s="320">
        <v>9</v>
      </c>
    </row>
    <row r="155" spans="1:8" s="321" customFormat="1" x14ac:dyDescent="0.25">
      <c r="A155" s="103" t="s">
        <v>816</v>
      </c>
      <c r="B155" s="320">
        <v>0</v>
      </c>
      <c r="C155" s="320">
        <v>0</v>
      </c>
      <c r="D155" s="320">
        <v>0</v>
      </c>
      <c r="E155" s="320">
        <v>0</v>
      </c>
      <c r="F155" s="320">
        <v>0</v>
      </c>
      <c r="G155" s="320">
        <v>0</v>
      </c>
      <c r="H155" s="320">
        <v>0</v>
      </c>
    </row>
    <row r="156" spans="1:8" s="321" customFormat="1" x14ac:dyDescent="0.25">
      <c r="A156" s="103" t="s">
        <v>1165</v>
      </c>
      <c r="B156" s="320">
        <v>0</v>
      </c>
      <c r="C156" s="320">
        <v>0</v>
      </c>
      <c r="D156" s="320">
        <v>0</v>
      </c>
      <c r="E156" s="320">
        <v>0</v>
      </c>
      <c r="F156" s="320">
        <v>0</v>
      </c>
      <c r="G156" s="320">
        <v>16</v>
      </c>
      <c r="H156" s="320">
        <v>20</v>
      </c>
    </row>
    <row r="157" spans="1:8" s="321" customFormat="1" x14ac:dyDescent="0.25">
      <c r="A157" s="103" t="s">
        <v>860</v>
      </c>
      <c r="B157" s="320">
        <v>0</v>
      </c>
      <c r="C157" s="320">
        <v>0</v>
      </c>
      <c r="D157" s="320">
        <v>0</v>
      </c>
      <c r="E157" s="320">
        <v>0</v>
      </c>
      <c r="F157" s="320">
        <v>0</v>
      </c>
      <c r="G157" s="320">
        <v>0</v>
      </c>
      <c r="H157" s="320">
        <v>0</v>
      </c>
    </row>
    <row r="158" spans="1:8" s="321" customFormat="1" x14ac:dyDescent="0.25">
      <c r="A158" s="103" t="s">
        <v>991</v>
      </c>
      <c r="B158" s="320">
        <v>0</v>
      </c>
      <c r="C158" s="320">
        <v>0</v>
      </c>
      <c r="D158" s="320">
        <v>0</v>
      </c>
      <c r="E158" s="320">
        <v>13</v>
      </c>
      <c r="F158" s="320">
        <v>0</v>
      </c>
      <c r="G158" s="320">
        <v>0</v>
      </c>
      <c r="H158" s="320">
        <v>4</v>
      </c>
    </row>
    <row r="159" spans="1:8" s="321" customFormat="1" x14ac:dyDescent="0.25">
      <c r="A159" s="103" t="s">
        <v>1183</v>
      </c>
      <c r="B159" s="320">
        <v>0</v>
      </c>
      <c r="C159" s="320">
        <v>0</v>
      </c>
      <c r="D159" s="320">
        <v>0</v>
      </c>
      <c r="E159" s="320">
        <v>0</v>
      </c>
      <c r="F159" s="320">
        <v>0</v>
      </c>
      <c r="G159" s="320">
        <v>0</v>
      </c>
      <c r="H159" s="320">
        <v>0</v>
      </c>
    </row>
    <row r="160" spans="1:8" s="321" customFormat="1" x14ac:dyDescent="0.25">
      <c r="A160" s="103" t="s">
        <v>1234</v>
      </c>
      <c r="B160" s="320">
        <v>34</v>
      </c>
      <c r="C160" s="320">
        <v>0</v>
      </c>
      <c r="D160" s="320">
        <v>68</v>
      </c>
      <c r="E160" s="320">
        <v>0</v>
      </c>
      <c r="F160" s="320">
        <v>19</v>
      </c>
      <c r="G160" s="320">
        <v>0</v>
      </c>
      <c r="H160" s="320">
        <v>1742</v>
      </c>
    </row>
    <row r="161" spans="1:8" s="321" customFormat="1" x14ac:dyDescent="0.25">
      <c r="A161" s="103" t="s">
        <v>1174</v>
      </c>
      <c r="B161" s="320">
        <v>270</v>
      </c>
      <c r="C161" s="320">
        <v>0</v>
      </c>
      <c r="D161" s="320">
        <v>0</v>
      </c>
      <c r="E161" s="320">
        <v>0</v>
      </c>
      <c r="F161" s="320">
        <v>0</v>
      </c>
      <c r="G161" s="320">
        <v>0</v>
      </c>
      <c r="H161" s="320">
        <v>1202</v>
      </c>
    </row>
    <row r="162" spans="1:8" s="321" customFormat="1" x14ac:dyDescent="0.25">
      <c r="A162" s="103" t="s">
        <v>664</v>
      </c>
      <c r="B162" s="320">
        <v>2</v>
      </c>
      <c r="C162" s="320">
        <v>26</v>
      </c>
      <c r="D162" s="320">
        <v>0</v>
      </c>
      <c r="E162" s="320">
        <v>9</v>
      </c>
      <c r="F162" s="320">
        <v>0</v>
      </c>
      <c r="G162" s="320">
        <v>18</v>
      </c>
      <c r="H162" s="320">
        <v>0</v>
      </c>
    </row>
    <row r="163" spans="1:8" s="321" customFormat="1" x14ac:dyDescent="0.25">
      <c r="A163" s="103" t="s">
        <v>990</v>
      </c>
      <c r="B163" s="320">
        <v>26</v>
      </c>
      <c r="C163" s="320">
        <v>0</v>
      </c>
      <c r="D163" s="320">
        <v>19</v>
      </c>
      <c r="E163" s="320">
        <v>0</v>
      </c>
      <c r="F163" s="320">
        <v>0</v>
      </c>
      <c r="G163" s="320">
        <v>0</v>
      </c>
      <c r="H163" s="320">
        <v>37</v>
      </c>
    </row>
    <row r="164" spans="1:8" s="321" customFormat="1" x14ac:dyDescent="0.25">
      <c r="A164" s="103" t="s">
        <v>929</v>
      </c>
      <c r="B164" s="320">
        <v>0</v>
      </c>
      <c r="C164" s="320">
        <v>0</v>
      </c>
      <c r="D164" s="320">
        <v>0</v>
      </c>
      <c r="E164" s="320">
        <v>14</v>
      </c>
      <c r="F164" s="320">
        <v>0</v>
      </c>
      <c r="G164" s="320">
        <v>0</v>
      </c>
      <c r="H164" s="320">
        <v>24</v>
      </c>
    </row>
    <row r="165" spans="1:8" s="321" customFormat="1" x14ac:dyDescent="0.25">
      <c r="A165" s="103" t="s">
        <v>989</v>
      </c>
      <c r="B165" s="320">
        <v>0</v>
      </c>
      <c r="C165" s="320">
        <v>0</v>
      </c>
      <c r="D165" s="320">
        <v>0</v>
      </c>
      <c r="E165" s="320">
        <v>0</v>
      </c>
      <c r="F165" s="320">
        <v>0</v>
      </c>
      <c r="G165" s="320">
        <v>0</v>
      </c>
      <c r="H165" s="320">
        <v>0</v>
      </c>
    </row>
    <row r="166" spans="1:8" s="321" customFormat="1" x14ac:dyDescent="0.25">
      <c r="A166" s="103" t="s">
        <v>1102</v>
      </c>
      <c r="B166" s="320">
        <v>0</v>
      </c>
      <c r="C166" s="320">
        <v>0</v>
      </c>
      <c r="D166" s="320">
        <v>0</v>
      </c>
      <c r="E166" s="320">
        <v>0</v>
      </c>
      <c r="F166" s="320">
        <v>0</v>
      </c>
      <c r="G166" s="320">
        <v>0</v>
      </c>
      <c r="H166" s="320">
        <v>124</v>
      </c>
    </row>
    <row r="167" spans="1:8" s="321" customFormat="1" x14ac:dyDescent="0.25">
      <c r="A167" s="103" t="s">
        <v>840</v>
      </c>
      <c r="B167" s="320">
        <v>74</v>
      </c>
      <c r="C167" s="320">
        <v>0</v>
      </c>
      <c r="D167" s="320">
        <v>76</v>
      </c>
      <c r="E167" s="320">
        <v>0</v>
      </c>
      <c r="F167" s="320">
        <v>0</v>
      </c>
      <c r="G167" s="320">
        <v>0</v>
      </c>
      <c r="H167" s="320">
        <v>1</v>
      </c>
    </row>
    <row r="168" spans="1:8" s="321" customFormat="1" x14ac:dyDescent="0.25">
      <c r="A168" s="103" t="s">
        <v>1101</v>
      </c>
      <c r="B168" s="320">
        <v>7</v>
      </c>
      <c r="C168" s="320">
        <v>0</v>
      </c>
      <c r="D168" s="320">
        <v>63</v>
      </c>
      <c r="E168" s="320">
        <v>0</v>
      </c>
      <c r="F168" s="320">
        <v>9</v>
      </c>
      <c r="G168" s="320">
        <v>0</v>
      </c>
      <c r="H168" s="320">
        <v>126</v>
      </c>
    </row>
    <row r="169" spans="1:8" s="321" customFormat="1" x14ac:dyDescent="0.25">
      <c r="A169" s="103" t="s">
        <v>1100</v>
      </c>
      <c r="B169" s="320">
        <v>0</v>
      </c>
      <c r="C169" s="320">
        <v>0</v>
      </c>
      <c r="D169" s="320">
        <v>0</v>
      </c>
      <c r="E169" s="320">
        <v>0</v>
      </c>
      <c r="F169" s="320">
        <v>0</v>
      </c>
      <c r="G169" s="320">
        <v>0</v>
      </c>
      <c r="H169" s="320">
        <v>51</v>
      </c>
    </row>
    <row r="170" spans="1:8" s="321" customFormat="1" x14ac:dyDescent="0.25">
      <c r="A170" s="103" t="s">
        <v>652</v>
      </c>
      <c r="B170" s="320">
        <v>0</v>
      </c>
      <c r="C170" s="320">
        <v>0</v>
      </c>
      <c r="D170" s="320">
        <v>0</v>
      </c>
      <c r="E170" s="320">
        <v>0</v>
      </c>
      <c r="F170" s="320">
        <v>0</v>
      </c>
      <c r="G170" s="320">
        <v>0</v>
      </c>
      <c r="H170" s="320">
        <v>0</v>
      </c>
    </row>
    <row r="171" spans="1:8" s="321" customFormat="1" x14ac:dyDescent="0.25">
      <c r="A171" s="103" t="s">
        <v>848</v>
      </c>
      <c r="B171" s="320">
        <v>0</v>
      </c>
      <c r="C171" s="320">
        <v>0</v>
      </c>
      <c r="D171" s="320">
        <v>69</v>
      </c>
      <c r="E171" s="320">
        <v>0</v>
      </c>
      <c r="F171" s="320">
        <v>0</v>
      </c>
      <c r="G171" s="320">
        <v>0</v>
      </c>
      <c r="H171" s="320">
        <v>0</v>
      </c>
    </row>
    <row r="172" spans="1:8" s="321" customFormat="1" x14ac:dyDescent="0.25">
      <c r="A172" s="103" t="s">
        <v>1016</v>
      </c>
      <c r="B172" s="320">
        <v>0</v>
      </c>
      <c r="C172" s="320">
        <v>0</v>
      </c>
      <c r="D172" s="320">
        <v>0</v>
      </c>
      <c r="E172" s="320">
        <v>0</v>
      </c>
      <c r="F172" s="320">
        <v>0</v>
      </c>
      <c r="G172" s="320">
        <v>0</v>
      </c>
      <c r="H172" s="320">
        <v>0</v>
      </c>
    </row>
    <row r="173" spans="1:8" s="321" customFormat="1" x14ac:dyDescent="0.25">
      <c r="A173" s="103" t="s">
        <v>915</v>
      </c>
      <c r="B173" s="320">
        <v>1</v>
      </c>
      <c r="C173" s="320">
        <v>0</v>
      </c>
      <c r="D173" s="320">
        <v>1</v>
      </c>
      <c r="E173" s="320">
        <v>0</v>
      </c>
      <c r="F173" s="320">
        <v>0</v>
      </c>
      <c r="G173" s="320">
        <v>0</v>
      </c>
      <c r="H173" s="320">
        <v>17</v>
      </c>
    </row>
    <row r="174" spans="1:8" s="321" customFormat="1" x14ac:dyDescent="0.25">
      <c r="A174" s="103" t="s">
        <v>1002</v>
      </c>
      <c r="B174" s="320">
        <v>0</v>
      </c>
      <c r="C174" s="320">
        <v>1</v>
      </c>
      <c r="D174" s="320">
        <v>0</v>
      </c>
      <c r="E174" s="320">
        <v>3</v>
      </c>
      <c r="F174" s="320">
        <v>0</v>
      </c>
      <c r="G174" s="320">
        <v>0</v>
      </c>
      <c r="H174" s="320">
        <v>36</v>
      </c>
    </row>
    <row r="175" spans="1:8" s="321" customFormat="1" x14ac:dyDescent="0.25">
      <c r="A175" s="103" t="s">
        <v>1015</v>
      </c>
      <c r="B175" s="320">
        <v>0</v>
      </c>
      <c r="C175" s="320">
        <v>0</v>
      </c>
      <c r="D175" s="320">
        <v>0</v>
      </c>
      <c r="E175" s="320">
        <v>0</v>
      </c>
      <c r="F175" s="320">
        <v>0</v>
      </c>
      <c r="G175" s="320">
        <v>1</v>
      </c>
      <c r="H175" s="320">
        <v>1</v>
      </c>
    </row>
    <row r="176" spans="1:8" s="321" customFormat="1" x14ac:dyDescent="0.25">
      <c r="A176" s="103" t="s">
        <v>1216</v>
      </c>
      <c r="B176" s="320">
        <v>0</v>
      </c>
      <c r="C176" s="320">
        <v>0</v>
      </c>
      <c r="D176" s="320">
        <v>0</v>
      </c>
      <c r="E176" s="320">
        <v>0</v>
      </c>
      <c r="F176" s="320">
        <v>0</v>
      </c>
      <c r="G176" s="320">
        <v>0</v>
      </c>
      <c r="H176" s="320">
        <v>0</v>
      </c>
    </row>
    <row r="177" spans="1:8" s="321" customFormat="1" x14ac:dyDescent="0.25">
      <c r="A177" s="103" t="s">
        <v>870</v>
      </c>
      <c r="B177" s="320">
        <v>0</v>
      </c>
      <c r="C177" s="320">
        <v>0</v>
      </c>
      <c r="D177" s="320">
        <v>4</v>
      </c>
      <c r="E177" s="320">
        <v>0</v>
      </c>
      <c r="F177" s="320">
        <v>0</v>
      </c>
      <c r="G177" s="320">
        <v>0</v>
      </c>
      <c r="H177" s="320">
        <v>25</v>
      </c>
    </row>
    <row r="178" spans="1:8" s="321" customFormat="1" x14ac:dyDescent="0.25">
      <c r="A178" s="103" t="s">
        <v>847</v>
      </c>
      <c r="B178" s="320">
        <v>60</v>
      </c>
      <c r="C178" s="320">
        <v>0</v>
      </c>
      <c r="D178" s="320">
        <v>14</v>
      </c>
      <c r="E178" s="320">
        <v>0</v>
      </c>
      <c r="F178" s="320">
        <v>0</v>
      </c>
      <c r="G178" s="320">
        <v>0</v>
      </c>
      <c r="H178" s="320">
        <v>98</v>
      </c>
    </row>
    <row r="179" spans="1:8" s="321" customFormat="1" x14ac:dyDescent="0.25">
      <c r="A179" s="103" t="s">
        <v>1025</v>
      </c>
      <c r="B179" s="320">
        <v>0</v>
      </c>
      <c r="C179" s="320">
        <v>0</v>
      </c>
      <c r="D179" s="320">
        <v>0</v>
      </c>
      <c r="E179" s="320">
        <v>0</v>
      </c>
      <c r="F179" s="320">
        <v>0</v>
      </c>
      <c r="G179" s="320">
        <v>0</v>
      </c>
      <c r="H179" s="320">
        <v>0</v>
      </c>
    </row>
    <row r="180" spans="1:8" s="321" customFormat="1" x14ac:dyDescent="0.25">
      <c r="A180" s="103" t="s">
        <v>859</v>
      </c>
      <c r="B180" s="320">
        <v>0</v>
      </c>
      <c r="C180" s="320">
        <v>0</v>
      </c>
      <c r="D180" s="320">
        <v>0</v>
      </c>
      <c r="E180" s="320">
        <v>0</v>
      </c>
      <c r="F180" s="320">
        <v>0</v>
      </c>
      <c r="G180" s="320">
        <v>3</v>
      </c>
      <c r="H180" s="320">
        <v>10</v>
      </c>
    </row>
    <row r="181" spans="1:8" s="321" customFormat="1" x14ac:dyDescent="0.25">
      <c r="A181" s="103" t="s">
        <v>1137</v>
      </c>
      <c r="B181" s="320">
        <v>0</v>
      </c>
      <c r="C181" s="320">
        <v>0</v>
      </c>
      <c r="D181" s="320">
        <v>0</v>
      </c>
      <c r="E181" s="320">
        <v>0</v>
      </c>
      <c r="F181" s="320">
        <v>0</v>
      </c>
      <c r="G181" s="320">
        <v>0</v>
      </c>
      <c r="H181" s="320">
        <v>202</v>
      </c>
    </row>
    <row r="182" spans="1:8" s="321" customFormat="1" x14ac:dyDescent="0.25">
      <c r="A182" s="103" t="s">
        <v>1099</v>
      </c>
      <c r="B182" s="320">
        <v>0</v>
      </c>
      <c r="C182" s="320">
        <v>0</v>
      </c>
      <c r="D182" s="320">
        <v>0</v>
      </c>
      <c r="E182" s="320">
        <v>0</v>
      </c>
      <c r="F182" s="320">
        <v>0</v>
      </c>
      <c r="G182" s="320">
        <v>0</v>
      </c>
      <c r="H182" s="320">
        <v>1</v>
      </c>
    </row>
    <row r="183" spans="1:8" s="321" customFormat="1" x14ac:dyDescent="0.25">
      <c r="A183" s="103" t="s">
        <v>1098</v>
      </c>
      <c r="B183" s="320">
        <v>9</v>
      </c>
      <c r="C183" s="320">
        <v>0</v>
      </c>
      <c r="D183" s="320">
        <v>0</v>
      </c>
      <c r="E183" s="320">
        <v>0</v>
      </c>
      <c r="F183" s="320">
        <v>0</v>
      </c>
      <c r="G183" s="320">
        <v>3</v>
      </c>
      <c r="H183" s="320">
        <v>282</v>
      </c>
    </row>
    <row r="184" spans="1:8" s="321" customFormat="1" x14ac:dyDescent="0.25">
      <c r="A184" s="103" t="s">
        <v>1233</v>
      </c>
      <c r="B184" s="320">
        <v>0</v>
      </c>
      <c r="C184" s="320">
        <v>0</v>
      </c>
      <c r="D184" s="320">
        <v>0</v>
      </c>
      <c r="E184" s="320">
        <v>0</v>
      </c>
      <c r="F184" s="320">
        <v>0</v>
      </c>
      <c r="G184" s="320">
        <v>0</v>
      </c>
      <c r="H184" s="320">
        <v>145</v>
      </c>
    </row>
    <row r="185" spans="1:8" s="321" customFormat="1" x14ac:dyDescent="0.25">
      <c r="A185" s="103" t="s">
        <v>799</v>
      </c>
      <c r="B185" s="320">
        <v>0</v>
      </c>
      <c r="C185" s="320">
        <v>0</v>
      </c>
      <c r="D185" s="320">
        <v>0</v>
      </c>
      <c r="E185" s="320">
        <v>0</v>
      </c>
      <c r="F185" s="320">
        <v>0</v>
      </c>
      <c r="G185" s="320">
        <v>11</v>
      </c>
      <c r="H185" s="320">
        <v>41</v>
      </c>
    </row>
    <row r="186" spans="1:8" s="321" customFormat="1" x14ac:dyDescent="0.25">
      <c r="A186" s="103" t="s">
        <v>948</v>
      </c>
      <c r="B186" s="320">
        <v>0</v>
      </c>
      <c r="C186" s="320">
        <v>0</v>
      </c>
      <c r="D186" s="320">
        <v>0</v>
      </c>
      <c r="E186" s="320">
        <v>3</v>
      </c>
      <c r="F186" s="320">
        <v>0</v>
      </c>
      <c r="G186" s="320">
        <v>59</v>
      </c>
      <c r="H186" s="320">
        <v>1</v>
      </c>
    </row>
    <row r="187" spans="1:8" s="321" customFormat="1" x14ac:dyDescent="0.25">
      <c r="A187" s="103" t="s">
        <v>1205</v>
      </c>
      <c r="B187" s="320">
        <v>0</v>
      </c>
      <c r="C187" s="320">
        <v>0</v>
      </c>
      <c r="D187" s="320">
        <v>0</v>
      </c>
      <c r="E187" s="320">
        <v>0</v>
      </c>
      <c r="F187" s="320">
        <v>0</v>
      </c>
      <c r="G187" s="320">
        <v>0</v>
      </c>
      <c r="H187" s="320">
        <v>227</v>
      </c>
    </row>
    <row r="188" spans="1:8" s="321" customFormat="1" x14ac:dyDescent="0.25">
      <c r="A188" s="103" t="s">
        <v>1097</v>
      </c>
      <c r="B188" s="320">
        <v>0</v>
      </c>
      <c r="C188" s="320">
        <v>0</v>
      </c>
      <c r="D188" s="320">
        <v>0</v>
      </c>
      <c r="E188" s="320">
        <v>0</v>
      </c>
      <c r="F188" s="320">
        <v>0</v>
      </c>
      <c r="G188" s="320">
        <v>1</v>
      </c>
      <c r="H188" s="320">
        <v>10</v>
      </c>
    </row>
    <row r="189" spans="1:8" s="321" customFormat="1" x14ac:dyDescent="0.25">
      <c r="A189" s="103" t="s">
        <v>914</v>
      </c>
      <c r="B189" s="320">
        <v>0</v>
      </c>
      <c r="C189" s="320">
        <v>0</v>
      </c>
      <c r="D189" s="320">
        <v>0</v>
      </c>
      <c r="E189" s="320">
        <v>0</v>
      </c>
      <c r="F189" s="320">
        <v>0</v>
      </c>
      <c r="G189" s="320">
        <v>0</v>
      </c>
      <c r="H189" s="320">
        <v>0</v>
      </c>
    </row>
    <row r="190" spans="1:8" s="321" customFormat="1" x14ac:dyDescent="0.25">
      <c r="A190" s="103" t="s">
        <v>1096</v>
      </c>
      <c r="B190" s="320">
        <v>0</v>
      </c>
      <c r="C190" s="320">
        <v>0</v>
      </c>
      <c r="D190" s="320">
        <v>0</v>
      </c>
      <c r="E190" s="320">
        <v>0</v>
      </c>
      <c r="F190" s="320">
        <v>0</v>
      </c>
      <c r="G190" s="320">
        <v>0</v>
      </c>
      <c r="H190" s="320">
        <v>0</v>
      </c>
    </row>
    <row r="191" spans="1:8" s="321" customFormat="1" x14ac:dyDescent="0.25">
      <c r="A191" s="103" t="s">
        <v>913</v>
      </c>
      <c r="B191" s="320">
        <v>0</v>
      </c>
      <c r="C191" s="320">
        <v>0</v>
      </c>
      <c r="D191" s="320">
        <v>0</v>
      </c>
      <c r="E191" s="320">
        <v>0</v>
      </c>
      <c r="F191" s="320">
        <v>0</v>
      </c>
      <c r="G191" s="320">
        <v>0</v>
      </c>
      <c r="H191" s="320">
        <v>17</v>
      </c>
    </row>
    <row r="192" spans="1:8" s="321" customFormat="1" x14ac:dyDescent="0.25">
      <c r="A192" s="103" t="s">
        <v>1329</v>
      </c>
      <c r="B192" s="320">
        <v>0</v>
      </c>
      <c r="C192" s="320">
        <v>6</v>
      </c>
      <c r="D192" s="320">
        <v>0</v>
      </c>
      <c r="E192" s="320">
        <v>4</v>
      </c>
      <c r="F192" s="320">
        <v>0</v>
      </c>
      <c r="G192" s="320">
        <v>3</v>
      </c>
      <c r="H192" s="320">
        <v>3</v>
      </c>
    </row>
    <row r="193" spans="1:8" s="321" customFormat="1" x14ac:dyDescent="0.25">
      <c r="A193" s="103" t="s">
        <v>925</v>
      </c>
      <c r="B193" s="320">
        <v>0</v>
      </c>
      <c r="C193" s="320">
        <v>0</v>
      </c>
      <c r="D193" s="320">
        <v>0</v>
      </c>
      <c r="E193" s="320">
        <v>0</v>
      </c>
      <c r="F193" s="320">
        <v>13</v>
      </c>
      <c r="G193" s="320">
        <v>2</v>
      </c>
      <c r="H193" s="320">
        <v>296</v>
      </c>
    </row>
    <row r="194" spans="1:8" s="321" customFormat="1" x14ac:dyDescent="0.25">
      <c r="A194" s="103" t="s">
        <v>1157</v>
      </c>
      <c r="B194" s="320">
        <v>0</v>
      </c>
      <c r="C194" s="320">
        <v>0</v>
      </c>
      <c r="D194" s="320">
        <v>0</v>
      </c>
      <c r="E194" s="320">
        <v>0</v>
      </c>
      <c r="F194" s="320">
        <v>0</v>
      </c>
      <c r="G194" s="320">
        <v>0</v>
      </c>
      <c r="H194" s="320">
        <v>0</v>
      </c>
    </row>
    <row r="195" spans="1:8" s="321" customFormat="1" x14ac:dyDescent="0.25">
      <c r="A195" s="103" t="s">
        <v>792</v>
      </c>
      <c r="B195" s="320">
        <v>0</v>
      </c>
      <c r="C195" s="320">
        <v>0</v>
      </c>
      <c r="D195" s="320">
        <v>0</v>
      </c>
      <c r="E195" s="320">
        <v>0</v>
      </c>
      <c r="F195" s="320">
        <v>0</v>
      </c>
      <c r="G195" s="320">
        <v>0</v>
      </c>
      <c r="H195" s="320">
        <v>8</v>
      </c>
    </row>
    <row r="196" spans="1:8" s="321" customFormat="1" x14ac:dyDescent="0.25">
      <c r="A196" s="103" t="s">
        <v>643</v>
      </c>
      <c r="B196" s="320">
        <v>0</v>
      </c>
      <c r="C196" s="320">
        <v>2</v>
      </c>
      <c r="D196" s="320">
        <v>0</v>
      </c>
      <c r="E196" s="320">
        <v>1</v>
      </c>
      <c r="F196" s="320">
        <v>0</v>
      </c>
      <c r="G196" s="320">
        <v>31</v>
      </c>
      <c r="H196" s="320">
        <v>40</v>
      </c>
    </row>
    <row r="197" spans="1:8" s="321" customFormat="1" x14ac:dyDescent="0.25">
      <c r="A197" s="103" t="s">
        <v>988</v>
      </c>
      <c r="B197" s="320">
        <v>0</v>
      </c>
      <c r="C197" s="320">
        <v>0</v>
      </c>
      <c r="D197" s="320">
        <v>0</v>
      </c>
      <c r="E197" s="320">
        <v>0</v>
      </c>
      <c r="F197" s="320">
        <v>0</v>
      </c>
      <c r="G197" s="320">
        <v>0</v>
      </c>
      <c r="H197" s="320">
        <v>0</v>
      </c>
    </row>
    <row r="198" spans="1:8" s="321" customFormat="1" x14ac:dyDescent="0.25">
      <c r="A198" s="103" t="s">
        <v>1095</v>
      </c>
      <c r="B198" s="320">
        <v>0</v>
      </c>
      <c r="C198" s="320">
        <v>0</v>
      </c>
      <c r="D198" s="320">
        <v>0</v>
      </c>
      <c r="E198" s="320">
        <v>0</v>
      </c>
      <c r="F198" s="320">
        <v>0</v>
      </c>
      <c r="G198" s="320">
        <v>0</v>
      </c>
      <c r="H198" s="320">
        <v>0</v>
      </c>
    </row>
    <row r="199" spans="1:8" s="321" customFormat="1" x14ac:dyDescent="0.25">
      <c r="A199" s="103" t="s">
        <v>1182</v>
      </c>
      <c r="B199" s="320">
        <v>0</v>
      </c>
      <c r="C199" s="320">
        <v>0</v>
      </c>
      <c r="D199" s="320">
        <v>0</v>
      </c>
      <c r="E199" s="320">
        <v>4</v>
      </c>
      <c r="F199" s="320">
        <v>0</v>
      </c>
      <c r="G199" s="320">
        <v>0</v>
      </c>
      <c r="H199" s="320">
        <v>0</v>
      </c>
    </row>
    <row r="200" spans="1:8" s="321" customFormat="1" x14ac:dyDescent="0.25">
      <c r="A200" s="103" t="s">
        <v>1156</v>
      </c>
      <c r="B200" s="320">
        <v>0</v>
      </c>
      <c r="C200" s="320">
        <v>0</v>
      </c>
      <c r="D200" s="320">
        <v>0</v>
      </c>
      <c r="E200" s="320">
        <v>0</v>
      </c>
      <c r="F200" s="320">
        <v>0</v>
      </c>
      <c r="G200" s="320">
        <v>90</v>
      </c>
      <c r="H200" s="320">
        <v>26</v>
      </c>
    </row>
    <row r="201" spans="1:8" s="321" customFormat="1" x14ac:dyDescent="0.25">
      <c r="A201" s="103" t="s">
        <v>892</v>
      </c>
      <c r="B201" s="320">
        <v>0</v>
      </c>
      <c r="C201" s="320">
        <v>0</v>
      </c>
      <c r="D201" s="320">
        <v>0</v>
      </c>
      <c r="E201" s="320">
        <v>0</v>
      </c>
      <c r="F201" s="320">
        <v>0</v>
      </c>
      <c r="G201" s="320">
        <v>0</v>
      </c>
      <c r="H201" s="320">
        <v>65</v>
      </c>
    </row>
    <row r="202" spans="1:8" s="321" customFormat="1" x14ac:dyDescent="0.25">
      <c r="A202" s="103" t="s">
        <v>633</v>
      </c>
      <c r="B202" s="320">
        <v>0</v>
      </c>
      <c r="C202" s="320">
        <v>0</v>
      </c>
      <c r="D202" s="320">
        <v>0</v>
      </c>
      <c r="E202" s="320">
        <v>0</v>
      </c>
      <c r="F202" s="320">
        <v>0</v>
      </c>
      <c r="G202" s="320">
        <v>0</v>
      </c>
      <c r="H202" s="320">
        <v>0</v>
      </c>
    </row>
    <row r="203" spans="1:8" s="321" customFormat="1" x14ac:dyDescent="0.25">
      <c r="A203" s="103" t="s">
        <v>947</v>
      </c>
      <c r="B203" s="320">
        <v>0</v>
      </c>
      <c r="C203" s="320">
        <v>0</v>
      </c>
      <c r="D203" s="320">
        <v>0</v>
      </c>
      <c r="E203" s="320">
        <v>0</v>
      </c>
      <c r="F203" s="320">
        <v>0</v>
      </c>
      <c r="G203" s="320">
        <v>0</v>
      </c>
      <c r="H203" s="320">
        <v>46</v>
      </c>
    </row>
    <row r="204" spans="1:8" s="321" customFormat="1" x14ac:dyDescent="0.25">
      <c r="A204" s="103" t="s">
        <v>946</v>
      </c>
      <c r="B204" s="320">
        <v>0</v>
      </c>
      <c r="C204" s="320">
        <v>0</v>
      </c>
      <c r="D204" s="320">
        <v>0</v>
      </c>
      <c r="E204" s="320">
        <v>0</v>
      </c>
      <c r="F204" s="320">
        <v>0</v>
      </c>
      <c r="G204" s="320">
        <v>0</v>
      </c>
      <c r="H204" s="320">
        <v>31</v>
      </c>
    </row>
    <row r="205" spans="1:8" s="321" customFormat="1" x14ac:dyDescent="0.25">
      <c r="A205" s="103" t="s">
        <v>1094</v>
      </c>
      <c r="B205" s="320">
        <v>0</v>
      </c>
      <c r="C205" s="320">
        <v>0</v>
      </c>
      <c r="D205" s="320">
        <v>0</v>
      </c>
      <c r="E205" s="320">
        <v>0</v>
      </c>
      <c r="F205" s="320">
        <v>0</v>
      </c>
      <c r="G205" s="320">
        <v>0</v>
      </c>
      <c r="H205" s="320">
        <v>0</v>
      </c>
    </row>
    <row r="206" spans="1:8" s="321" customFormat="1" x14ac:dyDescent="0.25">
      <c r="A206" s="103" t="s">
        <v>1093</v>
      </c>
      <c r="B206" s="320">
        <v>0</v>
      </c>
      <c r="C206" s="320">
        <v>0</v>
      </c>
      <c r="D206" s="320">
        <v>0</v>
      </c>
      <c r="E206" s="320">
        <v>0</v>
      </c>
      <c r="F206" s="320">
        <v>0</v>
      </c>
      <c r="G206" s="320">
        <v>0</v>
      </c>
      <c r="H206" s="320">
        <v>0</v>
      </c>
    </row>
    <row r="207" spans="1:8" s="321" customFormat="1" x14ac:dyDescent="0.25">
      <c r="A207" s="103" t="s">
        <v>1152</v>
      </c>
      <c r="B207" s="320">
        <v>0</v>
      </c>
      <c r="C207" s="320">
        <v>0</v>
      </c>
      <c r="D207" s="320">
        <v>0</v>
      </c>
      <c r="E207" s="320">
        <v>0</v>
      </c>
      <c r="F207" s="320">
        <v>0</v>
      </c>
      <c r="G207" s="320">
        <v>0</v>
      </c>
      <c r="H207" s="320">
        <v>0</v>
      </c>
    </row>
    <row r="208" spans="1:8" s="321" customFormat="1" x14ac:dyDescent="0.25">
      <c r="A208" s="103" t="s">
        <v>1223</v>
      </c>
      <c r="B208" s="320">
        <v>0</v>
      </c>
      <c r="C208" s="320">
        <v>0</v>
      </c>
      <c r="D208" s="320">
        <v>0</v>
      </c>
      <c r="E208" s="320">
        <v>0</v>
      </c>
      <c r="F208" s="320">
        <v>0</v>
      </c>
      <c r="G208" s="320">
        <v>65</v>
      </c>
      <c r="H208" s="320">
        <v>41</v>
      </c>
    </row>
    <row r="209" spans="1:8" s="321" customFormat="1" x14ac:dyDescent="0.25">
      <c r="A209" s="103" t="s">
        <v>987</v>
      </c>
      <c r="B209" s="320">
        <v>0</v>
      </c>
      <c r="C209" s="320">
        <v>0</v>
      </c>
      <c r="D209" s="320">
        <v>0</v>
      </c>
      <c r="E209" s="320">
        <v>0</v>
      </c>
      <c r="F209" s="320">
        <v>0</v>
      </c>
      <c r="G209" s="320">
        <v>0</v>
      </c>
      <c r="H209" s="320">
        <v>3456</v>
      </c>
    </row>
    <row r="210" spans="1:8" s="321" customFormat="1" x14ac:dyDescent="0.25">
      <c r="A210" s="103" t="s">
        <v>1092</v>
      </c>
      <c r="B210" s="320">
        <v>0</v>
      </c>
      <c r="C210" s="320">
        <v>0</v>
      </c>
      <c r="D210" s="320">
        <v>0</v>
      </c>
      <c r="E210" s="320">
        <v>0</v>
      </c>
      <c r="F210" s="320">
        <v>0</v>
      </c>
      <c r="G210" s="320">
        <v>0</v>
      </c>
      <c r="H210" s="320">
        <v>0</v>
      </c>
    </row>
    <row r="211" spans="1:8" s="321" customFormat="1" x14ac:dyDescent="0.25">
      <c r="A211" s="103" t="s">
        <v>928</v>
      </c>
      <c r="B211" s="320">
        <v>0</v>
      </c>
      <c r="C211" s="320">
        <v>0</v>
      </c>
      <c r="D211" s="320">
        <v>0</v>
      </c>
      <c r="E211" s="320">
        <v>0</v>
      </c>
      <c r="F211" s="320">
        <v>0</v>
      </c>
      <c r="G211" s="320">
        <v>0</v>
      </c>
      <c r="H211" s="320">
        <v>0</v>
      </c>
    </row>
    <row r="212" spans="1:8" s="321" customFormat="1" x14ac:dyDescent="0.25">
      <c r="A212" s="103" t="s">
        <v>1222</v>
      </c>
      <c r="B212" s="320">
        <v>0</v>
      </c>
      <c r="C212" s="320">
        <v>0</v>
      </c>
      <c r="D212" s="320">
        <v>0</v>
      </c>
      <c r="E212" s="320">
        <v>0</v>
      </c>
      <c r="F212" s="320">
        <v>0</v>
      </c>
      <c r="G212" s="320">
        <v>0</v>
      </c>
      <c r="H212" s="320">
        <v>18</v>
      </c>
    </row>
    <row r="213" spans="1:8" s="321" customFormat="1" x14ac:dyDescent="0.25">
      <c r="A213" s="103" t="s">
        <v>1346</v>
      </c>
      <c r="B213" s="320">
        <v>0</v>
      </c>
      <c r="C213" s="320">
        <v>0</v>
      </c>
      <c r="D213" s="320">
        <v>0</v>
      </c>
      <c r="E213" s="320">
        <v>0</v>
      </c>
      <c r="F213" s="320">
        <v>0</v>
      </c>
      <c r="G213" s="320">
        <v>0</v>
      </c>
      <c r="H213" s="320">
        <v>340</v>
      </c>
    </row>
    <row r="214" spans="1:8" s="321" customFormat="1" x14ac:dyDescent="0.25">
      <c r="A214" s="103" t="s">
        <v>1181</v>
      </c>
      <c r="B214" s="320">
        <v>0</v>
      </c>
      <c r="C214" s="320">
        <v>0</v>
      </c>
      <c r="D214" s="320">
        <v>0</v>
      </c>
      <c r="E214" s="320">
        <v>1</v>
      </c>
      <c r="F214" s="320">
        <v>0</v>
      </c>
      <c r="G214" s="320">
        <v>38</v>
      </c>
      <c r="H214" s="320">
        <v>58</v>
      </c>
    </row>
    <row r="215" spans="1:8" s="321" customFormat="1" x14ac:dyDescent="0.25">
      <c r="A215" s="103" t="s">
        <v>624</v>
      </c>
      <c r="B215" s="320">
        <v>16</v>
      </c>
      <c r="C215" s="320">
        <v>0</v>
      </c>
      <c r="D215" s="320">
        <v>0</v>
      </c>
      <c r="E215" s="320">
        <v>0</v>
      </c>
      <c r="F215" s="320">
        <v>0</v>
      </c>
      <c r="G215" s="320">
        <v>0</v>
      </c>
      <c r="H215" s="320">
        <v>0</v>
      </c>
    </row>
    <row r="216" spans="1:8" s="321" customFormat="1" x14ac:dyDescent="0.25">
      <c r="A216" s="103" t="s">
        <v>1014</v>
      </c>
      <c r="B216" s="320">
        <v>0</v>
      </c>
      <c r="C216" s="320">
        <v>0</v>
      </c>
      <c r="D216" s="320">
        <v>0</v>
      </c>
      <c r="E216" s="320">
        <v>0</v>
      </c>
      <c r="F216" s="320">
        <v>0</v>
      </c>
      <c r="G216" s="320">
        <v>0</v>
      </c>
      <c r="H216" s="320">
        <v>40</v>
      </c>
    </row>
    <row r="217" spans="1:8" s="321" customFormat="1" x14ac:dyDescent="0.25">
      <c r="A217" s="103" t="s">
        <v>611</v>
      </c>
      <c r="B217" s="320">
        <v>0</v>
      </c>
      <c r="C217" s="320">
        <v>0</v>
      </c>
      <c r="D217" s="320">
        <v>0</v>
      </c>
      <c r="E217" s="320">
        <v>11</v>
      </c>
      <c r="F217" s="320">
        <v>0</v>
      </c>
      <c r="G217" s="320">
        <v>1</v>
      </c>
      <c r="H217" s="320">
        <v>8</v>
      </c>
    </row>
    <row r="218" spans="1:8" s="321" customFormat="1" x14ac:dyDescent="0.25">
      <c r="A218" s="103" t="s">
        <v>1180</v>
      </c>
      <c r="B218" s="320">
        <v>0</v>
      </c>
      <c r="C218" s="320">
        <v>0</v>
      </c>
      <c r="D218" s="320">
        <v>0</v>
      </c>
      <c r="E218" s="320">
        <v>0</v>
      </c>
      <c r="F218" s="320">
        <v>0</v>
      </c>
      <c r="G218" s="320">
        <v>0</v>
      </c>
      <c r="H218" s="320">
        <v>0</v>
      </c>
    </row>
    <row r="219" spans="1:8" s="321" customFormat="1" x14ac:dyDescent="0.25">
      <c r="A219" s="103" t="s">
        <v>1091</v>
      </c>
      <c r="B219" s="320">
        <v>0</v>
      </c>
      <c r="C219" s="320">
        <v>0</v>
      </c>
      <c r="D219" s="320">
        <v>0</v>
      </c>
      <c r="E219" s="320">
        <v>0</v>
      </c>
      <c r="F219" s="320">
        <v>0</v>
      </c>
      <c r="G219" s="320">
        <v>0</v>
      </c>
      <c r="H219" s="320">
        <v>20</v>
      </c>
    </row>
    <row r="220" spans="1:8" s="321" customFormat="1" x14ac:dyDescent="0.25">
      <c r="A220" s="103" t="s">
        <v>986</v>
      </c>
      <c r="B220" s="320">
        <v>0</v>
      </c>
      <c r="C220" s="320">
        <v>2</v>
      </c>
      <c r="D220" s="320">
        <v>0</v>
      </c>
      <c r="E220" s="320">
        <v>2</v>
      </c>
      <c r="F220" s="320">
        <v>3</v>
      </c>
      <c r="G220" s="320">
        <v>0</v>
      </c>
      <c r="H220" s="320">
        <v>47</v>
      </c>
    </row>
    <row r="221" spans="1:8" s="321" customFormat="1" x14ac:dyDescent="0.25">
      <c r="A221" s="103" t="s">
        <v>1090</v>
      </c>
      <c r="B221" s="320">
        <v>0</v>
      </c>
      <c r="C221" s="320">
        <v>0</v>
      </c>
      <c r="D221" s="320">
        <v>0</v>
      </c>
      <c r="E221" s="320">
        <v>0</v>
      </c>
      <c r="F221" s="320">
        <v>0</v>
      </c>
      <c r="G221" s="320">
        <v>0</v>
      </c>
      <c r="H221" s="320">
        <v>2</v>
      </c>
    </row>
    <row r="222" spans="1:8" s="321" customFormat="1" x14ac:dyDescent="0.25">
      <c r="A222" s="103" t="s">
        <v>891</v>
      </c>
      <c r="B222" s="320">
        <v>0</v>
      </c>
      <c r="C222" s="320">
        <v>0</v>
      </c>
      <c r="D222" s="320">
        <v>0</v>
      </c>
      <c r="E222" s="320">
        <v>0</v>
      </c>
      <c r="F222" s="320">
        <v>0</v>
      </c>
      <c r="G222" s="320">
        <v>0</v>
      </c>
      <c r="H222" s="320">
        <v>122</v>
      </c>
    </row>
    <row r="223" spans="1:8" s="321" customFormat="1" x14ac:dyDescent="0.25">
      <c r="A223" s="103" t="s">
        <v>1089</v>
      </c>
      <c r="B223" s="320">
        <v>0</v>
      </c>
      <c r="C223" s="320">
        <v>0</v>
      </c>
      <c r="D223" s="320">
        <v>0</v>
      </c>
      <c r="E223" s="320">
        <v>0</v>
      </c>
      <c r="F223" s="320">
        <v>0</v>
      </c>
      <c r="G223" s="320">
        <v>0</v>
      </c>
      <c r="H223" s="320">
        <v>0</v>
      </c>
    </row>
    <row r="224" spans="1:8" s="321" customFormat="1" x14ac:dyDescent="0.25">
      <c r="A224" s="103" t="s">
        <v>985</v>
      </c>
      <c r="B224" s="320">
        <v>0</v>
      </c>
      <c r="C224" s="320">
        <v>0</v>
      </c>
      <c r="D224" s="320">
        <v>0</v>
      </c>
      <c r="E224" s="320">
        <v>0</v>
      </c>
      <c r="F224" s="320">
        <v>0</v>
      </c>
      <c r="G224" s="320">
        <v>0</v>
      </c>
      <c r="H224" s="320">
        <v>0</v>
      </c>
    </row>
    <row r="225" spans="1:8" s="321" customFormat="1" x14ac:dyDescent="0.25">
      <c r="A225" s="103" t="s">
        <v>1088</v>
      </c>
      <c r="B225" s="320">
        <v>0</v>
      </c>
      <c r="C225" s="320">
        <v>0</v>
      </c>
      <c r="D225" s="320">
        <v>0</v>
      </c>
      <c r="E225" s="320">
        <v>0</v>
      </c>
      <c r="F225" s="320">
        <v>0</v>
      </c>
      <c r="G225" s="320">
        <v>0</v>
      </c>
      <c r="H225" s="320">
        <v>0</v>
      </c>
    </row>
    <row r="226" spans="1:8" s="321" customFormat="1" x14ac:dyDescent="0.25">
      <c r="A226" s="103" t="s">
        <v>945</v>
      </c>
      <c r="B226" s="320">
        <v>0</v>
      </c>
      <c r="C226" s="320">
        <v>19</v>
      </c>
      <c r="D226" s="320">
        <v>0</v>
      </c>
      <c r="E226" s="320">
        <v>28</v>
      </c>
      <c r="F226" s="320">
        <v>0</v>
      </c>
      <c r="G226" s="320">
        <v>39</v>
      </c>
      <c r="H226" s="320">
        <v>45</v>
      </c>
    </row>
    <row r="227" spans="1:8" s="321" customFormat="1" x14ac:dyDescent="0.25">
      <c r="A227" s="103" t="s">
        <v>1087</v>
      </c>
      <c r="B227" s="320">
        <v>2</v>
      </c>
      <c r="C227" s="320">
        <v>3</v>
      </c>
      <c r="D227" s="320">
        <v>0</v>
      </c>
      <c r="E227" s="320">
        <v>0</v>
      </c>
      <c r="F227" s="320">
        <v>4</v>
      </c>
      <c r="G227" s="320">
        <v>0</v>
      </c>
      <c r="H227" s="320">
        <v>38</v>
      </c>
    </row>
    <row r="228" spans="1:8" s="321" customFormat="1" x14ac:dyDescent="0.25">
      <c r="A228" s="103" t="s">
        <v>1204</v>
      </c>
      <c r="B228" s="320">
        <v>0</v>
      </c>
      <c r="C228" s="320">
        <v>0</v>
      </c>
      <c r="D228" s="320">
        <v>0</v>
      </c>
      <c r="E228" s="320">
        <v>0</v>
      </c>
      <c r="F228" s="320">
        <v>0</v>
      </c>
      <c r="G228" s="320">
        <v>2</v>
      </c>
      <c r="H228" s="320">
        <v>29</v>
      </c>
    </row>
    <row r="229" spans="1:8" s="321" customFormat="1" x14ac:dyDescent="0.25">
      <c r="A229" s="103" t="s">
        <v>984</v>
      </c>
      <c r="B229" s="320">
        <v>0</v>
      </c>
      <c r="C229" s="320">
        <v>0</v>
      </c>
      <c r="D229" s="320">
        <v>1</v>
      </c>
      <c r="E229" s="320">
        <v>0</v>
      </c>
      <c r="F229" s="320">
        <v>0</v>
      </c>
      <c r="G229" s="320">
        <v>4</v>
      </c>
      <c r="H229" s="320">
        <v>7</v>
      </c>
    </row>
    <row r="230" spans="1:8" s="321" customFormat="1" x14ac:dyDescent="0.25">
      <c r="A230" s="103" t="s">
        <v>983</v>
      </c>
      <c r="B230" s="320">
        <v>0</v>
      </c>
      <c r="C230" s="320">
        <v>0</v>
      </c>
      <c r="D230" s="320">
        <v>0</v>
      </c>
      <c r="E230" s="320">
        <v>0</v>
      </c>
      <c r="F230" s="320">
        <v>0</v>
      </c>
      <c r="G230" s="320">
        <v>0</v>
      </c>
      <c r="H230" s="320">
        <v>0</v>
      </c>
    </row>
    <row r="231" spans="1:8" s="321" customFormat="1" x14ac:dyDescent="0.25">
      <c r="A231" s="103" t="s">
        <v>982</v>
      </c>
      <c r="B231" s="320">
        <v>9</v>
      </c>
      <c r="C231" s="320">
        <v>0</v>
      </c>
      <c r="D231" s="320">
        <v>0</v>
      </c>
      <c r="E231" s="320">
        <v>0</v>
      </c>
      <c r="F231" s="320">
        <v>0</v>
      </c>
      <c r="G231" s="320">
        <v>0</v>
      </c>
      <c r="H231" s="320">
        <v>291</v>
      </c>
    </row>
    <row r="232" spans="1:8" s="321" customFormat="1" x14ac:dyDescent="0.25">
      <c r="A232" s="103" t="s">
        <v>981</v>
      </c>
      <c r="B232" s="320">
        <v>0</v>
      </c>
      <c r="C232" s="320">
        <v>0</v>
      </c>
      <c r="D232" s="320">
        <v>0</v>
      </c>
      <c r="E232" s="320">
        <v>0</v>
      </c>
      <c r="F232" s="320">
        <v>0</v>
      </c>
      <c r="G232" s="320">
        <v>0</v>
      </c>
      <c r="H232" s="320">
        <v>0</v>
      </c>
    </row>
    <row r="233" spans="1:8" s="321" customFormat="1" x14ac:dyDescent="0.25">
      <c r="A233" s="103" t="s">
        <v>607</v>
      </c>
      <c r="B233" s="320">
        <v>0</v>
      </c>
      <c r="C233" s="320">
        <v>8</v>
      </c>
      <c r="D233" s="320">
        <v>0</v>
      </c>
      <c r="E233" s="320">
        <v>17</v>
      </c>
      <c r="F233" s="320">
        <v>0</v>
      </c>
      <c r="G233" s="320">
        <v>22</v>
      </c>
      <c r="H233" s="320">
        <v>16</v>
      </c>
    </row>
    <row r="234" spans="1:8" s="321" customFormat="1" x14ac:dyDescent="0.25">
      <c r="A234" s="103" t="s">
        <v>944</v>
      </c>
      <c r="B234" s="320">
        <v>0</v>
      </c>
      <c r="C234" s="320">
        <v>0</v>
      </c>
      <c r="D234" s="320">
        <v>0</v>
      </c>
      <c r="E234" s="320">
        <v>2</v>
      </c>
      <c r="F234" s="320">
        <v>0</v>
      </c>
      <c r="G234" s="320">
        <v>56</v>
      </c>
      <c r="H234" s="320">
        <v>286</v>
      </c>
    </row>
    <row r="235" spans="1:8" s="321" customFormat="1" x14ac:dyDescent="0.25">
      <c r="A235" s="103" t="s">
        <v>980</v>
      </c>
      <c r="B235" s="320">
        <v>0</v>
      </c>
      <c r="C235" s="320">
        <v>0</v>
      </c>
      <c r="D235" s="320">
        <v>0</v>
      </c>
      <c r="E235" s="320">
        <v>0</v>
      </c>
      <c r="F235" s="320">
        <v>0</v>
      </c>
      <c r="G235" s="320">
        <v>1</v>
      </c>
      <c r="H235" s="320">
        <v>237</v>
      </c>
    </row>
    <row r="236" spans="1:8" s="321" customFormat="1" x14ac:dyDescent="0.25">
      <c r="A236" s="103" t="s">
        <v>1132</v>
      </c>
      <c r="B236" s="320">
        <v>0</v>
      </c>
      <c r="C236" s="320">
        <v>0</v>
      </c>
      <c r="D236" s="320">
        <v>24</v>
      </c>
      <c r="E236" s="320">
        <v>0</v>
      </c>
      <c r="F236" s="320">
        <v>0</v>
      </c>
      <c r="G236" s="320">
        <v>0</v>
      </c>
      <c r="H236" s="320">
        <v>1</v>
      </c>
    </row>
    <row r="237" spans="1:8" s="321" customFormat="1" x14ac:dyDescent="0.25">
      <c r="A237" s="103" t="s">
        <v>1086</v>
      </c>
      <c r="B237" s="320">
        <v>0</v>
      </c>
      <c r="C237" s="320">
        <v>9</v>
      </c>
      <c r="D237" s="320">
        <v>0</v>
      </c>
      <c r="E237" s="320">
        <v>0</v>
      </c>
      <c r="F237" s="320">
        <v>0</v>
      </c>
      <c r="G237" s="320">
        <v>1</v>
      </c>
      <c r="H237" s="320">
        <v>0</v>
      </c>
    </row>
    <row r="238" spans="1:8" s="321" customFormat="1" x14ac:dyDescent="0.25">
      <c r="A238" s="103" t="s">
        <v>1085</v>
      </c>
      <c r="B238" s="320">
        <v>135</v>
      </c>
      <c r="C238" s="320">
        <v>0</v>
      </c>
      <c r="D238" s="320">
        <v>40</v>
      </c>
      <c r="E238" s="320">
        <v>0</v>
      </c>
      <c r="F238" s="320">
        <v>0</v>
      </c>
      <c r="G238" s="320">
        <v>0</v>
      </c>
      <c r="H238" s="320">
        <v>33</v>
      </c>
    </row>
    <row r="239" spans="1:8" s="321" customFormat="1" x14ac:dyDescent="0.25">
      <c r="A239" s="103" t="s">
        <v>1038</v>
      </c>
      <c r="B239" s="320">
        <v>0</v>
      </c>
      <c r="C239" s="320">
        <v>1</v>
      </c>
      <c r="D239" s="320">
        <v>0</v>
      </c>
      <c r="E239" s="320">
        <v>0</v>
      </c>
      <c r="F239" s="320">
        <v>0</v>
      </c>
      <c r="G239" s="320">
        <v>0</v>
      </c>
      <c r="H239" s="320">
        <v>3</v>
      </c>
    </row>
    <row r="240" spans="1:8" s="321" customFormat="1" x14ac:dyDescent="0.25">
      <c r="A240" s="103" t="s">
        <v>604</v>
      </c>
      <c r="B240" s="320">
        <v>0</v>
      </c>
      <c r="C240" s="320">
        <v>0</v>
      </c>
      <c r="D240" s="320">
        <v>0</v>
      </c>
      <c r="E240" s="320">
        <v>0</v>
      </c>
      <c r="F240" s="320">
        <v>0</v>
      </c>
      <c r="G240" s="320">
        <v>0</v>
      </c>
      <c r="H240" s="320">
        <v>0</v>
      </c>
    </row>
    <row r="241" spans="1:8" s="321" customFormat="1" x14ac:dyDescent="0.25">
      <c r="A241" s="103" t="s">
        <v>880</v>
      </c>
      <c r="B241" s="320">
        <v>0</v>
      </c>
      <c r="C241" s="320">
        <v>0</v>
      </c>
      <c r="D241" s="320">
        <v>0</v>
      </c>
      <c r="E241" s="320">
        <v>0</v>
      </c>
      <c r="F241" s="320">
        <v>0</v>
      </c>
      <c r="G241" s="320">
        <v>0</v>
      </c>
      <c r="H241" s="320">
        <v>383</v>
      </c>
    </row>
    <row r="242" spans="1:8" s="321" customFormat="1" x14ac:dyDescent="0.25">
      <c r="A242" s="103" t="s">
        <v>1084</v>
      </c>
      <c r="B242" s="320">
        <v>0</v>
      </c>
      <c r="C242" s="320">
        <v>0</v>
      </c>
      <c r="D242" s="320">
        <v>0</v>
      </c>
      <c r="E242" s="320">
        <v>0</v>
      </c>
      <c r="F242" s="320">
        <v>0</v>
      </c>
      <c r="G242" s="320">
        <v>0</v>
      </c>
      <c r="H242" s="320">
        <v>20</v>
      </c>
    </row>
    <row r="243" spans="1:8" s="321" customFormat="1" x14ac:dyDescent="0.25">
      <c r="A243" s="103" t="s">
        <v>890</v>
      </c>
      <c r="B243" s="320">
        <v>0</v>
      </c>
      <c r="C243" s="320">
        <v>0</v>
      </c>
      <c r="D243" s="320">
        <v>0</v>
      </c>
      <c r="E243" s="320">
        <v>1</v>
      </c>
      <c r="F243" s="320">
        <v>0</v>
      </c>
      <c r="G243" s="320">
        <v>24</v>
      </c>
      <c r="H243" s="320">
        <v>3</v>
      </c>
    </row>
    <row r="244" spans="1:8" s="321" customFormat="1" x14ac:dyDescent="0.25">
      <c r="A244" s="103" t="s">
        <v>1135</v>
      </c>
      <c r="B244" s="320">
        <v>0</v>
      </c>
      <c r="C244" s="320">
        <v>0</v>
      </c>
      <c r="D244" s="320">
        <v>0</v>
      </c>
      <c r="E244" s="320">
        <v>0</v>
      </c>
      <c r="F244" s="320">
        <v>0</v>
      </c>
      <c r="G244" s="320">
        <v>8</v>
      </c>
      <c r="H244" s="320">
        <v>0</v>
      </c>
    </row>
    <row r="245" spans="1:8" s="321" customFormat="1" x14ac:dyDescent="0.25">
      <c r="A245" s="103" t="s">
        <v>962</v>
      </c>
      <c r="B245" s="320">
        <v>0</v>
      </c>
      <c r="C245" s="320">
        <v>0</v>
      </c>
      <c r="D245" s="320">
        <v>0</v>
      </c>
      <c r="E245" s="320">
        <v>0</v>
      </c>
      <c r="F245" s="320">
        <v>0</v>
      </c>
      <c r="G245" s="320">
        <v>29</v>
      </c>
      <c r="H245" s="320">
        <v>16</v>
      </c>
    </row>
    <row r="246" spans="1:8" s="321" customFormat="1" x14ac:dyDescent="0.25">
      <c r="A246" s="103" t="s">
        <v>774</v>
      </c>
      <c r="B246" s="320">
        <v>0</v>
      </c>
      <c r="C246" s="320">
        <v>0</v>
      </c>
      <c r="D246" s="320">
        <v>0</v>
      </c>
      <c r="E246" s="320">
        <v>1</v>
      </c>
      <c r="F246" s="320">
        <v>0</v>
      </c>
      <c r="G246" s="320">
        <v>21</v>
      </c>
      <c r="H246" s="320">
        <v>0</v>
      </c>
    </row>
    <row r="247" spans="1:8" s="321" customFormat="1" x14ac:dyDescent="0.25">
      <c r="A247" s="103" t="s">
        <v>783</v>
      </c>
      <c r="B247" s="320">
        <v>0</v>
      </c>
      <c r="C247" s="320">
        <v>0</v>
      </c>
      <c r="D247" s="320">
        <v>0</v>
      </c>
      <c r="E247" s="320">
        <v>0</v>
      </c>
      <c r="F247" s="320">
        <v>0</v>
      </c>
      <c r="G247" s="320">
        <v>0</v>
      </c>
      <c r="H247" s="320">
        <v>52</v>
      </c>
    </row>
    <row r="248" spans="1:8" s="321" customFormat="1" x14ac:dyDescent="0.25">
      <c r="A248" s="103" t="s">
        <v>1232</v>
      </c>
      <c r="B248" s="320">
        <v>34</v>
      </c>
      <c r="C248" s="320">
        <v>0</v>
      </c>
      <c r="D248" s="320">
        <v>10</v>
      </c>
      <c r="E248" s="320">
        <v>0</v>
      </c>
      <c r="F248" s="320">
        <v>8</v>
      </c>
      <c r="G248" s="320">
        <v>18</v>
      </c>
      <c r="H248" s="320">
        <v>235</v>
      </c>
    </row>
    <row r="249" spans="1:8" s="321" customFormat="1" x14ac:dyDescent="0.25">
      <c r="A249" s="103" t="s">
        <v>1024</v>
      </c>
      <c r="B249" s="320">
        <v>0</v>
      </c>
      <c r="C249" s="320">
        <v>0</v>
      </c>
      <c r="D249" s="320">
        <v>0</v>
      </c>
      <c r="E249" s="320">
        <v>0</v>
      </c>
      <c r="F249" s="320">
        <v>0</v>
      </c>
      <c r="G249" s="320">
        <v>0</v>
      </c>
      <c r="H249" s="320">
        <v>24</v>
      </c>
    </row>
    <row r="250" spans="1:8" s="321" customFormat="1" x14ac:dyDescent="0.25">
      <c r="A250" s="103" t="s">
        <v>879</v>
      </c>
      <c r="B250" s="320">
        <v>0</v>
      </c>
      <c r="C250" s="320">
        <v>0</v>
      </c>
      <c r="D250" s="320">
        <v>0</v>
      </c>
      <c r="E250" s="320">
        <v>0</v>
      </c>
      <c r="F250" s="320">
        <v>0</v>
      </c>
      <c r="G250" s="320">
        <v>37</v>
      </c>
      <c r="H250" s="320">
        <v>170</v>
      </c>
    </row>
    <row r="251" spans="1:8" s="321" customFormat="1" x14ac:dyDescent="0.25">
      <c r="A251" s="103" t="s">
        <v>912</v>
      </c>
      <c r="B251" s="320">
        <v>0</v>
      </c>
      <c r="C251" s="320">
        <v>36</v>
      </c>
      <c r="D251" s="320">
        <v>0</v>
      </c>
      <c r="E251" s="320">
        <v>50</v>
      </c>
      <c r="F251" s="320">
        <v>0</v>
      </c>
      <c r="G251" s="320">
        <v>1</v>
      </c>
      <c r="H251" s="320">
        <v>40</v>
      </c>
    </row>
    <row r="252" spans="1:8" s="321" customFormat="1" x14ac:dyDescent="0.25">
      <c r="A252" s="103" t="s">
        <v>1083</v>
      </c>
      <c r="B252" s="320">
        <v>0</v>
      </c>
      <c r="C252" s="320">
        <v>0</v>
      </c>
      <c r="D252" s="320">
        <v>0</v>
      </c>
      <c r="E252" s="320">
        <v>3</v>
      </c>
      <c r="F252" s="320">
        <v>0</v>
      </c>
      <c r="G252" s="320">
        <v>0</v>
      </c>
      <c r="H252" s="320">
        <v>20</v>
      </c>
    </row>
    <row r="253" spans="1:8" s="321" customFormat="1" x14ac:dyDescent="0.25">
      <c r="A253" s="103" t="s">
        <v>846</v>
      </c>
      <c r="B253" s="320">
        <v>0</v>
      </c>
      <c r="C253" s="320">
        <v>0</v>
      </c>
      <c r="D253" s="320">
        <v>0</v>
      </c>
      <c r="E253" s="320">
        <v>0</v>
      </c>
      <c r="F253" s="320">
        <v>0</v>
      </c>
      <c r="G253" s="320">
        <v>5</v>
      </c>
      <c r="H253" s="320">
        <v>0</v>
      </c>
    </row>
    <row r="254" spans="1:8" s="321" customFormat="1" x14ac:dyDescent="0.25">
      <c r="A254" s="103" t="s">
        <v>1082</v>
      </c>
      <c r="B254" s="320">
        <v>11</v>
      </c>
      <c r="C254" s="320">
        <v>0</v>
      </c>
      <c r="D254" s="320">
        <v>36</v>
      </c>
      <c r="E254" s="320">
        <v>0</v>
      </c>
      <c r="F254" s="320">
        <v>0</v>
      </c>
      <c r="G254" s="320">
        <v>0</v>
      </c>
      <c r="H254" s="320">
        <v>223</v>
      </c>
    </row>
    <row r="255" spans="1:8" s="321" customFormat="1" x14ac:dyDescent="0.25">
      <c r="A255" s="103" t="s">
        <v>1322</v>
      </c>
      <c r="B255" s="320">
        <v>0</v>
      </c>
      <c r="C255" s="320">
        <v>0</v>
      </c>
      <c r="D255" s="320">
        <v>0</v>
      </c>
      <c r="E255" s="320">
        <v>0</v>
      </c>
      <c r="F255" s="320">
        <v>0</v>
      </c>
      <c r="G255" s="320">
        <v>0</v>
      </c>
      <c r="H255" s="320">
        <v>0</v>
      </c>
    </row>
    <row r="256" spans="1:8" s="321" customFormat="1" x14ac:dyDescent="0.25">
      <c r="A256" s="103" t="s">
        <v>979</v>
      </c>
      <c r="B256" s="320">
        <v>0</v>
      </c>
      <c r="C256" s="320">
        <v>0</v>
      </c>
      <c r="D256" s="320">
        <v>0</v>
      </c>
      <c r="E256" s="320">
        <v>0</v>
      </c>
      <c r="F256" s="320">
        <v>0</v>
      </c>
      <c r="G256" s="320">
        <v>0</v>
      </c>
      <c r="H256" s="320">
        <v>0</v>
      </c>
    </row>
    <row r="257" spans="1:8" s="321" customFormat="1" x14ac:dyDescent="0.25">
      <c r="A257" s="103" t="s">
        <v>839</v>
      </c>
      <c r="B257" s="320">
        <v>0</v>
      </c>
      <c r="C257" s="320">
        <v>0</v>
      </c>
      <c r="D257" s="320">
        <v>2</v>
      </c>
      <c r="E257" s="320">
        <v>8</v>
      </c>
      <c r="F257" s="320">
        <v>1</v>
      </c>
      <c r="G257" s="320">
        <v>0</v>
      </c>
      <c r="H257" s="320">
        <v>60</v>
      </c>
    </row>
    <row r="258" spans="1:8" s="321" customFormat="1" x14ac:dyDescent="0.25">
      <c r="A258" s="103" t="s">
        <v>1332</v>
      </c>
      <c r="B258" s="320">
        <v>0</v>
      </c>
      <c r="C258" s="320">
        <v>3</v>
      </c>
      <c r="D258" s="320">
        <v>0</v>
      </c>
      <c r="E258" s="320">
        <v>1</v>
      </c>
      <c r="F258" s="320">
        <v>0</v>
      </c>
      <c r="G258" s="320">
        <v>1</v>
      </c>
      <c r="H258" s="320">
        <v>23</v>
      </c>
    </row>
    <row r="259" spans="1:8" s="321" customFormat="1" x14ac:dyDescent="0.25">
      <c r="A259" s="103" t="s">
        <v>1043</v>
      </c>
      <c r="B259" s="320">
        <v>2402</v>
      </c>
      <c r="C259" s="320">
        <v>0</v>
      </c>
      <c r="D259" s="320">
        <v>412</v>
      </c>
      <c r="E259" s="320">
        <v>0</v>
      </c>
      <c r="F259" s="320">
        <v>154</v>
      </c>
      <c r="G259" s="320">
        <v>36</v>
      </c>
      <c r="H259" s="320">
        <v>19254</v>
      </c>
    </row>
    <row r="260" spans="1:8" s="321" customFormat="1" x14ac:dyDescent="0.25">
      <c r="A260" s="103" t="s">
        <v>552</v>
      </c>
      <c r="B260" s="320">
        <v>114</v>
      </c>
      <c r="C260" s="320">
        <v>0</v>
      </c>
      <c r="D260" s="320">
        <v>17</v>
      </c>
      <c r="E260" s="320">
        <v>0</v>
      </c>
      <c r="F260" s="320">
        <v>19</v>
      </c>
      <c r="G260" s="320">
        <v>0</v>
      </c>
      <c r="H260" s="320">
        <v>564</v>
      </c>
    </row>
    <row r="261" spans="1:8" s="321" customFormat="1" x14ac:dyDescent="0.25">
      <c r="A261" s="103" t="s">
        <v>1023</v>
      </c>
      <c r="B261" s="320">
        <v>0</v>
      </c>
      <c r="C261" s="320">
        <v>0</v>
      </c>
      <c r="D261" s="320">
        <v>0</v>
      </c>
      <c r="E261" s="320">
        <v>1</v>
      </c>
      <c r="F261" s="320">
        <v>0</v>
      </c>
      <c r="G261" s="320">
        <v>4</v>
      </c>
      <c r="H261" s="320">
        <v>258</v>
      </c>
    </row>
    <row r="262" spans="1:8" s="321" customFormat="1" x14ac:dyDescent="0.25">
      <c r="A262" s="103" t="s">
        <v>1333</v>
      </c>
      <c r="B262" s="320">
        <v>0</v>
      </c>
      <c r="C262" s="320">
        <v>0</v>
      </c>
      <c r="D262" s="320">
        <v>0</v>
      </c>
      <c r="E262" s="320">
        <v>0</v>
      </c>
      <c r="F262" s="320">
        <v>0</v>
      </c>
      <c r="G262" s="320">
        <v>18</v>
      </c>
      <c r="H262" s="320">
        <v>7</v>
      </c>
    </row>
    <row r="263" spans="1:8" s="321" customFormat="1" x14ac:dyDescent="0.25">
      <c r="A263" s="103" t="s">
        <v>820</v>
      </c>
      <c r="B263" s="320">
        <v>0</v>
      </c>
      <c r="C263" s="320">
        <v>0</v>
      </c>
      <c r="D263" s="320">
        <v>0</v>
      </c>
      <c r="E263" s="320">
        <v>0</v>
      </c>
      <c r="F263" s="320">
        <v>0</v>
      </c>
      <c r="G263" s="320">
        <v>0</v>
      </c>
      <c r="H263" s="320">
        <v>0</v>
      </c>
    </row>
    <row r="264" spans="1:8" s="321" customFormat="1" x14ac:dyDescent="0.25">
      <c r="A264" s="103" t="s">
        <v>1081</v>
      </c>
      <c r="B264" s="320">
        <v>0</v>
      </c>
      <c r="C264" s="320">
        <v>0</v>
      </c>
      <c r="D264" s="320">
        <v>0</v>
      </c>
      <c r="E264" s="320">
        <v>0</v>
      </c>
      <c r="F264" s="320">
        <v>0</v>
      </c>
      <c r="G264" s="320">
        <v>0</v>
      </c>
      <c r="H264" s="320">
        <v>0</v>
      </c>
    </row>
    <row r="265" spans="1:8" s="321" customFormat="1" x14ac:dyDescent="0.25">
      <c r="A265" s="103" t="s">
        <v>1040</v>
      </c>
      <c r="B265" s="320">
        <v>0</v>
      </c>
      <c r="C265" s="320">
        <v>0</v>
      </c>
      <c r="D265" s="320">
        <v>0</v>
      </c>
      <c r="E265" s="320">
        <v>0</v>
      </c>
      <c r="F265" s="320">
        <v>0</v>
      </c>
      <c r="G265" s="320">
        <v>0</v>
      </c>
      <c r="H265" s="320">
        <v>113</v>
      </c>
    </row>
    <row r="266" spans="1:8" s="321" customFormat="1" x14ac:dyDescent="0.25">
      <c r="A266" s="103" t="s">
        <v>509</v>
      </c>
      <c r="B266" s="320">
        <v>0</v>
      </c>
      <c r="C266" s="320">
        <v>0</v>
      </c>
      <c r="D266" s="320">
        <v>0</v>
      </c>
      <c r="E266" s="320">
        <v>10</v>
      </c>
      <c r="F266" s="320">
        <v>0</v>
      </c>
      <c r="G266" s="320">
        <v>0</v>
      </c>
      <c r="H266" s="320">
        <v>309</v>
      </c>
    </row>
    <row r="267" spans="1:8" s="321" customFormat="1" x14ac:dyDescent="0.25">
      <c r="A267" s="103" t="s">
        <v>1080</v>
      </c>
      <c r="B267" s="320">
        <v>0</v>
      </c>
      <c r="C267" s="320">
        <v>0</v>
      </c>
      <c r="D267" s="320">
        <v>0</v>
      </c>
      <c r="E267" s="320">
        <v>0</v>
      </c>
      <c r="F267" s="320">
        <v>0</v>
      </c>
      <c r="G267" s="320">
        <v>0</v>
      </c>
      <c r="H267" s="320">
        <v>17</v>
      </c>
    </row>
    <row r="268" spans="1:8" s="321" customFormat="1" x14ac:dyDescent="0.25">
      <c r="A268" s="103" t="s">
        <v>1320</v>
      </c>
      <c r="B268" s="320">
        <v>0</v>
      </c>
      <c r="C268" s="320">
        <v>0</v>
      </c>
      <c r="D268" s="320">
        <v>0</v>
      </c>
      <c r="E268" s="320">
        <v>0</v>
      </c>
      <c r="F268" s="320">
        <v>0</v>
      </c>
      <c r="G268" s="320">
        <v>0</v>
      </c>
      <c r="H268" s="320">
        <v>38</v>
      </c>
    </row>
    <row r="269" spans="1:8" s="321" customFormat="1" x14ac:dyDescent="0.25">
      <c r="A269" s="103" t="s">
        <v>1079</v>
      </c>
      <c r="B269" s="320">
        <v>0</v>
      </c>
      <c r="C269" s="320">
        <v>0</v>
      </c>
      <c r="D269" s="320">
        <v>0</v>
      </c>
      <c r="E269" s="320">
        <v>0</v>
      </c>
      <c r="F269" s="320">
        <v>0</v>
      </c>
      <c r="G269" s="320">
        <v>0</v>
      </c>
      <c r="H269" s="320">
        <v>43</v>
      </c>
    </row>
    <row r="270" spans="1:8" s="321" customFormat="1" x14ac:dyDescent="0.25">
      <c r="A270" s="103" t="s">
        <v>878</v>
      </c>
      <c r="B270" s="320">
        <v>0</v>
      </c>
      <c r="C270" s="320">
        <v>4</v>
      </c>
      <c r="D270" s="320">
        <v>0</v>
      </c>
      <c r="E270" s="320">
        <v>5</v>
      </c>
      <c r="F270" s="320">
        <v>0</v>
      </c>
      <c r="G270" s="320">
        <v>4</v>
      </c>
      <c r="H270" s="320">
        <v>476</v>
      </c>
    </row>
    <row r="271" spans="1:8" s="321" customFormat="1" x14ac:dyDescent="0.25">
      <c r="A271" s="103" t="s">
        <v>1147</v>
      </c>
      <c r="B271" s="320">
        <v>0</v>
      </c>
      <c r="C271" s="320">
        <v>0</v>
      </c>
      <c r="D271" s="320">
        <v>0</v>
      </c>
      <c r="E271" s="320">
        <v>0</v>
      </c>
      <c r="F271" s="320">
        <v>0</v>
      </c>
      <c r="G271" s="320">
        <v>0</v>
      </c>
      <c r="H271" s="320">
        <v>0</v>
      </c>
    </row>
    <row r="272" spans="1:8" s="321" customFormat="1" x14ac:dyDescent="0.25">
      <c r="A272" s="103" t="s">
        <v>503</v>
      </c>
      <c r="B272" s="320">
        <v>1</v>
      </c>
      <c r="C272" s="320">
        <v>7</v>
      </c>
      <c r="D272" s="320">
        <v>0</v>
      </c>
      <c r="E272" s="320">
        <v>0</v>
      </c>
      <c r="F272" s="320">
        <v>0</v>
      </c>
      <c r="G272" s="320">
        <v>3</v>
      </c>
      <c r="H272" s="320">
        <v>36</v>
      </c>
    </row>
    <row r="273" spans="1:8" s="321" customFormat="1" x14ac:dyDescent="0.25">
      <c r="A273" s="103" t="s">
        <v>1013</v>
      </c>
      <c r="B273" s="320">
        <v>0</v>
      </c>
      <c r="C273" s="320">
        <v>0</v>
      </c>
      <c r="D273" s="320">
        <v>0</v>
      </c>
      <c r="E273" s="320">
        <v>0</v>
      </c>
      <c r="F273" s="320">
        <v>0</v>
      </c>
      <c r="G273" s="320">
        <v>0</v>
      </c>
      <c r="H273" s="320">
        <v>121</v>
      </c>
    </row>
    <row r="274" spans="1:8" s="321" customFormat="1" x14ac:dyDescent="0.25">
      <c r="A274" s="103" t="s">
        <v>1337</v>
      </c>
      <c r="B274" s="320">
        <v>0</v>
      </c>
      <c r="C274" s="320">
        <v>0</v>
      </c>
      <c r="D274" s="320">
        <v>0</v>
      </c>
      <c r="E274" s="320">
        <v>0</v>
      </c>
      <c r="F274" s="320">
        <v>0</v>
      </c>
      <c r="G274" s="320">
        <v>0</v>
      </c>
      <c r="H274" s="320">
        <v>56</v>
      </c>
    </row>
    <row r="275" spans="1:8" s="321" customFormat="1" x14ac:dyDescent="0.25">
      <c r="A275" s="103" t="s">
        <v>1203</v>
      </c>
      <c r="B275" s="320">
        <v>0</v>
      </c>
      <c r="C275" s="320">
        <v>0</v>
      </c>
      <c r="D275" s="320">
        <v>0</v>
      </c>
      <c r="E275" s="320">
        <v>0</v>
      </c>
      <c r="F275" s="320">
        <v>0</v>
      </c>
      <c r="G275" s="320">
        <v>0</v>
      </c>
      <c r="H275" s="320">
        <v>6</v>
      </c>
    </row>
    <row r="276" spans="1:8" s="321" customFormat="1" x14ac:dyDescent="0.25">
      <c r="A276" s="103" t="s">
        <v>751</v>
      </c>
      <c r="B276" s="320">
        <v>0</v>
      </c>
      <c r="C276" s="320">
        <v>0</v>
      </c>
      <c r="D276" s="320">
        <v>0</v>
      </c>
      <c r="E276" s="320">
        <v>0</v>
      </c>
      <c r="F276" s="320">
        <v>0</v>
      </c>
      <c r="G276" s="320">
        <v>0</v>
      </c>
      <c r="H276" s="320">
        <v>4</v>
      </c>
    </row>
    <row r="277" spans="1:8" s="321" customFormat="1" x14ac:dyDescent="0.25">
      <c r="A277" s="103" t="s">
        <v>1078</v>
      </c>
      <c r="B277" s="320">
        <v>0</v>
      </c>
      <c r="C277" s="320">
        <v>0</v>
      </c>
      <c r="D277" s="320">
        <v>0</v>
      </c>
      <c r="E277" s="320">
        <v>0</v>
      </c>
      <c r="F277" s="320">
        <v>0</v>
      </c>
      <c r="G277" s="320">
        <v>0</v>
      </c>
      <c r="H277" s="320">
        <v>0</v>
      </c>
    </row>
    <row r="278" spans="1:8" s="321" customFormat="1" x14ac:dyDescent="0.25">
      <c r="A278" s="103" t="s">
        <v>1314</v>
      </c>
      <c r="B278" s="320">
        <v>0</v>
      </c>
      <c r="C278" s="320">
        <v>0</v>
      </c>
      <c r="D278" s="320">
        <v>0</v>
      </c>
      <c r="E278" s="320">
        <v>0</v>
      </c>
      <c r="F278" s="320">
        <v>0</v>
      </c>
      <c r="G278" s="320">
        <v>0</v>
      </c>
      <c r="H278" s="320">
        <v>0</v>
      </c>
    </row>
    <row r="279" spans="1:8" s="321" customFormat="1" x14ac:dyDescent="0.25">
      <c r="A279" s="103" t="s">
        <v>493</v>
      </c>
      <c r="B279" s="320">
        <v>0</v>
      </c>
      <c r="C279" s="320">
        <v>0</v>
      </c>
      <c r="D279" s="320">
        <v>0</v>
      </c>
      <c r="E279" s="320">
        <v>0</v>
      </c>
      <c r="F279" s="320">
        <v>0</v>
      </c>
      <c r="G279" s="320">
        <v>0</v>
      </c>
      <c r="H279" s="320">
        <v>77</v>
      </c>
    </row>
    <row r="280" spans="1:8" s="321" customFormat="1" x14ac:dyDescent="0.25">
      <c r="A280" s="103" t="s">
        <v>1179</v>
      </c>
      <c r="B280" s="320">
        <v>0</v>
      </c>
      <c r="C280" s="320">
        <v>0</v>
      </c>
      <c r="D280" s="320">
        <v>0</v>
      </c>
      <c r="E280" s="320">
        <v>0</v>
      </c>
      <c r="F280" s="320">
        <v>0</v>
      </c>
      <c r="G280" s="320">
        <v>0</v>
      </c>
      <c r="H280" s="320">
        <v>0</v>
      </c>
    </row>
    <row r="281" spans="1:8" s="321" customFormat="1" x14ac:dyDescent="0.25">
      <c r="A281" s="103" t="s">
        <v>943</v>
      </c>
      <c r="B281" s="320">
        <v>0</v>
      </c>
      <c r="C281" s="320">
        <v>0</v>
      </c>
      <c r="D281" s="320">
        <v>0</v>
      </c>
      <c r="E281" s="320">
        <v>1</v>
      </c>
      <c r="F281" s="320">
        <v>0</v>
      </c>
      <c r="G281" s="320">
        <v>181</v>
      </c>
      <c r="H281" s="320">
        <v>759</v>
      </c>
    </row>
    <row r="282" spans="1:8" s="321" customFormat="1" x14ac:dyDescent="0.25">
      <c r="A282" s="103" t="s">
        <v>858</v>
      </c>
      <c r="B282" s="320">
        <v>0</v>
      </c>
      <c r="C282" s="320">
        <v>9</v>
      </c>
      <c r="D282" s="320">
        <v>1</v>
      </c>
      <c r="E282" s="320">
        <v>5</v>
      </c>
      <c r="F282" s="320">
        <v>2</v>
      </c>
      <c r="G282" s="320">
        <v>1</v>
      </c>
      <c r="H282" s="320">
        <v>26</v>
      </c>
    </row>
    <row r="283" spans="1:8" s="321" customFormat="1" x14ac:dyDescent="0.25">
      <c r="A283" s="103" t="s">
        <v>1022</v>
      </c>
      <c r="B283" s="320">
        <v>0</v>
      </c>
      <c r="C283" s="320">
        <v>0</v>
      </c>
      <c r="D283" s="320">
        <v>0</v>
      </c>
      <c r="E283" s="320">
        <v>0</v>
      </c>
      <c r="F283" s="320">
        <v>0</v>
      </c>
      <c r="G283" s="320">
        <v>0</v>
      </c>
      <c r="H283" s="320">
        <v>629</v>
      </c>
    </row>
    <row r="284" spans="1:8" s="321" customFormat="1" x14ac:dyDescent="0.25">
      <c r="A284" s="103" t="s">
        <v>481</v>
      </c>
      <c r="B284" s="320">
        <v>0</v>
      </c>
      <c r="C284" s="320">
        <v>0</v>
      </c>
      <c r="D284" s="320">
        <v>0</v>
      </c>
      <c r="E284" s="320">
        <v>13</v>
      </c>
      <c r="F284" s="320">
        <v>0</v>
      </c>
      <c r="G284" s="320">
        <v>1</v>
      </c>
      <c r="H284" s="320">
        <v>149</v>
      </c>
    </row>
    <row r="285" spans="1:8" s="321" customFormat="1" x14ac:dyDescent="0.25">
      <c r="A285" s="103" t="s">
        <v>1037</v>
      </c>
      <c r="B285" s="320">
        <v>0</v>
      </c>
      <c r="C285" s="320">
        <v>5</v>
      </c>
      <c r="D285" s="320">
        <v>0</v>
      </c>
      <c r="E285" s="320">
        <v>3</v>
      </c>
      <c r="F285" s="320">
        <v>0</v>
      </c>
      <c r="G285" s="320">
        <v>3</v>
      </c>
      <c r="H285" s="320">
        <v>4</v>
      </c>
    </row>
    <row r="286" spans="1:8" s="321" customFormat="1" x14ac:dyDescent="0.25">
      <c r="A286" s="103" t="s">
        <v>857</v>
      </c>
      <c r="B286" s="320">
        <v>0</v>
      </c>
      <c r="C286" s="320">
        <v>0</v>
      </c>
      <c r="D286" s="320">
        <v>0</v>
      </c>
      <c r="E286" s="320">
        <v>0</v>
      </c>
      <c r="F286" s="320">
        <v>0</v>
      </c>
      <c r="G286" s="320">
        <v>0</v>
      </c>
      <c r="H286" s="320">
        <v>0</v>
      </c>
    </row>
    <row r="287" spans="1:8" s="321" customFormat="1" x14ac:dyDescent="0.25">
      <c r="A287" s="103" t="s">
        <v>838</v>
      </c>
      <c r="B287" s="320">
        <v>10</v>
      </c>
      <c r="C287" s="320">
        <v>0</v>
      </c>
      <c r="D287" s="320">
        <v>0</v>
      </c>
      <c r="E287" s="320">
        <v>0</v>
      </c>
      <c r="F287" s="320">
        <v>0</v>
      </c>
      <c r="G287" s="320">
        <v>0</v>
      </c>
      <c r="H287" s="320">
        <v>1776</v>
      </c>
    </row>
    <row r="288" spans="1:8" s="321" customFormat="1" x14ac:dyDescent="0.25">
      <c r="A288" s="103" t="s">
        <v>978</v>
      </c>
      <c r="B288" s="320">
        <v>0</v>
      </c>
      <c r="C288" s="320">
        <v>0</v>
      </c>
      <c r="D288" s="320">
        <v>0</v>
      </c>
      <c r="E288" s="320">
        <v>0</v>
      </c>
      <c r="F288" s="320">
        <v>0</v>
      </c>
      <c r="G288" s="320">
        <v>0</v>
      </c>
      <c r="H288" s="320">
        <v>27</v>
      </c>
    </row>
    <row r="289" spans="1:8" s="321" customFormat="1" x14ac:dyDescent="0.25">
      <c r="A289" s="103" t="s">
        <v>791</v>
      </c>
      <c r="B289" s="320">
        <v>0</v>
      </c>
      <c r="C289" s="320">
        <v>0</v>
      </c>
      <c r="D289" s="320">
        <v>5</v>
      </c>
      <c r="E289" s="320">
        <v>1</v>
      </c>
      <c r="F289" s="320">
        <v>0</v>
      </c>
      <c r="G289" s="320">
        <v>87</v>
      </c>
      <c r="H289" s="320">
        <v>120</v>
      </c>
    </row>
    <row r="290" spans="1:8" s="321" customFormat="1" x14ac:dyDescent="0.25">
      <c r="A290" s="103" t="s">
        <v>477</v>
      </c>
      <c r="B290" s="320">
        <v>0</v>
      </c>
      <c r="C290" s="320">
        <v>0</v>
      </c>
      <c r="D290" s="320">
        <v>0</v>
      </c>
      <c r="E290" s="320">
        <v>0</v>
      </c>
      <c r="F290" s="320">
        <v>0</v>
      </c>
      <c r="G290" s="320">
        <v>0</v>
      </c>
      <c r="H290" s="320">
        <v>0</v>
      </c>
    </row>
    <row r="291" spans="1:8" s="321" customFormat="1" x14ac:dyDescent="0.25">
      <c r="A291" s="103" t="s">
        <v>474</v>
      </c>
      <c r="B291" s="320">
        <v>0</v>
      </c>
      <c r="C291" s="320">
        <v>0</v>
      </c>
      <c r="D291" s="320">
        <v>0</v>
      </c>
      <c r="E291" s="320">
        <v>9</v>
      </c>
      <c r="F291" s="320">
        <v>0</v>
      </c>
      <c r="G291" s="320">
        <v>11</v>
      </c>
      <c r="H291" s="320">
        <v>7</v>
      </c>
    </row>
    <row r="292" spans="1:8" s="321" customFormat="1" x14ac:dyDescent="0.25">
      <c r="A292" s="103" t="s">
        <v>1077</v>
      </c>
      <c r="B292" s="320">
        <v>0</v>
      </c>
      <c r="C292" s="320">
        <v>0</v>
      </c>
      <c r="D292" s="320">
        <v>0</v>
      </c>
      <c r="E292" s="320">
        <v>0</v>
      </c>
      <c r="F292" s="320">
        <v>0</v>
      </c>
      <c r="G292" s="320">
        <v>0</v>
      </c>
      <c r="H292" s="320">
        <v>25</v>
      </c>
    </row>
    <row r="293" spans="1:8" s="321" customFormat="1" x14ac:dyDescent="0.25">
      <c r="A293" s="103" t="s">
        <v>815</v>
      </c>
      <c r="B293" s="320">
        <v>0</v>
      </c>
      <c r="C293" s="320">
        <v>0</v>
      </c>
      <c r="D293" s="320">
        <v>0</v>
      </c>
      <c r="E293" s="320">
        <v>0</v>
      </c>
      <c r="F293" s="320">
        <v>0</v>
      </c>
      <c r="G293" s="320">
        <v>0</v>
      </c>
      <c r="H293" s="320">
        <v>0</v>
      </c>
    </row>
    <row r="294" spans="1:8" s="321" customFormat="1" x14ac:dyDescent="0.25">
      <c r="A294" s="103" t="s">
        <v>911</v>
      </c>
      <c r="B294" s="320">
        <v>0</v>
      </c>
      <c r="C294" s="320">
        <v>0</v>
      </c>
      <c r="D294" s="320">
        <v>0</v>
      </c>
      <c r="E294" s="320">
        <v>0</v>
      </c>
      <c r="F294" s="320">
        <v>0</v>
      </c>
      <c r="G294" s="320">
        <v>0</v>
      </c>
      <c r="H294" s="320">
        <v>221</v>
      </c>
    </row>
    <row r="295" spans="1:8" s="321" customFormat="1" x14ac:dyDescent="0.25">
      <c r="A295" s="103" t="s">
        <v>837</v>
      </c>
      <c r="B295" s="320">
        <v>0</v>
      </c>
      <c r="C295" s="320">
        <v>8</v>
      </c>
      <c r="D295" s="320">
        <v>0</v>
      </c>
      <c r="E295" s="320">
        <v>0</v>
      </c>
      <c r="F295" s="320">
        <v>0</v>
      </c>
      <c r="G295" s="320">
        <v>0</v>
      </c>
      <c r="H295" s="320">
        <v>0</v>
      </c>
    </row>
    <row r="296" spans="1:8" s="321" customFormat="1" x14ac:dyDescent="0.25">
      <c r="A296" s="103" t="s">
        <v>1076</v>
      </c>
      <c r="B296" s="320">
        <v>0</v>
      </c>
      <c r="C296" s="320">
        <v>0</v>
      </c>
      <c r="D296" s="320">
        <v>0</v>
      </c>
      <c r="E296" s="320">
        <v>0</v>
      </c>
      <c r="F296" s="320">
        <v>0</v>
      </c>
      <c r="G296" s="320">
        <v>0</v>
      </c>
      <c r="H296" s="320">
        <v>0</v>
      </c>
    </row>
    <row r="297" spans="1:8" s="321" customFormat="1" x14ac:dyDescent="0.25">
      <c r="A297" s="103" t="s">
        <v>1008</v>
      </c>
      <c r="B297" s="320">
        <v>0</v>
      </c>
      <c r="C297" s="320">
        <v>0</v>
      </c>
      <c r="D297" s="320">
        <v>0</v>
      </c>
      <c r="E297" s="320">
        <v>0</v>
      </c>
      <c r="F297" s="320">
        <v>0</v>
      </c>
      <c r="G297" s="320">
        <v>0</v>
      </c>
      <c r="H297" s="320">
        <v>4</v>
      </c>
    </row>
    <row r="298" spans="1:8" s="321" customFormat="1" x14ac:dyDescent="0.25">
      <c r="A298" s="103" t="s">
        <v>467</v>
      </c>
      <c r="B298" s="320">
        <v>0</v>
      </c>
      <c r="C298" s="320">
        <v>0</v>
      </c>
      <c r="D298" s="320">
        <v>0</v>
      </c>
      <c r="E298" s="320">
        <v>0</v>
      </c>
      <c r="F298" s="320">
        <v>4</v>
      </c>
      <c r="G298" s="320">
        <v>0</v>
      </c>
      <c r="H298" s="320">
        <v>230</v>
      </c>
    </row>
    <row r="299" spans="1:8" s="321" customFormat="1" x14ac:dyDescent="0.25">
      <c r="A299" s="103" t="s">
        <v>1075</v>
      </c>
      <c r="B299" s="320">
        <v>0</v>
      </c>
      <c r="C299" s="320">
        <v>0</v>
      </c>
      <c r="D299" s="320">
        <v>0</v>
      </c>
      <c r="E299" s="320">
        <v>0</v>
      </c>
      <c r="F299" s="320">
        <v>0</v>
      </c>
      <c r="G299" s="320">
        <v>0</v>
      </c>
      <c r="H299" s="320">
        <v>0</v>
      </c>
    </row>
    <row r="300" spans="1:8" s="321" customFormat="1" x14ac:dyDescent="0.25">
      <c r="A300" s="103" t="s">
        <v>765</v>
      </c>
      <c r="B300" s="320">
        <v>11</v>
      </c>
      <c r="C300" s="320">
        <v>0</v>
      </c>
      <c r="D300" s="320">
        <v>12</v>
      </c>
      <c r="E300" s="320">
        <v>4</v>
      </c>
      <c r="F300" s="320">
        <v>0</v>
      </c>
      <c r="G300" s="320">
        <v>1</v>
      </c>
      <c r="H300" s="320">
        <v>36</v>
      </c>
    </row>
    <row r="301" spans="1:8" s="321" customFormat="1" x14ac:dyDescent="0.25">
      <c r="A301" s="103" t="s">
        <v>1202</v>
      </c>
      <c r="B301" s="320">
        <v>0</v>
      </c>
      <c r="C301" s="320">
        <v>0</v>
      </c>
      <c r="D301" s="320">
        <v>0</v>
      </c>
      <c r="E301" s="320">
        <v>0</v>
      </c>
      <c r="F301" s="320">
        <v>0</v>
      </c>
      <c r="G301" s="320">
        <v>1</v>
      </c>
      <c r="H301" s="320">
        <v>34</v>
      </c>
    </row>
    <row r="302" spans="1:8" s="321" customFormat="1" x14ac:dyDescent="0.25">
      <c r="A302" s="103" t="s">
        <v>942</v>
      </c>
      <c r="B302" s="320">
        <v>0</v>
      </c>
      <c r="C302" s="320">
        <v>0</v>
      </c>
      <c r="D302" s="320">
        <v>0</v>
      </c>
      <c r="E302" s="320">
        <v>0</v>
      </c>
      <c r="F302" s="320">
        <v>0</v>
      </c>
      <c r="G302" s="320">
        <v>0</v>
      </c>
      <c r="H302" s="320">
        <v>0</v>
      </c>
    </row>
    <row r="303" spans="1:8" s="321" customFormat="1" x14ac:dyDescent="0.25">
      <c r="A303" s="103" t="s">
        <v>836</v>
      </c>
      <c r="B303" s="320">
        <v>0</v>
      </c>
      <c r="C303" s="320">
        <v>0</v>
      </c>
      <c r="D303" s="320">
        <v>0</v>
      </c>
      <c r="E303" s="320">
        <v>0</v>
      </c>
      <c r="F303" s="320">
        <v>0</v>
      </c>
      <c r="G303" s="320">
        <v>0</v>
      </c>
      <c r="H303" s="320">
        <v>0</v>
      </c>
    </row>
    <row r="304" spans="1:8" s="321" customFormat="1" x14ac:dyDescent="0.25">
      <c r="A304" s="103" t="s">
        <v>869</v>
      </c>
      <c r="B304" s="320">
        <v>0</v>
      </c>
      <c r="C304" s="320">
        <v>0</v>
      </c>
      <c r="D304" s="320">
        <v>0</v>
      </c>
      <c r="E304" s="320">
        <v>0</v>
      </c>
      <c r="F304" s="320">
        <v>2</v>
      </c>
      <c r="G304" s="320">
        <v>0</v>
      </c>
      <c r="H304" s="320">
        <v>38</v>
      </c>
    </row>
    <row r="305" spans="1:8" s="321" customFormat="1" x14ac:dyDescent="0.25">
      <c r="A305" s="103" t="s">
        <v>814</v>
      </c>
      <c r="B305" s="320">
        <v>0</v>
      </c>
      <c r="C305" s="320">
        <v>0</v>
      </c>
      <c r="D305" s="320">
        <v>0</v>
      </c>
      <c r="E305" s="320">
        <v>0</v>
      </c>
      <c r="F305" s="320">
        <v>0</v>
      </c>
      <c r="G305" s="320">
        <v>0</v>
      </c>
      <c r="H305" s="320">
        <v>1</v>
      </c>
    </row>
    <row r="306" spans="1:8" s="321" customFormat="1" x14ac:dyDescent="0.25">
      <c r="A306" s="103" t="s">
        <v>835</v>
      </c>
      <c r="B306" s="320">
        <v>0</v>
      </c>
      <c r="C306" s="320">
        <v>0</v>
      </c>
      <c r="D306" s="320">
        <v>10</v>
      </c>
      <c r="E306" s="320">
        <v>0</v>
      </c>
      <c r="F306" s="320">
        <v>0</v>
      </c>
      <c r="G306" s="320">
        <v>0</v>
      </c>
      <c r="H306" s="320">
        <v>320</v>
      </c>
    </row>
    <row r="307" spans="1:8" s="321" customFormat="1" x14ac:dyDescent="0.25">
      <c r="A307" s="103" t="s">
        <v>941</v>
      </c>
      <c r="B307" s="320">
        <v>0</v>
      </c>
      <c r="C307" s="320">
        <v>0</v>
      </c>
      <c r="D307" s="320">
        <v>0</v>
      </c>
      <c r="E307" s="320">
        <v>0</v>
      </c>
      <c r="F307" s="320">
        <v>0</v>
      </c>
      <c r="G307" s="320">
        <v>0</v>
      </c>
      <c r="H307" s="320">
        <v>245</v>
      </c>
    </row>
    <row r="308" spans="1:8" s="321" customFormat="1" x14ac:dyDescent="0.25">
      <c r="A308" s="103" t="s">
        <v>1003</v>
      </c>
      <c r="B308" s="320">
        <v>182</v>
      </c>
      <c r="C308" s="320">
        <v>0</v>
      </c>
      <c r="D308" s="320">
        <v>52</v>
      </c>
      <c r="E308" s="320">
        <v>0</v>
      </c>
      <c r="F308" s="320">
        <v>0</v>
      </c>
      <c r="G308" s="320">
        <v>0</v>
      </c>
      <c r="H308" s="320">
        <v>527</v>
      </c>
    </row>
    <row r="309" spans="1:8" s="321" customFormat="1" x14ac:dyDescent="0.25">
      <c r="A309" s="103" t="s">
        <v>457</v>
      </c>
      <c r="B309" s="320">
        <v>0</v>
      </c>
      <c r="C309" s="320">
        <v>3</v>
      </c>
      <c r="D309" s="320">
        <v>0</v>
      </c>
      <c r="E309" s="320">
        <v>0</v>
      </c>
      <c r="F309" s="320">
        <v>0</v>
      </c>
      <c r="G309" s="320">
        <v>6</v>
      </c>
      <c r="H309" s="320">
        <v>22</v>
      </c>
    </row>
    <row r="310" spans="1:8" s="321" customFormat="1" x14ac:dyDescent="0.25">
      <c r="A310" s="103" t="s">
        <v>889</v>
      </c>
      <c r="B310" s="320">
        <v>0</v>
      </c>
      <c r="C310" s="320">
        <v>0</v>
      </c>
      <c r="D310" s="320">
        <v>0</v>
      </c>
      <c r="E310" s="320">
        <v>0</v>
      </c>
      <c r="F310" s="320">
        <v>0</v>
      </c>
      <c r="G310" s="320">
        <v>0</v>
      </c>
      <c r="H310" s="320">
        <v>60</v>
      </c>
    </row>
    <row r="311" spans="1:8" s="321" customFormat="1" x14ac:dyDescent="0.25">
      <c r="A311" s="103" t="s">
        <v>910</v>
      </c>
      <c r="B311" s="320">
        <v>0</v>
      </c>
      <c r="C311" s="320">
        <v>0</v>
      </c>
      <c r="D311" s="320">
        <v>0</v>
      </c>
      <c r="E311" s="320">
        <v>0</v>
      </c>
      <c r="F311" s="320">
        <v>0</v>
      </c>
      <c r="G311" s="320">
        <v>0</v>
      </c>
      <c r="H311" s="320">
        <v>1</v>
      </c>
    </row>
    <row r="312" spans="1:8" s="321" customFormat="1" x14ac:dyDescent="0.25">
      <c r="A312" s="103" t="s">
        <v>1001</v>
      </c>
      <c r="B312" s="320">
        <v>0</v>
      </c>
      <c r="C312" s="320">
        <v>0</v>
      </c>
      <c r="D312" s="320">
        <v>0</v>
      </c>
      <c r="E312" s="320">
        <v>1</v>
      </c>
      <c r="F312" s="320">
        <v>0</v>
      </c>
      <c r="G312" s="320">
        <v>1</v>
      </c>
      <c r="H312" s="320">
        <v>1</v>
      </c>
    </row>
    <row r="313" spans="1:8" s="321" customFormat="1" x14ac:dyDescent="0.25">
      <c r="A313" s="103" t="s">
        <v>452</v>
      </c>
      <c r="B313" s="320">
        <v>0</v>
      </c>
      <c r="C313" s="320">
        <v>14</v>
      </c>
      <c r="D313" s="320">
        <v>0</v>
      </c>
      <c r="E313" s="320">
        <v>30</v>
      </c>
      <c r="F313" s="320">
        <v>0</v>
      </c>
      <c r="G313" s="320">
        <v>28</v>
      </c>
      <c r="H313" s="320">
        <v>68</v>
      </c>
    </row>
    <row r="314" spans="1:8" s="321" customFormat="1" x14ac:dyDescent="0.25">
      <c r="A314" s="103" t="s">
        <v>1231</v>
      </c>
      <c r="B314" s="320">
        <v>0</v>
      </c>
      <c r="C314" s="320">
        <v>0</v>
      </c>
      <c r="D314" s="320">
        <v>0</v>
      </c>
      <c r="E314" s="320">
        <v>0</v>
      </c>
      <c r="F314" s="320">
        <v>0</v>
      </c>
      <c r="G314" s="320">
        <v>0</v>
      </c>
      <c r="H314" s="320">
        <v>460</v>
      </c>
    </row>
    <row r="315" spans="1:8" s="321" customFormat="1" x14ac:dyDescent="0.25">
      <c r="A315" s="103" t="s">
        <v>790</v>
      </c>
      <c r="B315" s="320">
        <v>0</v>
      </c>
      <c r="C315" s="320">
        <v>0</v>
      </c>
      <c r="D315" s="320">
        <v>0</v>
      </c>
      <c r="E315" s="320">
        <v>0</v>
      </c>
      <c r="F315" s="320">
        <v>0</v>
      </c>
      <c r="G315" s="320">
        <v>0</v>
      </c>
      <c r="H315" s="320">
        <v>0</v>
      </c>
    </row>
    <row r="316" spans="1:8" s="321" customFormat="1" x14ac:dyDescent="0.25">
      <c r="A316" s="103" t="s">
        <v>977</v>
      </c>
      <c r="B316" s="320">
        <v>91</v>
      </c>
      <c r="C316" s="320">
        <v>1</v>
      </c>
      <c r="D316" s="320">
        <v>0</v>
      </c>
      <c r="E316" s="320">
        <v>0</v>
      </c>
      <c r="F316" s="320">
        <v>0</v>
      </c>
      <c r="G316" s="320">
        <v>0</v>
      </c>
      <c r="H316" s="320">
        <v>406</v>
      </c>
    </row>
    <row r="317" spans="1:8" s="321" customFormat="1" x14ac:dyDescent="0.25">
      <c r="A317" s="103" t="s">
        <v>940</v>
      </c>
      <c r="B317" s="320">
        <v>0</v>
      </c>
      <c r="C317" s="320">
        <v>0</v>
      </c>
      <c r="D317" s="320">
        <v>0</v>
      </c>
      <c r="E317" s="320">
        <v>0</v>
      </c>
      <c r="F317" s="320">
        <v>0</v>
      </c>
      <c r="G317" s="320">
        <v>0</v>
      </c>
      <c r="H317" s="320">
        <v>0</v>
      </c>
    </row>
    <row r="318" spans="1:8" s="321" customFormat="1" x14ac:dyDescent="0.25">
      <c r="A318" s="103" t="s">
        <v>1074</v>
      </c>
      <c r="B318" s="320">
        <v>0</v>
      </c>
      <c r="C318" s="320">
        <v>0</v>
      </c>
      <c r="D318" s="320">
        <v>0</v>
      </c>
      <c r="E318" s="320">
        <v>3</v>
      </c>
      <c r="F318" s="320">
        <v>0</v>
      </c>
      <c r="G318" s="320">
        <v>3</v>
      </c>
      <c r="H318" s="320">
        <v>32</v>
      </c>
    </row>
    <row r="319" spans="1:8" s="321" customFormat="1" x14ac:dyDescent="0.25">
      <c r="A319" s="103" t="s">
        <v>1036</v>
      </c>
      <c r="B319" s="320">
        <v>5</v>
      </c>
      <c r="C319" s="320">
        <v>4</v>
      </c>
      <c r="D319" s="320">
        <v>4</v>
      </c>
      <c r="E319" s="320">
        <v>2</v>
      </c>
      <c r="F319" s="320">
        <v>0</v>
      </c>
      <c r="G319" s="320">
        <v>39</v>
      </c>
      <c r="H319" s="320">
        <v>8</v>
      </c>
    </row>
    <row r="320" spans="1:8" s="321" customFormat="1" x14ac:dyDescent="0.25">
      <c r="A320" s="103" t="s">
        <v>789</v>
      </c>
      <c r="B320" s="320">
        <v>0</v>
      </c>
      <c r="C320" s="320">
        <v>0</v>
      </c>
      <c r="D320" s="320">
        <v>0</v>
      </c>
      <c r="E320" s="320">
        <v>1</v>
      </c>
      <c r="F320" s="320">
        <v>0</v>
      </c>
      <c r="G320" s="320">
        <v>4</v>
      </c>
      <c r="H320" s="320">
        <v>121</v>
      </c>
    </row>
    <row r="321" spans="1:8" s="321" customFormat="1" x14ac:dyDescent="0.25">
      <c r="A321" s="103" t="s">
        <v>1230</v>
      </c>
      <c r="B321" s="320">
        <v>1366</v>
      </c>
      <c r="C321" s="320">
        <v>0</v>
      </c>
      <c r="D321" s="320">
        <v>753</v>
      </c>
      <c r="E321" s="320">
        <v>0</v>
      </c>
      <c r="F321" s="320">
        <v>49</v>
      </c>
      <c r="G321" s="320">
        <v>28</v>
      </c>
      <c r="H321" s="320">
        <v>8878</v>
      </c>
    </row>
    <row r="322" spans="1:8" s="321" customFormat="1" x14ac:dyDescent="0.25">
      <c r="A322" s="103" t="s">
        <v>1201</v>
      </c>
      <c r="B322" s="320">
        <v>0</v>
      </c>
      <c r="C322" s="320">
        <v>0</v>
      </c>
      <c r="D322" s="320">
        <v>0</v>
      </c>
      <c r="E322" s="320">
        <v>0</v>
      </c>
      <c r="F322" s="320">
        <v>0</v>
      </c>
      <c r="G322" s="320">
        <v>0</v>
      </c>
      <c r="H322" s="320">
        <v>184</v>
      </c>
    </row>
    <row r="323" spans="1:8" s="321" customFormat="1" x14ac:dyDescent="0.25">
      <c r="A323" s="103" t="s">
        <v>888</v>
      </c>
      <c r="B323" s="320">
        <v>0</v>
      </c>
      <c r="C323" s="320">
        <v>0</v>
      </c>
      <c r="D323" s="320">
        <v>0</v>
      </c>
      <c r="E323" s="320">
        <v>0</v>
      </c>
      <c r="F323" s="320">
        <v>0</v>
      </c>
      <c r="G323" s="320">
        <v>27</v>
      </c>
      <c r="H323" s="320">
        <v>266</v>
      </c>
    </row>
    <row r="324" spans="1:8" s="321" customFormat="1" x14ac:dyDescent="0.25">
      <c r="A324" s="103" t="s">
        <v>764</v>
      </c>
      <c r="B324" s="320">
        <v>0</v>
      </c>
      <c r="C324" s="320">
        <v>0</v>
      </c>
      <c r="D324" s="320">
        <v>0</v>
      </c>
      <c r="E324" s="320">
        <v>0</v>
      </c>
      <c r="F324" s="320">
        <v>9</v>
      </c>
      <c r="G324" s="320">
        <v>13</v>
      </c>
      <c r="H324" s="320">
        <v>1</v>
      </c>
    </row>
    <row r="325" spans="1:8" s="321" customFormat="1" x14ac:dyDescent="0.25">
      <c r="A325" s="103" t="s">
        <v>909</v>
      </c>
      <c r="B325" s="320">
        <v>100</v>
      </c>
      <c r="C325" s="320">
        <v>0</v>
      </c>
      <c r="D325" s="320">
        <v>48</v>
      </c>
      <c r="E325" s="320">
        <v>0</v>
      </c>
      <c r="F325" s="320">
        <v>0</v>
      </c>
      <c r="G325" s="320">
        <v>72</v>
      </c>
      <c r="H325" s="320">
        <v>1168</v>
      </c>
    </row>
    <row r="326" spans="1:8" s="321" customFormat="1" x14ac:dyDescent="0.25">
      <c r="A326" s="103" t="s">
        <v>966</v>
      </c>
      <c r="B326" s="320">
        <v>0</v>
      </c>
      <c r="C326" s="320">
        <v>0</v>
      </c>
      <c r="D326" s="320">
        <v>0</v>
      </c>
      <c r="E326" s="320">
        <v>0</v>
      </c>
      <c r="F326" s="320">
        <v>0</v>
      </c>
      <c r="G326" s="320">
        <v>10</v>
      </c>
      <c r="H326" s="320">
        <v>19</v>
      </c>
    </row>
    <row r="327" spans="1:8" s="321" customFormat="1" x14ac:dyDescent="0.25">
      <c r="A327" s="103" t="s">
        <v>426</v>
      </c>
      <c r="B327" s="320">
        <v>0</v>
      </c>
      <c r="C327" s="320">
        <v>0</v>
      </c>
      <c r="D327" s="320">
        <v>0</v>
      </c>
      <c r="E327" s="320">
        <v>0</v>
      </c>
      <c r="F327" s="320">
        <v>0</v>
      </c>
      <c r="G327" s="320">
        <v>0</v>
      </c>
      <c r="H327" s="320">
        <v>606</v>
      </c>
    </row>
    <row r="328" spans="1:8" s="321" customFormat="1" x14ac:dyDescent="0.25">
      <c r="A328" s="103" t="s">
        <v>1178</v>
      </c>
      <c r="B328" s="320">
        <v>0</v>
      </c>
      <c r="C328" s="320">
        <v>0</v>
      </c>
      <c r="D328" s="320">
        <v>0</v>
      </c>
      <c r="E328" s="320">
        <v>1</v>
      </c>
      <c r="F328" s="320">
        <v>0</v>
      </c>
      <c r="G328" s="320">
        <v>1</v>
      </c>
      <c r="H328" s="320">
        <v>0</v>
      </c>
    </row>
    <row r="329" spans="1:8" s="321" customFormat="1" x14ac:dyDescent="0.25">
      <c r="A329" s="103" t="s">
        <v>1200</v>
      </c>
      <c r="B329" s="320">
        <v>0</v>
      </c>
      <c r="C329" s="320">
        <v>0</v>
      </c>
      <c r="D329" s="320">
        <v>0</v>
      </c>
      <c r="E329" s="320">
        <v>0</v>
      </c>
      <c r="F329" s="320">
        <v>0</v>
      </c>
      <c r="G329" s="320">
        <v>4</v>
      </c>
      <c r="H329" s="320">
        <v>51</v>
      </c>
    </row>
    <row r="330" spans="1:8" s="321" customFormat="1" x14ac:dyDescent="0.25">
      <c r="A330" s="103" t="s">
        <v>1172</v>
      </c>
      <c r="B330" s="320">
        <v>0</v>
      </c>
      <c r="C330" s="320">
        <v>0</v>
      </c>
      <c r="D330" s="320">
        <v>33</v>
      </c>
      <c r="E330" s="320">
        <v>0</v>
      </c>
      <c r="F330" s="320">
        <v>0</v>
      </c>
      <c r="G330" s="320">
        <v>13</v>
      </c>
      <c r="H330" s="320">
        <v>0</v>
      </c>
    </row>
    <row r="331" spans="1:8" s="321" customFormat="1" x14ac:dyDescent="0.25">
      <c r="A331" s="103" t="s">
        <v>1215</v>
      </c>
      <c r="B331" s="320">
        <v>0</v>
      </c>
      <c r="C331" s="320">
        <v>0</v>
      </c>
      <c r="D331" s="320">
        <v>0</v>
      </c>
      <c r="E331" s="320">
        <v>0</v>
      </c>
      <c r="F331" s="320">
        <v>0</v>
      </c>
      <c r="G331" s="320">
        <v>0</v>
      </c>
      <c r="H331" s="320">
        <v>10</v>
      </c>
    </row>
    <row r="332" spans="1:8" s="321" customFormat="1" x14ac:dyDescent="0.25">
      <c r="A332" s="103" t="s">
        <v>763</v>
      </c>
      <c r="B332" s="320">
        <v>51</v>
      </c>
      <c r="C332" s="320">
        <v>0</v>
      </c>
      <c r="D332" s="320">
        <v>229</v>
      </c>
      <c r="E332" s="320">
        <v>1</v>
      </c>
      <c r="F332" s="320">
        <v>0</v>
      </c>
      <c r="G332" s="320">
        <v>0</v>
      </c>
      <c r="H332" s="320">
        <v>146</v>
      </c>
    </row>
    <row r="333" spans="1:8" s="321" customFormat="1" x14ac:dyDescent="0.25">
      <c r="A333" s="103" t="s">
        <v>1012</v>
      </c>
      <c r="B333" s="320">
        <v>0</v>
      </c>
      <c r="C333" s="320">
        <v>0</v>
      </c>
      <c r="D333" s="320">
        <v>0</v>
      </c>
      <c r="E333" s="320">
        <v>0</v>
      </c>
      <c r="F333" s="320">
        <v>0</v>
      </c>
      <c r="G333" s="320">
        <v>5</v>
      </c>
      <c r="H333" s="320">
        <v>38</v>
      </c>
    </row>
    <row r="334" spans="1:8" s="321" customFormat="1" x14ac:dyDescent="0.25">
      <c r="A334" s="103" t="s">
        <v>856</v>
      </c>
      <c r="B334" s="320">
        <v>0</v>
      </c>
      <c r="C334" s="320">
        <v>0</v>
      </c>
      <c r="D334" s="320">
        <v>0</v>
      </c>
      <c r="E334" s="320">
        <v>0</v>
      </c>
      <c r="F334" s="320">
        <v>0</v>
      </c>
      <c r="G334" s="320">
        <v>0</v>
      </c>
      <c r="H334" s="320">
        <v>26</v>
      </c>
    </row>
    <row r="335" spans="1:8" s="321" customFormat="1" x14ac:dyDescent="0.25">
      <c r="A335" s="103" t="s">
        <v>939</v>
      </c>
      <c r="B335" s="320">
        <v>0</v>
      </c>
      <c r="C335" s="320">
        <v>0</v>
      </c>
      <c r="D335" s="320">
        <v>0</v>
      </c>
      <c r="E335" s="320">
        <v>0</v>
      </c>
      <c r="F335" s="320">
        <v>0</v>
      </c>
      <c r="G335" s="320">
        <v>0</v>
      </c>
      <c r="H335" s="320">
        <v>0</v>
      </c>
    </row>
    <row r="336" spans="1:8" s="321" customFormat="1" x14ac:dyDescent="0.25">
      <c r="A336" s="103" t="s">
        <v>938</v>
      </c>
      <c r="B336" s="320">
        <v>0</v>
      </c>
      <c r="C336" s="320">
        <v>0</v>
      </c>
      <c r="D336" s="320">
        <v>0</v>
      </c>
      <c r="E336" s="320">
        <v>0</v>
      </c>
      <c r="F336" s="320">
        <v>0</v>
      </c>
      <c r="G336" s="320">
        <v>0</v>
      </c>
      <c r="H336" s="320">
        <v>0</v>
      </c>
    </row>
    <row r="337" spans="1:8" s="321" customFormat="1" x14ac:dyDescent="0.25">
      <c r="A337" s="103" t="s">
        <v>1073</v>
      </c>
      <c r="B337" s="320">
        <v>12</v>
      </c>
      <c r="C337" s="320">
        <v>0</v>
      </c>
      <c r="D337" s="320">
        <v>68</v>
      </c>
      <c r="E337" s="320">
        <v>0</v>
      </c>
      <c r="F337" s="320">
        <v>1</v>
      </c>
      <c r="G337" s="320">
        <v>62</v>
      </c>
      <c r="H337" s="320">
        <v>0</v>
      </c>
    </row>
    <row r="338" spans="1:8" s="321" customFormat="1" x14ac:dyDescent="0.25">
      <c r="A338" s="103" t="s">
        <v>834</v>
      </c>
      <c r="B338" s="320">
        <v>0</v>
      </c>
      <c r="C338" s="320">
        <v>0</v>
      </c>
      <c r="D338" s="320">
        <v>0</v>
      </c>
      <c r="E338" s="320">
        <v>0</v>
      </c>
      <c r="F338" s="320">
        <v>0</v>
      </c>
      <c r="G338" s="320">
        <v>0</v>
      </c>
      <c r="H338" s="320">
        <v>54</v>
      </c>
    </row>
    <row r="339" spans="1:8" s="321" customFormat="1" x14ac:dyDescent="0.25">
      <c r="A339" s="103" t="s">
        <v>1072</v>
      </c>
      <c r="B339" s="320">
        <v>0</v>
      </c>
      <c r="C339" s="320">
        <v>0</v>
      </c>
      <c r="D339" s="320">
        <v>0</v>
      </c>
      <c r="E339" s="320">
        <v>0</v>
      </c>
      <c r="F339" s="320">
        <v>0</v>
      </c>
      <c r="G339" s="320">
        <v>1</v>
      </c>
      <c r="H339" s="320">
        <v>29</v>
      </c>
    </row>
    <row r="340" spans="1:8" s="321" customFormat="1" x14ac:dyDescent="0.25">
      <c r="A340" s="103" t="s">
        <v>1312</v>
      </c>
      <c r="B340" s="320">
        <v>0</v>
      </c>
      <c r="C340" s="320">
        <v>0</v>
      </c>
      <c r="D340" s="320">
        <v>0</v>
      </c>
      <c r="E340" s="320">
        <v>0</v>
      </c>
      <c r="F340" s="320">
        <v>0</v>
      </c>
      <c r="G340" s="320">
        <v>0</v>
      </c>
      <c r="H340" s="320">
        <v>0</v>
      </c>
    </row>
    <row r="341" spans="1:8" s="321" customFormat="1" x14ac:dyDescent="0.25">
      <c r="A341" s="103" t="s">
        <v>1071</v>
      </c>
      <c r="B341" s="320">
        <v>0</v>
      </c>
      <c r="C341" s="320">
        <v>0</v>
      </c>
      <c r="D341" s="320">
        <v>0</v>
      </c>
      <c r="E341" s="320">
        <v>0</v>
      </c>
      <c r="F341" s="320">
        <v>0</v>
      </c>
      <c r="G341" s="320">
        <v>0</v>
      </c>
      <c r="H341" s="320">
        <v>43</v>
      </c>
    </row>
    <row r="342" spans="1:8" s="321" customFormat="1" x14ac:dyDescent="0.25">
      <c r="A342" s="103" t="s">
        <v>1177</v>
      </c>
      <c r="B342" s="320">
        <v>0</v>
      </c>
      <c r="C342" s="320">
        <v>0</v>
      </c>
      <c r="D342" s="320">
        <v>0</v>
      </c>
      <c r="E342" s="320">
        <v>0</v>
      </c>
      <c r="F342" s="320">
        <v>0</v>
      </c>
      <c r="G342" s="320">
        <v>0</v>
      </c>
      <c r="H342" s="320">
        <v>0</v>
      </c>
    </row>
    <row r="343" spans="1:8" s="321" customFormat="1" x14ac:dyDescent="0.25">
      <c r="A343" s="103" t="s">
        <v>1070</v>
      </c>
      <c r="B343" s="320">
        <v>1</v>
      </c>
      <c r="C343" s="320">
        <v>0</v>
      </c>
      <c r="D343" s="320">
        <v>0</v>
      </c>
      <c r="E343" s="320">
        <v>0</v>
      </c>
      <c r="F343" s="320">
        <v>0</v>
      </c>
      <c r="G343" s="320">
        <v>0</v>
      </c>
      <c r="H343" s="320">
        <v>535</v>
      </c>
    </row>
    <row r="344" spans="1:8" s="321" customFormat="1" x14ac:dyDescent="0.25">
      <c r="A344" s="103" t="s">
        <v>868</v>
      </c>
      <c r="B344" s="320">
        <v>54</v>
      </c>
      <c r="C344" s="320">
        <v>0</v>
      </c>
      <c r="D344" s="320">
        <v>21</v>
      </c>
      <c r="E344" s="320">
        <v>0</v>
      </c>
      <c r="F344" s="320">
        <v>0</v>
      </c>
      <c r="G344" s="320">
        <v>17</v>
      </c>
      <c r="H344" s="320">
        <v>13</v>
      </c>
    </row>
    <row r="345" spans="1:8" s="321" customFormat="1" x14ac:dyDescent="0.25">
      <c r="A345" s="103" t="s">
        <v>788</v>
      </c>
      <c r="B345" s="320">
        <v>0</v>
      </c>
      <c r="C345" s="320">
        <v>0</v>
      </c>
      <c r="D345" s="320">
        <v>0</v>
      </c>
      <c r="E345" s="320">
        <v>0</v>
      </c>
      <c r="F345" s="320">
        <v>0</v>
      </c>
      <c r="G345" s="320">
        <v>0</v>
      </c>
      <c r="H345" s="320">
        <v>0</v>
      </c>
    </row>
    <row r="346" spans="1:8" s="321" customFormat="1" x14ac:dyDescent="0.25">
      <c r="A346" s="103" t="s">
        <v>937</v>
      </c>
      <c r="B346" s="320">
        <v>0</v>
      </c>
      <c r="C346" s="320">
        <v>0</v>
      </c>
      <c r="D346" s="320">
        <v>0</v>
      </c>
      <c r="E346" s="320">
        <v>0</v>
      </c>
      <c r="F346" s="320">
        <v>0</v>
      </c>
      <c r="G346" s="320">
        <v>0</v>
      </c>
      <c r="H346" s="320">
        <v>0</v>
      </c>
    </row>
    <row r="347" spans="1:8" s="321" customFormat="1" x14ac:dyDescent="0.25">
      <c r="A347" s="103" t="s">
        <v>798</v>
      </c>
      <c r="B347" s="320">
        <v>0</v>
      </c>
      <c r="C347" s="320">
        <v>0</v>
      </c>
      <c r="D347" s="320">
        <v>4</v>
      </c>
      <c r="E347" s="320">
        <v>0</v>
      </c>
      <c r="F347" s="320">
        <v>6</v>
      </c>
      <c r="G347" s="320">
        <v>25</v>
      </c>
      <c r="H347" s="320">
        <v>77</v>
      </c>
    </row>
    <row r="348" spans="1:8" s="321" customFormat="1" x14ac:dyDescent="0.25">
      <c r="A348" s="103" t="s">
        <v>1069</v>
      </c>
      <c r="B348" s="320">
        <v>0</v>
      </c>
      <c r="C348" s="320">
        <v>0</v>
      </c>
      <c r="D348" s="320">
        <v>0</v>
      </c>
      <c r="E348" s="320">
        <v>0</v>
      </c>
      <c r="F348" s="320">
        <v>0</v>
      </c>
      <c r="G348" s="320">
        <v>0</v>
      </c>
      <c r="H348" s="320">
        <v>0</v>
      </c>
    </row>
    <row r="349" spans="1:8" s="321" customFormat="1" x14ac:dyDescent="0.25">
      <c r="A349" s="103" t="s">
        <v>1229</v>
      </c>
      <c r="B349" s="320">
        <v>0</v>
      </c>
      <c r="C349" s="320">
        <v>0</v>
      </c>
      <c r="D349" s="320">
        <v>0</v>
      </c>
      <c r="E349" s="320">
        <v>4</v>
      </c>
      <c r="F349" s="320">
        <v>0</v>
      </c>
      <c r="G349" s="320">
        <v>2</v>
      </c>
      <c r="H349" s="320">
        <v>8</v>
      </c>
    </row>
    <row r="350" spans="1:8" s="321" customFormat="1" x14ac:dyDescent="0.25">
      <c r="A350" s="103" t="s">
        <v>1199</v>
      </c>
      <c r="B350" s="320">
        <v>0</v>
      </c>
      <c r="C350" s="320">
        <v>0</v>
      </c>
      <c r="D350" s="320">
        <v>0</v>
      </c>
      <c r="E350" s="320">
        <v>0</v>
      </c>
      <c r="F350" s="320">
        <v>0</v>
      </c>
      <c r="G350" s="320">
        <v>0</v>
      </c>
      <c r="H350" s="320">
        <v>2</v>
      </c>
    </row>
    <row r="351" spans="1:8" s="321" customFormat="1" x14ac:dyDescent="0.25">
      <c r="A351" s="103" t="s">
        <v>867</v>
      </c>
      <c r="B351" s="320">
        <v>0</v>
      </c>
      <c r="C351" s="320">
        <v>0</v>
      </c>
      <c r="D351" s="320">
        <v>0</v>
      </c>
      <c r="E351" s="320">
        <v>0</v>
      </c>
      <c r="F351" s="320">
        <v>0</v>
      </c>
      <c r="G351" s="320">
        <v>0</v>
      </c>
      <c r="H351" s="320">
        <v>10</v>
      </c>
    </row>
    <row r="352" spans="1:8" s="321" customFormat="1" x14ac:dyDescent="0.25">
      <c r="A352" s="103" t="s">
        <v>1198</v>
      </c>
      <c r="B352" s="320">
        <v>23</v>
      </c>
      <c r="C352" s="320">
        <v>0</v>
      </c>
      <c r="D352" s="320">
        <v>205</v>
      </c>
      <c r="E352" s="320">
        <v>3</v>
      </c>
      <c r="F352" s="320">
        <v>0</v>
      </c>
      <c r="G352" s="320">
        <v>48</v>
      </c>
      <c r="H352" s="320">
        <v>68</v>
      </c>
    </row>
    <row r="353" spans="1:8" s="321" customFormat="1" x14ac:dyDescent="0.25">
      <c r="A353" s="103" t="s">
        <v>976</v>
      </c>
      <c r="B353" s="320">
        <v>49</v>
      </c>
      <c r="C353" s="320">
        <v>0</v>
      </c>
      <c r="D353" s="320">
        <v>0</v>
      </c>
      <c r="E353" s="320">
        <v>0</v>
      </c>
      <c r="F353" s="320">
        <v>2</v>
      </c>
      <c r="G353" s="320">
        <v>0</v>
      </c>
      <c r="H353" s="320">
        <v>3</v>
      </c>
    </row>
    <row r="354" spans="1:8" s="321" customFormat="1" x14ac:dyDescent="0.25">
      <c r="A354" s="103" t="s">
        <v>410</v>
      </c>
      <c r="B354" s="320">
        <v>0</v>
      </c>
      <c r="C354" s="320">
        <v>0</v>
      </c>
      <c r="D354" s="320">
        <v>1</v>
      </c>
      <c r="E354" s="320">
        <v>0</v>
      </c>
      <c r="F354" s="320">
        <v>8</v>
      </c>
      <c r="G354" s="320">
        <v>40</v>
      </c>
      <c r="H354" s="320">
        <v>290</v>
      </c>
    </row>
    <row r="355" spans="1:8" s="321" customFormat="1" x14ac:dyDescent="0.25">
      <c r="A355" s="103" t="s">
        <v>1189</v>
      </c>
      <c r="B355" s="320">
        <v>0</v>
      </c>
      <c r="C355" s="320">
        <v>0</v>
      </c>
      <c r="D355" s="320">
        <v>0</v>
      </c>
      <c r="E355" s="320">
        <v>0</v>
      </c>
      <c r="F355" s="320">
        <v>0</v>
      </c>
      <c r="G355" s="320">
        <v>7</v>
      </c>
      <c r="H355" s="320">
        <v>18</v>
      </c>
    </row>
    <row r="356" spans="1:8" s="321" customFormat="1" x14ac:dyDescent="0.25">
      <c r="A356" s="103" t="s">
        <v>1197</v>
      </c>
      <c r="B356" s="320">
        <v>0</v>
      </c>
      <c r="C356" s="320">
        <v>0</v>
      </c>
      <c r="D356" s="320">
        <v>0</v>
      </c>
      <c r="E356" s="320">
        <v>0</v>
      </c>
      <c r="F356" s="320">
        <v>0</v>
      </c>
      <c r="G356" s="320">
        <v>9</v>
      </c>
      <c r="H356" s="320">
        <v>39</v>
      </c>
    </row>
    <row r="357" spans="1:8" s="321" customFormat="1" x14ac:dyDescent="0.25">
      <c r="A357" s="103" t="s">
        <v>1228</v>
      </c>
      <c r="B357" s="320">
        <v>125</v>
      </c>
      <c r="C357" s="320">
        <v>0</v>
      </c>
      <c r="D357" s="320">
        <v>140</v>
      </c>
      <c r="E357" s="320">
        <v>0</v>
      </c>
      <c r="F357" s="320">
        <v>0</v>
      </c>
      <c r="G357" s="320">
        <v>7</v>
      </c>
      <c r="H357" s="320">
        <v>42</v>
      </c>
    </row>
    <row r="358" spans="1:8" s="321" customFormat="1" x14ac:dyDescent="0.25">
      <c r="A358" s="103" t="s">
        <v>406</v>
      </c>
      <c r="B358" s="320">
        <v>0</v>
      </c>
      <c r="C358" s="320">
        <v>0</v>
      </c>
      <c r="D358" s="320">
        <v>0</v>
      </c>
      <c r="E358" s="320">
        <v>0</v>
      </c>
      <c r="F358" s="320">
        <v>0</v>
      </c>
      <c r="G358" s="320">
        <v>15</v>
      </c>
      <c r="H358" s="320">
        <v>41</v>
      </c>
    </row>
    <row r="359" spans="1:8" s="321" customFormat="1" x14ac:dyDescent="0.25">
      <c r="A359" s="103" t="s">
        <v>1221</v>
      </c>
      <c r="B359" s="320">
        <v>0</v>
      </c>
      <c r="C359" s="320">
        <v>0</v>
      </c>
      <c r="D359" s="320">
        <v>0</v>
      </c>
      <c r="E359" s="320">
        <v>0</v>
      </c>
      <c r="F359" s="320">
        <v>0</v>
      </c>
      <c r="G359" s="320">
        <v>0</v>
      </c>
      <c r="H359" s="320">
        <v>19</v>
      </c>
    </row>
    <row r="360" spans="1:8" s="321" customFormat="1" x14ac:dyDescent="0.25">
      <c r="A360" s="103" t="s">
        <v>1031</v>
      </c>
      <c r="B360" s="320">
        <v>0</v>
      </c>
      <c r="C360" s="320">
        <v>0</v>
      </c>
      <c r="D360" s="320">
        <v>0</v>
      </c>
      <c r="E360" s="320">
        <v>0</v>
      </c>
      <c r="F360" s="320">
        <v>0</v>
      </c>
      <c r="G360" s="320">
        <v>0</v>
      </c>
      <c r="H360" s="320">
        <v>8</v>
      </c>
    </row>
    <row r="361" spans="1:8" s="321" customFormat="1" x14ac:dyDescent="0.25">
      <c r="A361" s="103" t="s">
        <v>1068</v>
      </c>
      <c r="B361" s="320">
        <v>0</v>
      </c>
      <c r="C361" s="320">
        <v>0</v>
      </c>
      <c r="D361" s="320">
        <v>0</v>
      </c>
      <c r="E361" s="320">
        <v>0</v>
      </c>
      <c r="F361" s="320">
        <v>0</v>
      </c>
      <c r="G361" s="320">
        <v>0</v>
      </c>
      <c r="H361" s="320">
        <v>240</v>
      </c>
    </row>
    <row r="362" spans="1:8" s="321" customFormat="1" x14ac:dyDescent="0.25">
      <c r="A362" s="103" t="s">
        <v>762</v>
      </c>
      <c r="B362" s="320">
        <v>0</v>
      </c>
      <c r="C362" s="320">
        <v>0</v>
      </c>
      <c r="D362" s="320">
        <v>0</v>
      </c>
      <c r="E362" s="320">
        <v>0</v>
      </c>
      <c r="F362" s="320">
        <v>0</v>
      </c>
      <c r="G362" s="320">
        <v>0</v>
      </c>
      <c r="H362" s="320">
        <v>1</v>
      </c>
    </row>
    <row r="363" spans="1:8" s="321" customFormat="1" x14ac:dyDescent="0.25">
      <c r="A363" s="103" t="s">
        <v>773</v>
      </c>
      <c r="B363" s="320">
        <v>0</v>
      </c>
      <c r="C363" s="320">
        <v>10</v>
      </c>
      <c r="D363" s="320">
        <v>1</v>
      </c>
      <c r="E363" s="320">
        <v>25</v>
      </c>
      <c r="F363" s="320">
        <v>0</v>
      </c>
      <c r="G363" s="320">
        <v>41</v>
      </c>
      <c r="H363" s="320">
        <v>11</v>
      </c>
    </row>
    <row r="364" spans="1:8" s="321" customFormat="1" x14ac:dyDescent="0.25">
      <c r="A364" s="103" t="s">
        <v>957</v>
      </c>
      <c r="B364" s="320">
        <v>0</v>
      </c>
      <c r="C364" s="320">
        <v>0</v>
      </c>
      <c r="D364" s="320">
        <v>0</v>
      </c>
      <c r="E364" s="320">
        <v>0</v>
      </c>
      <c r="F364" s="320">
        <v>0</v>
      </c>
      <c r="G364" s="320">
        <v>0</v>
      </c>
      <c r="H364" s="320">
        <v>1</v>
      </c>
    </row>
    <row r="365" spans="1:8" s="321" customFormat="1" x14ac:dyDescent="0.25">
      <c r="A365" s="103" t="s">
        <v>1330</v>
      </c>
      <c r="B365" s="320">
        <v>0</v>
      </c>
      <c r="C365" s="320">
        <v>4</v>
      </c>
      <c r="D365" s="320">
        <v>0</v>
      </c>
      <c r="E365" s="320">
        <v>1</v>
      </c>
      <c r="F365" s="320">
        <v>0</v>
      </c>
      <c r="G365" s="320">
        <v>1</v>
      </c>
      <c r="H365" s="320">
        <v>2</v>
      </c>
    </row>
    <row r="366" spans="1:8" s="321" customFormat="1" x14ac:dyDescent="0.25">
      <c r="A366" s="103" t="s">
        <v>887</v>
      </c>
      <c r="B366" s="320">
        <v>0</v>
      </c>
      <c r="C366" s="320">
        <v>0</v>
      </c>
      <c r="D366" s="320">
        <v>0</v>
      </c>
      <c r="E366" s="320">
        <v>0</v>
      </c>
      <c r="F366" s="320">
        <v>0</v>
      </c>
      <c r="G366" s="320">
        <v>0</v>
      </c>
      <c r="H366" s="320">
        <v>15</v>
      </c>
    </row>
    <row r="367" spans="1:8" s="321" customFormat="1" x14ac:dyDescent="0.25">
      <c r="A367" s="103" t="s">
        <v>927</v>
      </c>
      <c r="B367" s="320">
        <v>0</v>
      </c>
      <c r="C367" s="320">
        <v>0</v>
      </c>
      <c r="D367" s="320">
        <v>0</v>
      </c>
      <c r="E367" s="320">
        <v>0</v>
      </c>
      <c r="F367" s="320">
        <v>0</v>
      </c>
      <c r="G367" s="320">
        <v>107</v>
      </c>
      <c r="H367" s="320">
        <v>151</v>
      </c>
    </row>
    <row r="368" spans="1:8" s="321" customFormat="1" x14ac:dyDescent="0.25">
      <c r="A368" s="103" t="s">
        <v>908</v>
      </c>
      <c r="B368" s="320">
        <v>0</v>
      </c>
      <c r="C368" s="320">
        <v>0</v>
      </c>
      <c r="D368" s="320">
        <v>0</v>
      </c>
      <c r="E368" s="320">
        <v>0</v>
      </c>
      <c r="F368" s="320">
        <v>0</v>
      </c>
      <c r="G368" s="320">
        <v>0</v>
      </c>
      <c r="H368" s="320">
        <v>255</v>
      </c>
    </row>
    <row r="369" spans="1:8" s="321" customFormat="1" x14ac:dyDescent="0.25">
      <c r="A369" s="103" t="s">
        <v>936</v>
      </c>
      <c r="B369" s="320">
        <v>0</v>
      </c>
      <c r="C369" s="320">
        <v>0</v>
      </c>
      <c r="D369" s="320">
        <v>0</v>
      </c>
      <c r="E369" s="320">
        <v>0</v>
      </c>
      <c r="F369" s="320">
        <v>0</v>
      </c>
      <c r="G369" s="320">
        <v>1</v>
      </c>
      <c r="H369" s="320">
        <v>0</v>
      </c>
    </row>
    <row r="370" spans="1:8" s="321" customFormat="1" x14ac:dyDescent="0.25">
      <c r="A370" s="103" t="s">
        <v>1067</v>
      </c>
      <c r="B370" s="320">
        <v>0</v>
      </c>
      <c r="C370" s="320">
        <v>0</v>
      </c>
      <c r="D370" s="320">
        <v>0</v>
      </c>
      <c r="E370" s="320">
        <v>0</v>
      </c>
      <c r="F370" s="320">
        <v>0</v>
      </c>
      <c r="G370" s="320">
        <v>1</v>
      </c>
      <c r="H370" s="320">
        <v>21</v>
      </c>
    </row>
    <row r="371" spans="1:8" s="321" customFormat="1" x14ac:dyDescent="0.25">
      <c r="A371" s="103" t="s">
        <v>975</v>
      </c>
      <c r="B371" s="320">
        <v>0</v>
      </c>
      <c r="C371" s="320">
        <v>0</v>
      </c>
      <c r="D371" s="320">
        <v>0</v>
      </c>
      <c r="E371" s="320">
        <v>0</v>
      </c>
      <c r="F371" s="320">
        <v>0</v>
      </c>
      <c r="G371" s="320">
        <v>0</v>
      </c>
      <c r="H371" s="320">
        <v>0</v>
      </c>
    </row>
    <row r="372" spans="1:8" s="321" customFormat="1" x14ac:dyDescent="0.25">
      <c r="A372" s="103" t="s">
        <v>779</v>
      </c>
      <c r="B372" s="320">
        <v>0</v>
      </c>
      <c r="C372" s="320">
        <v>0</v>
      </c>
      <c r="D372" s="320">
        <v>0</v>
      </c>
      <c r="E372" s="320">
        <v>2</v>
      </c>
      <c r="F372" s="320">
        <v>0</v>
      </c>
      <c r="G372" s="320">
        <v>3</v>
      </c>
      <c r="H372" s="320">
        <v>0</v>
      </c>
    </row>
    <row r="373" spans="1:8" s="321" customFormat="1" x14ac:dyDescent="0.25">
      <c r="A373" s="103" t="s">
        <v>824</v>
      </c>
      <c r="B373" s="320">
        <v>0</v>
      </c>
      <c r="C373" s="320">
        <v>0</v>
      </c>
      <c r="D373" s="320">
        <v>158</v>
      </c>
      <c r="E373" s="320">
        <v>0</v>
      </c>
      <c r="F373" s="320">
        <v>0</v>
      </c>
      <c r="G373" s="320">
        <v>10</v>
      </c>
      <c r="H373" s="320">
        <v>109</v>
      </c>
    </row>
    <row r="374" spans="1:8" s="321" customFormat="1" x14ac:dyDescent="0.25">
      <c r="A374" s="103" t="s">
        <v>907</v>
      </c>
      <c r="B374" s="320">
        <v>0</v>
      </c>
      <c r="C374" s="320">
        <v>0</v>
      </c>
      <c r="D374" s="320">
        <v>0</v>
      </c>
      <c r="E374" s="320">
        <v>0</v>
      </c>
      <c r="F374" s="320">
        <v>0</v>
      </c>
      <c r="G374" s="320">
        <v>0</v>
      </c>
      <c r="H374" s="320">
        <v>0</v>
      </c>
    </row>
    <row r="375" spans="1:8" s="321" customFormat="1" x14ac:dyDescent="0.25">
      <c r="A375" s="103" t="s">
        <v>1066</v>
      </c>
      <c r="B375" s="320">
        <v>0</v>
      </c>
      <c r="C375" s="320">
        <v>0</v>
      </c>
      <c r="D375" s="320">
        <v>0</v>
      </c>
      <c r="E375" s="320">
        <v>13</v>
      </c>
      <c r="F375" s="320">
        <v>0</v>
      </c>
      <c r="G375" s="320">
        <v>0</v>
      </c>
      <c r="H375" s="320">
        <v>115</v>
      </c>
    </row>
    <row r="376" spans="1:8" s="321" customFormat="1" x14ac:dyDescent="0.25">
      <c r="A376" s="103" t="s">
        <v>855</v>
      </c>
      <c r="B376" s="320">
        <v>0</v>
      </c>
      <c r="C376" s="320">
        <v>0</v>
      </c>
      <c r="D376" s="320">
        <v>35</v>
      </c>
      <c r="E376" s="320">
        <v>23</v>
      </c>
      <c r="F376" s="320">
        <v>0</v>
      </c>
      <c r="G376" s="320">
        <v>0</v>
      </c>
      <c r="H376" s="320">
        <v>348</v>
      </c>
    </row>
    <row r="377" spans="1:8" s="321" customFormat="1" x14ac:dyDescent="0.25">
      <c r="A377" s="103" t="s">
        <v>1176</v>
      </c>
      <c r="B377" s="320">
        <v>0</v>
      </c>
      <c r="C377" s="320">
        <v>0</v>
      </c>
      <c r="D377" s="320">
        <v>0</v>
      </c>
      <c r="E377" s="320">
        <v>1</v>
      </c>
      <c r="F377" s="320">
        <v>0</v>
      </c>
      <c r="G377" s="320">
        <v>21</v>
      </c>
      <c r="H377" s="320">
        <v>1</v>
      </c>
    </row>
    <row r="378" spans="1:8" s="321" customFormat="1" x14ac:dyDescent="0.25">
      <c r="A378" s="103" t="s">
        <v>906</v>
      </c>
      <c r="B378" s="320">
        <v>0</v>
      </c>
      <c r="C378" s="320">
        <v>0</v>
      </c>
      <c r="D378" s="320">
        <v>0</v>
      </c>
      <c r="E378" s="320">
        <v>0</v>
      </c>
      <c r="F378" s="320">
        <v>0</v>
      </c>
      <c r="G378" s="320">
        <v>0</v>
      </c>
      <c r="H378" s="320">
        <v>0</v>
      </c>
    </row>
    <row r="379" spans="1:8" s="321" customFormat="1" x14ac:dyDescent="0.25">
      <c r="A379" s="103" t="s">
        <v>1196</v>
      </c>
      <c r="B379" s="320">
        <v>187</v>
      </c>
      <c r="C379" s="320">
        <v>0</v>
      </c>
      <c r="D379" s="320">
        <v>81</v>
      </c>
      <c r="E379" s="320">
        <v>0</v>
      </c>
      <c r="F379" s="320">
        <v>0</v>
      </c>
      <c r="G379" s="320">
        <v>0</v>
      </c>
      <c r="H379" s="320">
        <v>40</v>
      </c>
    </row>
    <row r="380" spans="1:8" s="321" customFormat="1" x14ac:dyDescent="0.25">
      <c r="A380" s="103" t="s">
        <v>1145</v>
      </c>
      <c r="B380" s="320">
        <v>0</v>
      </c>
      <c r="C380" s="320">
        <v>0</v>
      </c>
      <c r="D380" s="320">
        <v>0</v>
      </c>
      <c r="E380" s="320">
        <v>0</v>
      </c>
      <c r="F380" s="320">
        <v>0</v>
      </c>
      <c r="G380" s="320">
        <v>0</v>
      </c>
      <c r="H380" s="320">
        <v>0</v>
      </c>
    </row>
    <row r="381" spans="1:8" s="321" customFormat="1" x14ac:dyDescent="0.25">
      <c r="A381" s="103" t="s">
        <v>1164</v>
      </c>
      <c r="B381" s="320">
        <v>0</v>
      </c>
      <c r="C381" s="320">
        <v>0</v>
      </c>
      <c r="D381" s="320">
        <v>0</v>
      </c>
      <c r="E381" s="320">
        <v>0</v>
      </c>
      <c r="F381" s="320">
        <v>0</v>
      </c>
      <c r="G381" s="320">
        <v>0</v>
      </c>
      <c r="H381" s="320">
        <v>1</v>
      </c>
    </row>
    <row r="382" spans="1:8" s="321" customFormat="1" x14ac:dyDescent="0.25">
      <c r="A382" s="103" t="s">
        <v>806</v>
      </c>
      <c r="B382" s="320">
        <v>0</v>
      </c>
      <c r="C382" s="320">
        <v>0</v>
      </c>
      <c r="D382" s="320">
        <v>0</v>
      </c>
      <c r="E382" s="320">
        <v>0</v>
      </c>
      <c r="F382" s="320">
        <v>0</v>
      </c>
      <c r="G382" s="320">
        <v>3</v>
      </c>
      <c r="H382" s="320">
        <v>6</v>
      </c>
    </row>
    <row r="383" spans="1:8" s="321" customFormat="1" x14ac:dyDescent="0.25">
      <c r="A383" s="103" t="s">
        <v>877</v>
      </c>
      <c r="B383" s="320">
        <v>0</v>
      </c>
      <c r="C383" s="320">
        <v>0</v>
      </c>
      <c r="D383" s="320">
        <v>0</v>
      </c>
      <c r="E383" s="320">
        <v>0</v>
      </c>
      <c r="F383" s="320">
        <v>0</v>
      </c>
      <c r="G383" s="320">
        <v>0</v>
      </c>
      <c r="H383" s="320">
        <v>0</v>
      </c>
    </row>
    <row r="384" spans="1:8" s="321" customFormat="1" x14ac:dyDescent="0.25">
      <c r="A384" s="103" t="s">
        <v>787</v>
      </c>
      <c r="B384" s="320">
        <v>0</v>
      </c>
      <c r="C384" s="320">
        <v>0</v>
      </c>
      <c r="D384" s="320">
        <v>0</v>
      </c>
      <c r="E384" s="320">
        <v>0</v>
      </c>
      <c r="F384" s="320">
        <v>0</v>
      </c>
      <c r="G384" s="320">
        <v>0</v>
      </c>
      <c r="H384" s="320">
        <v>38</v>
      </c>
    </row>
    <row r="385" spans="1:8" s="321" customFormat="1" x14ac:dyDescent="0.25">
      <c r="A385" s="103" t="s">
        <v>933</v>
      </c>
      <c r="B385" s="320">
        <v>0</v>
      </c>
      <c r="C385" s="320">
        <v>4</v>
      </c>
      <c r="D385" s="320">
        <v>0</v>
      </c>
      <c r="E385" s="320">
        <v>0</v>
      </c>
      <c r="F385" s="320">
        <v>0</v>
      </c>
      <c r="G385" s="320">
        <v>0</v>
      </c>
      <c r="H385" s="320">
        <v>601</v>
      </c>
    </row>
    <row r="386" spans="1:8" s="321" customFormat="1" x14ac:dyDescent="0.25">
      <c r="A386" s="103" t="s">
        <v>378</v>
      </c>
      <c r="B386" s="320">
        <v>57</v>
      </c>
      <c r="C386" s="320">
        <v>0</v>
      </c>
      <c r="D386" s="320">
        <v>0</v>
      </c>
      <c r="E386" s="320">
        <v>0</v>
      </c>
      <c r="F386" s="320">
        <v>0</v>
      </c>
      <c r="G386" s="320">
        <v>0</v>
      </c>
      <c r="H386" s="320">
        <v>2250</v>
      </c>
    </row>
    <row r="387" spans="1:8" s="321" customFormat="1" x14ac:dyDescent="0.25">
      <c r="A387" s="103" t="s">
        <v>961</v>
      </c>
      <c r="B387" s="320">
        <v>0</v>
      </c>
      <c r="C387" s="320">
        <v>0</v>
      </c>
      <c r="D387" s="320">
        <v>0</v>
      </c>
      <c r="E387" s="320">
        <v>0</v>
      </c>
      <c r="F387" s="320">
        <v>0</v>
      </c>
      <c r="G387" s="320">
        <v>45</v>
      </c>
      <c r="H387" s="320">
        <v>540</v>
      </c>
    </row>
    <row r="388" spans="1:8" s="321" customFormat="1" x14ac:dyDescent="0.25">
      <c r="A388" s="103" t="s">
        <v>797</v>
      </c>
      <c r="B388" s="320">
        <v>109</v>
      </c>
      <c r="C388" s="320">
        <v>0</v>
      </c>
      <c r="D388" s="320">
        <v>109</v>
      </c>
      <c r="E388" s="320">
        <v>0</v>
      </c>
      <c r="F388" s="320">
        <v>2</v>
      </c>
      <c r="G388" s="320">
        <v>3</v>
      </c>
      <c r="H388" s="320">
        <v>371</v>
      </c>
    </row>
    <row r="389" spans="1:8" s="321" customFormat="1" x14ac:dyDescent="0.25">
      <c r="A389" s="103" t="s">
        <v>1065</v>
      </c>
      <c r="B389" s="320">
        <v>0</v>
      </c>
      <c r="C389" s="320">
        <v>0</v>
      </c>
      <c r="D389" s="320">
        <v>0</v>
      </c>
      <c r="E389" s="320">
        <v>0</v>
      </c>
      <c r="F389" s="320">
        <v>0</v>
      </c>
      <c r="G389" s="320">
        <v>0</v>
      </c>
      <c r="H389" s="320">
        <v>0</v>
      </c>
    </row>
    <row r="390" spans="1:8" s="321" customFormat="1" x14ac:dyDescent="0.25">
      <c r="A390" s="103" t="s">
        <v>1064</v>
      </c>
      <c r="B390" s="320">
        <v>0</v>
      </c>
      <c r="C390" s="320">
        <v>0</v>
      </c>
      <c r="D390" s="320">
        <v>0</v>
      </c>
      <c r="E390" s="320">
        <v>0</v>
      </c>
      <c r="F390" s="320">
        <v>0</v>
      </c>
      <c r="G390" s="320">
        <v>0</v>
      </c>
      <c r="H390" s="320">
        <v>276</v>
      </c>
    </row>
    <row r="391" spans="1:8" s="321" customFormat="1" x14ac:dyDescent="0.25">
      <c r="A391" s="103" t="s">
        <v>1063</v>
      </c>
      <c r="B391" s="320">
        <v>0</v>
      </c>
      <c r="C391" s="320">
        <v>0</v>
      </c>
      <c r="D391" s="320">
        <v>9</v>
      </c>
      <c r="E391" s="320">
        <v>0</v>
      </c>
      <c r="F391" s="320">
        <v>0</v>
      </c>
      <c r="G391" s="320">
        <v>51</v>
      </c>
      <c r="H391" s="320">
        <v>82</v>
      </c>
    </row>
    <row r="392" spans="1:8" s="321" customFormat="1" x14ac:dyDescent="0.25">
      <c r="A392" s="103" t="s">
        <v>959</v>
      </c>
      <c r="B392" s="320">
        <v>0</v>
      </c>
      <c r="C392" s="320">
        <v>0</v>
      </c>
      <c r="D392" s="320">
        <v>0</v>
      </c>
      <c r="E392" s="320">
        <v>3</v>
      </c>
      <c r="F392" s="320">
        <v>17</v>
      </c>
      <c r="G392" s="320">
        <v>316</v>
      </c>
      <c r="H392" s="320">
        <v>467</v>
      </c>
    </row>
    <row r="393" spans="1:8" s="321" customFormat="1" x14ac:dyDescent="0.25">
      <c r="A393" s="103" t="s">
        <v>1317</v>
      </c>
      <c r="B393" s="320">
        <v>0</v>
      </c>
      <c r="C393" s="320">
        <v>0</v>
      </c>
      <c r="D393" s="320">
        <v>0</v>
      </c>
      <c r="E393" s="320">
        <v>0</v>
      </c>
      <c r="F393" s="320">
        <v>0</v>
      </c>
      <c r="G393" s="320">
        <v>1</v>
      </c>
      <c r="H393" s="320">
        <v>0</v>
      </c>
    </row>
    <row r="394" spans="1:8" s="321" customFormat="1" x14ac:dyDescent="0.25">
      <c r="A394" s="103" t="s">
        <v>926</v>
      </c>
      <c r="B394" s="320">
        <v>1</v>
      </c>
      <c r="C394" s="320">
        <v>10</v>
      </c>
      <c r="D394" s="320">
        <v>59</v>
      </c>
      <c r="E394" s="320">
        <v>10</v>
      </c>
      <c r="F394" s="320">
        <v>0</v>
      </c>
      <c r="G394" s="320">
        <v>404</v>
      </c>
      <c r="H394" s="320">
        <v>1894</v>
      </c>
    </row>
    <row r="395" spans="1:8" s="321" customFormat="1" x14ac:dyDescent="0.25">
      <c r="A395" s="103" t="s">
        <v>365</v>
      </c>
      <c r="B395" s="320">
        <v>0</v>
      </c>
      <c r="C395" s="320">
        <v>0</v>
      </c>
      <c r="D395" s="320">
        <v>48</v>
      </c>
      <c r="E395" s="320">
        <v>0</v>
      </c>
      <c r="F395" s="320">
        <v>2</v>
      </c>
      <c r="G395" s="320">
        <v>468</v>
      </c>
      <c r="H395" s="320">
        <v>665</v>
      </c>
    </row>
    <row r="396" spans="1:8" s="321" customFormat="1" x14ac:dyDescent="0.25">
      <c r="A396" s="103" t="s">
        <v>1011</v>
      </c>
      <c r="B396" s="320">
        <v>42</v>
      </c>
      <c r="C396" s="320">
        <v>0</v>
      </c>
      <c r="D396" s="320">
        <v>53</v>
      </c>
      <c r="E396" s="320">
        <v>0</v>
      </c>
      <c r="F396" s="320">
        <v>0</v>
      </c>
      <c r="G396" s="320">
        <v>0</v>
      </c>
      <c r="H396" s="320">
        <v>71</v>
      </c>
    </row>
    <row r="397" spans="1:8" s="321" customFormat="1" x14ac:dyDescent="0.25">
      <c r="A397" s="103" t="s">
        <v>1318</v>
      </c>
      <c r="B397" s="320">
        <v>2</v>
      </c>
      <c r="C397" s="320">
        <v>0</v>
      </c>
      <c r="D397" s="320">
        <v>2</v>
      </c>
      <c r="E397" s="320">
        <v>1</v>
      </c>
      <c r="F397" s="320">
        <v>0</v>
      </c>
      <c r="G397" s="320">
        <v>7</v>
      </c>
      <c r="H397" s="320">
        <v>25</v>
      </c>
    </row>
    <row r="398" spans="1:8" s="321" customFormat="1" x14ac:dyDescent="0.25">
      <c r="A398" s="103" t="s">
        <v>363</v>
      </c>
      <c r="B398" s="320">
        <v>0</v>
      </c>
      <c r="C398" s="320">
        <v>0</v>
      </c>
      <c r="D398" s="320">
        <v>0</v>
      </c>
      <c r="E398" s="320">
        <v>0</v>
      </c>
      <c r="F398" s="320">
        <v>0</v>
      </c>
      <c r="G398" s="320">
        <v>1</v>
      </c>
      <c r="H398" s="320">
        <v>177</v>
      </c>
    </row>
    <row r="399" spans="1:8" s="321" customFormat="1" x14ac:dyDescent="0.25">
      <c r="A399" s="103" t="s">
        <v>901</v>
      </c>
      <c r="B399" s="320">
        <v>0</v>
      </c>
      <c r="C399" s="320">
        <v>0</v>
      </c>
      <c r="D399" s="320">
        <v>0</v>
      </c>
      <c r="E399" s="320">
        <v>0</v>
      </c>
      <c r="F399" s="320">
        <v>0</v>
      </c>
      <c r="G399" s="320">
        <v>0</v>
      </c>
      <c r="H399" s="320">
        <v>0</v>
      </c>
    </row>
    <row r="400" spans="1:8" s="321" customFormat="1" x14ac:dyDescent="0.25">
      <c r="A400" s="103" t="s">
        <v>341</v>
      </c>
      <c r="B400" s="320">
        <v>0</v>
      </c>
      <c r="C400" s="320">
        <v>1</v>
      </c>
      <c r="D400" s="320">
        <v>0</v>
      </c>
      <c r="E400" s="320">
        <v>6</v>
      </c>
      <c r="F400" s="320">
        <v>0</v>
      </c>
      <c r="G400" s="320">
        <v>53</v>
      </c>
      <c r="H400" s="320">
        <v>247</v>
      </c>
    </row>
    <row r="401" spans="1:8" s="321" customFormat="1" x14ac:dyDescent="0.25">
      <c r="A401" s="103" t="s">
        <v>854</v>
      </c>
      <c r="B401" s="320">
        <v>0</v>
      </c>
      <c r="C401" s="320">
        <v>0</v>
      </c>
      <c r="D401" s="320">
        <v>0</v>
      </c>
      <c r="E401" s="320">
        <v>6</v>
      </c>
      <c r="F401" s="320">
        <v>0</v>
      </c>
      <c r="G401" s="320">
        <v>0</v>
      </c>
      <c r="H401" s="320">
        <v>0</v>
      </c>
    </row>
    <row r="402" spans="1:8" s="321" customFormat="1" x14ac:dyDescent="0.25">
      <c r="A402" s="103" t="s">
        <v>761</v>
      </c>
      <c r="B402" s="320">
        <v>24</v>
      </c>
      <c r="C402" s="320">
        <v>0</v>
      </c>
      <c r="D402" s="320">
        <v>12</v>
      </c>
      <c r="E402" s="320">
        <v>0</v>
      </c>
      <c r="F402" s="320">
        <v>15</v>
      </c>
      <c r="G402" s="320">
        <v>0</v>
      </c>
      <c r="H402" s="320">
        <v>291</v>
      </c>
    </row>
    <row r="403" spans="1:8" s="321" customFormat="1" x14ac:dyDescent="0.25">
      <c r="A403" s="103" t="s">
        <v>853</v>
      </c>
      <c r="B403" s="320">
        <v>0</v>
      </c>
      <c r="C403" s="320">
        <v>0</v>
      </c>
      <c r="D403" s="320">
        <v>0</v>
      </c>
      <c r="E403" s="320">
        <v>0</v>
      </c>
      <c r="F403" s="320">
        <v>0</v>
      </c>
      <c r="G403" s="320">
        <v>0</v>
      </c>
      <c r="H403" s="320">
        <v>32</v>
      </c>
    </row>
    <row r="404" spans="1:8" s="321" customFormat="1" x14ac:dyDescent="0.25">
      <c r="A404" s="103" t="s">
        <v>974</v>
      </c>
      <c r="B404" s="320">
        <v>0</v>
      </c>
      <c r="C404" s="320">
        <v>0</v>
      </c>
      <c r="D404" s="320">
        <v>0</v>
      </c>
      <c r="E404" s="320">
        <v>0</v>
      </c>
      <c r="F404" s="320">
        <v>0</v>
      </c>
      <c r="G404" s="320">
        <v>12</v>
      </c>
      <c r="H404" s="320">
        <v>101</v>
      </c>
    </row>
    <row r="405" spans="1:8" s="321" customFormat="1" x14ac:dyDescent="0.25">
      <c r="A405" s="103" t="s">
        <v>883</v>
      </c>
      <c r="B405" s="320">
        <v>249</v>
      </c>
      <c r="C405" s="320">
        <v>0</v>
      </c>
      <c r="D405" s="320">
        <v>203</v>
      </c>
      <c r="E405" s="320">
        <v>0</v>
      </c>
      <c r="F405" s="320">
        <v>6</v>
      </c>
      <c r="G405" s="320">
        <v>0</v>
      </c>
      <c r="H405" s="320">
        <v>3437</v>
      </c>
    </row>
    <row r="406" spans="1:8" s="321" customFormat="1" x14ac:dyDescent="0.25">
      <c r="A406" s="103" t="s">
        <v>320</v>
      </c>
      <c r="B406" s="320">
        <v>0</v>
      </c>
      <c r="C406" s="320">
        <v>10</v>
      </c>
      <c r="D406" s="320">
        <v>0</v>
      </c>
      <c r="E406" s="320">
        <v>142</v>
      </c>
      <c r="F406" s="320">
        <v>0</v>
      </c>
      <c r="G406" s="320">
        <v>177</v>
      </c>
      <c r="H406" s="320">
        <v>399</v>
      </c>
    </row>
    <row r="407" spans="1:8" s="321" customFormat="1" x14ac:dyDescent="0.25">
      <c r="A407" s="103" t="s">
        <v>1062</v>
      </c>
      <c r="B407" s="320">
        <v>0</v>
      </c>
      <c r="C407" s="320">
        <v>0</v>
      </c>
      <c r="D407" s="320">
        <v>0</v>
      </c>
      <c r="E407" s="320">
        <v>0</v>
      </c>
      <c r="F407" s="320">
        <v>0</v>
      </c>
      <c r="G407" s="320">
        <v>1</v>
      </c>
      <c r="H407" s="320">
        <v>1</v>
      </c>
    </row>
    <row r="408" spans="1:8" s="321" customFormat="1" x14ac:dyDescent="0.25">
      <c r="A408" s="103" t="s">
        <v>1061</v>
      </c>
      <c r="B408" s="320">
        <v>0</v>
      </c>
      <c r="C408" s="320">
        <v>0</v>
      </c>
      <c r="D408" s="320">
        <v>0</v>
      </c>
      <c r="E408" s="320">
        <v>67</v>
      </c>
      <c r="F408" s="320">
        <v>0</v>
      </c>
      <c r="G408" s="320">
        <v>27</v>
      </c>
      <c r="H408" s="320">
        <v>2</v>
      </c>
    </row>
    <row r="409" spans="1:8" s="321" customFormat="1" x14ac:dyDescent="0.25">
      <c r="A409" s="103" t="s">
        <v>747</v>
      </c>
      <c r="B409" s="320">
        <v>0</v>
      </c>
      <c r="C409" s="320">
        <v>0</v>
      </c>
      <c r="D409" s="320">
        <v>922</v>
      </c>
      <c r="E409" s="320">
        <v>0</v>
      </c>
      <c r="F409" s="320">
        <v>88</v>
      </c>
      <c r="G409" s="320">
        <v>404</v>
      </c>
      <c r="H409" s="320">
        <v>4683</v>
      </c>
    </row>
    <row r="410" spans="1:8" s="321" customFormat="1" x14ac:dyDescent="0.25">
      <c r="A410" s="103" t="s">
        <v>1060</v>
      </c>
      <c r="B410" s="320">
        <v>0</v>
      </c>
      <c r="C410" s="320">
        <v>0</v>
      </c>
      <c r="D410" s="320">
        <v>0</v>
      </c>
      <c r="E410" s="320">
        <v>0</v>
      </c>
      <c r="F410" s="320">
        <v>0</v>
      </c>
      <c r="G410" s="320">
        <v>10</v>
      </c>
      <c r="H410" s="320">
        <v>12</v>
      </c>
    </row>
    <row r="411" spans="1:8" s="321" customFormat="1" x14ac:dyDescent="0.25">
      <c r="A411" s="103" t="s">
        <v>935</v>
      </c>
      <c r="B411" s="320">
        <v>0</v>
      </c>
      <c r="C411" s="320">
        <v>0</v>
      </c>
      <c r="D411" s="320">
        <v>0</v>
      </c>
      <c r="E411" s="320">
        <v>0</v>
      </c>
      <c r="F411" s="320">
        <v>0</v>
      </c>
      <c r="G411" s="320">
        <v>270</v>
      </c>
      <c r="H411" s="320">
        <v>0</v>
      </c>
    </row>
    <row r="412" spans="1:8" s="321" customFormat="1" x14ac:dyDescent="0.25">
      <c r="A412" s="103" t="s">
        <v>875</v>
      </c>
      <c r="B412" s="320">
        <v>0</v>
      </c>
      <c r="C412" s="320">
        <v>0</v>
      </c>
      <c r="D412" s="320">
        <v>0</v>
      </c>
      <c r="E412" s="320">
        <v>0</v>
      </c>
      <c r="F412" s="320">
        <v>0</v>
      </c>
      <c r="G412" s="320">
        <v>0</v>
      </c>
      <c r="H412" s="320">
        <v>0</v>
      </c>
    </row>
    <row r="413" spans="1:8" s="321" customFormat="1" x14ac:dyDescent="0.25">
      <c r="A413" s="103" t="s">
        <v>873</v>
      </c>
      <c r="B413" s="320">
        <v>0</v>
      </c>
      <c r="C413" s="320">
        <v>29</v>
      </c>
      <c r="D413" s="320">
        <v>5</v>
      </c>
      <c r="E413" s="320">
        <v>51</v>
      </c>
      <c r="F413" s="320">
        <v>0</v>
      </c>
      <c r="G413" s="320">
        <v>246</v>
      </c>
      <c r="H413" s="320">
        <v>595</v>
      </c>
    </row>
    <row r="414" spans="1:8" s="321" customFormat="1" x14ac:dyDescent="0.25">
      <c r="A414" s="103" t="s">
        <v>833</v>
      </c>
      <c r="B414" s="320">
        <v>418</v>
      </c>
      <c r="C414" s="320">
        <v>0</v>
      </c>
      <c r="D414" s="320">
        <v>0</v>
      </c>
      <c r="E414" s="320">
        <v>0</v>
      </c>
      <c r="F414" s="320">
        <v>0</v>
      </c>
      <c r="G414" s="320">
        <v>1300</v>
      </c>
      <c r="H414" s="320">
        <v>1531</v>
      </c>
    </row>
    <row r="415" spans="1:8" s="321" customFormat="1" x14ac:dyDescent="0.25">
      <c r="A415" s="103" t="s">
        <v>923</v>
      </c>
      <c r="B415" s="320">
        <v>0</v>
      </c>
      <c r="C415" s="320">
        <v>0</v>
      </c>
      <c r="D415" s="320">
        <v>0</v>
      </c>
      <c r="E415" s="320">
        <v>0</v>
      </c>
      <c r="F415" s="320">
        <v>0</v>
      </c>
      <c r="G415" s="320">
        <v>0</v>
      </c>
      <c r="H415" s="320">
        <v>0</v>
      </c>
    </row>
    <row r="416" spans="1:8" s="321" customFormat="1" x14ac:dyDescent="0.25">
      <c r="A416" s="103" t="s">
        <v>973</v>
      </c>
      <c r="B416" s="320">
        <v>0</v>
      </c>
      <c r="C416" s="320">
        <v>0</v>
      </c>
      <c r="D416" s="320">
        <v>0</v>
      </c>
      <c r="E416" s="320">
        <v>0</v>
      </c>
      <c r="F416" s="320">
        <v>0</v>
      </c>
      <c r="G416" s="320">
        <v>24</v>
      </c>
      <c r="H416" s="320">
        <v>64</v>
      </c>
    </row>
    <row r="417" spans="1:8" s="321" customFormat="1" x14ac:dyDescent="0.25">
      <c r="A417" s="103" t="s">
        <v>1227</v>
      </c>
      <c r="B417" s="320">
        <v>0</v>
      </c>
      <c r="C417" s="320">
        <v>0</v>
      </c>
      <c r="D417" s="320">
        <v>0</v>
      </c>
      <c r="E417" s="320">
        <v>0</v>
      </c>
      <c r="F417" s="320">
        <v>0</v>
      </c>
      <c r="G417" s="320">
        <v>0</v>
      </c>
      <c r="H417" s="320">
        <v>7</v>
      </c>
    </row>
    <row r="418" spans="1:8" s="321" customFormat="1" x14ac:dyDescent="0.25">
      <c r="A418" s="103" t="s">
        <v>866</v>
      </c>
      <c r="B418" s="320">
        <v>268</v>
      </c>
      <c r="C418" s="320">
        <v>0</v>
      </c>
      <c r="D418" s="320">
        <v>16</v>
      </c>
      <c r="E418" s="320">
        <v>0</v>
      </c>
      <c r="F418" s="320">
        <v>0</v>
      </c>
      <c r="G418" s="320">
        <v>0</v>
      </c>
      <c r="H418" s="320">
        <v>220</v>
      </c>
    </row>
    <row r="419" spans="1:8" s="321" customFormat="1" x14ac:dyDescent="0.25">
      <c r="A419" s="103" t="s">
        <v>294</v>
      </c>
      <c r="B419" s="320">
        <v>0</v>
      </c>
      <c r="C419" s="320">
        <v>0</v>
      </c>
      <c r="D419" s="320">
        <v>0</v>
      </c>
      <c r="E419" s="320">
        <v>0</v>
      </c>
      <c r="F419" s="320">
        <v>0</v>
      </c>
      <c r="G419" s="320">
        <v>0</v>
      </c>
      <c r="H419" s="320">
        <v>0</v>
      </c>
    </row>
    <row r="420" spans="1:8" s="321" customFormat="1" x14ac:dyDescent="0.25">
      <c r="A420" s="103" t="s">
        <v>886</v>
      </c>
      <c r="B420" s="320">
        <v>2</v>
      </c>
      <c r="C420" s="320">
        <v>0</v>
      </c>
      <c r="D420" s="320">
        <v>0</v>
      </c>
      <c r="E420" s="320">
        <v>0</v>
      </c>
      <c r="F420" s="320">
        <v>0</v>
      </c>
      <c r="G420" s="320">
        <v>0</v>
      </c>
      <c r="H420" s="320">
        <v>253</v>
      </c>
    </row>
    <row r="421" spans="1:8" s="321" customFormat="1" x14ac:dyDescent="0.25">
      <c r="A421" s="103" t="s">
        <v>1059</v>
      </c>
      <c r="B421" s="320">
        <v>2</v>
      </c>
      <c r="C421" s="320">
        <v>0</v>
      </c>
      <c r="D421" s="320">
        <v>1</v>
      </c>
      <c r="E421" s="320">
        <v>0</v>
      </c>
      <c r="F421" s="320">
        <v>1</v>
      </c>
      <c r="G421" s="320">
        <v>0</v>
      </c>
      <c r="H421" s="320">
        <v>6</v>
      </c>
    </row>
    <row r="422" spans="1:8" s="321" customFormat="1" x14ac:dyDescent="0.25">
      <c r="A422" s="103" t="s">
        <v>851</v>
      </c>
      <c r="B422" s="320">
        <v>0</v>
      </c>
      <c r="C422" s="320">
        <v>0</v>
      </c>
      <c r="D422" s="320">
        <v>0</v>
      </c>
      <c r="E422" s="320">
        <v>21</v>
      </c>
      <c r="F422" s="320">
        <v>0</v>
      </c>
      <c r="G422" s="320">
        <v>0</v>
      </c>
      <c r="H422" s="320">
        <v>62</v>
      </c>
    </row>
    <row r="423" spans="1:8" s="321" customFormat="1" x14ac:dyDescent="0.25">
      <c r="A423" s="103" t="s">
        <v>275</v>
      </c>
      <c r="B423" s="320">
        <v>0</v>
      </c>
      <c r="C423" s="320">
        <v>0</v>
      </c>
      <c r="D423" s="320">
        <v>0</v>
      </c>
      <c r="E423" s="320">
        <v>21</v>
      </c>
      <c r="F423" s="320">
        <v>0</v>
      </c>
      <c r="G423" s="320">
        <v>0</v>
      </c>
      <c r="H423" s="320">
        <v>62</v>
      </c>
    </row>
    <row r="424" spans="1:8" s="321" customFormat="1" x14ac:dyDescent="0.25">
      <c r="A424" s="103" t="s">
        <v>1195</v>
      </c>
      <c r="B424" s="320">
        <v>0</v>
      </c>
      <c r="C424" s="320">
        <v>0</v>
      </c>
      <c r="D424" s="320">
        <v>1</v>
      </c>
      <c r="E424" s="320">
        <v>1</v>
      </c>
      <c r="F424" s="320">
        <v>0</v>
      </c>
      <c r="G424" s="320">
        <v>0</v>
      </c>
      <c r="H424" s="320">
        <v>2</v>
      </c>
    </row>
    <row r="425" spans="1:8" s="321" customFormat="1" x14ac:dyDescent="0.25">
      <c r="A425" s="103" t="s">
        <v>1035</v>
      </c>
      <c r="B425" s="320">
        <v>1</v>
      </c>
      <c r="C425" s="320">
        <v>0</v>
      </c>
      <c r="D425" s="320">
        <v>1</v>
      </c>
      <c r="E425" s="320">
        <v>24</v>
      </c>
      <c r="F425" s="320">
        <v>0</v>
      </c>
      <c r="G425" s="320">
        <v>1</v>
      </c>
      <c r="H425" s="320">
        <v>14</v>
      </c>
    </row>
    <row r="426" spans="1:8" s="321" customFormat="1" x14ac:dyDescent="0.25">
      <c r="A426" s="103" t="s">
        <v>1194</v>
      </c>
      <c r="B426" s="320">
        <v>0</v>
      </c>
      <c r="C426" s="320">
        <v>0</v>
      </c>
      <c r="D426" s="320">
        <v>0</v>
      </c>
      <c r="E426" s="320">
        <v>0</v>
      </c>
      <c r="F426" s="320">
        <v>0</v>
      </c>
      <c r="G426" s="320">
        <v>0</v>
      </c>
      <c r="H426" s="320">
        <v>275</v>
      </c>
    </row>
    <row r="427" spans="1:8" s="321" customFormat="1" x14ac:dyDescent="0.25">
      <c r="A427" s="103" t="s">
        <v>1010</v>
      </c>
      <c r="B427" s="320">
        <v>0</v>
      </c>
      <c r="C427" s="320">
        <v>0</v>
      </c>
      <c r="D427" s="320">
        <v>0</v>
      </c>
      <c r="E427" s="320">
        <v>0</v>
      </c>
      <c r="F427" s="320">
        <v>0</v>
      </c>
      <c r="G427" s="320">
        <v>0</v>
      </c>
      <c r="H427" s="320">
        <v>10</v>
      </c>
    </row>
    <row r="428" spans="1:8" s="321" customFormat="1" x14ac:dyDescent="0.25">
      <c r="A428" s="103" t="s">
        <v>1175</v>
      </c>
      <c r="B428" s="320">
        <v>0</v>
      </c>
      <c r="C428" s="320">
        <v>0</v>
      </c>
      <c r="D428" s="320">
        <v>0</v>
      </c>
      <c r="E428" s="320">
        <v>0</v>
      </c>
      <c r="F428" s="320">
        <v>0</v>
      </c>
      <c r="G428" s="320">
        <v>38</v>
      </c>
      <c r="H428" s="320">
        <v>16</v>
      </c>
    </row>
    <row r="429" spans="1:8" s="321" customFormat="1" x14ac:dyDescent="0.25">
      <c r="A429" s="103" t="s">
        <v>972</v>
      </c>
      <c r="B429" s="320">
        <v>562</v>
      </c>
      <c r="C429" s="320">
        <v>0</v>
      </c>
      <c r="D429" s="320">
        <v>427</v>
      </c>
      <c r="E429" s="320">
        <v>0</v>
      </c>
      <c r="F429" s="320">
        <v>0</v>
      </c>
      <c r="G429" s="320">
        <v>17</v>
      </c>
      <c r="H429" s="320">
        <v>802</v>
      </c>
    </row>
    <row r="430" spans="1:8" s="321" customFormat="1" x14ac:dyDescent="0.25">
      <c r="A430" s="103" t="s">
        <v>844</v>
      </c>
      <c r="B430" s="320">
        <v>98</v>
      </c>
      <c r="C430" s="320">
        <v>0</v>
      </c>
      <c r="D430" s="320">
        <v>96</v>
      </c>
      <c r="E430" s="320">
        <v>0</v>
      </c>
      <c r="F430" s="320">
        <v>0</v>
      </c>
      <c r="G430" s="320">
        <v>0</v>
      </c>
      <c r="H430" s="320">
        <v>246</v>
      </c>
    </row>
    <row r="431" spans="1:8" s="321" customFormat="1" x14ac:dyDescent="0.25">
      <c r="A431" s="103" t="s">
        <v>265</v>
      </c>
      <c r="B431" s="320">
        <v>0</v>
      </c>
      <c r="C431" s="320">
        <v>1</v>
      </c>
      <c r="D431" s="320">
        <v>0</v>
      </c>
      <c r="E431" s="320">
        <v>14</v>
      </c>
      <c r="F431" s="320">
        <v>0</v>
      </c>
      <c r="G431" s="320">
        <v>82</v>
      </c>
      <c r="H431" s="320">
        <v>231</v>
      </c>
    </row>
    <row r="432" spans="1:8" s="321" customFormat="1" x14ac:dyDescent="0.25">
      <c r="A432" s="103" t="s">
        <v>831</v>
      </c>
      <c r="B432" s="320">
        <v>0</v>
      </c>
      <c r="C432" s="320">
        <v>0</v>
      </c>
      <c r="D432" s="320">
        <v>0</v>
      </c>
      <c r="E432" s="320">
        <v>0</v>
      </c>
      <c r="F432" s="320">
        <v>5</v>
      </c>
      <c r="G432" s="320">
        <v>0</v>
      </c>
      <c r="H432" s="320">
        <v>1162</v>
      </c>
    </row>
    <row r="433" spans="1:8" s="321" customFormat="1" x14ac:dyDescent="0.25">
      <c r="A433" s="103" t="s">
        <v>246</v>
      </c>
      <c r="B433" s="320">
        <v>0</v>
      </c>
      <c r="C433" s="320">
        <v>22</v>
      </c>
      <c r="D433" s="320">
        <v>0</v>
      </c>
      <c r="E433" s="320">
        <v>0</v>
      </c>
      <c r="F433" s="320">
        <v>0</v>
      </c>
      <c r="G433" s="320">
        <v>65</v>
      </c>
      <c r="H433" s="320">
        <v>0</v>
      </c>
    </row>
    <row r="434" spans="1:8" s="321" customFormat="1" x14ac:dyDescent="0.25">
      <c r="A434" s="103" t="s">
        <v>1058</v>
      </c>
      <c r="B434" s="320">
        <v>0</v>
      </c>
      <c r="C434" s="320">
        <v>0</v>
      </c>
      <c r="D434" s="320">
        <v>0</v>
      </c>
      <c r="E434" s="320">
        <v>0</v>
      </c>
      <c r="F434" s="320">
        <v>0</v>
      </c>
      <c r="G434" s="320">
        <v>3</v>
      </c>
      <c r="H434" s="320">
        <v>415</v>
      </c>
    </row>
    <row r="435" spans="1:8" s="321" customFormat="1" x14ac:dyDescent="0.25">
      <c r="A435" s="103" t="s">
        <v>827</v>
      </c>
      <c r="B435" s="320">
        <v>18</v>
      </c>
      <c r="C435" s="320">
        <v>0</v>
      </c>
      <c r="D435" s="320">
        <v>115</v>
      </c>
      <c r="E435" s="320">
        <v>6</v>
      </c>
      <c r="F435" s="320">
        <v>0</v>
      </c>
      <c r="G435" s="320">
        <v>1</v>
      </c>
      <c r="H435" s="320">
        <v>91</v>
      </c>
    </row>
    <row r="436" spans="1:8" s="321" customFormat="1" x14ac:dyDescent="0.25">
      <c r="A436" s="103" t="s">
        <v>240</v>
      </c>
      <c r="B436" s="320">
        <v>0</v>
      </c>
      <c r="C436" s="320">
        <v>0</v>
      </c>
      <c r="D436" s="320">
        <v>0</v>
      </c>
      <c r="E436" s="320">
        <v>16</v>
      </c>
      <c r="F436" s="320">
        <v>5</v>
      </c>
      <c r="G436" s="320">
        <v>24</v>
      </c>
      <c r="H436" s="320">
        <v>58</v>
      </c>
    </row>
    <row r="437" spans="1:8" s="321" customFormat="1" x14ac:dyDescent="0.25">
      <c r="A437" s="103" t="s">
        <v>1057</v>
      </c>
      <c r="B437" s="320">
        <v>0</v>
      </c>
      <c r="C437" s="320">
        <v>0</v>
      </c>
      <c r="D437" s="320">
        <v>0</v>
      </c>
      <c r="E437" s="320">
        <v>2</v>
      </c>
      <c r="F437" s="320">
        <v>0</v>
      </c>
      <c r="G437" s="320">
        <v>0</v>
      </c>
      <c r="H437" s="320">
        <v>0</v>
      </c>
    </row>
    <row r="438" spans="1:8" s="321" customFormat="1" x14ac:dyDescent="0.25">
      <c r="A438" s="103" t="s">
        <v>845</v>
      </c>
      <c r="B438" s="320">
        <v>0</v>
      </c>
      <c r="C438" s="320">
        <v>0</v>
      </c>
      <c r="D438" s="320">
        <v>312</v>
      </c>
      <c r="E438" s="320">
        <v>30</v>
      </c>
      <c r="F438" s="320">
        <v>0</v>
      </c>
      <c r="G438" s="320">
        <v>0</v>
      </c>
      <c r="H438" s="320">
        <v>58</v>
      </c>
    </row>
    <row r="439" spans="1:8" s="321" customFormat="1" x14ac:dyDescent="0.25">
      <c r="A439" s="103" t="s">
        <v>1056</v>
      </c>
      <c r="B439" s="320">
        <v>53</v>
      </c>
      <c r="C439" s="320">
        <v>0</v>
      </c>
      <c r="D439" s="320">
        <v>9</v>
      </c>
      <c r="E439" s="320">
        <v>0</v>
      </c>
      <c r="F439" s="320">
        <v>25</v>
      </c>
      <c r="G439" s="320">
        <v>0</v>
      </c>
      <c r="H439" s="320">
        <v>312</v>
      </c>
    </row>
    <row r="440" spans="1:8" s="321" customFormat="1" x14ac:dyDescent="0.25">
      <c r="A440" s="103" t="s">
        <v>760</v>
      </c>
      <c r="B440" s="320">
        <v>0</v>
      </c>
      <c r="C440" s="320">
        <v>0</v>
      </c>
      <c r="D440" s="320">
        <v>0</v>
      </c>
      <c r="E440" s="320">
        <v>0</v>
      </c>
      <c r="F440" s="320">
        <v>0</v>
      </c>
      <c r="G440" s="320">
        <v>0</v>
      </c>
      <c r="H440" s="320">
        <v>0</v>
      </c>
    </row>
    <row r="441" spans="1:8" s="321" customFormat="1" x14ac:dyDescent="0.25">
      <c r="A441" s="103" t="s">
        <v>796</v>
      </c>
      <c r="B441" s="320">
        <v>102</v>
      </c>
      <c r="C441" s="320">
        <v>0</v>
      </c>
      <c r="D441" s="320">
        <v>20</v>
      </c>
      <c r="E441" s="320">
        <v>6</v>
      </c>
      <c r="F441" s="320">
        <v>0</v>
      </c>
      <c r="G441" s="320">
        <v>78</v>
      </c>
      <c r="H441" s="320">
        <v>324</v>
      </c>
    </row>
    <row r="442" spans="1:8" s="321" customFormat="1" x14ac:dyDescent="0.25">
      <c r="A442" s="103" t="s">
        <v>885</v>
      </c>
      <c r="B442" s="320">
        <v>0</v>
      </c>
      <c r="C442" s="320">
        <v>0</v>
      </c>
      <c r="D442" s="320">
        <v>0</v>
      </c>
      <c r="E442" s="320">
        <v>0</v>
      </c>
      <c r="F442" s="320">
        <v>0</v>
      </c>
      <c r="G442" s="320">
        <v>0</v>
      </c>
      <c r="H442" s="320">
        <v>157</v>
      </c>
    </row>
    <row r="443" spans="1:8" s="321" customFormat="1" x14ac:dyDescent="0.25">
      <c r="A443" s="103" t="s">
        <v>832</v>
      </c>
      <c r="B443" s="320">
        <v>0</v>
      </c>
      <c r="C443" s="320">
        <v>0</v>
      </c>
      <c r="D443" s="320">
        <v>0</v>
      </c>
      <c r="E443" s="320">
        <v>0</v>
      </c>
      <c r="F443" s="320">
        <v>0</v>
      </c>
      <c r="G443" s="320">
        <v>0</v>
      </c>
      <c r="H443" s="320">
        <v>0</v>
      </c>
    </row>
    <row r="444" spans="1:8" s="321" customFormat="1" x14ac:dyDescent="0.25">
      <c r="A444" s="103" t="s">
        <v>1034</v>
      </c>
      <c r="B444" s="320">
        <v>0</v>
      </c>
      <c r="C444" s="320">
        <v>0</v>
      </c>
      <c r="D444" s="320">
        <v>0</v>
      </c>
      <c r="E444" s="320">
        <v>0</v>
      </c>
      <c r="F444" s="320">
        <v>0</v>
      </c>
      <c r="G444" s="320">
        <v>1</v>
      </c>
      <c r="H444" s="320">
        <v>2</v>
      </c>
    </row>
    <row r="445" spans="1:8" s="321" customFormat="1" x14ac:dyDescent="0.25">
      <c r="A445" s="103" t="s">
        <v>828</v>
      </c>
      <c r="B445" s="320">
        <v>0</v>
      </c>
      <c r="C445" s="320">
        <v>0</v>
      </c>
      <c r="D445" s="320">
        <v>0</v>
      </c>
      <c r="E445" s="320">
        <v>0</v>
      </c>
      <c r="F445" s="320">
        <v>3</v>
      </c>
      <c r="G445" s="320">
        <v>0</v>
      </c>
      <c r="H445" s="320">
        <v>63</v>
      </c>
    </row>
    <row r="446" spans="1:8" s="321" customFormat="1" x14ac:dyDescent="0.25">
      <c r="A446" s="103" t="s">
        <v>971</v>
      </c>
      <c r="B446" s="320">
        <v>0</v>
      </c>
      <c r="C446" s="320">
        <v>0</v>
      </c>
      <c r="D446" s="320">
        <v>0</v>
      </c>
      <c r="E446" s="320">
        <v>0</v>
      </c>
      <c r="F446" s="320">
        <v>0</v>
      </c>
      <c r="G446" s="320">
        <v>0</v>
      </c>
      <c r="H446" s="320">
        <v>0</v>
      </c>
    </row>
    <row r="447" spans="1:8" s="321" customFormat="1" x14ac:dyDescent="0.25">
      <c r="A447" s="103" t="s">
        <v>1009</v>
      </c>
      <c r="B447" s="320">
        <v>0</v>
      </c>
      <c r="C447" s="320">
        <v>0</v>
      </c>
      <c r="D447" s="320">
        <v>0</v>
      </c>
      <c r="E447" s="320">
        <v>0</v>
      </c>
      <c r="F447" s="320">
        <v>0</v>
      </c>
      <c r="G447" s="320">
        <v>0</v>
      </c>
      <c r="H447" s="320">
        <v>3</v>
      </c>
    </row>
    <row r="448" spans="1:8" s="321" customFormat="1" x14ac:dyDescent="0.25">
      <c r="A448" s="103" t="s">
        <v>795</v>
      </c>
      <c r="B448" s="320">
        <v>0</v>
      </c>
      <c r="C448" s="320">
        <v>3</v>
      </c>
      <c r="D448" s="320">
        <v>0</v>
      </c>
      <c r="E448" s="320">
        <v>4</v>
      </c>
      <c r="F448" s="320">
        <v>0</v>
      </c>
      <c r="G448" s="320">
        <v>5</v>
      </c>
      <c r="H448" s="320">
        <v>1</v>
      </c>
    </row>
    <row r="449" spans="1:8" s="321" customFormat="1" x14ac:dyDescent="0.25">
      <c r="A449" s="103" t="s">
        <v>1173</v>
      </c>
      <c r="B449" s="320">
        <v>0</v>
      </c>
      <c r="C449" s="320">
        <v>0</v>
      </c>
      <c r="D449" s="320">
        <v>0</v>
      </c>
      <c r="E449" s="320">
        <v>0</v>
      </c>
      <c r="F449" s="320">
        <v>0</v>
      </c>
      <c r="G449" s="320">
        <v>0</v>
      </c>
      <c r="H449" s="320">
        <v>0</v>
      </c>
    </row>
    <row r="450" spans="1:8" s="321" customFormat="1" x14ac:dyDescent="0.25">
      <c r="A450" s="103" t="s">
        <v>1144</v>
      </c>
      <c r="B450" s="320">
        <v>0</v>
      </c>
      <c r="C450" s="320">
        <v>0</v>
      </c>
      <c r="D450" s="320">
        <v>0</v>
      </c>
      <c r="E450" s="320">
        <v>0</v>
      </c>
      <c r="F450" s="320">
        <v>0</v>
      </c>
      <c r="G450" s="320">
        <v>0</v>
      </c>
      <c r="H450" s="320">
        <v>0</v>
      </c>
    </row>
    <row r="451" spans="1:8" s="321" customFormat="1" x14ac:dyDescent="0.25">
      <c r="A451" s="103" t="s">
        <v>233</v>
      </c>
      <c r="B451" s="320">
        <v>0</v>
      </c>
      <c r="C451" s="320">
        <v>12</v>
      </c>
      <c r="D451" s="320">
        <v>0</v>
      </c>
      <c r="E451" s="320">
        <v>23</v>
      </c>
      <c r="F451" s="320">
        <v>0</v>
      </c>
      <c r="G451" s="320">
        <v>6</v>
      </c>
      <c r="H451" s="320">
        <v>144</v>
      </c>
    </row>
    <row r="452" spans="1:8" s="321" customFormat="1" x14ac:dyDescent="0.25">
      <c r="A452" s="103" t="s">
        <v>822</v>
      </c>
      <c r="B452" s="320">
        <v>0</v>
      </c>
      <c r="C452" s="320">
        <v>0</v>
      </c>
      <c r="D452" s="320">
        <v>0</v>
      </c>
      <c r="E452" s="320">
        <v>15</v>
      </c>
      <c r="F452" s="320">
        <v>0</v>
      </c>
      <c r="G452" s="320">
        <v>26</v>
      </c>
      <c r="H452" s="320">
        <v>0</v>
      </c>
    </row>
    <row r="453" spans="1:8" s="321" customFormat="1" x14ac:dyDescent="0.25">
      <c r="A453" s="103" t="s">
        <v>228</v>
      </c>
      <c r="B453" s="320">
        <v>0</v>
      </c>
      <c r="C453" s="320">
        <v>0</v>
      </c>
      <c r="D453" s="320">
        <v>0</v>
      </c>
      <c r="E453" s="320">
        <v>0</v>
      </c>
      <c r="F453" s="320">
        <v>0</v>
      </c>
      <c r="G453" s="320">
        <v>0</v>
      </c>
      <c r="H453" s="320">
        <v>0</v>
      </c>
    </row>
    <row r="454" spans="1:8" s="321" customFormat="1" x14ac:dyDescent="0.25">
      <c r="A454" s="103" t="s">
        <v>1055</v>
      </c>
      <c r="B454" s="320">
        <v>0</v>
      </c>
      <c r="C454" s="320">
        <v>0</v>
      </c>
      <c r="D454" s="320">
        <v>0</v>
      </c>
      <c r="E454" s="320">
        <v>1</v>
      </c>
      <c r="F454" s="320">
        <v>0</v>
      </c>
      <c r="G454" s="320">
        <v>0</v>
      </c>
      <c r="H454" s="320">
        <v>0</v>
      </c>
    </row>
    <row r="455" spans="1:8" s="321" customFormat="1" x14ac:dyDescent="0.25">
      <c r="A455" s="103" t="s">
        <v>1054</v>
      </c>
      <c r="B455" s="320">
        <v>0</v>
      </c>
      <c r="C455" s="320">
        <v>0</v>
      </c>
      <c r="D455" s="320">
        <v>0</v>
      </c>
      <c r="E455" s="320">
        <v>0</v>
      </c>
      <c r="F455" s="320">
        <v>0</v>
      </c>
      <c r="G455" s="320">
        <v>1</v>
      </c>
      <c r="H455" s="320">
        <v>1</v>
      </c>
    </row>
    <row r="456" spans="1:8" s="321" customFormat="1" x14ac:dyDescent="0.25">
      <c r="A456" s="103" t="s">
        <v>759</v>
      </c>
      <c r="B456" s="320">
        <v>5</v>
      </c>
      <c r="C456" s="320">
        <v>0</v>
      </c>
      <c r="D456" s="320">
        <v>2</v>
      </c>
      <c r="E456" s="320">
        <v>0</v>
      </c>
      <c r="F456" s="320">
        <v>0</v>
      </c>
      <c r="G456" s="320">
        <v>27</v>
      </c>
      <c r="H456" s="320">
        <v>174</v>
      </c>
    </row>
    <row r="457" spans="1:8" s="321" customFormat="1" x14ac:dyDescent="0.25">
      <c r="A457" s="103" t="s">
        <v>221</v>
      </c>
      <c r="B457" s="320">
        <v>0</v>
      </c>
      <c r="C457" s="320">
        <v>0</v>
      </c>
      <c r="D457" s="320">
        <v>0</v>
      </c>
      <c r="E457" s="320">
        <v>0</v>
      </c>
      <c r="F457" s="320">
        <v>0</v>
      </c>
      <c r="G457" s="320">
        <v>0</v>
      </c>
      <c r="H457" s="320">
        <v>64</v>
      </c>
    </row>
    <row r="458" spans="1:8" s="321" customFormat="1" x14ac:dyDescent="0.25">
      <c r="A458" s="103" t="s">
        <v>884</v>
      </c>
      <c r="B458" s="320">
        <v>0</v>
      </c>
      <c r="C458" s="320">
        <v>0</v>
      </c>
      <c r="D458" s="320">
        <v>1</v>
      </c>
      <c r="E458" s="320">
        <v>0</v>
      </c>
      <c r="F458" s="320">
        <v>0</v>
      </c>
      <c r="G458" s="320">
        <v>5</v>
      </c>
      <c r="H458" s="320">
        <v>12</v>
      </c>
    </row>
    <row r="459" spans="1:8" s="321" customFormat="1" x14ac:dyDescent="0.25">
      <c r="A459" s="103" t="s">
        <v>212</v>
      </c>
      <c r="B459" s="320">
        <v>0</v>
      </c>
      <c r="C459" s="320">
        <v>1</v>
      </c>
      <c r="D459" s="320">
        <v>0</v>
      </c>
      <c r="E459" s="320">
        <v>17</v>
      </c>
      <c r="F459" s="320">
        <v>0</v>
      </c>
      <c r="G459" s="320">
        <v>3</v>
      </c>
      <c r="H459" s="320">
        <v>13</v>
      </c>
    </row>
    <row r="460" spans="1:8" s="321" customFormat="1" x14ac:dyDescent="0.25">
      <c r="A460" s="103" t="s">
        <v>1007</v>
      </c>
      <c r="B460" s="320">
        <v>0</v>
      </c>
      <c r="C460" s="320">
        <v>0</v>
      </c>
      <c r="D460" s="320">
        <v>0</v>
      </c>
      <c r="E460" s="320">
        <v>0</v>
      </c>
      <c r="F460" s="320">
        <v>0</v>
      </c>
      <c r="G460" s="320">
        <v>0</v>
      </c>
      <c r="H460" s="320">
        <v>131</v>
      </c>
    </row>
    <row r="461" spans="1:8" s="321" customFormat="1" x14ac:dyDescent="0.25">
      <c r="A461" s="103" t="s">
        <v>843</v>
      </c>
      <c r="B461" s="320">
        <v>0</v>
      </c>
      <c r="C461" s="320">
        <v>0</v>
      </c>
      <c r="D461" s="320">
        <v>0</v>
      </c>
      <c r="E461" s="320">
        <v>0</v>
      </c>
      <c r="F461" s="320">
        <v>0</v>
      </c>
      <c r="G461" s="320">
        <v>0</v>
      </c>
      <c r="H461" s="320">
        <v>0</v>
      </c>
    </row>
    <row r="462" spans="1:8" s="321" customFormat="1" x14ac:dyDescent="0.25">
      <c r="A462" s="103" t="s">
        <v>794</v>
      </c>
      <c r="B462" s="320">
        <v>0</v>
      </c>
      <c r="C462" s="320">
        <v>0</v>
      </c>
      <c r="D462" s="320">
        <v>0</v>
      </c>
      <c r="E462" s="320">
        <v>7</v>
      </c>
      <c r="F462" s="320">
        <v>3</v>
      </c>
      <c r="G462" s="320">
        <v>7</v>
      </c>
      <c r="H462" s="320">
        <v>7</v>
      </c>
    </row>
    <row r="463" spans="1:8" s="321" customFormat="1" x14ac:dyDescent="0.25">
      <c r="A463" s="103" t="s">
        <v>199</v>
      </c>
      <c r="B463" s="320">
        <v>135</v>
      </c>
      <c r="C463" s="320">
        <v>0</v>
      </c>
      <c r="D463" s="320">
        <v>304</v>
      </c>
      <c r="E463" s="320">
        <v>1</v>
      </c>
      <c r="F463" s="320">
        <v>0</v>
      </c>
      <c r="G463" s="320">
        <v>109</v>
      </c>
      <c r="H463" s="320">
        <v>198</v>
      </c>
    </row>
    <row r="464" spans="1:8" s="321" customFormat="1" x14ac:dyDescent="0.25">
      <c r="A464" s="103" t="s">
        <v>768</v>
      </c>
      <c r="B464" s="320">
        <v>0</v>
      </c>
      <c r="C464" s="320">
        <v>0</v>
      </c>
      <c r="D464" s="320">
        <v>0</v>
      </c>
      <c r="E464" s="320">
        <v>0</v>
      </c>
      <c r="F464" s="320">
        <v>0</v>
      </c>
      <c r="G464" s="320">
        <v>1</v>
      </c>
      <c r="H464" s="320">
        <v>1</v>
      </c>
    </row>
    <row r="465" spans="1:8" s="321" customFormat="1" x14ac:dyDescent="0.25">
      <c r="A465" s="103" t="s">
        <v>1053</v>
      </c>
      <c r="B465" s="320">
        <v>0</v>
      </c>
      <c r="C465" s="320">
        <v>0</v>
      </c>
      <c r="D465" s="320">
        <v>6</v>
      </c>
      <c r="E465" s="320">
        <v>0</v>
      </c>
      <c r="F465" s="320">
        <v>0</v>
      </c>
      <c r="G465" s="320">
        <v>0</v>
      </c>
      <c r="H465" s="320">
        <v>2</v>
      </c>
    </row>
    <row r="466" spans="1:8" s="321" customFormat="1" x14ac:dyDescent="0.25">
      <c r="A466" s="103" t="s">
        <v>1052</v>
      </c>
      <c r="B466" s="320">
        <v>0</v>
      </c>
      <c r="C466" s="320">
        <v>0</v>
      </c>
      <c r="D466" s="320">
        <v>0</v>
      </c>
      <c r="E466" s="320">
        <v>0</v>
      </c>
      <c r="F466" s="320">
        <v>0</v>
      </c>
      <c r="G466" s="320">
        <v>26</v>
      </c>
      <c r="H466" s="320">
        <v>2</v>
      </c>
    </row>
    <row r="467" spans="1:8" s="321" customFormat="1" x14ac:dyDescent="0.25">
      <c r="A467" s="103" t="s">
        <v>1187</v>
      </c>
      <c r="B467" s="320">
        <v>0</v>
      </c>
      <c r="C467" s="320">
        <v>0</v>
      </c>
      <c r="D467" s="320">
        <v>0</v>
      </c>
      <c r="E467" s="320">
        <v>0</v>
      </c>
      <c r="F467" s="320">
        <v>0</v>
      </c>
      <c r="G467" s="320">
        <v>0</v>
      </c>
      <c r="H467" s="320">
        <v>56</v>
      </c>
    </row>
    <row r="468" spans="1:8" s="321" customFormat="1" x14ac:dyDescent="0.25">
      <c r="A468" s="103" t="s">
        <v>1051</v>
      </c>
      <c r="B468" s="320">
        <v>0</v>
      </c>
      <c r="C468" s="320">
        <v>1</v>
      </c>
      <c r="D468" s="320">
        <v>0</v>
      </c>
      <c r="E468" s="320">
        <v>3</v>
      </c>
      <c r="F468" s="320">
        <v>0</v>
      </c>
      <c r="G468" s="320">
        <v>0</v>
      </c>
      <c r="H468" s="320">
        <v>3</v>
      </c>
    </row>
    <row r="469" spans="1:8" s="321" customFormat="1" x14ac:dyDescent="0.25">
      <c r="A469" s="103" t="s">
        <v>852</v>
      </c>
      <c r="B469" s="320">
        <v>0</v>
      </c>
      <c r="C469" s="320">
        <v>0</v>
      </c>
      <c r="D469" s="320">
        <v>0</v>
      </c>
      <c r="E469" s="320">
        <v>0</v>
      </c>
      <c r="F469" s="320">
        <v>2</v>
      </c>
      <c r="G469" s="320">
        <v>3</v>
      </c>
      <c r="H469" s="320">
        <v>162</v>
      </c>
    </row>
    <row r="470" spans="1:8" s="321" customFormat="1" x14ac:dyDescent="0.25">
      <c r="A470" s="103" t="s">
        <v>1004</v>
      </c>
      <c r="B470" s="320">
        <v>0</v>
      </c>
      <c r="C470" s="320">
        <v>0</v>
      </c>
      <c r="D470" s="320">
        <v>0</v>
      </c>
      <c r="E470" s="320">
        <v>0</v>
      </c>
      <c r="F470" s="320">
        <v>0</v>
      </c>
      <c r="G470" s="320">
        <v>0</v>
      </c>
      <c r="H470" s="320">
        <v>0</v>
      </c>
    </row>
    <row r="471" spans="1:8" s="321" customFormat="1" x14ac:dyDescent="0.25">
      <c r="A471" s="103" t="s">
        <v>187</v>
      </c>
      <c r="B471" s="320">
        <v>0</v>
      </c>
      <c r="C471" s="320">
        <v>0</v>
      </c>
      <c r="D471" s="320">
        <v>0</v>
      </c>
      <c r="E471" s="320">
        <v>6</v>
      </c>
      <c r="F471" s="320">
        <v>0</v>
      </c>
      <c r="G471" s="320">
        <v>0</v>
      </c>
      <c r="H471" s="320">
        <v>108</v>
      </c>
    </row>
    <row r="472" spans="1:8" s="321" customFormat="1" x14ac:dyDescent="0.25">
      <c r="A472" s="103" t="s">
        <v>970</v>
      </c>
      <c r="B472" s="320">
        <v>0</v>
      </c>
      <c r="C472" s="320">
        <v>0</v>
      </c>
      <c r="D472" s="320">
        <v>0</v>
      </c>
      <c r="E472" s="320">
        <v>0</v>
      </c>
      <c r="F472" s="320">
        <v>0</v>
      </c>
      <c r="G472" s="320">
        <v>12</v>
      </c>
      <c r="H472" s="320">
        <v>45</v>
      </c>
    </row>
    <row r="473" spans="1:8" s="321" customFormat="1" x14ac:dyDescent="0.25">
      <c r="A473" s="103" t="s">
        <v>876</v>
      </c>
      <c r="B473" s="320">
        <v>0</v>
      </c>
      <c r="C473" s="320">
        <v>0</v>
      </c>
      <c r="D473" s="320">
        <v>0</v>
      </c>
      <c r="E473" s="320">
        <v>4</v>
      </c>
      <c r="F473" s="320">
        <v>0</v>
      </c>
      <c r="G473" s="320">
        <v>80</v>
      </c>
      <c r="H473" s="320">
        <v>243</v>
      </c>
    </row>
    <row r="474" spans="1:8" s="321" customFormat="1" x14ac:dyDescent="0.25">
      <c r="A474" s="103" t="s">
        <v>805</v>
      </c>
      <c r="B474" s="320">
        <v>0</v>
      </c>
      <c r="C474" s="320">
        <v>0</v>
      </c>
      <c r="D474" s="320">
        <v>0</v>
      </c>
      <c r="E474" s="320">
        <v>0</v>
      </c>
      <c r="F474" s="320">
        <v>0</v>
      </c>
      <c r="G474" s="320">
        <v>0</v>
      </c>
      <c r="H474" s="320">
        <v>5</v>
      </c>
    </row>
    <row r="475" spans="1:8" s="321" customFormat="1" x14ac:dyDescent="0.25">
      <c r="A475" s="103" t="s">
        <v>830</v>
      </c>
      <c r="B475" s="320">
        <v>0</v>
      </c>
      <c r="C475" s="320">
        <v>0</v>
      </c>
      <c r="D475" s="320">
        <v>0</v>
      </c>
      <c r="E475" s="320">
        <v>0</v>
      </c>
      <c r="F475" s="320">
        <v>33</v>
      </c>
      <c r="G475" s="320">
        <v>29</v>
      </c>
      <c r="H475" s="320">
        <v>207</v>
      </c>
    </row>
    <row r="476" spans="1:8" s="321" customFormat="1" x14ac:dyDescent="0.25">
      <c r="A476" s="103" t="s">
        <v>1130</v>
      </c>
      <c r="B476" s="320">
        <v>0</v>
      </c>
      <c r="C476" s="320">
        <v>0</v>
      </c>
      <c r="D476" s="320">
        <v>0</v>
      </c>
      <c r="E476" s="320">
        <v>0</v>
      </c>
      <c r="F476" s="320">
        <v>0</v>
      </c>
      <c r="G476" s="320">
        <v>0</v>
      </c>
      <c r="H476" s="320">
        <v>0</v>
      </c>
    </row>
    <row r="477" spans="1:8" s="321" customFormat="1" x14ac:dyDescent="0.25">
      <c r="A477" s="103" t="s">
        <v>182</v>
      </c>
      <c r="B477" s="320">
        <v>0</v>
      </c>
      <c r="C477" s="320">
        <v>2</v>
      </c>
      <c r="D477" s="320">
        <v>0</v>
      </c>
      <c r="E477" s="320">
        <v>1</v>
      </c>
      <c r="F477" s="320">
        <v>0</v>
      </c>
      <c r="G477" s="320">
        <v>2</v>
      </c>
      <c r="H477" s="320">
        <v>5</v>
      </c>
    </row>
    <row r="478" spans="1:8" s="321" customFormat="1" x14ac:dyDescent="0.25">
      <c r="A478" s="103" t="s">
        <v>1219</v>
      </c>
      <c r="B478" s="320">
        <v>0</v>
      </c>
      <c r="C478" s="320">
        <v>0</v>
      </c>
      <c r="D478" s="320">
        <v>0</v>
      </c>
      <c r="E478" s="320">
        <v>0</v>
      </c>
      <c r="F478" s="320">
        <v>0</v>
      </c>
      <c r="G478" s="320">
        <v>0</v>
      </c>
      <c r="H478" s="320">
        <v>3</v>
      </c>
    </row>
    <row r="479" spans="1:8" s="321" customFormat="1" x14ac:dyDescent="0.25">
      <c r="A479" s="103" t="s">
        <v>1143</v>
      </c>
      <c r="B479" s="320">
        <v>0</v>
      </c>
      <c r="C479" s="320">
        <v>0</v>
      </c>
      <c r="D479" s="320">
        <v>0</v>
      </c>
      <c r="E479" s="320">
        <v>0</v>
      </c>
      <c r="F479" s="320">
        <v>0</v>
      </c>
      <c r="G479" s="320">
        <v>2</v>
      </c>
      <c r="H479" s="320">
        <v>6</v>
      </c>
    </row>
    <row r="480" spans="1:8" s="321" customFormat="1" x14ac:dyDescent="0.25">
      <c r="A480" s="103" t="s">
        <v>1142</v>
      </c>
      <c r="B480" s="320">
        <v>0</v>
      </c>
      <c r="C480" s="320">
        <v>0</v>
      </c>
      <c r="D480" s="320">
        <v>0</v>
      </c>
      <c r="E480" s="320">
        <v>0</v>
      </c>
      <c r="F480" s="320">
        <v>0</v>
      </c>
      <c r="G480" s="320">
        <v>0</v>
      </c>
      <c r="H480" s="320">
        <v>21</v>
      </c>
    </row>
    <row r="481" spans="1:8" s="321" customFormat="1" x14ac:dyDescent="0.25">
      <c r="A481" s="103" t="s">
        <v>778</v>
      </c>
      <c r="B481" s="320">
        <v>0</v>
      </c>
      <c r="C481" s="320">
        <v>0</v>
      </c>
      <c r="D481" s="320">
        <v>0</v>
      </c>
      <c r="E481" s="320">
        <v>0</v>
      </c>
      <c r="F481" s="320">
        <v>0</v>
      </c>
      <c r="G481" s="320">
        <v>0</v>
      </c>
      <c r="H481" s="320">
        <v>0</v>
      </c>
    </row>
    <row r="482" spans="1:8" s="321" customFormat="1" x14ac:dyDescent="0.25">
      <c r="A482" s="103" t="s">
        <v>175</v>
      </c>
      <c r="B482" s="320">
        <v>0</v>
      </c>
      <c r="C482" s="320">
        <v>0</v>
      </c>
      <c r="D482" s="320">
        <v>0</v>
      </c>
      <c r="E482" s="320">
        <v>0</v>
      </c>
      <c r="F482" s="320">
        <v>0</v>
      </c>
      <c r="G482" s="320">
        <v>0</v>
      </c>
      <c r="H482" s="320">
        <v>0</v>
      </c>
    </row>
    <row r="483" spans="1:8" s="321" customFormat="1" x14ac:dyDescent="0.25">
      <c r="A483" s="103" t="s">
        <v>934</v>
      </c>
      <c r="B483" s="320">
        <v>0</v>
      </c>
      <c r="C483" s="320">
        <v>0</v>
      </c>
      <c r="D483" s="320">
        <v>0</v>
      </c>
      <c r="E483" s="320">
        <v>0</v>
      </c>
      <c r="F483" s="320">
        <v>0</v>
      </c>
      <c r="G483" s="320">
        <v>0</v>
      </c>
      <c r="H483" s="320">
        <v>90</v>
      </c>
    </row>
    <row r="484" spans="1:8" s="321" customFormat="1" x14ac:dyDescent="0.25">
      <c r="A484" s="103" t="s">
        <v>1050</v>
      </c>
      <c r="B484" s="320">
        <v>0</v>
      </c>
      <c r="C484" s="320">
        <v>7</v>
      </c>
      <c r="D484" s="320">
        <v>0</v>
      </c>
      <c r="E484" s="320">
        <v>0</v>
      </c>
      <c r="F484" s="320">
        <v>0</v>
      </c>
      <c r="G484" s="320">
        <v>0</v>
      </c>
      <c r="H484" s="320">
        <v>4</v>
      </c>
    </row>
    <row r="485" spans="1:8" s="321" customFormat="1" x14ac:dyDescent="0.25">
      <c r="A485" s="103" t="s">
        <v>757</v>
      </c>
      <c r="B485" s="320">
        <v>3</v>
      </c>
      <c r="C485" s="320">
        <v>0</v>
      </c>
      <c r="D485" s="320">
        <v>0</v>
      </c>
      <c r="E485" s="320">
        <v>0</v>
      </c>
      <c r="F485" s="320">
        <v>0</v>
      </c>
      <c r="G485" s="320">
        <v>47</v>
      </c>
      <c r="H485" s="320">
        <v>29</v>
      </c>
    </row>
    <row r="486" spans="1:8" s="321" customFormat="1" x14ac:dyDescent="0.25">
      <c r="A486" s="103" t="s">
        <v>1319</v>
      </c>
      <c r="B486" s="320">
        <v>0</v>
      </c>
      <c r="C486" s="320">
        <v>0</v>
      </c>
      <c r="D486" s="320">
        <v>0</v>
      </c>
      <c r="E486" s="320">
        <v>1</v>
      </c>
      <c r="F486" s="320">
        <v>0</v>
      </c>
      <c r="G486" s="320">
        <v>0</v>
      </c>
      <c r="H486" s="320">
        <v>4</v>
      </c>
    </row>
    <row r="487" spans="1:8" s="321" customFormat="1" x14ac:dyDescent="0.25">
      <c r="A487" s="103" t="s">
        <v>1049</v>
      </c>
      <c r="B487" s="320">
        <v>0</v>
      </c>
      <c r="C487" s="320">
        <v>0</v>
      </c>
      <c r="D487" s="320">
        <v>0</v>
      </c>
      <c r="E487" s="320">
        <v>0</v>
      </c>
      <c r="F487" s="320">
        <v>0</v>
      </c>
      <c r="G487" s="320">
        <v>0</v>
      </c>
      <c r="H487" s="320">
        <v>23</v>
      </c>
    </row>
    <row r="488" spans="1:8" s="321" customFormat="1" x14ac:dyDescent="0.25">
      <c r="A488" s="103" t="s">
        <v>874</v>
      </c>
      <c r="B488" s="320">
        <v>0</v>
      </c>
      <c r="C488" s="320">
        <v>0</v>
      </c>
      <c r="D488" s="320">
        <v>0</v>
      </c>
      <c r="E488" s="320">
        <v>0</v>
      </c>
      <c r="F488" s="320">
        <v>0</v>
      </c>
      <c r="G488" s="320">
        <v>7</v>
      </c>
      <c r="H488" s="320">
        <v>1147</v>
      </c>
    </row>
    <row r="489" spans="1:8" s="321" customFormat="1" x14ac:dyDescent="0.25">
      <c r="A489" s="103" t="s">
        <v>1162</v>
      </c>
      <c r="B489" s="320">
        <v>0</v>
      </c>
      <c r="C489" s="320">
        <v>0</v>
      </c>
      <c r="D489" s="320">
        <v>0</v>
      </c>
      <c r="E489" s="320">
        <v>0</v>
      </c>
      <c r="F489" s="320">
        <v>0</v>
      </c>
      <c r="G489" s="320">
        <v>0</v>
      </c>
      <c r="H489" s="320">
        <v>0</v>
      </c>
    </row>
    <row r="490" spans="1:8" s="321" customFormat="1" x14ac:dyDescent="0.25">
      <c r="A490" s="103" t="s">
        <v>1354</v>
      </c>
      <c r="B490" s="320">
        <v>0</v>
      </c>
      <c r="C490" s="320">
        <v>0</v>
      </c>
      <c r="D490" s="320">
        <v>0</v>
      </c>
      <c r="E490" s="320">
        <v>0</v>
      </c>
      <c r="F490" s="320">
        <v>0</v>
      </c>
      <c r="G490" s="320">
        <v>0</v>
      </c>
      <c r="H490" s="320">
        <v>25</v>
      </c>
    </row>
    <row r="491" spans="1:8" s="321" customFormat="1" x14ac:dyDescent="0.25">
      <c r="A491" s="103" t="s">
        <v>999</v>
      </c>
      <c r="B491" s="320">
        <v>0</v>
      </c>
      <c r="C491" s="320">
        <v>0</v>
      </c>
      <c r="D491" s="320">
        <v>6</v>
      </c>
      <c r="E491" s="320">
        <v>27</v>
      </c>
      <c r="F491" s="320">
        <v>0</v>
      </c>
      <c r="G491" s="320">
        <v>96</v>
      </c>
      <c r="H491" s="320">
        <v>122</v>
      </c>
    </row>
    <row r="492" spans="1:8" s="321" customFormat="1" x14ac:dyDescent="0.25">
      <c r="A492" s="103" t="s">
        <v>771</v>
      </c>
      <c r="B492" s="320">
        <v>43</v>
      </c>
      <c r="C492" s="320">
        <v>0</v>
      </c>
      <c r="D492" s="320">
        <v>21</v>
      </c>
      <c r="E492" s="320">
        <v>0</v>
      </c>
      <c r="F492" s="320">
        <v>0</v>
      </c>
      <c r="G492" s="320">
        <v>0</v>
      </c>
      <c r="H492" s="320">
        <v>533</v>
      </c>
    </row>
    <row r="493" spans="1:8" s="321" customFormat="1" x14ac:dyDescent="0.25">
      <c r="A493" s="103" t="s">
        <v>169</v>
      </c>
      <c r="B493" s="320">
        <v>0</v>
      </c>
      <c r="C493" s="320">
        <v>60</v>
      </c>
      <c r="D493" s="320">
        <v>0</v>
      </c>
      <c r="E493" s="320">
        <v>41</v>
      </c>
      <c r="F493" s="320">
        <v>0</v>
      </c>
      <c r="G493" s="320">
        <v>21</v>
      </c>
      <c r="H493" s="320">
        <v>23</v>
      </c>
    </row>
    <row r="494" spans="1:8" s="321" customFormat="1" x14ac:dyDescent="0.25">
      <c r="A494" s="103" t="s">
        <v>813</v>
      </c>
      <c r="B494" s="320">
        <v>0</v>
      </c>
      <c r="C494" s="320">
        <v>0</v>
      </c>
      <c r="D494" s="320">
        <v>0</v>
      </c>
      <c r="E494" s="320">
        <v>0</v>
      </c>
      <c r="F494" s="320">
        <v>0</v>
      </c>
      <c r="G494" s="320">
        <v>0</v>
      </c>
      <c r="H494" s="320">
        <v>0</v>
      </c>
    </row>
    <row r="495" spans="1:8" s="321" customFormat="1" x14ac:dyDescent="0.25">
      <c r="A495" s="103" t="s">
        <v>161</v>
      </c>
      <c r="B495" s="320">
        <v>0</v>
      </c>
      <c r="C495" s="320">
        <v>0</v>
      </c>
      <c r="D495" s="320">
        <v>0</v>
      </c>
      <c r="E495" s="320">
        <v>0</v>
      </c>
      <c r="F495" s="320">
        <v>0</v>
      </c>
      <c r="G495" s="320">
        <v>0</v>
      </c>
      <c r="H495" s="320">
        <v>8</v>
      </c>
    </row>
    <row r="496" spans="1:8" s="321" customFormat="1" x14ac:dyDescent="0.25">
      <c r="A496" s="103" t="s">
        <v>786</v>
      </c>
      <c r="B496" s="320">
        <v>0</v>
      </c>
      <c r="C496" s="320">
        <v>0</v>
      </c>
      <c r="D496" s="320">
        <v>0</v>
      </c>
      <c r="E496" s="320">
        <v>5</v>
      </c>
      <c r="F496" s="320">
        <v>0</v>
      </c>
      <c r="G496" s="320">
        <v>9</v>
      </c>
      <c r="H496" s="320">
        <v>45</v>
      </c>
    </row>
    <row r="497" spans="1:8" s="321" customFormat="1" x14ac:dyDescent="0.25">
      <c r="A497" s="103" t="s">
        <v>969</v>
      </c>
      <c r="B497" s="320">
        <v>0</v>
      </c>
      <c r="C497" s="320">
        <v>0</v>
      </c>
      <c r="D497" s="320">
        <v>0</v>
      </c>
      <c r="E497" s="320">
        <v>0</v>
      </c>
      <c r="F497" s="320">
        <v>0</v>
      </c>
      <c r="G497" s="320">
        <v>0</v>
      </c>
      <c r="H497" s="320">
        <v>0</v>
      </c>
    </row>
    <row r="498" spans="1:8" s="321" customFormat="1" x14ac:dyDescent="0.25">
      <c r="A498" s="103" t="s">
        <v>905</v>
      </c>
      <c r="B498" s="320">
        <v>0</v>
      </c>
      <c r="C498" s="320">
        <v>0</v>
      </c>
      <c r="D498" s="320">
        <v>0</v>
      </c>
      <c r="E498" s="320">
        <v>10</v>
      </c>
      <c r="F498" s="320">
        <v>0</v>
      </c>
      <c r="G498" s="320">
        <v>28</v>
      </c>
      <c r="H498" s="320">
        <v>0</v>
      </c>
    </row>
    <row r="499" spans="1:8" s="321" customFormat="1" x14ac:dyDescent="0.25">
      <c r="A499" s="103" t="s">
        <v>1030</v>
      </c>
      <c r="B499" s="320">
        <v>37</v>
      </c>
      <c r="C499" s="320">
        <v>0</v>
      </c>
      <c r="D499" s="320">
        <v>0</v>
      </c>
      <c r="E499" s="320">
        <v>0</v>
      </c>
      <c r="F499" s="320">
        <v>0</v>
      </c>
      <c r="G499" s="320">
        <v>35</v>
      </c>
      <c r="H499" s="320">
        <v>16</v>
      </c>
    </row>
    <row r="500" spans="1:8" s="321" customFormat="1" x14ac:dyDescent="0.25">
      <c r="A500" s="103" t="s">
        <v>1225</v>
      </c>
      <c r="B500" s="320">
        <v>0</v>
      </c>
      <c r="C500" s="320">
        <v>0</v>
      </c>
      <c r="D500" s="320">
        <v>0</v>
      </c>
      <c r="E500" s="320">
        <v>0</v>
      </c>
      <c r="F500" s="320">
        <v>0</v>
      </c>
      <c r="G500" s="320">
        <v>8</v>
      </c>
      <c r="H500" s="320">
        <v>77</v>
      </c>
    </row>
    <row r="501" spans="1:8" s="321" customFormat="1" x14ac:dyDescent="0.25">
      <c r="A501" s="103" t="s">
        <v>904</v>
      </c>
      <c r="B501" s="320">
        <v>0</v>
      </c>
      <c r="C501" s="320">
        <v>0</v>
      </c>
      <c r="D501" s="320">
        <v>0</v>
      </c>
      <c r="E501" s="320">
        <v>0</v>
      </c>
      <c r="F501" s="320">
        <v>0</v>
      </c>
      <c r="G501" s="320">
        <v>0</v>
      </c>
      <c r="H501" s="320">
        <v>0</v>
      </c>
    </row>
    <row r="502" spans="1:8" s="321" customFormat="1" x14ac:dyDescent="0.25">
      <c r="A502" s="103" t="s">
        <v>804</v>
      </c>
      <c r="B502" s="320">
        <v>28</v>
      </c>
      <c r="C502" s="320">
        <v>0</v>
      </c>
      <c r="D502" s="320">
        <v>48</v>
      </c>
      <c r="E502" s="320">
        <v>0</v>
      </c>
      <c r="F502" s="320">
        <v>0</v>
      </c>
      <c r="G502" s="320">
        <v>2</v>
      </c>
      <c r="H502" s="320">
        <v>205</v>
      </c>
    </row>
    <row r="503" spans="1:8" s="321" customFormat="1" x14ac:dyDescent="0.25">
      <c r="A503" s="103" t="s">
        <v>802</v>
      </c>
      <c r="B503" s="320">
        <v>0</v>
      </c>
      <c r="C503" s="320">
        <v>0</v>
      </c>
      <c r="D503" s="320">
        <v>0</v>
      </c>
      <c r="E503" s="320">
        <v>0</v>
      </c>
      <c r="F503" s="320">
        <v>0</v>
      </c>
      <c r="G503" s="320">
        <v>0</v>
      </c>
      <c r="H503" s="320">
        <v>55</v>
      </c>
    </row>
    <row r="504" spans="1:8" s="321" customFormat="1" x14ac:dyDescent="0.25">
      <c r="A504" s="103" t="s">
        <v>147</v>
      </c>
      <c r="B504" s="320">
        <v>0</v>
      </c>
      <c r="C504" s="320">
        <v>11</v>
      </c>
      <c r="D504" s="320">
        <v>0</v>
      </c>
      <c r="E504" s="320">
        <v>43</v>
      </c>
      <c r="F504" s="320">
        <v>0</v>
      </c>
      <c r="G504" s="320">
        <v>20</v>
      </c>
      <c r="H504" s="320">
        <v>38</v>
      </c>
    </row>
    <row r="505" spans="1:8" s="321" customFormat="1" x14ac:dyDescent="0.25">
      <c r="A505" s="103" t="s">
        <v>1048</v>
      </c>
      <c r="B505" s="320">
        <v>0</v>
      </c>
      <c r="C505" s="320">
        <v>0</v>
      </c>
      <c r="D505" s="320">
        <v>0</v>
      </c>
      <c r="E505" s="320">
        <v>0</v>
      </c>
      <c r="F505" s="320">
        <v>0</v>
      </c>
      <c r="G505" s="320">
        <v>0</v>
      </c>
      <c r="H505" s="320">
        <v>0</v>
      </c>
    </row>
    <row r="506" spans="1:8" s="321" customFormat="1" x14ac:dyDescent="0.25">
      <c r="A506" s="103" t="s">
        <v>903</v>
      </c>
      <c r="B506" s="320">
        <v>0</v>
      </c>
      <c r="C506" s="320">
        <v>0</v>
      </c>
      <c r="D506" s="320">
        <v>0</v>
      </c>
      <c r="E506" s="320">
        <v>0</v>
      </c>
      <c r="F506" s="320">
        <v>0</v>
      </c>
      <c r="G506" s="320">
        <v>0</v>
      </c>
      <c r="H506" s="320">
        <v>0</v>
      </c>
    </row>
    <row r="507" spans="1:8" s="321" customFormat="1" x14ac:dyDescent="0.25">
      <c r="A507" s="103" t="s">
        <v>968</v>
      </c>
      <c r="B507" s="320">
        <v>0</v>
      </c>
      <c r="C507" s="320">
        <v>0</v>
      </c>
      <c r="D507" s="320">
        <v>0</v>
      </c>
      <c r="E507" s="320">
        <v>0</v>
      </c>
      <c r="F507" s="320">
        <v>0</v>
      </c>
      <c r="G507" s="320">
        <v>3</v>
      </c>
      <c r="H507" s="320">
        <v>3</v>
      </c>
    </row>
    <row r="508" spans="1:8" s="321" customFormat="1" x14ac:dyDescent="0.25">
      <c r="A508" s="103" t="s">
        <v>772</v>
      </c>
      <c r="B508" s="320">
        <v>0</v>
      </c>
      <c r="C508" s="320">
        <v>0</v>
      </c>
      <c r="D508" s="320">
        <v>1</v>
      </c>
      <c r="E508" s="320">
        <v>86</v>
      </c>
      <c r="F508" s="320">
        <v>0</v>
      </c>
      <c r="G508" s="320">
        <v>102</v>
      </c>
      <c r="H508" s="320">
        <v>391</v>
      </c>
    </row>
    <row r="509" spans="1:8" s="321" customFormat="1" x14ac:dyDescent="0.25">
      <c r="A509" s="103" t="s">
        <v>882</v>
      </c>
      <c r="B509" s="320">
        <v>0</v>
      </c>
      <c r="C509" s="320">
        <v>0</v>
      </c>
      <c r="D509" s="320">
        <v>0</v>
      </c>
      <c r="E509" s="320">
        <v>0</v>
      </c>
      <c r="F509" s="320">
        <v>0</v>
      </c>
      <c r="G509" s="320">
        <v>0</v>
      </c>
      <c r="H509" s="320">
        <v>475</v>
      </c>
    </row>
    <row r="510" spans="1:8" s="321" customFormat="1" x14ac:dyDescent="0.25">
      <c r="A510" s="103" t="s">
        <v>1047</v>
      </c>
      <c r="B510" s="320">
        <v>0</v>
      </c>
      <c r="C510" s="320">
        <v>0</v>
      </c>
      <c r="D510" s="320">
        <v>0</v>
      </c>
      <c r="E510" s="320">
        <v>0</v>
      </c>
      <c r="F510" s="320">
        <v>0</v>
      </c>
      <c r="G510" s="320">
        <v>0</v>
      </c>
      <c r="H510" s="320">
        <v>15</v>
      </c>
    </row>
    <row r="511" spans="1:8" s="321" customFormat="1" x14ac:dyDescent="0.25">
      <c r="A511" s="103" t="s">
        <v>1192</v>
      </c>
      <c r="B511" s="320">
        <v>0</v>
      </c>
      <c r="C511" s="320">
        <v>0</v>
      </c>
      <c r="D511" s="320">
        <v>0</v>
      </c>
      <c r="E511" s="320">
        <v>0</v>
      </c>
      <c r="F511" s="320">
        <v>0</v>
      </c>
      <c r="G511" s="320">
        <v>0</v>
      </c>
      <c r="H511" s="320">
        <v>0</v>
      </c>
    </row>
    <row r="512" spans="1:8" s="321" customFormat="1" x14ac:dyDescent="0.25">
      <c r="A512" s="103" t="s">
        <v>1140</v>
      </c>
      <c r="B512" s="320">
        <v>0</v>
      </c>
      <c r="C512" s="320">
        <v>0</v>
      </c>
      <c r="D512" s="320">
        <v>0</v>
      </c>
      <c r="E512" s="320">
        <v>1</v>
      </c>
      <c r="F512" s="320">
        <v>0</v>
      </c>
      <c r="G512" s="320">
        <v>0</v>
      </c>
      <c r="H512" s="320">
        <v>95</v>
      </c>
    </row>
    <row r="513" spans="1:8" s="321" customFormat="1" x14ac:dyDescent="0.25">
      <c r="A513" s="103" t="s">
        <v>784</v>
      </c>
      <c r="B513" s="320">
        <v>0</v>
      </c>
      <c r="C513" s="320">
        <v>0</v>
      </c>
      <c r="D513" s="320">
        <v>0</v>
      </c>
      <c r="E513" s="320">
        <v>0</v>
      </c>
      <c r="F513" s="320">
        <v>0</v>
      </c>
      <c r="G513" s="320">
        <v>0</v>
      </c>
      <c r="H513" s="320">
        <v>8</v>
      </c>
    </row>
    <row r="514" spans="1:8" s="321" customFormat="1" x14ac:dyDescent="0.25">
      <c r="A514" s="103" t="s">
        <v>826</v>
      </c>
      <c r="B514" s="320">
        <v>0</v>
      </c>
      <c r="C514" s="320">
        <v>0</v>
      </c>
      <c r="D514" s="320">
        <v>0</v>
      </c>
      <c r="E514" s="320">
        <v>0</v>
      </c>
      <c r="F514" s="320">
        <v>0</v>
      </c>
      <c r="G514" s="320">
        <v>0</v>
      </c>
      <c r="H514" s="320">
        <v>4</v>
      </c>
    </row>
    <row r="515" spans="1:8" s="321" customFormat="1" x14ac:dyDescent="0.25">
      <c r="A515" s="103" t="s">
        <v>812</v>
      </c>
      <c r="B515" s="320">
        <v>0</v>
      </c>
      <c r="C515" s="320">
        <v>0</v>
      </c>
      <c r="D515" s="320">
        <v>0</v>
      </c>
      <c r="E515" s="320">
        <v>0</v>
      </c>
      <c r="F515" s="320">
        <v>0</v>
      </c>
      <c r="G515" s="320">
        <v>0</v>
      </c>
      <c r="H515" s="320">
        <v>2</v>
      </c>
    </row>
    <row r="516" spans="1:8" s="321" customFormat="1" x14ac:dyDescent="0.25">
      <c r="A516" s="103" t="s">
        <v>1046</v>
      </c>
      <c r="B516" s="320">
        <v>0</v>
      </c>
      <c r="C516" s="320">
        <v>0</v>
      </c>
      <c r="D516" s="320">
        <v>0</v>
      </c>
      <c r="E516" s="320">
        <v>0</v>
      </c>
      <c r="F516" s="320">
        <v>0</v>
      </c>
      <c r="G516" s="320">
        <v>0</v>
      </c>
      <c r="H516" s="320">
        <v>3</v>
      </c>
    </row>
    <row r="517" spans="1:8" s="321" customFormat="1" x14ac:dyDescent="0.25">
      <c r="A517" s="103" t="s">
        <v>1045</v>
      </c>
      <c r="B517" s="320">
        <v>14</v>
      </c>
      <c r="C517" s="320">
        <v>0</v>
      </c>
      <c r="D517" s="320">
        <v>1</v>
      </c>
      <c r="E517" s="320">
        <v>0</v>
      </c>
      <c r="F517" s="320">
        <v>14</v>
      </c>
      <c r="G517" s="320">
        <v>0</v>
      </c>
      <c r="H517" s="320">
        <v>202</v>
      </c>
    </row>
    <row r="518" spans="1:8" s="321" customFormat="1" x14ac:dyDescent="0.25">
      <c r="A518" s="103" t="s">
        <v>755</v>
      </c>
      <c r="B518" s="320">
        <v>0</v>
      </c>
      <c r="C518" s="320">
        <v>0</v>
      </c>
      <c r="D518" s="320">
        <v>0</v>
      </c>
      <c r="E518" s="320">
        <v>4</v>
      </c>
      <c r="F518" s="320">
        <v>0</v>
      </c>
      <c r="G518" s="320">
        <v>106</v>
      </c>
      <c r="H518" s="320">
        <v>44</v>
      </c>
    </row>
    <row r="519" spans="1:8" s="321" customFormat="1" x14ac:dyDescent="0.25">
      <c r="A519" s="103" t="s">
        <v>1044</v>
      </c>
      <c r="B519" s="320">
        <v>0</v>
      </c>
      <c r="C519" s="320">
        <v>0</v>
      </c>
      <c r="D519" s="320">
        <v>0</v>
      </c>
      <c r="E519" s="320">
        <v>0</v>
      </c>
      <c r="F519" s="320">
        <v>0</v>
      </c>
      <c r="G519" s="320">
        <v>0</v>
      </c>
      <c r="H519" s="320">
        <v>2</v>
      </c>
    </row>
    <row r="520" spans="1:8" s="321" customFormat="1" x14ac:dyDescent="0.25">
      <c r="A520" s="103" t="s">
        <v>967</v>
      </c>
      <c r="B520" s="320">
        <v>2</v>
      </c>
      <c r="C520" s="320">
        <v>0</v>
      </c>
      <c r="D520" s="320">
        <v>6</v>
      </c>
      <c r="E520" s="320">
        <v>0</v>
      </c>
      <c r="F520" s="320">
        <v>0</v>
      </c>
      <c r="G520" s="320">
        <v>0</v>
      </c>
      <c r="H520" s="320">
        <v>106</v>
      </c>
    </row>
    <row r="521" spans="1:8" s="321" customFormat="1" x14ac:dyDescent="0.25">
      <c r="A521" s="103" t="s">
        <v>1155</v>
      </c>
      <c r="B521" s="320">
        <v>0</v>
      </c>
      <c r="C521" s="320">
        <v>0</v>
      </c>
      <c r="D521" s="320">
        <v>0</v>
      </c>
      <c r="E521" s="320">
        <v>0</v>
      </c>
      <c r="F521" s="320">
        <v>0</v>
      </c>
      <c r="G521" s="320">
        <v>0</v>
      </c>
      <c r="H521" s="320">
        <v>0</v>
      </c>
    </row>
    <row r="522" spans="1:8" s="321" customFormat="1" x14ac:dyDescent="0.25">
      <c r="A522" s="103" t="s">
        <v>749</v>
      </c>
      <c r="B522" s="320">
        <v>0</v>
      </c>
      <c r="C522" s="320">
        <v>0</v>
      </c>
      <c r="D522" s="320">
        <v>0</v>
      </c>
      <c r="E522" s="320">
        <v>0</v>
      </c>
      <c r="F522" s="320">
        <v>0</v>
      </c>
      <c r="G522" s="320">
        <v>0</v>
      </c>
      <c r="H522" s="320">
        <v>0</v>
      </c>
    </row>
    <row r="523" spans="1:8" s="321" customFormat="1" x14ac:dyDescent="0.25">
      <c r="A523" s="103" t="s">
        <v>1042</v>
      </c>
      <c r="B523" s="320">
        <v>0</v>
      </c>
      <c r="C523" s="320">
        <v>0</v>
      </c>
      <c r="D523" s="320">
        <v>0</v>
      </c>
      <c r="E523" s="320">
        <v>8</v>
      </c>
      <c r="F523" s="320">
        <v>0</v>
      </c>
      <c r="G523" s="320">
        <v>0</v>
      </c>
      <c r="H523" s="320">
        <v>9</v>
      </c>
    </row>
    <row r="524" spans="1:8" s="321" customFormat="1" x14ac:dyDescent="0.25">
      <c r="A524" s="103" t="s">
        <v>1325</v>
      </c>
      <c r="B524" s="320">
        <v>0</v>
      </c>
      <c r="C524" s="320">
        <v>0</v>
      </c>
      <c r="D524" s="320">
        <v>0</v>
      </c>
      <c r="E524" s="320">
        <v>14</v>
      </c>
      <c r="F524" s="320">
        <v>0</v>
      </c>
      <c r="G524" s="320">
        <v>3</v>
      </c>
      <c r="H524" s="320">
        <v>39</v>
      </c>
    </row>
    <row r="525" spans="1:8" s="321" customFormat="1" x14ac:dyDescent="0.25">
      <c r="A525" s="103" t="s">
        <v>1211</v>
      </c>
      <c r="B525" s="320">
        <v>0</v>
      </c>
      <c r="C525" s="320">
        <v>0</v>
      </c>
      <c r="D525" s="320">
        <v>0</v>
      </c>
      <c r="E525" s="320">
        <v>0</v>
      </c>
      <c r="F525" s="320">
        <v>0</v>
      </c>
      <c r="G525" s="320">
        <v>0</v>
      </c>
      <c r="H525" s="320">
        <v>0</v>
      </c>
    </row>
    <row r="526" spans="1:8" s="321" customFormat="1" x14ac:dyDescent="0.25">
      <c r="A526" s="103" t="s">
        <v>1028</v>
      </c>
      <c r="B526" s="320">
        <v>0</v>
      </c>
      <c r="C526" s="320">
        <v>0</v>
      </c>
      <c r="D526" s="320">
        <v>0</v>
      </c>
      <c r="E526" s="320">
        <v>2</v>
      </c>
      <c r="F526" s="320">
        <v>0</v>
      </c>
      <c r="G526" s="320">
        <v>0</v>
      </c>
      <c r="H526" s="320">
        <v>1</v>
      </c>
    </row>
    <row r="527" spans="1:8" s="321" customFormat="1" x14ac:dyDescent="0.25">
      <c r="A527" s="103" t="s">
        <v>1170</v>
      </c>
      <c r="B527" s="320">
        <v>0</v>
      </c>
      <c r="C527" s="320">
        <v>0</v>
      </c>
      <c r="D527" s="320">
        <v>0</v>
      </c>
      <c r="E527" s="320">
        <v>0</v>
      </c>
      <c r="F527" s="320">
        <v>0</v>
      </c>
      <c r="G527" s="320">
        <v>0</v>
      </c>
      <c r="H527" s="320">
        <v>0</v>
      </c>
    </row>
    <row r="528" spans="1:8" s="321" customFormat="1" x14ac:dyDescent="0.25">
      <c r="A528" s="103" t="s">
        <v>1334</v>
      </c>
      <c r="B528" s="320">
        <v>0</v>
      </c>
      <c r="C528" s="320">
        <v>0</v>
      </c>
      <c r="D528" s="320">
        <v>0</v>
      </c>
      <c r="E528" s="320">
        <v>0</v>
      </c>
      <c r="F528" s="320">
        <v>0</v>
      </c>
      <c r="G528" s="320">
        <v>0</v>
      </c>
      <c r="H528" s="320">
        <v>18</v>
      </c>
    </row>
    <row r="529" spans="1:8" s="321" customFormat="1" x14ac:dyDescent="0.25">
      <c r="A529" s="103" t="s">
        <v>754</v>
      </c>
      <c r="B529" s="320">
        <v>0</v>
      </c>
      <c r="C529" s="320">
        <v>0</v>
      </c>
      <c r="D529" s="320">
        <v>0</v>
      </c>
      <c r="E529" s="320">
        <v>0</v>
      </c>
      <c r="F529" s="320">
        <v>0</v>
      </c>
      <c r="G529" s="320">
        <v>0</v>
      </c>
      <c r="H529" s="320">
        <v>37</v>
      </c>
    </row>
    <row r="530" spans="1:8" s="321" customFormat="1" x14ac:dyDescent="0.25">
      <c r="A530" s="103" t="s">
        <v>770</v>
      </c>
      <c r="B530" s="320">
        <v>0</v>
      </c>
      <c r="C530" s="320">
        <v>0</v>
      </c>
      <c r="D530" s="320">
        <v>0</v>
      </c>
      <c r="E530" s="320">
        <v>25</v>
      </c>
      <c r="F530" s="320">
        <v>0</v>
      </c>
      <c r="G530" s="320">
        <v>0</v>
      </c>
      <c r="H530" s="320">
        <v>0</v>
      </c>
    </row>
    <row r="531" spans="1:8" s="321" customFormat="1" x14ac:dyDescent="0.25">
      <c r="A531" s="103" t="s">
        <v>752</v>
      </c>
      <c r="B531" s="320">
        <v>0</v>
      </c>
      <c r="C531" s="320">
        <v>0</v>
      </c>
      <c r="D531" s="320">
        <v>117</v>
      </c>
      <c r="E531" s="320">
        <v>0</v>
      </c>
      <c r="F531" s="320">
        <v>0</v>
      </c>
      <c r="G531" s="320">
        <v>38</v>
      </c>
      <c r="H531" s="320">
        <v>174</v>
      </c>
    </row>
    <row r="532" spans="1:8" s="321" customFormat="1" x14ac:dyDescent="0.25">
      <c r="A532" s="103" t="s">
        <v>1331</v>
      </c>
      <c r="B532" s="320">
        <v>0</v>
      </c>
      <c r="C532" s="320">
        <v>11</v>
      </c>
      <c r="D532" s="320">
        <v>0</v>
      </c>
      <c r="E532" s="320">
        <v>2</v>
      </c>
      <c r="F532" s="320">
        <v>0</v>
      </c>
      <c r="G532" s="320">
        <v>1</v>
      </c>
      <c r="H532" s="320">
        <v>7</v>
      </c>
    </row>
    <row r="533" spans="1:8" s="321" customFormat="1" x14ac:dyDescent="0.25">
      <c r="A533" s="103" t="s">
        <v>139</v>
      </c>
      <c r="B533" s="320">
        <v>0</v>
      </c>
      <c r="C533" s="320">
        <v>2</v>
      </c>
      <c r="D533" s="320">
        <v>0</v>
      </c>
      <c r="E533" s="320">
        <v>1</v>
      </c>
      <c r="F533" s="320">
        <v>0</v>
      </c>
      <c r="G533" s="320">
        <v>8</v>
      </c>
      <c r="H533" s="320">
        <v>4</v>
      </c>
    </row>
    <row r="534" spans="1:8" s="321" customFormat="1" x14ac:dyDescent="0.25">
      <c r="A534" s="103" t="s">
        <v>965</v>
      </c>
      <c r="B534" s="320">
        <v>0</v>
      </c>
      <c r="C534" s="320">
        <v>2</v>
      </c>
      <c r="D534" s="320">
        <v>0</v>
      </c>
      <c r="E534" s="320">
        <v>1</v>
      </c>
      <c r="F534" s="320">
        <v>0</v>
      </c>
      <c r="G534" s="320">
        <v>0</v>
      </c>
      <c r="H534" s="320">
        <v>117</v>
      </c>
    </row>
    <row r="535" spans="1:8" s="321" customFormat="1" x14ac:dyDescent="0.25">
      <c r="A535" s="103" t="s">
        <v>1321</v>
      </c>
      <c r="B535" s="320">
        <v>0</v>
      </c>
      <c r="C535" s="320">
        <v>0</v>
      </c>
      <c r="D535" s="320">
        <v>0</v>
      </c>
      <c r="E535" s="320">
        <v>0</v>
      </c>
      <c r="F535" s="320">
        <v>0</v>
      </c>
      <c r="G535" s="320">
        <v>3</v>
      </c>
      <c r="H535" s="320">
        <v>0</v>
      </c>
    </row>
    <row r="536" spans="1:8" s="321" customFormat="1" x14ac:dyDescent="0.25">
      <c r="A536" s="103" t="s">
        <v>810</v>
      </c>
      <c r="B536" s="320">
        <v>0</v>
      </c>
      <c r="C536" s="320">
        <v>0</v>
      </c>
      <c r="D536" s="320">
        <v>0</v>
      </c>
      <c r="E536" s="320">
        <v>0</v>
      </c>
      <c r="F536" s="320">
        <v>0</v>
      </c>
      <c r="G536" s="320">
        <v>1</v>
      </c>
      <c r="H536" s="320">
        <v>0</v>
      </c>
    </row>
    <row r="537" spans="1:8" s="321" customFormat="1" x14ac:dyDescent="0.25">
      <c r="A537" s="103" t="s">
        <v>781</v>
      </c>
      <c r="B537" s="320">
        <v>0</v>
      </c>
      <c r="C537" s="320">
        <v>0</v>
      </c>
      <c r="D537" s="320">
        <v>0</v>
      </c>
      <c r="E537" s="320">
        <v>0</v>
      </c>
      <c r="F537" s="320">
        <v>0</v>
      </c>
      <c r="G537" s="320">
        <v>0</v>
      </c>
      <c r="H537" s="320">
        <v>32</v>
      </c>
    </row>
    <row r="538" spans="1:8" s="321" customFormat="1" x14ac:dyDescent="0.25">
      <c r="A538" s="103" t="s">
        <v>748</v>
      </c>
      <c r="B538" s="320">
        <v>3</v>
      </c>
      <c r="C538" s="320">
        <v>0</v>
      </c>
      <c r="D538" s="320">
        <v>0</v>
      </c>
      <c r="E538" s="320">
        <v>0</v>
      </c>
      <c r="F538" s="320">
        <v>0</v>
      </c>
      <c r="G538" s="320">
        <v>0</v>
      </c>
      <c r="H538" s="320">
        <v>419</v>
      </c>
    </row>
    <row r="539" spans="1:8" s="321" customFormat="1" x14ac:dyDescent="0.25">
      <c r="A539" s="103" t="s">
        <v>902</v>
      </c>
      <c r="B539" s="320">
        <v>19</v>
      </c>
      <c r="C539" s="320">
        <v>0</v>
      </c>
      <c r="D539" s="320">
        <v>77</v>
      </c>
      <c r="E539" s="320">
        <v>0</v>
      </c>
      <c r="F539" s="320">
        <v>0</v>
      </c>
      <c r="G539" s="320">
        <v>0</v>
      </c>
      <c r="H539" s="320">
        <v>14</v>
      </c>
    </row>
    <row r="540" spans="1:8" s="321" customFormat="1" x14ac:dyDescent="0.25">
      <c r="A540" s="103" t="s">
        <v>900</v>
      </c>
      <c r="B540" s="320">
        <v>0</v>
      </c>
      <c r="C540" s="320">
        <v>0</v>
      </c>
      <c r="D540" s="320">
        <v>0</v>
      </c>
      <c r="E540" s="320">
        <v>0</v>
      </c>
      <c r="F540" s="320">
        <v>0</v>
      </c>
      <c r="G540" s="320">
        <v>0</v>
      </c>
      <c r="H540" s="320">
        <v>39</v>
      </c>
    </row>
    <row r="541" spans="1:8" s="321" customFormat="1" x14ac:dyDescent="0.25">
      <c r="A541" s="103"/>
      <c r="B541" s="103"/>
    </row>
    <row r="542" spans="1:8" s="321" customFormat="1" x14ac:dyDescent="0.25">
      <c r="A542" s="103"/>
      <c r="B542" s="103"/>
    </row>
    <row r="543" spans="1:8" s="321" customFormat="1" x14ac:dyDescent="0.25">
      <c r="A543" s="103"/>
      <c r="B543" s="103"/>
    </row>
    <row r="544" spans="1:8" s="321" customFormat="1" x14ac:dyDescent="0.25">
      <c r="A544" s="103"/>
      <c r="B544" s="103"/>
    </row>
    <row r="545" spans="1:2" s="321" customFormat="1" x14ac:dyDescent="0.25">
      <c r="A545" s="103"/>
      <c r="B545" s="103"/>
    </row>
    <row r="546" spans="1:2" s="321" customFormat="1" x14ac:dyDescent="0.25">
      <c r="A546" s="103"/>
      <c r="B546" s="103"/>
    </row>
    <row r="547" spans="1:2" s="321" customFormat="1" x14ac:dyDescent="0.25">
      <c r="A547" s="103"/>
      <c r="B547" s="103"/>
    </row>
    <row r="548" spans="1:2" s="321" customFormat="1" x14ac:dyDescent="0.25">
      <c r="A548" s="103"/>
      <c r="B548" s="103"/>
    </row>
    <row r="549" spans="1:2" s="321" customFormat="1" x14ac:dyDescent="0.25">
      <c r="A549" s="103"/>
      <c r="B549" s="103"/>
    </row>
    <row r="550" spans="1:2" s="321" customFormat="1" x14ac:dyDescent="0.25">
      <c r="A550" s="103"/>
      <c r="B550" s="103"/>
    </row>
    <row r="551" spans="1:2" s="321" customFormat="1" x14ac:dyDescent="0.25">
      <c r="A551" s="103"/>
      <c r="B551" s="103"/>
    </row>
    <row r="552" spans="1:2" s="321" customFormat="1" x14ac:dyDescent="0.25">
      <c r="A552" s="103"/>
      <c r="B552" s="103"/>
    </row>
    <row r="553" spans="1:2" s="321" customFormat="1" x14ac:dyDescent="0.25">
      <c r="A553" s="103"/>
      <c r="B553" s="103"/>
    </row>
    <row r="554" spans="1:2" s="321" customFormat="1" x14ac:dyDescent="0.25">
      <c r="A554" s="103"/>
      <c r="B554" s="103"/>
    </row>
    <row r="555" spans="1:2" s="321" customFormat="1" x14ac:dyDescent="0.25">
      <c r="A555" s="103"/>
      <c r="B555" s="103"/>
    </row>
    <row r="556" spans="1:2" s="321" customFormat="1" x14ac:dyDescent="0.25">
      <c r="A556" s="103"/>
      <c r="B556" s="103"/>
    </row>
    <row r="557" spans="1:2" s="321" customFormat="1" x14ac:dyDescent="0.25">
      <c r="A557" s="103"/>
      <c r="B557" s="103"/>
    </row>
    <row r="558" spans="1:2" s="321" customFormat="1" x14ac:dyDescent="0.25">
      <c r="A558" s="103"/>
      <c r="B558" s="103"/>
    </row>
    <row r="559" spans="1:2" s="321" customFormat="1" x14ac:dyDescent="0.25">
      <c r="A559" s="103"/>
      <c r="B559" s="101"/>
    </row>
    <row r="560" spans="1:2" s="321" customFormat="1" x14ac:dyDescent="0.25">
      <c r="A560" s="103"/>
    </row>
    <row r="561" spans="1:2" s="321" customFormat="1" x14ac:dyDescent="0.25">
      <c r="A561" s="103"/>
    </row>
    <row r="562" spans="1:2" s="321" customFormat="1" x14ac:dyDescent="0.25">
      <c r="A562" s="103"/>
    </row>
    <row r="563" spans="1:2" s="321" customFormat="1" x14ac:dyDescent="0.25">
      <c r="A563" s="103"/>
    </row>
    <row r="564" spans="1:2" s="321" customFormat="1" x14ac:dyDescent="0.25">
      <c r="A564" s="103"/>
      <c r="B564" s="103"/>
    </row>
    <row r="565" spans="1:2" s="321" customFormat="1" x14ac:dyDescent="0.25">
      <c r="A565" s="103"/>
      <c r="B565" s="103"/>
    </row>
    <row r="566" spans="1:2" s="321" customFormat="1" x14ac:dyDescent="0.25">
      <c r="A566" s="103"/>
      <c r="B566" s="103"/>
    </row>
    <row r="567" spans="1:2" s="321" customFormat="1" x14ac:dyDescent="0.25">
      <c r="A567" s="103"/>
      <c r="B567" s="103"/>
    </row>
    <row r="568" spans="1:2" s="321" customFormat="1" x14ac:dyDescent="0.25">
      <c r="A568" s="103"/>
      <c r="B568" s="103"/>
    </row>
    <row r="569" spans="1:2" s="321" customFormat="1" x14ac:dyDescent="0.25">
      <c r="A569" s="103"/>
      <c r="B569" s="103"/>
    </row>
    <row r="570" spans="1:2" s="321" customFormat="1" x14ac:dyDescent="0.25">
      <c r="A570" s="103"/>
      <c r="B570" s="103"/>
    </row>
    <row r="571" spans="1:2" s="321" customFormat="1" x14ac:dyDescent="0.25">
      <c r="A571" s="103"/>
      <c r="B571" s="103"/>
    </row>
    <row r="572" spans="1:2" s="321" customFormat="1" x14ac:dyDescent="0.25">
      <c r="A572" s="103"/>
      <c r="B572" s="103"/>
    </row>
    <row r="573" spans="1:2" s="321" customFormat="1" x14ac:dyDescent="0.25">
      <c r="A573" s="103"/>
      <c r="B573" s="103"/>
    </row>
    <row r="574" spans="1:2" s="321" customFormat="1" x14ac:dyDescent="0.25">
      <c r="A574" s="103"/>
      <c r="B574" s="103"/>
    </row>
    <row r="575" spans="1:2" s="321" customFormat="1" x14ac:dyDescent="0.25">
      <c r="A575" s="103"/>
      <c r="B575" s="103"/>
    </row>
    <row r="576" spans="1:2" s="321" customFormat="1" x14ac:dyDescent="0.25">
      <c r="A576" s="103"/>
      <c r="B576" s="103"/>
    </row>
    <row r="577" spans="1:2" s="321" customFormat="1" x14ac:dyDescent="0.25">
      <c r="A577" s="103"/>
      <c r="B577" s="101"/>
    </row>
    <row r="578" spans="1:2" s="321" customFormat="1" x14ac:dyDescent="0.25">
      <c r="A578" s="103"/>
    </row>
    <row r="579" spans="1:2" s="321" customFormat="1" x14ac:dyDescent="0.25">
      <c r="A579" s="103"/>
    </row>
    <row r="580" spans="1:2" s="321" customFormat="1" x14ac:dyDescent="0.25">
      <c r="A580" s="103"/>
    </row>
    <row r="581" spans="1:2" s="321" customFormat="1" x14ac:dyDescent="0.25">
      <c r="A581" s="103"/>
    </row>
    <row r="582" spans="1:2" s="321" customFormat="1" x14ac:dyDescent="0.25">
      <c r="A582" s="103"/>
      <c r="B582" s="103"/>
    </row>
    <row r="583" spans="1:2" s="321" customFormat="1" x14ac:dyDescent="0.25">
      <c r="A583" s="103"/>
      <c r="B583" s="103"/>
    </row>
    <row r="584" spans="1:2" s="321" customFormat="1" x14ac:dyDescent="0.25">
      <c r="A584" s="103"/>
      <c r="B584" s="103"/>
    </row>
    <row r="585" spans="1:2" s="321" customFormat="1" x14ac:dyDescent="0.25">
      <c r="A585" s="103"/>
      <c r="B585" s="103"/>
    </row>
    <row r="586" spans="1:2" s="321" customFormat="1" x14ac:dyDescent="0.25">
      <c r="A586" s="103"/>
      <c r="B586" s="103"/>
    </row>
    <row r="587" spans="1:2" s="321" customFormat="1" x14ac:dyDescent="0.25">
      <c r="A587" s="103"/>
      <c r="B587" s="103"/>
    </row>
    <row r="588" spans="1:2" s="321" customFormat="1" x14ac:dyDescent="0.25">
      <c r="A588" s="103"/>
      <c r="B588" s="103"/>
    </row>
    <row r="589" spans="1:2" s="321" customFormat="1" x14ac:dyDescent="0.25">
      <c r="A589" s="103"/>
      <c r="B589" s="103"/>
    </row>
    <row r="590" spans="1:2" s="321" customFormat="1" x14ac:dyDescent="0.25">
      <c r="A590" s="103"/>
      <c r="B590" s="103"/>
    </row>
    <row r="591" spans="1:2" s="321" customFormat="1" x14ac:dyDescent="0.25">
      <c r="A591" s="103"/>
      <c r="B591" s="103"/>
    </row>
    <row r="592" spans="1:2" s="321" customFormat="1" x14ac:dyDescent="0.25">
      <c r="A592" s="103"/>
      <c r="B592" s="103"/>
    </row>
    <row r="593" spans="1:2" s="321" customFormat="1" x14ac:dyDescent="0.25">
      <c r="A593" s="103"/>
      <c r="B593" s="103"/>
    </row>
    <row r="594" spans="1:2" s="321" customFormat="1" x14ac:dyDescent="0.25">
      <c r="A594" s="103"/>
      <c r="B594" s="103"/>
    </row>
    <row r="595" spans="1:2" s="321" customFormat="1" x14ac:dyDescent="0.25">
      <c r="A595" s="103"/>
      <c r="B595" s="103"/>
    </row>
    <row r="596" spans="1:2" s="321" customFormat="1" x14ac:dyDescent="0.25">
      <c r="A596" s="103"/>
      <c r="B596" s="103"/>
    </row>
    <row r="597" spans="1:2" s="321" customFormat="1" x14ac:dyDescent="0.25">
      <c r="A597" s="103"/>
      <c r="B597" s="103"/>
    </row>
    <row r="598" spans="1:2" s="321" customFormat="1" x14ac:dyDescent="0.25">
      <c r="A598" s="103"/>
      <c r="B598" s="103"/>
    </row>
    <row r="599" spans="1:2" s="321" customFormat="1" x14ac:dyDescent="0.25">
      <c r="A599" s="103"/>
      <c r="B599" s="103"/>
    </row>
    <row r="600" spans="1:2" s="321" customFormat="1" x14ac:dyDescent="0.25">
      <c r="A600" s="103"/>
      <c r="B600" s="103"/>
    </row>
    <row r="601" spans="1:2" s="321" customFormat="1" x14ac:dyDescent="0.25">
      <c r="A601" s="103"/>
      <c r="B601" s="103"/>
    </row>
    <row r="602" spans="1:2" s="321" customFormat="1" x14ac:dyDescent="0.25">
      <c r="A602" s="103"/>
      <c r="B602" s="103"/>
    </row>
    <row r="603" spans="1:2" s="321" customFormat="1" x14ac:dyDescent="0.25">
      <c r="A603" s="103"/>
      <c r="B603" s="103"/>
    </row>
    <row r="604" spans="1:2" s="321" customFormat="1" x14ac:dyDescent="0.25">
      <c r="A604" s="103"/>
      <c r="B604" s="103"/>
    </row>
    <row r="605" spans="1:2" s="321" customFormat="1" x14ac:dyDescent="0.25">
      <c r="A605" s="103"/>
      <c r="B605" s="103"/>
    </row>
    <row r="606" spans="1:2" s="321" customFormat="1" x14ac:dyDescent="0.25">
      <c r="A606" s="103"/>
      <c r="B606" s="103"/>
    </row>
    <row r="607" spans="1:2" s="321" customFormat="1" x14ac:dyDescent="0.25">
      <c r="A607" s="103"/>
      <c r="B607" s="103"/>
    </row>
    <row r="608" spans="1:2" s="321" customFormat="1" x14ac:dyDescent="0.25">
      <c r="A608" s="103"/>
      <c r="B608" s="103"/>
    </row>
    <row r="609" spans="1:2" s="321" customFormat="1" x14ac:dyDescent="0.25">
      <c r="A609" s="103"/>
      <c r="B609" s="103"/>
    </row>
    <row r="610" spans="1:2" s="321" customFormat="1" x14ac:dyDescent="0.25">
      <c r="A610" s="103"/>
      <c r="B610" s="103"/>
    </row>
    <row r="611" spans="1:2" s="321" customFormat="1" x14ac:dyDescent="0.25">
      <c r="A611" s="103"/>
      <c r="B611" s="103"/>
    </row>
    <row r="612" spans="1:2" s="321" customFormat="1" x14ac:dyDescent="0.25">
      <c r="A612" s="103"/>
      <c r="B612" s="103"/>
    </row>
    <row r="613" spans="1:2" s="321" customFormat="1" x14ac:dyDescent="0.25">
      <c r="A613" s="103"/>
      <c r="B613" s="103"/>
    </row>
    <row r="614" spans="1:2" s="321" customFormat="1" x14ac:dyDescent="0.25">
      <c r="A614" s="103"/>
      <c r="B614" s="103"/>
    </row>
    <row r="615" spans="1:2" s="321" customFormat="1" x14ac:dyDescent="0.25">
      <c r="A615" s="103"/>
      <c r="B615" s="101"/>
    </row>
    <row r="616" spans="1:2" s="321" customFormat="1" x14ac:dyDescent="0.25">
      <c r="A616" s="103"/>
    </row>
    <row r="617" spans="1:2" s="321" customFormat="1" x14ac:dyDescent="0.25">
      <c r="A617" s="103"/>
    </row>
    <row r="618" spans="1:2" s="321" customFormat="1" x14ac:dyDescent="0.25">
      <c r="A618" s="103"/>
    </row>
    <row r="619" spans="1:2" s="321" customFormat="1" x14ac:dyDescent="0.25">
      <c r="A619" s="103"/>
      <c r="B619" s="103"/>
    </row>
    <row r="620" spans="1:2" s="321" customFormat="1" x14ac:dyDescent="0.25">
      <c r="A620" s="103"/>
      <c r="B620" s="103"/>
    </row>
    <row r="621" spans="1:2" s="321" customFormat="1" x14ac:dyDescent="0.25">
      <c r="A621" s="103"/>
      <c r="B621" s="103"/>
    </row>
    <row r="622" spans="1:2" s="321" customFormat="1" x14ac:dyDescent="0.25">
      <c r="A622" s="103"/>
      <c r="B622" s="103"/>
    </row>
    <row r="623" spans="1:2" s="321" customFormat="1" x14ac:dyDescent="0.25">
      <c r="A623" s="103"/>
      <c r="B623" s="103"/>
    </row>
    <row r="624" spans="1:2" s="321" customFormat="1" x14ac:dyDescent="0.25">
      <c r="A624" s="103"/>
      <c r="B624" s="103"/>
    </row>
    <row r="625" spans="1:2" s="321" customFormat="1" x14ac:dyDescent="0.25">
      <c r="A625" s="103"/>
      <c r="B625" s="103"/>
    </row>
    <row r="626" spans="1:2" s="321" customFormat="1" x14ac:dyDescent="0.25">
      <c r="A626" s="103"/>
      <c r="B626" s="103"/>
    </row>
    <row r="627" spans="1:2" s="321" customFormat="1" x14ac:dyDescent="0.25">
      <c r="A627" s="103"/>
      <c r="B627" s="103"/>
    </row>
    <row r="628" spans="1:2" s="321" customFormat="1" x14ac:dyDescent="0.25">
      <c r="A628" s="103"/>
      <c r="B628" s="103"/>
    </row>
    <row r="629" spans="1:2" s="321" customFormat="1" x14ac:dyDescent="0.25">
      <c r="A629" s="103"/>
      <c r="B629" s="103"/>
    </row>
    <row r="630" spans="1:2" s="321" customFormat="1" x14ac:dyDescent="0.25">
      <c r="A630" s="103"/>
      <c r="B630" s="103"/>
    </row>
    <row r="631" spans="1:2" s="321" customFormat="1" x14ac:dyDescent="0.25">
      <c r="A631" s="103"/>
      <c r="B631" s="103"/>
    </row>
    <row r="632" spans="1:2" s="321" customFormat="1" x14ac:dyDescent="0.25">
      <c r="A632" s="103"/>
      <c r="B632" s="103"/>
    </row>
    <row r="633" spans="1:2" s="321" customFormat="1" x14ac:dyDescent="0.25">
      <c r="A633" s="103"/>
      <c r="B633" s="101"/>
    </row>
    <row r="634" spans="1:2" s="321" customFormat="1" x14ac:dyDescent="0.25">
      <c r="A634" s="103"/>
    </row>
    <row r="635" spans="1:2" s="321" customFormat="1" x14ac:dyDescent="0.25">
      <c r="A635" s="103"/>
    </row>
    <row r="636" spans="1:2" s="321" customFormat="1" x14ac:dyDescent="0.25">
      <c r="A636" s="103"/>
    </row>
    <row r="637" spans="1:2" s="321" customFormat="1" x14ac:dyDescent="0.25">
      <c r="A637" s="103"/>
      <c r="B637" s="103"/>
    </row>
    <row r="638" spans="1:2" s="321" customFormat="1" x14ac:dyDescent="0.25">
      <c r="A638" s="103"/>
      <c r="B638" s="103"/>
    </row>
    <row r="639" spans="1:2" s="321" customFormat="1" x14ac:dyDescent="0.25">
      <c r="A639" s="103"/>
      <c r="B639" s="103"/>
    </row>
    <row r="640" spans="1:2" s="321" customFormat="1" x14ac:dyDescent="0.25">
      <c r="A640" s="103"/>
      <c r="B640" s="103"/>
    </row>
    <row r="641" spans="1:2" s="321" customFormat="1" x14ac:dyDescent="0.25">
      <c r="A641" s="103"/>
      <c r="B641" s="103"/>
    </row>
    <row r="642" spans="1:2" s="321" customFormat="1" x14ac:dyDescent="0.25">
      <c r="A642" s="103"/>
      <c r="B642" s="103"/>
    </row>
    <row r="643" spans="1:2" s="321" customFormat="1" x14ac:dyDescent="0.25">
      <c r="A643" s="103"/>
      <c r="B643" s="103"/>
    </row>
    <row r="644" spans="1:2" s="321" customFormat="1" x14ac:dyDescent="0.25">
      <c r="A644" s="103"/>
      <c r="B644" s="103"/>
    </row>
    <row r="645" spans="1:2" s="321" customFormat="1" x14ac:dyDescent="0.25">
      <c r="A645" s="103"/>
      <c r="B645" s="103"/>
    </row>
    <row r="646" spans="1:2" s="321" customFormat="1" x14ac:dyDescent="0.25">
      <c r="A646" s="103"/>
      <c r="B646" s="103"/>
    </row>
    <row r="647" spans="1:2" s="321" customFormat="1" x14ac:dyDescent="0.25">
      <c r="A647" s="103"/>
      <c r="B647" s="103"/>
    </row>
    <row r="648" spans="1:2" s="321" customFormat="1" x14ac:dyDescent="0.25">
      <c r="A648" s="103"/>
      <c r="B648" s="103"/>
    </row>
    <row r="649" spans="1:2" s="321" customFormat="1" x14ac:dyDescent="0.25">
      <c r="A649" s="103"/>
      <c r="B649" s="103"/>
    </row>
    <row r="650" spans="1:2" s="321" customFormat="1" x14ac:dyDescent="0.25">
      <c r="A650" s="103"/>
      <c r="B650" s="103"/>
    </row>
    <row r="651" spans="1:2" s="321" customFormat="1" x14ac:dyDescent="0.25">
      <c r="A651" s="103"/>
      <c r="B651" s="103"/>
    </row>
    <row r="652" spans="1:2" s="321" customFormat="1" x14ac:dyDescent="0.25">
      <c r="A652" s="103"/>
      <c r="B652" s="103"/>
    </row>
    <row r="653" spans="1:2" s="321" customFormat="1" x14ac:dyDescent="0.25">
      <c r="A653" s="103"/>
      <c r="B653" s="103"/>
    </row>
    <row r="654" spans="1:2" s="321" customFormat="1" x14ac:dyDescent="0.25">
      <c r="A654" s="103"/>
      <c r="B654" s="103"/>
    </row>
    <row r="655" spans="1:2" s="321" customFormat="1" x14ac:dyDescent="0.25">
      <c r="A655" s="103"/>
      <c r="B655" s="103"/>
    </row>
    <row r="656" spans="1:2" s="321" customFormat="1" x14ac:dyDescent="0.25">
      <c r="A656" s="103"/>
      <c r="B656" s="103"/>
    </row>
    <row r="657" spans="1:2" s="321" customFormat="1" x14ac:dyDescent="0.25">
      <c r="A657" s="103"/>
      <c r="B657" s="103"/>
    </row>
    <row r="658" spans="1:2" s="321" customFormat="1" x14ac:dyDescent="0.25">
      <c r="A658" s="103"/>
      <c r="B658" s="103"/>
    </row>
    <row r="659" spans="1:2" s="321" customFormat="1" x14ac:dyDescent="0.25">
      <c r="A659" s="103"/>
      <c r="B659" s="103"/>
    </row>
    <row r="660" spans="1:2" s="321" customFormat="1" x14ac:dyDescent="0.25">
      <c r="A660" s="103"/>
      <c r="B660" s="103"/>
    </row>
    <row r="661" spans="1:2" s="321" customFormat="1" x14ac:dyDescent="0.25">
      <c r="A661" s="103"/>
      <c r="B661" s="103"/>
    </row>
    <row r="662" spans="1:2" s="321" customFormat="1" x14ac:dyDescent="0.25">
      <c r="A662" s="103"/>
      <c r="B662" s="103"/>
    </row>
    <row r="663" spans="1:2" s="321" customFormat="1" x14ac:dyDescent="0.25">
      <c r="A663" s="103"/>
      <c r="B663" s="103"/>
    </row>
    <row r="664" spans="1:2" s="321" customFormat="1" x14ac:dyDescent="0.25">
      <c r="A664" s="103"/>
      <c r="B664" s="103"/>
    </row>
    <row r="665" spans="1:2" s="321" customFormat="1" x14ac:dyDescent="0.25">
      <c r="A665" s="103"/>
      <c r="B665" s="103"/>
    </row>
    <row r="666" spans="1:2" s="321" customFormat="1" x14ac:dyDescent="0.25">
      <c r="A666" s="103"/>
      <c r="B666" s="101"/>
    </row>
    <row r="667" spans="1:2" s="321" customFormat="1" x14ac:dyDescent="0.25">
      <c r="A667" s="103"/>
    </row>
    <row r="668" spans="1:2" s="321" customFormat="1" x14ac:dyDescent="0.25">
      <c r="A668" s="103"/>
    </row>
    <row r="669" spans="1:2" s="321" customFormat="1" x14ac:dyDescent="0.25">
      <c r="A669" s="103"/>
    </row>
    <row r="670" spans="1:2" s="321" customFormat="1" x14ac:dyDescent="0.25">
      <c r="A670" s="103"/>
    </row>
    <row r="671" spans="1:2" s="321" customFormat="1" x14ac:dyDescent="0.25">
      <c r="A671" s="103"/>
      <c r="B671" s="101"/>
    </row>
    <row r="672" spans="1:2" s="321" customFormat="1" x14ac:dyDescent="0.25">
      <c r="A672" s="103"/>
    </row>
    <row r="673" spans="1:2" s="321" customFormat="1" x14ac:dyDescent="0.25">
      <c r="A673" s="103"/>
    </row>
    <row r="674" spans="1:2" s="321" customFormat="1" x14ac:dyDescent="0.25">
      <c r="A674" s="103"/>
    </row>
    <row r="675" spans="1:2" s="321" customFormat="1" x14ac:dyDescent="0.25">
      <c r="A675" s="103"/>
    </row>
    <row r="676" spans="1:2" s="321" customFormat="1" x14ac:dyDescent="0.25">
      <c r="A676" s="103"/>
    </row>
    <row r="677" spans="1:2" s="321" customFormat="1" x14ac:dyDescent="0.25">
      <c r="A677" s="103"/>
    </row>
    <row r="678" spans="1:2" s="321" customFormat="1" x14ac:dyDescent="0.25">
      <c r="A678" s="103"/>
      <c r="B678" s="103"/>
    </row>
    <row r="679" spans="1:2" s="321" customFormat="1" x14ac:dyDescent="0.25">
      <c r="A679" s="103"/>
      <c r="B679" s="103"/>
    </row>
    <row r="680" spans="1:2" s="321" customFormat="1" x14ac:dyDescent="0.25">
      <c r="A680" s="103"/>
      <c r="B680" s="103"/>
    </row>
    <row r="681" spans="1:2" s="321" customFormat="1" x14ac:dyDescent="0.25">
      <c r="A681" s="103"/>
      <c r="B681" s="103"/>
    </row>
    <row r="682" spans="1:2" s="321" customFormat="1" x14ac:dyDescent="0.25">
      <c r="A682" s="103"/>
      <c r="B682" s="103"/>
    </row>
    <row r="683" spans="1:2" s="321" customFormat="1" x14ac:dyDescent="0.25">
      <c r="A683" s="103"/>
      <c r="B683" s="103"/>
    </row>
    <row r="684" spans="1:2" s="321" customFormat="1" x14ac:dyDescent="0.25">
      <c r="A684" s="103"/>
      <c r="B684" s="103"/>
    </row>
    <row r="685" spans="1:2" s="321" customFormat="1" x14ac:dyDescent="0.25">
      <c r="A685" s="103"/>
      <c r="B685" s="103"/>
    </row>
    <row r="686" spans="1:2" s="321" customFormat="1" x14ac:dyDescent="0.25">
      <c r="A686" s="103"/>
      <c r="B686" s="103"/>
    </row>
    <row r="687" spans="1:2" s="321" customFormat="1" x14ac:dyDescent="0.25">
      <c r="A687" s="103"/>
      <c r="B687" s="103"/>
    </row>
    <row r="688" spans="1:2" s="321" customFormat="1" x14ac:dyDescent="0.25">
      <c r="A688" s="103"/>
      <c r="B688" s="103"/>
    </row>
    <row r="689" spans="1:2" s="321" customFormat="1" x14ac:dyDescent="0.25">
      <c r="A689" s="103"/>
      <c r="B689" s="103"/>
    </row>
    <row r="690" spans="1:2" s="321" customFormat="1" x14ac:dyDescent="0.25">
      <c r="A690" s="103"/>
      <c r="B690" s="103"/>
    </row>
    <row r="691" spans="1:2" s="321" customFormat="1" x14ac:dyDescent="0.25">
      <c r="A691" s="103"/>
      <c r="B691" s="103"/>
    </row>
    <row r="692" spans="1:2" s="321" customFormat="1" x14ac:dyDescent="0.25">
      <c r="A692" s="103"/>
      <c r="B692" s="103"/>
    </row>
    <row r="693" spans="1:2" s="321" customFormat="1" x14ac:dyDescent="0.25">
      <c r="A693" s="103"/>
      <c r="B693" s="103"/>
    </row>
    <row r="694" spans="1:2" s="321" customFormat="1" x14ac:dyDescent="0.25">
      <c r="A694" s="103"/>
      <c r="B694" s="101"/>
    </row>
    <row r="695" spans="1:2" s="321" customFormat="1" x14ac:dyDescent="0.25">
      <c r="A695" s="103"/>
    </row>
    <row r="696" spans="1:2" s="321" customFormat="1" x14ac:dyDescent="0.25">
      <c r="A696" s="103"/>
    </row>
    <row r="697" spans="1:2" s="321" customFormat="1" x14ac:dyDescent="0.25">
      <c r="A697" s="103"/>
    </row>
    <row r="698" spans="1:2" s="321" customFormat="1" x14ac:dyDescent="0.25">
      <c r="A698" s="103"/>
      <c r="B698" s="103"/>
    </row>
    <row r="699" spans="1:2" s="321" customFormat="1" x14ac:dyDescent="0.25">
      <c r="A699" s="103"/>
      <c r="B699" s="103"/>
    </row>
    <row r="700" spans="1:2" s="321" customFormat="1" x14ac:dyDescent="0.25">
      <c r="A700" s="103"/>
      <c r="B700" s="103"/>
    </row>
    <row r="701" spans="1:2" s="321" customFormat="1" x14ac:dyDescent="0.25">
      <c r="A701" s="103"/>
      <c r="B701" s="103"/>
    </row>
    <row r="702" spans="1:2" s="321" customFormat="1" x14ac:dyDescent="0.25">
      <c r="A702" s="103"/>
      <c r="B702" s="103"/>
    </row>
    <row r="703" spans="1:2" s="321" customFormat="1" x14ac:dyDescent="0.25">
      <c r="A703" s="103"/>
      <c r="B703" s="103"/>
    </row>
    <row r="704" spans="1:2" s="321" customFormat="1" x14ac:dyDescent="0.25">
      <c r="A704" s="103"/>
      <c r="B704" s="103"/>
    </row>
    <row r="705" spans="1:2" s="321" customFormat="1" x14ac:dyDescent="0.25">
      <c r="A705" s="103"/>
      <c r="B705" s="103"/>
    </row>
    <row r="706" spans="1:2" s="321" customFormat="1" x14ac:dyDescent="0.25">
      <c r="A706" s="103"/>
      <c r="B706" s="103"/>
    </row>
    <row r="707" spans="1:2" s="321" customFormat="1" x14ac:dyDescent="0.25">
      <c r="A707" s="103"/>
      <c r="B707" s="103"/>
    </row>
    <row r="708" spans="1:2" s="321" customFormat="1" x14ac:dyDescent="0.25">
      <c r="A708" s="103"/>
      <c r="B708" s="103"/>
    </row>
    <row r="709" spans="1:2" s="321" customFormat="1" x14ac:dyDescent="0.25">
      <c r="A709" s="103"/>
      <c r="B709" s="103"/>
    </row>
    <row r="710" spans="1:2" s="321" customFormat="1" x14ac:dyDescent="0.25">
      <c r="A710" s="103"/>
      <c r="B710" s="103"/>
    </row>
    <row r="711" spans="1:2" s="321" customFormat="1" x14ac:dyDescent="0.25">
      <c r="A711" s="103"/>
      <c r="B711" s="103"/>
    </row>
    <row r="712" spans="1:2" s="321" customFormat="1" x14ac:dyDescent="0.25">
      <c r="A712" s="103"/>
      <c r="B712" s="101"/>
    </row>
    <row r="713" spans="1:2" s="321" customFormat="1" x14ac:dyDescent="0.25">
      <c r="A713" s="103"/>
    </row>
    <row r="714" spans="1:2" s="321" customFormat="1" x14ac:dyDescent="0.25">
      <c r="A714" s="103"/>
    </row>
    <row r="715" spans="1:2" s="321" customFormat="1" x14ac:dyDescent="0.25">
      <c r="A715" s="103"/>
    </row>
    <row r="716" spans="1:2" s="321" customFormat="1" x14ac:dyDescent="0.25">
      <c r="A716" s="103"/>
      <c r="B716" s="103"/>
    </row>
    <row r="717" spans="1:2" s="321" customFormat="1" x14ac:dyDescent="0.25">
      <c r="A717" s="103"/>
      <c r="B717" s="103"/>
    </row>
    <row r="718" spans="1:2" s="321" customFormat="1" x14ac:dyDescent="0.25">
      <c r="A718" s="103"/>
      <c r="B718" s="103"/>
    </row>
    <row r="719" spans="1:2" s="321" customFormat="1" x14ac:dyDescent="0.25">
      <c r="A719" s="103"/>
      <c r="B719" s="103"/>
    </row>
    <row r="720" spans="1:2" s="321" customFormat="1" x14ac:dyDescent="0.25">
      <c r="A720" s="103"/>
      <c r="B720" s="103"/>
    </row>
    <row r="721" spans="1:2" s="321" customFormat="1" x14ac:dyDescent="0.25">
      <c r="A721" s="103"/>
      <c r="B721" s="103"/>
    </row>
    <row r="722" spans="1:2" s="321" customFormat="1" x14ac:dyDescent="0.25">
      <c r="A722" s="103"/>
      <c r="B722" s="103"/>
    </row>
    <row r="723" spans="1:2" s="321" customFormat="1" x14ac:dyDescent="0.25">
      <c r="A723" s="103"/>
      <c r="B723" s="103"/>
    </row>
    <row r="724" spans="1:2" s="321" customFormat="1" x14ac:dyDescent="0.25">
      <c r="A724" s="103"/>
      <c r="B724" s="103"/>
    </row>
    <row r="725" spans="1:2" s="321" customFormat="1" x14ac:dyDescent="0.25">
      <c r="A725" s="103"/>
      <c r="B725" s="103"/>
    </row>
    <row r="726" spans="1:2" s="321" customFormat="1" x14ac:dyDescent="0.25">
      <c r="A726" s="103"/>
      <c r="B726" s="103"/>
    </row>
    <row r="727" spans="1:2" s="321" customFormat="1" x14ac:dyDescent="0.25">
      <c r="A727" s="103"/>
      <c r="B727" s="103"/>
    </row>
    <row r="728" spans="1:2" s="321" customFormat="1" x14ac:dyDescent="0.25">
      <c r="A728" s="103"/>
      <c r="B728" s="103"/>
    </row>
    <row r="729" spans="1:2" s="321" customFormat="1" x14ac:dyDescent="0.25">
      <c r="A729" s="103"/>
      <c r="B729" s="103"/>
    </row>
    <row r="730" spans="1:2" s="321" customFormat="1" x14ac:dyDescent="0.25">
      <c r="A730" s="103"/>
      <c r="B730" s="103"/>
    </row>
    <row r="731" spans="1:2" s="321" customFormat="1" x14ac:dyDescent="0.25">
      <c r="A731" s="103"/>
      <c r="B731" s="103"/>
    </row>
    <row r="732" spans="1:2" s="321" customFormat="1" x14ac:dyDescent="0.25">
      <c r="A732" s="103"/>
      <c r="B732" s="103"/>
    </row>
    <row r="733" spans="1:2" s="321" customFormat="1" x14ac:dyDescent="0.25">
      <c r="A733" s="103"/>
      <c r="B733" s="103"/>
    </row>
    <row r="734" spans="1:2" s="321" customFormat="1" x14ac:dyDescent="0.25">
      <c r="A734" s="103"/>
      <c r="B734" s="103"/>
    </row>
    <row r="735" spans="1:2" s="321" customFormat="1" x14ac:dyDescent="0.25">
      <c r="A735" s="103"/>
      <c r="B735" s="103"/>
    </row>
    <row r="736" spans="1:2" s="321" customFormat="1" x14ac:dyDescent="0.25">
      <c r="A736" s="103"/>
      <c r="B736" s="103"/>
    </row>
    <row r="737" spans="1:2" s="321" customFormat="1" x14ac:dyDescent="0.25">
      <c r="A737" s="103"/>
      <c r="B737" s="103"/>
    </row>
    <row r="738" spans="1:2" s="321" customFormat="1" x14ac:dyDescent="0.25">
      <c r="A738" s="103"/>
      <c r="B738" s="103"/>
    </row>
    <row r="739" spans="1:2" s="321" customFormat="1" x14ac:dyDescent="0.25">
      <c r="A739" s="103"/>
      <c r="B739" s="103"/>
    </row>
    <row r="740" spans="1:2" s="321" customFormat="1" x14ac:dyDescent="0.25">
      <c r="A740" s="103"/>
      <c r="B740" s="103"/>
    </row>
    <row r="741" spans="1:2" s="321" customFormat="1" x14ac:dyDescent="0.25">
      <c r="A741" s="103"/>
      <c r="B741" s="103"/>
    </row>
    <row r="742" spans="1:2" s="321" customFormat="1" x14ac:dyDescent="0.25">
      <c r="A742" s="103"/>
      <c r="B742" s="103"/>
    </row>
    <row r="743" spans="1:2" s="321" customFormat="1" x14ac:dyDescent="0.25">
      <c r="A743" s="103"/>
      <c r="B743" s="103"/>
    </row>
    <row r="744" spans="1:2" s="321" customFormat="1" x14ac:dyDescent="0.25">
      <c r="A744" s="103"/>
      <c r="B744" s="103"/>
    </row>
    <row r="745" spans="1:2" s="321" customFormat="1" x14ac:dyDescent="0.25">
      <c r="A745" s="103"/>
      <c r="B745" s="103"/>
    </row>
    <row r="746" spans="1:2" s="321" customFormat="1" x14ac:dyDescent="0.25">
      <c r="A746" s="103"/>
      <c r="B746" s="103"/>
    </row>
    <row r="747" spans="1:2" s="321" customFormat="1" x14ac:dyDescent="0.25">
      <c r="A747" s="103"/>
      <c r="B747" s="103"/>
    </row>
    <row r="748" spans="1:2" s="321" customFormat="1" x14ac:dyDescent="0.25">
      <c r="A748" s="103"/>
      <c r="B748" s="103"/>
    </row>
    <row r="749" spans="1:2" s="321" customFormat="1" x14ac:dyDescent="0.25">
      <c r="A749" s="103"/>
      <c r="B749" s="103"/>
    </row>
    <row r="750" spans="1:2" s="321" customFormat="1" x14ac:dyDescent="0.25">
      <c r="A750" s="103"/>
      <c r="B750" s="103"/>
    </row>
    <row r="751" spans="1:2" s="321" customFormat="1" x14ac:dyDescent="0.25">
      <c r="A751" s="103"/>
      <c r="B751" s="103"/>
    </row>
    <row r="752" spans="1:2" s="321" customFormat="1" x14ac:dyDescent="0.25">
      <c r="A752" s="103"/>
      <c r="B752" s="103"/>
    </row>
    <row r="753" spans="1:2" s="321" customFormat="1" x14ac:dyDescent="0.25">
      <c r="A753" s="103"/>
      <c r="B753" s="103"/>
    </row>
    <row r="754" spans="1:2" s="321" customFormat="1" x14ac:dyDescent="0.25">
      <c r="A754" s="103"/>
      <c r="B754" s="103"/>
    </row>
    <row r="755" spans="1:2" s="321" customFormat="1" x14ac:dyDescent="0.25">
      <c r="A755" s="103"/>
      <c r="B755" s="103"/>
    </row>
    <row r="756" spans="1:2" s="321" customFormat="1" x14ac:dyDescent="0.25">
      <c r="A756" s="103"/>
      <c r="B756" s="103"/>
    </row>
    <row r="757" spans="1:2" s="321" customFormat="1" x14ac:dyDescent="0.25">
      <c r="A757" s="103"/>
      <c r="B757" s="103"/>
    </row>
    <row r="758" spans="1:2" s="321" customFormat="1" x14ac:dyDescent="0.25">
      <c r="A758" s="103"/>
      <c r="B758" s="103"/>
    </row>
    <row r="759" spans="1:2" s="321" customFormat="1" x14ac:dyDescent="0.25">
      <c r="A759" s="103"/>
      <c r="B759" s="103"/>
    </row>
    <row r="760" spans="1:2" s="321" customFormat="1" x14ac:dyDescent="0.25">
      <c r="A760" s="103"/>
      <c r="B760" s="103"/>
    </row>
    <row r="761" spans="1:2" s="321" customFormat="1" x14ac:dyDescent="0.25">
      <c r="A761" s="103"/>
      <c r="B761" s="103"/>
    </row>
    <row r="762" spans="1:2" s="321" customFormat="1" x14ac:dyDescent="0.25">
      <c r="A762" s="103"/>
      <c r="B762" s="103"/>
    </row>
    <row r="763" spans="1:2" s="321" customFormat="1" x14ac:dyDescent="0.25">
      <c r="A763" s="103"/>
      <c r="B763" s="103"/>
    </row>
    <row r="764" spans="1:2" s="321" customFormat="1" x14ac:dyDescent="0.25">
      <c r="A764" s="103"/>
      <c r="B764" s="103"/>
    </row>
    <row r="765" spans="1:2" s="321" customFormat="1" x14ac:dyDescent="0.25">
      <c r="A765" s="103"/>
      <c r="B765" s="103"/>
    </row>
    <row r="766" spans="1:2" s="321" customFormat="1" x14ac:dyDescent="0.25">
      <c r="A766" s="103"/>
      <c r="B766" s="103"/>
    </row>
    <row r="767" spans="1:2" s="321" customFormat="1" x14ac:dyDescent="0.25">
      <c r="A767" s="103"/>
      <c r="B767" s="103"/>
    </row>
    <row r="768" spans="1:2" s="321" customFormat="1" x14ac:dyDescent="0.25">
      <c r="A768" s="103"/>
      <c r="B768" s="103"/>
    </row>
    <row r="769" spans="1:2" s="321" customFormat="1" x14ac:dyDescent="0.25">
      <c r="A769" s="103"/>
      <c r="B769" s="103"/>
    </row>
    <row r="770" spans="1:2" s="321" customFormat="1" x14ac:dyDescent="0.25">
      <c r="A770" s="103"/>
      <c r="B770" s="103"/>
    </row>
    <row r="771" spans="1:2" s="321" customFormat="1" x14ac:dyDescent="0.25">
      <c r="A771" s="103"/>
      <c r="B771" s="103"/>
    </row>
    <row r="772" spans="1:2" s="321" customFormat="1" x14ac:dyDescent="0.25">
      <c r="A772" s="103"/>
      <c r="B772" s="101"/>
    </row>
    <row r="773" spans="1:2" s="321" customFormat="1" x14ac:dyDescent="0.25">
      <c r="A773" s="103"/>
    </row>
    <row r="774" spans="1:2" s="321" customFormat="1" x14ac:dyDescent="0.25">
      <c r="A774" s="103"/>
    </row>
    <row r="775" spans="1:2" s="321" customFormat="1" x14ac:dyDescent="0.25">
      <c r="A775" s="103"/>
    </row>
    <row r="776" spans="1:2" s="321" customFormat="1" x14ac:dyDescent="0.25">
      <c r="A776" s="103"/>
    </row>
    <row r="777" spans="1:2" s="321" customFormat="1" x14ac:dyDescent="0.25">
      <c r="A777" s="103"/>
      <c r="B777" s="103"/>
    </row>
    <row r="778" spans="1:2" s="321" customFormat="1" x14ac:dyDescent="0.25">
      <c r="A778" s="103"/>
      <c r="B778" s="103"/>
    </row>
    <row r="779" spans="1:2" s="321" customFormat="1" x14ac:dyDescent="0.25">
      <c r="A779" s="103"/>
      <c r="B779" s="103"/>
    </row>
    <row r="780" spans="1:2" s="321" customFormat="1" x14ac:dyDescent="0.25">
      <c r="A780" s="103"/>
      <c r="B780" s="103"/>
    </row>
    <row r="781" spans="1:2" s="321" customFormat="1" x14ac:dyDescent="0.25">
      <c r="A781" s="103"/>
      <c r="B781" s="103"/>
    </row>
    <row r="782" spans="1:2" s="321" customFormat="1" x14ac:dyDescent="0.25">
      <c r="A782" s="103"/>
      <c r="B782" s="103"/>
    </row>
    <row r="783" spans="1:2" s="321" customFormat="1" x14ac:dyDescent="0.25">
      <c r="A783" s="103"/>
      <c r="B783" s="103"/>
    </row>
    <row r="784" spans="1:2" s="321" customFormat="1" x14ac:dyDescent="0.25">
      <c r="A784" s="103"/>
      <c r="B784" s="103"/>
    </row>
    <row r="785" spans="1:2" s="321" customFormat="1" x14ac:dyDescent="0.25">
      <c r="A785" s="103"/>
      <c r="B785" s="101"/>
    </row>
    <row r="786" spans="1:2" s="321" customFormat="1" x14ac:dyDescent="0.25">
      <c r="A786" s="103"/>
    </row>
    <row r="787" spans="1:2" s="321" customFormat="1" x14ac:dyDescent="0.25">
      <c r="A787" s="103"/>
    </row>
    <row r="788" spans="1:2" s="321" customFormat="1" x14ac:dyDescent="0.25">
      <c r="A788" s="103"/>
    </row>
    <row r="789" spans="1:2" s="321" customFormat="1" x14ac:dyDescent="0.25">
      <c r="A789" s="103"/>
      <c r="B789" s="103"/>
    </row>
    <row r="790" spans="1:2" s="321" customFormat="1" x14ac:dyDescent="0.25">
      <c r="A790" s="103"/>
      <c r="B790" s="103"/>
    </row>
    <row r="791" spans="1:2" s="321" customFormat="1" x14ac:dyDescent="0.25">
      <c r="A791" s="103"/>
      <c r="B791" s="103"/>
    </row>
    <row r="792" spans="1:2" s="321" customFormat="1" x14ac:dyDescent="0.25">
      <c r="A792" s="103"/>
      <c r="B792" s="103"/>
    </row>
    <row r="793" spans="1:2" s="321" customFormat="1" x14ac:dyDescent="0.25">
      <c r="A793" s="103"/>
      <c r="B793" s="103"/>
    </row>
    <row r="794" spans="1:2" s="321" customFormat="1" x14ac:dyDescent="0.25">
      <c r="A794" s="103"/>
      <c r="B794" s="103"/>
    </row>
    <row r="795" spans="1:2" s="321" customFormat="1" x14ac:dyDescent="0.25">
      <c r="A795" s="103"/>
      <c r="B795" s="103"/>
    </row>
    <row r="796" spans="1:2" s="321" customFormat="1" x14ac:dyDescent="0.25">
      <c r="A796" s="103"/>
      <c r="B796" s="103"/>
    </row>
    <row r="797" spans="1:2" s="321" customFormat="1" x14ac:dyDescent="0.25">
      <c r="A797" s="103"/>
      <c r="B797" s="101"/>
    </row>
    <row r="798" spans="1:2" s="321" customFormat="1" x14ac:dyDescent="0.25">
      <c r="A798" s="103"/>
    </row>
    <row r="799" spans="1:2" s="321" customFormat="1" x14ac:dyDescent="0.25">
      <c r="A799" s="103"/>
    </row>
    <row r="800" spans="1:2" s="321" customFormat="1" x14ac:dyDescent="0.25">
      <c r="A800" s="103"/>
    </row>
    <row r="801" spans="1:2" s="321" customFormat="1" x14ac:dyDescent="0.25">
      <c r="A801" s="103"/>
      <c r="B801" s="101"/>
    </row>
    <row r="802" spans="1:2" s="321" customFormat="1" x14ac:dyDescent="0.25">
      <c r="A802" s="103"/>
    </row>
    <row r="803" spans="1:2" s="321" customFormat="1" x14ac:dyDescent="0.25">
      <c r="A803" s="103"/>
    </row>
    <row r="804" spans="1:2" s="321" customFormat="1" x14ac:dyDescent="0.25">
      <c r="A804" s="103"/>
    </row>
    <row r="805" spans="1:2" s="321" customFormat="1" x14ac:dyDescent="0.25">
      <c r="A805" s="103"/>
      <c r="B805" s="103"/>
    </row>
    <row r="806" spans="1:2" s="321" customFormat="1" x14ac:dyDescent="0.25">
      <c r="A806" s="103"/>
      <c r="B806" s="103"/>
    </row>
    <row r="807" spans="1:2" s="321" customFormat="1" x14ac:dyDescent="0.25">
      <c r="A807" s="103"/>
      <c r="B807" s="103"/>
    </row>
    <row r="808" spans="1:2" s="321" customFormat="1" x14ac:dyDescent="0.25">
      <c r="A808" s="103"/>
      <c r="B808" s="103"/>
    </row>
    <row r="809" spans="1:2" s="321" customFormat="1" x14ac:dyDescent="0.25">
      <c r="A809" s="103"/>
      <c r="B809" s="101"/>
    </row>
    <row r="810" spans="1:2" s="321" customFormat="1" x14ac:dyDescent="0.25">
      <c r="A810" s="103"/>
    </row>
    <row r="811" spans="1:2" s="321" customFormat="1" x14ac:dyDescent="0.25">
      <c r="A811" s="103"/>
    </row>
    <row r="812" spans="1:2" s="321" customFormat="1" x14ac:dyDescent="0.25">
      <c r="A812" s="103"/>
    </row>
    <row r="813" spans="1:2" s="321" customFormat="1" x14ac:dyDescent="0.25">
      <c r="A813" s="103"/>
    </row>
    <row r="814" spans="1:2" s="321" customFormat="1" x14ac:dyDescent="0.25">
      <c r="A814" s="103"/>
      <c r="B814" s="101"/>
    </row>
    <row r="815" spans="1:2" s="321" customFormat="1" x14ac:dyDescent="0.25">
      <c r="A815" s="103"/>
    </row>
    <row r="816" spans="1:2" s="321" customFormat="1" x14ac:dyDescent="0.25">
      <c r="A816" s="103"/>
    </row>
    <row r="817" spans="1:2" s="321" customFormat="1" x14ac:dyDescent="0.25">
      <c r="A817" s="103"/>
    </row>
    <row r="818" spans="1:2" s="321" customFormat="1" x14ac:dyDescent="0.25">
      <c r="A818" s="103"/>
    </row>
    <row r="819" spans="1:2" s="321" customFormat="1" x14ac:dyDescent="0.25">
      <c r="A819" s="103"/>
      <c r="B819" s="103"/>
    </row>
    <row r="820" spans="1:2" s="321" customFormat="1" x14ac:dyDescent="0.25">
      <c r="A820" s="103"/>
      <c r="B820" s="103"/>
    </row>
    <row r="821" spans="1:2" s="321" customFormat="1" x14ac:dyDescent="0.25">
      <c r="A821" s="103"/>
      <c r="B821" s="103"/>
    </row>
    <row r="822" spans="1:2" s="321" customFormat="1" x14ac:dyDescent="0.25">
      <c r="A822" s="103"/>
      <c r="B822" s="103"/>
    </row>
    <row r="823" spans="1:2" s="321" customFormat="1" x14ac:dyDescent="0.25">
      <c r="A823" s="103"/>
      <c r="B823" s="103"/>
    </row>
    <row r="824" spans="1:2" s="321" customFormat="1" x14ac:dyDescent="0.25">
      <c r="A824" s="103"/>
      <c r="B824" s="103"/>
    </row>
    <row r="825" spans="1:2" s="321" customFormat="1" x14ac:dyDescent="0.25">
      <c r="A825" s="103"/>
      <c r="B825" s="103"/>
    </row>
    <row r="826" spans="1:2" s="321" customFormat="1" x14ac:dyDescent="0.25">
      <c r="A826" s="103"/>
      <c r="B826" s="103"/>
    </row>
    <row r="827" spans="1:2" s="321" customFormat="1" x14ac:dyDescent="0.25">
      <c r="A827" s="103"/>
      <c r="B827" s="103"/>
    </row>
    <row r="828" spans="1:2" s="321" customFormat="1" x14ac:dyDescent="0.25">
      <c r="A828" s="103"/>
      <c r="B828" s="103"/>
    </row>
    <row r="829" spans="1:2" s="321" customFormat="1" x14ac:dyDescent="0.25">
      <c r="A829" s="103"/>
      <c r="B829" s="103"/>
    </row>
    <row r="830" spans="1:2" s="321" customFormat="1" x14ac:dyDescent="0.25">
      <c r="A830" s="103"/>
      <c r="B830" s="103"/>
    </row>
    <row r="831" spans="1:2" s="321" customFormat="1" x14ac:dyDescent="0.25">
      <c r="A831" s="103"/>
      <c r="B831" s="103"/>
    </row>
    <row r="832" spans="1:2" s="321" customFormat="1" x14ac:dyDescent="0.25">
      <c r="A832" s="103"/>
      <c r="B832" s="103"/>
    </row>
    <row r="833" spans="1:2" s="321" customFormat="1" x14ac:dyDescent="0.25">
      <c r="A833" s="103"/>
      <c r="B833" s="103"/>
    </row>
    <row r="834" spans="1:2" s="321" customFormat="1" x14ac:dyDescent="0.25">
      <c r="A834" s="103"/>
      <c r="B834" s="103"/>
    </row>
    <row r="835" spans="1:2" s="321" customFormat="1" x14ac:dyDescent="0.25">
      <c r="A835" s="103"/>
      <c r="B835" s="103"/>
    </row>
    <row r="836" spans="1:2" s="321" customFormat="1" x14ac:dyDescent="0.25">
      <c r="A836" s="103"/>
      <c r="B836" s="103"/>
    </row>
    <row r="837" spans="1:2" s="321" customFormat="1" x14ac:dyDescent="0.25">
      <c r="A837" s="103"/>
      <c r="B837" s="103"/>
    </row>
    <row r="838" spans="1:2" s="321" customFormat="1" x14ac:dyDescent="0.25">
      <c r="A838" s="103"/>
      <c r="B838" s="103"/>
    </row>
    <row r="839" spans="1:2" s="321" customFormat="1" x14ac:dyDescent="0.25">
      <c r="A839" s="103"/>
      <c r="B839" s="103"/>
    </row>
    <row r="840" spans="1:2" s="321" customFormat="1" x14ac:dyDescent="0.25">
      <c r="A840" s="103"/>
      <c r="B840" s="103"/>
    </row>
    <row r="841" spans="1:2" s="321" customFormat="1" x14ac:dyDescent="0.25">
      <c r="A841" s="103"/>
      <c r="B841" s="101"/>
    </row>
    <row r="842" spans="1:2" s="321" customFormat="1" x14ac:dyDescent="0.25">
      <c r="A842" s="103"/>
    </row>
    <row r="843" spans="1:2" s="321" customFormat="1" x14ac:dyDescent="0.25">
      <c r="A843" s="103"/>
    </row>
    <row r="844" spans="1:2" s="321" customFormat="1" x14ac:dyDescent="0.25">
      <c r="A844" s="103"/>
    </row>
    <row r="845" spans="1:2" s="321" customFormat="1" x14ac:dyDescent="0.25">
      <c r="A845" s="103"/>
    </row>
    <row r="846" spans="1:2" s="321" customFormat="1" x14ac:dyDescent="0.25">
      <c r="A846" s="103"/>
      <c r="B846" s="103"/>
    </row>
    <row r="847" spans="1:2" s="321" customFormat="1" x14ac:dyDescent="0.25">
      <c r="A847" s="103"/>
      <c r="B847" s="103"/>
    </row>
    <row r="848" spans="1:2" s="321" customFormat="1" x14ac:dyDescent="0.25">
      <c r="A848" s="103"/>
      <c r="B848" s="103"/>
    </row>
    <row r="849" spans="1:2" s="321" customFormat="1" x14ac:dyDescent="0.25">
      <c r="A849" s="103"/>
      <c r="B849" s="103"/>
    </row>
    <row r="850" spans="1:2" s="321" customFormat="1" x14ac:dyDescent="0.25">
      <c r="A850" s="103"/>
      <c r="B850" s="103"/>
    </row>
    <row r="851" spans="1:2" s="321" customFormat="1" x14ac:dyDescent="0.25">
      <c r="A851" s="103"/>
      <c r="B851" s="101"/>
    </row>
    <row r="852" spans="1:2" s="321" customFormat="1" x14ac:dyDescent="0.25">
      <c r="A852" s="103"/>
    </row>
    <row r="853" spans="1:2" s="321" customFormat="1" x14ac:dyDescent="0.25">
      <c r="A853" s="103"/>
    </row>
    <row r="854" spans="1:2" s="321" customFormat="1" x14ac:dyDescent="0.25">
      <c r="A854" s="103"/>
    </row>
    <row r="855" spans="1:2" s="321" customFormat="1" x14ac:dyDescent="0.25">
      <c r="A855" s="103"/>
    </row>
    <row r="856" spans="1:2" s="321" customFormat="1" x14ac:dyDescent="0.25">
      <c r="A856" s="103"/>
      <c r="B856" s="103"/>
    </row>
    <row r="857" spans="1:2" s="321" customFormat="1" x14ac:dyDescent="0.25">
      <c r="A857" s="103"/>
      <c r="B857" s="103"/>
    </row>
    <row r="858" spans="1:2" s="321" customFormat="1" x14ac:dyDescent="0.25">
      <c r="A858" s="103"/>
      <c r="B858" s="103"/>
    </row>
    <row r="859" spans="1:2" s="321" customFormat="1" x14ac:dyDescent="0.25">
      <c r="A859" s="103"/>
      <c r="B859" s="103"/>
    </row>
    <row r="860" spans="1:2" s="321" customFormat="1" x14ac:dyDescent="0.25">
      <c r="A860" s="103"/>
      <c r="B860" s="103"/>
    </row>
    <row r="861" spans="1:2" s="321" customFormat="1" x14ac:dyDescent="0.25">
      <c r="A861" s="103"/>
      <c r="B861" s="103"/>
    </row>
    <row r="862" spans="1:2" s="321" customFormat="1" x14ac:dyDescent="0.25">
      <c r="A862" s="103"/>
      <c r="B862" s="103"/>
    </row>
    <row r="863" spans="1:2" s="321" customFormat="1" x14ac:dyDescent="0.25">
      <c r="A863" s="103"/>
      <c r="B863" s="103"/>
    </row>
    <row r="864" spans="1:2" s="321" customFormat="1" x14ac:dyDescent="0.25">
      <c r="A864" s="103"/>
      <c r="B864" s="103"/>
    </row>
    <row r="865" spans="1:2" s="321" customFormat="1" x14ac:dyDescent="0.25">
      <c r="A865" s="103"/>
      <c r="B865" s="103"/>
    </row>
    <row r="866" spans="1:2" s="321" customFormat="1" x14ac:dyDescent="0.25">
      <c r="A866" s="103"/>
      <c r="B866" s="103"/>
    </row>
    <row r="867" spans="1:2" s="321" customFormat="1" x14ac:dyDescent="0.25">
      <c r="A867" s="103"/>
      <c r="B867" s="103"/>
    </row>
    <row r="868" spans="1:2" s="321" customFormat="1" x14ac:dyDescent="0.25">
      <c r="A868" s="103"/>
      <c r="B868" s="103"/>
    </row>
    <row r="869" spans="1:2" s="321" customFormat="1" x14ac:dyDescent="0.25">
      <c r="A869" s="103"/>
      <c r="B869" s="103"/>
    </row>
    <row r="870" spans="1:2" s="321" customFormat="1" x14ac:dyDescent="0.25">
      <c r="A870" s="103"/>
      <c r="B870" s="103"/>
    </row>
    <row r="871" spans="1:2" s="321" customFormat="1" x14ac:dyDescent="0.25">
      <c r="A871" s="103"/>
      <c r="B871" s="103"/>
    </row>
    <row r="872" spans="1:2" s="321" customFormat="1" x14ac:dyDescent="0.25">
      <c r="A872" s="103"/>
      <c r="B872" s="103"/>
    </row>
    <row r="873" spans="1:2" s="321" customFormat="1" x14ac:dyDescent="0.25">
      <c r="A873" s="103"/>
      <c r="B873" s="103"/>
    </row>
    <row r="874" spans="1:2" s="321" customFormat="1" x14ac:dyDescent="0.25">
      <c r="A874" s="103"/>
      <c r="B874" s="103"/>
    </row>
    <row r="875" spans="1:2" s="321" customFormat="1" x14ac:dyDescent="0.25">
      <c r="A875" s="103"/>
      <c r="B875" s="103"/>
    </row>
    <row r="876" spans="1:2" s="321" customFormat="1" x14ac:dyDescent="0.25">
      <c r="A876" s="103"/>
      <c r="B876" s="103"/>
    </row>
    <row r="877" spans="1:2" s="321" customFormat="1" x14ac:dyDescent="0.25">
      <c r="A877" s="103"/>
      <c r="B877" s="103"/>
    </row>
    <row r="878" spans="1:2" s="321" customFormat="1" x14ac:dyDescent="0.25">
      <c r="A878" s="103"/>
      <c r="B878" s="103"/>
    </row>
    <row r="879" spans="1:2" s="321" customFormat="1" x14ac:dyDescent="0.25">
      <c r="A879" s="103"/>
      <c r="B879" s="103"/>
    </row>
    <row r="880" spans="1:2" s="321" customFormat="1" x14ac:dyDescent="0.25">
      <c r="A880" s="103"/>
      <c r="B880" s="103"/>
    </row>
    <row r="881" spans="1:2" s="321" customFormat="1" x14ac:dyDescent="0.25">
      <c r="A881" s="103"/>
      <c r="B881" s="103"/>
    </row>
    <row r="882" spans="1:2" s="321" customFormat="1" x14ac:dyDescent="0.25">
      <c r="A882" s="103"/>
      <c r="B882" s="101"/>
    </row>
    <row r="883" spans="1:2" s="321" customFormat="1" x14ac:dyDescent="0.25">
      <c r="A883" s="103"/>
    </row>
    <row r="884" spans="1:2" s="321" customFormat="1" x14ac:dyDescent="0.25">
      <c r="A884" s="103"/>
    </row>
    <row r="885" spans="1:2" s="321" customFormat="1" x14ac:dyDescent="0.25">
      <c r="A885" s="103"/>
    </row>
    <row r="886" spans="1:2" s="321" customFormat="1" x14ac:dyDescent="0.25">
      <c r="A886" s="103"/>
    </row>
    <row r="887" spans="1:2" s="321" customFormat="1" x14ac:dyDescent="0.25">
      <c r="A887" s="103"/>
      <c r="B887" s="101"/>
    </row>
    <row r="888" spans="1:2" s="321" customFormat="1" x14ac:dyDescent="0.25">
      <c r="A888" s="103"/>
    </row>
    <row r="889" spans="1:2" s="321" customFormat="1" x14ac:dyDescent="0.25">
      <c r="A889" s="103"/>
    </row>
    <row r="890" spans="1:2" s="321" customFormat="1" x14ac:dyDescent="0.25">
      <c r="A890" s="103"/>
    </row>
    <row r="891" spans="1:2" s="321" customFormat="1" x14ac:dyDescent="0.25">
      <c r="A891" s="103"/>
    </row>
    <row r="892" spans="1:2" s="321" customFormat="1" x14ac:dyDescent="0.25">
      <c r="A892" s="103"/>
    </row>
    <row r="893" spans="1:2" s="321" customFormat="1" x14ac:dyDescent="0.25">
      <c r="A893" s="103"/>
      <c r="B893" s="103"/>
    </row>
    <row r="894" spans="1:2" s="321" customFormat="1" x14ac:dyDescent="0.25">
      <c r="A894" s="103"/>
      <c r="B894" s="103"/>
    </row>
    <row r="895" spans="1:2" s="321" customFormat="1" x14ac:dyDescent="0.25">
      <c r="A895" s="103"/>
      <c r="B895" s="103"/>
    </row>
    <row r="896" spans="1:2" s="321" customFormat="1" x14ac:dyDescent="0.25">
      <c r="A896" s="103"/>
      <c r="B896" s="103"/>
    </row>
    <row r="897" spans="1:2" s="321" customFormat="1" x14ac:dyDescent="0.25">
      <c r="A897" s="103"/>
      <c r="B897" s="103"/>
    </row>
    <row r="898" spans="1:2" s="321" customFormat="1" x14ac:dyDescent="0.25">
      <c r="A898" s="103"/>
      <c r="B898" s="103"/>
    </row>
    <row r="899" spans="1:2" s="321" customFormat="1" x14ac:dyDescent="0.25">
      <c r="A899" s="103"/>
      <c r="B899" s="103"/>
    </row>
    <row r="900" spans="1:2" s="321" customFormat="1" x14ac:dyDescent="0.25">
      <c r="A900" s="103"/>
      <c r="B900" s="103"/>
    </row>
    <row r="901" spans="1:2" s="321" customFormat="1" x14ac:dyDescent="0.25">
      <c r="A901" s="103"/>
      <c r="B901" s="103"/>
    </row>
    <row r="902" spans="1:2" s="321" customFormat="1" x14ac:dyDescent="0.25">
      <c r="A902" s="103"/>
      <c r="B902" s="103"/>
    </row>
    <row r="903" spans="1:2" s="321" customFormat="1" x14ac:dyDescent="0.25">
      <c r="A903" s="103"/>
      <c r="B903" s="103"/>
    </row>
    <row r="904" spans="1:2" s="321" customFormat="1" x14ac:dyDescent="0.25">
      <c r="A904" s="103"/>
      <c r="B904" s="103"/>
    </row>
    <row r="905" spans="1:2" s="321" customFormat="1" x14ac:dyDescent="0.25">
      <c r="A905" s="103"/>
      <c r="B905" s="103"/>
    </row>
    <row r="906" spans="1:2" s="321" customFormat="1" x14ac:dyDescent="0.25">
      <c r="A906" s="103"/>
      <c r="B906" s="103"/>
    </row>
    <row r="907" spans="1:2" s="321" customFormat="1" x14ac:dyDescent="0.25">
      <c r="A907" s="103"/>
      <c r="B907" s="103"/>
    </row>
    <row r="908" spans="1:2" s="321" customFormat="1" x14ac:dyDescent="0.25">
      <c r="A908" s="103"/>
      <c r="B908" s="103"/>
    </row>
    <row r="909" spans="1:2" s="321" customFormat="1" x14ac:dyDescent="0.25">
      <c r="A909" s="103"/>
      <c r="B909" s="103"/>
    </row>
    <row r="910" spans="1:2" s="321" customFormat="1" x14ac:dyDescent="0.25">
      <c r="A910" s="103"/>
      <c r="B910" s="103"/>
    </row>
    <row r="911" spans="1:2" s="321" customFormat="1" x14ac:dyDescent="0.25">
      <c r="A911" s="103"/>
      <c r="B911" s="103"/>
    </row>
    <row r="912" spans="1:2" s="321" customFormat="1" x14ac:dyDescent="0.25">
      <c r="A912" s="103"/>
      <c r="B912" s="103"/>
    </row>
    <row r="913" spans="1:2" s="321" customFormat="1" x14ac:dyDescent="0.25">
      <c r="A913" s="103"/>
      <c r="B913" s="103"/>
    </row>
    <row r="914" spans="1:2" s="321" customFormat="1" x14ac:dyDescent="0.25">
      <c r="A914" s="103"/>
      <c r="B914" s="103"/>
    </row>
    <row r="915" spans="1:2" s="321" customFormat="1" x14ac:dyDescent="0.25">
      <c r="A915" s="103"/>
      <c r="B915" s="103"/>
    </row>
    <row r="916" spans="1:2" s="321" customFormat="1" x14ac:dyDescent="0.25">
      <c r="A916" s="103"/>
      <c r="B916" s="103"/>
    </row>
    <row r="917" spans="1:2" s="321" customFormat="1" x14ac:dyDescent="0.25">
      <c r="A917" s="103"/>
      <c r="B917" s="103"/>
    </row>
    <row r="918" spans="1:2" s="321" customFormat="1" x14ac:dyDescent="0.25">
      <c r="A918" s="103"/>
      <c r="B918" s="103"/>
    </row>
    <row r="919" spans="1:2" s="321" customFormat="1" x14ac:dyDescent="0.25">
      <c r="A919" s="103"/>
      <c r="B919" s="103"/>
    </row>
    <row r="920" spans="1:2" s="321" customFormat="1" x14ac:dyDescent="0.25">
      <c r="A920" s="103"/>
      <c r="B920" s="103"/>
    </row>
    <row r="921" spans="1:2" s="321" customFormat="1" x14ac:dyDescent="0.25">
      <c r="A921" s="103"/>
      <c r="B921" s="103"/>
    </row>
    <row r="922" spans="1:2" s="321" customFormat="1" x14ac:dyDescent="0.25">
      <c r="A922" s="103"/>
      <c r="B922" s="101"/>
    </row>
    <row r="923" spans="1:2" s="321" customFormat="1" x14ac:dyDescent="0.25">
      <c r="A923" s="103"/>
    </row>
    <row r="924" spans="1:2" s="321" customFormat="1" x14ac:dyDescent="0.25">
      <c r="A924" s="103"/>
    </row>
    <row r="925" spans="1:2" s="321" customFormat="1" x14ac:dyDescent="0.25">
      <c r="A925" s="103"/>
    </row>
    <row r="926" spans="1:2" s="321" customFormat="1" x14ac:dyDescent="0.25">
      <c r="A926" s="103"/>
    </row>
    <row r="927" spans="1:2" s="321" customFormat="1" x14ac:dyDescent="0.25">
      <c r="A927" s="103"/>
      <c r="B927" s="103"/>
    </row>
    <row r="928" spans="1:2" s="321" customFormat="1" x14ac:dyDescent="0.25">
      <c r="A928" s="103"/>
      <c r="B928" s="103"/>
    </row>
    <row r="929" spans="1:2" s="321" customFormat="1" x14ac:dyDescent="0.25">
      <c r="A929" s="103"/>
      <c r="B929" s="103"/>
    </row>
    <row r="930" spans="1:2" s="321" customFormat="1" x14ac:dyDescent="0.25">
      <c r="A930" s="103"/>
      <c r="B930" s="103"/>
    </row>
    <row r="931" spans="1:2" s="321" customFormat="1" x14ac:dyDescent="0.25">
      <c r="A931" s="103"/>
      <c r="B931" s="103"/>
    </row>
    <row r="932" spans="1:2" s="321" customFormat="1" x14ac:dyDescent="0.25">
      <c r="A932" s="103"/>
      <c r="B932" s="103"/>
    </row>
    <row r="933" spans="1:2" s="321" customFormat="1" x14ac:dyDescent="0.25">
      <c r="A933" s="103"/>
      <c r="B933" s="103"/>
    </row>
    <row r="934" spans="1:2" s="321" customFormat="1" x14ac:dyDescent="0.25">
      <c r="A934" s="103"/>
      <c r="B934" s="103"/>
    </row>
    <row r="935" spans="1:2" s="321" customFormat="1" x14ac:dyDescent="0.25">
      <c r="A935" s="103"/>
      <c r="B935" s="101"/>
    </row>
    <row r="936" spans="1:2" s="321" customFormat="1" x14ac:dyDescent="0.25">
      <c r="A936" s="103"/>
    </row>
    <row r="937" spans="1:2" s="321" customFormat="1" x14ac:dyDescent="0.25">
      <c r="A937" s="103"/>
    </row>
    <row r="938" spans="1:2" s="321" customFormat="1" x14ac:dyDescent="0.25">
      <c r="A938" s="103"/>
    </row>
    <row r="939" spans="1:2" s="321" customFormat="1" x14ac:dyDescent="0.25">
      <c r="A939" s="103"/>
    </row>
    <row r="940" spans="1:2" s="321" customFormat="1" x14ac:dyDescent="0.25">
      <c r="A940" s="103"/>
      <c r="B940" s="103"/>
    </row>
    <row r="941" spans="1:2" s="321" customFormat="1" x14ac:dyDescent="0.25">
      <c r="A941" s="103"/>
      <c r="B941" s="103"/>
    </row>
    <row r="942" spans="1:2" s="321" customFormat="1" x14ac:dyDescent="0.25">
      <c r="A942" s="103"/>
      <c r="B942" s="103"/>
    </row>
    <row r="943" spans="1:2" s="321" customFormat="1" x14ac:dyDescent="0.25">
      <c r="A943" s="103"/>
      <c r="B943" s="103"/>
    </row>
    <row r="944" spans="1:2" s="321" customFormat="1" x14ac:dyDescent="0.25">
      <c r="A944" s="103"/>
      <c r="B944" s="103"/>
    </row>
    <row r="945" spans="1:2" s="321" customFormat="1" x14ac:dyDescent="0.25">
      <c r="A945" s="103"/>
      <c r="B945" s="103"/>
    </row>
    <row r="946" spans="1:2" s="321" customFormat="1" x14ac:dyDescent="0.25">
      <c r="A946" s="103"/>
      <c r="B946" s="103"/>
    </row>
    <row r="947" spans="1:2" s="321" customFormat="1" x14ac:dyDescent="0.25">
      <c r="A947" s="103"/>
      <c r="B947" s="103"/>
    </row>
    <row r="948" spans="1:2" s="321" customFormat="1" x14ac:dyDescent="0.25">
      <c r="A948" s="103"/>
      <c r="B948" s="103"/>
    </row>
    <row r="949" spans="1:2" s="321" customFormat="1" x14ac:dyDescent="0.25">
      <c r="A949" s="103"/>
      <c r="B949" s="103"/>
    </row>
    <row r="950" spans="1:2" s="321" customFormat="1" x14ac:dyDescent="0.25">
      <c r="A950" s="103"/>
      <c r="B950" s="101"/>
    </row>
    <row r="951" spans="1:2" s="321" customFormat="1" x14ac:dyDescent="0.25">
      <c r="A951" s="103"/>
    </row>
    <row r="952" spans="1:2" s="321" customFormat="1" x14ac:dyDescent="0.25">
      <c r="A952" s="103"/>
    </row>
    <row r="953" spans="1:2" s="321" customFormat="1" x14ac:dyDescent="0.25">
      <c r="A953" s="103"/>
    </row>
    <row r="954" spans="1:2" s="321" customFormat="1" x14ac:dyDescent="0.25">
      <c r="A954" s="103"/>
      <c r="B954" s="103"/>
    </row>
    <row r="955" spans="1:2" s="321" customFormat="1" x14ac:dyDescent="0.25">
      <c r="A955" s="103"/>
      <c r="B955" s="103"/>
    </row>
    <row r="956" spans="1:2" s="321" customFormat="1" x14ac:dyDescent="0.25">
      <c r="A956" s="103"/>
      <c r="B956" s="103"/>
    </row>
    <row r="957" spans="1:2" s="321" customFormat="1" x14ac:dyDescent="0.25">
      <c r="A957" s="103"/>
      <c r="B957" s="103"/>
    </row>
    <row r="958" spans="1:2" s="321" customFormat="1" x14ac:dyDescent="0.25">
      <c r="A958" s="103"/>
      <c r="B958" s="103"/>
    </row>
    <row r="959" spans="1:2" s="321" customFormat="1" x14ac:dyDescent="0.25">
      <c r="A959" s="103"/>
      <c r="B959" s="101"/>
    </row>
    <row r="960" spans="1:2" s="321" customFormat="1" x14ac:dyDescent="0.25">
      <c r="A960" s="103"/>
    </row>
    <row r="961" spans="1:2" s="321" customFormat="1" x14ac:dyDescent="0.25">
      <c r="A961" s="103"/>
    </row>
    <row r="962" spans="1:2" s="321" customFormat="1" x14ac:dyDescent="0.25">
      <c r="A962" s="103"/>
    </row>
    <row r="963" spans="1:2" s="321" customFormat="1" x14ac:dyDescent="0.25">
      <c r="A963" s="103"/>
    </row>
    <row r="964" spans="1:2" s="321" customFormat="1" x14ac:dyDescent="0.25">
      <c r="A964" s="103"/>
    </row>
    <row r="965" spans="1:2" s="321" customFormat="1" x14ac:dyDescent="0.25">
      <c r="A965" s="103"/>
      <c r="B965" s="103"/>
    </row>
    <row r="966" spans="1:2" s="321" customFormat="1" x14ac:dyDescent="0.25">
      <c r="A966" s="103"/>
      <c r="B966" s="103"/>
    </row>
    <row r="967" spans="1:2" s="321" customFormat="1" x14ac:dyDescent="0.25">
      <c r="A967" s="103"/>
      <c r="B967" s="103"/>
    </row>
    <row r="968" spans="1:2" s="321" customFormat="1" x14ac:dyDescent="0.25">
      <c r="A968" s="103"/>
      <c r="B968" s="103"/>
    </row>
    <row r="969" spans="1:2" s="321" customFormat="1" x14ac:dyDescent="0.25">
      <c r="A969" s="103"/>
      <c r="B969" s="103"/>
    </row>
    <row r="970" spans="1:2" s="321" customFormat="1" x14ac:dyDescent="0.25">
      <c r="A970" s="103"/>
      <c r="B970" s="103"/>
    </row>
    <row r="971" spans="1:2" s="321" customFormat="1" x14ac:dyDescent="0.25">
      <c r="A971" s="103"/>
      <c r="B971" s="103"/>
    </row>
    <row r="972" spans="1:2" s="321" customFormat="1" x14ac:dyDescent="0.25">
      <c r="A972" s="103"/>
      <c r="B972" s="103"/>
    </row>
    <row r="973" spans="1:2" s="321" customFormat="1" x14ac:dyDescent="0.25">
      <c r="A973" s="103"/>
      <c r="B973" s="103"/>
    </row>
    <row r="974" spans="1:2" s="321" customFormat="1" x14ac:dyDescent="0.25">
      <c r="A974" s="103"/>
      <c r="B974" s="103"/>
    </row>
    <row r="975" spans="1:2" s="321" customFormat="1" x14ac:dyDescent="0.25">
      <c r="A975" s="103"/>
      <c r="B975" s="103"/>
    </row>
    <row r="976" spans="1:2" s="321" customFormat="1" x14ac:dyDescent="0.25">
      <c r="A976" s="103"/>
      <c r="B976" s="103"/>
    </row>
    <row r="977" spans="1:2" s="321" customFormat="1" x14ac:dyDescent="0.25">
      <c r="A977" s="103"/>
      <c r="B977" s="103"/>
    </row>
    <row r="978" spans="1:2" s="321" customFormat="1" x14ac:dyDescent="0.25">
      <c r="A978" s="103"/>
      <c r="B978" s="103"/>
    </row>
    <row r="979" spans="1:2" s="321" customFormat="1" x14ac:dyDescent="0.25">
      <c r="A979" s="103"/>
      <c r="B979" s="103"/>
    </row>
    <row r="980" spans="1:2" s="321" customFormat="1" x14ac:dyDescent="0.25">
      <c r="A980" s="103"/>
      <c r="B980" s="103"/>
    </row>
    <row r="981" spans="1:2" s="321" customFormat="1" x14ac:dyDescent="0.25">
      <c r="A981" s="103"/>
      <c r="B981" s="103"/>
    </row>
    <row r="982" spans="1:2" s="321" customFormat="1" x14ac:dyDescent="0.25">
      <c r="A982" s="103"/>
      <c r="B982" s="101"/>
    </row>
    <row r="983" spans="1:2" s="321" customFormat="1" x14ac:dyDescent="0.25">
      <c r="A983" s="103"/>
    </row>
    <row r="984" spans="1:2" s="321" customFormat="1" x14ac:dyDescent="0.25">
      <c r="A984" s="103"/>
    </row>
    <row r="985" spans="1:2" s="321" customFormat="1" x14ac:dyDescent="0.25">
      <c r="A985" s="103"/>
    </row>
    <row r="986" spans="1:2" s="321" customFormat="1" x14ac:dyDescent="0.25">
      <c r="A986" s="103"/>
    </row>
    <row r="987" spans="1:2" s="321" customFormat="1" x14ac:dyDescent="0.25">
      <c r="A987" s="103"/>
      <c r="B987" s="103"/>
    </row>
    <row r="988" spans="1:2" s="321" customFormat="1" x14ac:dyDescent="0.25">
      <c r="A988" s="103"/>
      <c r="B988" s="103"/>
    </row>
    <row r="989" spans="1:2" s="321" customFormat="1" x14ac:dyDescent="0.25">
      <c r="A989" s="103"/>
      <c r="B989" s="103"/>
    </row>
    <row r="990" spans="1:2" s="321" customFormat="1" x14ac:dyDescent="0.25">
      <c r="A990" s="103"/>
      <c r="B990" s="103"/>
    </row>
    <row r="991" spans="1:2" s="321" customFormat="1" x14ac:dyDescent="0.25">
      <c r="A991" s="103"/>
      <c r="B991" s="103"/>
    </row>
    <row r="992" spans="1:2" s="321" customFormat="1" x14ac:dyDescent="0.25">
      <c r="A992" s="103"/>
      <c r="B992" s="103"/>
    </row>
    <row r="993" spans="1:2" s="321" customFormat="1" x14ac:dyDescent="0.25">
      <c r="A993" s="103"/>
      <c r="B993" s="103"/>
    </row>
    <row r="994" spans="1:2" s="321" customFormat="1" x14ac:dyDescent="0.25">
      <c r="A994" s="103"/>
      <c r="B994" s="103"/>
    </row>
    <row r="995" spans="1:2" s="321" customFormat="1" x14ac:dyDescent="0.25">
      <c r="A995" s="103"/>
      <c r="B995" s="103"/>
    </row>
    <row r="996" spans="1:2" s="321" customFormat="1" x14ac:dyDescent="0.25">
      <c r="A996" s="103"/>
      <c r="B996" s="103"/>
    </row>
    <row r="997" spans="1:2" s="321" customFormat="1" x14ac:dyDescent="0.25">
      <c r="A997" s="103"/>
      <c r="B997" s="101"/>
    </row>
    <row r="998" spans="1:2" s="321" customFormat="1" x14ac:dyDescent="0.25">
      <c r="A998" s="103"/>
    </row>
    <row r="999" spans="1:2" s="321" customFormat="1" x14ac:dyDescent="0.25">
      <c r="A999" s="103"/>
    </row>
    <row r="1000" spans="1:2" s="321" customFormat="1" x14ac:dyDescent="0.25">
      <c r="A1000" s="103"/>
    </row>
    <row r="1001" spans="1:2" s="321" customFormat="1" x14ac:dyDescent="0.25">
      <c r="A1001" s="103"/>
      <c r="B1001" s="103"/>
    </row>
    <row r="1002" spans="1:2" s="321" customFormat="1" x14ac:dyDescent="0.25">
      <c r="A1002" s="103"/>
      <c r="B1002" s="103"/>
    </row>
    <row r="1003" spans="1:2" s="321" customFormat="1" x14ac:dyDescent="0.25">
      <c r="A1003" s="103"/>
      <c r="B1003" s="103"/>
    </row>
    <row r="1004" spans="1:2" s="321" customFormat="1" x14ac:dyDescent="0.25">
      <c r="A1004" s="103"/>
      <c r="B1004" s="103"/>
    </row>
    <row r="1005" spans="1:2" s="321" customFormat="1" x14ac:dyDescent="0.25">
      <c r="A1005" s="103"/>
      <c r="B1005" s="103"/>
    </row>
    <row r="1006" spans="1:2" s="321" customFormat="1" x14ac:dyDescent="0.25">
      <c r="A1006" s="103"/>
      <c r="B1006" s="103"/>
    </row>
    <row r="1007" spans="1:2" s="321" customFormat="1" x14ac:dyDescent="0.25">
      <c r="A1007" s="103"/>
      <c r="B1007" s="103"/>
    </row>
    <row r="1008" spans="1:2" s="321" customFormat="1" x14ac:dyDescent="0.25">
      <c r="A1008" s="103"/>
      <c r="B1008" s="103"/>
    </row>
    <row r="1009" spans="1:2" s="321" customFormat="1" x14ac:dyDescent="0.25">
      <c r="A1009" s="103"/>
      <c r="B1009" s="103"/>
    </row>
    <row r="1010" spans="1:2" s="321" customFormat="1" x14ac:dyDescent="0.25">
      <c r="A1010" s="103"/>
      <c r="B1010" s="103"/>
    </row>
    <row r="1011" spans="1:2" s="321" customFormat="1" x14ac:dyDescent="0.25">
      <c r="A1011" s="103"/>
      <c r="B1011" s="103"/>
    </row>
    <row r="1012" spans="1:2" s="321" customFormat="1" x14ac:dyDescent="0.25">
      <c r="A1012" s="103"/>
      <c r="B1012" s="103"/>
    </row>
    <row r="1013" spans="1:2" s="321" customFormat="1" x14ac:dyDescent="0.25">
      <c r="A1013" s="103"/>
      <c r="B1013" s="103"/>
    </row>
    <row r="1014" spans="1:2" s="321" customFormat="1" x14ac:dyDescent="0.25">
      <c r="A1014" s="103"/>
      <c r="B1014" s="103"/>
    </row>
    <row r="1015" spans="1:2" s="321" customFormat="1" x14ac:dyDescent="0.25">
      <c r="A1015" s="103"/>
      <c r="B1015" s="103"/>
    </row>
    <row r="1016" spans="1:2" s="321" customFormat="1" x14ac:dyDescent="0.25">
      <c r="A1016" s="103"/>
      <c r="B1016" s="103"/>
    </row>
    <row r="1017" spans="1:2" s="321" customFormat="1" x14ac:dyDescent="0.25">
      <c r="A1017" s="103"/>
      <c r="B1017" s="101"/>
    </row>
    <row r="1018" spans="1:2" s="321" customFormat="1" x14ac:dyDescent="0.25">
      <c r="A1018" s="103"/>
    </row>
    <row r="1019" spans="1:2" s="321" customFormat="1" x14ac:dyDescent="0.25">
      <c r="A1019" s="103"/>
    </row>
    <row r="1020" spans="1:2" s="321" customFormat="1" x14ac:dyDescent="0.25">
      <c r="A1020" s="103"/>
    </row>
    <row r="1021" spans="1:2" s="321" customFormat="1" x14ac:dyDescent="0.25">
      <c r="A1021" s="103"/>
    </row>
    <row r="1022" spans="1:2" s="321" customFormat="1" x14ac:dyDescent="0.25">
      <c r="A1022" s="103"/>
      <c r="B1022" s="103"/>
    </row>
    <row r="1023" spans="1:2" s="321" customFormat="1" x14ac:dyDescent="0.25">
      <c r="A1023" s="103"/>
      <c r="B1023" s="103"/>
    </row>
    <row r="1024" spans="1:2" s="321" customFormat="1" x14ac:dyDescent="0.25">
      <c r="A1024" s="103"/>
      <c r="B1024" s="103"/>
    </row>
    <row r="1025" spans="1:2" s="321" customFormat="1" x14ac:dyDescent="0.25">
      <c r="A1025" s="103"/>
      <c r="B1025" s="103"/>
    </row>
    <row r="1026" spans="1:2" s="321" customFormat="1" x14ac:dyDescent="0.25">
      <c r="A1026" s="103"/>
      <c r="B1026" s="103"/>
    </row>
    <row r="1027" spans="1:2" s="321" customFormat="1" x14ac:dyDescent="0.25">
      <c r="A1027" s="103"/>
      <c r="B1027" s="103"/>
    </row>
    <row r="1028" spans="1:2" s="321" customFormat="1" x14ac:dyDescent="0.25">
      <c r="A1028" s="103"/>
      <c r="B1028" s="103"/>
    </row>
    <row r="1029" spans="1:2" s="321" customFormat="1" x14ac:dyDescent="0.25">
      <c r="A1029" s="103"/>
      <c r="B1029" s="103"/>
    </row>
    <row r="1030" spans="1:2" s="321" customFormat="1" x14ac:dyDescent="0.25">
      <c r="A1030" s="103"/>
      <c r="B1030" s="103"/>
    </row>
    <row r="1031" spans="1:2" s="321" customFormat="1" x14ac:dyDescent="0.25">
      <c r="A1031" s="103"/>
      <c r="B1031" s="103"/>
    </row>
    <row r="1032" spans="1:2" s="321" customFormat="1" x14ac:dyDescent="0.25">
      <c r="A1032" s="103"/>
      <c r="B1032" s="103"/>
    </row>
    <row r="1033" spans="1:2" s="321" customFormat="1" x14ac:dyDescent="0.25">
      <c r="A1033" s="103"/>
      <c r="B1033" s="103"/>
    </row>
    <row r="1034" spans="1:2" s="321" customFormat="1" x14ac:dyDescent="0.25">
      <c r="A1034" s="103"/>
      <c r="B1034" s="103"/>
    </row>
    <row r="1035" spans="1:2" s="321" customFormat="1" x14ac:dyDescent="0.25">
      <c r="A1035" s="103"/>
      <c r="B1035" s="103"/>
    </row>
    <row r="1036" spans="1:2" s="321" customFormat="1" x14ac:dyDescent="0.25">
      <c r="A1036" s="103"/>
      <c r="B1036" s="103"/>
    </row>
    <row r="1037" spans="1:2" s="321" customFormat="1" x14ac:dyDescent="0.25">
      <c r="A1037" s="103"/>
      <c r="B1037" s="103"/>
    </row>
    <row r="1038" spans="1:2" s="321" customFormat="1" x14ac:dyDescent="0.25">
      <c r="A1038" s="103"/>
      <c r="B1038" s="103"/>
    </row>
    <row r="1039" spans="1:2" s="321" customFormat="1" x14ac:dyDescent="0.25">
      <c r="A1039" s="103"/>
      <c r="B1039" s="103"/>
    </row>
    <row r="1040" spans="1:2" s="321" customFormat="1" x14ac:dyDescent="0.25">
      <c r="A1040" s="103"/>
      <c r="B1040" s="103"/>
    </row>
    <row r="1041" spans="1:2" s="321" customFormat="1" x14ac:dyDescent="0.25">
      <c r="A1041" s="103"/>
      <c r="B1041" s="103"/>
    </row>
    <row r="1042" spans="1:2" s="321" customFormat="1" x14ac:dyDescent="0.25">
      <c r="A1042" s="103"/>
      <c r="B1042" s="103"/>
    </row>
    <row r="1043" spans="1:2" s="321" customFormat="1" x14ac:dyDescent="0.25">
      <c r="A1043" s="103"/>
      <c r="B1043" s="103"/>
    </row>
    <row r="1044" spans="1:2" s="321" customFormat="1" x14ac:dyDescent="0.25">
      <c r="A1044" s="103"/>
      <c r="B1044" s="103"/>
    </row>
    <row r="1045" spans="1:2" s="321" customFormat="1" x14ac:dyDescent="0.25">
      <c r="A1045" s="103"/>
      <c r="B1045" s="103"/>
    </row>
    <row r="1046" spans="1:2" s="321" customFormat="1" x14ac:dyDescent="0.25">
      <c r="A1046" s="103"/>
      <c r="B1046" s="103"/>
    </row>
    <row r="1047" spans="1:2" s="321" customFormat="1" x14ac:dyDescent="0.25">
      <c r="A1047" s="103"/>
      <c r="B1047" s="103"/>
    </row>
    <row r="1048" spans="1:2" s="321" customFormat="1" x14ac:dyDescent="0.25">
      <c r="A1048" s="103"/>
      <c r="B1048" s="103"/>
    </row>
    <row r="1049" spans="1:2" s="321" customFormat="1" x14ac:dyDescent="0.25">
      <c r="A1049" s="103"/>
      <c r="B1049" s="103"/>
    </row>
    <row r="1050" spans="1:2" s="321" customFormat="1" x14ac:dyDescent="0.25">
      <c r="A1050" s="103"/>
      <c r="B1050" s="103"/>
    </row>
    <row r="1051" spans="1:2" s="321" customFormat="1" x14ac:dyDescent="0.25">
      <c r="A1051" s="103"/>
      <c r="B1051" s="103"/>
    </row>
    <row r="1052" spans="1:2" s="321" customFormat="1" x14ac:dyDescent="0.25">
      <c r="A1052" s="103"/>
      <c r="B1052" s="103"/>
    </row>
    <row r="1053" spans="1:2" s="321" customFormat="1" x14ac:dyDescent="0.25">
      <c r="A1053" s="103"/>
      <c r="B1053" s="103"/>
    </row>
    <row r="1054" spans="1:2" s="321" customFormat="1" x14ac:dyDescent="0.25">
      <c r="A1054" s="103"/>
      <c r="B1054" s="103"/>
    </row>
    <row r="1055" spans="1:2" s="321" customFormat="1" x14ac:dyDescent="0.25">
      <c r="A1055" s="103"/>
      <c r="B1055" s="101"/>
    </row>
    <row r="1056" spans="1:2" s="321" customFormat="1" x14ac:dyDescent="0.25">
      <c r="A1056" s="103"/>
    </row>
    <row r="1057" spans="1:2" s="321" customFormat="1" x14ac:dyDescent="0.25">
      <c r="A1057" s="103"/>
    </row>
    <row r="1058" spans="1:2" s="321" customFormat="1" x14ac:dyDescent="0.25">
      <c r="A1058" s="103"/>
    </row>
    <row r="1059" spans="1:2" s="321" customFormat="1" x14ac:dyDescent="0.25">
      <c r="A1059" s="103"/>
    </row>
    <row r="1060" spans="1:2" s="321" customFormat="1" x14ac:dyDescent="0.25">
      <c r="A1060" s="103"/>
      <c r="B1060" s="103"/>
    </row>
    <row r="1061" spans="1:2" s="321" customFormat="1" x14ac:dyDescent="0.25">
      <c r="A1061" s="103"/>
      <c r="B1061" s="103"/>
    </row>
    <row r="1062" spans="1:2" s="321" customFormat="1" x14ac:dyDescent="0.25">
      <c r="A1062" s="103"/>
      <c r="B1062" s="103"/>
    </row>
    <row r="1063" spans="1:2" s="321" customFormat="1" x14ac:dyDescent="0.25">
      <c r="A1063" s="103"/>
      <c r="B1063" s="103"/>
    </row>
    <row r="1064" spans="1:2" s="321" customFormat="1" x14ac:dyDescent="0.25">
      <c r="A1064" s="103"/>
      <c r="B1064" s="103"/>
    </row>
    <row r="1065" spans="1:2" s="321" customFormat="1" x14ac:dyDescent="0.25">
      <c r="A1065" s="103"/>
      <c r="B1065" s="103"/>
    </row>
    <row r="1066" spans="1:2" s="321" customFormat="1" x14ac:dyDescent="0.25">
      <c r="A1066" s="103"/>
      <c r="B1066" s="103"/>
    </row>
    <row r="1067" spans="1:2" s="321" customFormat="1" x14ac:dyDescent="0.25">
      <c r="A1067" s="103"/>
      <c r="B1067" s="103"/>
    </row>
    <row r="1068" spans="1:2" s="321" customFormat="1" x14ac:dyDescent="0.25">
      <c r="A1068" s="103"/>
      <c r="B1068" s="103"/>
    </row>
    <row r="1069" spans="1:2" s="321" customFormat="1" x14ac:dyDescent="0.25">
      <c r="A1069" s="103"/>
      <c r="B1069" s="103"/>
    </row>
    <row r="1070" spans="1:2" s="321" customFormat="1" x14ac:dyDescent="0.25">
      <c r="A1070" s="103"/>
      <c r="B1070" s="103"/>
    </row>
    <row r="1071" spans="1:2" s="321" customFormat="1" x14ac:dyDescent="0.25">
      <c r="A1071" s="103"/>
      <c r="B1071" s="103"/>
    </row>
    <row r="1072" spans="1:2" s="321" customFormat="1" x14ac:dyDescent="0.25">
      <c r="A1072" s="103"/>
      <c r="B1072" s="103"/>
    </row>
    <row r="1073" spans="1:2" s="321" customFormat="1" x14ac:dyDescent="0.25">
      <c r="A1073" s="103"/>
      <c r="B1073" s="103"/>
    </row>
    <row r="1074" spans="1:2" s="321" customFormat="1" x14ac:dyDescent="0.25">
      <c r="A1074" s="103"/>
      <c r="B1074" s="103"/>
    </row>
    <row r="1075" spans="1:2" s="321" customFormat="1" x14ac:dyDescent="0.25">
      <c r="A1075" s="103"/>
      <c r="B1075" s="103"/>
    </row>
    <row r="1076" spans="1:2" s="321" customFormat="1" x14ac:dyDescent="0.25">
      <c r="A1076" s="103"/>
      <c r="B1076" s="103"/>
    </row>
    <row r="1077" spans="1:2" s="321" customFormat="1" x14ac:dyDescent="0.25">
      <c r="A1077" s="103"/>
      <c r="B1077" s="103"/>
    </row>
    <row r="1078" spans="1:2" s="321" customFormat="1" x14ac:dyDescent="0.25">
      <c r="A1078" s="103"/>
      <c r="B1078" s="103"/>
    </row>
    <row r="1079" spans="1:2" s="321" customFormat="1" x14ac:dyDescent="0.25">
      <c r="A1079" s="103"/>
      <c r="B1079" s="101"/>
    </row>
    <row r="1080" spans="1:2" s="321" customFormat="1" x14ac:dyDescent="0.25">
      <c r="A1080" s="103"/>
    </row>
    <row r="1081" spans="1:2" s="321" customFormat="1" x14ac:dyDescent="0.25">
      <c r="A1081" s="103"/>
    </row>
    <row r="1082" spans="1:2" s="321" customFormat="1" x14ac:dyDescent="0.25">
      <c r="A1082" s="103"/>
    </row>
    <row r="1083" spans="1:2" s="321" customFormat="1" x14ac:dyDescent="0.25">
      <c r="A1083" s="103"/>
      <c r="B1083" s="103"/>
    </row>
    <row r="1084" spans="1:2" s="321" customFormat="1" x14ac:dyDescent="0.25">
      <c r="A1084" s="103"/>
      <c r="B1084" s="103"/>
    </row>
    <row r="1085" spans="1:2" s="321" customFormat="1" x14ac:dyDescent="0.25">
      <c r="A1085" s="103"/>
      <c r="B1085" s="103"/>
    </row>
    <row r="1086" spans="1:2" s="321" customFormat="1" x14ac:dyDescent="0.25">
      <c r="A1086" s="103"/>
      <c r="B1086" s="103"/>
    </row>
    <row r="1087" spans="1:2" s="321" customFormat="1" x14ac:dyDescent="0.25">
      <c r="A1087" s="103"/>
      <c r="B1087" s="101"/>
    </row>
    <row r="1088" spans="1:2" s="321" customFormat="1" x14ac:dyDescent="0.25">
      <c r="A1088" s="103"/>
    </row>
    <row r="1089" spans="1:2" s="321" customFormat="1" x14ac:dyDescent="0.25">
      <c r="A1089" s="103"/>
    </row>
    <row r="1090" spans="1:2" s="321" customFormat="1" x14ac:dyDescent="0.25">
      <c r="A1090" s="103"/>
    </row>
    <row r="1091" spans="1:2" s="321" customFormat="1" x14ac:dyDescent="0.25">
      <c r="A1091" s="103"/>
    </row>
    <row r="1092" spans="1:2" s="321" customFormat="1" x14ac:dyDescent="0.25">
      <c r="A1092" s="103"/>
    </row>
    <row r="1093" spans="1:2" s="321" customFormat="1" x14ac:dyDescent="0.25">
      <c r="A1093" s="103"/>
      <c r="B1093" s="103"/>
    </row>
    <row r="1094" spans="1:2" s="321" customFormat="1" x14ac:dyDescent="0.25">
      <c r="A1094" s="103"/>
      <c r="B1094" s="103"/>
    </row>
    <row r="1095" spans="1:2" s="321" customFormat="1" x14ac:dyDescent="0.25">
      <c r="A1095" s="103"/>
      <c r="B1095" s="103"/>
    </row>
    <row r="1096" spans="1:2" s="321" customFormat="1" x14ac:dyDescent="0.25">
      <c r="A1096" s="103"/>
      <c r="B1096" s="103"/>
    </row>
    <row r="1097" spans="1:2" s="321" customFormat="1" x14ac:dyDescent="0.25">
      <c r="A1097" s="103"/>
      <c r="B1097" s="103"/>
    </row>
    <row r="1098" spans="1:2" s="321" customFormat="1" x14ac:dyDescent="0.25">
      <c r="A1098" s="103"/>
      <c r="B1098" s="103"/>
    </row>
    <row r="1099" spans="1:2" s="321" customFormat="1" x14ac:dyDescent="0.25">
      <c r="A1099" s="103"/>
      <c r="B1099" s="103"/>
    </row>
    <row r="1100" spans="1:2" s="321" customFormat="1" x14ac:dyDescent="0.25">
      <c r="A1100" s="103"/>
      <c r="B1100" s="103"/>
    </row>
    <row r="1101" spans="1:2" s="321" customFormat="1" x14ac:dyDescent="0.25">
      <c r="A1101" s="103"/>
      <c r="B1101" s="103"/>
    </row>
    <row r="1102" spans="1:2" s="321" customFormat="1" x14ac:dyDescent="0.25">
      <c r="A1102" s="103"/>
      <c r="B1102" s="103"/>
    </row>
    <row r="1103" spans="1:2" s="321" customFormat="1" x14ac:dyDescent="0.25">
      <c r="A1103" s="103"/>
      <c r="B1103" s="103"/>
    </row>
    <row r="1104" spans="1:2" s="321" customFormat="1" x14ac:dyDescent="0.25">
      <c r="A1104" s="103"/>
      <c r="B1104" s="103"/>
    </row>
    <row r="1105" spans="1:2" s="321" customFormat="1" x14ac:dyDescent="0.25">
      <c r="A1105" s="103"/>
      <c r="B1105" s="101"/>
    </row>
    <row r="1106" spans="1:2" s="321" customFormat="1" x14ac:dyDescent="0.25">
      <c r="A1106" s="103"/>
    </row>
    <row r="1107" spans="1:2" s="321" customFormat="1" x14ac:dyDescent="0.25">
      <c r="A1107" s="103"/>
    </row>
    <row r="1108" spans="1:2" s="321" customFormat="1" x14ac:dyDescent="0.25">
      <c r="A1108" s="103"/>
    </row>
    <row r="1109" spans="1:2" s="321" customFormat="1" x14ac:dyDescent="0.25">
      <c r="A1109" s="103"/>
      <c r="B1109" s="103"/>
    </row>
    <row r="1110" spans="1:2" s="321" customFormat="1" x14ac:dyDescent="0.25">
      <c r="A1110" s="103"/>
      <c r="B1110" s="103"/>
    </row>
    <row r="1111" spans="1:2" s="321" customFormat="1" x14ac:dyDescent="0.25">
      <c r="A1111" s="103"/>
      <c r="B1111" s="103"/>
    </row>
    <row r="1112" spans="1:2" s="321" customFormat="1" x14ac:dyDescent="0.25">
      <c r="A1112" s="103"/>
      <c r="B1112" s="103"/>
    </row>
    <row r="1113" spans="1:2" s="321" customFormat="1" x14ac:dyDescent="0.25">
      <c r="A1113" s="103"/>
      <c r="B1113" s="103"/>
    </row>
    <row r="1114" spans="1:2" s="321" customFormat="1" x14ac:dyDescent="0.25">
      <c r="A1114" s="103"/>
      <c r="B1114" s="103"/>
    </row>
    <row r="1115" spans="1:2" s="321" customFormat="1" x14ac:dyDescent="0.25">
      <c r="A1115" s="103"/>
      <c r="B1115" s="103"/>
    </row>
    <row r="1116" spans="1:2" s="321" customFormat="1" x14ac:dyDescent="0.25">
      <c r="A1116" s="103"/>
      <c r="B1116" s="103"/>
    </row>
    <row r="1117" spans="1:2" s="321" customFormat="1" x14ac:dyDescent="0.25">
      <c r="A1117" s="103"/>
      <c r="B1117" s="103"/>
    </row>
    <row r="1118" spans="1:2" s="321" customFormat="1" x14ac:dyDescent="0.25">
      <c r="A1118" s="103"/>
      <c r="B1118" s="103"/>
    </row>
    <row r="1119" spans="1:2" s="321" customFormat="1" x14ac:dyDescent="0.25">
      <c r="A1119" s="103"/>
      <c r="B1119" s="103"/>
    </row>
    <row r="1120" spans="1:2" s="321" customFormat="1" x14ac:dyDescent="0.25">
      <c r="A1120" s="103"/>
      <c r="B1120" s="103"/>
    </row>
    <row r="1121" spans="1:2" s="321" customFormat="1" x14ac:dyDescent="0.25">
      <c r="A1121" s="103"/>
      <c r="B1121" s="103"/>
    </row>
    <row r="1122" spans="1:2" s="321" customFormat="1" x14ac:dyDescent="0.25">
      <c r="A1122" s="103"/>
      <c r="B1122" s="103"/>
    </row>
    <row r="1123" spans="1:2" s="321" customFormat="1" x14ac:dyDescent="0.25">
      <c r="A1123" s="103"/>
      <c r="B1123" s="103"/>
    </row>
    <row r="1124" spans="1:2" s="321" customFormat="1" x14ac:dyDescent="0.25">
      <c r="A1124" s="103"/>
      <c r="B1124" s="103"/>
    </row>
    <row r="1125" spans="1:2" s="321" customFormat="1" x14ac:dyDescent="0.25">
      <c r="A1125" s="103"/>
      <c r="B1125" s="103"/>
    </row>
    <row r="1126" spans="1:2" s="321" customFormat="1" x14ac:dyDescent="0.25">
      <c r="A1126" s="103"/>
      <c r="B1126" s="103"/>
    </row>
    <row r="1127" spans="1:2" s="321" customFormat="1" x14ac:dyDescent="0.25">
      <c r="A1127" s="103"/>
      <c r="B1127" s="103"/>
    </row>
    <row r="1128" spans="1:2" s="321" customFormat="1" x14ac:dyDescent="0.25">
      <c r="A1128" s="103"/>
      <c r="B1128" s="103"/>
    </row>
    <row r="1129" spans="1:2" s="321" customFormat="1" x14ac:dyDescent="0.25">
      <c r="A1129" s="103"/>
      <c r="B1129" s="103"/>
    </row>
    <row r="1130" spans="1:2" s="321" customFormat="1" x14ac:dyDescent="0.25">
      <c r="A1130" s="103"/>
      <c r="B1130" s="103"/>
    </row>
    <row r="1131" spans="1:2" s="321" customFormat="1" x14ac:dyDescent="0.25">
      <c r="A1131" s="103"/>
      <c r="B1131" s="103"/>
    </row>
    <row r="1132" spans="1:2" s="321" customFormat="1" x14ac:dyDescent="0.25">
      <c r="A1132" s="103"/>
      <c r="B1132" s="103"/>
    </row>
    <row r="1133" spans="1:2" s="321" customFormat="1" x14ac:dyDescent="0.25">
      <c r="A1133" s="103"/>
      <c r="B1133" s="103"/>
    </row>
    <row r="1134" spans="1:2" s="321" customFormat="1" x14ac:dyDescent="0.25">
      <c r="A1134" s="103"/>
      <c r="B1134" s="103"/>
    </row>
    <row r="1135" spans="1:2" s="321" customFormat="1" x14ac:dyDescent="0.25">
      <c r="A1135" s="103"/>
      <c r="B1135" s="103"/>
    </row>
    <row r="1136" spans="1:2" s="321" customFormat="1" x14ac:dyDescent="0.25">
      <c r="A1136" s="103"/>
      <c r="B1136" s="101"/>
    </row>
    <row r="1137" spans="1:2" s="321" customFormat="1" x14ac:dyDescent="0.25">
      <c r="A1137" s="103"/>
    </row>
    <row r="1138" spans="1:2" s="321" customFormat="1" x14ac:dyDescent="0.25">
      <c r="A1138" s="103"/>
    </row>
    <row r="1139" spans="1:2" s="321" customFormat="1" x14ac:dyDescent="0.25">
      <c r="A1139" s="103"/>
    </row>
    <row r="1140" spans="1:2" s="321" customFormat="1" x14ac:dyDescent="0.25">
      <c r="A1140" s="103"/>
    </row>
    <row r="1141" spans="1:2" s="321" customFormat="1" x14ac:dyDescent="0.25">
      <c r="A1141" s="103"/>
      <c r="B1141" s="103"/>
    </row>
    <row r="1142" spans="1:2" s="321" customFormat="1" x14ac:dyDescent="0.25">
      <c r="A1142" s="103"/>
      <c r="B1142" s="103"/>
    </row>
    <row r="1143" spans="1:2" s="321" customFormat="1" x14ac:dyDescent="0.25">
      <c r="A1143" s="103"/>
      <c r="B1143" s="103"/>
    </row>
    <row r="1144" spans="1:2" s="321" customFormat="1" x14ac:dyDescent="0.25">
      <c r="A1144" s="103"/>
      <c r="B1144" s="103"/>
    </row>
    <row r="1145" spans="1:2" s="321" customFormat="1" x14ac:dyDescent="0.25">
      <c r="A1145" s="103"/>
      <c r="B1145" s="103"/>
    </row>
    <row r="1146" spans="1:2" s="321" customFormat="1" x14ac:dyDescent="0.25">
      <c r="A1146" s="103"/>
      <c r="B1146" s="103"/>
    </row>
    <row r="1147" spans="1:2" s="321" customFormat="1" x14ac:dyDescent="0.25">
      <c r="A1147" s="103"/>
      <c r="B1147" s="103"/>
    </row>
    <row r="1148" spans="1:2" s="321" customFormat="1" x14ac:dyDescent="0.25">
      <c r="A1148" s="103"/>
      <c r="B1148" s="103"/>
    </row>
    <row r="1149" spans="1:2" s="321" customFormat="1" x14ac:dyDescent="0.25">
      <c r="A1149" s="103"/>
      <c r="B1149" s="103"/>
    </row>
    <row r="1150" spans="1:2" s="321" customFormat="1" x14ac:dyDescent="0.25">
      <c r="A1150" s="103"/>
      <c r="B1150" s="103"/>
    </row>
    <row r="1151" spans="1:2" s="321" customFormat="1" x14ac:dyDescent="0.25">
      <c r="A1151" s="103"/>
      <c r="B1151" s="103"/>
    </row>
    <row r="1152" spans="1:2" s="321" customFormat="1" x14ac:dyDescent="0.25">
      <c r="A1152" s="103"/>
      <c r="B1152" s="103"/>
    </row>
    <row r="1153" spans="1:2" s="321" customFormat="1" x14ac:dyDescent="0.25">
      <c r="A1153" s="103"/>
      <c r="B1153" s="103"/>
    </row>
    <row r="1154" spans="1:2" s="321" customFormat="1" x14ac:dyDescent="0.25">
      <c r="A1154" s="103"/>
      <c r="B1154" s="103"/>
    </row>
    <row r="1155" spans="1:2" s="321" customFormat="1" x14ac:dyDescent="0.25">
      <c r="A1155" s="103"/>
      <c r="B1155" s="103"/>
    </row>
    <row r="1156" spans="1:2" s="321" customFormat="1" x14ac:dyDescent="0.25">
      <c r="A1156" s="103"/>
      <c r="B1156" s="103"/>
    </row>
    <row r="1157" spans="1:2" s="321" customFormat="1" x14ac:dyDescent="0.25">
      <c r="A1157" s="103"/>
      <c r="B1157" s="103"/>
    </row>
    <row r="1158" spans="1:2" s="321" customFormat="1" x14ac:dyDescent="0.25">
      <c r="A1158" s="103"/>
      <c r="B1158" s="103"/>
    </row>
    <row r="1159" spans="1:2" s="321" customFormat="1" x14ac:dyDescent="0.25">
      <c r="A1159" s="103"/>
      <c r="B1159" s="103"/>
    </row>
    <row r="1160" spans="1:2" s="321" customFormat="1" x14ac:dyDescent="0.25">
      <c r="A1160" s="103"/>
      <c r="B1160" s="103"/>
    </row>
    <row r="1161" spans="1:2" s="321" customFormat="1" x14ac:dyDescent="0.25">
      <c r="A1161" s="103"/>
      <c r="B1161" s="103"/>
    </row>
    <row r="1162" spans="1:2" s="321" customFormat="1" x14ac:dyDescent="0.25">
      <c r="A1162" s="103"/>
      <c r="B1162" s="103"/>
    </row>
    <row r="1163" spans="1:2" s="321" customFormat="1" x14ac:dyDescent="0.25">
      <c r="A1163" s="103"/>
      <c r="B1163" s="103"/>
    </row>
    <row r="1164" spans="1:2" s="321" customFormat="1" x14ac:dyDescent="0.25">
      <c r="A1164" s="103"/>
      <c r="B1164" s="103"/>
    </row>
    <row r="1165" spans="1:2" s="321" customFormat="1" x14ac:dyDescent="0.25">
      <c r="A1165" s="103"/>
      <c r="B1165" s="103"/>
    </row>
    <row r="1166" spans="1:2" s="321" customFormat="1" x14ac:dyDescent="0.25">
      <c r="A1166" s="103"/>
      <c r="B1166" s="103"/>
    </row>
    <row r="1167" spans="1:2" s="321" customFormat="1" x14ac:dyDescent="0.25">
      <c r="A1167" s="103"/>
      <c r="B1167" s="103"/>
    </row>
    <row r="1168" spans="1:2" s="321" customFormat="1" x14ac:dyDescent="0.25">
      <c r="A1168" s="103"/>
      <c r="B1168" s="103"/>
    </row>
    <row r="1169" spans="1:2" s="321" customFormat="1" x14ac:dyDescent="0.25">
      <c r="A1169" s="103"/>
      <c r="B1169" s="103"/>
    </row>
    <row r="1170" spans="1:2" s="321" customFormat="1" x14ac:dyDescent="0.25">
      <c r="A1170" s="103"/>
      <c r="B1170" s="103"/>
    </row>
    <row r="1171" spans="1:2" s="321" customFormat="1" x14ac:dyDescent="0.25">
      <c r="A1171" s="103"/>
      <c r="B1171" s="103"/>
    </row>
    <row r="1172" spans="1:2" s="321" customFormat="1" x14ac:dyDescent="0.25">
      <c r="A1172" s="103"/>
      <c r="B1172" s="103"/>
    </row>
    <row r="1173" spans="1:2" s="321" customFormat="1" x14ac:dyDescent="0.25">
      <c r="A1173" s="103"/>
      <c r="B1173" s="103"/>
    </row>
    <row r="1174" spans="1:2" s="321" customFormat="1" x14ac:dyDescent="0.25">
      <c r="A1174" s="103"/>
      <c r="B1174" s="103"/>
    </row>
    <row r="1175" spans="1:2" s="321" customFormat="1" x14ac:dyDescent="0.25">
      <c r="A1175" s="103"/>
      <c r="B1175" s="103"/>
    </row>
    <row r="1176" spans="1:2" s="321" customFormat="1" x14ac:dyDescent="0.25">
      <c r="A1176" s="103"/>
      <c r="B1176" s="103"/>
    </row>
    <row r="1177" spans="1:2" s="321" customFormat="1" x14ac:dyDescent="0.25">
      <c r="A1177" s="103"/>
      <c r="B1177" s="103"/>
    </row>
    <row r="1178" spans="1:2" s="321" customFormat="1" x14ac:dyDescent="0.25">
      <c r="A1178" s="103"/>
      <c r="B1178" s="103"/>
    </row>
    <row r="1179" spans="1:2" s="321" customFormat="1" x14ac:dyDescent="0.25">
      <c r="A1179" s="103"/>
      <c r="B1179" s="103"/>
    </row>
    <row r="1180" spans="1:2" s="321" customFormat="1" x14ac:dyDescent="0.25">
      <c r="A1180" s="103"/>
      <c r="B1180" s="103"/>
    </row>
    <row r="1181" spans="1:2" s="321" customFormat="1" x14ac:dyDescent="0.25">
      <c r="A1181" s="103"/>
      <c r="B1181" s="103"/>
    </row>
    <row r="1182" spans="1:2" s="321" customFormat="1" x14ac:dyDescent="0.25">
      <c r="A1182" s="103"/>
      <c r="B1182" s="103"/>
    </row>
    <row r="1183" spans="1:2" s="321" customFormat="1" x14ac:dyDescent="0.25">
      <c r="A1183" s="103"/>
      <c r="B1183" s="103"/>
    </row>
    <row r="1184" spans="1:2" s="321" customFormat="1" x14ac:dyDescent="0.25">
      <c r="A1184" s="103"/>
      <c r="B1184" s="103"/>
    </row>
    <row r="1185" spans="1:2" s="321" customFormat="1" x14ac:dyDescent="0.25">
      <c r="A1185" s="103"/>
      <c r="B1185" s="103"/>
    </row>
    <row r="1186" spans="1:2" s="321" customFormat="1" x14ac:dyDescent="0.25">
      <c r="A1186" s="103"/>
      <c r="B1186" s="103"/>
    </row>
    <row r="1187" spans="1:2" s="321" customFormat="1" x14ac:dyDescent="0.25">
      <c r="A1187" s="103"/>
      <c r="B1187" s="103"/>
    </row>
    <row r="1188" spans="1:2" s="321" customFormat="1" x14ac:dyDescent="0.25">
      <c r="A1188" s="103"/>
      <c r="B1188" s="103"/>
    </row>
    <row r="1189" spans="1:2" s="321" customFormat="1" x14ac:dyDescent="0.25">
      <c r="A1189" s="103"/>
      <c r="B1189" s="103"/>
    </row>
    <row r="1190" spans="1:2" s="321" customFormat="1" x14ac:dyDescent="0.25">
      <c r="A1190" s="103"/>
      <c r="B1190" s="101"/>
    </row>
    <row r="1191" spans="1:2" s="321" customFormat="1" x14ac:dyDescent="0.25">
      <c r="A1191" s="103"/>
    </row>
    <row r="1192" spans="1:2" s="321" customFormat="1" x14ac:dyDescent="0.25">
      <c r="A1192" s="103"/>
    </row>
    <row r="1193" spans="1:2" s="321" customFormat="1" x14ac:dyDescent="0.25">
      <c r="A1193" s="103"/>
    </row>
    <row r="1194" spans="1:2" s="321" customFormat="1" x14ac:dyDescent="0.25">
      <c r="A1194" s="103"/>
    </row>
    <row r="1195" spans="1:2" s="321" customFormat="1" x14ac:dyDescent="0.25">
      <c r="A1195" s="103"/>
      <c r="B1195" s="101"/>
    </row>
    <row r="1196" spans="1:2" s="321" customFormat="1" x14ac:dyDescent="0.25">
      <c r="A1196" s="103"/>
    </row>
    <row r="1197" spans="1:2" s="321" customFormat="1" x14ac:dyDescent="0.25">
      <c r="A1197" s="103"/>
    </row>
    <row r="1198" spans="1:2" s="321" customFormat="1" x14ac:dyDescent="0.25">
      <c r="A1198" s="103"/>
    </row>
    <row r="1199" spans="1:2" s="321" customFormat="1" x14ac:dyDescent="0.25">
      <c r="A1199" s="103"/>
      <c r="B1199" s="103"/>
    </row>
    <row r="1200" spans="1:2" s="321" customFormat="1" x14ac:dyDescent="0.25">
      <c r="A1200" s="103"/>
      <c r="B1200" s="103"/>
    </row>
    <row r="1201" spans="1:2" s="321" customFormat="1" x14ac:dyDescent="0.25">
      <c r="A1201" s="103"/>
      <c r="B1201" s="103"/>
    </row>
    <row r="1202" spans="1:2" s="321" customFormat="1" x14ac:dyDescent="0.25">
      <c r="A1202" s="103"/>
      <c r="B1202" s="103"/>
    </row>
    <row r="1203" spans="1:2" s="321" customFormat="1" x14ac:dyDescent="0.25">
      <c r="A1203" s="103"/>
      <c r="B1203" s="103"/>
    </row>
    <row r="1204" spans="1:2" s="321" customFormat="1" x14ac:dyDescent="0.25">
      <c r="A1204" s="103"/>
      <c r="B1204" s="103"/>
    </row>
    <row r="1205" spans="1:2" s="321" customFormat="1" x14ac:dyDescent="0.25">
      <c r="A1205" s="103"/>
      <c r="B1205" s="103"/>
    </row>
    <row r="1206" spans="1:2" s="321" customFormat="1" x14ac:dyDescent="0.25">
      <c r="A1206" s="103"/>
      <c r="B1206" s="103"/>
    </row>
    <row r="1207" spans="1:2" s="321" customFormat="1" x14ac:dyDescent="0.25">
      <c r="A1207" s="103"/>
      <c r="B1207" s="103"/>
    </row>
    <row r="1208" spans="1:2" s="321" customFormat="1" x14ac:dyDescent="0.25">
      <c r="A1208" s="103"/>
      <c r="B1208" s="103"/>
    </row>
    <row r="1209" spans="1:2" s="321" customFormat="1" x14ac:dyDescent="0.25">
      <c r="A1209" s="103"/>
      <c r="B1209" s="103"/>
    </row>
    <row r="1210" spans="1:2" s="321" customFormat="1" x14ac:dyDescent="0.25">
      <c r="A1210" s="103"/>
      <c r="B1210" s="103"/>
    </row>
    <row r="1211" spans="1:2" s="321" customFormat="1" x14ac:dyDescent="0.25">
      <c r="A1211" s="103"/>
      <c r="B1211" s="103"/>
    </row>
    <row r="1212" spans="1:2" s="321" customFormat="1" x14ac:dyDescent="0.25">
      <c r="A1212" s="103"/>
      <c r="B1212" s="103"/>
    </row>
    <row r="1213" spans="1:2" s="321" customFormat="1" x14ac:dyDescent="0.25">
      <c r="A1213" s="103"/>
      <c r="B1213" s="103"/>
    </row>
    <row r="1214" spans="1:2" s="321" customFormat="1" x14ac:dyDescent="0.25">
      <c r="A1214" s="103"/>
      <c r="B1214" s="103"/>
    </row>
    <row r="1215" spans="1:2" s="321" customFormat="1" x14ac:dyDescent="0.25">
      <c r="A1215" s="103"/>
      <c r="B1215" s="103"/>
    </row>
    <row r="1216" spans="1:2" s="321" customFormat="1" x14ac:dyDescent="0.25">
      <c r="A1216" s="103"/>
      <c r="B1216" s="103"/>
    </row>
    <row r="1217" spans="1:2" s="321" customFormat="1" x14ac:dyDescent="0.25">
      <c r="A1217" s="103"/>
      <c r="B1217" s="101"/>
    </row>
    <row r="1218" spans="1:2" s="321" customFormat="1" x14ac:dyDescent="0.25">
      <c r="A1218" s="103"/>
    </row>
    <row r="1219" spans="1:2" s="321" customFormat="1" x14ac:dyDescent="0.25">
      <c r="A1219" s="103"/>
    </row>
    <row r="1220" spans="1:2" s="321" customFormat="1" x14ac:dyDescent="0.25">
      <c r="A1220" s="103"/>
    </row>
    <row r="1221" spans="1:2" s="321" customFormat="1" x14ac:dyDescent="0.25">
      <c r="A1221" s="103"/>
      <c r="B1221" s="101"/>
    </row>
    <row r="1222" spans="1:2" s="321" customFormat="1" x14ac:dyDescent="0.25">
      <c r="A1222" s="103"/>
    </row>
    <row r="1223" spans="1:2" s="321" customFormat="1" x14ac:dyDescent="0.25">
      <c r="A1223" s="103"/>
    </row>
    <row r="1224" spans="1:2" s="321" customFormat="1" x14ac:dyDescent="0.25">
      <c r="A1224" s="103"/>
    </row>
    <row r="1225" spans="1:2" s="321" customFormat="1" x14ac:dyDescent="0.25">
      <c r="A1225" s="103"/>
    </row>
    <row r="1226" spans="1:2" s="321" customFormat="1" x14ac:dyDescent="0.25">
      <c r="A1226" s="103"/>
      <c r="B1226" s="101"/>
    </row>
    <row r="1227" spans="1:2" s="321" customFormat="1" x14ac:dyDescent="0.25">
      <c r="A1227" s="103"/>
    </row>
    <row r="1228" spans="1:2" s="321" customFormat="1" x14ac:dyDescent="0.25">
      <c r="A1228" s="103"/>
    </row>
    <row r="1229" spans="1:2" s="321" customFormat="1" x14ac:dyDescent="0.25">
      <c r="A1229" s="103"/>
    </row>
    <row r="1230" spans="1:2" s="321" customFormat="1" x14ac:dyDescent="0.25">
      <c r="A1230" s="103"/>
      <c r="B1230" s="103"/>
    </row>
    <row r="1231" spans="1:2" s="321" customFormat="1" x14ac:dyDescent="0.25">
      <c r="A1231" s="103"/>
      <c r="B1231" s="103"/>
    </row>
    <row r="1232" spans="1:2" s="321" customFormat="1" x14ac:dyDescent="0.25">
      <c r="A1232" s="103"/>
      <c r="B1232" s="103"/>
    </row>
    <row r="1233" spans="1:2" s="321" customFormat="1" x14ac:dyDescent="0.25">
      <c r="A1233" s="103"/>
      <c r="B1233" s="103"/>
    </row>
    <row r="1234" spans="1:2" s="321" customFormat="1" x14ac:dyDescent="0.25">
      <c r="A1234" s="103"/>
      <c r="B1234" s="103"/>
    </row>
    <row r="1235" spans="1:2" s="321" customFormat="1" x14ac:dyDescent="0.25">
      <c r="A1235" s="103"/>
      <c r="B1235" s="103"/>
    </row>
    <row r="1236" spans="1:2" s="321" customFormat="1" x14ac:dyDescent="0.25">
      <c r="A1236" s="103"/>
      <c r="B1236" s="103"/>
    </row>
    <row r="1237" spans="1:2" s="321" customFormat="1" x14ac:dyDescent="0.25">
      <c r="A1237" s="103"/>
      <c r="B1237" s="103"/>
    </row>
    <row r="1238" spans="1:2" s="321" customFormat="1" x14ac:dyDescent="0.25">
      <c r="A1238" s="103"/>
      <c r="B1238" s="103"/>
    </row>
    <row r="1239" spans="1:2" s="321" customFormat="1" x14ac:dyDescent="0.25">
      <c r="A1239" s="103"/>
      <c r="B1239" s="103"/>
    </row>
    <row r="1240" spans="1:2" s="321" customFormat="1" x14ac:dyDescent="0.25">
      <c r="A1240" s="103"/>
      <c r="B1240" s="103"/>
    </row>
    <row r="1241" spans="1:2" s="321" customFormat="1" x14ac:dyDescent="0.25">
      <c r="A1241" s="103"/>
      <c r="B1241" s="103"/>
    </row>
    <row r="1242" spans="1:2" s="321" customFormat="1" x14ac:dyDescent="0.25">
      <c r="A1242" s="103"/>
      <c r="B1242" s="103"/>
    </row>
    <row r="1243" spans="1:2" s="321" customFormat="1" x14ac:dyDescent="0.25">
      <c r="A1243" s="103"/>
      <c r="B1243" s="103"/>
    </row>
    <row r="1244" spans="1:2" s="321" customFormat="1" x14ac:dyDescent="0.25">
      <c r="A1244" s="103"/>
      <c r="B1244" s="103"/>
    </row>
    <row r="1245" spans="1:2" s="321" customFormat="1" x14ac:dyDescent="0.25">
      <c r="A1245" s="103"/>
      <c r="B1245" s="103"/>
    </row>
    <row r="1246" spans="1:2" s="321" customFormat="1" x14ac:dyDescent="0.25">
      <c r="A1246" s="103"/>
      <c r="B1246" s="103"/>
    </row>
    <row r="1247" spans="1:2" s="321" customFormat="1" x14ac:dyDescent="0.25">
      <c r="A1247" s="103"/>
      <c r="B1247" s="101"/>
    </row>
    <row r="1248" spans="1:2" s="321" customFormat="1" x14ac:dyDescent="0.25">
      <c r="A1248" s="103"/>
    </row>
    <row r="1249" spans="1:2" s="321" customFormat="1" x14ac:dyDescent="0.25">
      <c r="A1249" s="103"/>
    </row>
    <row r="1250" spans="1:2" s="321" customFormat="1" x14ac:dyDescent="0.25">
      <c r="A1250" s="103"/>
    </row>
    <row r="1251" spans="1:2" s="321" customFormat="1" x14ac:dyDescent="0.25">
      <c r="A1251" s="103"/>
    </row>
    <row r="1252" spans="1:2" s="321" customFormat="1" x14ac:dyDescent="0.25">
      <c r="A1252" s="103"/>
      <c r="B1252" s="101"/>
    </row>
    <row r="1253" spans="1:2" s="321" customFormat="1" x14ac:dyDescent="0.25">
      <c r="A1253" s="103"/>
    </row>
    <row r="1254" spans="1:2" s="321" customFormat="1" x14ac:dyDescent="0.25">
      <c r="A1254" s="103"/>
    </row>
    <row r="1255" spans="1:2" s="321" customFormat="1" x14ac:dyDescent="0.25">
      <c r="A1255" s="103"/>
    </row>
    <row r="1256" spans="1:2" s="321" customFormat="1" x14ac:dyDescent="0.25">
      <c r="A1256" s="103"/>
    </row>
    <row r="1257" spans="1:2" s="321" customFormat="1" x14ac:dyDescent="0.25">
      <c r="A1257" s="103"/>
    </row>
    <row r="1258" spans="1:2" s="321" customFormat="1" x14ac:dyDescent="0.25">
      <c r="A1258" s="103"/>
      <c r="B1258" s="103"/>
    </row>
    <row r="1259" spans="1:2" s="321" customFormat="1" x14ac:dyDescent="0.25">
      <c r="A1259" s="103"/>
      <c r="B1259" s="103"/>
    </row>
    <row r="1260" spans="1:2" s="321" customFormat="1" x14ac:dyDescent="0.25">
      <c r="A1260" s="103"/>
      <c r="B1260" s="103"/>
    </row>
    <row r="1261" spans="1:2" s="321" customFormat="1" x14ac:dyDescent="0.25">
      <c r="A1261" s="103"/>
      <c r="B1261" s="103"/>
    </row>
    <row r="1262" spans="1:2" s="321" customFormat="1" x14ac:dyDescent="0.25">
      <c r="A1262" s="103"/>
      <c r="B1262" s="103"/>
    </row>
    <row r="1263" spans="1:2" s="321" customFormat="1" x14ac:dyDescent="0.25">
      <c r="A1263" s="103"/>
      <c r="B1263" s="103"/>
    </row>
    <row r="1264" spans="1:2" s="321" customFormat="1" x14ac:dyDescent="0.25">
      <c r="A1264" s="103"/>
      <c r="B1264" s="103"/>
    </row>
    <row r="1265" spans="1:2" s="321" customFormat="1" x14ac:dyDescent="0.25">
      <c r="A1265" s="103"/>
      <c r="B1265" s="103"/>
    </row>
    <row r="1266" spans="1:2" s="321" customFormat="1" x14ac:dyDescent="0.25">
      <c r="A1266" s="103"/>
      <c r="B1266" s="101"/>
    </row>
    <row r="1267" spans="1:2" s="321" customFormat="1" x14ac:dyDescent="0.25">
      <c r="A1267" s="103"/>
    </row>
    <row r="1268" spans="1:2" s="321" customFormat="1" x14ac:dyDescent="0.25">
      <c r="A1268" s="103"/>
    </row>
    <row r="1269" spans="1:2" s="321" customFormat="1" x14ac:dyDescent="0.25">
      <c r="A1269" s="103"/>
    </row>
    <row r="1270" spans="1:2" s="321" customFormat="1" x14ac:dyDescent="0.25">
      <c r="A1270" s="103"/>
    </row>
    <row r="1271" spans="1:2" s="321" customFormat="1" x14ac:dyDescent="0.25">
      <c r="A1271" s="103"/>
      <c r="B1271" s="103"/>
    </row>
    <row r="1272" spans="1:2" s="321" customFormat="1" x14ac:dyDescent="0.25">
      <c r="A1272" s="103"/>
      <c r="B1272" s="103"/>
    </row>
    <row r="1273" spans="1:2" s="321" customFormat="1" x14ac:dyDescent="0.25">
      <c r="A1273" s="103"/>
      <c r="B1273" s="103"/>
    </row>
    <row r="1274" spans="1:2" s="321" customFormat="1" x14ac:dyDescent="0.25">
      <c r="A1274" s="103"/>
      <c r="B1274" s="103"/>
    </row>
    <row r="1275" spans="1:2" s="321" customFormat="1" x14ac:dyDescent="0.25">
      <c r="A1275" s="103"/>
      <c r="B1275" s="103"/>
    </row>
    <row r="1276" spans="1:2" s="321" customFormat="1" x14ac:dyDescent="0.25">
      <c r="A1276" s="103"/>
      <c r="B1276" s="103"/>
    </row>
    <row r="1277" spans="1:2" s="321" customFormat="1" x14ac:dyDescent="0.25">
      <c r="A1277" s="103"/>
      <c r="B1277" s="103"/>
    </row>
    <row r="1278" spans="1:2" s="321" customFormat="1" x14ac:dyDescent="0.25">
      <c r="A1278" s="103"/>
      <c r="B1278" s="103"/>
    </row>
    <row r="1279" spans="1:2" s="321" customFormat="1" x14ac:dyDescent="0.25">
      <c r="A1279" s="103"/>
      <c r="B1279" s="103"/>
    </row>
    <row r="1280" spans="1:2" s="321" customFormat="1" x14ac:dyDescent="0.25">
      <c r="A1280" s="103"/>
      <c r="B1280" s="103"/>
    </row>
    <row r="1281" spans="1:2" s="321" customFormat="1" x14ac:dyDescent="0.25">
      <c r="A1281" s="103"/>
      <c r="B1281" s="103"/>
    </row>
    <row r="1282" spans="1:2" s="321" customFormat="1" x14ac:dyDescent="0.25">
      <c r="A1282" s="103"/>
      <c r="B1282" s="103"/>
    </row>
    <row r="1283" spans="1:2" s="321" customFormat="1" x14ac:dyDescent="0.25">
      <c r="A1283" s="103"/>
      <c r="B1283" s="103"/>
    </row>
    <row r="1284" spans="1:2" s="321" customFormat="1" x14ac:dyDescent="0.25">
      <c r="A1284" s="103"/>
      <c r="B1284" s="103"/>
    </row>
    <row r="1285" spans="1:2" s="321" customFormat="1" x14ac:dyDescent="0.25">
      <c r="A1285" s="103"/>
      <c r="B1285" s="103"/>
    </row>
    <row r="1286" spans="1:2" s="321" customFormat="1" x14ac:dyDescent="0.25">
      <c r="A1286" s="103"/>
      <c r="B1286" s="103"/>
    </row>
    <row r="1287" spans="1:2" s="321" customFormat="1" x14ac:dyDescent="0.25">
      <c r="A1287" s="103"/>
      <c r="B1287" s="103"/>
    </row>
    <row r="1288" spans="1:2" s="321" customFormat="1" x14ac:dyDescent="0.25">
      <c r="A1288" s="103"/>
      <c r="B1288" s="103"/>
    </row>
    <row r="1289" spans="1:2" s="321" customFormat="1" x14ac:dyDescent="0.25">
      <c r="A1289" s="103"/>
      <c r="B1289" s="103"/>
    </row>
    <row r="1290" spans="1:2" s="321" customFormat="1" x14ac:dyDescent="0.25">
      <c r="A1290" s="103"/>
      <c r="B1290" s="103"/>
    </row>
    <row r="1291" spans="1:2" s="321" customFormat="1" x14ac:dyDescent="0.25">
      <c r="A1291" s="103"/>
      <c r="B1291" s="103"/>
    </row>
    <row r="1292" spans="1:2" s="321" customFormat="1" x14ac:dyDescent="0.25">
      <c r="A1292" s="103"/>
      <c r="B1292" s="103"/>
    </row>
    <row r="1293" spans="1:2" s="321" customFormat="1" x14ac:dyDescent="0.25">
      <c r="A1293" s="103"/>
      <c r="B1293" s="103"/>
    </row>
    <row r="1294" spans="1:2" s="321" customFormat="1" x14ac:dyDescent="0.25">
      <c r="A1294" s="103"/>
      <c r="B1294" s="103"/>
    </row>
    <row r="1295" spans="1:2" s="321" customFormat="1" x14ac:dyDescent="0.25">
      <c r="A1295" s="103"/>
      <c r="B1295" s="103"/>
    </row>
    <row r="1296" spans="1:2" s="321" customFormat="1" x14ac:dyDescent="0.25">
      <c r="A1296" s="103"/>
      <c r="B1296" s="103"/>
    </row>
    <row r="1297" spans="1:2" s="321" customFormat="1" x14ac:dyDescent="0.25">
      <c r="A1297" s="103"/>
      <c r="B1297" s="103"/>
    </row>
    <row r="1298" spans="1:2" s="321" customFormat="1" x14ac:dyDescent="0.25">
      <c r="A1298" s="103"/>
      <c r="B1298" s="103"/>
    </row>
    <row r="1299" spans="1:2" s="321" customFormat="1" x14ac:dyDescent="0.25">
      <c r="A1299" s="103"/>
      <c r="B1299" s="103"/>
    </row>
    <row r="1300" spans="1:2" s="321" customFormat="1" x14ac:dyDescent="0.25">
      <c r="A1300" s="103"/>
      <c r="B1300" s="103"/>
    </row>
    <row r="1301" spans="1:2" s="321" customFormat="1" x14ac:dyDescent="0.25">
      <c r="A1301" s="103"/>
      <c r="B1301" s="103"/>
    </row>
    <row r="1302" spans="1:2" s="321" customFormat="1" x14ac:dyDescent="0.25">
      <c r="A1302" s="103"/>
      <c r="B1302" s="103"/>
    </row>
    <row r="1303" spans="1:2" s="321" customFormat="1" x14ac:dyDescent="0.25">
      <c r="A1303" s="103"/>
      <c r="B1303" s="103"/>
    </row>
    <row r="1304" spans="1:2" s="321" customFormat="1" x14ac:dyDescent="0.25">
      <c r="A1304" s="103"/>
      <c r="B1304" s="103"/>
    </row>
    <row r="1305" spans="1:2" s="321" customFormat="1" x14ac:dyDescent="0.25">
      <c r="A1305" s="103"/>
      <c r="B1305" s="103"/>
    </row>
    <row r="1306" spans="1:2" s="321" customFormat="1" x14ac:dyDescent="0.25">
      <c r="A1306" s="103"/>
      <c r="B1306" s="103"/>
    </row>
    <row r="1307" spans="1:2" s="321" customFormat="1" x14ac:dyDescent="0.25">
      <c r="A1307" s="103"/>
      <c r="B1307" s="103"/>
    </row>
    <row r="1308" spans="1:2" s="321" customFormat="1" x14ac:dyDescent="0.25">
      <c r="A1308" s="103"/>
      <c r="B1308" s="101"/>
    </row>
    <row r="1309" spans="1:2" s="321" customFormat="1" x14ac:dyDescent="0.25">
      <c r="A1309" s="103"/>
    </row>
    <row r="1310" spans="1:2" s="321" customFormat="1" x14ac:dyDescent="0.25">
      <c r="A1310" s="103"/>
    </row>
    <row r="1311" spans="1:2" s="321" customFormat="1" x14ac:dyDescent="0.25">
      <c r="A1311" s="103"/>
    </row>
    <row r="1312" spans="1:2" s="321" customFormat="1" x14ac:dyDescent="0.25">
      <c r="A1312" s="103"/>
      <c r="B1312" s="103"/>
    </row>
    <row r="1313" spans="1:2" s="321" customFormat="1" x14ac:dyDescent="0.25">
      <c r="A1313" s="103"/>
      <c r="B1313" s="103"/>
    </row>
    <row r="1314" spans="1:2" s="321" customFormat="1" x14ac:dyDescent="0.25">
      <c r="A1314" s="103"/>
      <c r="B1314" s="103"/>
    </row>
    <row r="1315" spans="1:2" s="321" customFormat="1" x14ac:dyDescent="0.25">
      <c r="A1315" s="103"/>
      <c r="B1315" s="103"/>
    </row>
    <row r="1316" spans="1:2" s="321" customFormat="1" x14ac:dyDescent="0.25">
      <c r="A1316" s="103"/>
      <c r="B1316" s="103"/>
    </row>
    <row r="1317" spans="1:2" s="321" customFormat="1" x14ac:dyDescent="0.25">
      <c r="A1317" s="103"/>
      <c r="B1317" s="103"/>
    </row>
    <row r="1318" spans="1:2" s="321" customFormat="1" x14ac:dyDescent="0.25">
      <c r="A1318" s="103"/>
      <c r="B1318" s="103"/>
    </row>
    <row r="1319" spans="1:2" s="321" customFormat="1" x14ac:dyDescent="0.25">
      <c r="A1319" s="103"/>
      <c r="B1319" s="103"/>
    </row>
    <row r="1320" spans="1:2" s="321" customFormat="1" x14ac:dyDescent="0.25">
      <c r="A1320" s="103"/>
      <c r="B1320" s="103"/>
    </row>
    <row r="1321" spans="1:2" s="321" customFormat="1" x14ac:dyDescent="0.25">
      <c r="A1321" s="103"/>
      <c r="B1321" s="103"/>
    </row>
    <row r="1322" spans="1:2" s="321" customFormat="1" x14ac:dyDescent="0.25">
      <c r="A1322" s="103"/>
      <c r="B1322" s="103"/>
    </row>
    <row r="1323" spans="1:2" s="321" customFormat="1" x14ac:dyDescent="0.25">
      <c r="A1323" s="103"/>
      <c r="B1323" s="103"/>
    </row>
    <row r="1324" spans="1:2" s="321" customFormat="1" x14ac:dyDescent="0.25">
      <c r="A1324" s="103"/>
      <c r="B1324" s="103"/>
    </row>
    <row r="1325" spans="1:2" s="321" customFormat="1" x14ac:dyDescent="0.25">
      <c r="A1325" s="103"/>
      <c r="B1325" s="103"/>
    </row>
    <row r="1326" spans="1:2" s="321" customFormat="1" x14ac:dyDescent="0.25">
      <c r="A1326" s="103"/>
      <c r="B1326" s="101"/>
    </row>
    <row r="1327" spans="1:2" s="321" customFormat="1" x14ac:dyDescent="0.25">
      <c r="A1327" s="103"/>
    </row>
    <row r="1328" spans="1:2" s="321" customFormat="1" x14ac:dyDescent="0.25">
      <c r="A1328" s="103"/>
    </row>
    <row r="1329" spans="1:2" s="321" customFormat="1" x14ac:dyDescent="0.25">
      <c r="A1329" s="103"/>
    </row>
    <row r="1330" spans="1:2" s="321" customFormat="1" x14ac:dyDescent="0.25">
      <c r="A1330" s="103"/>
      <c r="B1330" s="103"/>
    </row>
    <row r="1331" spans="1:2" s="321" customFormat="1" x14ac:dyDescent="0.25">
      <c r="A1331" s="103"/>
      <c r="B1331" s="103"/>
    </row>
    <row r="1332" spans="1:2" s="321" customFormat="1" x14ac:dyDescent="0.25">
      <c r="A1332" s="103"/>
      <c r="B1332" s="103"/>
    </row>
    <row r="1333" spans="1:2" s="321" customFormat="1" x14ac:dyDescent="0.25">
      <c r="A1333" s="103"/>
      <c r="B1333" s="103"/>
    </row>
    <row r="1334" spans="1:2" s="321" customFormat="1" x14ac:dyDescent="0.25">
      <c r="A1334" s="103"/>
      <c r="B1334" s="103"/>
    </row>
    <row r="1335" spans="1:2" s="321" customFormat="1" x14ac:dyDescent="0.25">
      <c r="A1335" s="103"/>
      <c r="B1335" s="101"/>
    </row>
    <row r="1336" spans="1:2" s="321" customFormat="1" x14ac:dyDescent="0.25">
      <c r="A1336" s="103"/>
    </row>
    <row r="1337" spans="1:2" s="321" customFormat="1" x14ac:dyDescent="0.25">
      <c r="A1337" s="103"/>
    </row>
    <row r="1338" spans="1:2" s="321" customFormat="1" x14ac:dyDescent="0.25">
      <c r="A1338" s="103"/>
    </row>
    <row r="1339" spans="1:2" s="321" customFormat="1" x14ac:dyDescent="0.25">
      <c r="A1339" s="103"/>
    </row>
    <row r="1340" spans="1:2" s="321" customFormat="1" x14ac:dyDescent="0.25">
      <c r="A1340" s="103"/>
    </row>
    <row r="1341" spans="1:2" s="321" customFormat="1" x14ac:dyDescent="0.25">
      <c r="A1341" s="103"/>
      <c r="B1341" s="103"/>
    </row>
    <row r="1342" spans="1:2" s="321" customFormat="1" x14ac:dyDescent="0.25">
      <c r="A1342" s="103"/>
      <c r="B1342" s="103"/>
    </row>
    <row r="1343" spans="1:2" s="321" customFormat="1" x14ac:dyDescent="0.25">
      <c r="A1343" s="103"/>
      <c r="B1343" s="103"/>
    </row>
    <row r="1344" spans="1:2" s="321" customFormat="1" x14ac:dyDescent="0.25">
      <c r="A1344" s="103"/>
      <c r="B1344" s="103"/>
    </row>
    <row r="1345" spans="1:2" s="321" customFormat="1" x14ac:dyDescent="0.25">
      <c r="A1345" s="103"/>
      <c r="B1345" s="103"/>
    </row>
    <row r="1346" spans="1:2" s="321" customFormat="1" x14ac:dyDescent="0.25">
      <c r="A1346" s="103"/>
      <c r="B1346" s="103"/>
    </row>
    <row r="1347" spans="1:2" s="321" customFormat="1" x14ac:dyDescent="0.25">
      <c r="A1347" s="103"/>
      <c r="B1347" s="103"/>
    </row>
    <row r="1348" spans="1:2" s="321" customFormat="1" x14ac:dyDescent="0.25">
      <c r="A1348" s="103"/>
      <c r="B1348" s="103"/>
    </row>
    <row r="1349" spans="1:2" s="321" customFormat="1" x14ac:dyDescent="0.25">
      <c r="A1349" s="103"/>
      <c r="B1349" s="103"/>
    </row>
    <row r="1350" spans="1:2" s="321" customFormat="1" x14ac:dyDescent="0.25">
      <c r="A1350" s="103"/>
      <c r="B1350" s="103"/>
    </row>
    <row r="1351" spans="1:2" s="321" customFormat="1" x14ac:dyDescent="0.25">
      <c r="A1351" s="103"/>
      <c r="B1351" s="103"/>
    </row>
    <row r="1352" spans="1:2" s="321" customFormat="1" x14ac:dyDescent="0.25">
      <c r="A1352" s="103"/>
      <c r="B1352" s="103"/>
    </row>
    <row r="1353" spans="1:2" s="321" customFormat="1" x14ac:dyDescent="0.25">
      <c r="A1353" s="103"/>
      <c r="B1353" s="103"/>
    </row>
    <row r="1354" spans="1:2" s="321" customFormat="1" x14ac:dyDescent="0.25">
      <c r="A1354" s="103"/>
      <c r="B1354" s="103"/>
    </row>
    <row r="1355" spans="1:2" s="321" customFormat="1" x14ac:dyDescent="0.25">
      <c r="A1355" s="103"/>
      <c r="B1355" s="103"/>
    </row>
    <row r="1356" spans="1:2" s="321" customFormat="1" x14ac:dyDescent="0.25">
      <c r="A1356" s="103"/>
      <c r="B1356" s="103"/>
    </row>
    <row r="1357" spans="1:2" s="321" customFormat="1" x14ac:dyDescent="0.25">
      <c r="A1357" s="103"/>
      <c r="B1357" s="103"/>
    </row>
    <row r="1358" spans="1:2" s="321" customFormat="1" x14ac:dyDescent="0.25">
      <c r="A1358" s="103"/>
      <c r="B1358" s="103"/>
    </row>
    <row r="1359" spans="1:2" s="321" customFormat="1" x14ac:dyDescent="0.25">
      <c r="A1359" s="103"/>
      <c r="B1359" s="103"/>
    </row>
    <row r="1360" spans="1:2" s="321" customFormat="1" x14ac:dyDescent="0.25">
      <c r="A1360" s="103"/>
      <c r="B1360" s="103"/>
    </row>
    <row r="1361" spans="1:2" s="321" customFormat="1" x14ac:dyDescent="0.25">
      <c r="A1361" s="103"/>
      <c r="B1361" s="103"/>
    </row>
    <row r="1362" spans="1:2" s="321" customFormat="1" x14ac:dyDescent="0.25">
      <c r="A1362" s="103"/>
      <c r="B1362" s="103"/>
    </row>
    <row r="1363" spans="1:2" s="321" customFormat="1" x14ac:dyDescent="0.25">
      <c r="A1363" s="103"/>
      <c r="B1363" s="103"/>
    </row>
    <row r="1364" spans="1:2" s="321" customFormat="1" x14ac:dyDescent="0.25">
      <c r="A1364" s="103"/>
      <c r="B1364" s="103"/>
    </row>
    <row r="1365" spans="1:2" s="321" customFormat="1" x14ac:dyDescent="0.25">
      <c r="A1365" s="103"/>
      <c r="B1365" s="103"/>
    </row>
    <row r="1366" spans="1:2" s="321" customFormat="1" x14ac:dyDescent="0.25">
      <c r="A1366" s="103"/>
      <c r="B1366" s="103"/>
    </row>
    <row r="1367" spans="1:2" s="321" customFormat="1" x14ac:dyDescent="0.25">
      <c r="A1367" s="103"/>
      <c r="B1367" s="103"/>
    </row>
    <row r="1368" spans="1:2" s="321" customFormat="1" x14ac:dyDescent="0.25">
      <c r="A1368" s="103"/>
      <c r="B1368" s="103"/>
    </row>
    <row r="1369" spans="1:2" s="321" customFormat="1" x14ac:dyDescent="0.25">
      <c r="A1369" s="103"/>
      <c r="B1369" s="103"/>
    </row>
    <row r="1370" spans="1:2" s="321" customFormat="1" x14ac:dyDescent="0.25">
      <c r="A1370" s="103"/>
      <c r="B1370" s="101"/>
    </row>
    <row r="1371" spans="1:2" s="321" customFormat="1" x14ac:dyDescent="0.25">
      <c r="A1371" s="103"/>
    </row>
    <row r="1372" spans="1:2" s="321" customFormat="1" x14ac:dyDescent="0.25">
      <c r="A1372" s="103"/>
    </row>
    <row r="1373" spans="1:2" s="321" customFormat="1" x14ac:dyDescent="0.25">
      <c r="A1373" s="103"/>
    </row>
    <row r="1374" spans="1:2" s="321" customFormat="1" x14ac:dyDescent="0.25">
      <c r="A1374" s="103"/>
      <c r="B1374" s="103"/>
    </row>
    <row r="1375" spans="1:2" s="321" customFormat="1" x14ac:dyDescent="0.25">
      <c r="A1375" s="103"/>
      <c r="B1375" s="103"/>
    </row>
    <row r="1376" spans="1:2" s="321" customFormat="1" x14ac:dyDescent="0.25">
      <c r="A1376" s="103"/>
      <c r="B1376" s="103"/>
    </row>
    <row r="1377" spans="1:2" s="321" customFormat="1" x14ac:dyDescent="0.25">
      <c r="A1377" s="103"/>
      <c r="B1377" s="103"/>
    </row>
    <row r="1378" spans="1:2" s="321" customFormat="1" x14ac:dyDescent="0.25">
      <c r="A1378" s="103"/>
      <c r="B1378" s="103"/>
    </row>
    <row r="1379" spans="1:2" s="321" customFormat="1" x14ac:dyDescent="0.25">
      <c r="A1379" s="103"/>
      <c r="B1379" s="103"/>
    </row>
    <row r="1380" spans="1:2" s="321" customFormat="1" x14ac:dyDescent="0.25">
      <c r="A1380" s="103"/>
      <c r="B1380" s="103"/>
    </row>
    <row r="1381" spans="1:2" s="321" customFormat="1" x14ac:dyDescent="0.25">
      <c r="A1381" s="103"/>
      <c r="B1381" s="103"/>
    </row>
    <row r="1382" spans="1:2" s="321" customFormat="1" x14ac:dyDescent="0.25">
      <c r="A1382" s="103"/>
      <c r="B1382" s="103"/>
    </row>
    <row r="1383" spans="1:2" s="321" customFormat="1" x14ac:dyDescent="0.25">
      <c r="A1383" s="103"/>
      <c r="B1383" s="103"/>
    </row>
    <row r="1384" spans="1:2" s="321" customFormat="1" x14ac:dyDescent="0.25">
      <c r="A1384" s="103"/>
      <c r="B1384" s="103"/>
    </row>
    <row r="1385" spans="1:2" s="321" customFormat="1" x14ac:dyDescent="0.25">
      <c r="A1385" s="103"/>
      <c r="B1385" s="103"/>
    </row>
    <row r="1386" spans="1:2" s="321" customFormat="1" x14ac:dyDescent="0.25">
      <c r="A1386" s="103"/>
      <c r="B1386" s="103"/>
    </row>
    <row r="1387" spans="1:2" s="321" customFormat="1" x14ac:dyDescent="0.25">
      <c r="A1387" s="103"/>
      <c r="B1387" s="103"/>
    </row>
    <row r="1388" spans="1:2" s="321" customFormat="1" x14ac:dyDescent="0.25">
      <c r="A1388" s="103"/>
      <c r="B1388" s="103"/>
    </row>
    <row r="1389" spans="1:2" s="321" customFormat="1" x14ac:dyDescent="0.25">
      <c r="A1389" s="103"/>
      <c r="B1389" s="103"/>
    </row>
    <row r="1390" spans="1:2" s="321" customFormat="1" x14ac:dyDescent="0.25">
      <c r="A1390" s="103"/>
      <c r="B1390" s="103"/>
    </row>
    <row r="1391" spans="1:2" s="321" customFormat="1" x14ac:dyDescent="0.25">
      <c r="A1391" s="103"/>
      <c r="B1391" s="103"/>
    </row>
    <row r="1392" spans="1:2" s="321" customFormat="1" x14ac:dyDescent="0.25">
      <c r="A1392" s="103"/>
      <c r="B1392" s="103"/>
    </row>
    <row r="1393" spans="1:2" s="321" customFormat="1" x14ac:dyDescent="0.25">
      <c r="A1393" s="103"/>
      <c r="B1393" s="103"/>
    </row>
    <row r="1394" spans="1:2" s="321" customFormat="1" x14ac:dyDescent="0.25">
      <c r="A1394" s="103"/>
      <c r="B1394" s="103"/>
    </row>
    <row r="1395" spans="1:2" s="321" customFormat="1" x14ac:dyDescent="0.25">
      <c r="A1395" s="103"/>
      <c r="B1395" s="103"/>
    </row>
    <row r="1396" spans="1:2" s="321" customFormat="1" x14ac:dyDescent="0.25">
      <c r="A1396" s="103"/>
      <c r="B1396" s="103"/>
    </row>
    <row r="1397" spans="1:2" s="321" customFormat="1" x14ac:dyDescent="0.25">
      <c r="A1397" s="103"/>
      <c r="B1397" s="103"/>
    </row>
    <row r="1398" spans="1:2" s="321" customFormat="1" x14ac:dyDescent="0.25">
      <c r="A1398" s="103"/>
      <c r="B1398" s="103"/>
    </row>
    <row r="1399" spans="1:2" s="321" customFormat="1" x14ac:dyDescent="0.25">
      <c r="A1399" s="103"/>
      <c r="B1399" s="103"/>
    </row>
    <row r="1400" spans="1:2" s="321" customFormat="1" x14ac:dyDescent="0.25">
      <c r="A1400" s="103"/>
      <c r="B1400" s="103"/>
    </row>
    <row r="1401" spans="1:2" s="321" customFormat="1" x14ac:dyDescent="0.25">
      <c r="A1401" s="103"/>
      <c r="B1401" s="103"/>
    </row>
    <row r="1402" spans="1:2" s="321" customFormat="1" x14ac:dyDescent="0.25">
      <c r="A1402" s="103"/>
      <c r="B1402" s="103"/>
    </row>
    <row r="1403" spans="1:2" s="321" customFormat="1" x14ac:dyDescent="0.25">
      <c r="A1403" s="103"/>
      <c r="B1403" s="103"/>
    </row>
    <row r="1404" spans="1:2" s="321" customFormat="1" x14ac:dyDescent="0.25">
      <c r="A1404" s="103"/>
      <c r="B1404" s="103"/>
    </row>
    <row r="1405" spans="1:2" s="321" customFormat="1" x14ac:dyDescent="0.25">
      <c r="A1405" s="103"/>
      <c r="B1405" s="101"/>
    </row>
    <row r="1406" spans="1:2" s="321" customFormat="1" x14ac:dyDescent="0.25">
      <c r="A1406" s="103"/>
    </row>
    <row r="1407" spans="1:2" s="321" customFormat="1" x14ac:dyDescent="0.25">
      <c r="A1407" s="103"/>
    </row>
    <row r="1408" spans="1:2" s="321" customFormat="1" x14ac:dyDescent="0.25">
      <c r="A1408" s="103"/>
    </row>
    <row r="1409" spans="1:2" s="321" customFormat="1" x14ac:dyDescent="0.25">
      <c r="A1409" s="103"/>
      <c r="B1409" s="103"/>
    </row>
    <row r="1410" spans="1:2" s="321" customFormat="1" x14ac:dyDescent="0.25">
      <c r="A1410" s="103"/>
      <c r="B1410" s="103"/>
    </row>
    <row r="1411" spans="1:2" s="321" customFormat="1" x14ac:dyDescent="0.25">
      <c r="A1411" s="103"/>
      <c r="B1411" s="103"/>
    </row>
    <row r="1412" spans="1:2" s="321" customFormat="1" x14ac:dyDescent="0.25">
      <c r="A1412" s="103"/>
      <c r="B1412" s="103"/>
    </row>
    <row r="1413" spans="1:2" s="321" customFormat="1" x14ac:dyDescent="0.25">
      <c r="A1413" s="103"/>
      <c r="B1413" s="103"/>
    </row>
    <row r="1414" spans="1:2" s="321" customFormat="1" x14ac:dyDescent="0.25">
      <c r="A1414" s="103"/>
      <c r="B1414" s="103"/>
    </row>
    <row r="1415" spans="1:2" s="321" customFormat="1" x14ac:dyDescent="0.25">
      <c r="A1415" s="103"/>
      <c r="B1415" s="103"/>
    </row>
    <row r="1416" spans="1:2" s="321" customFormat="1" x14ac:dyDescent="0.25">
      <c r="A1416" s="103"/>
      <c r="B1416" s="103"/>
    </row>
    <row r="1417" spans="1:2" s="321" customFormat="1" x14ac:dyDescent="0.25">
      <c r="A1417" s="103"/>
      <c r="B1417" s="101"/>
    </row>
    <row r="1418" spans="1:2" s="321" customFormat="1" x14ac:dyDescent="0.25">
      <c r="A1418" s="103"/>
    </row>
    <row r="1419" spans="1:2" s="321" customFormat="1" x14ac:dyDescent="0.25">
      <c r="A1419" s="103"/>
    </row>
    <row r="1420" spans="1:2" s="321" customFormat="1" x14ac:dyDescent="0.25">
      <c r="A1420" s="103"/>
    </row>
    <row r="1421" spans="1:2" s="321" customFormat="1" x14ac:dyDescent="0.25">
      <c r="A1421" s="103"/>
    </row>
    <row r="1422" spans="1:2" s="321" customFormat="1" x14ac:dyDescent="0.25">
      <c r="A1422" s="103"/>
      <c r="B1422" s="103"/>
    </row>
    <row r="1423" spans="1:2" s="321" customFormat="1" x14ac:dyDescent="0.25">
      <c r="A1423" s="103"/>
      <c r="B1423" s="103"/>
    </row>
    <row r="1424" spans="1:2" s="321" customFormat="1" x14ac:dyDescent="0.25">
      <c r="A1424" s="103"/>
      <c r="B1424" s="103"/>
    </row>
    <row r="1425" spans="1:2" s="321" customFormat="1" x14ac:dyDescent="0.25">
      <c r="A1425" s="103"/>
      <c r="B1425" s="103"/>
    </row>
    <row r="1426" spans="1:2" s="321" customFormat="1" x14ac:dyDescent="0.25">
      <c r="A1426" s="103"/>
      <c r="B1426" s="103"/>
    </row>
    <row r="1427" spans="1:2" s="321" customFormat="1" x14ac:dyDescent="0.25">
      <c r="A1427" s="103"/>
      <c r="B1427" s="103"/>
    </row>
    <row r="1428" spans="1:2" s="321" customFormat="1" x14ac:dyDescent="0.25">
      <c r="A1428" s="103"/>
      <c r="B1428" s="103"/>
    </row>
    <row r="1429" spans="1:2" s="321" customFormat="1" x14ac:dyDescent="0.25">
      <c r="A1429" s="103"/>
      <c r="B1429" s="103"/>
    </row>
    <row r="1430" spans="1:2" s="321" customFormat="1" x14ac:dyDescent="0.25">
      <c r="A1430" s="103"/>
      <c r="B1430" s="103"/>
    </row>
    <row r="1431" spans="1:2" s="321" customFormat="1" x14ac:dyDescent="0.25">
      <c r="A1431" s="103"/>
      <c r="B1431" s="103"/>
    </row>
    <row r="1432" spans="1:2" s="321" customFormat="1" x14ac:dyDescent="0.25">
      <c r="A1432" s="103"/>
      <c r="B1432" s="103"/>
    </row>
    <row r="1433" spans="1:2" s="321" customFormat="1" x14ac:dyDescent="0.25">
      <c r="A1433" s="103"/>
      <c r="B1433" s="103"/>
    </row>
    <row r="1434" spans="1:2" s="321" customFormat="1" x14ac:dyDescent="0.25">
      <c r="A1434" s="103"/>
      <c r="B1434" s="103"/>
    </row>
    <row r="1435" spans="1:2" s="321" customFormat="1" x14ac:dyDescent="0.25">
      <c r="A1435" s="103"/>
      <c r="B1435" s="103"/>
    </row>
    <row r="1436" spans="1:2" s="321" customFormat="1" x14ac:dyDescent="0.25">
      <c r="A1436" s="103"/>
      <c r="B1436" s="103"/>
    </row>
    <row r="1437" spans="1:2" s="321" customFormat="1" x14ac:dyDescent="0.25">
      <c r="A1437" s="103"/>
      <c r="B1437" s="103"/>
    </row>
    <row r="1438" spans="1:2" s="321" customFormat="1" x14ac:dyDescent="0.25">
      <c r="A1438" s="103"/>
      <c r="B1438" s="103"/>
    </row>
    <row r="1439" spans="1:2" s="321" customFormat="1" x14ac:dyDescent="0.25">
      <c r="A1439" s="103"/>
      <c r="B1439" s="103"/>
    </row>
    <row r="1440" spans="1:2" s="321" customFormat="1" x14ac:dyDescent="0.25">
      <c r="A1440" s="103"/>
      <c r="B1440" s="103"/>
    </row>
    <row r="1441" spans="1:2" s="321" customFormat="1" x14ac:dyDescent="0.25">
      <c r="A1441" s="103"/>
      <c r="B1441" s="103"/>
    </row>
    <row r="1442" spans="1:2" s="321" customFormat="1" x14ac:dyDescent="0.25">
      <c r="A1442" s="103"/>
      <c r="B1442" s="103"/>
    </row>
    <row r="1443" spans="1:2" s="321" customFormat="1" x14ac:dyDescent="0.25">
      <c r="A1443" s="103"/>
      <c r="B1443" s="103"/>
    </row>
    <row r="1444" spans="1:2" s="321" customFormat="1" x14ac:dyDescent="0.25">
      <c r="A1444" s="103"/>
      <c r="B1444" s="103"/>
    </row>
    <row r="1445" spans="1:2" s="321" customFormat="1" x14ac:dyDescent="0.25">
      <c r="A1445" s="103"/>
      <c r="B1445" s="103"/>
    </row>
    <row r="1446" spans="1:2" s="321" customFormat="1" x14ac:dyDescent="0.25">
      <c r="A1446" s="103"/>
      <c r="B1446" s="103"/>
    </row>
    <row r="1447" spans="1:2" s="321" customFormat="1" x14ac:dyDescent="0.25">
      <c r="A1447" s="103"/>
      <c r="B1447" s="103"/>
    </row>
    <row r="1448" spans="1:2" s="321" customFormat="1" x14ac:dyDescent="0.25">
      <c r="A1448" s="103"/>
      <c r="B1448" s="103"/>
    </row>
    <row r="1449" spans="1:2" s="321" customFormat="1" x14ac:dyDescent="0.25">
      <c r="A1449" s="103"/>
      <c r="B1449" s="103"/>
    </row>
    <row r="1450" spans="1:2" s="321" customFormat="1" x14ac:dyDescent="0.25">
      <c r="A1450" s="103"/>
      <c r="B1450" s="103"/>
    </row>
    <row r="1451" spans="1:2" s="321" customFormat="1" x14ac:dyDescent="0.25">
      <c r="A1451" s="103"/>
      <c r="B1451" s="103"/>
    </row>
    <row r="1452" spans="1:2" s="321" customFormat="1" x14ac:dyDescent="0.25">
      <c r="A1452" s="103"/>
      <c r="B1452" s="103"/>
    </row>
    <row r="1453" spans="1:2" s="321" customFormat="1" x14ac:dyDescent="0.25">
      <c r="A1453" s="103"/>
      <c r="B1453" s="103"/>
    </row>
    <row r="1454" spans="1:2" s="321" customFormat="1" x14ac:dyDescent="0.25">
      <c r="A1454" s="103"/>
      <c r="B1454" s="103"/>
    </row>
    <row r="1455" spans="1:2" s="321" customFormat="1" x14ac:dyDescent="0.25">
      <c r="A1455" s="103"/>
      <c r="B1455" s="322"/>
    </row>
    <row r="1456" spans="1:2" s="321" customFormat="1" x14ac:dyDescent="0.25">
      <c r="A1456" s="103"/>
      <c r="B1456" s="103"/>
    </row>
    <row r="1457" spans="1:2" s="321" customFormat="1" x14ac:dyDescent="0.25">
      <c r="A1457" s="103"/>
      <c r="B1457" s="103"/>
    </row>
    <row r="1458" spans="1:2" s="321" customFormat="1" x14ac:dyDescent="0.25">
      <c r="A1458" s="103"/>
      <c r="B1458" s="103"/>
    </row>
    <row r="1459" spans="1:2" s="321" customFormat="1" x14ac:dyDescent="0.25">
      <c r="A1459" s="103"/>
      <c r="B1459" s="103"/>
    </row>
    <row r="1460" spans="1:2" s="321" customFormat="1" x14ac:dyDescent="0.25">
      <c r="A1460" s="103"/>
      <c r="B1460" s="103"/>
    </row>
    <row r="1461" spans="1:2" s="321" customFormat="1" x14ac:dyDescent="0.25">
      <c r="A1461" s="103"/>
      <c r="B1461" s="103"/>
    </row>
    <row r="1462" spans="1:2" s="321" customFormat="1" x14ac:dyDescent="0.25">
      <c r="A1462" s="103"/>
      <c r="B1462" s="103"/>
    </row>
    <row r="1463" spans="1:2" s="321" customFormat="1" x14ac:dyDescent="0.25">
      <c r="A1463" s="103"/>
      <c r="B1463" s="103"/>
    </row>
    <row r="1464" spans="1:2" s="321" customFormat="1" x14ac:dyDescent="0.25">
      <c r="A1464" s="103"/>
      <c r="B1464" s="103"/>
    </row>
    <row r="1465" spans="1:2" s="321" customFormat="1" x14ac:dyDescent="0.25">
      <c r="A1465" s="103"/>
      <c r="B1465" s="103"/>
    </row>
    <row r="1466" spans="1:2" s="321" customFormat="1" x14ac:dyDescent="0.25">
      <c r="A1466" s="103"/>
      <c r="B1466" s="103"/>
    </row>
    <row r="1467" spans="1:2" s="321" customFormat="1" x14ac:dyDescent="0.25">
      <c r="A1467" s="103"/>
      <c r="B1467" s="103"/>
    </row>
    <row r="1468" spans="1:2" s="321" customFormat="1" x14ac:dyDescent="0.25">
      <c r="A1468" s="103"/>
      <c r="B1468" s="103"/>
    </row>
    <row r="1469" spans="1:2" s="321" customFormat="1" x14ac:dyDescent="0.25">
      <c r="A1469" s="103"/>
      <c r="B1469" s="103"/>
    </row>
    <row r="1470" spans="1:2" s="321" customFormat="1" x14ac:dyDescent="0.25">
      <c r="A1470" s="103"/>
      <c r="B1470" s="103"/>
    </row>
    <row r="1471" spans="1:2" s="321" customFormat="1" x14ac:dyDescent="0.25">
      <c r="A1471" s="103"/>
      <c r="B1471" s="103"/>
    </row>
    <row r="1472" spans="1:2" s="321" customFormat="1" x14ac:dyDescent="0.25">
      <c r="A1472" s="103"/>
      <c r="B1472" s="103"/>
    </row>
    <row r="1473" spans="1:2" s="321" customFormat="1" x14ac:dyDescent="0.25">
      <c r="A1473" s="103"/>
      <c r="B1473" s="103"/>
    </row>
    <row r="1474" spans="1:2" s="321" customFormat="1" x14ac:dyDescent="0.25">
      <c r="A1474" s="103"/>
      <c r="B1474" s="103"/>
    </row>
    <row r="1475" spans="1:2" s="321" customFormat="1" x14ac:dyDescent="0.25">
      <c r="A1475" s="103"/>
      <c r="B1475" s="103"/>
    </row>
    <row r="1476" spans="1:2" s="321" customFormat="1" x14ac:dyDescent="0.25">
      <c r="A1476" s="103"/>
      <c r="B1476" s="103"/>
    </row>
    <row r="1477" spans="1:2" s="321" customFormat="1" x14ac:dyDescent="0.25">
      <c r="A1477" s="103"/>
      <c r="B1477" s="103"/>
    </row>
    <row r="1478" spans="1:2" s="321" customFormat="1" x14ac:dyDescent="0.25">
      <c r="A1478" s="103"/>
      <c r="B1478" s="101"/>
    </row>
    <row r="1479" spans="1:2" s="321" customFormat="1" x14ac:dyDescent="0.25">
      <c r="A1479" s="103"/>
    </row>
    <row r="1480" spans="1:2" s="321" customFormat="1" x14ac:dyDescent="0.25">
      <c r="A1480" s="103"/>
    </row>
    <row r="1481" spans="1:2" s="321" customFormat="1" x14ac:dyDescent="0.25">
      <c r="A1481" s="103"/>
    </row>
    <row r="1482" spans="1:2" s="321" customFormat="1" x14ac:dyDescent="0.25">
      <c r="A1482" s="103"/>
      <c r="B1482" s="103"/>
    </row>
    <row r="1483" spans="1:2" s="321" customFormat="1" x14ac:dyDescent="0.25">
      <c r="A1483" s="103"/>
      <c r="B1483" s="103"/>
    </row>
    <row r="1484" spans="1:2" s="321" customFormat="1" x14ac:dyDescent="0.25">
      <c r="A1484" s="103"/>
      <c r="B1484" s="103"/>
    </row>
    <row r="1485" spans="1:2" s="321" customFormat="1" x14ac:dyDescent="0.25">
      <c r="A1485" s="103"/>
      <c r="B1485" s="103"/>
    </row>
    <row r="1486" spans="1:2" s="321" customFormat="1" x14ac:dyDescent="0.25">
      <c r="A1486" s="103"/>
      <c r="B1486" s="103"/>
    </row>
    <row r="1487" spans="1:2" s="321" customFormat="1" x14ac:dyDescent="0.25">
      <c r="A1487" s="103"/>
      <c r="B1487" s="103"/>
    </row>
    <row r="1488" spans="1:2" s="321" customFormat="1" x14ac:dyDescent="0.25">
      <c r="A1488" s="103"/>
      <c r="B1488" s="103"/>
    </row>
    <row r="1489" spans="1:2" s="321" customFormat="1" x14ac:dyDescent="0.25">
      <c r="A1489" s="103"/>
      <c r="B1489" s="103"/>
    </row>
    <row r="1490" spans="1:2" s="321" customFormat="1" x14ac:dyDescent="0.25">
      <c r="A1490" s="103"/>
      <c r="B1490" s="103"/>
    </row>
    <row r="1491" spans="1:2" s="321" customFormat="1" x14ac:dyDescent="0.25">
      <c r="A1491" s="103"/>
      <c r="B1491" s="103"/>
    </row>
    <row r="1492" spans="1:2" s="321" customFormat="1" x14ac:dyDescent="0.25">
      <c r="A1492" s="103"/>
      <c r="B1492" s="103"/>
    </row>
    <row r="1493" spans="1:2" s="321" customFormat="1" x14ac:dyDescent="0.25">
      <c r="A1493" s="103"/>
      <c r="B1493" s="103"/>
    </row>
    <row r="1494" spans="1:2" s="321" customFormat="1" x14ac:dyDescent="0.25">
      <c r="A1494" s="103"/>
      <c r="B1494" s="103"/>
    </row>
    <row r="1495" spans="1:2" s="321" customFormat="1" x14ac:dyDescent="0.25">
      <c r="A1495" s="103"/>
      <c r="B1495" s="103"/>
    </row>
    <row r="1496" spans="1:2" s="321" customFormat="1" x14ac:dyDescent="0.25">
      <c r="A1496" s="103"/>
      <c r="B1496" s="103"/>
    </row>
    <row r="1497" spans="1:2" s="321" customFormat="1" x14ac:dyDescent="0.25">
      <c r="A1497" s="103"/>
      <c r="B1497" s="103"/>
    </row>
    <row r="1498" spans="1:2" s="321" customFormat="1" x14ac:dyDescent="0.25">
      <c r="A1498" s="103"/>
      <c r="B1498" s="103"/>
    </row>
    <row r="1499" spans="1:2" s="321" customFormat="1" x14ac:dyDescent="0.25">
      <c r="A1499" s="103"/>
      <c r="B1499" s="103"/>
    </row>
    <row r="1500" spans="1:2" s="321" customFormat="1" x14ac:dyDescent="0.25">
      <c r="A1500" s="103"/>
      <c r="B1500" s="103"/>
    </row>
    <row r="1501" spans="1:2" s="321" customFormat="1" x14ac:dyDescent="0.25">
      <c r="A1501" s="103"/>
      <c r="B1501" s="103"/>
    </row>
    <row r="1502" spans="1:2" s="321" customFormat="1" x14ac:dyDescent="0.25">
      <c r="A1502" s="103"/>
      <c r="B1502" s="103"/>
    </row>
    <row r="1503" spans="1:2" s="321" customFormat="1" x14ac:dyDescent="0.25">
      <c r="A1503" s="103"/>
      <c r="B1503" s="103"/>
    </row>
    <row r="1504" spans="1:2" s="321" customFormat="1" x14ac:dyDescent="0.25">
      <c r="A1504" s="103"/>
      <c r="B1504" s="103"/>
    </row>
    <row r="1505" spans="1:2" s="321" customFormat="1" x14ac:dyDescent="0.25">
      <c r="A1505" s="103"/>
      <c r="B1505" s="103"/>
    </row>
    <row r="1506" spans="1:2" s="321" customFormat="1" x14ac:dyDescent="0.25">
      <c r="A1506" s="103"/>
      <c r="B1506" s="103"/>
    </row>
    <row r="1507" spans="1:2" s="321" customFormat="1" x14ac:dyDescent="0.25">
      <c r="A1507" s="103"/>
      <c r="B1507" s="103"/>
    </row>
    <row r="1508" spans="1:2" s="321" customFormat="1" x14ac:dyDescent="0.25">
      <c r="A1508" s="103"/>
      <c r="B1508" s="103"/>
    </row>
    <row r="1509" spans="1:2" s="321" customFormat="1" x14ac:dyDescent="0.25">
      <c r="A1509" s="103"/>
      <c r="B1509" s="103"/>
    </row>
    <row r="1510" spans="1:2" s="321" customFormat="1" x14ac:dyDescent="0.25">
      <c r="A1510" s="103"/>
      <c r="B1510" s="103"/>
    </row>
    <row r="1511" spans="1:2" s="321" customFormat="1" x14ac:dyDescent="0.25">
      <c r="A1511" s="103"/>
      <c r="B1511" s="103"/>
    </row>
    <row r="1512" spans="1:2" s="321" customFormat="1" x14ac:dyDescent="0.25">
      <c r="A1512" s="103"/>
      <c r="B1512" s="103"/>
    </row>
    <row r="1513" spans="1:2" s="321" customFormat="1" x14ac:dyDescent="0.25">
      <c r="A1513" s="103"/>
      <c r="B1513" s="103"/>
    </row>
    <row r="1514" spans="1:2" s="321" customFormat="1" x14ac:dyDescent="0.25">
      <c r="A1514" s="103"/>
      <c r="B1514" s="103"/>
    </row>
    <row r="1515" spans="1:2" s="321" customFormat="1" x14ac:dyDescent="0.25">
      <c r="A1515" s="103"/>
      <c r="B1515" s="103"/>
    </row>
    <row r="1516" spans="1:2" s="321" customFormat="1" x14ac:dyDescent="0.25">
      <c r="A1516" s="103"/>
      <c r="B1516" s="103"/>
    </row>
    <row r="1517" spans="1:2" s="321" customFormat="1" x14ac:dyDescent="0.25">
      <c r="A1517" s="103"/>
      <c r="B1517" s="103"/>
    </row>
    <row r="1518" spans="1:2" s="321" customFormat="1" x14ac:dyDescent="0.25">
      <c r="A1518" s="103"/>
      <c r="B1518" s="103"/>
    </row>
    <row r="1519" spans="1:2" s="321" customFormat="1" x14ac:dyDescent="0.25">
      <c r="A1519" s="103"/>
      <c r="B1519" s="103"/>
    </row>
    <row r="1520" spans="1:2" s="321" customFormat="1" x14ac:dyDescent="0.25">
      <c r="A1520" s="103"/>
      <c r="B1520" s="103"/>
    </row>
    <row r="1521" spans="1:2" s="321" customFormat="1" x14ac:dyDescent="0.25">
      <c r="A1521" s="103"/>
      <c r="B1521" s="103"/>
    </row>
    <row r="1522" spans="1:2" s="321" customFormat="1" x14ac:dyDescent="0.25">
      <c r="A1522" s="103"/>
      <c r="B1522" s="103"/>
    </row>
    <row r="1523" spans="1:2" s="321" customFormat="1" x14ac:dyDescent="0.25">
      <c r="A1523" s="103"/>
      <c r="B1523" s="103"/>
    </row>
    <row r="1524" spans="1:2" s="321" customFormat="1" x14ac:dyDescent="0.25">
      <c r="A1524" s="103"/>
      <c r="B1524" s="103"/>
    </row>
    <row r="1525" spans="1:2" s="321" customFormat="1" x14ac:dyDescent="0.25">
      <c r="A1525" s="103"/>
      <c r="B1525" s="103"/>
    </row>
    <row r="1526" spans="1:2" s="321" customFormat="1" x14ac:dyDescent="0.25">
      <c r="A1526" s="103"/>
      <c r="B1526" s="103"/>
    </row>
    <row r="1527" spans="1:2" s="321" customFormat="1" x14ac:dyDescent="0.25">
      <c r="A1527" s="103"/>
      <c r="B1527" s="101"/>
    </row>
    <row r="1528" spans="1:2" s="321" customFormat="1" x14ac:dyDescent="0.25">
      <c r="A1528" s="103"/>
    </row>
    <row r="1529" spans="1:2" s="321" customFormat="1" x14ac:dyDescent="0.25">
      <c r="A1529" s="103"/>
    </row>
    <row r="1530" spans="1:2" s="321" customFormat="1" x14ac:dyDescent="0.25">
      <c r="A1530" s="103"/>
    </row>
    <row r="1531" spans="1:2" s="321" customFormat="1" x14ac:dyDescent="0.25">
      <c r="A1531" s="103"/>
      <c r="B1531" s="103"/>
    </row>
    <row r="1532" spans="1:2" s="321" customFormat="1" x14ac:dyDescent="0.25">
      <c r="A1532" s="103"/>
      <c r="B1532" s="103"/>
    </row>
    <row r="1533" spans="1:2" s="321" customFormat="1" x14ac:dyDescent="0.25">
      <c r="A1533" s="103"/>
      <c r="B1533" s="103"/>
    </row>
    <row r="1534" spans="1:2" s="321" customFormat="1" x14ac:dyDescent="0.25">
      <c r="A1534" s="103"/>
      <c r="B1534" s="103"/>
    </row>
    <row r="1535" spans="1:2" s="321" customFormat="1" x14ac:dyDescent="0.25">
      <c r="A1535" s="103"/>
      <c r="B1535" s="103"/>
    </row>
    <row r="1536" spans="1:2" s="321" customFormat="1" x14ac:dyDescent="0.25">
      <c r="A1536" s="103"/>
      <c r="B1536" s="103"/>
    </row>
    <row r="1537" spans="1:2" s="321" customFormat="1" x14ac:dyDescent="0.25">
      <c r="A1537" s="103"/>
      <c r="B1537" s="103"/>
    </row>
    <row r="1538" spans="1:2" s="321" customFormat="1" x14ac:dyDescent="0.25">
      <c r="A1538" s="103"/>
      <c r="B1538" s="103"/>
    </row>
    <row r="1539" spans="1:2" s="321" customFormat="1" x14ac:dyDescent="0.25">
      <c r="A1539" s="103"/>
      <c r="B1539" s="103"/>
    </row>
    <row r="1540" spans="1:2" s="321" customFormat="1" x14ac:dyDescent="0.25">
      <c r="A1540" s="103"/>
      <c r="B1540" s="103"/>
    </row>
    <row r="1541" spans="1:2" s="321" customFormat="1" x14ac:dyDescent="0.25">
      <c r="A1541" s="103"/>
      <c r="B1541" s="103"/>
    </row>
    <row r="1542" spans="1:2" s="321" customFormat="1" x14ac:dyDescent="0.25">
      <c r="A1542" s="103"/>
      <c r="B1542" s="103"/>
    </row>
    <row r="1543" spans="1:2" s="321" customFormat="1" x14ac:dyDescent="0.25">
      <c r="A1543" s="103"/>
      <c r="B1543" s="103"/>
    </row>
    <row r="1544" spans="1:2" s="321" customFormat="1" x14ac:dyDescent="0.25">
      <c r="A1544" s="103"/>
      <c r="B1544" s="103"/>
    </row>
    <row r="1545" spans="1:2" s="321" customFormat="1" x14ac:dyDescent="0.25">
      <c r="A1545" s="103"/>
      <c r="B1545" s="103"/>
    </row>
    <row r="1546" spans="1:2" s="321" customFormat="1" x14ac:dyDescent="0.25">
      <c r="A1546" s="103"/>
      <c r="B1546" s="103"/>
    </row>
    <row r="1547" spans="1:2" s="321" customFormat="1" x14ac:dyDescent="0.25">
      <c r="A1547" s="103"/>
      <c r="B1547" s="103"/>
    </row>
    <row r="1548" spans="1:2" s="321" customFormat="1" x14ac:dyDescent="0.25">
      <c r="A1548" s="103"/>
      <c r="B1548" s="103"/>
    </row>
    <row r="1549" spans="1:2" s="321" customFormat="1" x14ac:dyDescent="0.25">
      <c r="A1549" s="103"/>
      <c r="B1549" s="103"/>
    </row>
    <row r="1550" spans="1:2" s="321" customFormat="1" x14ac:dyDescent="0.25">
      <c r="A1550" s="103"/>
      <c r="B1550" s="103"/>
    </row>
    <row r="1551" spans="1:2" s="321" customFormat="1" x14ac:dyDescent="0.25">
      <c r="A1551" s="103"/>
      <c r="B1551" s="103"/>
    </row>
    <row r="1552" spans="1:2" s="321" customFormat="1" x14ac:dyDescent="0.25">
      <c r="A1552" s="103"/>
      <c r="B1552" s="103"/>
    </row>
    <row r="1553" spans="1:2" s="321" customFormat="1" x14ac:dyDescent="0.25">
      <c r="A1553" s="103"/>
      <c r="B1553" s="103"/>
    </row>
    <row r="1554" spans="1:2" s="321" customFormat="1" x14ac:dyDescent="0.25">
      <c r="A1554" s="103"/>
      <c r="B1554" s="101"/>
    </row>
    <row r="1555" spans="1:2" s="321" customFormat="1" x14ac:dyDescent="0.25">
      <c r="A1555" s="103"/>
    </row>
    <row r="1556" spans="1:2" s="321" customFormat="1" x14ac:dyDescent="0.25">
      <c r="A1556" s="103"/>
    </row>
    <row r="1557" spans="1:2" s="321" customFormat="1" x14ac:dyDescent="0.25">
      <c r="A1557" s="103"/>
    </row>
    <row r="1558" spans="1:2" s="321" customFormat="1" x14ac:dyDescent="0.25">
      <c r="A1558" s="103"/>
    </row>
    <row r="1559" spans="1:2" s="321" customFormat="1" x14ac:dyDescent="0.25">
      <c r="A1559" s="103"/>
      <c r="B1559" s="103"/>
    </row>
    <row r="1560" spans="1:2" s="321" customFormat="1" x14ac:dyDescent="0.25">
      <c r="A1560" s="103"/>
      <c r="B1560" s="103"/>
    </row>
    <row r="1561" spans="1:2" s="321" customFormat="1" x14ac:dyDescent="0.25">
      <c r="A1561" s="103"/>
      <c r="B1561" s="103"/>
    </row>
    <row r="1562" spans="1:2" s="321" customFormat="1" x14ac:dyDescent="0.25">
      <c r="A1562" s="103"/>
      <c r="B1562" s="103"/>
    </row>
    <row r="1563" spans="1:2" s="321" customFormat="1" x14ac:dyDescent="0.25">
      <c r="A1563" s="103"/>
      <c r="B1563" s="103"/>
    </row>
    <row r="1564" spans="1:2" s="321" customFormat="1" x14ac:dyDescent="0.25">
      <c r="A1564" s="103"/>
      <c r="B1564" s="103"/>
    </row>
    <row r="1565" spans="1:2" s="321" customFormat="1" x14ac:dyDescent="0.25">
      <c r="A1565" s="103"/>
      <c r="B1565" s="103"/>
    </row>
    <row r="1566" spans="1:2" s="321" customFormat="1" x14ac:dyDescent="0.25">
      <c r="A1566" s="103"/>
      <c r="B1566" s="103"/>
    </row>
    <row r="1567" spans="1:2" s="321" customFormat="1" x14ac:dyDescent="0.25">
      <c r="A1567" s="103"/>
      <c r="B1567" s="103"/>
    </row>
    <row r="1568" spans="1:2" s="321" customFormat="1" x14ac:dyDescent="0.25">
      <c r="A1568" s="103"/>
      <c r="B1568" s="101"/>
    </row>
    <row r="1569" spans="1:2" s="321" customFormat="1" x14ac:dyDescent="0.25">
      <c r="A1569" s="103"/>
    </row>
    <row r="1570" spans="1:2" s="321" customFormat="1" x14ac:dyDescent="0.25">
      <c r="A1570" s="103"/>
    </row>
    <row r="1571" spans="1:2" s="321" customFormat="1" x14ac:dyDescent="0.25">
      <c r="A1571" s="103"/>
    </row>
    <row r="1572" spans="1:2" s="321" customFormat="1" x14ac:dyDescent="0.25">
      <c r="A1572" s="103"/>
      <c r="B1572" s="103"/>
    </row>
    <row r="1573" spans="1:2" s="321" customFormat="1" x14ac:dyDescent="0.25">
      <c r="A1573" s="103"/>
      <c r="B1573" s="103"/>
    </row>
    <row r="1574" spans="1:2" s="321" customFormat="1" x14ac:dyDescent="0.25">
      <c r="A1574" s="103"/>
      <c r="B1574" s="103"/>
    </row>
    <row r="1575" spans="1:2" s="321" customFormat="1" x14ac:dyDescent="0.25">
      <c r="A1575" s="103"/>
      <c r="B1575" s="103"/>
    </row>
    <row r="1576" spans="1:2" s="321" customFormat="1" x14ac:dyDescent="0.25">
      <c r="A1576" s="103"/>
      <c r="B1576" s="103"/>
    </row>
    <row r="1577" spans="1:2" s="321" customFormat="1" x14ac:dyDescent="0.25">
      <c r="A1577" s="103"/>
      <c r="B1577" s="103"/>
    </row>
    <row r="1578" spans="1:2" s="321" customFormat="1" x14ac:dyDescent="0.25">
      <c r="A1578" s="103"/>
      <c r="B1578" s="103"/>
    </row>
    <row r="1579" spans="1:2" s="321" customFormat="1" x14ac:dyDescent="0.25">
      <c r="A1579" s="103"/>
      <c r="B1579" s="103"/>
    </row>
    <row r="1580" spans="1:2" s="321" customFormat="1" x14ac:dyDescent="0.25">
      <c r="A1580" s="103"/>
      <c r="B1580" s="101"/>
    </row>
    <row r="1581" spans="1:2" s="321" customFormat="1" x14ac:dyDescent="0.25">
      <c r="A1581" s="103"/>
    </row>
    <row r="1582" spans="1:2" s="321" customFormat="1" x14ac:dyDescent="0.25">
      <c r="A1582" s="103"/>
    </row>
    <row r="1583" spans="1:2" s="321" customFormat="1" x14ac:dyDescent="0.25">
      <c r="A1583" s="103"/>
    </row>
    <row r="1584" spans="1:2" s="321" customFormat="1" x14ac:dyDescent="0.25">
      <c r="A1584" s="103"/>
      <c r="B1584" s="103"/>
    </row>
    <row r="1585" spans="1:2" s="321" customFormat="1" x14ac:dyDescent="0.25">
      <c r="A1585" s="103"/>
      <c r="B1585" s="103"/>
    </row>
    <row r="1586" spans="1:2" s="321" customFormat="1" x14ac:dyDescent="0.25">
      <c r="A1586" s="103"/>
      <c r="B1586" s="103"/>
    </row>
    <row r="1587" spans="1:2" s="321" customFormat="1" x14ac:dyDescent="0.25">
      <c r="A1587" s="103"/>
      <c r="B1587" s="103"/>
    </row>
    <row r="1588" spans="1:2" s="321" customFormat="1" x14ac:dyDescent="0.25">
      <c r="A1588" s="103"/>
      <c r="B1588" s="103"/>
    </row>
    <row r="1589" spans="1:2" s="321" customFormat="1" x14ac:dyDescent="0.25">
      <c r="A1589" s="103"/>
      <c r="B1589" s="103"/>
    </row>
    <row r="1590" spans="1:2" s="321" customFormat="1" x14ac:dyDescent="0.25">
      <c r="A1590" s="103"/>
      <c r="B1590" s="103"/>
    </row>
    <row r="1591" spans="1:2" s="321" customFormat="1" x14ac:dyDescent="0.25">
      <c r="A1591" s="103"/>
      <c r="B1591" s="103"/>
    </row>
    <row r="1592" spans="1:2" s="321" customFormat="1" x14ac:dyDescent="0.25">
      <c r="A1592" s="103"/>
      <c r="B1592" s="103"/>
    </row>
    <row r="1593" spans="1:2" s="321" customFormat="1" x14ac:dyDescent="0.25">
      <c r="A1593" s="103"/>
      <c r="B1593" s="103"/>
    </row>
    <row r="1594" spans="1:2" s="321" customFormat="1" x14ac:dyDescent="0.25">
      <c r="A1594" s="103"/>
      <c r="B1594" s="103"/>
    </row>
    <row r="1595" spans="1:2" s="321" customFormat="1" x14ac:dyDescent="0.25">
      <c r="A1595" s="103"/>
      <c r="B1595" s="103"/>
    </row>
    <row r="1596" spans="1:2" s="321" customFormat="1" x14ac:dyDescent="0.25">
      <c r="A1596" s="103"/>
      <c r="B1596" s="103"/>
    </row>
    <row r="1597" spans="1:2" s="321" customFormat="1" x14ac:dyDescent="0.25">
      <c r="A1597" s="103"/>
      <c r="B1597" s="103"/>
    </row>
    <row r="1598" spans="1:2" s="321" customFormat="1" x14ac:dyDescent="0.25">
      <c r="A1598" s="103"/>
      <c r="B1598" s="103"/>
    </row>
    <row r="1599" spans="1:2" s="321" customFormat="1" x14ac:dyDescent="0.25">
      <c r="A1599" s="103"/>
      <c r="B1599" s="103"/>
    </row>
    <row r="1600" spans="1:2" s="321" customFormat="1" x14ac:dyDescent="0.25">
      <c r="A1600" s="103"/>
      <c r="B1600" s="103"/>
    </row>
    <row r="1601" spans="1:2" s="321" customFormat="1" x14ac:dyDescent="0.25">
      <c r="A1601" s="103"/>
      <c r="B1601" s="103"/>
    </row>
    <row r="1602" spans="1:2" s="321" customFormat="1" x14ac:dyDescent="0.25">
      <c r="A1602" s="103"/>
      <c r="B1602" s="103"/>
    </row>
    <row r="1603" spans="1:2" s="321" customFormat="1" x14ac:dyDescent="0.25">
      <c r="A1603" s="103"/>
      <c r="B1603" s="103"/>
    </row>
    <row r="1604" spans="1:2" s="321" customFormat="1" x14ac:dyDescent="0.25">
      <c r="A1604" s="103"/>
      <c r="B1604" s="103"/>
    </row>
    <row r="1605" spans="1:2" s="321" customFormat="1" x14ac:dyDescent="0.25">
      <c r="A1605" s="103"/>
      <c r="B1605" s="103"/>
    </row>
    <row r="1606" spans="1:2" s="321" customFormat="1" x14ac:dyDescent="0.25">
      <c r="A1606" s="103"/>
      <c r="B1606" s="103"/>
    </row>
    <row r="1607" spans="1:2" s="321" customFormat="1" x14ac:dyDescent="0.25">
      <c r="A1607" s="103"/>
      <c r="B1607" s="103"/>
    </row>
    <row r="1608" spans="1:2" s="321" customFormat="1" x14ac:dyDescent="0.25">
      <c r="A1608" s="103"/>
      <c r="B1608" s="103"/>
    </row>
    <row r="1609" spans="1:2" s="321" customFormat="1" x14ac:dyDescent="0.25">
      <c r="A1609" s="103"/>
      <c r="B1609" s="103"/>
    </row>
    <row r="1610" spans="1:2" s="321" customFormat="1" x14ac:dyDescent="0.25">
      <c r="A1610" s="103"/>
      <c r="B1610" s="103"/>
    </row>
    <row r="1611" spans="1:2" s="321" customFormat="1" x14ac:dyDescent="0.25">
      <c r="A1611" s="103"/>
      <c r="B1611" s="103"/>
    </row>
    <row r="1612" spans="1:2" s="321" customFormat="1" x14ac:dyDescent="0.25">
      <c r="A1612" s="103"/>
      <c r="B1612" s="103"/>
    </row>
    <row r="1613" spans="1:2" s="321" customFormat="1" x14ac:dyDescent="0.25">
      <c r="A1613" s="103"/>
      <c r="B1613" s="103"/>
    </row>
    <row r="1614" spans="1:2" s="321" customFormat="1" x14ac:dyDescent="0.25">
      <c r="A1614" s="103"/>
      <c r="B1614" s="103"/>
    </row>
    <row r="1615" spans="1:2" s="321" customFormat="1" x14ac:dyDescent="0.25">
      <c r="A1615" s="103"/>
      <c r="B1615" s="103"/>
    </row>
    <row r="1616" spans="1:2" s="321" customFormat="1" x14ac:dyDescent="0.25">
      <c r="A1616" s="103"/>
      <c r="B1616" s="103"/>
    </row>
    <row r="1617" spans="1:2" s="321" customFormat="1" x14ac:dyDescent="0.25">
      <c r="A1617" s="103"/>
      <c r="B1617" s="103"/>
    </row>
    <row r="1618" spans="1:2" s="321" customFormat="1" x14ac:dyDescent="0.25">
      <c r="A1618" s="103"/>
      <c r="B1618" s="103"/>
    </row>
    <row r="1619" spans="1:2" s="321" customFormat="1" x14ac:dyDescent="0.25">
      <c r="A1619" s="103"/>
      <c r="B1619" s="103"/>
    </row>
    <row r="1620" spans="1:2" s="321" customFormat="1" x14ac:dyDescent="0.25">
      <c r="A1620" s="103"/>
      <c r="B1620" s="103"/>
    </row>
    <row r="1621" spans="1:2" s="321" customFormat="1" x14ac:dyDescent="0.25">
      <c r="A1621" s="103"/>
      <c r="B1621" s="103"/>
    </row>
    <row r="1622" spans="1:2" s="321" customFormat="1" x14ac:dyDescent="0.25">
      <c r="A1622" s="103"/>
      <c r="B1622" s="103"/>
    </row>
    <row r="1623" spans="1:2" s="321" customFormat="1" x14ac:dyDescent="0.25">
      <c r="A1623" s="103"/>
      <c r="B1623" s="103"/>
    </row>
    <row r="1624" spans="1:2" s="321" customFormat="1" x14ac:dyDescent="0.25">
      <c r="A1624" s="103"/>
      <c r="B1624" s="101"/>
    </row>
    <row r="1625" spans="1:2" s="321" customFormat="1" x14ac:dyDescent="0.25">
      <c r="A1625" s="103"/>
    </row>
    <row r="1626" spans="1:2" s="321" customFormat="1" x14ac:dyDescent="0.25">
      <c r="A1626" s="103"/>
    </row>
    <row r="1627" spans="1:2" s="321" customFormat="1" x14ac:dyDescent="0.25">
      <c r="A1627" s="103"/>
    </row>
    <row r="1628" spans="1:2" s="321" customFormat="1" x14ac:dyDescent="0.25">
      <c r="A1628" s="103"/>
    </row>
    <row r="1629" spans="1:2" s="321" customFormat="1" x14ac:dyDescent="0.25">
      <c r="A1629" s="103"/>
      <c r="B1629" s="103"/>
    </row>
    <row r="1630" spans="1:2" s="321" customFormat="1" x14ac:dyDescent="0.25">
      <c r="A1630" s="103"/>
      <c r="B1630" s="103"/>
    </row>
    <row r="1631" spans="1:2" s="321" customFormat="1" x14ac:dyDescent="0.25">
      <c r="A1631" s="103"/>
      <c r="B1631" s="103"/>
    </row>
    <row r="1632" spans="1:2" s="321" customFormat="1" x14ac:dyDescent="0.25">
      <c r="A1632" s="103"/>
      <c r="B1632" s="103"/>
    </row>
    <row r="1633" spans="1:2" s="321" customFormat="1" x14ac:dyDescent="0.25">
      <c r="A1633" s="103"/>
      <c r="B1633" s="103"/>
    </row>
    <row r="1634" spans="1:2" s="321" customFormat="1" x14ac:dyDescent="0.25">
      <c r="A1634" s="103"/>
      <c r="B1634" s="103"/>
    </row>
    <row r="1635" spans="1:2" s="321" customFormat="1" x14ac:dyDescent="0.25">
      <c r="A1635" s="103"/>
      <c r="B1635" s="103"/>
    </row>
    <row r="1636" spans="1:2" s="321" customFormat="1" x14ac:dyDescent="0.25">
      <c r="A1636" s="103"/>
      <c r="B1636" s="103"/>
    </row>
    <row r="1637" spans="1:2" s="321" customFormat="1" x14ac:dyDescent="0.25">
      <c r="A1637" s="103"/>
      <c r="B1637" s="101"/>
    </row>
    <row r="1638" spans="1:2" s="321" customFormat="1" x14ac:dyDescent="0.25">
      <c r="A1638" s="103"/>
    </row>
    <row r="1639" spans="1:2" s="321" customFormat="1" x14ac:dyDescent="0.25">
      <c r="A1639" s="103"/>
    </row>
    <row r="1640" spans="1:2" s="321" customFormat="1" x14ac:dyDescent="0.25">
      <c r="A1640" s="103"/>
    </row>
    <row r="1641" spans="1:2" s="321" customFormat="1" x14ac:dyDescent="0.25">
      <c r="A1641" s="103"/>
    </row>
    <row r="1642" spans="1:2" s="321" customFormat="1" x14ac:dyDescent="0.25">
      <c r="A1642" s="103"/>
      <c r="B1642" s="103"/>
    </row>
    <row r="1643" spans="1:2" s="321" customFormat="1" x14ac:dyDescent="0.25">
      <c r="A1643" s="103"/>
      <c r="B1643" s="103"/>
    </row>
    <row r="1644" spans="1:2" s="321" customFormat="1" x14ac:dyDescent="0.25">
      <c r="A1644" s="103"/>
      <c r="B1644" s="103"/>
    </row>
    <row r="1645" spans="1:2" s="321" customFormat="1" x14ac:dyDescent="0.25">
      <c r="A1645" s="103"/>
      <c r="B1645" s="103"/>
    </row>
    <row r="1646" spans="1:2" s="321" customFormat="1" x14ac:dyDescent="0.25">
      <c r="A1646" s="103"/>
      <c r="B1646" s="103"/>
    </row>
    <row r="1647" spans="1:2" s="321" customFormat="1" x14ac:dyDescent="0.25">
      <c r="A1647" s="103"/>
      <c r="B1647" s="103"/>
    </row>
    <row r="1648" spans="1:2" s="321" customFormat="1" x14ac:dyDescent="0.25">
      <c r="A1648" s="103"/>
      <c r="B1648" s="103"/>
    </row>
    <row r="1649" spans="1:2" s="321" customFormat="1" x14ac:dyDescent="0.25">
      <c r="A1649" s="103"/>
      <c r="B1649" s="103"/>
    </row>
    <row r="1650" spans="1:2" s="321" customFormat="1" x14ac:dyDescent="0.25">
      <c r="A1650" s="103"/>
      <c r="B1650" s="103"/>
    </row>
    <row r="1651" spans="1:2" s="321" customFormat="1" x14ac:dyDescent="0.25">
      <c r="A1651" s="103"/>
      <c r="B1651" s="103"/>
    </row>
    <row r="1652" spans="1:2" s="321" customFormat="1" x14ac:dyDescent="0.25">
      <c r="A1652" s="103"/>
      <c r="B1652" s="103"/>
    </row>
    <row r="1653" spans="1:2" s="321" customFormat="1" x14ac:dyDescent="0.25">
      <c r="A1653" s="103"/>
      <c r="B1653" s="103"/>
    </row>
    <row r="1654" spans="1:2" s="321" customFormat="1" x14ac:dyDescent="0.25">
      <c r="A1654" s="103"/>
      <c r="B1654" s="103"/>
    </row>
    <row r="1655" spans="1:2" s="321" customFormat="1" x14ac:dyDescent="0.25">
      <c r="A1655" s="103"/>
      <c r="B1655" s="103"/>
    </row>
    <row r="1656" spans="1:2" s="321" customFormat="1" x14ac:dyDescent="0.25">
      <c r="A1656" s="103"/>
      <c r="B1656" s="103"/>
    </row>
    <row r="1657" spans="1:2" s="321" customFormat="1" x14ac:dyDescent="0.25">
      <c r="A1657" s="103"/>
      <c r="B1657" s="103"/>
    </row>
    <row r="1658" spans="1:2" s="321" customFormat="1" x14ac:dyDescent="0.25">
      <c r="A1658" s="103"/>
      <c r="B1658" s="103"/>
    </row>
    <row r="1659" spans="1:2" s="321" customFormat="1" x14ac:dyDescent="0.25">
      <c r="A1659" s="103"/>
      <c r="B1659" s="103"/>
    </row>
    <row r="1660" spans="1:2" s="321" customFormat="1" x14ac:dyDescent="0.25">
      <c r="A1660" s="103"/>
      <c r="B1660" s="103"/>
    </row>
    <row r="1661" spans="1:2" s="321" customFormat="1" x14ac:dyDescent="0.25">
      <c r="A1661" s="103"/>
      <c r="B1661" s="103"/>
    </row>
    <row r="1662" spans="1:2" s="321" customFormat="1" x14ac:dyDescent="0.25">
      <c r="A1662" s="103"/>
      <c r="B1662" s="103"/>
    </row>
    <row r="1663" spans="1:2" s="321" customFormat="1" x14ac:dyDescent="0.25">
      <c r="A1663" s="103"/>
      <c r="B1663" s="103"/>
    </row>
    <row r="1664" spans="1:2" s="321" customFormat="1" x14ac:dyDescent="0.25">
      <c r="A1664" s="103"/>
      <c r="B1664" s="103"/>
    </row>
    <row r="1665" spans="1:2" s="321" customFormat="1" x14ac:dyDescent="0.25">
      <c r="A1665" s="103"/>
      <c r="B1665" s="103"/>
    </row>
    <row r="1666" spans="1:2" s="321" customFormat="1" x14ac:dyDescent="0.25">
      <c r="A1666" s="103"/>
      <c r="B1666" s="103"/>
    </row>
    <row r="1667" spans="1:2" s="321" customFormat="1" x14ac:dyDescent="0.25">
      <c r="A1667" s="103"/>
      <c r="B1667" s="103"/>
    </row>
    <row r="1668" spans="1:2" s="321" customFormat="1" x14ac:dyDescent="0.25">
      <c r="A1668" s="103"/>
      <c r="B1668" s="103"/>
    </row>
    <row r="1669" spans="1:2" s="321" customFormat="1" x14ac:dyDescent="0.25">
      <c r="A1669" s="103"/>
      <c r="B1669" s="103"/>
    </row>
    <row r="1670" spans="1:2" s="321" customFormat="1" x14ac:dyDescent="0.25">
      <c r="A1670" s="103"/>
      <c r="B1670" s="103"/>
    </row>
    <row r="1671" spans="1:2" s="321" customFormat="1" x14ac:dyDescent="0.25">
      <c r="A1671" s="103"/>
      <c r="B1671" s="103"/>
    </row>
    <row r="1672" spans="1:2" s="321" customFormat="1" x14ac:dyDescent="0.25">
      <c r="A1672" s="103"/>
      <c r="B1672" s="103"/>
    </row>
    <row r="1673" spans="1:2" s="321" customFormat="1" x14ac:dyDescent="0.25">
      <c r="A1673" s="103"/>
      <c r="B1673" s="103"/>
    </row>
    <row r="1674" spans="1:2" s="321" customFormat="1" x14ac:dyDescent="0.25">
      <c r="A1674" s="103"/>
      <c r="B1674" s="103"/>
    </row>
    <row r="1675" spans="1:2" s="321" customFormat="1" x14ac:dyDescent="0.25">
      <c r="A1675" s="103"/>
      <c r="B1675" s="103"/>
    </row>
    <row r="1676" spans="1:2" s="321" customFormat="1" x14ac:dyDescent="0.25">
      <c r="A1676" s="103"/>
      <c r="B1676" s="103"/>
    </row>
    <row r="1677" spans="1:2" s="321" customFormat="1" x14ac:dyDescent="0.25">
      <c r="A1677" s="103"/>
      <c r="B1677" s="103"/>
    </row>
    <row r="1678" spans="1:2" s="321" customFormat="1" x14ac:dyDescent="0.25">
      <c r="A1678" s="103"/>
      <c r="B1678" s="103"/>
    </row>
    <row r="1679" spans="1:2" s="321" customFormat="1" x14ac:dyDescent="0.25">
      <c r="A1679" s="103"/>
      <c r="B1679" s="103"/>
    </row>
    <row r="1680" spans="1:2" s="321" customFormat="1" x14ac:dyDescent="0.25">
      <c r="A1680" s="103"/>
      <c r="B1680" s="103"/>
    </row>
    <row r="1681" spans="1:2" s="321" customFormat="1" x14ac:dyDescent="0.25">
      <c r="A1681" s="103"/>
      <c r="B1681" s="103"/>
    </row>
    <row r="1682" spans="1:2" s="321" customFormat="1" x14ac:dyDescent="0.25">
      <c r="A1682" s="103"/>
      <c r="B1682" s="103"/>
    </row>
    <row r="1683" spans="1:2" s="321" customFormat="1" x14ac:dyDescent="0.25">
      <c r="A1683" s="103"/>
      <c r="B1683" s="103"/>
    </row>
    <row r="1684" spans="1:2" s="321" customFormat="1" x14ac:dyDescent="0.25">
      <c r="A1684" s="103"/>
      <c r="B1684" s="103"/>
    </row>
    <row r="1685" spans="1:2" s="321" customFormat="1" x14ac:dyDescent="0.25">
      <c r="A1685" s="103"/>
      <c r="B1685" s="103"/>
    </row>
    <row r="1686" spans="1:2" s="321" customFormat="1" x14ac:dyDescent="0.25">
      <c r="A1686" s="103"/>
      <c r="B1686" s="103"/>
    </row>
    <row r="1687" spans="1:2" s="321" customFormat="1" x14ac:dyDescent="0.25">
      <c r="A1687" s="103"/>
      <c r="B1687" s="103"/>
    </row>
    <row r="1688" spans="1:2" s="321" customFormat="1" x14ac:dyDescent="0.25">
      <c r="A1688" s="103"/>
      <c r="B1688" s="103"/>
    </row>
    <row r="1689" spans="1:2" s="321" customFormat="1" x14ac:dyDescent="0.25">
      <c r="A1689" s="103"/>
      <c r="B1689" s="103"/>
    </row>
    <row r="1690" spans="1:2" s="321" customFormat="1" x14ac:dyDescent="0.25">
      <c r="A1690" s="103"/>
      <c r="B1690" s="103"/>
    </row>
    <row r="1691" spans="1:2" s="321" customFormat="1" x14ac:dyDescent="0.25">
      <c r="A1691" s="103"/>
      <c r="B1691" s="103"/>
    </row>
    <row r="1692" spans="1:2" s="321" customFormat="1" x14ac:dyDescent="0.25">
      <c r="A1692" s="103"/>
      <c r="B1692" s="103"/>
    </row>
    <row r="1693" spans="1:2" s="321" customFormat="1" x14ac:dyDescent="0.25">
      <c r="A1693" s="103"/>
      <c r="B1693" s="103"/>
    </row>
    <row r="1694" spans="1:2" s="321" customFormat="1" x14ac:dyDescent="0.25">
      <c r="A1694" s="103"/>
      <c r="B1694" s="103"/>
    </row>
    <row r="1695" spans="1:2" s="321" customFormat="1" x14ac:dyDescent="0.25">
      <c r="A1695" s="103"/>
      <c r="B1695" s="103"/>
    </row>
    <row r="1696" spans="1:2" s="321" customFormat="1" x14ac:dyDescent="0.25">
      <c r="A1696" s="103"/>
      <c r="B1696" s="103"/>
    </row>
    <row r="1697" spans="1:2" s="321" customFormat="1" x14ac:dyDescent="0.25">
      <c r="A1697" s="103"/>
      <c r="B1697" s="103"/>
    </row>
    <row r="1698" spans="1:2" s="321" customFormat="1" x14ac:dyDescent="0.25">
      <c r="A1698" s="103"/>
      <c r="B1698" s="103"/>
    </row>
    <row r="1699" spans="1:2" s="321" customFormat="1" x14ac:dyDescent="0.25">
      <c r="A1699" s="103"/>
      <c r="B1699" s="103"/>
    </row>
    <row r="1700" spans="1:2" s="321" customFormat="1" x14ac:dyDescent="0.25">
      <c r="A1700" s="103"/>
      <c r="B1700" s="103"/>
    </row>
    <row r="1701" spans="1:2" s="321" customFormat="1" x14ac:dyDescent="0.25">
      <c r="A1701" s="103"/>
      <c r="B1701" s="103"/>
    </row>
    <row r="1702" spans="1:2" s="321" customFormat="1" x14ac:dyDescent="0.25">
      <c r="A1702" s="103"/>
      <c r="B1702" s="103"/>
    </row>
    <row r="1703" spans="1:2" s="321" customFormat="1" x14ac:dyDescent="0.25">
      <c r="A1703" s="103"/>
      <c r="B1703" s="103"/>
    </row>
    <row r="1704" spans="1:2" s="321" customFormat="1" x14ac:dyDescent="0.25">
      <c r="A1704" s="103"/>
      <c r="B1704" s="103"/>
    </row>
    <row r="1705" spans="1:2" s="321" customFormat="1" x14ac:dyDescent="0.25">
      <c r="A1705" s="103"/>
      <c r="B1705" s="103"/>
    </row>
    <row r="1706" spans="1:2" s="321" customFormat="1" x14ac:dyDescent="0.25">
      <c r="A1706" s="103"/>
      <c r="B1706" s="103"/>
    </row>
    <row r="1707" spans="1:2" s="321" customFormat="1" x14ac:dyDescent="0.25">
      <c r="A1707" s="103"/>
      <c r="B1707" s="103"/>
    </row>
    <row r="1708" spans="1:2" s="321" customFormat="1" x14ac:dyDescent="0.25">
      <c r="A1708" s="103"/>
      <c r="B1708" s="103"/>
    </row>
    <row r="1709" spans="1:2" s="321" customFormat="1" x14ac:dyDescent="0.25">
      <c r="A1709" s="103"/>
      <c r="B1709" s="103"/>
    </row>
    <row r="1710" spans="1:2" s="321" customFormat="1" x14ac:dyDescent="0.25">
      <c r="A1710" s="103"/>
      <c r="B1710" s="103"/>
    </row>
    <row r="1711" spans="1:2" s="321" customFormat="1" x14ac:dyDescent="0.25">
      <c r="A1711" s="103"/>
      <c r="B1711" s="103"/>
    </row>
    <row r="1712" spans="1:2" s="321" customFormat="1" x14ac:dyDescent="0.25">
      <c r="A1712" s="103"/>
      <c r="B1712" s="101"/>
    </row>
    <row r="1713" spans="1:2" s="321" customFormat="1" x14ac:dyDescent="0.25">
      <c r="A1713" s="103"/>
    </row>
    <row r="1714" spans="1:2" s="321" customFormat="1" x14ac:dyDescent="0.25">
      <c r="A1714" s="103"/>
    </row>
    <row r="1715" spans="1:2" s="321" customFormat="1" x14ac:dyDescent="0.25">
      <c r="A1715" s="103"/>
    </row>
    <row r="1716" spans="1:2" s="321" customFormat="1" x14ac:dyDescent="0.25">
      <c r="A1716" s="103"/>
      <c r="B1716" s="101"/>
    </row>
    <row r="1717" spans="1:2" s="321" customFormat="1" x14ac:dyDescent="0.25">
      <c r="A1717" s="103"/>
    </row>
    <row r="1718" spans="1:2" s="321" customFormat="1" x14ac:dyDescent="0.25">
      <c r="A1718" s="103"/>
    </row>
    <row r="1719" spans="1:2" s="321" customFormat="1" x14ac:dyDescent="0.25">
      <c r="A1719" s="103"/>
    </row>
    <row r="1720" spans="1:2" s="321" customFormat="1" x14ac:dyDescent="0.25">
      <c r="A1720" s="103"/>
      <c r="B1720" s="101"/>
    </row>
    <row r="1721" spans="1:2" s="321" customFormat="1" x14ac:dyDescent="0.25">
      <c r="A1721" s="103"/>
    </row>
    <row r="1722" spans="1:2" s="321" customFormat="1" x14ac:dyDescent="0.25">
      <c r="A1722" s="103"/>
    </row>
    <row r="1723" spans="1:2" s="321" customFormat="1" x14ac:dyDescent="0.25">
      <c r="A1723" s="103"/>
    </row>
    <row r="1724" spans="1:2" s="321" customFormat="1" x14ac:dyDescent="0.25">
      <c r="A1724" s="103"/>
      <c r="B1724" s="101"/>
    </row>
    <row r="1725" spans="1:2" s="321" customFormat="1" x14ac:dyDescent="0.25">
      <c r="A1725" s="103"/>
    </row>
    <row r="1726" spans="1:2" s="321" customFormat="1" x14ac:dyDescent="0.25">
      <c r="A1726" s="103"/>
    </row>
    <row r="1727" spans="1:2" s="321" customFormat="1" x14ac:dyDescent="0.25">
      <c r="A1727" s="103"/>
    </row>
    <row r="1728" spans="1:2" s="321" customFormat="1" x14ac:dyDescent="0.25">
      <c r="A1728" s="103"/>
    </row>
    <row r="1729" spans="1:2" s="321" customFormat="1" x14ac:dyDescent="0.25">
      <c r="A1729" s="103"/>
      <c r="B1729" s="103"/>
    </row>
    <row r="1730" spans="1:2" s="321" customFormat="1" x14ac:dyDescent="0.25">
      <c r="A1730" s="103"/>
      <c r="B1730" s="103"/>
    </row>
    <row r="1731" spans="1:2" s="321" customFormat="1" x14ac:dyDescent="0.25">
      <c r="A1731" s="103"/>
      <c r="B1731" s="103"/>
    </row>
    <row r="1732" spans="1:2" s="321" customFormat="1" x14ac:dyDescent="0.25">
      <c r="A1732" s="103"/>
      <c r="B1732" s="103"/>
    </row>
    <row r="1733" spans="1:2" s="321" customFormat="1" x14ac:dyDescent="0.25">
      <c r="A1733" s="103"/>
      <c r="B1733" s="103"/>
    </row>
    <row r="1734" spans="1:2" s="321" customFormat="1" x14ac:dyDescent="0.25">
      <c r="A1734" s="103"/>
      <c r="B1734" s="103"/>
    </row>
    <row r="1735" spans="1:2" s="321" customFormat="1" x14ac:dyDescent="0.25">
      <c r="A1735" s="103"/>
      <c r="B1735" s="103"/>
    </row>
    <row r="1736" spans="1:2" s="321" customFormat="1" x14ac:dyDescent="0.25">
      <c r="A1736" s="103"/>
      <c r="B1736" s="103"/>
    </row>
    <row r="1737" spans="1:2" s="321" customFormat="1" x14ac:dyDescent="0.25">
      <c r="A1737" s="103"/>
      <c r="B1737" s="103"/>
    </row>
    <row r="1738" spans="1:2" s="321" customFormat="1" x14ac:dyDescent="0.25">
      <c r="A1738" s="103"/>
      <c r="B1738" s="103"/>
    </row>
    <row r="1739" spans="1:2" s="321" customFormat="1" x14ac:dyDescent="0.25">
      <c r="A1739" s="103"/>
      <c r="B1739" s="103"/>
    </row>
    <row r="1740" spans="1:2" s="321" customFormat="1" x14ac:dyDescent="0.25">
      <c r="A1740" s="103"/>
      <c r="B1740" s="103"/>
    </row>
    <row r="1741" spans="1:2" s="321" customFormat="1" x14ac:dyDescent="0.25">
      <c r="A1741" s="103"/>
      <c r="B1741" s="103"/>
    </row>
    <row r="1742" spans="1:2" s="321" customFormat="1" x14ac:dyDescent="0.25">
      <c r="A1742" s="103"/>
      <c r="B1742" s="103"/>
    </row>
    <row r="1743" spans="1:2" s="321" customFormat="1" x14ac:dyDescent="0.25">
      <c r="A1743" s="103"/>
      <c r="B1743" s="103"/>
    </row>
    <row r="1744" spans="1:2" s="321" customFormat="1" x14ac:dyDescent="0.25">
      <c r="A1744" s="103"/>
      <c r="B1744" s="103"/>
    </row>
    <row r="1745" spans="1:2" s="321" customFormat="1" x14ac:dyDescent="0.25">
      <c r="A1745" s="103"/>
      <c r="B1745" s="103"/>
    </row>
    <row r="1746" spans="1:2" s="321" customFormat="1" x14ac:dyDescent="0.25">
      <c r="A1746" s="103"/>
      <c r="B1746" s="103"/>
    </row>
    <row r="1747" spans="1:2" s="321" customFormat="1" x14ac:dyDescent="0.25">
      <c r="A1747" s="103"/>
      <c r="B1747" s="103"/>
    </row>
    <row r="1748" spans="1:2" s="321" customFormat="1" x14ac:dyDescent="0.25">
      <c r="A1748" s="103"/>
      <c r="B1748" s="103"/>
    </row>
    <row r="1749" spans="1:2" s="321" customFormat="1" x14ac:dyDescent="0.25">
      <c r="A1749" s="103"/>
      <c r="B1749" s="103"/>
    </row>
    <row r="1750" spans="1:2" s="321" customFormat="1" x14ac:dyDescent="0.25">
      <c r="A1750" s="103"/>
      <c r="B1750" s="103"/>
    </row>
    <row r="1751" spans="1:2" s="321" customFormat="1" x14ac:dyDescent="0.25">
      <c r="A1751" s="103"/>
      <c r="B1751" s="103"/>
    </row>
    <row r="1752" spans="1:2" s="321" customFormat="1" x14ac:dyDescent="0.25">
      <c r="A1752" s="103"/>
      <c r="B1752" s="101"/>
    </row>
    <row r="1753" spans="1:2" s="321" customFormat="1" x14ac:dyDescent="0.25">
      <c r="A1753" s="103"/>
    </row>
    <row r="1754" spans="1:2" s="321" customFormat="1" x14ac:dyDescent="0.25">
      <c r="A1754" s="103"/>
    </row>
    <row r="1755" spans="1:2" s="321" customFormat="1" x14ac:dyDescent="0.25">
      <c r="A1755" s="103"/>
    </row>
    <row r="1756" spans="1:2" s="321" customFormat="1" x14ac:dyDescent="0.25">
      <c r="A1756" s="103"/>
    </row>
    <row r="1757" spans="1:2" s="321" customFormat="1" x14ac:dyDescent="0.25">
      <c r="A1757" s="103"/>
      <c r="B1757" s="103"/>
    </row>
    <row r="1758" spans="1:2" s="321" customFormat="1" x14ac:dyDescent="0.25">
      <c r="A1758" s="103"/>
      <c r="B1758" s="103"/>
    </row>
    <row r="1759" spans="1:2" s="321" customFormat="1" x14ac:dyDescent="0.25">
      <c r="A1759" s="103"/>
      <c r="B1759" s="103"/>
    </row>
    <row r="1760" spans="1:2" s="321" customFormat="1" x14ac:dyDescent="0.25">
      <c r="A1760" s="103"/>
      <c r="B1760" s="103"/>
    </row>
    <row r="1761" spans="1:2" s="321" customFormat="1" x14ac:dyDescent="0.25">
      <c r="A1761" s="103"/>
      <c r="B1761" s="103"/>
    </row>
    <row r="1762" spans="1:2" s="321" customFormat="1" x14ac:dyDescent="0.25">
      <c r="A1762" s="103"/>
      <c r="B1762" s="103"/>
    </row>
    <row r="1763" spans="1:2" s="321" customFormat="1" x14ac:dyDescent="0.25">
      <c r="A1763" s="103"/>
      <c r="B1763" s="103"/>
    </row>
    <row r="1764" spans="1:2" s="321" customFormat="1" x14ac:dyDescent="0.25">
      <c r="A1764" s="103"/>
      <c r="B1764" s="103"/>
    </row>
    <row r="1765" spans="1:2" s="321" customFormat="1" x14ac:dyDescent="0.25">
      <c r="A1765" s="103"/>
      <c r="B1765" s="103"/>
    </row>
    <row r="1766" spans="1:2" s="321" customFormat="1" x14ac:dyDescent="0.25">
      <c r="A1766" s="103"/>
      <c r="B1766" s="103"/>
    </row>
    <row r="1767" spans="1:2" s="321" customFormat="1" x14ac:dyDescent="0.25">
      <c r="A1767" s="103"/>
      <c r="B1767" s="103"/>
    </row>
    <row r="1768" spans="1:2" s="321" customFormat="1" x14ac:dyDescent="0.25">
      <c r="A1768" s="103"/>
      <c r="B1768" s="103"/>
    </row>
    <row r="1769" spans="1:2" s="321" customFormat="1" x14ac:dyDescent="0.25">
      <c r="A1769" s="103"/>
      <c r="B1769" s="103"/>
    </row>
    <row r="1770" spans="1:2" s="321" customFormat="1" x14ac:dyDescent="0.25">
      <c r="A1770" s="103"/>
      <c r="B1770" s="103"/>
    </row>
    <row r="1771" spans="1:2" s="321" customFormat="1" x14ac:dyDescent="0.25">
      <c r="A1771" s="103"/>
      <c r="B1771" s="103"/>
    </row>
    <row r="1772" spans="1:2" s="321" customFormat="1" x14ac:dyDescent="0.25">
      <c r="A1772" s="103"/>
      <c r="B1772" s="103"/>
    </row>
    <row r="1773" spans="1:2" s="321" customFormat="1" x14ac:dyDescent="0.25">
      <c r="A1773" s="103"/>
      <c r="B1773" s="103"/>
    </row>
    <row r="1774" spans="1:2" s="321" customFormat="1" x14ac:dyDescent="0.25">
      <c r="A1774" s="103"/>
      <c r="B1774" s="103"/>
    </row>
    <row r="1775" spans="1:2" s="321" customFormat="1" x14ac:dyDescent="0.25">
      <c r="A1775" s="103"/>
      <c r="B1775" s="103"/>
    </row>
    <row r="1776" spans="1:2" s="321" customFormat="1" x14ac:dyDescent="0.25">
      <c r="A1776" s="103"/>
      <c r="B1776" s="103"/>
    </row>
    <row r="1777" spans="1:2" s="321" customFormat="1" x14ac:dyDescent="0.25">
      <c r="A1777" s="103"/>
      <c r="B1777" s="103"/>
    </row>
    <row r="1778" spans="1:2" s="321" customFormat="1" x14ac:dyDescent="0.25">
      <c r="A1778" s="103"/>
      <c r="B1778" s="103"/>
    </row>
    <row r="1779" spans="1:2" s="321" customFormat="1" x14ac:dyDescent="0.25">
      <c r="A1779" s="103"/>
      <c r="B1779" s="103"/>
    </row>
    <row r="1780" spans="1:2" s="321" customFormat="1" x14ac:dyDescent="0.25">
      <c r="A1780" s="103"/>
      <c r="B1780" s="103"/>
    </row>
    <row r="1781" spans="1:2" s="321" customFormat="1" x14ac:dyDescent="0.25">
      <c r="A1781" s="103"/>
      <c r="B1781" s="103"/>
    </row>
    <row r="1782" spans="1:2" s="321" customFormat="1" x14ac:dyDescent="0.25">
      <c r="A1782" s="103"/>
      <c r="B1782" s="103"/>
    </row>
    <row r="1783" spans="1:2" s="321" customFormat="1" x14ac:dyDescent="0.25">
      <c r="A1783" s="103"/>
      <c r="B1783" s="103"/>
    </row>
    <row r="1784" spans="1:2" s="321" customFormat="1" x14ac:dyDescent="0.25">
      <c r="A1784" s="103"/>
      <c r="B1784" s="103"/>
    </row>
    <row r="1785" spans="1:2" s="321" customFormat="1" x14ac:dyDescent="0.25">
      <c r="A1785" s="103"/>
      <c r="B1785" s="103"/>
    </row>
    <row r="1786" spans="1:2" s="321" customFormat="1" x14ac:dyDescent="0.25">
      <c r="A1786" s="103"/>
      <c r="B1786" s="103"/>
    </row>
    <row r="1787" spans="1:2" s="321" customFormat="1" x14ac:dyDescent="0.25">
      <c r="A1787" s="103"/>
      <c r="B1787" s="103"/>
    </row>
    <row r="1788" spans="1:2" s="321" customFormat="1" x14ac:dyDescent="0.25">
      <c r="A1788" s="103"/>
      <c r="B1788" s="103"/>
    </row>
    <row r="1789" spans="1:2" s="321" customFormat="1" x14ac:dyDescent="0.25">
      <c r="A1789" s="103"/>
      <c r="B1789" s="322"/>
    </row>
    <row r="1790" spans="1:2" s="321" customFormat="1" x14ac:dyDescent="0.25">
      <c r="A1790" s="103"/>
      <c r="B1790" s="322"/>
    </row>
    <row r="1791" spans="1:2" s="321" customFormat="1" x14ac:dyDescent="0.25">
      <c r="A1791" s="103"/>
      <c r="B1791" s="322"/>
    </row>
    <row r="1792" spans="1:2" s="321" customFormat="1" x14ac:dyDescent="0.25">
      <c r="A1792" s="103"/>
      <c r="B1792" s="322"/>
    </row>
    <row r="1793" spans="1:2" s="321" customFormat="1" x14ac:dyDescent="0.25">
      <c r="A1793" s="103"/>
      <c r="B1793" s="322"/>
    </row>
    <row r="1794" spans="1:2" s="321" customFormat="1" x14ac:dyDescent="0.25">
      <c r="A1794" s="103"/>
      <c r="B1794" s="103"/>
    </row>
    <row r="1795" spans="1:2" s="321" customFormat="1" x14ac:dyDescent="0.25">
      <c r="A1795" s="103"/>
      <c r="B1795" s="103"/>
    </row>
    <row r="1796" spans="1:2" s="321" customFormat="1" x14ac:dyDescent="0.25">
      <c r="A1796" s="103"/>
      <c r="B1796" s="103"/>
    </row>
    <row r="1797" spans="1:2" s="321" customFormat="1" x14ac:dyDescent="0.25">
      <c r="A1797" s="103"/>
      <c r="B1797" s="103"/>
    </row>
    <row r="1798" spans="1:2" s="321" customFormat="1" x14ac:dyDescent="0.25">
      <c r="A1798" s="103"/>
      <c r="B1798" s="103"/>
    </row>
    <row r="1799" spans="1:2" s="321" customFormat="1" x14ac:dyDescent="0.25">
      <c r="A1799" s="103"/>
      <c r="B1799" s="103"/>
    </row>
    <row r="1800" spans="1:2" s="321" customFormat="1" x14ac:dyDescent="0.25">
      <c r="A1800" s="103"/>
      <c r="B1800" s="103"/>
    </row>
    <row r="1801" spans="1:2" s="321" customFormat="1" x14ac:dyDescent="0.25">
      <c r="A1801" s="103"/>
      <c r="B1801" s="103"/>
    </row>
    <row r="1802" spans="1:2" s="321" customFormat="1" x14ac:dyDescent="0.25">
      <c r="A1802" s="103"/>
      <c r="B1802" s="103"/>
    </row>
    <row r="1803" spans="1:2" s="321" customFormat="1" x14ac:dyDescent="0.25">
      <c r="A1803" s="103"/>
      <c r="B1803" s="103"/>
    </row>
    <row r="1804" spans="1:2" s="321" customFormat="1" x14ac:dyDescent="0.25">
      <c r="A1804" s="103"/>
      <c r="B1804" s="103"/>
    </row>
    <row r="1805" spans="1:2" s="321" customFormat="1" x14ac:dyDescent="0.25">
      <c r="A1805" s="103"/>
      <c r="B1805" s="103"/>
    </row>
    <row r="1806" spans="1:2" s="321" customFormat="1" x14ac:dyDescent="0.25">
      <c r="A1806" s="103"/>
      <c r="B1806" s="103"/>
    </row>
    <row r="1807" spans="1:2" s="321" customFormat="1" x14ac:dyDescent="0.25">
      <c r="A1807" s="103"/>
      <c r="B1807" s="103"/>
    </row>
    <row r="1808" spans="1:2" s="321" customFormat="1" x14ac:dyDescent="0.25">
      <c r="A1808" s="103"/>
      <c r="B1808" s="103"/>
    </row>
    <row r="1809" spans="1:2" s="321" customFormat="1" x14ac:dyDescent="0.25">
      <c r="A1809" s="103"/>
      <c r="B1809" s="103"/>
    </row>
    <row r="1810" spans="1:2" s="321" customFormat="1" x14ac:dyDescent="0.25">
      <c r="A1810" s="103"/>
      <c r="B1810" s="103"/>
    </row>
    <row r="1811" spans="1:2" s="321" customFormat="1" x14ac:dyDescent="0.25">
      <c r="A1811" s="103"/>
      <c r="B1811" s="103"/>
    </row>
    <row r="1812" spans="1:2" s="321" customFormat="1" x14ac:dyDescent="0.25">
      <c r="A1812" s="103"/>
      <c r="B1812" s="103"/>
    </row>
    <row r="1813" spans="1:2" s="321" customFormat="1" x14ac:dyDescent="0.25">
      <c r="A1813" s="103"/>
      <c r="B1813" s="103"/>
    </row>
    <row r="1814" spans="1:2" s="321" customFormat="1" x14ac:dyDescent="0.25">
      <c r="A1814" s="103"/>
      <c r="B1814" s="103"/>
    </row>
    <row r="1815" spans="1:2" s="321" customFormat="1" x14ac:dyDescent="0.25">
      <c r="A1815" s="103"/>
      <c r="B1815" s="103"/>
    </row>
    <row r="1816" spans="1:2" s="321" customFormat="1" x14ac:dyDescent="0.25">
      <c r="A1816" s="103"/>
      <c r="B1816" s="103"/>
    </row>
    <row r="1817" spans="1:2" s="321" customFormat="1" x14ac:dyDescent="0.25">
      <c r="A1817" s="103"/>
      <c r="B1817" s="103"/>
    </row>
    <row r="1818" spans="1:2" s="321" customFormat="1" x14ac:dyDescent="0.25">
      <c r="A1818" s="103"/>
      <c r="B1818" s="103"/>
    </row>
    <row r="1819" spans="1:2" s="321" customFormat="1" x14ac:dyDescent="0.25">
      <c r="A1819" s="103"/>
      <c r="B1819" s="103"/>
    </row>
    <row r="1820" spans="1:2" s="321" customFormat="1" x14ac:dyDescent="0.25">
      <c r="A1820" s="103"/>
      <c r="B1820" s="103"/>
    </row>
    <row r="1821" spans="1:2" s="321" customFormat="1" x14ac:dyDescent="0.25">
      <c r="A1821" s="103"/>
      <c r="B1821" s="103"/>
    </row>
    <row r="1822" spans="1:2" s="321" customFormat="1" x14ac:dyDescent="0.25">
      <c r="A1822" s="103"/>
      <c r="B1822" s="103"/>
    </row>
    <row r="1823" spans="1:2" s="321" customFormat="1" x14ac:dyDescent="0.25">
      <c r="A1823" s="103"/>
      <c r="B1823" s="103"/>
    </row>
    <row r="1824" spans="1:2" s="321" customFormat="1" x14ac:dyDescent="0.25">
      <c r="A1824" s="103"/>
      <c r="B1824" s="103"/>
    </row>
    <row r="1825" spans="1:2" s="321" customFormat="1" x14ac:dyDescent="0.25">
      <c r="A1825" s="103"/>
      <c r="B1825" s="103"/>
    </row>
    <row r="1826" spans="1:2" s="321" customFormat="1" x14ac:dyDescent="0.25">
      <c r="A1826" s="103"/>
      <c r="B1826" s="103"/>
    </row>
    <row r="1827" spans="1:2" s="321" customFormat="1" x14ac:dyDescent="0.25">
      <c r="A1827" s="103"/>
      <c r="B1827" s="103"/>
    </row>
    <row r="1828" spans="1:2" s="321" customFormat="1" x14ac:dyDescent="0.25">
      <c r="A1828" s="103"/>
      <c r="B1828" s="103"/>
    </row>
    <row r="1829" spans="1:2" s="321" customFormat="1" x14ac:dyDescent="0.25">
      <c r="A1829" s="103"/>
      <c r="B1829" s="103"/>
    </row>
    <row r="1830" spans="1:2" s="321" customFormat="1" x14ac:dyDescent="0.25">
      <c r="A1830" s="103"/>
      <c r="B1830" s="103"/>
    </row>
    <row r="1831" spans="1:2" s="321" customFormat="1" x14ac:dyDescent="0.25">
      <c r="A1831" s="103"/>
      <c r="B1831" s="103"/>
    </row>
    <row r="1832" spans="1:2" s="321" customFormat="1" x14ac:dyDescent="0.25">
      <c r="A1832" s="103"/>
      <c r="B1832" s="103"/>
    </row>
    <row r="1833" spans="1:2" s="321" customFormat="1" x14ac:dyDescent="0.25">
      <c r="A1833" s="103"/>
      <c r="B1833" s="103"/>
    </row>
    <row r="1834" spans="1:2" s="321" customFormat="1" x14ac:dyDescent="0.25">
      <c r="A1834" s="103"/>
      <c r="B1834" s="103"/>
    </row>
    <row r="1835" spans="1:2" s="321" customFormat="1" x14ac:dyDescent="0.25">
      <c r="A1835" s="103"/>
      <c r="B1835" s="103"/>
    </row>
    <row r="1836" spans="1:2" s="321" customFormat="1" x14ac:dyDescent="0.25">
      <c r="A1836" s="103"/>
      <c r="B1836" s="103"/>
    </row>
    <row r="1837" spans="1:2" s="321" customFormat="1" x14ac:dyDescent="0.25">
      <c r="A1837" s="103"/>
      <c r="B1837" s="103"/>
    </row>
    <row r="1838" spans="1:2" s="321" customFormat="1" x14ac:dyDescent="0.25">
      <c r="A1838" s="103"/>
      <c r="B1838" s="103"/>
    </row>
    <row r="1839" spans="1:2" s="321" customFormat="1" x14ac:dyDescent="0.25">
      <c r="A1839" s="103"/>
      <c r="B1839" s="103"/>
    </row>
    <row r="1840" spans="1:2" s="321" customFormat="1" x14ac:dyDescent="0.25">
      <c r="A1840" s="103"/>
      <c r="B1840" s="103"/>
    </row>
    <row r="1841" spans="1:2" s="321" customFormat="1" x14ac:dyDescent="0.25">
      <c r="A1841" s="103"/>
      <c r="B1841" s="103"/>
    </row>
    <row r="1842" spans="1:2" s="321" customFormat="1" x14ac:dyDescent="0.25">
      <c r="A1842" s="103"/>
      <c r="B1842" s="103"/>
    </row>
    <row r="1843" spans="1:2" s="321" customFormat="1" x14ac:dyDescent="0.25">
      <c r="A1843" s="103"/>
      <c r="B1843" s="103"/>
    </row>
    <row r="1844" spans="1:2" s="321" customFormat="1" x14ac:dyDescent="0.25">
      <c r="A1844" s="103"/>
      <c r="B1844" s="103"/>
    </row>
    <row r="1845" spans="1:2" s="321" customFormat="1" x14ac:dyDescent="0.25">
      <c r="A1845" s="103"/>
      <c r="B1845" s="103"/>
    </row>
    <row r="1846" spans="1:2" s="321" customFormat="1" x14ac:dyDescent="0.25">
      <c r="A1846" s="103"/>
      <c r="B1846" s="103"/>
    </row>
    <row r="1847" spans="1:2" s="321" customFormat="1" x14ac:dyDescent="0.25">
      <c r="A1847" s="103"/>
      <c r="B1847" s="103"/>
    </row>
    <row r="1848" spans="1:2" s="321" customFormat="1" x14ac:dyDescent="0.25">
      <c r="A1848" s="103"/>
      <c r="B1848" s="103"/>
    </row>
    <row r="1849" spans="1:2" s="321" customFormat="1" x14ac:dyDescent="0.25">
      <c r="A1849" s="103"/>
      <c r="B1849" s="103"/>
    </row>
    <row r="1850" spans="1:2" s="321" customFormat="1" x14ac:dyDescent="0.25">
      <c r="A1850" s="103"/>
      <c r="B1850" s="103"/>
    </row>
    <row r="1851" spans="1:2" s="321" customFormat="1" x14ac:dyDescent="0.25">
      <c r="A1851" s="103"/>
      <c r="B1851" s="103"/>
    </row>
    <row r="1852" spans="1:2" s="321" customFormat="1" x14ac:dyDescent="0.25">
      <c r="A1852" s="103"/>
      <c r="B1852" s="103"/>
    </row>
    <row r="1853" spans="1:2" s="321" customFormat="1" x14ac:dyDescent="0.25">
      <c r="A1853" s="103"/>
      <c r="B1853" s="103"/>
    </row>
    <row r="1854" spans="1:2" s="321" customFormat="1" x14ac:dyDescent="0.25">
      <c r="A1854" s="103"/>
      <c r="B1854" s="103"/>
    </row>
    <row r="1855" spans="1:2" s="321" customFormat="1" x14ac:dyDescent="0.25">
      <c r="A1855" s="103"/>
      <c r="B1855" s="103"/>
    </row>
    <row r="1856" spans="1:2" s="321" customFormat="1" x14ac:dyDescent="0.25">
      <c r="A1856" s="103"/>
      <c r="B1856" s="103"/>
    </row>
    <row r="1857" spans="1:2" s="321" customFormat="1" x14ac:dyDescent="0.25">
      <c r="A1857" s="103"/>
      <c r="B1857" s="103"/>
    </row>
    <row r="1858" spans="1:2" s="321" customFormat="1" x14ac:dyDescent="0.25">
      <c r="A1858" s="103"/>
      <c r="B1858" s="103"/>
    </row>
    <row r="1859" spans="1:2" s="321" customFormat="1" x14ac:dyDescent="0.25">
      <c r="A1859" s="103"/>
      <c r="B1859" s="103"/>
    </row>
    <row r="1860" spans="1:2" s="321" customFormat="1" x14ac:dyDescent="0.25">
      <c r="A1860" s="103"/>
      <c r="B1860" s="101"/>
    </row>
    <row r="1861" spans="1:2" s="321" customFormat="1" x14ac:dyDescent="0.25">
      <c r="A1861" s="103"/>
    </row>
    <row r="1862" spans="1:2" s="321" customFormat="1" x14ac:dyDescent="0.25">
      <c r="A1862" s="103"/>
    </row>
    <row r="1863" spans="1:2" s="321" customFormat="1" x14ac:dyDescent="0.25">
      <c r="A1863" s="103"/>
    </row>
    <row r="1864" spans="1:2" s="321" customFormat="1" x14ac:dyDescent="0.25">
      <c r="A1864" s="103"/>
    </row>
    <row r="1865" spans="1:2" s="321" customFormat="1" x14ac:dyDescent="0.25">
      <c r="A1865" s="103"/>
      <c r="B1865" s="103"/>
    </row>
    <row r="1866" spans="1:2" s="321" customFormat="1" x14ac:dyDescent="0.25">
      <c r="A1866" s="103"/>
      <c r="B1866" s="103"/>
    </row>
    <row r="1867" spans="1:2" s="321" customFormat="1" x14ac:dyDescent="0.25">
      <c r="A1867" s="103"/>
      <c r="B1867" s="103"/>
    </row>
    <row r="1868" spans="1:2" s="321" customFormat="1" x14ac:dyDescent="0.25">
      <c r="A1868" s="103"/>
      <c r="B1868" s="103"/>
    </row>
    <row r="1869" spans="1:2" s="321" customFormat="1" x14ac:dyDescent="0.25">
      <c r="A1869" s="103"/>
      <c r="B1869" s="103"/>
    </row>
    <row r="1870" spans="1:2" s="321" customFormat="1" x14ac:dyDescent="0.25">
      <c r="A1870" s="103"/>
      <c r="B1870" s="103"/>
    </row>
    <row r="1871" spans="1:2" s="321" customFormat="1" x14ac:dyDescent="0.25">
      <c r="A1871" s="103"/>
      <c r="B1871" s="103"/>
    </row>
    <row r="1872" spans="1:2" s="321" customFormat="1" x14ac:dyDescent="0.25">
      <c r="A1872" s="103"/>
      <c r="B1872" s="101"/>
    </row>
    <row r="1873" spans="1:2" s="321" customFormat="1" x14ac:dyDescent="0.25">
      <c r="A1873" s="103"/>
    </row>
    <row r="1874" spans="1:2" s="321" customFormat="1" x14ac:dyDescent="0.25">
      <c r="A1874" s="103"/>
    </row>
    <row r="1875" spans="1:2" s="321" customFormat="1" x14ac:dyDescent="0.25">
      <c r="A1875" s="103"/>
    </row>
    <row r="1876" spans="1:2" s="321" customFormat="1" x14ac:dyDescent="0.25">
      <c r="A1876" s="103"/>
    </row>
    <row r="1877" spans="1:2" s="321" customFormat="1" x14ac:dyDescent="0.25">
      <c r="A1877" s="103"/>
      <c r="B1877" s="103"/>
    </row>
    <row r="1878" spans="1:2" s="321" customFormat="1" x14ac:dyDescent="0.25">
      <c r="A1878" s="103"/>
      <c r="B1878" s="103"/>
    </row>
    <row r="1879" spans="1:2" s="321" customFormat="1" x14ac:dyDescent="0.25">
      <c r="A1879" s="103"/>
      <c r="B1879" s="103"/>
    </row>
    <row r="1880" spans="1:2" s="321" customFormat="1" x14ac:dyDescent="0.25">
      <c r="A1880" s="103"/>
      <c r="B1880" s="103"/>
    </row>
    <row r="1881" spans="1:2" s="321" customFormat="1" x14ac:dyDescent="0.25">
      <c r="A1881" s="103"/>
      <c r="B1881" s="103"/>
    </row>
    <row r="1882" spans="1:2" s="321" customFormat="1" x14ac:dyDescent="0.25">
      <c r="A1882" s="103"/>
      <c r="B1882" s="103"/>
    </row>
    <row r="1883" spans="1:2" s="321" customFormat="1" x14ac:dyDescent="0.25">
      <c r="A1883" s="103"/>
      <c r="B1883" s="103"/>
    </row>
    <row r="1884" spans="1:2" s="321" customFormat="1" x14ac:dyDescent="0.25">
      <c r="A1884" s="103"/>
      <c r="B1884" s="103"/>
    </row>
    <row r="1885" spans="1:2" s="321" customFormat="1" x14ac:dyDescent="0.25">
      <c r="A1885" s="103"/>
      <c r="B1885" s="103"/>
    </row>
    <row r="1886" spans="1:2" s="321" customFormat="1" x14ac:dyDescent="0.25">
      <c r="A1886" s="103"/>
      <c r="B1886" s="103"/>
    </row>
    <row r="1887" spans="1:2" s="321" customFormat="1" x14ac:dyDescent="0.25">
      <c r="A1887" s="103"/>
      <c r="B1887" s="103"/>
    </row>
    <row r="1888" spans="1:2" s="321" customFormat="1" x14ac:dyDescent="0.25">
      <c r="A1888" s="103"/>
      <c r="B1888" s="103"/>
    </row>
    <row r="1889" spans="1:2" s="321" customFormat="1" x14ac:dyDescent="0.25">
      <c r="A1889" s="103"/>
      <c r="B1889" s="103"/>
    </row>
    <row r="1890" spans="1:2" s="321" customFormat="1" x14ac:dyDescent="0.25">
      <c r="A1890" s="103"/>
      <c r="B1890" s="103"/>
    </row>
    <row r="1891" spans="1:2" s="321" customFormat="1" x14ac:dyDescent="0.25">
      <c r="A1891" s="103"/>
      <c r="B1891" s="103"/>
    </row>
    <row r="1892" spans="1:2" s="321" customFormat="1" x14ac:dyDescent="0.25">
      <c r="A1892" s="103"/>
      <c r="B1892" s="103"/>
    </row>
    <row r="1893" spans="1:2" s="321" customFormat="1" x14ac:dyDescent="0.25">
      <c r="A1893" s="103"/>
      <c r="B1893" s="103"/>
    </row>
    <row r="1894" spans="1:2" s="321" customFormat="1" x14ac:dyDescent="0.25">
      <c r="A1894" s="103"/>
      <c r="B1894" s="103"/>
    </row>
    <row r="1895" spans="1:2" s="321" customFormat="1" x14ac:dyDescent="0.25">
      <c r="A1895" s="103"/>
      <c r="B1895" s="103"/>
    </row>
    <row r="1896" spans="1:2" s="321" customFormat="1" x14ac:dyDescent="0.25">
      <c r="A1896" s="103"/>
      <c r="B1896" s="103"/>
    </row>
    <row r="1897" spans="1:2" s="321" customFormat="1" x14ac:dyDescent="0.25">
      <c r="A1897" s="103"/>
      <c r="B1897" s="103"/>
    </row>
    <row r="1898" spans="1:2" s="321" customFormat="1" x14ac:dyDescent="0.25">
      <c r="A1898" s="103"/>
      <c r="B1898" s="103"/>
    </row>
    <row r="1899" spans="1:2" s="321" customFormat="1" x14ac:dyDescent="0.25">
      <c r="A1899" s="103"/>
      <c r="B1899" s="103"/>
    </row>
    <row r="1900" spans="1:2" s="321" customFormat="1" x14ac:dyDescent="0.25">
      <c r="A1900" s="103"/>
      <c r="B1900" s="103"/>
    </row>
    <row r="1901" spans="1:2" s="321" customFormat="1" x14ac:dyDescent="0.25">
      <c r="A1901" s="103"/>
      <c r="B1901" s="103"/>
    </row>
    <row r="1902" spans="1:2" s="321" customFormat="1" x14ac:dyDescent="0.25">
      <c r="A1902" s="103"/>
      <c r="B1902" s="103"/>
    </row>
    <row r="1903" spans="1:2" s="321" customFormat="1" x14ac:dyDescent="0.25">
      <c r="A1903" s="103"/>
      <c r="B1903" s="103"/>
    </row>
    <row r="1904" spans="1:2" s="321" customFormat="1" x14ac:dyDescent="0.25">
      <c r="A1904" s="103"/>
      <c r="B1904" s="103"/>
    </row>
    <row r="1905" spans="1:2" s="321" customFormat="1" x14ac:dyDescent="0.25">
      <c r="A1905" s="103"/>
      <c r="B1905" s="103"/>
    </row>
    <row r="1906" spans="1:2" s="321" customFormat="1" x14ac:dyDescent="0.25">
      <c r="A1906" s="103"/>
      <c r="B1906" s="103"/>
    </row>
    <row r="1907" spans="1:2" s="321" customFormat="1" x14ac:dyDescent="0.25">
      <c r="A1907" s="103"/>
      <c r="B1907" s="103"/>
    </row>
    <row r="1908" spans="1:2" s="321" customFormat="1" x14ac:dyDescent="0.25">
      <c r="A1908" s="103"/>
      <c r="B1908" s="103"/>
    </row>
    <row r="1909" spans="1:2" s="321" customFormat="1" x14ac:dyDescent="0.25">
      <c r="A1909" s="103"/>
      <c r="B1909" s="103"/>
    </row>
    <row r="1910" spans="1:2" s="321" customFormat="1" x14ac:dyDescent="0.25">
      <c r="A1910" s="103"/>
      <c r="B1910" s="103"/>
    </row>
    <row r="1911" spans="1:2" s="321" customFormat="1" x14ac:dyDescent="0.25">
      <c r="A1911" s="103"/>
      <c r="B1911" s="103"/>
    </row>
    <row r="1912" spans="1:2" s="321" customFormat="1" x14ac:dyDescent="0.25">
      <c r="A1912" s="103"/>
      <c r="B1912" s="103"/>
    </row>
    <row r="1913" spans="1:2" s="321" customFormat="1" x14ac:dyDescent="0.25">
      <c r="A1913" s="103"/>
      <c r="B1913" s="103"/>
    </row>
    <row r="1914" spans="1:2" s="321" customFormat="1" x14ac:dyDescent="0.25">
      <c r="A1914" s="103"/>
      <c r="B1914" s="103"/>
    </row>
    <row r="1915" spans="1:2" s="321" customFormat="1" x14ac:dyDescent="0.25">
      <c r="A1915" s="103"/>
      <c r="B1915" s="103"/>
    </row>
    <row r="1916" spans="1:2" s="321" customFormat="1" x14ac:dyDescent="0.25">
      <c r="A1916" s="103"/>
      <c r="B1916" s="103"/>
    </row>
    <row r="1917" spans="1:2" s="321" customFormat="1" x14ac:dyDescent="0.25">
      <c r="A1917" s="103"/>
      <c r="B1917" s="103"/>
    </row>
    <row r="1918" spans="1:2" s="321" customFormat="1" x14ac:dyDescent="0.25">
      <c r="A1918" s="103"/>
      <c r="B1918" s="103"/>
    </row>
    <row r="1919" spans="1:2" s="321" customFormat="1" x14ac:dyDescent="0.25">
      <c r="A1919" s="103"/>
      <c r="B1919" s="103"/>
    </row>
    <row r="1920" spans="1:2" s="321" customFormat="1" x14ac:dyDescent="0.25">
      <c r="A1920" s="103"/>
      <c r="B1920" s="103"/>
    </row>
    <row r="1921" spans="1:2" s="321" customFormat="1" x14ac:dyDescent="0.25">
      <c r="A1921" s="103"/>
      <c r="B1921" s="103"/>
    </row>
    <row r="1922" spans="1:2" s="321" customFormat="1" x14ac:dyDescent="0.25">
      <c r="A1922" s="103"/>
      <c r="B1922" s="103"/>
    </row>
    <row r="1923" spans="1:2" s="321" customFormat="1" x14ac:dyDescent="0.25">
      <c r="A1923" s="103"/>
      <c r="B1923" s="103"/>
    </row>
    <row r="1924" spans="1:2" s="321" customFormat="1" x14ac:dyDescent="0.25">
      <c r="A1924" s="103"/>
      <c r="B1924" s="103"/>
    </row>
    <row r="1925" spans="1:2" s="321" customFormat="1" x14ac:dyDescent="0.25">
      <c r="A1925" s="103"/>
      <c r="B1925" s="101"/>
    </row>
    <row r="1926" spans="1:2" s="321" customFormat="1" x14ac:dyDescent="0.25">
      <c r="A1926" s="103"/>
    </row>
    <row r="1927" spans="1:2" s="321" customFormat="1" x14ac:dyDescent="0.25">
      <c r="A1927" s="103"/>
    </row>
    <row r="1928" spans="1:2" s="321" customFormat="1" x14ac:dyDescent="0.25">
      <c r="A1928" s="103"/>
    </row>
    <row r="1929" spans="1:2" s="321" customFormat="1" x14ac:dyDescent="0.25">
      <c r="A1929" s="103"/>
    </row>
    <row r="1930" spans="1:2" s="321" customFormat="1" x14ac:dyDescent="0.25">
      <c r="A1930" s="103"/>
    </row>
    <row r="1931" spans="1:2" s="321" customFormat="1" x14ac:dyDescent="0.25">
      <c r="A1931" s="103"/>
    </row>
    <row r="1932" spans="1:2" s="321" customFormat="1" x14ac:dyDescent="0.25">
      <c r="A1932" s="103"/>
      <c r="B1932" s="103"/>
    </row>
    <row r="1933" spans="1:2" s="321" customFormat="1" x14ac:dyDescent="0.25">
      <c r="A1933" s="103"/>
      <c r="B1933" s="103"/>
    </row>
    <row r="1934" spans="1:2" s="321" customFormat="1" x14ac:dyDescent="0.25">
      <c r="A1934" s="103"/>
      <c r="B1934" s="103"/>
    </row>
    <row r="1935" spans="1:2" s="321" customFormat="1" x14ac:dyDescent="0.25">
      <c r="A1935" s="103"/>
      <c r="B1935" s="103"/>
    </row>
    <row r="1936" spans="1:2" s="321" customFormat="1" x14ac:dyDescent="0.25">
      <c r="A1936" s="103"/>
      <c r="B1936" s="103"/>
    </row>
    <row r="1937" spans="1:2" s="321" customFormat="1" x14ac:dyDescent="0.25">
      <c r="A1937" s="103"/>
      <c r="B1937" s="103"/>
    </row>
    <row r="1938" spans="1:2" s="321" customFormat="1" x14ac:dyDescent="0.25">
      <c r="A1938" s="103"/>
      <c r="B1938" s="103"/>
    </row>
    <row r="1939" spans="1:2" s="321" customFormat="1" x14ac:dyDescent="0.25">
      <c r="A1939" s="103"/>
      <c r="B1939" s="103"/>
    </row>
    <row r="1940" spans="1:2" s="321" customFormat="1" x14ac:dyDescent="0.25">
      <c r="A1940" s="103"/>
      <c r="B1940" s="103"/>
    </row>
    <row r="1941" spans="1:2" s="321" customFormat="1" x14ac:dyDescent="0.25">
      <c r="A1941" s="103"/>
      <c r="B1941" s="103"/>
    </row>
    <row r="1942" spans="1:2" s="321" customFormat="1" x14ac:dyDescent="0.25">
      <c r="A1942" s="103"/>
      <c r="B1942" s="103"/>
    </row>
    <row r="1943" spans="1:2" s="321" customFormat="1" x14ac:dyDescent="0.25">
      <c r="A1943" s="103"/>
      <c r="B1943" s="103"/>
    </row>
    <row r="1944" spans="1:2" s="321" customFormat="1" x14ac:dyDescent="0.25">
      <c r="A1944" s="103"/>
      <c r="B1944" s="103"/>
    </row>
    <row r="1945" spans="1:2" s="321" customFormat="1" x14ac:dyDescent="0.25">
      <c r="A1945" s="103"/>
      <c r="B1945" s="103"/>
    </row>
    <row r="1946" spans="1:2" s="321" customFormat="1" x14ac:dyDescent="0.25">
      <c r="A1946" s="103"/>
      <c r="B1946" s="103"/>
    </row>
    <row r="1947" spans="1:2" s="321" customFormat="1" x14ac:dyDescent="0.25">
      <c r="A1947" s="103"/>
      <c r="B1947" s="103"/>
    </row>
    <row r="1948" spans="1:2" s="321" customFormat="1" x14ac:dyDescent="0.25">
      <c r="A1948" s="103"/>
      <c r="B1948" s="103"/>
    </row>
    <row r="1949" spans="1:2" s="321" customFormat="1" x14ac:dyDescent="0.25">
      <c r="A1949" s="103"/>
      <c r="B1949" s="103"/>
    </row>
    <row r="1950" spans="1:2" s="321" customFormat="1" x14ac:dyDescent="0.25">
      <c r="A1950" s="103"/>
      <c r="B1950" s="103"/>
    </row>
    <row r="1951" spans="1:2" s="321" customFormat="1" x14ac:dyDescent="0.25">
      <c r="A1951" s="103"/>
      <c r="B1951" s="103"/>
    </row>
    <row r="1952" spans="1:2" s="321" customFormat="1" x14ac:dyDescent="0.25">
      <c r="A1952" s="103"/>
      <c r="B1952" s="103"/>
    </row>
    <row r="1953" spans="1:2" s="321" customFormat="1" x14ac:dyDescent="0.25">
      <c r="A1953" s="103"/>
      <c r="B1953" s="103"/>
    </row>
    <row r="1954" spans="1:2" s="321" customFormat="1" x14ac:dyDescent="0.25">
      <c r="A1954" s="103"/>
      <c r="B1954" s="103"/>
    </row>
    <row r="1955" spans="1:2" s="321" customFormat="1" x14ac:dyDescent="0.25">
      <c r="A1955" s="103"/>
      <c r="B1955" s="103"/>
    </row>
    <row r="1956" spans="1:2" s="321" customFormat="1" x14ac:dyDescent="0.25">
      <c r="A1956" s="103"/>
      <c r="B1956" s="103"/>
    </row>
    <row r="1957" spans="1:2" s="321" customFormat="1" x14ac:dyDescent="0.25">
      <c r="A1957" s="103"/>
      <c r="B1957" s="103"/>
    </row>
    <row r="1958" spans="1:2" s="321" customFormat="1" x14ac:dyDescent="0.25">
      <c r="A1958" s="103"/>
      <c r="B1958" s="103"/>
    </row>
    <row r="1959" spans="1:2" s="321" customFormat="1" x14ac:dyDescent="0.25">
      <c r="A1959" s="103"/>
      <c r="B1959" s="103"/>
    </row>
    <row r="1960" spans="1:2" s="321" customFormat="1" x14ac:dyDescent="0.25">
      <c r="A1960" s="103"/>
      <c r="B1960" s="103"/>
    </row>
    <row r="1961" spans="1:2" s="321" customFormat="1" x14ac:dyDescent="0.25">
      <c r="A1961" s="103"/>
      <c r="B1961" s="103"/>
    </row>
    <row r="1962" spans="1:2" s="321" customFormat="1" x14ac:dyDescent="0.25">
      <c r="A1962" s="103"/>
      <c r="B1962" s="103"/>
    </row>
    <row r="1963" spans="1:2" s="321" customFormat="1" x14ac:dyDescent="0.25">
      <c r="A1963" s="103"/>
      <c r="B1963" s="103"/>
    </row>
    <row r="1964" spans="1:2" s="321" customFormat="1" x14ac:dyDescent="0.25">
      <c r="A1964" s="103"/>
      <c r="B1964" s="103"/>
    </row>
    <row r="1965" spans="1:2" s="321" customFormat="1" x14ac:dyDescent="0.25">
      <c r="A1965" s="103"/>
      <c r="B1965" s="103"/>
    </row>
    <row r="1966" spans="1:2" s="321" customFormat="1" x14ac:dyDescent="0.25">
      <c r="A1966" s="103"/>
      <c r="B1966" s="103"/>
    </row>
    <row r="1967" spans="1:2" s="321" customFormat="1" x14ac:dyDescent="0.25">
      <c r="A1967" s="103"/>
      <c r="B1967" s="103"/>
    </row>
    <row r="1968" spans="1:2" s="321" customFormat="1" x14ac:dyDescent="0.25">
      <c r="A1968" s="103"/>
      <c r="B1968" s="103"/>
    </row>
    <row r="1969" spans="1:2" s="321" customFormat="1" x14ac:dyDescent="0.25">
      <c r="A1969" s="103"/>
      <c r="B1969" s="103"/>
    </row>
    <row r="1970" spans="1:2" s="321" customFormat="1" x14ac:dyDescent="0.25">
      <c r="A1970" s="103"/>
      <c r="B1970" s="103"/>
    </row>
    <row r="1971" spans="1:2" s="321" customFormat="1" x14ac:dyDescent="0.25">
      <c r="A1971" s="103"/>
      <c r="B1971" s="103"/>
    </row>
    <row r="1972" spans="1:2" s="321" customFormat="1" x14ac:dyDescent="0.25">
      <c r="A1972" s="103"/>
      <c r="B1972" s="103"/>
    </row>
    <row r="1973" spans="1:2" s="321" customFormat="1" x14ac:dyDescent="0.25">
      <c r="A1973" s="103"/>
      <c r="B1973" s="103"/>
    </row>
    <row r="1974" spans="1:2" s="321" customFormat="1" x14ac:dyDescent="0.25">
      <c r="A1974" s="103"/>
      <c r="B1974" s="103"/>
    </row>
    <row r="1975" spans="1:2" s="321" customFormat="1" x14ac:dyDescent="0.25">
      <c r="A1975" s="103"/>
      <c r="B1975" s="103"/>
    </row>
    <row r="1976" spans="1:2" s="321" customFormat="1" x14ac:dyDescent="0.25">
      <c r="A1976" s="103"/>
      <c r="B1976" s="103"/>
    </row>
    <row r="1977" spans="1:2" s="321" customFormat="1" x14ac:dyDescent="0.25">
      <c r="A1977" s="103"/>
      <c r="B1977" s="103"/>
    </row>
    <row r="1978" spans="1:2" s="321" customFormat="1" x14ac:dyDescent="0.25">
      <c r="A1978" s="103"/>
      <c r="B1978" s="103"/>
    </row>
    <row r="1979" spans="1:2" s="321" customFormat="1" x14ac:dyDescent="0.25">
      <c r="A1979" s="103"/>
      <c r="B1979" s="103"/>
    </row>
    <row r="1980" spans="1:2" s="321" customFormat="1" x14ac:dyDescent="0.25">
      <c r="A1980" s="103"/>
      <c r="B1980" s="103"/>
    </row>
    <row r="1981" spans="1:2" s="321" customFormat="1" x14ac:dyDescent="0.25">
      <c r="A1981" s="103"/>
      <c r="B1981" s="103"/>
    </row>
    <row r="1982" spans="1:2" s="321" customFormat="1" x14ac:dyDescent="0.25">
      <c r="A1982" s="103"/>
      <c r="B1982" s="103"/>
    </row>
    <row r="1983" spans="1:2" s="321" customFormat="1" x14ac:dyDescent="0.25">
      <c r="A1983" s="103"/>
      <c r="B1983" s="103"/>
    </row>
    <row r="1984" spans="1:2" s="321" customFormat="1" x14ac:dyDescent="0.25">
      <c r="A1984" s="103"/>
      <c r="B1984" s="103"/>
    </row>
    <row r="1985" spans="1:2" s="321" customFormat="1" x14ac:dyDescent="0.25">
      <c r="A1985" s="103"/>
      <c r="B1985" s="103"/>
    </row>
    <row r="1986" spans="1:2" s="321" customFormat="1" x14ac:dyDescent="0.25">
      <c r="A1986" s="103"/>
      <c r="B1986" s="103"/>
    </row>
    <row r="1987" spans="1:2" s="321" customFormat="1" x14ac:dyDescent="0.25">
      <c r="A1987" s="103"/>
      <c r="B1987" s="103"/>
    </row>
    <row r="1988" spans="1:2" s="321" customFormat="1" x14ac:dyDescent="0.25">
      <c r="A1988" s="103"/>
      <c r="B1988" s="103"/>
    </row>
    <row r="1989" spans="1:2" s="321" customFormat="1" x14ac:dyDescent="0.25">
      <c r="A1989" s="103"/>
      <c r="B1989" s="103"/>
    </row>
    <row r="1990" spans="1:2" s="321" customFormat="1" x14ac:dyDescent="0.25">
      <c r="A1990" s="103"/>
      <c r="B1990" s="103"/>
    </row>
    <row r="1991" spans="1:2" s="321" customFormat="1" x14ac:dyDescent="0.25">
      <c r="A1991" s="103"/>
      <c r="B1991" s="103"/>
    </row>
    <row r="1992" spans="1:2" s="321" customFormat="1" x14ac:dyDescent="0.25">
      <c r="A1992" s="103"/>
      <c r="B1992" s="103"/>
    </row>
    <row r="1993" spans="1:2" s="321" customFormat="1" x14ac:dyDescent="0.25">
      <c r="A1993" s="103"/>
      <c r="B1993" s="103"/>
    </row>
    <row r="1994" spans="1:2" s="321" customFormat="1" x14ac:dyDescent="0.25">
      <c r="A1994" s="103"/>
      <c r="B1994" s="103"/>
    </row>
    <row r="1995" spans="1:2" s="321" customFormat="1" x14ac:dyDescent="0.25">
      <c r="A1995" s="103"/>
      <c r="B1995" s="103"/>
    </row>
    <row r="1996" spans="1:2" s="321" customFormat="1" x14ac:dyDescent="0.25">
      <c r="A1996" s="103"/>
      <c r="B1996" s="103"/>
    </row>
    <row r="1997" spans="1:2" s="321" customFormat="1" x14ac:dyDescent="0.25">
      <c r="A1997" s="103"/>
      <c r="B1997" s="103"/>
    </row>
    <row r="1998" spans="1:2" s="321" customFormat="1" x14ac:dyDescent="0.25">
      <c r="A1998" s="103"/>
      <c r="B1998" s="103"/>
    </row>
    <row r="1999" spans="1:2" s="321" customFormat="1" x14ac:dyDescent="0.25">
      <c r="A1999" s="103"/>
      <c r="B1999" s="103"/>
    </row>
    <row r="2000" spans="1:2" s="321" customFormat="1" x14ac:dyDescent="0.25">
      <c r="A2000" s="103"/>
      <c r="B2000" s="103"/>
    </row>
    <row r="2001" spans="1:2" s="321" customFormat="1" x14ac:dyDescent="0.25">
      <c r="A2001" s="103"/>
      <c r="B2001" s="103"/>
    </row>
    <row r="2002" spans="1:2" s="321" customFormat="1" x14ac:dyDescent="0.25">
      <c r="A2002" s="103"/>
      <c r="B2002" s="103"/>
    </row>
    <row r="2003" spans="1:2" s="321" customFormat="1" x14ac:dyDescent="0.25">
      <c r="A2003" s="103"/>
      <c r="B2003" s="103"/>
    </row>
    <row r="2004" spans="1:2" s="321" customFormat="1" x14ac:dyDescent="0.25">
      <c r="A2004" s="103"/>
      <c r="B2004" s="101"/>
    </row>
    <row r="2005" spans="1:2" s="321" customFormat="1" x14ac:dyDescent="0.25">
      <c r="A2005" s="103"/>
    </row>
    <row r="2006" spans="1:2" s="321" customFormat="1" x14ac:dyDescent="0.25">
      <c r="A2006" s="103"/>
    </row>
    <row r="2007" spans="1:2" s="321" customFormat="1" x14ac:dyDescent="0.25">
      <c r="A2007" s="103"/>
    </row>
    <row r="2008" spans="1:2" s="321" customFormat="1" x14ac:dyDescent="0.25">
      <c r="A2008" s="103"/>
    </row>
    <row r="2009" spans="1:2" s="321" customFormat="1" x14ac:dyDescent="0.25">
      <c r="A2009" s="103"/>
      <c r="B2009" s="101"/>
    </row>
    <row r="2010" spans="1:2" s="321" customFormat="1" x14ac:dyDescent="0.25">
      <c r="A2010" s="103"/>
    </row>
    <row r="2011" spans="1:2" s="321" customFormat="1" x14ac:dyDescent="0.25">
      <c r="A2011" s="103"/>
    </row>
    <row r="2012" spans="1:2" s="321" customFormat="1" x14ac:dyDescent="0.25">
      <c r="A2012" s="103"/>
    </row>
    <row r="2013" spans="1:2" s="321" customFormat="1" x14ac:dyDescent="0.25">
      <c r="A2013" s="103"/>
      <c r="B2013" s="101"/>
    </row>
    <row r="2014" spans="1:2" s="321" customFormat="1" x14ac:dyDescent="0.25">
      <c r="A2014" s="103"/>
    </row>
    <row r="2015" spans="1:2" s="321" customFormat="1" x14ac:dyDescent="0.25">
      <c r="A2015" s="103"/>
    </row>
    <row r="2016" spans="1:2" s="321" customFormat="1" x14ac:dyDescent="0.25">
      <c r="A2016" s="103"/>
    </row>
    <row r="2017" spans="1:2" s="321" customFormat="1" x14ac:dyDescent="0.25">
      <c r="A2017" s="103"/>
      <c r="B2017" s="103"/>
    </row>
    <row r="2018" spans="1:2" s="321" customFormat="1" x14ac:dyDescent="0.25">
      <c r="A2018" s="103"/>
      <c r="B2018" s="103"/>
    </row>
    <row r="2019" spans="1:2" s="321" customFormat="1" x14ac:dyDescent="0.25">
      <c r="A2019" s="103"/>
      <c r="B2019" s="103"/>
    </row>
    <row r="2020" spans="1:2" s="321" customFormat="1" x14ac:dyDescent="0.25">
      <c r="A2020" s="103"/>
      <c r="B2020" s="103"/>
    </row>
    <row r="2021" spans="1:2" s="321" customFormat="1" x14ac:dyDescent="0.25">
      <c r="A2021" s="103"/>
      <c r="B2021" s="103"/>
    </row>
    <row r="2022" spans="1:2" s="321" customFormat="1" x14ac:dyDescent="0.25">
      <c r="A2022" s="103"/>
      <c r="B2022" s="101"/>
    </row>
    <row r="2023" spans="1:2" s="321" customFormat="1" x14ac:dyDescent="0.25">
      <c r="A2023" s="103"/>
    </row>
    <row r="2024" spans="1:2" s="321" customFormat="1" x14ac:dyDescent="0.25">
      <c r="A2024" s="103"/>
    </row>
    <row r="2025" spans="1:2" s="321" customFormat="1" x14ac:dyDescent="0.25">
      <c r="A2025" s="103"/>
    </row>
    <row r="2026" spans="1:2" s="321" customFormat="1" x14ac:dyDescent="0.25">
      <c r="A2026" s="103"/>
    </row>
    <row r="2027" spans="1:2" s="321" customFormat="1" x14ac:dyDescent="0.25">
      <c r="A2027" s="103"/>
      <c r="B2027" s="101"/>
    </row>
    <row r="2028" spans="1:2" s="321" customFormat="1" x14ac:dyDescent="0.25">
      <c r="A2028" s="103"/>
    </row>
    <row r="2029" spans="1:2" s="321" customFormat="1" x14ac:dyDescent="0.25">
      <c r="A2029" s="103"/>
    </row>
    <row r="2030" spans="1:2" s="321" customFormat="1" x14ac:dyDescent="0.25">
      <c r="A2030" s="103"/>
    </row>
    <row r="2031" spans="1:2" s="321" customFormat="1" x14ac:dyDescent="0.25">
      <c r="A2031" s="103"/>
      <c r="B2031" s="103"/>
    </row>
    <row r="2032" spans="1:2" s="321" customFormat="1" x14ac:dyDescent="0.25">
      <c r="A2032" s="103"/>
      <c r="B2032" s="103"/>
    </row>
    <row r="2033" spans="1:2" s="321" customFormat="1" x14ac:dyDescent="0.25">
      <c r="A2033" s="103"/>
      <c r="B2033" s="103"/>
    </row>
    <row r="2034" spans="1:2" s="321" customFormat="1" x14ac:dyDescent="0.25">
      <c r="A2034" s="103"/>
      <c r="B2034" s="103"/>
    </row>
    <row r="2035" spans="1:2" s="321" customFormat="1" x14ac:dyDescent="0.25">
      <c r="A2035" s="103"/>
      <c r="B2035" s="103"/>
    </row>
    <row r="2036" spans="1:2" s="321" customFormat="1" x14ac:dyDescent="0.25">
      <c r="A2036" s="103"/>
      <c r="B2036" s="103"/>
    </row>
    <row r="2037" spans="1:2" s="321" customFormat="1" x14ac:dyDescent="0.25">
      <c r="A2037" s="103"/>
      <c r="B2037" s="103"/>
    </row>
    <row r="2038" spans="1:2" s="321" customFormat="1" x14ac:dyDescent="0.25">
      <c r="A2038" s="103"/>
      <c r="B2038" s="103"/>
    </row>
    <row r="2039" spans="1:2" s="321" customFormat="1" x14ac:dyDescent="0.25">
      <c r="A2039" s="103"/>
      <c r="B2039" s="101"/>
    </row>
    <row r="2040" spans="1:2" s="321" customFormat="1" x14ac:dyDescent="0.25">
      <c r="A2040" s="103"/>
    </row>
    <row r="2041" spans="1:2" s="321" customFormat="1" x14ac:dyDescent="0.25">
      <c r="A2041" s="103"/>
    </row>
    <row r="2042" spans="1:2" s="321" customFormat="1" x14ac:dyDescent="0.25">
      <c r="A2042" s="103"/>
    </row>
    <row r="2043" spans="1:2" s="321" customFormat="1" x14ac:dyDescent="0.25">
      <c r="A2043" s="103"/>
    </row>
    <row r="2044" spans="1:2" s="321" customFormat="1" x14ac:dyDescent="0.25">
      <c r="A2044" s="103"/>
      <c r="B2044" s="103"/>
    </row>
    <row r="2045" spans="1:2" s="321" customFormat="1" x14ac:dyDescent="0.25">
      <c r="A2045" s="103"/>
      <c r="B2045" s="103"/>
    </row>
    <row r="2046" spans="1:2" s="321" customFormat="1" x14ac:dyDescent="0.25">
      <c r="A2046" s="103"/>
      <c r="B2046" s="103"/>
    </row>
    <row r="2047" spans="1:2" s="321" customFormat="1" x14ac:dyDescent="0.25">
      <c r="A2047" s="103"/>
      <c r="B2047" s="103"/>
    </row>
    <row r="2048" spans="1:2" s="321" customFormat="1" x14ac:dyDescent="0.25">
      <c r="A2048" s="103"/>
      <c r="B2048" s="103"/>
    </row>
    <row r="2049" spans="1:2" s="321" customFormat="1" x14ac:dyDescent="0.25">
      <c r="A2049" s="103"/>
      <c r="B2049" s="103"/>
    </row>
    <row r="2050" spans="1:2" s="321" customFormat="1" x14ac:dyDescent="0.25">
      <c r="A2050" s="103"/>
      <c r="B2050" s="103"/>
    </row>
    <row r="2051" spans="1:2" s="321" customFormat="1" x14ac:dyDescent="0.25">
      <c r="A2051" s="103"/>
      <c r="B2051" s="103"/>
    </row>
    <row r="2052" spans="1:2" s="321" customFormat="1" x14ac:dyDescent="0.25">
      <c r="A2052" s="103"/>
      <c r="B2052" s="103"/>
    </row>
    <row r="2053" spans="1:2" s="321" customFormat="1" x14ac:dyDescent="0.25">
      <c r="A2053" s="103"/>
      <c r="B2053" s="103"/>
    </row>
    <row r="2054" spans="1:2" s="321" customFormat="1" x14ac:dyDescent="0.25">
      <c r="A2054" s="103"/>
      <c r="B2054" s="103"/>
    </row>
    <row r="2055" spans="1:2" s="321" customFormat="1" x14ac:dyDescent="0.25">
      <c r="A2055" s="103"/>
      <c r="B2055" s="103"/>
    </row>
    <row r="2056" spans="1:2" s="321" customFormat="1" x14ac:dyDescent="0.25">
      <c r="A2056" s="103"/>
      <c r="B2056" s="103"/>
    </row>
    <row r="2057" spans="1:2" s="321" customFormat="1" x14ac:dyDescent="0.25">
      <c r="A2057" s="103"/>
      <c r="B2057" s="103"/>
    </row>
    <row r="2058" spans="1:2" s="321" customFormat="1" x14ac:dyDescent="0.25">
      <c r="A2058" s="103"/>
      <c r="B2058" s="101"/>
    </row>
    <row r="2059" spans="1:2" s="321" customFormat="1" x14ac:dyDescent="0.25">
      <c r="A2059" s="103"/>
    </row>
    <row r="2060" spans="1:2" s="321" customFormat="1" x14ac:dyDescent="0.25">
      <c r="A2060" s="103"/>
    </row>
    <row r="2061" spans="1:2" s="321" customFormat="1" x14ac:dyDescent="0.25">
      <c r="A2061" s="103"/>
    </row>
    <row r="2062" spans="1:2" s="321" customFormat="1" x14ac:dyDescent="0.25">
      <c r="A2062" s="103"/>
      <c r="B2062" s="103"/>
    </row>
    <row r="2063" spans="1:2" s="321" customFormat="1" x14ac:dyDescent="0.25">
      <c r="A2063" s="103"/>
      <c r="B2063" s="103"/>
    </row>
    <row r="2064" spans="1:2" s="321" customFormat="1" x14ac:dyDescent="0.25">
      <c r="A2064" s="103"/>
      <c r="B2064" s="103"/>
    </row>
    <row r="2065" spans="1:2" s="321" customFormat="1" x14ac:dyDescent="0.25">
      <c r="A2065" s="103"/>
      <c r="B2065" s="103"/>
    </row>
    <row r="2066" spans="1:2" s="321" customFormat="1" x14ac:dyDescent="0.25">
      <c r="A2066" s="103"/>
      <c r="B2066" s="103"/>
    </row>
    <row r="2067" spans="1:2" s="321" customFormat="1" x14ac:dyDescent="0.25">
      <c r="A2067" s="103"/>
      <c r="B2067" s="103"/>
    </row>
    <row r="2068" spans="1:2" s="321" customFormat="1" x14ac:dyDescent="0.25">
      <c r="A2068" s="103"/>
      <c r="B2068" s="103"/>
    </row>
    <row r="2069" spans="1:2" s="321" customFormat="1" x14ac:dyDescent="0.25">
      <c r="A2069" s="103"/>
      <c r="B2069" s="103"/>
    </row>
    <row r="2070" spans="1:2" s="321" customFormat="1" x14ac:dyDescent="0.25">
      <c r="A2070" s="103"/>
      <c r="B2070" s="103"/>
    </row>
    <row r="2071" spans="1:2" s="321" customFormat="1" x14ac:dyDescent="0.25">
      <c r="A2071" s="103"/>
      <c r="B2071" s="101"/>
    </row>
    <row r="2072" spans="1:2" s="321" customFormat="1" x14ac:dyDescent="0.25">
      <c r="A2072" s="103"/>
    </row>
    <row r="2073" spans="1:2" s="321" customFormat="1" x14ac:dyDescent="0.25">
      <c r="A2073" s="103"/>
    </row>
    <row r="2074" spans="1:2" s="321" customFormat="1" x14ac:dyDescent="0.25">
      <c r="A2074" s="103"/>
    </row>
    <row r="2075" spans="1:2" s="321" customFormat="1" x14ac:dyDescent="0.25">
      <c r="A2075" s="103"/>
    </row>
    <row r="2076" spans="1:2" s="321" customFormat="1" x14ac:dyDescent="0.25">
      <c r="A2076" s="103"/>
      <c r="B2076" s="103"/>
    </row>
    <row r="2077" spans="1:2" s="321" customFormat="1" x14ac:dyDescent="0.25">
      <c r="A2077" s="103"/>
      <c r="B2077" s="103"/>
    </row>
    <row r="2078" spans="1:2" s="321" customFormat="1" x14ac:dyDescent="0.25">
      <c r="A2078" s="103"/>
      <c r="B2078" s="103"/>
    </row>
    <row r="2079" spans="1:2" s="321" customFormat="1" x14ac:dyDescent="0.25">
      <c r="A2079" s="103"/>
      <c r="B2079" s="103"/>
    </row>
    <row r="2080" spans="1:2" s="321" customFormat="1" x14ac:dyDescent="0.25">
      <c r="A2080" s="103"/>
      <c r="B2080" s="103"/>
    </row>
    <row r="2081" spans="1:2" s="321" customFormat="1" x14ac:dyDescent="0.25">
      <c r="A2081" s="103"/>
      <c r="B2081" s="103"/>
    </row>
    <row r="2082" spans="1:2" s="321" customFormat="1" x14ac:dyDescent="0.25">
      <c r="A2082" s="103"/>
      <c r="B2082" s="103"/>
    </row>
    <row r="2083" spans="1:2" s="321" customFormat="1" x14ac:dyDescent="0.25">
      <c r="A2083" s="103"/>
      <c r="B2083" s="103"/>
    </row>
    <row r="2084" spans="1:2" s="321" customFormat="1" x14ac:dyDescent="0.25">
      <c r="A2084" s="103"/>
      <c r="B2084" s="103"/>
    </row>
    <row r="2085" spans="1:2" s="321" customFormat="1" x14ac:dyDescent="0.25">
      <c r="A2085" s="103"/>
      <c r="B2085" s="103"/>
    </row>
    <row r="2086" spans="1:2" s="321" customFormat="1" x14ac:dyDescent="0.25">
      <c r="A2086" s="103"/>
      <c r="B2086" s="103"/>
    </row>
    <row r="2087" spans="1:2" s="321" customFormat="1" x14ac:dyDescent="0.25">
      <c r="A2087" s="103"/>
      <c r="B2087" s="103"/>
    </row>
    <row r="2088" spans="1:2" s="321" customFormat="1" x14ac:dyDescent="0.25">
      <c r="A2088" s="103"/>
      <c r="B2088" s="103"/>
    </row>
    <row r="2089" spans="1:2" s="321" customFormat="1" x14ac:dyDescent="0.25">
      <c r="A2089" s="103"/>
      <c r="B2089" s="103"/>
    </row>
    <row r="2090" spans="1:2" s="321" customFormat="1" x14ac:dyDescent="0.25">
      <c r="A2090" s="103"/>
      <c r="B2090" s="103"/>
    </row>
    <row r="2091" spans="1:2" s="321" customFormat="1" x14ac:dyDescent="0.25">
      <c r="A2091" s="103"/>
      <c r="B2091" s="103"/>
    </row>
    <row r="2092" spans="1:2" s="321" customFormat="1" x14ac:dyDescent="0.25">
      <c r="A2092" s="103"/>
      <c r="B2092" s="101"/>
    </row>
    <row r="2093" spans="1:2" s="321" customFormat="1" x14ac:dyDescent="0.25">
      <c r="A2093" s="103"/>
    </row>
    <row r="2094" spans="1:2" s="321" customFormat="1" x14ac:dyDescent="0.25">
      <c r="A2094" s="103"/>
    </row>
    <row r="2095" spans="1:2" s="321" customFormat="1" x14ac:dyDescent="0.25">
      <c r="A2095" s="103"/>
    </row>
    <row r="2096" spans="1:2" s="321" customFormat="1" x14ac:dyDescent="0.25">
      <c r="A2096" s="103"/>
    </row>
    <row r="2097" spans="1:2" s="321" customFormat="1" x14ac:dyDescent="0.25">
      <c r="A2097" s="103"/>
      <c r="B2097" s="103"/>
    </row>
    <row r="2098" spans="1:2" s="321" customFormat="1" x14ac:dyDescent="0.25">
      <c r="A2098" s="103"/>
      <c r="B2098" s="103"/>
    </row>
    <row r="2099" spans="1:2" s="321" customFormat="1" x14ac:dyDescent="0.25">
      <c r="A2099" s="103"/>
      <c r="B2099" s="103"/>
    </row>
    <row r="2100" spans="1:2" s="321" customFormat="1" x14ac:dyDescent="0.25">
      <c r="A2100" s="103"/>
      <c r="B2100" s="103"/>
    </row>
    <row r="2101" spans="1:2" s="321" customFormat="1" x14ac:dyDescent="0.25">
      <c r="A2101" s="103"/>
      <c r="B2101" s="103"/>
    </row>
    <row r="2102" spans="1:2" s="321" customFormat="1" x14ac:dyDescent="0.25">
      <c r="A2102" s="103"/>
      <c r="B2102" s="103"/>
    </row>
    <row r="2103" spans="1:2" s="321" customFormat="1" x14ac:dyDescent="0.25">
      <c r="A2103" s="103"/>
      <c r="B2103" s="103"/>
    </row>
    <row r="2104" spans="1:2" s="321" customFormat="1" x14ac:dyDescent="0.25">
      <c r="A2104" s="103"/>
      <c r="B2104" s="103"/>
    </row>
    <row r="2105" spans="1:2" s="321" customFormat="1" x14ac:dyDescent="0.25">
      <c r="A2105" s="103"/>
      <c r="B2105" s="103"/>
    </row>
    <row r="2106" spans="1:2" s="321" customFormat="1" x14ac:dyDescent="0.25">
      <c r="A2106" s="103"/>
      <c r="B2106" s="103"/>
    </row>
    <row r="2107" spans="1:2" s="321" customFormat="1" x14ac:dyDescent="0.25">
      <c r="A2107" s="103"/>
      <c r="B2107" s="103"/>
    </row>
    <row r="2108" spans="1:2" s="321" customFormat="1" x14ac:dyDescent="0.25">
      <c r="A2108" s="103"/>
      <c r="B2108" s="103"/>
    </row>
    <row r="2109" spans="1:2" s="321" customFormat="1" x14ac:dyDescent="0.25">
      <c r="A2109" s="103"/>
      <c r="B2109" s="103"/>
    </row>
    <row r="2110" spans="1:2" s="321" customFormat="1" x14ac:dyDescent="0.25">
      <c r="A2110" s="103"/>
      <c r="B2110" s="103"/>
    </row>
    <row r="2111" spans="1:2" s="321" customFormat="1" x14ac:dyDescent="0.25">
      <c r="A2111" s="103"/>
      <c r="B2111" s="103"/>
    </row>
    <row r="2112" spans="1:2" s="321" customFormat="1" x14ac:dyDescent="0.25">
      <c r="A2112" s="103"/>
      <c r="B2112" s="103"/>
    </row>
    <row r="2113" spans="1:2" s="321" customFormat="1" x14ac:dyDescent="0.25">
      <c r="A2113" s="103"/>
      <c r="B2113" s="103"/>
    </row>
    <row r="2114" spans="1:2" s="321" customFormat="1" x14ac:dyDescent="0.25">
      <c r="A2114" s="103"/>
      <c r="B2114" s="103"/>
    </row>
    <row r="2115" spans="1:2" s="321" customFormat="1" x14ac:dyDescent="0.25">
      <c r="A2115" s="103"/>
      <c r="B2115" s="103"/>
    </row>
    <row r="2116" spans="1:2" s="321" customFormat="1" x14ac:dyDescent="0.25">
      <c r="A2116" s="103"/>
      <c r="B2116" s="103"/>
    </row>
    <row r="2117" spans="1:2" s="321" customFormat="1" x14ac:dyDescent="0.25">
      <c r="A2117" s="103"/>
      <c r="B2117" s="103"/>
    </row>
    <row r="2118" spans="1:2" s="321" customFormat="1" x14ac:dyDescent="0.25">
      <c r="A2118" s="103"/>
      <c r="B2118" s="103"/>
    </row>
    <row r="2119" spans="1:2" s="321" customFormat="1" x14ac:dyDescent="0.25">
      <c r="A2119" s="103"/>
      <c r="B2119" s="103"/>
    </row>
    <row r="2120" spans="1:2" s="321" customFormat="1" x14ac:dyDescent="0.25">
      <c r="A2120" s="103"/>
      <c r="B2120" s="103"/>
    </row>
    <row r="2121" spans="1:2" s="321" customFormat="1" x14ac:dyDescent="0.25">
      <c r="A2121" s="103"/>
      <c r="B2121" s="103"/>
    </row>
    <row r="2122" spans="1:2" s="321" customFormat="1" x14ac:dyDescent="0.25">
      <c r="A2122" s="103"/>
      <c r="B2122" s="103"/>
    </row>
    <row r="2123" spans="1:2" s="321" customFormat="1" x14ac:dyDescent="0.25">
      <c r="A2123" s="103"/>
      <c r="B2123" s="103"/>
    </row>
    <row r="2124" spans="1:2" s="321" customFormat="1" x14ac:dyDescent="0.25">
      <c r="A2124" s="103"/>
      <c r="B2124" s="103"/>
    </row>
    <row r="2125" spans="1:2" s="321" customFormat="1" x14ac:dyDescent="0.25">
      <c r="A2125" s="103"/>
      <c r="B2125" s="103"/>
    </row>
    <row r="2126" spans="1:2" s="321" customFormat="1" x14ac:dyDescent="0.25">
      <c r="A2126" s="103"/>
      <c r="B2126" s="103"/>
    </row>
    <row r="2127" spans="1:2" s="321" customFormat="1" x14ac:dyDescent="0.25">
      <c r="A2127" s="103"/>
      <c r="B2127" s="103"/>
    </row>
    <row r="2128" spans="1:2" s="321" customFormat="1" x14ac:dyDescent="0.25">
      <c r="A2128" s="103"/>
      <c r="B2128" s="103"/>
    </row>
    <row r="2129" spans="1:2" s="321" customFormat="1" x14ac:dyDescent="0.25">
      <c r="A2129" s="103"/>
      <c r="B2129" s="103"/>
    </row>
    <row r="2130" spans="1:2" s="321" customFormat="1" x14ac:dyDescent="0.25">
      <c r="A2130" s="103"/>
      <c r="B2130" s="103"/>
    </row>
    <row r="2131" spans="1:2" s="321" customFormat="1" x14ac:dyDescent="0.25">
      <c r="A2131" s="103"/>
      <c r="B2131" s="103"/>
    </row>
    <row r="2132" spans="1:2" s="321" customFormat="1" x14ac:dyDescent="0.25">
      <c r="A2132" s="103"/>
      <c r="B2132" s="103"/>
    </row>
    <row r="2133" spans="1:2" s="321" customFormat="1" x14ac:dyDescent="0.25">
      <c r="A2133" s="103"/>
      <c r="B2133" s="103"/>
    </row>
    <row r="2134" spans="1:2" s="321" customFormat="1" x14ac:dyDescent="0.25">
      <c r="A2134" s="103"/>
      <c r="B2134" s="103"/>
    </row>
    <row r="2135" spans="1:2" s="321" customFormat="1" x14ac:dyDescent="0.25">
      <c r="A2135" s="103"/>
      <c r="B2135" s="103"/>
    </row>
    <row r="2136" spans="1:2" s="321" customFormat="1" x14ac:dyDescent="0.25">
      <c r="A2136" s="103"/>
      <c r="B2136" s="103"/>
    </row>
    <row r="2137" spans="1:2" s="321" customFormat="1" x14ac:dyDescent="0.25">
      <c r="A2137" s="103"/>
      <c r="B2137" s="103"/>
    </row>
    <row r="2138" spans="1:2" s="321" customFormat="1" x14ac:dyDescent="0.25">
      <c r="A2138" s="103"/>
      <c r="B2138" s="103"/>
    </row>
    <row r="2139" spans="1:2" s="321" customFormat="1" x14ac:dyDescent="0.25">
      <c r="A2139" s="103"/>
      <c r="B2139" s="103"/>
    </row>
    <row r="2140" spans="1:2" s="321" customFormat="1" x14ac:dyDescent="0.25">
      <c r="A2140" s="103"/>
      <c r="B2140" s="101"/>
    </row>
    <row r="2141" spans="1:2" s="321" customFormat="1" x14ac:dyDescent="0.25">
      <c r="A2141" s="103"/>
    </row>
    <row r="2142" spans="1:2" s="321" customFormat="1" x14ac:dyDescent="0.25">
      <c r="A2142" s="103"/>
    </row>
    <row r="2143" spans="1:2" s="321" customFormat="1" x14ac:dyDescent="0.25">
      <c r="A2143" s="103"/>
    </row>
    <row r="2144" spans="1:2" s="321" customFormat="1" x14ac:dyDescent="0.25">
      <c r="A2144" s="103"/>
      <c r="B2144" s="103"/>
    </row>
    <row r="2145" spans="1:2" s="321" customFormat="1" x14ac:dyDescent="0.25">
      <c r="A2145" s="103"/>
      <c r="B2145" s="103"/>
    </row>
    <row r="2146" spans="1:2" s="321" customFormat="1" x14ac:dyDescent="0.25">
      <c r="A2146" s="103"/>
      <c r="B2146" s="103"/>
    </row>
    <row r="2147" spans="1:2" s="321" customFormat="1" x14ac:dyDescent="0.25">
      <c r="A2147" s="103"/>
      <c r="B2147" s="103"/>
    </row>
    <row r="2148" spans="1:2" s="321" customFormat="1" x14ac:dyDescent="0.25">
      <c r="A2148" s="103"/>
      <c r="B2148" s="103"/>
    </row>
    <row r="2149" spans="1:2" s="321" customFormat="1" x14ac:dyDescent="0.25">
      <c r="A2149" s="103"/>
      <c r="B2149" s="103"/>
    </row>
    <row r="2150" spans="1:2" s="321" customFormat="1" x14ac:dyDescent="0.25">
      <c r="A2150" s="103"/>
      <c r="B2150" s="103"/>
    </row>
    <row r="2151" spans="1:2" s="321" customFormat="1" x14ac:dyDescent="0.25">
      <c r="A2151" s="103"/>
      <c r="B2151" s="103"/>
    </row>
    <row r="2152" spans="1:2" s="321" customFormat="1" x14ac:dyDescent="0.25">
      <c r="A2152" s="103"/>
      <c r="B2152" s="103"/>
    </row>
    <row r="2153" spans="1:2" s="321" customFormat="1" x14ac:dyDescent="0.25">
      <c r="A2153" s="103"/>
      <c r="B2153" s="103"/>
    </row>
    <row r="2154" spans="1:2" s="321" customFormat="1" x14ac:dyDescent="0.25">
      <c r="A2154" s="103"/>
      <c r="B2154" s="103"/>
    </row>
    <row r="2155" spans="1:2" s="321" customFormat="1" x14ac:dyDescent="0.25">
      <c r="A2155" s="103"/>
      <c r="B2155" s="103"/>
    </row>
    <row r="2156" spans="1:2" s="321" customFormat="1" x14ac:dyDescent="0.25">
      <c r="A2156" s="103"/>
      <c r="B2156" s="103"/>
    </row>
    <row r="2157" spans="1:2" s="321" customFormat="1" x14ac:dyDescent="0.25">
      <c r="A2157" s="103"/>
      <c r="B2157" s="103"/>
    </row>
    <row r="2158" spans="1:2" s="321" customFormat="1" x14ac:dyDescent="0.25">
      <c r="A2158" s="103"/>
      <c r="B2158" s="103"/>
    </row>
    <row r="2159" spans="1:2" s="321" customFormat="1" x14ac:dyDescent="0.25">
      <c r="A2159" s="103"/>
      <c r="B2159" s="101"/>
    </row>
    <row r="2160" spans="1:2" s="321" customFormat="1" x14ac:dyDescent="0.25">
      <c r="A2160" s="103"/>
    </row>
    <row r="2161" spans="1:2" s="321" customFormat="1" x14ac:dyDescent="0.25">
      <c r="A2161" s="103"/>
    </row>
    <row r="2162" spans="1:2" s="321" customFormat="1" x14ac:dyDescent="0.25">
      <c r="A2162" s="103"/>
    </row>
    <row r="2163" spans="1:2" s="321" customFormat="1" x14ac:dyDescent="0.25">
      <c r="A2163" s="103"/>
      <c r="B2163" s="103"/>
    </row>
    <row r="2164" spans="1:2" s="321" customFormat="1" x14ac:dyDescent="0.25">
      <c r="A2164" s="103"/>
      <c r="B2164" s="103"/>
    </row>
    <row r="2165" spans="1:2" s="321" customFormat="1" x14ac:dyDescent="0.25">
      <c r="A2165" s="103"/>
      <c r="B2165" s="103"/>
    </row>
    <row r="2166" spans="1:2" s="321" customFormat="1" x14ac:dyDescent="0.25">
      <c r="A2166" s="103"/>
      <c r="B2166" s="103"/>
    </row>
    <row r="2167" spans="1:2" s="321" customFormat="1" x14ac:dyDescent="0.25">
      <c r="A2167" s="103"/>
      <c r="B2167" s="103"/>
    </row>
    <row r="2168" spans="1:2" s="321" customFormat="1" x14ac:dyDescent="0.25">
      <c r="A2168" s="103"/>
      <c r="B2168" s="103"/>
    </row>
    <row r="2169" spans="1:2" s="321" customFormat="1" x14ac:dyDescent="0.25">
      <c r="A2169" s="103"/>
      <c r="B2169" s="103"/>
    </row>
    <row r="2170" spans="1:2" s="321" customFormat="1" x14ac:dyDescent="0.25">
      <c r="A2170" s="103"/>
      <c r="B2170" s="103"/>
    </row>
    <row r="2171" spans="1:2" s="321" customFormat="1" x14ac:dyDescent="0.25">
      <c r="A2171" s="103"/>
      <c r="B2171" s="103"/>
    </row>
    <row r="2172" spans="1:2" s="321" customFormat="1" x14ac:dyDescent="0.25">
      <c r="A2172" s="103"/>
      <c r="B2172" s="103"/>
    </row>
    <row r="2173" spans="1:2" s="321" customFormat="1" x14ac:dyDescent="0.25">
      <c r="A2173" s="103"/>
      <c r="B2173" s="103"/>
    </row>
    <row r="2174" spans="1:2" s="321" customFormat="1" x14ac:dyDescent="0.25">
      <c r="A2174" s="103"/>
      <c r="B2174" s="103"/>
    </row>
    <row r="2175" spans="1:2" s="321" customFormat="1" x14ac:dyDescent="0.25">
      <c r="A2175" s="103"/>
      <c r="B2175" s="103"/>
    </row>
    <row r="2176" spans="1:2" s="321" customFormat="1" x14ac:dyDescent="0.25">
      <c r="A2176" s="103"/>
      <c r="B2176" s="103"/>
    </row>
    <row r="2177" spans="1:2" s="321" customFormat="1" x14ac:dyDescent="0.25">
      <c r="A2177" s="103"/>
      <c r="B2177" s="103"/>
    </row>
    <row r="2178" spans="1:2" s="321" customFormat="1" x14ac:dyDescent="0.25">
      <c r="A2178" s="103"/>
      <c r="B2178" s="103"/>
    </row>
    <row r="2179" spans="1:2" s="321" customFormat="1" x14ac:dyDescent="0.25">
      <c r="A2179" s="103"/>
      <c r="B2179" s="103"/>
    </row>
    <row r="2180" spans="1:2" s="321" customFormat="1" x14ac:dyDescent="0.25">
      <c r="A2180" s="103"/>
      <c r="B2180" s="103"/>
    </row>
    <row r="2181" spans="1:2" s="321" customFormat="1" x14ac:dyDescent="0.25">
      <c r="A2181" s="103"/>
      <c r="B2181" s="103"/>
    </row>
    <row r="2182" spans="1:2" s="321" customFormat="1" x14ac:dyDescent="0.25">
      <c r="A2182" s="103"/>
      <c r="B2182" s="103"/>
    </row>
    <row r="2183" spans="1:2" s="321" customFormat="1" x14ac:dyDescent="0.25">
      <c r="A2183" s="103"/>
      <c r="B2183" s="103"/>
    </row>
    <row r="2184" spans="1:2" s="321" customFormat="1" x14ac:dyDescent="0.25">
      <c r="A2184" s="103"/>
      <c r="B2184" s="103"/>
    </row>
    <row r="2185" spans="1:2" s="321" customFormat="1" x14ac:dyDescent="0.25">
      <c r="A2185" s="103"/>
      <c r="B2185" s="103"/>
    </row>
    <row r="2186" spans="1:2" s="321" customFormat="1" x14ac:dyDescent="0.25">
      <c r="A2186" s="103"/>
      <c r="B2186" s="103"/>
    </row>
    <row r="2187" spans="1:2" s="321" customFormat="1" x14ac:dyDescent="0.25">
      <c r="A2187" s="103"/>
      <c r="B2187" s="103"/>
    </row>
    <row r="2188" spans="1:2" s="321" customFormat="1" x14ac:dyDescent="0.25">
      <c r="A2188" s="103"/>
      <c r="B2188" s="103"/>
    </row>
    <row r="2189" spans="1:2" s="321" customFormat="1" x14ac:dyDescent="0.25">
      <c r="A2189" s="103"/>
      <c r="B2189" s="103"/>
    </row>
    <row r="2190" spans="1:2" s="321" customFormat="1" x14ac:dyDescent="0.25">
      <c r="A2190" s="103"/>
      <c r="B2190" s="103"/>
    </row>
    <row r="2191" spans="1:2" s="321" customFormat="1" x14ac:dyDescent="0.25">
      <c r="A2191" s="103"/>
      <c r="B2191" s="103"/>
    </row>
    <row r="2192" spans="1:2" s="321" customFormat="1" x14ac:dyDescent="0.25">
      <c r="A2192" s="103"/>
      <c r="B2192" s="103"/>
    </row>
    <row r="2193" spans="1:2" s="321" customFormat="1" x14ac:dyDescent="0.25">
      <c r="A2193" s="103"/>
      <c r="B2193" s="103"/>
    </row>
    <row r="2194" spans="1:2" s="321" customFormat="1" x14ac:dyDescent="0.25">
      <c r="A2194" s="103"/>
      <c r="B2194" s="103"/>
    </row>
    <row r="2195" spans="1:2" s="321" customFormat="1" x14ac:dyDescent="0.25">
      <c r="A2195" s="103"/>
      <c r="B2195" s="103"/>
    </row>
    <row r="2196" spans="1:2" s="321" customFormat="1" x14ac:dyDescent="0.25">
      <c r="A2196" s="103"/>
      <c r="B2196" s="103"/>
    </row>
    <row r="2197" spans="1:2" s="321" customFormat="1" x14ac:dyDescent="0.25">
      <c r="A2197" s="103"/>
      <c r="B2197" s="103"/>
    </row>
    <row r="2198" spans="1:2" s="321" customFormat="1" x14ac:dyDescent="0.25">
      <c r="A2198" s="103"/>
      <c r="B2198" s="103"/>
    </row>
    <row r="2199" spans="1:2" s="321" customFormat="1" x14ac:dyDescent="0.25">
      <c r="A2199" s="103"/>
      <c r="B2199" s="101"/>
    </row>
    <row r="2200" spans="1:2" s="321" customFormat="1" x14ac:dyDescent="0.25">
      <c r="A2200" s="103"/>
    </row>
    <row r="2201" spans="1:2" s="321" customFormat="1" x14ac:dyDescent="0.25">
      <c r="A2201" s="103"/>
    </row>
    <row r="2202" spans="1:2" s="321" customFormat="1" x14ac:dyDescent="0.25">
      <c r="A2202" s="103"/>
    </row>
    <row r="2203" spans="1:2" s="321" customFormat="1" x14ac:dyDescent="0.25">
      <c r="A2203" s="103"/>
      <c r="B2203" s="101"/>
    </row>
    <row r="2204" spans="1:2" s="321" customFormat="1" x14ac:dyDescent="0.25">
      <c r="A2204" s="103"/>
    </row>
    <row r="2205" spans="1:2" s="321" customFormat="1" x14ac:dyDescent="0.25">
      <c r="A2205" s="103"/>
    </row>
    <row r="2206" spans="1:2" s="321" customFormat="1" x14ac:dyDescent="0.25">
      <c r="A2206" s="103"/>
    </row>
    <row r="2207" spans="1:2" s="321" customFormat="1" x14ac:dyDescent="0.25">
      <c r="A2207" s="103"/>
      <c r="B2207" s="103"/>
    </row>
    <row r="2208" spans="1:2" s="321" customFormat="1" x14ac:dyDescent="0.25">
      <c r="A2208" s="103"/>
      <c r="B2208" s="103"/>
    </row>
    <row r="2209" spans="1:2" s="321" customFormat="1" x14ac:dyDescent="0.25">
      <c r="A2209" s="103"/>
      <c r="B2209" s="103"/>
    </row>
    <row r="2210" spans="1:2" s="321" customFormat="1" x14ac:dyDescent="0.25">
      <c r="A2210" s="103"/>
      <c r="B2210" s="103"/>
    </row>
    <row r="2211" spans="1:2" s="321" customFormat="1" x14ac:dyDescent="0.25">
      <c r="A2211" s="103"/>
      <c r="B2211" s="103"/>
    </row>
    <row r="2212" spans="1:2" s="321" customFormat="1" x14ac:dyDescent="0.25">
      <c r="A2212" s="103"/>
      <c r="B2212" s="103"/>
    </row>
    <row r="2213" spans="1:2" s="321" customFormat="1" x14ac:dyDescent="0.25">
      <c r="A2213" s="103"/>
      <c r="B2213" s="103"/>
    </row>
    <row r="2214" spans="1:2" s="321" customFormat="1" x14ac:dyDescent="0.25">
      <c r="A2214" s="103"/>
      <c r="B2214" s="103"/>
    </row>
    <row r="2215" spans="1:2" s="321" customFormat="1" x14ac:dyDescent="0.25">
      <c r="A2215" s="103"/>
      <c r="B2215" s="103"/>
    </row>
    <row r="2216" spans="1:2" s="321" customFormat="1" x14ac:dyDescent="0.25">
      <c r="A2216" s="103"/>
      <c r="B2216" s="103"/>
    </row>
    <row r="2217" spans="1:2" s="321" customFormat="1" x14ac:dyDescent="0.25">
      <c r="A2217" s="103"/>
      <c r="B2217" s="103"/>
    </row>
    <row r="2218" spans="1:2" s="321" customFormat="1" x14ac:dyDescent="0.25">
      <c r="A2218" s="103"/>
      <c r="B2218" s="103"/>
    </row>
    <row r="2219" spans="1:2" s="321" customFormat="1" x14ac:dyDescent="0.25">
      <c r="A2219" s="103"/>
      <c r="B2219" s="101"/>
    </row>
    <row r="2220" spans="1:2" s="321" customFormat="1" x14ac:dyDescent="0.25">
      <c r="A2220" s="103"/>
    </row>
    <row r="2221" spans="1:2" s="321" customFormat="1" x14ac:dyDescent="0.25">
      <c r="A2221" s="103"/>
    </row>
    <row r="2222" spans="1:2" s="321" customFormat="1" x14ac:dyDescent="0.25">
      <c r="A2222" s="103"/>
    </row>
    <row r="2223" spans="1:2" s="321" customFormat="1" x14ac:dyDescent="0.25">
      <c r="A2223" s="103"/>
      <c r="B2223" s="103"/>
    </row>
    <row r="2224" spans="1:2" s="321" customFormat="1" x14ac:dyDescent="0.25">
      <c r="A2224" s="103"/>
      <c r="B2224" s="103"/>
    </row>
    <row r="2225" spans="1:2" s="321" customFormat="1" x14ac:dyDescent="0.25">
      <c r="A2225" s="103"/>
      <c r="B2225" s="103"/>
    </row>
    <row r="2226" spans="1:2" s="321" customFormat="1" x14ac:dyDescent="0.25">
      <c r="A2226" s="103"/>
      <c r="B2226" s="103"/>
    </row>
    <row r="2227" spans="1:2" s="321" customFormat="1" x14ac:dyDescent="0.25">
      <c r="A2227" s="103"/>
      <c r="B2227" s="103"/>
    </row>
    <row r="2228" spans="1:2" s="321" customFormat="1" x14ac:dyDescent="0.25">
      <c r="A2228" s="103"/>
      <c r="B2228" s="103"/>
    </row>
    <row r="2229" spans="1:2" s="321" customFormat="1" x14ac:dyDescent="0.25">
      <c r="A2229" s="103"/>
      <c r="B2229" s="103"/>
    </row>
    <row r="2230" spans="1:2" s="321" customFormat="1" x14ac:dyDescent="0.25">
      <c r="A2230" s="103"/>
      <c r="B2230" s="103"/>
    </row>
    <row r="2231" spans="1:2" s="321" customFormat="1" x14ac:dyDescent="0.25">
      <c r="A2231" s="103"/>
      <c r="B2231" s="103"/>
    </row>
    <row r="2232" spans="1:2" s="321" customFormat="1" x14ac:dyDescent="0.25">
      <c r="A2232" s="103"/>
      <c r="B2232" s="103"/>
    </row>
    <row r="2233" spans="1:2" s="321" customFormat="1" x14ac:dyDescent="0.25">
      <c r="A2233" s="103"/>
      <c r="B2233" s="103"/>
    </row>
    <row r="2234" spans="1:2" s="321" customFormat="1" x14ac:dyDescent="0.25">
      <c r="A2234" s="103"/>
      <c r="B2234" s="103"/>
    </row>
    <row r="2235" spans="1:2" s="321" customFormat="1" x14ac:dyDescent="0.25">
      <c r="A2235" s="103"/>
      <c r="B2235" s="103"/>
    </row>
    <row r="2236" spans="1:2" s="321" customFormat="1" x14ac:dyDescent="0.25">
      <c r="A2236" s="103"/>
      <c r="B2236" s="103"/>
    </row>
    <row r="2237" spans="1:2" s="321" customFormat="1" x14ac:dyDescent="0.25">
      <c r="A2237" s="103"/>
      <c r="B2237" s="103"/>
    </row>
    <row r="2238" spans="1:2" s="321" customFormat="1" x14ac:dyDescent="0.25">
      <c r="A2238" s="103"/>
      <c r="B2238" s="103"/>
    </row>
    <row r="2239" spans="1:2" s="321" customFormat="1" x14ac:dyDescent="0.25">
      <c r="A2239" s="103"/>
      <c r="B2239" s="103"/>
    </row>
    <row r="2240" spans="1:2" s="321" customFormat="1" x14ac:dyDescent="0.25">
      <c r="A2240" s="103"/>
      <c r="B2240" s="103"/>
    </row>
    <row r="2241" spans="1:2" s="321" customFormat="1" x14ac:dyDescent="0.25">
      <c r="A2241" s="103"/>
      <c r="B2241" s="103"/>
    </row>
    <row r="2242" spans="1:2" s="321" customFormat="1" x14ac:dyDescent="0.25">
      <c r="A2242" s="103"/>
      <c r="B2242" s="103"/>
    </row>
    <row r="2243" spans="1:2" s="321" customFormat="1" x14ac:dyDescent="0.25">
      <c r="A2243" s="103"/>
      <c r="B2243" s="103"/>
    </row>
    <row r="2244" spans="1:2" s="321" customFormat="1" x14ac:dyDescent="0.25">
      <c r="A2244" s="103"/>
      <c r="B2244" s="103"/>
    </row>
    <row r="2245" spans="1:2" s="321" customFormat="1" x14ac:dyDescent="0.25">
      <c r="A2245" s="103"/>
      <c r="B2245" s="103"/>
    </row>
    <row r="2246" spans="1:2" s="321" customFormat="1" x14ac:dyDescent="0.25">
      <c r="A2246" s="103"/>
      <c r="B2246" s="103"/>
    </row>
    <row r="2247" spans="1:2" s="321" customFormat="1" x14ac:dyDescent="0.25">
      <c r="A2247" s="103"/>
      <c r="B2247" s="103"/>
    </row>
    <row r="2248" spans="1:2" s="321" customFormat="1" x14ac:dyDescent="0.25">
      <c r="A2248" s="103"/>
      <c r="B2248" s="103"/>
    </row>
    <row r="2249" spans="1:2" s="321" customFormat="1" x14ac:dyDescent="0.25">
      <c r="A2249" s="103"/>
      <c r="B2249" s="103"/>
    </row>
    <row r="2250" spans="1:2" s="321" customFormat="1" x14ac:dyDescent="0.25">
      <c r="A2250" s="103"/>
      <c r="B2250" s="103"/>
    </row>
    <row r="2251" spans="1:2" s="321" customFormat="1" x14ac:dyDescent="0.25">
      <c r="A2251" s="103"/>
      <c r="B2251" s="103"/>
    </row>
    <row r="2252" spans="1:2" s="321" customFormat="1" x14ac:dyDescent="0.25">
      <c r="A2252" s="103"/>
      <c r="B2252" s="103"/>
    </row>
    <row r="2253" spans="1:2" s="321" customFormat="1" x14ac:dyDescent="0.25">
      <c r="A2253" s="103"/>
      <c r="B2253" s="103"/>
    </row>
    <row r="2254" spans="1:2" s="321" customFormat="1" x14ac:dyDescent="0.25">
      <c r="A2254" s="103"/>
      <c r="B2254" s="103"/>
    </row>
    <row r="2255" spans="1:2" s="321" customFormat="1" x14ac:dyDescent="0.25">
      <c r="A2255" s="103"/>
      <c r="B2255" s="103"/>
    </row>
    <row r="2256" spans="1:2" s="321" customFormat="1" x14ac:dyDescent="0.25">
      <c r="A2256" s="103"/>
      <c r="B2256" s="103"/>
    </row>
    <row r="2257" spans="1:2" s="321" customFormat="1" x14ac:dyDescent="0.25">
      <c r="A2257" s="103"/>
      <c r="B2257" s="103"/>
    </row>
    <row r="2258" spans="1:2" s="321" customFormat="1" x14ac:dyDescent="0.25">
      <c r="A2258" s="103"/>
      <c r="B2258" s="103"/>
    </row>
    <row r="2259" spans="1:2" s="321" customFormat="1" x14ac:dyDescent="0.25">
      <c r="A2259" s="103"/>
      <c r="B2259" s="103"/>
    </row>
    <row r="2260" spans="1:2" s="321" customFormat="1" x14ac:dyDescent="0.25">
      <c r="A2260" s="103"/>
      <c r="B2260" s="103"/>
    </row>
    <row r="2261" spans="1:2" s="321" customFormat="1" x14ac:dyDescent="0.25">
      <c r="A2261" s="103"/>
      <c r="B2261" s="103"/>
    </row>
    <row r="2262" spans="1:2" s="321" customFormat="1" x14ac:dyDescent="0.25">
      <c r="A2262" s="103"/>
      <c r="B2262" s="103"/>
    </row>
    <row r="2263" spans="1:2" s="321" customFormat="1" x14ac:dyDescent="0.25">
      <c r="A2263" s="103"/>
      <c r="B2263" s="103"/>
    </row>
    <row r="2264" spans="1:2" s="321" customFormat="1" x14ac:dyDescent="0.25">
      <c r="A2264" s="103"/>
      <c r="B2264" s="103"/>
    </row>
    <row r="2265" spans="1:2" s="321" customFormat="1" x14ac:dyDescent="0.25">
      <c r="A2265" s="103"/>
      <c r="B2265" s="103"/>
    </row>
    <row r="2266" spans="1:2" s="321" customFormat="1" x14ac:dyDescent="0.25">
      <c r="A2266" s="103"/>
      <c r="B2266" s="103"/>
    </row>
    <row r="2267" spans="1:2" s="321" customFormat="1" x14ac:dyDescent="0.25">
      <c r="A2267" s="103"/>
      <c r="B2267" s="103"/>
    </row>
    <row r="2268" spans="1:2" s="321" customFormat="1" x14ac:dyDescent="0.25">
      <c r="A2268" s="103"/>
      <c r="B2268" s="101"/>
    </row>
    <row r="2269" spans="1:2" s="321" customFormat="1" x14ac:dyDescent="0.25">
      <c r="A2269" s="103"/>
    </row>
    <row r="2270" spans="1:2" s="321" customFormat="1" x14ac:dyDescent="0.25">
      <c r="A2270" s="103"/>
    </row>
    <row r="2271" spans="1:2" s="321" customFormat="1" x14ac:dyDescent="0.25">
      <c r="A2271" s="103"/>
    </row>
    <row r="2272" spans="1:2" s="321" customFormat="1" x14ac:dyDescent="0.25">
      <c r="A2272" s="103"/>
    </row>
    <row r="2273" spans="1:2" s="321" customFormat="1" x14ac:dyDescent="0.25">
      <c r="A2273" s="103"/>
      <c r="B2273" s="101"/>
    </row>
    <row r="2274" spans="1:2" s="321" customFormat="1" x14ac:dyDescent="0.25">
      <c r="A2274" s="103"/>
    </row>
    <row r="2275" spans="1:2" s="321" customFormat="1" x14ac:dyDescent="0.25">
      <c r="A2275" s="103"/>
    </row>
    <row r="2276" spans="1:2" s="321" customFormat="1" x14ac:dyDescent="0.25">
      <c r="A2276" s="103"/>
    </row>
    <row r="2277" spans="1:2" s="321" customFormat="1" x14ac:dyDescent="0.25">
      <c r="A2277" s="103"/>
    </row>
    <row r="2278" spans="1:2" s="321" customFormat="1" x14ac:dyDescent="0.25">
      <c r="A2278" s="103"/>
      <c r="B2278" s="103"/>
    </row>
    <row r="2279" spans="1:2" s="321" customFormat="1" x14ac:dyDescent="0.25">
      <c r="A2279" s="103"/>
      <c r="B2279" s="103"/>
    </row>
    <row r="2280" spans="1:2" s="321" customFormat="1" x14ac:dyDescent="0.25">
      <c r="A2280" s="103"/>
      <c r="B2280" s="103"/>
    </row>
    <row r="2281" spans="1:2" s="321" customFormat="1" x14ac:dyDescent="0.25">
      <c r="A2281" s="103"/>
      <c r="B2281" s="103"/>
    </row>
    <row r="2282" spans="1:2" s="321" customFormat="1" x14ac:dyDescent="0.25">
      <c r="A2282" s="103"/>
      <c r="B2282" s="103"/>
    </row>
    <row r="2283" spans="1:2" s="321" customFormat="1" x14ac:dyDescent="0.25">
      <c r="A2283" s="103"/>
      <c r="B2283" s="103"/>
    </row>
    <row r="2284" spans="1:2" s="321" customFormat="1" x14ac:dyDescent="0.25">
      <c r="A2284" s="103"/>
      <c r="B2284" s="103"/>
    </row>
    <row r="2285" spans="1:2" s="321" customFormat="1" x14ac:dyDescent="0.25">
      <c r="A2285" s="103"/>
      <c r="B2285" s="103"/>
    </row>
    <row r="2286" spans="1:2" s="321" customFormat="1" x14ac:dyDescent="0.25">
      <c r="A2286" s="103"/>
      <c r="B2286" s="103"/>
    </row>
    <row r="2287" spans="1:2" s="321" customFormat="1" x14ac:dyDescent="0.25">
      <c r="A2287" s="103"/>
      <c r="B2287" s="103"/>
    </row>
    <row r="2288" spans="1:2" s="321" customFormat="1" x14ac:dyDescent="0.25">
      <c r="A2288" s="103"/>
      <c r="B2288" s="103"/>
    </row>
    <row r="2289" spans="1:2" s="321" customFormat="1" x14ac:dyDescent="0.25">
      <c r="A2289" s="103"/>
      <c r="B2289" s="103"/>
    </row>
    <row r="2290" spans="1:2" s="321" customFormat="1" x14ac:dyDescent="0.25">
      <c r="A2290" s="103"/>
      <c r="B2290" s="103"/>
    </row>
    <row r="2291" spans="1:2" s="321" customFormat="1" x14ac:dyDescent="0.25">
      <c r="A2291" s="103"/>
      <c r="B2291" s="103"/>
    </row>
    <row r="2292" spans="1:2" s="321" customFormat="1" x14ac:dyDescent="0.25">
      <c r="A2292" s="103"/>
      <c r="B2292" s="103"/>
    </row>
    <row r="2293" spans="1:2" s="321" customFormat="1" x14ac:dyDescent="0.25">
      <c r="A2293" s="103"/>
      <c r="B2293" s="103"/>
    </row>
    <row r="2294" spans="1:2" s="321" customFormat="1" x14ac:dyDescent="0.25">
      <c r="A2294" s="103"/>
      <c r="B2294" s="103"/>
    </row>
    <row r="2295" spans="1:2" s="321" customFormat="1" x14ac:dyDescent="0.25">
      <c r="A2295" s="103"/>
      <c r="B2295" s="103"/>
    </row>
    <row r="2296" spans="1:2" s="321" customFormat="1" x14ac:dyDescent="0.25">
      <c r="A2296" s="103"/>
      <c r="B2296" s="103"/>
    </row>
    <row r="2297" spans="1:2" s="321" customFormat="1" x14ac:dyDescent="0.25">
      <c r="A2297" s="103"/>
      <c r="B2297" s="103"/>
    </row>
    <row r="2298" spans="1:2" s="321" customFormat="1" x14ac:dyDescent="0.25">
      <c r="A2298" s="103"/>
      <c r="B2298" s="103"/>
    </row>
    <row r="2299" spans="1:2" s="321" customFormat="1" x14ac:dyDescent="0.25">
      <c r="A2299" s="103"/>
      <c r="B2299" s="103"/>
    </row>
    <row r="2300" spans="1:2" s="321" customFormat="1" x14ac:dyDescent="0.25">
      <c r="A2300" s="103"/>
      <c r="B2300" s="103"/>
    </row>
    <row r="2301" spans="1:2" s="321" customFormat="1" x14ac:dyDescent="0.25">
      <c r="A2301" s="103"/>
      <c r="B2301" s="103"/>
    </row>
    <row r="2302" spans="1:2" s="321" customFormat="1" x14ac:dyDescent="0.25">
      <c r="A2302" s="103"/>
      <c r="B2302" s="103"/>
    </row>
    <row r="2303" spans="1:2" s="321" customFormat="1" x14ac:dyDescent="0.25">
      <c r="A2303" s="103"/>
      <c r="B2303" s="103"/>
    </row>
    <row r="2304" spans="1:2" s="321" customFormat="1" x14ac:dyDescent="0.25">
      <c r="A2304" s="103"/>
      <c r="B2304" s="103"/>
    </row>
    <row r="2305" spans="1:2" s="321" customFormat="1" x14ac:dyDescent="0.25">
      <c r="A2305" s="103"/>
      <c r="B2305" s="101"/>
    </row>
    <row r="2306" spans="1:2" s="321" customFormat="1" x14ac:dyDescent="0.25">
      <c r="A2306" s="103"/>
    </row>
    <row r="2307" spans="1:2" s="321" customFormat="1" x14ac:dyDescent="0.25">
      <c r="A2307" s="103"/>
    </row>
    <row r="2308" spans="1:2" s="321" customFormat="1" x14ac:dyDescent="0.25">
      <c r="A2308" s="103"/>
    </row>
    <row r="2309" spans="1:2" s="321" customFormat="1" x14ac:dyDescent="0.25">
      <c r="A2309" s="103"/>
    </row>
    <row r="2310" spans="1:2" s="321" customFormat="1" x14ac:dyDescent="0.25">
      <c r="A2310" s="103"/>
    </row>
    <row r="2311" spans="1:2" s="321" customFormat="1" x14ac:dyDescent="0.25">
      <c r="A2311" s="103"/>
      <c r="B2311" s="103"/>
    </row>
    <row r="2312" spans="1:2" s="321" customFormat="1" x14ac:dyDescent="0.25">
      <c r="A2312" s="103"/>
      <c r="B2312" s="103"/>
    </row>
    <row r="2313" spans="1:2" s="321" customFormat="1" x14ac:dyDescent="0.25">
      <c r="A2313" s="103"/>
      <c r="B2313" s="101"/>
    </row>
    <row r="2314" spans="1:2" s="321" customFormat="1" x14ac:dyDescent="0.25">
      <c r="A2314" s="103"/>
    </row>
    <row r="2315" spans="1:2" s="321" customFormat="1" x14ac:dyDescent="0.25">
      <c r="A2315" s="103"/>
    </row>
    <row r="2316" spans="1:2" s="321" customFormat="1" x14ac:dyDescent="0.25">
      <c r="A2316" s="103"/>
    </row>
    <row r="2317" spans="1:2" s="321" customFormat="1" x14ac:dyDescent="0.25">
      <c r="A2317" s="103"/>
    </row>
    <row r="2318" spans="1:2" s="321" customFormat="1" x14ac:dyDescent="0.25">
      <c r="A2318" s="103"/>
      <c r="B2318" s="103"/>
    </row>
    <row r="2319" spans="1:2" s="321" customFormat="1" x14ac:dyDescent="0.25">
      <c r="A2319" s="103"/>
      <c r="B2319" s="103"/>
    </row>
    <row r="2320" spans="1:2" s="321" customFormat="1" x14ac:dyDescent="0.25">
      <c r="A2320" s="103"/>
      <c r="B2320" s="103"/>
    </row>
    <row r="2321" spans="1:2" s="321" customFormat="1" x14ac:dyDescent="0.25">
      <c r="A2321" s="103"/>
      <c r="B2321" s="103"/>
    </row>
    <row r="2322" spans="1:2" s="321" customFormat="1" x14ac:dyDescent="0.25">
      <c r="A2322" s="103"/>
      <c r="B2322" s="103"/>
    </row>
    <row r="2323" spans="1:2" s="321" customFormat="1" x14ac:dyDescent="0.25">
      <c r="A2323" s="103"/>
      <c r="B2323" s="103"/>
    </row>
    <row r="2324" spans="1:2" s="321" customFormat="1" x14ac:dyDescent="0.25">
      <c r="A2324" s="103"/>
      <c r="B2324" s="103"/>
    </row>
    <row r="2325" spans="1:2" s="321" customFormat="1" x14ac:dyDescent="0.25">
      <c r="A2325" s="103"/>
      <c r="B2325" s="103"/>
    </row>
    <row r="2326" spans="1:2" s="321" customFormat="1" x14ac:dyDescent="0.25">
      <c r="A2326" s="103"/>
      <c r="B2326" s="103"/>
    </row>
    <row r="2327" spans="1:2" s="321" customFormat="1" x14ac:dyDescent="0.25">
      <c r="A2327" s="103"/>
      <c r="B2327" s="103"/>
    </row>
    <row r="2328" spans="1:2" s="321" customFormat="1" x14ac:dyDescent="0.25">
      <c r="A2328" s="103"/>
      <c r="B2328" s="103"/>
    </row>
    <row r="2329" spans="1:2" s="321" customFormat="1" x14ac:dyDescent="0.25">
      <c r="A2329" s="103"/>
      <c r="B2329" s="103"/>
    </row>
    <row r="2330" spans="1:2" s="321" customFormat="1" x14ac:dyDescent="0.25">
      <c r="A2330" s="103"/>
      <c r="B2330" s="103"/>
    </row>
    <row r="2331" spans="1:2" s="321" customFormat="1" x14ac:dyDescent="0.25">
      <c r="A2331" s="103"/>
      <c r="B2331" s="103"/>
    </row>
    <row r="2332" spans="1:2" s="321" customFormat="1" x14ac:dyDescent="0.25">
      <c r="A2332" s="103"/>
      <c r="B2332" s="103"/>
    </row>
    <row r="2333" spans="1:2" s="321" customFormat="1" x14ac:dyDescent="0.25">
      <c r="A2333" s="103"/>
      <c r="B2333" s="103"/>
    </row>
    <row r="2334" spans="1:2" s="321" customFormat="1" x14ac:dyDescent="0.25">
      <c r="A2334" s="103"/>
      <c r="B2334" s="103"/>
    </row>
    <row r="2335" spans="1:2" s="321" customFormat="1" x14ac:dyDescent="0.25">
      <c r="A2335" s="103"/>
      <c r="B2335" s="103"/>
    </row>
    <row r="2336" spans="1:2" s="321" customFormat="1" x14ac:dyDescent="0.25">
      <c r="A2336" s="103"/>
      <c r="B2336" s="103"/>
    </row>
    <row r="2337" spans="1:2" s="321" customFormat="1" x14ac:dyDescent="0.25">
      <c r="A2337" s="103"/>
      <c r="B2337" s="103"/>
    </row>
    <row r="2338" spans="1:2" s="321" customFormat="1" x14ac:dyDescent="0.25">
      <c r="A2338" s="103"/>
      <c r="B2338" s="103"/>
    </row>
    <row r="2339" spans="1:2" s="321" customFormat="1" x14ac:dyDescent="0.25">
      <c r="A2339" s="103"/>
      <c r="B2339" s="103"/>
    </row>
    <row r="2340" spans="1:2" s="321" customFormat="1" x14ac:dyDescent="0.25">
      <c r="A2340" s="103"/>
      <c r="B2340" s="103"/>
    </row>
    <row r="2341" spans="1:2" s="321" customFormat="1" x14ac:dyDescent="0.25">
      <c r="A2341" s="103"/>
      <c r="B2341" s="103"/>
    </row>
    <row r="2342" spans="1:2" s="321" customFormat="1" x14ac:dyDescent="0.25">
      <c r="A2342" s="103"/>
      <c r="B2342" s="103"/>
    </row>
    <row r="2343" spans="1:2" s="321" customFormat="1" x14ac:dyDescent="0.25">
      <c r="A2343" s="103"/>
      <c r="B2343" s="103"/>
    </row>
    <row r="2344" spans="1:2" s="321" customFormat="1" x14ac:dyDescent="0.25">
      <c r="A2344" s="103"/>
      <c r="B2344" s="103"/>
    </row>
    <row r="2345" spans="1:2" s="321" customFormat="1" x14ac:dyDescent="0.25">
      <c r="A2345" s="103"/>
      <c r="B2345" s="103"/>
    </row>
    <row r="2346" spans="1:2" s="321" customFormat="1" x14ac:dyDescent="0.25">
      <c r="A2346" s="103"/>
      <c r="B2346" s="103"/>
    </row>
    <row r="2347" spans="1:2" s="321" customFormat="1" x14ac:dyDescent="0.25">
      <c r="A2347" s="103"/>
      <c r="B2347" s="103"/>
    </row>
    <row r="2348" spans="1:2" s="321" customFormat="1" x14ac:dyDescent="0.25">
      <c r="A2348" s="103"/>
      <c r="B2348" s="103"/>
    </row>
    <row r="2349" spans="1:2" s="321" customFormat="1" x14ac:dyDescent="0.25">
      <c r="A2349" s="103"/>
      <c r="B2349" s="103"/>
    </row>
    <row r="2350" spans="1:2" s="321" customFormat="1" x14ac:dyDescent="0.25">
      <c r="A2350" s="103"/>
      <c r="B2350" s="103"/>
    </row>
    <row r="2351" spans="1:2" s="321" customFormat="1" x14ac:dyDescent="0.25">
      <c r="A2351" s="103"/>
      <c r="B2351" s="103"/>
    </row>
    <row r="2352" spans="1:2" s="321" customFormat="1" x14ac:dyDescent="0.25">
      <c r="A2352" s="103"/>
      <c r="B2352" s="103"/>
    </row>
    <row r="2353" spans="1:2" s="321" customFormat="1" x14ac:dyDescent="0.25">
      <c r="A2353" s="103"/>
      <c r="B2353" s="103"/>
    </row>
    <row r="2354" spans="1:2" s="321" customFormat="1" x14ac:dyDescent="0.25">
      <c r="A2354" s="103"/>
      <c r="B2354" s="103"/>
    </row>
    <row r="2355" spans="1:2" s="321" customFormat="1" x14ac:dyDescent="0.25">
      <c r="A2355" s="103"/>
      <c r="B2355" s="103"/>
    </row>
    <row r="2356" spans="1:2" s="321" customFormat="1" x14ac:dyDescent="0.25">
      <c r="A2356" s="103"/>
      <c r="B2356" s="103"/>
    </row>
    <row r="2357" spans="1:2" s="321" customFormat="1" x14ac:dyDescent="0.25">
      <c r="A2357" s="103"/>
      <c r="B2357" s="103"/>
    </row>
    <row r="2358" spans="1:2" s="321" customFormat="1" x14ac:dyDescent="0.25">
      <c r="A2358" s="103"/>
      <c r="B2358" s="103"/>
    </row>
    <row r="2359" spans="1:2" s="321" customFormat="1" x14ac:dyDescent="0.25">
      <c r="A2359" s="103"/>
      <c r="B2359" s="103"/>
    </row>
    <row r="2360" spans="1:2" s="321" customFormat="1" x14ac:dyDescent="0.25">
      <c r="A2360" s="103"/>
      <c r="B2360" s="103"/>
    </row>
    <row r="2361" spans="1:2" s="321" customFormat="1" x14ac:dyDescent="0.25">
      <c r="A2361" s="103"/>
      <c r="B2361" s="103"/>
    </row>
    <row r="2362" spans="1:2" s="321" customFormat="1" x14ac:dyDescent="0.25">
      <c r="A2362" s="103"/>
      <c r="B2362" s="101"/>
    </row>
    <row r="2363" spans="1:2" s="321" customFormat="1" x14ac:dyDescent="0.25">
      <c r="A2363" s="103"/>
    </row>
    <row r="2364" spans="1:2" s="321" customFormat="1" x14ac:dyDescent="0.25">
      <c r="A2364" s="103"/>
    </row>
    <row r="2365" spans="1:2" s="321" customFormat="1" x14ac:dyDescent="0.25">
      <c r="A2365" s="103"/>
    </row>
    <row r="2366" spans="1:2" s="321" customFormat="1" x14ac:dyDescent="0.25">
      <c r="A2366" s="103"/>
      <c r="B2366" s="101"/>
    </row>
    <row r="2367" spans="1:2" s="321" customFormat="1" x14ac:dyDescent="0.25">
      <c r="A2367" s="103"/>
    </row>
    <row r="2368" spans="1:2" s="321" customFormat="1" x14ac:dyDescent="0.25">
      <c r="A2368" s="103"/>
    </row>
    <row r="2369" spans="1:2" s="321" customFormat="1" x14ac:dyDescent="0.25">
      <c r="A2369" s="103"/>
    </row>
    <row r="2370" spans="1:2" s="321" customFormat="1" x14ac:dyDescent="0.25">
      <c r="A2370" s="103"/>
      <c r="B2370" s="103"/>
    </row>
    <row r="2371" spans="1:2" s="321" customFormat="1" x14ac:dyDescent="0.25">
      <c r="A2371" s="103"/>
      <c r="B2371" s="103"/>
    </row>
    <row r="2372" spans="1:2" s="321" customFormat="1" x14ac:dyDescent="0.25">
      <c r="A2372" s="103"/>
      <c r="B2372" s="103"/>
    </row>
    <row r="2373" spans="1:2" s="321" customFormat="1" x14ac:dyDescent="0.25">
      <c r="A2373" s="103"/>
      <c r="B2373" s="103"/>
    </row>
    <row r="2374" spans="1:2" s="321" customFormat="1" x14ac:dyDescent="0.25">
      <c r="A2374" s="103"/>
      <c r="B2374" s="103"/>
    </row>
    <row r="2375" spans="1:2" s="321" customFormat="1" x14ac:dyDescent="0.25">
      <c r="A2375" s="103"/>
      <c r="B2375" s="103"/>
    </row>
    <row r="2376" spans="1:2" s="321" customFormat="1" x14ac:dyDescent="0.25">
      <c r="A2376" s="103"/>
      <c r="B2376" s="103"/>
    </row>
    <row r="2377" spans="1:2" s="321" customFormat="1" x14ac:dyDescent="0.25">
      <c r="A2377" s="103"/>
      <c r="B2377" s="103"/>
    </row>
    <row r="2378" spans="1:2" s="321" customFormat="1" x14ac:dyDescent="0.25">
      <c r="A2378" s="103"/>
      <c r="B2378" s="103"/>
    </row>
    <row r="2379" spans="1:2" s="321" customFormat="1" x14ac:dyDescent="0.25">
      <c r="A2379" s="103"/>
      <c r="B2379" s="103"/>
    </row>
    <row r="2380" spans="1:2" s="321" customFormat="1" x14ac:dyDescent="0.25">
      <c r="A2380" s="103"/>
      <c r="B2380" s="103"/>
    </row>
    <row r="2381" spans="1:2" s="321" customFormat="1" x14ac:dyDescent="0.25">
      <c r="A2381" s="103"/>
      <c r="B2381" s="103"/>
    </row>
    <row r="2382" spans="1:2" s="321" customFormat="1" x14ac:dyDescent="0.25">
      <c r="A2382" s="103"/>
      <c r="B2382" s="103"/>
    </row>
    <row r="2383" spans="1:2" s="321" customFormat="1" x14ac:dyDescent="0.25">
      <c r="A2383" s="103"/>
      <c r="B2383" s="101"/>
    </row>
    <row r="2384" spans="1:2" s="321" customFormat="1" x14ac:dyDescent="0.25">
      <c r="A2384" s="103"/>
    </row>
    <row r="2385" spans="1:2" s="321" customFormat="1" x14ac:dyDescent="0.25">
      <c r="A2385" s="103"/>
    </row>
    <row r="2386" spans="1:2" s="321" customFormat="1" x14ac:dyDescent="0.25">
      <c r="A2386" s="103"/>
    </row>
    <row r="2387" spans="1:2" s="321" customFormat="1" x14ac:dyDescent="0.25">
      <c r="A2387" s="103"/>
      <c r="B2387" s="103"/>
    </row>
    <row r="2388" spans="1:2" s="321" customFormat="1" x14ac:dyDescent="0.25">
      <c r="A2388" s="103"/>
      <c r="B2388" s="103"/>
    </row>
    <row r="2389" spans="1:2" s="321" customFormat="1" x14ac:dyDescent="0.25">
      <c r="A2389" s="103"/>
      <c r="B2389" s="103"/>
    </row>
    <row r="2390" spans="1:2" s="321" customFormat="1" x14ac:dyDescent="0.25">
      <c r="A2390" s="103"/>
      <c r="B2390" s="103"/>
    </row>
    <row r="2391" spans="1:2" s="321" customFormat="1" x14ac:dyDescent="0.25">
      <c r="A2391" s="103"/>
      <c r="B2391" s="103"/>
    </row>
    <row r="2392" spans="1:2" s="321" customFormat="1" x14ac:dyDescent="0.25">
      <c r="A2392" s="103"/>
      <c r="B2392" s="103"/>
    </row>
    <row r="2393" spans="1:2" s="321" customFormat="1" x14ac:dyDescent="0.25">
      <c r="A2393" s="103"/>
      <c r="B2393" s="103"/>
    </row>
    <row r="2394" spans="1:2" s="321" customFormat="1" x14ac:dyDescent="0.25">
      <c r="A2394" s="103"/>
      <c r="B2394" s="103"/>
    </row>
    <row r="2395" spans="1:2" s="321" customFormat="1" x14ac:dyDescent="0.25">
      <c r="A2395" s="103"/>
      <c r="B2395" s="103"/>
    </row>
    <row r="2396" spans="1:2" s="321" customFormat="1" x14ac:dyDescent="0.25">
      <c r="A2396" s="103"/>
      <c r="B2396" s="103"/>
    </row>
    <row r="2397" spans="1:2" s="321" customFormat="1" x14ac:dyDescent="0.25">
      <c r="A2397" s="103"/>
      <c r="B2397" s="103"/>
    </row>
    <row r="2398" spans="1:2" s="321" customFormat="1" x14ac:dyDescent="0.25">
      <c r="A2398" s="103"/>
      <c r="B2398" s="103"/>
    </row>
    <row r="2399" spans="1:2" s="321" customFormat="1" x14ac:dyDescent="0.25">
      <c r="A2399" s="103"/>
      <c r="B2399" s="103"/>
    </row>
    <row r="2400" spans="1:2" s="321" customFormat="1" x14ac:dyDescent="0.25">
      <c r="A2400" s="103"/>
      <c r="B2400" s="103"/>
    </row>
    <row r="2401" spans="1:2" s="321" customFormat="1" x14ac:dyDescent="0.25">
      <c r="A2401" s="103"/>
      <c r="B2401" s="103"/>
    </row>
    <row r="2402" spans="1:2" s="321" customFormat="1" x14ac:dyDescent="0.25">
      <c r="A2402" s="103"/>
      <c r="B2402" s="103"/>
    </row>
    <row r="2403" spans="1:2" s="321" customFormat="1" x14ac:dyDescent="0.25">
      <c r="A2403" s="103"/>
      <c r="B2403" s="103"/>
    </row>
    <row r="2404" spans="1:2" s="321" customFormat="1" x14ac:dyDescent="0.25">
      <c r="A2404" s="103"/>
      <c r="B2404" s="322"/>
    </row>
    <row r="2405" spans="1:2" s="321" customFormat="1" x14ac:dyDescent="0.25">
      <c r="A2405" s="103"/>
      <c r="B2405" s="103"/>
    </row>
    <row r="2406" spans="1:2" s="321" customFormat="1" x14ac:dyDescent="0.25">
      <c r="A2406" s="103"/>
      <c r="B2406" s="103"/>
    </row>
    <row r="2407" spans="1:2" s="321" customFormat="1" x14ac:dyDescent="0.25">
      <c r="A2407" s="103"/>
      <c r="B2407" s="103"/>
    </row>
    <row r="2408" spans="1:2" s="321" customFormat="1" x14ac:dyDescent="0.25">
      <c r="A2408" s="103"/>
      <c r="B2408" s="103"/>
    </row>
    <row r="2409" spans="1:2" s="321" customFormat="1" x14ac:dyDescent="0.25">
      <c r="A2409" s="103"/>
      <c r="B2409" s="103"/>
    </row>
    <row r="2410" spans="1:2" s="321" customFormat="1" x14ac:dyDescent="0.25">
      <c r="A2410" s="103"/>
      <c r="B2410" s="103"/>
    </row>
    <row r="2411" spans="1:2" s="321" customFormat="1" x14ac:dyDescent="0.25">
      <c r="A2411" s="103"/>
      <c r="B2411" s="103"/>
    </row>
    <row r="2412" spans="1:2" s="321" customFormat="1" x14ac:dyDescent="0.25">
      <c r="A2412" s="103"/>
      <c r="B2412" s="103"/>
    </row>
    <row r="2413" spans="1:2" s="321" customFormat="1" x14ac:dyDescent="0.25">
      <c r="A2413" s="103"/>
      <c r="B2413" s="103"/>
    </row>
    <row r="2414" spans="1:2" s="321" customFormat="1" x14ac:dyDescent="0.25">
      <c r="A2414" s="103"/>
      <c r="B2414" s="103"/>
    </row>
    <row r="2415" spans="1:2" s="321" customFormat="1" x14ac:dyDescent="0.25">
      <c r="A2415" s="103"/>
      <c r="B2415" s="103"/>
    </row>
    <row r="2416" spans="1:2" s="321" customFormat="1" x14ac:dyDescent="0.25">
      <c r="A2416" s="103"/>
      <c r="B2416" s="103"/>
    </row>
    <row r="2417" spans="1:2" s="321" customFormat="1" x14ac:dyDescent="0.25">
      <c r="A2417" s="103"/>
      <c r="B2417" s="103"/>
    </row>
    <row r="2418" spans="1:2" s="321" customFormat="1" x14ac:dyDescent="0.25">
      <c r="A2418" s="103"/>
      <c r="B2418" s="103"/>
    </row>
    <row r="2419" spans="1:2" s="321" customFormat="1" x14ac:dyDescent="0.25">
      <c r="A2419" s="103"/>
      <c r="B2419" s="103"/>
    </row>
    <row r="2420" spans="1:2" s="321" customFormat="1" x14ac:dyDescent="0.25">
      <c r="A2420" s="103"/>
      <c r="B2420" s="103"/>
    </row>
    <row r="2421" spans="1:2" s="321" customFormat="1" x14ac:dyDescent="0.25">
      <c r="A2421" s="103"/>
      <c r="B2421" s="103"/>
    </row>
    <row r="2422" spans="1:2" s="321" customFormat="1" x14ac:dyDescent="0.25">
      <c r="A2422" s="103"/>
      <c r="B2422" s="103"/>
    </row>
    <row r="2423" spans="1:2" s="321" customFormat="1" x14ac:dyDescent="0.25">
      <c r="A2423" s="103"/>
      <c r="B2423" s="103"/>
    </row>
    <row r="2424" spans="1:2" s="321" customFormat="1" x14ac:dyDescent="0.25">
      <c r="A2424" s="103"/>
      <c r="B2424" s="103"/>
    </row>
    <row r="2425" spans="1:2" s="321" customFormat="1" x14ac:dyDescent="0.25">
      <c r="A2425" s="103"/>
      <c r="B2425" s="103"/>
    </row>
    <row r="2426" spans="1:2" s="321" customFormat="1" x14ac:dyDescent="0.25">
      <c r="A2426" s="103"/>
      <c r="B2426" s="103"/>
    </row>
    <row r="2427" spans="1:2" s="321" customFormat="1" x14ac:dyDescent="0.25">
      <c r="A2427" s="103"/>
      <c r="B2427" s="103"/>
    </row>
    <row r="2428" spans="1:2" s="321" customFormat="1" x14ac:dyDescent="0.25">
      <c r="A2428" s="103"/>
      <c r="B2428" s="103"/>
    </row>
    <row r="2429" spans="1:2" s="321" customFormat="1" x14ac:dyDescent="0.25">
      <c r="A2429" s="103"/>
      <c r="B2429" s="103"/>
    </row>
    <row r="2430" spans="1:2" s="321" customFormat="1" x14ac:dyDescent="0.25">
      <c r="A2430" s="103"/>
      <c r="B2430" s="103"/>
    </row>
    <row r="2431" spans="1:2" s="321" customFormat="1" x14ac:dyDescent="0.25">
      <c r="A2431" s="103"/>
      <c r="B2431" s="103"/>
    </row>
    <row r="2432" spans="1:2" s="321" customFormat="1" x14ac:dyDescent="0.25">
      <c r="A2432" s="103"/>
      <c r="B2432" s="103"/>
    </row>
    <row r="2433" spans="1:2" s="321" customFormat="1" x14ac:dyDescent="0.25">
      <c r="A2433" s="103"/>
      <c r="B2433" s="103"/>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dimension ref="A1:H2433"/>
  <sheetViews>
    <sheetView workbookViewId="0">
      <selection activeCell="B4" sqref="B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96" t="s">
        <v>1335</v>
      </c>
      <c r="B1" s="335" t="s">
        <v>1540</v>
      </c>
      <c r="C1" s="336" t="s">
        <v>1541</v>
      </c>
      <c r="D1" s="337" t="s">
        <v>1542</v>
      </c>
      <c r="E1" s="337" t="s">
        <v>1543</v>
      </c>
      <c r="F1" s="333" t="s">
        <v>1544</v>
      </c>
      <c r="G1" s="333" t="s">
        <v>1545</v>
      </c>
      <c r="H1" s="338" t="s">
        <v>1546</v>
      </c>
    </row>
    <row r="2" spans="1:8" s="321" customFormat="1" x14ac:dyDescent="0.25">
      <c r="A2" s="103" t="s">
        <v>922</v>
      </c>
      <c r="B2" s="320"/>
    </row>
    <row r="3" spans="1:8" s="321" customFormat="1" x14ac:dyDescent="0.25">
      <c r="A3" s="103" t="s">
        <v>1129</v>
      </c>
    </row>
    <row r="4" spans="1:8" s="321" customFormat="1" x14ac:dyDescent="0.25">
      <c r="A4" s="103" t="s">
        <v>1226</v>
      </c>
    </row>
    <row r="5" spans="1:8" s="321" customFormat="1" x14ac:dyDescent="0.25">
      <c r="A5" s="103" t="s">
        <v>735</v>
      </c>
    </row>
    <row r="6" spans="1:8" s="321" customFormat="1" x14ac:dyDescent="0.25">
      <c r="A6" s="103" t="s">
        <v>1238</v>
      </c>
    </row>
    <row r="7" spans="1:8" s="321" customFormat="1" x14ac:dyDescent="0.25">
      <c r="A7" s="103" t="s">
        <v>1128</v>
      </c>
      <c r="B7" s="320"/>
    </row>
    <row r="8" spans="1:8" s="321" customFormat="1" x14ac:dyDescent="0.25">
      <c r="A8" s="103" t="s">
        <v>998</v>
      </c>
      <c r="B8" s="103"/>
    </row>
    <row r="9" spans="1:8" s="321" customFormat="1" x14ac:dyDescent="0.25">
      <c r="A9" s="103" t="s">
        <v>1336</v>
      </c>
      <c r="B9" s="103"/>
    </row>
    <row r="10" spans="1:8" s="321" customFormat="1" x14ac:dyDescent="0.25">
      <c r="A10" s="103" t="s">
        <v>1020</v>
      </c>
      <c r="B10" s="103"/>
    </row>
    <row r="11" spans="1:8" s="321" customFormat="1" x14ac:dyDescent="0.25">
      <c r="A11" s="103" t="s">
        <v>1224</v>
      </c>
      <c r="B11" s="103"/>
    </row>
    <row r="12" spans="1:8" s="321" customFormat="1" x14ac:dyDescent="0.25">
      <c r="A12" s="103" t="s">
        <v>719</v>
      </c>
      <c r="B12" s="103"/>
    </row>
    <row r="13" spans="1:8" s="321" customFormat="1" x14ac:dyDescent="0.25">
      <c r="A13" s="103" t="s">
        <v>1006</v>
      </c>
      <c r="B13" s="103"/>
    </row>
    <row r="14" spans="1:8" s="321" customFormat="1" x14ac:dyDescent="0.25">
      <c r="A14" s="103" t="s">
        <v>997</v>
      </c>
      <c r="B14" s="108"/>
    </row>
    <row r="15" spans="1:8" s="321" customFormat="1" x14ac:dyDescent="0.25">
      <c r="A15" s="103" t="s">
        <v>825</v>
      </c>
      <c r="B15" s="103"/>
    </row>
    <row r="16" spans="1:8" s="321" customFormat="1" x14ac:dyDescent="0.25">
      <c r="A16" s="103" t="s">
        <v>1338</v>
      </c>
      <c r="B16" s="103"/>
    </row>
    <row r="17" spans="1:2" s="321" customFormat="1" x14ac:dyDescent="0.25">
      <c r="A17" s="103" t="s">
        <v>1210</v>
      </c>
      <c r="B17" s="103"/>
    </row>
    <row r="18" spans="1:2" s="321" customFormat="1" x14ac:dyDescent="0.25">
      <c r="A18" s="103" t="s">
        <v>1326</v>
      </c>
      <c r="B18" s="103"/>
    </row>
    <row r="19" spans="1:2" s="321" customFormat="1" x14ac:dyDescent="0.25">
      <c r="A19" s="103" t="s">
        <v>1127</v>
      </c>
      <c r="B19" s="103"/>
    </row>
    <row r="20" spans="1:2" s="321" customFormat="1" x14ac:dyDescent="0.25">
      <c r="A20" s="103" t="s">
        <v>1169</v>
      </c>
      <c r="B20" s="103"/>
    </row>
    <row r="21" spans="1:2" s="321" customFormat="1" x14ac:dyDescent="0.25">
      <c r="A21" s="103" t="s">
        <v>872</v>
      </c>
      <c r="B21" s="103"/>
    </row>
    <row r="22" spans="1:2" s="321" customFormat="1" x14ac:dyDescent="0.25">
      <c r="A22" s="103" t="s">
        <v>1126</v>
      </c>
      <c r="B22" s="103"/>
    </row>
    <row r="23" spans="1:2" s="321" customFormat="1" x14ac:dyDescent="0.25">
      <c r="A23" s="103" t="s">
        <v>1151</v>
      </c>
      <c r="B23" s="103"/>
    </row>
    <row r="24" spans="1:2" s="321" customFormat="1" x14ac:dyDescent="0.25">
      <c r="A24" s="103" t="s">
        <v>871</v>
      </c>
      <c r="B24" s="103"/>
    </row>
    <row r="25" spans="1:2" s="321" customFormat="1" x14ac:dyDescent="0.25">
      <c r="A25" s="103" t="s">
        <v>1327</v>
      </c>
      <c r="B25" s="103"/>
    </row>
    <row r="26" spans="1:2" s="321" customFormat="1" x14ac:dyDescent="0.25">
      <c r="A26" s="103" t="s">
        <v>1027</v>
      </c>
      <c r="B26" s="103"/>
    </row>
    <row r="27" spans="1:2" s="321" customFormat="1" x14ac:dyDescent="0.25">
      <c r="A27" s="103" t="s">
        <v>964</v>
      </c>
      <c r="B27" s="103"/>
    </row>
    <row r="28" spans="1:2" s="321" customFormat="1" x14ac:dyDescent="0.25">
      <c r="A28" s="103" t="s">
        <v>1125</v>
      </c>
      <c r="B28" s="103"/>
    </row>
    <row r="29" spans="1:2" s="321" customFormat="1" x14ac:dyDescent="0.25">
      <c r="A29" s="103" t="s">
        <v>1139</v>
      </c>
      <c r="B29" s="103"/>
    </row>
    <row r="30" spans="1:2" s="321" customFormat="1" x14ac:dyDescent="0.25">
      <c r="A30" s="103" t="s">
        <v>1124</v>
      </c>
      <c r="B30" s="103"/>
    </row>
    <row r="31" spans="1:2" s="321" customFormat="1" x14ac:dyDescent="0.25">
      <c r="A31" s="103" t="s">
        <v>1150</v>
      </c>
      <c r="B31" s="103"/>
    </row>
    <row r="32" spans="1:2" s="321" customFormat="1" x14ac:dyDescent="0.25">
      <c r="A32" s="103" t="s">
        <v>1123</v>
      </c>
      <c r="B32" s="103"/>
    </row>
    <row r="33" spans="1:2" s="321" customFormat="1" x14ac:dyDescent="0.25">
      <c r="A33" s="103" t="s">
        <v>956</v>
      </c>
      <c r="B33" s="103"/>
    </row>
    <row r="34" spans="1:2" s="321" customFormat="1" x14ac:dyDescent="0.25">
      <c r="A34" s="103" t="s">
        <v>921</v>
      </c>
      <c r="B34" s="103"/>
    </row>
    <row r="35" spans="1:2" s="321" customFormat="1" x14ac:dyDescent="0.25">
      <c r="A35" s="103" t="s">
        <v>955</v>
      </c>
      <c r="B35" s="103"/>
    </row>
    <row r="36" spans="1:2" s="321" customFormat="1" x14ac:dyDescent="0.25">
      <c r="A36" s="103" t="s">
        <v>1122</v>
      </c>
      <c r="B36" s="103"/>
    </row>
    <row r="37" spans="1:2" s="321" customFormat="1" x14ac:dyDescent="0.25">
      <c r="A37" s="103" t="s">
        <v>1121</v>
      </c>
      <c r="B37" s="103"/>
    </row>
    <row r="38" spans="1:2" s="321" customFormat="1" x14ac:dyDescent="0.25">
      <c r="A38" s="103" t="s">
        <v>1120</v>
      </c>
      <c r="B38" s="101"/>
    </row>
    <row r="39" spans="1:2" s="321" customFormat="1" x14ac:dyDescent="0.25">
      <c r="A39" s="103" t="s">
        <v>865</v>
      </c>
    </row>
    <row r="40" spans="1:2" s="321" customFormat="1" x14ac:dyDescent="0.25">
      <c r="A40" s="103" t="s">
        <v>1039</v>
      </c>
    </row>
    <row r="41" spans="1:2" s="321" customFormat="1" x14ac:dyDescent="0.25">
      <c r="A41" s="103" t="s">
        <v>809</v>
      </c>
    </row>
    <row r="42" spans="1:2" s="321" customFormat="1" x14ac:dyDescent="0.25">
      <c r="A42" s="103" t="s">
        <v>1237</v>
      </c>
      <c r="B42" s="101"/>
    </row>
    <row r="43" spans="1:2" s="321" customFormat="1" x14ac:dyDescent="0.25">
      <c r="A43" s="103" t="s">
        <v>1119</v>
      </c>
    </row>
    <row r="44" spans="1:2" s="321" customFormat="1" x14ac:dyDescent="0.25">
      <c r="A44" s="103" t="s">
        <v>920</v>
      </c>
    </row>
    <row r="45" spans="1:2" s="321" customFormat="1" x14ac:dyDescent="0.25">
      <c r="A45" s="103" t="s">
        <v>1218</v>
      </c>
    </row>
    <row r="46" spans="1:2" s="321" customFormat="1" x14ac:dyDescent="0.25">
      <c r="A46" s="103" t="s">
        <v>1153</v>
      </c>
      <c r="B46" s="103"/>
    </row>
    <row r="47" spans="1:2" s="321" customFormat="1" x14ac:dyDescent="0.25">
      <c r="A47" s="103" t="s">
        <v>1168</v>
      </c>
      <c r="B47" s="103"/>
    </row>
    <row r="48" spans="1:2" s="321" customFormat="1" x14ac:dyDescent="0.25">
      <c r="A48" s="103" t="s">
        <v>954</v>
      </c>
      <c r="B48" s="103"/>
    </row>
    <row r="49" spans="1:2" s="321" customFormat="1" x14ac:dyDescent="0.25">
      <c r="A49" s="103" t="s">
        <v>1118</v>
      </c>
      <c r="B49" s="103"/>
    </row>
    <row r="50" spans="1:2" s="321" customFormat="1" x14ac:dyDescent="0.25">
      <c r="A50" s="103" t="s">
        <v>1161</v>
      </c>
      <c r="B50" s="103"/>
    </row>
    <row r="51" spans="1:2" s="321" customFormat="1" x14ac:dyDescent="0.25">
      <c r="A51" s="103" t="s">
        <v>996</v>
      </c>
      <c r="B51" s="103"/>
    </row>
    <row r="52" spans="1:2" s="321" customFormat="1" x14ac:dyDescent="0.25">
      <c r="A52" s="103" t="s">
        <v>1209</v>
      </c>
      <c r="B52" s="103"/>
    </row>
    <row r="53" spans="1:2" s="321" customFormat="1" x14ac:dyDescent="0.25">
      <c r="A53" s="103" t="s">
        <v>864</v>
      </c>
      <c r="B53" s="103"/>
    </row>
    <row r="54" spans="1:2" s="321" customFormat="1" x14ac:dyDescent="0.25">
      <c r="A54" s="103" t="s">
        <v>850</v>
      </c>
      <c r="B54" s="103"/>
    </row>
    <row r="55" spans="1:2" s="321" customFormat="1" x14ac:dyDescent="0.25">
      <c r="A55" s="103" t="s">
        <v>995</v>
      </c>
      <c r="B55" s="103"/>
    </row>
    <row r="56" spans="1:2" s="321" customFormat="1" x14ac:dyDescent="0.25">
      <c r="A56" s="103" t="s">
        <v>1117</v>
      </c>
      <c r="B56" s="103"/>
    </row>
    <row r="57" spans="1:2" s="321" customFormat="1" x14ac:dyDescent="0.25">
      <c r="A57" s="103" t="s">
        <v>863</v>
      </c>
      <c r="B57" s="103"/>
    </row>
    <row r="58" spans="1:2" s="321" customFormat="1" x14ac:dyDescent="0.25">
      <c r="A58" s="103" t="s">
        <v>712</v>
      </c>
      <c r="B58" s="103"/>
    </row>
    <row r="59" spans="1:2" s="321" customFormat="1" x14ac:dyDescent="0.25">
      <c r="A59" s="103" t="s">
        <v>1116</v>
      </c>
      <c r="B59" s="103"/>
    </row>
    <row r="60" spans="1:2" s="321" customFormat="1" x14ac:dyDescent="0.25">
      <c r="A60" s="103" t="s">
        <v>702</v>
      </c>
      <c r="B60" s="103"/>
    </row>
    <row r="61" spans="1:2" s="321" customFormat="1" x14ac:dyDescent="0.25">
      <c r="A61" s="103" t="s">
        <v>1160</v>
      </c>
      <c r="B61" s="103"/>
    </row>
    <row r="62" spans="1:2" s="321" customFormat="1" x14ac:dyDescent="0.25">
      <c r="A62" s="103" t="s">
        <v>1149</v>
      </c>
      <c r="B62" s="103"/>
    </row>
    <row r="63" spans="1:2" s="321" customFormat="1" x14ac:dyDescent="0.25">
      <c r="A63" s="103" t="s">
        <v>953</v>
      </c>
      <c r="B63" s="101"/>
    </row>
    <row r="64" spans="1:2" s="321" customFormat="1" x14ac:dyDescent="0.25">
      <c r="A64" s="103" t="s">
        <v>1159</v>
      </c>
    </row>
    <row r="65" spans="1:2" s="321" customFormat="1" x14ac:dyDescent="0.25">
      <c r="A65" s="103" t="s">
        <v>1005</v>
      </c>
    </row>
    <row r="66" spans="1:2" s="321" customFormat="1" x14ac:dyDescent="0.25">
      <c r="A66" s="103" t="s">
        <v>767</v>
      </c>
    </row>
    <row r="67" spans="1:2" s="321" customFormat="1" x14ac:dyDescent="0.25">
      <c r="A67" s="103" t="s">
        <v>842</v>
      </c>
    </row>
    <row r="68" spans="1:2" s="321" customFormat="1" x14ac:dyDescent="0.25">
      <c r="A68" s="103" t="s">
        <v>952</v>
      </c>
      <c r="B68" s="103"/>
    </row>
    <row r="69" spans="1:2" s="321" customFormat="1" x14ac:dyDescent="0.25">
      <c r="A69" s="103" t="s">
        <v>829</v>
      </c>
      <c r="B69" s="103"/>
    </row>
    <row r="70" spans="1:2" s="321" customFormat="1" x14ac:dyDescent="0.25">
      <c r="A70" s="103" t="s">
        <v>899</v>
      </c>
      <c r="B70" s="103"/>
    </row>
    <row r="71" spans="1:2" s="321" customFormat="1" x14ac:dyDescent="0.25">
      <c r="A71" s="103" t="s">
        <v>1538</v>
      </c>
      <c r="B71" s="103"/>
    </row>
    <row r="72" spans="1:2" s="321" customFormat="1" x14ac:dyDescent="0.25">
      <c r="A72" s="103" t="s">
        <v>849</v>
      </c>
      <c r="B72" s="103"/>
    </row>
    <row r="73" spans="1:2" s="321" customFormat="1" x14ac:dyDescent="0.25">
      <c r="A73" s="103" t="s">
        <v>1115</v>
      </c>
      <c r="B73" s="103"/>
    </row>
    <row r="74" spans="1:2" s="321" customFormat="1" x14ac:dyDescent="0.25">
      <c r="A74" s="103" t="s">
        <v>1323</v>
      </c>
      <c r="B74" s="103"/>
    </row>
    <row r="75" spans="1:2" s="321" customFormat="1" x14ac:dyDescent="0.25">
      <c r="A75" s="103" t="s">
        <v>793</v>
      </c>
      <c r="B75" s="103"/>
    </row>
    <row r="76" spans="1:2" s="321" customFormat="1" x14ac:dyDescent="0.25">
      <c r="A76" s="103" t="s">
        <v>1114</v>
      </c>
      <c r="B76" s="103"/>
    </row>
    <row r="77" spans="1:2" s="321" customFormat="1" x14ac:dyDescent="0.25">
      <c r="A77" s="103" t="s">
        <v>1217</v>
      </c>
      <c r="B77" s="103"/>
    </row>
    <row r="78" spans="1:2" s="321" customFormat="1" x14ac:dyDescent="0.25">
      <c r="A78" s="103" t="s">
        <v>919</v>
      </c>
      <c r="B78" s="103"/>
    </row>
    <row r="79" spans="1:2" s="321" customFormat="1" x14ac:dyDescent="0.25">
      <c r="A79" s="103" t="s">
        <v>918</v>
      </c>
      <c r="B79" s="103"/>
    </row>
    <row r="80" spans="1:2" s="321" customFormat="1" x14ac:dyDescent="0.25">
      <c r="A80" s="103" t="s">
        <v>1041</v>
      </c>
      <c r="B80" s="103"/>
    </row>
    <row r="81" spans="1:2" s="321" customFormat="1" x14ac:dyDescent="0.25">
      <c r="A81" s="103" t="s">
        <v>898</v>
      </c>
      <c r="B81" s="103"/>
    </row>
    <row r="82" spans="1:2" s="321" customFormat="1" x14ac:dyDescent="0.25">
      <c r="A82" s="103" t="s">
        <v>932</v>
      </c>
      <c r="B82" s="103"/>
    </row>
    <row r="83" spans="1:2" s="321" customFormat="1" x14ac:dyDescent="0.25">
      <c r="A83" s="103" t="s">
        <v>1113</v>
      </c>
      <c r="B83" s="103"/>
    </row>
    <row r="84" spans="1:2" s="321" customFormat="1" x14ac:dyDescent="0.25">
      <c r="A84" s="103" t="s">
        <v>1208</v>
      </c>
      <c r="B84" s="103"/>
    </row>
    <row r="85" spans="1:2" s="321" customFormat="1" x14ac:dyDescent="0.25">
      <c r="A85" s="103" t="s">
        <v>1134</v>
      </c>
      <c r="B85" s="103"/>
    </row>
    <row r="86" spans="1:2" s="321" customFormat="1" x14ac:dyDescent="0.25">
      <c r="A86" s="103" t="s">
        <v>801</v>
      </c>
      <c r="B86" s="103"/>
    </row>
    <row r="87" spans="1:2" s="321" customFormat="1" x14ac:dyDescent="0.25">
      <c r="A87" s="103" t="s">
        <v>1186</v>
      </c>
      <c r="B87" s="103"/>
    </row>
    <row r="88" spans="1:2" s="321" customFormat="1" x14ac:dyDescent="0.25">
      <c r="A88" s="103" t="s">
        <v>951</v>
      </c>
      <c r="B88" s="103"/>
    </row>
    <row r="89" spans="1:2" s="321" customFormat="1" x14ac:dyDescent="0.25">
      <c r="A89" s="103" t="s">
        <v>1185</v>
      </c>
      <c r="B89" s="103"/>
    </row>
    <row r="90" spans="1:2" s="321" customFormat="1" x14ac:dyDescent="0.25">
      <c r="A90" s="103" t="s">
        <v>963</v>
      </c>
      <c r="B90" s="103"/>
    </row>
    <row r="91" spans="1:2" s="321" customFormat="1" x14ac:dyDescent="0.25">
      <c r="A91" s="103" t="s">
        <v>1328</v>
      </c>
      <c r="B91" s="103"/>
    </row>
    <row r="92" spans="1:2" s="321" customFormat="1" x14ac:dyDescent="0.25">
      <c r="A92" s="103" t="s">
        <v>917</v>
      </c>
      <c r="B92" s="103"/>
    </row>
    <row r="93" spans="1:2" s="321" customFormat="1" x14ac:dyDescent="0.25">
      <c r="A93" s="103" t="s">
        <v>1212</v>
      </c>
      <c r="B93" s="103"/>
    </row>
    <row r="94" spans="1:2" s="321" customFormat="1" x14ac:dyDescent="0.25">
      <c r="A94" s="103" t="s">
        <v>700</v>
      </c>
      <c r="B94" s="103"/>
    </row>
    <row r="95" spans="1:2" s="321" customFormat="1" x14ac:dyDescent="0.25">
      <c r="A95" s="103" t="s">
        <v>1112</v>
      </c>
      <c r="B95" s="103"/>
    </row>
    <row r="96" spans="1:2" s="321" customFormat="1" x14ac:dyDescent="0.25">
      <c r="A96" s="103" t="s">
        <v>1111</v>
      </c>
      <c r="B96" s="103"/>
    </row>
    <row r="97" spans="1:2" s="321" customFormat="1" x14ac:dyDescent="0.25">
      <c r="A97" s="103" t="s">
        <v>1207</v>
      </c>
      <c r="B97" s="103"/>
    </row>
    <row r="98" spans="1:2" s="321" customFormat="1" x14ac:dyDescent="0.25">
      <c r="A98" s="103" t="s">
        <v>693</v>
      </c>
      <c r="B98" s="103"/>
    </row>
    <row r="99" spans="1:2" s="321" customFormat="1" x14ac:dyDescent="0.25">
      <c r="A99" s="103" t="s">
        <v>1138</v>
      </c>
      <c r="B99" s="103"/>
    </row>
    <row r="100" spans="1:2" s="321" customFormat="1" x14ac:dyDescent="0.25">
      <c r="A100" s="103" t="s">
        <v>780</v>
      </c>
      <c r="B100" s="103"/>
    </row>
    <row r="101" spans="1:2" s="321" customFormat="1" x14ac:dyDescent="0.25">
      <c r="A101" s="103" t="s">
        <v>950</v>
      </c>
      <c r="B101" s="103"/>
    </row>
    <row r="102" spans="1:2" s="321" customFormat="1" x14ac:dyDescent="0.25">
      <c r="A102" s="103" t="s">
        <v>897</v>
      </c>
      <c r="B102" s="103"/>
    </row>
    <row r="103" spans="1:2" s="321" customFormat="1" x14ac:dyDescent="0.25">
      <c r="A103" s="103" t="s">
        <v>1315</v>
      </c>
      <c r="B103" s="103"/>
    </row>
    <row r="104" spans="1:2" s="321" customFormat="1" x14ac:dyDescent="0.25">
      <c r="A104" s="103" t="s">
        <v>994</v>
      </c>
      <c r="B104" s="103"/>
    </row>
    <row r="105" spans="1:2" s="321" customFormat="1" x14ac:dyDescent="0.25">
      <c r="A105" s="103" t="s">
        <v>800</v>
      </c>
      <c r="B105" s="103"/>
    </row>
    <row r="106" spans="1:2" s="321" customFormat="1" x14ac:dyDescent="0.25">
      <c r="A106" s="103" t="s">
        <v>1110</v>
      </c>
      <c r="B106" s="103"/>
    </row>
    <row r="107" spans="1:2" s="321" customFormat="1" x14ac:dyDescent="0.25">
      <c r="A107" s="103" t="s">
        <v>1190</v>
      </c>
      <c r="B107" s="103"/>
    </row>
    <row r="108" spans="1:2" s="321" customFormat="1" x14ac:dyDescent="0.25">
      <c r="A108" s="103" t="s">
        <v>1109</v>
      </c>
      <c r="B108" s="103"/>
    </row>
    <row r="109" spans="1:2" s="321" customFormat="1" x14ac:dyDescent="0.25">
      <c r="A109" s="103" t="s">
        <v>1108</v>
      </c>
      <c r="B109" s="103"/>
    </row>
    <row r="110" spans="1:2" s="321" customFormat="1" x14ac:dyDescent="0.25">
      <c r="A110" s="103" t="s">
        <v>841</v>
      </c>
      <c r="B110" s="103"/>
    </row>
    <row r="111" spans="1:2" s="321" customFormat="1" x14ac:dyDescent="0.25">
      <c r="A111" s="103" t="s">
        <v>993</v>
      </c>
      <c r="B111" s="103"/>
    </row>
    <row r="112" spans="1:2" s="321" customFormat="1" x14ac:dyDescent="0.25">
      <c r="A112" s="103" t="s">
        <v>862</v>
      </c>
      <c r="B112" s="103"/>
    </row>
    <row r="113" spans="1:2" s="321" customFormat="1" x14ac:dyDescent="0.25">
      <c r="A113" s="103" t="s">
        <v>992</v>
      </c>
      <c r="B113" s="103"/>
    </row>
    <row r="114" spans="1:2" s="321" customFormat="1" x14ac:dyDescent="0.25">
      <c r="A114" s="103" t="s">
        <v>1313</v>
      </c>
      <c r="B114" s="103"/>
    </row>
    <row r="115" spans="1:2" s="321" customFormat="1" x14ac:dyDescent="0.25">
      <c r="A115" s="103" t="s">
        <v>756</v>
      </c>
      <c r="B115" s="103"/>
    </row>
    <row r="116" spans="1:2" s="321" customFormat="1" x14ac:dyDescent="0.25">
      <c r="A116" s="103" t="s">
        <v>896</v>
      </c>
      <c r="B116" s="103"/>
    </row>
    <row r="117" spans="1:2" s="321" customFormat="1" x14ac:dyDescent="0.25">
      <c r="A117" s="103" t="s">
        <v>674</v>
      </c>
      <c r="B117" s="103"/>
    </row>
    <row r="118" spans="1:2" s="321" customFormat="1" x14ac:dyDescent="0.25">
      <c r="A118" s="103" t="s">
        <v>1017</v>
      </c>
      <c r="B118" s="103"/>
    </row>
    <row r="119" spans="1:2" s="321" customFormat="1" x14ac:dyDescent="0.25">
      <c r="A119" s="103" t="s">
        <v>1148</v>
      </c>
      <c r="B119" s="103"/>
    </row>
    <row r="120" spans="1:2" s="321" customFormat="1" x14ac:dyDescent="0.25">
      <c r="A120" s="103" t="s">
        <v>949</v>
      </c>
      <c r="B120" s="103"/>
    </row>
    <row r="121" spans="1:2" s="321" customFormat="1" x14ac:dyDescent="0.25">
      <c r="A121" s="103" t="s">
        <v>1107</v>
      </c>
      <c r="B121" s="103"/>
    </row>
    <row r="122" spans="1:2" s="321" customFormat="1" x14ac:dyDescent="0.25">
      <c r="A122" s="103" t="s">
        <v>777</v>
      </c>
      <c r="B122" s="103"/>
    </row>
    <row r="123" spans="1:2" s="321" customFormat="1" x14ac:dyDescent="0.25">
      <c r="A123" s="103" t="s">
        <v>808</v>
      </c>
      <c r="B123" s="103"/>
    </row>
    <row r="124" spans="1:2" s="321" customFormat="1" x14ac:dyDescent="0.25">
      <c r="A124" s="103" t="s">
        <v>819</v>
      </c>
      <c r="B124" s="103"/>
    </row>
    <row r="125" spans="1:2" s="321" customFormat="1" x14ac:dyDescent="0.25">
      <c r="A125" s="103" t="s">
        <v>1026</v>
      </c>
      <c r="B125" s="103"/>
    </row>
    <row r="126" spans="1:2" s="321" customFormat="1" x14ac:dyDescent="0.25">
      <c r="A126" s="103" t="s">
        <v>1106</v>
      </c>
      <c r="B126" s="103"/>
    </row>
    <row r="127" spans="1:2" s="321" customFormat="1" x14ac:dyDescent="0.25">
      <c r="A127" s="103" t="s">
        <v>1105</v>
      </c>
      <c r="B127" s="101"/>
    </row>
    <row r="128" spans="1:2" s="321" customFormat="1" x14ac:dyDescent="0.25">
      <c r="A128" s="103" t="s">
        <v>1236</v>
      </c>
    </row>
    <row r="129" spans="1:2" s="321" customFormat="1" x14ac:dyDescent="0.25">
      <c r="A129" s="103" t="s">
        <v>818</v>
      </c>
    </row>
    <row r="130" spans="1:2" s="321" customFormat="1" x14ac:dyDescent="0.25">
      <c r="A130" s="103" t="s">
        <v>861</v>
      </c>
    </row>
    <row r="131" spans="1:2" s="321" customFormat="1" x14ac:dyDescent="0.25">
      <c r="A131" s="103" t="s">
        <v>1324</v>
      </c>
    </row>
    <row r="132" spans="1:2" s="321" customFormat="1" x14ac:dyDescent="0.25">
      <c r="A132" s="103" t="s">
        <v>895</v>
      </c>
    </row>
    <row r="133" spans="1:2" s="321" customFormat="1" x14ac:dyDescent="0.25">
      <c r="A133" s="103" t="s">
        <v>1158</v>
      </c>
      <c r="B133" s="103"/>
    </row>
    <row r="134" spans="1:2" s="321" customFormat="1" x14ac:dyDescent="0.25">
      <c r="A134" s="103" t="s">
        <v>1206</v>
      </c>
      <c r="B134" s="103"/>
    </row>
    <row r="135" spans="1:2" s="321" customFormat="1" x14ac:dyDescent="0.25">
      <c r="A135" s="103" t="s">
        <v>673</v>
      </c>
      <c r="B135" s="103"/>
    </row>
    <row r="136" spans="1:2" s="321" customFormat="1" x14ac:dyDescent="0.25">
      <c r="A136" s="103" t="s">
        <v>1104</v>
      </c>
      <c r="B136" s="103"/>
    </row>
    <row r="137" spans="1:2" s="321" customFormat="1" x14ac:dyDescent="0.25">
      <c r="A137" s="103" t="s">
        <v>1103</v>
      </c>
      <c r="B137" s="103"/>
    </row>
    <row r="138" spans="1:2" s="321" customFormat="1" x14ac:dyDescent="0.25">
      <c r="A138" s="103" t="s">
        <v>931</v>
      </c>
      <c r="B138" s="103"/>
    </row>
    <row r="139" spans="1:2" s="321" customFormat="1" x14ac:dyDescent="0.25">
      <c r="A139" s="103" t="s">
        <v>1235</v>
      </c>
      <c r="B139" s="103"/>
    </row>
    <row r="140" spans="1:2" s="321" customFormat="1" x14ac:dyDescent="0.25">
      <c r="A140" s="103" t="s">
        <v>894</v>
      </c>
      <c r="B140" s="103"/>
    </row>
    <row r="141" spans="1:2" s="321" customFormat="1" x14ac:dyDescent="0.25">
      <c r="A141" s="103" t="s">
        <v>881</v>
      </c>
      <c r="B141" s="103"/>
    </row>
    <row r="142" spans="1:2" s="321" customFormat="1" x14ac:dyDescent="0.25">
      <c r="A142" s="103" t="s">
        <v>893</v>
      </c>
      <c r="B142" s="103"/>
    </row>
    <row r="143" spans="1:2" s="321" customFormat="1" x14ac:dyDescent="0.25">
      <c r="A143" s="103" t="s">
        <v>817</v>
      </c>
      <c r="B143" s="103"/>
    </row>
    <row r="144" spans="1:2" s="321" customFormat="1" x14ac:dyDescent="0.25">
      <c r="A144" s="103" t="s">
        <v>1167</v>
      </c>
      <c r="B144" s="103"/>
    </row>
    <row r="145" spans="1:2" s="321" customFormat="1" x14ac:dyDescent="0.25">
      <c r="A145" s="103" t="s">
        <v>776</v>
      </c>
      <c r="B145" s="103"/>
    </row>
    <row r="146" spans="1:2" s="321" customFormat="1" x14ac:dyDescent="0.25">
      <c r="A146" s="103" t="s">
        <v>1316</v>
      </c>
      <c r="B146" s="103"/>
    </row>
    <row r="147" spans="1:2" s="321" customFormat="1" x14ac:dyDescent="0.25">
      <c r="A147" s="103" t="s">
        <v>807</v>
      </c>
      <c r="B147" s="103"/>
    </row>
    <row r="148" spans="1:2" s="321" customFormat="1" x14ac:dyDescent="0.25">
      <c r="A148" s="103" t="s">
        <v>775</v>
      </c>
      <c r="B148" s="103"/>
    </row>
    <row r="149" spans="1:2" s="321" customFormat="1" x14ac:dyDescent="0.25">
      <c r="A149" s="103" t="s">
        <v>1166</v>
      </c>
      <c r="B149" s="103"/>
    </row>
    <row r="150" spans="1:2" s="321" customFormat="1" x14ac:dyDescent="0.25">
      <c r="A150" s="103" t="s">
        <v>766</v>
      </c>
      <c r="B150" s="103"/>
    </row>
    <row r="151" spans="1:2" s="321" customFormat="1" x14ac:dyDescent="0.25">
      <c r="A151" s="103" t="s">
        <v>1184</v>
      </c>
      <c r="B151" s="103"/>
    </row>
    <row r="152" spans="1:2" s="321" customFormat="1" x14ac:dyDescent="0.25">
      <c r="A152" s="103" t="s">
        <v>930</v>
      </c>
      <c r="B152" s="103"/>
    </row>
    <row r="153" spans="1:2" s="321" customFormat="1" x14ac:dyDescent="0.25">
      <c r="A153" s="103" t="s">
        <v>916</v>
      </c>
      <c r="B153" s="103"/>
    </row>
    <row r="154" spans="1:2" s="321" customFormat="1" x14ac:dyDescent="0.25">
      <c r="A154" s="103" t="s">
        <v>1032</v>
      </c>
      <c r="B154" s="103"/>
    </row>
    <row r="155" spans="1:2" s="321" customFormat="1" x14ac:dyDescent="0.25">
      <c r="A155" s="103" t="s">
        <v>816</v>
      </c>
      <c r="B155" s="103"/>
    </row>
    <row r="156" spans="1:2" s="321" customFormat="1" x14ac:dyDescent="0.25">
      <c r="A156" s="103" t="s">
        <v>1165</v>
      </c>
      <c r="B156" s="103"/>
    </row>
    <row r="157" spans="1:2" s="321" customFormat="1" x14ac:dyDescent="0.25">
      <c r="A157" s="103" t="s">
        <v>860</v>
      </c>
      <c r="B157" s="103"/>
    </row>
    <row r="158" spans="1:2" s="321" customFormat="1" x14ac:dyDescent="0.25">
      <c r="A158" s="103" t="s">
        <v>991</v>
      </c>
      <c r="B158" s="103"/>
    </row>
    <row r="159" spans="1:2" s="321" customFormat="1" x14ac:dyDescent="0.25">
      <c r="A159" s="103" t="s">
        <v>1183</v>
      </c>
      <c r="B159" s="103"/>
    </row>
    <row r="160" spans="1:2" s="321" customFormat="1" x14ac:dyDescent="0.25">
      <c r="A160" s="103" t="s">
        <v>1234</v>
      </c>
      <c r="B160" s="103"/>
    </row>
    <row r="161" spans="1:2" s="321" customFormat="1" x14ac:dyDescent="0.25">
      <c r="A161" s="103" t="s">
        <v>1174</v>
      </c>
      <c r="B161" s="103"/>
    </row>
    <row r="162" spans="1:2" s="321" customFormat="1" x14ac:dyDescent="0.25">
      <c r="A162" s="103" t="s">
        <v>664</v>
      </c>
      <c r="B162" s="103"/>
    </row>
    <row r="163" spans="1:2" s="321" customFormat="1" x14ac:dyDescent="0.25">
      <c r="A163" s="103" t="s">
        <v>990</v>
      </c>
      <c r="B163" s="103"/>
    </row>
    <row r="164" spans="1:2" s="321" customFormat="1" x14ac:dyDescent="0.25">
      <c r="A164" s="103" t="s">
        <v>929</v>
      </c>
      <c r="B164" s="103"/>
    </row>
    <row r="165" spans="1:2" s="321" customFormat="1" x14ac:dyDescent="0.25">
      <c r="A165" s="103" t="s">
        <v>989</v>
      </c>
      <c r="B165" s="103"/>
    </row>
    <row r="166" spans="1:2" s="321" customFormat="1" x14ac:dyDescent="0.25">
      <c r="A166" s="103" t="s">
        <v>1102</v>
      </c>
      <c r="B166" s="103"/>
    </row>
    <row r="167" spans="1:2" s="321" customFormat="1" x14ac:dyDescent="0.25">
      <c r="A167" s="103" t="s">
        <v>840</v>
      </c>
      <c r="B167" s="103"/>
    </row>
    <row r="168" spans="1:2" s="321" customFormat="1" x14ac:dyDescent="0.25">
      <c r="A168" s="103" t="s">
        <v>1101</v>
      </c>
      <c r="B168" s="103"/>
    </row>
    <row r="169" spans="1:2" s="321" customFormat="1" x14ac:dyDescent="0.25">
      <c r="A169" s="103" t="s">
        <v>1100</v>
      </c>
      <c r="B169" s="103"/>
    </row>
    <row r="170" spans="1:2" s="321" customFormat="1" x14ac:dyDescent="0.25">
      <c r="A170" s="103" t="s">
        <v>652</v>
      </c>
      <c r="B170" s="103"/>
    </row>
    <row r="171" spans="1:2" s="321" customFormat="1" x14ac:dyDescent="0.25">
      <c r="A171" s="103" t="s">
        <v>848</v>
      </c>
      <c r="B171" s="103"/>
    </row>
    <row r="172" spans="1:2" s="321" customFormat="1" x14ac:dyDescent="0.25">
      <c r="A172" s="103" t="s">
        <v>1016</v>
      </c>
      <c r="B172" s="103"/>
    </row>
    <row r="173" spans="1:2" s="321" customFormat="1" x14ac:dyDescent="0.25">
      <c r="A173" s="103" t="s">
        <v>915</v>
      </c>
      <c r="B173" s="103"/>
    </row>
    <row r="174" spans="1:2" s="321" customFormat="1" x14ac:dyDescent="0.25">
      <c r="A174" s="103" t="s">
        <v>1002</v>
      </c>
      <c r="B174" s="103"/>
    </row>
    <row r="175" spans="1:2" s="321" customFormat="1" x14ac:dyDescent="0.25">
      <c r="A175" s="103" t="s">
        <v>1015</v>
      </c>
      <c r="B175" s="103"/>
    </row>
    <row r="176" spans="1:2" s="321" customFormat="1" x14ac:dyDescent="0.25">
      <c r="A176" s="103" t="s">
        <v>1216</v>
      </c>
      <c r="B176" s="103"/>
    </row>
    <row r="177" spans="1:2" s="321" customFormat="1" x14ac:dyDescent="0.25">
      <c r="A177" s="103" t="s">
        <v>870</v>
      </c>
      <c r="B177" s="103"/>
    </row>
    <row r="178" spans="1:2" s="321" customFormat="1" x14ac:dyDescent="0.25">
      <c r="A178" s="103" t="s">
        <v>847</v>
      </c>
      <c r="B178" s="103"/>
    </row>
    <row r="179" spans="1:2" s="321" customFormat="1" x14ac:dyDescent="0.25">
      <c r="A179" s="103" t="s">
        <v>1025</v>
      </c>
      <c r="B179" s="103"/>
    </row>
    <row r="180" spans="1:2" s="321" customFormat="1" x14ac:dyDescent="0.25">
      <c r="A180" s="103" t="s">
        <v>859</v>
      </c>
      <c r="B180" s="103"/>
    </row>
    <row r="181" spans="1:2" s="321" customFormat="1" x14ac:dyDescent="0.25">
      <c r="A181" s="103" t="s">
        <v>1137</v>
      </c>
      <c r="B181" s="103"/>
    </row>
    <row r="182" spans="1:2" s="321" customFormat="1" x14ac:dyDescent="0.25">
      <c r="A182" s="103" t="s">
        <v>1099</v>
      </c>
      <c r="B182" s="103"/>
    </row>
    <row r="183" spans="1:2" s="321" customFormat="1" x14ac:dyDescent="0.25">
      <c r="A183" s="103" t="s">
        <v>1098</v>
      </c>
      <c r="B183" s="103"/>
    </row>
    <row r="184" spans="1:2" s="321" customFormat="1" x14ac:dyDescent="0.25">
      <c r="A184" s="103" t="s">
        <v>1233</v>
      </c>
      <c r="B184" s="103"/>
    </row>
    <row r="185" spans="1:2" s="321" customFormat="1" x14ac:dyDescent="0.25">
      <c r="A185" s="103" t="s">
        <v>799</v>
      </c>
      <c r="B185" s="103"/>
    </row>
    <row r="186" spans="1:2" s="321" customFormat="1" x14ac:dyDescent="0.25">
      <c r="A186" s="103" t="s">
        <v>948</v>
      </c>
      <c r="B186" s="103"/>
    </row>
    <row r="187" spans="1:2" s="321" customFormat="1" x14ac:dyDescent="0.25">
      <c r="A187" s="103" t="s">
        <v>1205</v>
      </c>
      <c r="B187" s="103"/>
    </row>
    <row r="188" spans="1:2" s="321" customFormat="1" x14ac:dyDescent="0.25">
      <c r="A188" s="103" t="s">
        <v>1097</v>
      </c>
      <c r="B188" s="103"/>
    </row>
    <row r="189" spans="1:2" s="321" customFormat="1" x14ac:dyDescent="0.25">
      <c r="A189" s="103" t="s">
        <v>914</v>
      </c>
      <c r="B189" s="103"/>
    </row>
    <row r="190" spans="1:2" s="321" customFormat="1" x14ac:dyDescent="0.25">
      <c r="A190" s="103" t="s">
        <v>1096</v>
      </c>
      <c r="B190" s="103"/>
    </row>
    <row r="191" spans="1:2" s="321" customFormat="1" x14ac:dyDescent="0.25">
      <c r="A191" s="103" t="s">
        <v>913</v>
      </c>
      <c r="B191" s="103"/>
    </row>
    <row r="192" spans="1:2" s="321" customFormat="1" x14ac:dyDescent="0.25">
      <c r="A192" s="103" t="s">
        <v>1329</v>
      </c>
      <c r="B192" s="103"/>
    </row>
    <row r="193" spans="1:2" s="321" customFormat="1" x14ac:dyDescent="0.25">
      <c r="A193" s="103" t="s">
        <v>925</v>
      </c>
      <c r="B193" s="103"/>
    </row>
    <row r="194" spans="1:2" s="321" customFormat="1" x14ac:dyDescent="0.25">
      <c r="A194" s="103" t="s">
        <v>1157</v>
      </c>
      <c r="B194" s="103"/>
    </row>
    <row r="195" spans="1:2" s="321" customFormat="1" x14ac:dyDescent="0.25">
      <c r="A195" s="103" t="s">
        <v>792</v>
      </c>
      <c r="B195" s="103"/>
    </row>
    <row r="196" spans="1:2" s="321" customFormat="1" x14ac:dyDescent="0.25">
      <c r="A196" s="103" t="s">
        <v>643</v>
      </c>
      <c r="B196" s="103"/>
    </row>
    <row r="197" spans="1:2" s="321" customFormat="1" x14ac:dyDescent="0.25">
      <c r="A197" s="103" t="s">
        <v>988</v>
      </c>
      <c r="B197" s="103"/>
    </row>
    <row r="198" spans="1:2" s="321" customFormat="1" x14ac:dyDescent="0.25">
      <c r="A198" s="103" t="s">
        <v>1095</v>
      </c>
      <c r="B198" s="103"/>
    </row>
    <row r="199" spans="1:2" s="321" customFormat="1" x14ac:dyDescent="0.25">
      <c r="A199" s="103" t="s">
        <v>1182</v>
      </c>
      <c r="B199" s="103"/>
    </row>
    <row r="200" spans="1:2" s="321" customFormat="1" x14ac:dyDescent="0.25">
      <c r="A200" s="103" t="s">
        <v>1156</v>
      </c>
      <c r="B200" s="103"/>
    </row>
    <row r="201" spans="1:2" s="321" customFormat="1" x14ac:dyDescent="0.25">
      <c r="A201" s="103" t="s">
        <v>892</v>
      </c>
      <c r="B201" s="103"/>
    </row>
    <row r="202" spans="1:2" s="321" customFormat="1" x14ac:dyDescent="0.25">
      <c r="A202" s="103" t="s">
        <v>633</v>
      </c>
      <c r="B202" s="103"/>
    </row>
    <row r="203" spans="1:2" s="321" customFormat="1" x14ac:dyDescent="0.25">
      <c r="A203" s="103" t="s">
        <v>947</v>
      </c>
      <c r="B203" s="103"/>
    </row>
    <row r="204" spans="1:2" s="321" customFormat="1" x14ac:dyDescent="0.25">
      <c r="A204" s="103" t="s">
        <v>946</v>
      </c>
      <c r="B204" s="103"/>
    </row>
    <row r="205" spans="1:2" s="321" customFormat="1" x14ac:dyDescent="0.25">
      <c r="A205" s="103" t="s">
        <v>1094</v>
      </c>
      <c r="B205" s="101"/>
    </row>
    <row r="206" spans="1:2" s="321" customFormat="1" x14ac:dyDescent="0.25">
      <c r="A206" s="103" t="s">
        <v>1093</v>
      </c>
    </row>
    <row r="207" spans="1:2" s="321" customFormat="1" x14ac:dyDescent="0.25">
      <c r="A207" s="103" t="s">
        <v>1152</v>
      </c>
    </row>
    <row r="208" spans="1:2" s="321" customFormat="1" x14ac:dyDescent="0.25">
      <c r="A208" s="103" t="s">
        <v>1223</v>
      </c>
    </row>
    <row r="209" spans="1:2" s="321" customFormat="1" x14ac:dyDescent="0.25">
      <c r="A209" s="103" t="s">
        <v>987</v>
      </c>
    </row>
    <row r="210" spans="1:2" s="321" customFormat="1" x14ac:dyDescent="0.25">
      <c r="A210" s="103" t="s">
        <v>1092</v>
      </c>
      <c r="B210" s="101"/>
    </row>
    <row r="211" spans="1:2" s="321" customFormat="1" x14ac:dyDescent="0.25">
      <c r="A211" s="103" t="s">
        <v>928</v>
      </c>
    </row>
    <row r="212" spans="1:2" s="321" customFormat="1" x14ac:dyDescent="0.25">
      <c r="A212" s="103" t="s">
        <v>1222</v>
      </c>
    </row>
    <row r="213" spans="1:2" s="321" customFormat="1" x14ac:dyDescent="0.25">
      <c r="A213" s="103" t="s">
        <v>1346</v>
      </c>
    </row>
    <row r="214" spans="1:2" s="321" customFormat="1" x14ac:dyDescent="0.25">
      <c r="A214" s="103" t="s">
        <v>1181</v>
      </c>
    </row>
    <row r="215" spans="1:2" s="321" customFormat="1" x14ac:dyDescent="0.25">
      <c r="A215" s="103" t="s">
        <v>624</v>
      </c>
      <c r="B215" s="101"/>
    </row>
    <row r="216" spans="1:2" s="321" customFormat="1" x14ac:dyDescent="0.25">
      <c r="A216" s="103" t="s">
        <v>1014</v>
      </c>
    </row>
    <row r="217" spans="1:2" s="321" customFormat="1" x14ac:dyDescent="0.25">
      <c r="A217" s="103" t="s">
        <v>611</v>
      </c>
    </row>
    <row r="218" spans="1:2" s="321" customFormat="1" x14ac:dyDescent="0.25">
      <c r="A218" s="103" t="s">
        <v>1180</v>
      </c>
    </row>
    <row r="219" spans="1:2" s="321" customFormat="1" x14ac:dyDescent="0.25">
      <c r="A219" s="103" t="s">
        <v>1091</v>
      </c>
    </row>
    <row r="220" spans="1:2" s="321" customFormat="1" x14ac:dyDescent="0.25">
      <c r="A220" s="103" t="s">
        <v>986</v>
      </c>
      <c r="B220" s="103"/>
    </row>
    <row r="221" spans="1:2" s="321" customFormat="1" x14ac:dyDescent="0.25">
      <c r="A221" s="103" t="s">
        <v>1090</v>
      </c>
      <c r="B221" s="103"/>
    </row>
    <row r="222" spans="1:2" s="321" customFormat="1" x14ac:dyDescent="0.25">
      <c r="A222" s="103" t="s">
        <v>891</v>
      </c>
      <c r="B222" s="103"/>
    </row>
    <row r="223" spans="1:2" s="321" customFormat="1" x14ac:dyDescent="0.25">
      <c r="A223" s="103" t="s">
        <v>1089</v>
      </c>
      <c r="B223" s="103"/>
    </row>
    <row r="224" spans="1:2" s="321" customFormat="1" x14ac:dyDescent="0.25">
      <c r="A224" s="103" t="s">
        <v>985</v>
      </c>
      <c r="B224" s="103"/>
    </row>
    <row r="225" spans="1:2" s="321" customFormat="1" x14ac:dyDescent="0.25">
      <c r="A225" s="103" t="s">
        <v>1088</v>
      </c>
      <c r="B225" s="103"/>
    </row>
    <row r="226" spans="1:2" s="321" customFormat="1" x14ac:dyDescent="0.25">
      <c r="A226" s="103" t="s">
        <v>945</v>
      </c>
      <c r="B226" s="103"/>
    </row>
    <row r="227" spans="1:2" s="321" customFormat="1" x14ac:dyDescent="0.25">
      <c r="A227" s="103" t="s">
        <v>1087</v>
      </c>
      <c r="B227" s="103"/>
    </row>
    <row r="228" spans="1:2" s="321" customFormat="1" x14ac:dyDescent="0.25">
      <c r="A228" s="103" t="s">
        <v>1204</v>
      </c>
      <c r="B228" s="103"/>
    </row>
    <row r="229" spans="1:2" s="321" customFormat="1" x14ac:dyDescent="0.25">
      <c r="A229" s="103" t="s">
        <v>984</v>
      </c>
      <c r="B229" s="103"/>
    </row>
    <row r="230" spans="1:2" s="321" customFormat="1" x14ac:dyDescent="0.25">
      <c r="A230" s="103" t="s">
        <v>983</v>
      </c>
      <c r="B230" s="103"/>
    </row>
    <row r="231" spans="1:2" s="321" customFormat="1" x14ac:dyDescent="0.25">
      <c r="A231" s="103" t="s">
        <v>982</v>
      </c>
      <c r="B231" s="103"/>
    </row>
    <row r="232" spans="1:2" s="321" customFormat="1" x14ac:dyDescent="0.25">
      <c r="A232" s="103" t="s">
        <v>981</v>
      </c>
      <c r="B232" s="103"/>
    </row>
    <row r="233" spans="1:2" s="321" customFormat="1" x14ac:dyDescent="0.25">
      <c r="A233" s="103" t="s">
        <v>607</v>
      </c>
      <c r="B233" s="103"/>
    </row>
    <row r="234" spans="1:2" s="321" customFormat="1" x14ac:dyDescent="0.25">
      <c r="A234" s="103" t="s">
        <v>944</v>
      </c>
      <c r="B234" s="103"/>
    </row>
    <row r="235" spans="1:2" s="321" customFormat="1" x14ac:dyDescent="0.25">
      <c r="A235" s="103" t="s">
        <v>980</v>
      </c>
      <c r="B235" s="103"/>
    </row>
    <row r="236" spans="1:2" s="321" customFormat="1" x14ac:dyDescent="0.25">
      <c r="A236" s="103" t="s">
        <v>1132</v>
      </c>
      <c r="B236" s="103"/>
    </row>
    <row r="237" spans="1:2" s="321" customFormat="1" x14ac:dyDescent="0.25">
      <c r="A237" s="103" t="s">
        <v>1086</v>
      </c>
      <c r="B237" s="103"/>
    </row>
    <row r="238" spans="1:2" s="321" customFormat="1" x14ac:dyDescent="0.25">
      <c r="A238" s="103" t="s">
        <v>1085</v>
      </c>
      <c r="B238" s="103"/>
    </row>
    <row r="239" spans="1:2" s="321" customFormat="1" x14ac:dyDescent="0.25">
      <c r="A239" s="103" t="s">
        <v>1038</v>
      </c>
      <c r="B239" s="103"/>
    </row>
    <row r="240" spans="1:2" s="321" customFormat="1" x14ac:dyDescent="0.25">
      <c r="A240" s="103" t="s">
        <v>604</v>
      </c>
      <c r="B240" s="103"/>
    </row>
    <row r="241" spans="1:2" s="321" customFormat="1" x14ac:dyDescent="0.25">
      <c r="A241" s="103" t="s">
        <v>880</v>
      </c>
      <c r="B241" s="103"/>
    </row>
    <row r="242" spans="1:2" s="321" customFormat="1" x14ac:dyDescent="0.25">
      <c r="A242" s="103" t="s">
        <v>1084</v>
      </c>
      <c r="B242" s="103"/>
    </row>
    <row r="243" spans="1:2" s="321" customFormat="1" x14ac:dyDescent="0.25">
      <c r="A243" s="103" t="s">
        <v>890</v>
      </c>
      <c r="B243" s="103"/>
    </row>
    <row r="244" spans="1:2" s="321" customFormat="1" x14ac:dyDescent="0.25">
      <c r="A244" s="103" t="s">
        <v>1135</v>
      </c>
      <c r="B244" s="103"/>
    </row>
    <row r="245" spans="1:2" s="321" customFormat="1" x14ac:dyDescent="0.25">
      <c r="A245" s="103" t="s">
        <v>962</v>
      </c>
      <c r="B245" s="103"/>
    </row>
    <row r="246" spans="1:2" s="321" customFormat="1" x14ac:dyDescent="0.25">
      <c r="A246" s="103" t="s">
        <v>774</v>
      </c>
      <c r="B246" s="103"/>
    </row>
    <row r="247" spans="1:2" s="321" customFormat="1" x14ac:dyDescent="0.25">
      <c r="A247" s="103" t="s">
        <v>783</v>
      </c>
      <c r="B247" s="103"/>
    </row>
    <row r="248" spans="1:2" s="321" customFormat="1" x14ac:dyDescent="0.25">
      <c r="A248" s="103" t="s">
        <v>1232</v>
      </c>
      <c r="B248" s="103"/>
    </row>
    <row r="249" spans="1:2" s="321" customFormat="1" x14ac:dyDescent="0.25">
      <c r="A249" s="103" t="s">
        <v>1024</v>
      </c>
      <c r="B249" s="103"/>
    </row>
    <row r="250" spans="1:2" s="321" customFormat="1" x14ac:dyDescent="0.25">
      <c r="A250" s="103" t="s">
        <v>879</v>
      </c>
      <c r="B250" s="103"/>
    </row>
    <row r="251" spans="1:2" s="321" customFormat="1" x14ac:dyDescent="0.25">
      <c r="A251" s="103" t="s">
        <v>912</v>
      </c>
      <c r="B251" s="103"/>
    </row>
    <row r="252" spans="1:2" s="321" customFormat="1" x14ac:dyDescent="0.25">
      <c r="A252" s="103" t="s">
        <v>1083</v>
      </c>
      <c r="B252" s="103"/>
    </row>
    <row r="253" spans="1:2" s="321" customFormat="1" x14ac:dyDescent="0.25">
      <c r="A253" s="103" t="s">
        <v>846</v>
      </c>
      <c r="B253" s="103"/>
    </row>
    <row r="254" spans="1:2" s="321" customFormat="1" x14ac:dyDescent="0.25">
      <c r="A254" s="103" t="s">
        <v>1082</v>
      </c>
      <c r="B254" s="103"/>
    </row>
    <row r="255" spans="1:2" s="321" customFormat="1" x14ac:dyDescent="0.25">
      <c r="A255" s="103" t="s">
        <v>1322</v>
      </c>
      <c r="B255" s="103"/>
    </row>
    <row r="256" spans="1:2" s="321" customFormat="1" x14ac:dyDescent="0.25">
      <c r="A256" s="103" t="s">
        <v>979</v>
      </c>
      <c r="B256" s="103"/>
    </row>
    <row r="257" spans="1:2" s="321" customFormat="1" x14ac:dyDescent="0.25">
      <c r="A257" s="103" t="s">
        <v>839</v>
      </c>
      <c r="B257" s="103"/>
    </row>
    <row r="258" spans="1:2" s="321" customFormat="1" x14ac:dyDescent="0.25">
      <c r="A258" s="103" t="s">
        <v>1332</v>
      </c>
      <c r="B258" s="103"/>
    </row>
    <row r="259" spans="1:2" s="321" customFormat="1" x14ac:dyDescent="0.25">
      <c r="A259" s="103" t="s">
        <v>1043</v>
      </c>
      <c r="B259" s="103"/>
    </row>
    <row r="260" spans="1:2" s="321" customFormat="1" x14ac:dyDescent="0.25">
      <c r="A260" s="103" t="s">
        <v>552</v>
      </c>
      <c r="B260" s="103"/>
    </row>
    <row r="261" spans="1:2" s="321" customFormat="1" x14ac:dyDescent="0.25">
      <c r="A261" s="103" t="s">
        <v>1023</v>
      </c>
      <c r="B261" s="103"/>
    </row>
    <row r="262" spans="1:2" s="321" customFormat="1" x14ac:dyDescent="0.25">
      <c r="A262" s="103" t="s">
        <v>1333</v>
      </c>
      <c r="B262" s="103"/>
    </row>
    <row r="263" spans="1:2" s="321" customFormat="1" x14ac:dyDescent="0.25">
      <c r="A263" s="103" t="s">
        <v>820</v>
      </c>
      <c r="B263" s="103"/>
    </row>
    <row r="264" spans="1:2" s="321" customFormat="1" x14ac:dyDescent="0.25">
      <c r="A264" s="103" t="s">
        <v>1081</v>
      </c>
      <c r="B264" s="103"/>
    </row>
    <row r="265" spans="1:2" s="321" customFormat="1" x14ac:dyDescent="0.25">
      <c r="A265" s="103" t="s">
        <v>1040</v>
      </c>
      <c r="B265" s="103"/>
    </row>
    <row r="266" spans="1:2" s="321" customFormat="1" x14ac:dyDescent="0.25">
      <c r="A266" s="103" t="s">
        <v>509</v>
      </c>
      <c r="B266" s="103"/>
    </row>
    <row r="267" spans="1:2" s="321" customFormat="1" x14ac:dyDescent="0.25">
      <c r="A267" s="103" t="s">
        <v>1080</v>
      </c>
      <c r="B267" s="103"/>
    </row>
    <row r="268" spans="1:2" s="321" customFormat="1" x14ac:dyDescent="0.25">
      <c r="A268" s="103" t="s">
        <v>1320</v>
      </c>
      <c r="B268" s="103"/>
    </row>
    <row r="269" spans="1:2" s="321" customFormat="1" x14ac:dyDescent="0.25">
      <c r="A269" s="103" t="s">
        <v>1079</v>
      </c>
      <c r="B269" s="103"/>
    </row>
    <row r="270" spans="1:2" s="321" customFormat="1" x14ac:dyDescent="0.25">
      <c r="A270" s="103" t="s">
        <v>878</v>
      </c>
      <c r="B270" s="103"/>
    </row>
    <row r="271" spans="1:2" s="321" customFormat="1" x14ac:dyDescent="0.25">
      <c r="A271" s="103" t="s">
        <v>1147</v>
      </c>
      <c r="B271" s="103"/>
    </row>
    <row r="272" spans="1:2" s="321" customFormat="1" x14ac:dyDescent="0.25">
      <c r="A272" s="103" t="s">
        <v>503</v>
      </c>
      <c r="B272" s="103"/>
    </row>
    <row r="273" spans="1:2" s="321" customFormat="1" x14ac:dyDescent="0.25">
      <c r="A273" s="103" t="s">
        <v>1013</v>
      </c>
      <c r="B273" s="103"/>
    </row>
    <row r="274" spans="1:2" s="321" customFormat="1" x14ac:dyDescent="0.25">
      <c r="A274" s="103" t="s">
        <v>1337</v>
      </c>
      <c r="B274" s="101"/>
    </row>
    <row r="275" spans="1:2" s="321" customFormat="1" x14ac:dyDescent="0.25">
      <c r="A275" s="103" t="s">
        <v>1203</v>
      </c>
    </row>
    <row r="276" spans="1:2" s="321" customFormat="1" x14ac:dyDescent="0.25">
      <c r="A276" s="103" t="s">
        <v>751</v>
      </c>
    </row>
    <row r="277" spans="1:2" s="321" customFormat="1" x14ac:dyDescent="0.25">
      <c r="A277" s="103" t="s">
        <v>1078</v>
      </c>
    </row>
    <row r="278" spans="1:2" s="321" customFormat="1" x14ac:dyDescent="0.25">
      <c r="A278" s="103" t="s">
        <v>1314</v>
      </c>
    </row>
    <row r="279" spans="1:2" s="321" customFormat="1" x14ac:dyDescent="0.25">
      <c r="A279" s="103" t="s">
        <v>493</v>
      </c>
      <c r="B279" s="103"/>
    </row>
    <row r="280" spans="1:2" s="321" customFormat="1" x14ac:dyDescent="0.25">
      <c r="A280" s="103" t="s">
        <v>1179</v>
      </c>
      <c r="B280" s="103"/>
    </row>
    <row r="281" spans="1:2" s="321" customFormat="1" x14ac:dyDescent="0.25">
      <c r="A281" s="103" t="s">
        <v>943</v>
      </c>
      <c r="B281" s="103"/>
    </row>
    <row r="282" spans="1:2" s="321" customFormat="1" x14ac:dyDescent="0.25">
      <c r="A282" s="103" t="s">
        <v>858</v>
      </c>
      <c r="B282" s="103"/>
    </row>
    <row r="283" spans="1:2" s="321" customFormat="1" x14ac:dyDescent="0.25">
      <c r="A283" s="103" t="s">
        <v>1022</v>
      </c>
      <c r="B283" s="103"/>
    </row>
    <row r="284" spans="1:2" s="321" customFormat="1" x14ac:dyDescent="0.25">
      <c r="A284" s="103" t="s">
        <v>481</v>
      </c>
      <c r="B284" s="103"/>
    </row>
    <row r="285" spans="1:2" s="321" customFormat="1" x14ac:dyDescent="0.25">
      <c r="A285" s="103" t="s">
        <v>1037</v>
      </c>
      <c r="B285" s="103"/>
    </row>
    <row r="286" spans="1:2" s="321" customFormat="1" x14ac:dyDescent="0.25">
      <c r="A286" s="103" t="s">
        <v>857</v>
      </c>
      <c r="B286" s="103"/>
    </row>
    <row r="287" spans="1:2" s="321" customFormat="1" x14ac:dyDescent="0.25">
      <c r="A287" s="103" t="s">
        <v>838</v>
      </c>
      <c r="B287" s="103"/>
    </row>
    <row r="288" spans="1:2" s="321" customFormat="1" x14ac:dyDescent="0.25">
      <c r="A288" s="103" t="s">
        <v>978</v>
      </c>
      <c r="B288" s="103"/>
    </row>
    <row r="289" spans="1:2" s="321" customFormat="1" x14ac:dyDescent="0.25">
      <c r="A289" s="103" t="s">
        <v>791</v>
      </c>
      <c r="B289" s="103"/>
    </row>
    <row r="290" spans="1:2" s="321" customFormat="1" x14ac:dyDescent="0.25">
      <c r="A290" s="103" t="s">
        <v>477</v>
      </c>
      <c r="B290" s="103"/>
    </row>
    <row r="291" spans="1:2" s="321" customFormat="1" x14ac:dyDescent="0.25">
      <c r="A291" s="103" t="s">
        <v>474</v>
      </c>
      <c r="B291" s="103"/>
    </row>
    <row r="292" spans="1:2" s="321" customFormat="1" x14ac:dyDescent="0.25">
      <c r="A292" s="103" t="s">
        <v>1077</v>
      </c>
      <c r="B292" s="103"/>
    </row>
    <row r="293" spans="1:2" s="321" customFormat="1" x14ac:dyDescent="0.25">
      <c r="A293" s="103" t="s">
        <v>815</v>
      </c>
      <c r="B293" s="103"/>
    </row>
    <row r="294" spans="1:2" s="321" customFormat="1" x14ac:dyDescent="0.25">
      <c r="A294" s="103" t="s">
        <v>911</v>
      </c>
      <c r="B294" s="103"/>
    </row>
    <row r="295" spans="1:2" s="321" customFormat="1" x14ac:dyDescent="0.25">
      <c r="A295" s="103" t="s">
        <v>837</v>
      </c>
      <c r="B295" s="103"/>
    </row>
    <row r="296" spans="1:2" s="321" customFormat="1" x14ac:dyDescent="0.25">
      <c r="A296" s="103" t="s">
        <v>1076</v>
      </c>
      <c r="B296" s="103"/>
    </row>
    <row r="297" spans="1:2" s="321" customFormat="1" x14ac:dyDescent="0.25">
      <c r="A297" s="103" t="s">
        <v>1008</v>
      </c>
      <c r="B297" s="103"/>
    </row>
    <row r="298" spans="1:2" s="321" customFormat="1" x14ac:dyDescent="0.25">
      <c r="A298" s="103" t="s">
        <v>467</v>
      </c>
      <c r="B298" s="103"/>
    </row>
    <row r="299" spans="1:2" s="321" customFormat="1" x14ac:dyDescent="0.25">
      <c r="A299" s="103" t="s">
        <v>1075</v>
      </c>
      <c r="B299" s="103"/>
    </row>
    <row r="300" spans="1:2" s="321" customFormat="1" x14ac:dyDescent="0.25">
      <c r="A300" s="103" t="s">
        <v>765</v>
      </c>
      <c r="B300" s="103"/>
    </row>
    <row r="301" spans="1:2" s="321" customFormat="1" x14ac:dyDescent="0.25">
      <c r="A301" s="103" t="s">
        <v>1202</v>
      </c>
      <c r="B301" s="103"/>
    </row>
    <row r="302" spans="1:2" s="321" customFormat="1" x14ac:dyDescent="0.25">
      <c r="A302" s="103" t="s">
        <v>942</v>
      </c>
      <c r="B302" s="101"/>
    </row>
    <row r="303" spans="1:2" s="321" customFormat="1" x14ac:dyDescent="0.25">
      <c r="A303" s="103" t="s">
        <v>836</v>
      </c>
    </row>
    <row r="304" spans="1:2" s="321" customFormat="1" x14ac:dyDescent="0.25">
      <c r="A304" s="103" t="s">
        <v>869</v>
      </c>
    </row>
    <row r="305" spans="1:2" s="321" customFormat="1" x14ac:dyDescent="0.25">
      <c r="A305" s="103" t="s">
        <v>814</v>
      </c>
    </row>
    <row r="306" spans="1:2" s="321" customFormat="1" x14ac:dyDescent="0.25">
      <c r="A306" s="103" t="s">
        <v>835</v>
      </c>
    </row>
    <row r="307" spans="1:2" s="321" customFormat="1" x14ac:dyDescent="0.25">
      <c r="A307" s="103" t="s">
        <v>941</v>
      </c>
      <c r="B307" s="103"/>
    </row>
    <row r="308" spans="1:2" s="321" customFormat="1" x14ac:dyDescent="0.25">
      <c r="A308" s="103" t="s">
        <v>1003</v>
      </c>
      <c r="B308" s="103"/>
    </row>
    <row r="309" spans="1:2" s="321" customFormat="1" x14ac:dyDescent="0.25">
      <c r="A309" s="103" t="s">
        <v>457</v>
      </c>
      <c r="B309" s="103"/>
    </row>
    <row r="310" spans="1:2" s="321" customFormat="1" x14ac:dyDescent="0.25">
      <c r="A310" s="103" t="s">
        <v>889</v>
      </c>
      <c r="B310" s="103"/>
    </row>
    <row r="311" spans="1:2" s="321" customFormat="1" x14ac:dyDescent="0.25">
      <c r="A311" s="103" t="s">
        <v>910</v>
      </c>
      <c r="B311" s="103"/>
    </row>
    <row r="312" spans="1:2" s="321" customFormat="1" x14ac:dyDescent="0.25">
      <c r="A312" s="103" t="s">
        <v>1001</v>
      </c>
      <c r="B312" s="103"/>
    </row>
    <row r="313" spans="1:2" s="321" customFormat="1" x14ac:dyDescent="0.25">
      <c r="A313" s="103" t="s">
        <v>452</v>
      </c>
      <c r="B313" s="103"/>
    </row>
    <row r="314" spans="1:2" s="321" customFormat="1" x14ac:dyDescent="0.25">
      <c r="A314" s="103" t="s">
        <v>1231</v>
      </c>
      <c r="B314" s="103"/>
    </row>
    <row r="315" spans="1:2" s="321" customFormat="1" x14ac:dyDescent="0.25">
      <c r="A315" s="103" t="s">
        <v>790</v>
      </c>
      <c r="B315" s="101"/>
    </row>
    <row r="316" spans="1:2" s="321" customFormat="1" x14ac:dyDescent="0.25">
      <c r="A316" s="103" t="s">
        <v>977</v>
      </c>
    </row>
    <row r="317" spans="1:2" s="321" customFormat="1" x14ac:dyDescent="0.25">
      <c r="A317" s="103" t="s">
        <v>940</v>
      </c>
    </row>
    <row r="318" spans="1:2" s="321" customFormat="1" x14ac:dyDescent="0.25">
      <c r="A318" s="103" t="s">
        <v>1074</v>
      </c>
    </row>
    <row r="319" spans="1:2" s="321" customFormat="1" x14ac:dyDescent="0.25">
      <c r="A319" s="103" t="s">
        <v>1036</v>
      </c>
      <c r="B319" s="103"/>
    </row>
    <row r="320" spans="1:2" s="321" customFormat="1" x14ac:dyDescent="0.25">
      <c r="A320" s="103" t="s">
        <v>789</v>
      </c>
      <c r="B320" s="103"/>
    </row>
    <row r="321" spans="1:2" s="321" customFormat="1" x14ac:dyDescent="0.25">
      <c r="A321" s="103" t="s">
        <v>1230</v>
      </c>
      <c r="B321" s="103"/>
    </row>
    <row r="322" spans="1:2" s="321" customFormat="1" x14ac:dyDescent="0.25">
      <c r="A322" s="103" t="s">
        <v>1201</v>
      </c>
      <c r="B322" s="103"/>
    </row>
    <row r="323" spans="1:2" s="321" customFormat="1" x14ac:dyDescent="0.25">
      <c r="A323" s="103" t="s">
        <v>888</v>
      </c>
      <c r="B323" s="103"/>
    </row>
    <row r="324" spans="1:2" s="321" customFormat="1" x14ac:dyDescent="0.25">
      <c r="A324" s="103" t="s">
        <v>764</v>
      </c>
      <c r="B324" s="103"/>
    </row>
    <row r="325" spans="1:2" s="321" customFormat="1" x14ac:dyDescent="0.25">
      <c r="A325" s="103" t="s">
        <v>909</v>
      </c>
      <c r="B325" s="103"/>
    </row>
    <row r="326" spans="1:2" s="321" customFormat="1" x14ac:dyDescent="0.25">
      <c r="A326" s="103" t="s">
        <v>966</v>
      </c>
      <c r="B326" s="103"/>
    </row>
    <row r="327" spans="1:2" s="321" customFormat="1" x14ac:dyDescent="0.25">
      <c r="A327" s="103" t="s">
        <v>426</v>
      </c>
      <c r="B327" s="103"/>
    </row>
    <row r="328" spans="1:2" s="321" customFormat="1" x14ac:dyDescent="0.25">
      <c r="A328" s="103" t="s">
        <v>1178</v>
      </c>
      <c r="B328" s="103"/>
    </row>
    <row r="329" spans="1:2" s="321" customFormat="1" x14ac:dyDescent="0.25">
      <c r="A329" s="103" t="s">
        <v>1200</v>
      </c>
      <c r="B329" s="103"/>
    </row>
    <row r="330" spans="1:2" s="321" customFormat="1" x14ac:dyDescent="0.25">
      <c r="A330" s="103" t="s">
        <v>1172</v>
      </c>
      <c r="B330" s="103"/>
    </row>
    <row r="331" spans="1:2" s="321" customFormat="1" x14ac:dyDescent="0.25">
      <c r="A331" s="103" t="s">
        <v>1215</v>
      </c>
      <c r="B331" s="103"/>
    </row>
    <row r="332" spans="1:2" s="321" customFormat="1" x14ac:dyDescent="0.25">
      <c r="A332" s="103" t="s">
        <v>763</v>
      </c>
      <c r="B332" s="103"/>
    </row>
    <row r="333" spans="1:2" s="321" customFormat="1" x14ac:dyDescent="0.25">
      <c r="A333" s="103" t="s">
        <v>1012</v>
      </c>
      <c r="B333" s="103"/>
    </row>
    <row r="334" spans="1:2" s="321" customFormat="1" x14ac:dyDescent="0.25">
      <c r="A334" s="103" t="s">
        <v>856</v>
      </c>
      <c r="B334" s="103"/>
    </row>
    <row r="335" spans="1:2" s="321" customFormat="1" x14ac:dyDescent="0.25">
      <c r="A335" s="103" t="s">
        <v>939</v>
      </c>
      <c r="B335" s="103"/>
    </row>
    <row r="336" spans="1:2" s="321" customFormat="1" x14ac:dyDescent="0.25">
      <c r="A336" s="103" t="s">
        <v>938</v>
      </c>
      <c r="B336" s="103"/>
    </row>
    <row r="337" spans="1:2" s="321" customFormat="1" x14ac:dyDescent="0.25">
      <c r="A337" s="103" t="s">
        <v>1073</v>
      </c>
      <c r="B337" s="103"/>
    </row>
    <row r="338" spans="1:2" s="321" customFormat="1" x14ac:dyDescent="0.25">
      <c r="A338" s="103" t="s">
        <v>834</v>
      </c>
      <c r="B338" s="103"/>
    </row>
    <row r="339" spans="1:2" s="321" customFormat="1" x14ac:dyDescent="0.25">
      <c r="A339" s="103" t="s">
        <v>1072</v>
      </c>
      <c r="B339" s="103"/>
    </row>
    <row r="340" spans="1:2" s="321" customFormat="1" x14ac:dyDescent="0.25">
      <c r="A340" s="103" t="s">
        <v>1312</v>
      </c>
      <c r="B340" s="103"/>
    </row>
    <row r="341" spans="1:2" s="321" customFormat="1" x14ac:dyDescent="0.25">
      <c r="A341" s="103" t="s">
        <v>1071</v>
      </c>
      <c r="B341" s="103"/>
    </row>
    <row r="342" spans="1:2" s="321" customFormat="1" x14ac:dyDescent="0.25">
      <c r="A342" s="103" t="s">
        <v>1177</v>
      </c>
      <c r="B342" s="103"/>
    </row>
    <row r="343" spans="1:2" s="321" customFormat="1" x14ac:dyDescent="0.25">
      <c r="A343" s="103" t="s">
        <v>1070</v>
      </c>
      <c r="B343" s="103"/>
    </row>
    <row r="344" spans="1:2" s="321" customFormat="1" x14ac:dyDescent="0.25">
      <c r="A344" s="103" t="s">
        <v>868</v>
      </c>
      <c r="B344" s="103"/>
    </row>
    <row r="345" spans="1:2" s="321" customFormat="1" x14ac:dyDescent="0.25">
      <c r="A345" s="103" t="s">
        <v>788</v>
      </c>
      <c r="B345" s="103"/>
    </row>
    <row r="346" spans="1:2" s="321" customFormat="1" x14ac:dyDescent="0.25">
      <c r="A346" s="103" t="s">
        <v>937</v>
      </c>
      <c r="B346" s="103"/>
    </row>
    <row r="347" spans="1:2" s="321" customFormat="1" x14ac:dyDescent="0.25">
      <c r="A347" s="103" t="s">
        <v>798</v>
      </c>
      <c r="B347" s="103"/>
    </row>
    <row r="348" spans="1:2" s="321" customFormat="1" x14ac:dyDescent="0.25">
      <c r="A348" s="103" t="s">
        <v>1069</v>
      </c>
      <c r="B348" s="103"/>
    </row>
    <row r="349" spans="1:2" s="321" customFormat="1" x14ac:dyDescent="0.25">
      <c r="A349" s="103" t="s">
        <v>1229</v>
      </c>
      <c r="B349" s="103"/>
    </row>
    <row r="350" spans="1:2" s="321" customFormat="1" x14ac:dyDescent="0.25">
      <c r="A350" s="103" t="s">
        <v>1199</v>
      </c>
      <c r="B350" s="103"/>
    </row>
    <row r="351" spans="1:2" s="321" customFormat="1" x14ac:dyDescent="0.25">
      <c r="A351" s="103" t="s">
        <v>867</v>
      </c>
      <c r="B351" s="103"/>
    </row>
    <row r="352" spans="1:2" s="321" customFormat="1" x14ac:dyDescent="0.25">
      <c r="A352" s="103" t="s">
        <v>1198</v>
      </c>
      <c r="B352" s="103"/>
    </row>
    <row r="353" spans="1:2" s="321" customFormat="1" x14ac:dyDescent="0.25">
      <c r="A353" s="103" t="s">
        <v>976</v>
      </c>
      <c r="B353" s="103"/>
    </row>
    <row r="354" spans="1:2" s="321" customFormat="1" x14ac:dyDescent="0.25">
      <c r="A354" s="103" t="s">
        <v>410</v>
      </c>
      <c r="B354" s="103"/>
    </row>
    <row r="355" spans="1:2" s="321" customFormat="1" x14ac:dyDescent="0.25">
      <c r="A355" s="103" t="s">
        <v>1189</v>
      </c>
      <c r="B355" s="103"/>
    </row>
    <row r="356" spans="1:2" s="321" customFormat="1" x14ac:dyDescent="0.25">
      <c r="A356" s="103" t="s">
        <v>1197</v>
      </c>
      <c r="B356" s="101"/>
    </row>
    <row r="357" spans="1:2" s="321" customFormat="1" x14ac:dyDescent="0.25">
      <c r="A357" s="103" t="s">
        <v>1228</v>
      </c>
    </row>
    <row r="358" spans="1:2" s="321" customFormat="1" x14ac:dyDescent="0.25">
      <c r="A358" s="103" t="s">
        <v>406</v>
      </c>
    </row>
    <row r="359" spans="1:2" s="321" customFormat="1" x14ac:dyDescent="0.25">
      <c r="A359" s="103" t="s">
        <v>1221</v>
      </c>
    </row>
    <row r="360" spans="1:2" s="321" customFormat="1" x14ac:dyDescent="0.25">
      <c r="A360" s="103" t="s">
        <v>1031</v>
      </c>
      <c r="B360" s="103"/>
    </row>
    <row r="361" spans="1:2" s="321" customFormat="1" x14ac:dyDescent="0.25">
      <c r="A361" s="103" t="s">
        <v>1068</v>
      </c>
      <c r="B361" s="103"/>
    </row>
    <row r="362" spans="1:2" s="321" customFormat="1" x14ac:dyDescent="0.25">
      <c r="A362" s="103" t="s">
        <v>762</v>
      </c>
      <c r="B362" s="103"/>
    </row>
    <row r="363" spans="1:2" s="321" customFormat="1" x14ac:dyDescent="0.25">
      <c r="A363" s="103" t="s">
        <v>773</v>
      </c>
      <c r="B363" s="103"/>
    </row>
    <row r="364" spans="1:2" s="321" customFormat="1" x14ac:dyDescent="0.25">
      <c r="A364" s="103" t="s">
        <v>957</v>
      </c>
      <c r="B364" s="103"/>
    </row>
    <row r="365" spans="1:2" s="321" customFormat="1" x14ac:dyDescent="0.25">
      <c r="A365" s="103" t="s">
        <v>1330</v>
      </c>
      <c r="B365" s="103"/>
    </row>
    <row r="366" spans="1:2" s="321" customFormat="1" x14ac:dyDescent="0.25">
      <c r="A366" s="103" t="s">
        <v>887</v>
      </c>
      <c r="B366" s="103"/>
    </row>
    <row r="367" spans="1:2" s="321" customFormat="1" x14ac:dyDescent="0.25">
      <c r="A367" s="103" t="s">
        <v>927</v>
      </c>
      <c r="B367" s="103"/>
    </row>
    <row r="368" spans="1:2" s="321" customFormat="1" x14ac:dyDescent="0.25">
      <c r="A368" s="103" t="s">
        <v>908</v>
      </c>
      <c r="B368" s="103"/>
    </row>
    <row r="369" spans="1:2" s="321" customFormat="1" x14ac:dyDescent="0.25">
      <c r="A369" s="103" t="s">
        <v>936</v>
      </c>
      <c r="B369" s="103"/>
    </row>
    <row r="370" spans="1:2" s="321" customFormat="1" x14ac:dyDescent="0.25">
      <c r="A370" s="103" t="s">
        <v>1067</v>
      </c>
      <c r="B370" s="103"/>
    </row>
    <row r="371" spans="1:2" s="321" customFormat="1" x14ac:dyDescent="0.25">
      <c r="A371" s="103" t="s">
        <v>975</v>
      </c>
      <c r="B371" s="103"/>
    </row>
    <row r="372" spans="1:2" s="321" customFormat="1" x14ac:dyDescent="0.25">
      <c r="A372" s="103" t="s">
        <v>779</v>
      </c>
      <c r="B372" s="103"/>
    </row>
    <row r="373" spans="1:2" s="321" customFormat="1" x14ac:dyDescent="0.25">
      <c r="A373" s="103" t="s">
        <v>824</v>
      </c>
      <c r="B373" s="103"/>
    </row>
    <row r="374" spans="1:2" s="321" customFormat="1" x14ac:dyDescent="0.25">
      <c r="A374" s="103" t="s">
        <v>907</v>
      </c>
      <c r="B374" s="103"/>
    </row>
    <row r="375" spans="1:2" s="321" customFormat="1" x14ac:dyDescent="0.25">
      <c r="A375" s="103" t="s">
        <v>1066</v>
      </c>
      <c r="B375" s="103"/>
    </row>
    <row r="376" spans="1:2" s="321" customFormat="1" x14ac:dyDescent="0.25">
      <c r="A376" s="103" t="s">
        <v>855</v>
      </c>
      <c r="B376" s="103"/>
    </row>
    <row r="377" spans="1:2" s="321" customFormat="1" x14ac:dyDescent="0.25">
      <c r="A377" s="103" t="s">
        <v>1176</v>
      </c>
      <c r="B377" s="103"/>
    </row>
    <row r="378" spans="1:2" s="321" customFormat="1" x14ac:dyDescent="0.25">
      <c r="A378" s="103" t="s">
        <v>906</v>
      </c>
      <c r="B378" s="103"/>
    </row>
    <row r="379" spans="1:2" s="321" customFormat="1" x14ac:dyDescent="0.25">
      <c r="A379" s="103" t="s">
        <v>1196</v>
      </c>
      <c r="B379" s="103"/>
    </row>
    <row r="380" spans="1:2" s="321" customFormat="1" x14ac:dyDescent="0.25">
      <c r="A380" s="103" t="s">
        <v>1145</v>
      </c>
      <c r="B380" s="103"/>
    </row>
    <row r="381" spans="1:2" s="321" customFormat="1" x14ac:dyDescent="0.25">
      <c r="A381" s="103" t="s">
        <v>1164</v>
      </c>
      <c r="B381" s="103"/>
    </row>
    <row r="382" spans="1:2" s="321" customFormat="1" x14ac:dyDescent="0.25">
      <c r="A382" s="103" t="s">
        <v>806</v>
      </c>
      <c r="B382" s="103"/>
    </row>
    <row r="383" spans="1:2" s="321" customFormat="1" x14ac:dyDescent="0.25">
      <c r="A383" s="103" t="s">
        <v>877</v>
      </c>
      <c r="B383" s="103"/>
    </row>
    <row r="384" spans="1:2" s="321" customFormat="1" x14ac:dyDescent="0.25">
      <c r="A384" s="103" t="s">
        <v>787</v>
      </c>
      <c r="B384" s="103"/>
    </row>
    <row r="385" spans="1:2" s="321" customFormat="1" x14ac:dyDescent="0.25">
      <c r="A385" s="103" t="s">
        <v>933</v>
      </c>
      <c r="B385" s="103"/>
    </row>
    <row r="386" spans="1:2" s="321" customFormat="1" x14ac:dyDescent="0.25">
      <c r="A386" s="103" t="s">
        <v>378</v>
      </c>
      <c r="B386" s="103"/>
    </row>
    <row r="387" spans="1:2" s="321" customFormat="1" x14ac:dyDescent="0.25">
      <c r="A387" s="103" t="s">
        <v>961</v>
      </c>
      <c r="B387" s="103"/>
    </row>
    <row r="388" spans="1:2" s="321" customFormat="1" x14ac:dyDescent="0.25">
      <c r="A388" s="103" t="s">
        <v>797</v>
      </c>
      <c r="B388" s="103"/>
    </row>
    <row r="389" spans="1:2" s="321" customFormat="1" x14ac:dyDescent="0.25">
      <c r="A389" s="103" t="s">
        <v>1065</v>
      </c>
      <c r="B389" s="103"/>
    </row>
    <row r="390" spans="1:2" s="321" customFormat="1" x14ac:dyDescent="0.25">
      <c r="A390" s="103" t="s">
        <v>1064</v>
      </c>
      <c r="B390" s="103"/>
    </row>
    <row r="391" spans="1:2" s="321" customFormat="1" x14ac:dyDescent="0.25">
      <c r="A391" s="103" t="s">
        <v>1063</v>
      </c>
      <c r="B391" s="103"/>
    </row>
    <row r="392" spans="1:2" s="321" customFormat="1" x14ac:dyDescent="0.25">
      <c r="A392" s="103" t="s">
        <v>959</v>
      </c>
      <c r="B392" s="103"/>
    </row>
    <row r="393" spans="1:2" s="321" customFormat="1" x14ac:dyDescent="0.25">
      <c r="A393" s="103" t="s">
        <v>1317</v>
      </c>
      <c r="B393" s="103"/>
    </row>
    <row r="394" spans="1:2" s="321" customFormat="1" x14ac:dyDescent="0.25">
      <c r="A394" s="103" t="s">
        <v>926</v>
      </c>
      <c r="B394" s="103"/>
    </row>
    <row r="395" spans="1:2" s="321" customFormat="1" x14ac:dyDescent="0.25">
      <c r="A395" s="103" t="s">
        <v>365</v>
      </c>
      <c r="B395" s="103"/>
    </row>
    <row r="396" spans="1:2" s="321" customFormat="1" x14ac:dyDescent="0.25">
      <c r="A396" s="103" t="s">
        <v>1011</v>
      </c>
      <c r="B396" s="103"/>
    </row>
    <row r="397" spans="1:2" s="321" customFormat="1" x14ac:dyDescent="0.25">
      <c r="A397" s="103" t="s">
        <v>1318</v>
      </c>
      <c r="B397" s="103"/>
    </row>
    <row r="398" spans="1:2" s="321" customFormat="1" x14ac:dyDescent="0.25">
      <c r="A398" s="103" t="s">
        <v>363</v>
      </c>
      <c r="B398" s="103"/>
    </row>
    <row r="399" spans="1:2" s="321" customFormat="1" x14ac:dyDescent="0.25">
      <c r="A399" s="103" t="s">
        <v>901</v>
      </c>
      <c r="B399" s="103"/>
    </row>
    <row r="400" spans="1:2" s="321" customFormat="1" x14ac:dyDescent="0.25">
      <c r="A400" s="103" t="s">
        <v>341</v>
      </c>
      <c r="B400" s="103"/>
    </row>
    <row r="401" spans="1:2" s="321" customFormat="1" x14ac:dyDescent="0.25">
      <c r="A401" s="103" t="s">
        <v>854</v>
      </c>
      <c r="B401" s="103"/>
    </row>
    <row r="402" spans="1:2" s="321" customFormat="1" x14ac:dyDescent="0.25">
      <c r="A402" s="103" t="s">
        <v>761</v>
      </c>
      <c r="B402" s="103"/>
    </row>
    <row r="403" spans="1:2" s="321" customFormat="1" x14ac:dyDescent="0.25">
      <c r="A403" s="103" t="s">
        <v>853</v>
      </c>
      <c r="B403" s="103"/>
    </row>
    <row r="404" spans="1:2" s="321" customFormat="1" x14ac:dyDescent="0.25">
      <c r="A404" s="103" t="s">
        <v>974</v>
      </c>
      <c r="B404" s="103"/>
    </row>
    <row r="405" spans="1:2" s="321" customFormat="1" x14ac:dyDescent="0.25">
      <c r="A405" s="103" t="s">
        <v>883</v>
      </c>
      <c r="B405" s="103"/>
    </row>
    <row r="406" spans="1:2" s="321" customFormat="1" x14ac:dyDescent="0.25">
      <c r="A406" s="103" t="s">
        <v>320</v>
      </c>
      <c r="B406" s="103"/>
    </row>
    <row r="407" spans="1:2" s="321" customFormat="1" x14ac:dyDescent="0.25">
      <c r="A407" s="103" t="s">
        <v>1062</v>
      </c>
      <c r="B407" s="103"/>
    </row>
    <row r="408" spans="1:2" s="321" customFormat="1" x14ac:dyDescent="0.25">
      <c r="A408" s="103" t="s">
        <v>1061</v>
      </c>
      <c r="B408" s="103"/>
    </row>
    <row r="409" spans="1:2" s="321" customFormat="1" x14ac:dyDescent="0.25">
      <c r="A409" s="103" t="s">
        <v>747</v>
      </c>
      <c r="B409" s="103"/>
    </row>
    <row r="410" spans="1:2" s="321" customFormat="1" x14ac:dyDescent="0.25">
      <c r="A410" s="103" t="s">
        <v>1060</v>
      </c>
      <c r="B410" s="103"/>
    </row>
    <row r="411" spans="1:2" s="321" customFormat="1" x14ac:dyDescent="0.25">
      <c r="A411" s="103" t="s">
        <v>935</v>
      </c>
      <c r="B411" s="103"/>
    </row>
    <row r="412" spans="1:2" s="321" customFormat="1" x14ac:dyDescent="0.25">
      <c r="A412" s="103" t="s">
        <v>875</v>
      </c>
      <c r="B412" s="103"/>
    </row>
    <row r="413" spans="1:2" s="321" customFormat="1" x14ac:dyDescent="0.25">
      <c r="A413" s="103" t="s">
        <v>873</v>
      </c>
      <c r="B413" s="103"/>
    </row>
    <row r="414" spans="1:2" s="321" customFormat="1" x14ac:dyDescent="0.25">
      <c r="A414" s="103" t="s">
        <v>833</v>
      </c>
      <c r="B414" s="103"/>
    </row>
    <row r="415" spans="1:2" s="321" customFormat="1" x14ac:dyDescent="0.25">
      <c r="A415" s="103" t="s">
        <v>923</v>
      </c>
      <c r="B415" s="103"/>
    </row>
    <row r="416" spans="1:2" s="321" customFormat="1" x14ac:dyDescent="0.25">
      <c r="A416" s="103" t="s">
        <v>973</v>
      </c>
      <c r="B416" s="101"/>
    </row>
    <row r="417" spans="1:2" s="321" customFormat="1" x14ac:dyDescent="0.25">
      <c r="A417" s="103" t="s">
        <v>1227</v>
      </c>
    </row>
    <row r="418" spans="1:2" s="321" customFormat="1" x14ac:dyDescent="0.25">
      <c r="A418" s="103" t="s">
        <v>866</v>
      </c>
    </row>
    <row r="419" spans="1:2" s="321" customFormat="1" x14ac:dyDescent="0.25">
      <c r="A419" s="103" t="s">
        <v>294</v>
      </c>
    </row>
    <row r="420" spans="1:2" s="321" customFormat="1" x14ac:dyDescent="0.25">
      <c r="A420" s="103" t="s">
        <v>886</v>
      </c>
      <c r="B420" s="103"/>
    </row>
    <row r="421" spans="1:2" s="321" customFormat="1" x14ac:dyDescent="0.25">
      <c r="A421" s="103" t="s">
        <v>1059</v>
      </c>
      <c r="B421" s="103"/>
    </row>
    <row r="422" spans="1:2" s="321" customFormat="1" x14ac:dyDescent="0.25">
      <c r="A422" s="103" t="s">
        <v>851</v>
      </c>
      <c r="B422" s="103"/>
    </row>
    <row r="423" spans="1:2" s="321" customFormat="1" x14ac:dyDescent="0.25">
      <c r="A423" s="103" t="s">
        <v>275</v>
      </c>
      <c r="B423" s="103"/>
    </row>
    <row r="424" spans="1:2" s="321" customFormat="1" x14ac:dyDescent="0.25">
      <c r="A424" s="103" t="s">
        <v>1195</v>
      </c>
      <c r="B424" s="103"/>
    </row>
    <row r="425" spans="1:2" s="321" customFormat="1" x14ac:dyDescent="0.25">
      <c r="A425" s="103" t="s">
        <v>1035</v>
      </c>
      <c r="B425" s="101"/>
    </row>
    <row r="426" spans="1:2" s="321" customFormat="1" x14ac:dyDescent="0.25">
      <c r="A426" s="103" t="s">
        <v>1194</v>
      </c>
    </row>
    <row r="427" spans="1:2" s="321" customFormat="1" x14ac:dyDescent="0.25">
      <c r="A427" s="103" t="s">
        <v>1010</v>
      </c>
    </row>
    <row r="428" spans="1:2" s="321" customFormat="1" x14ac:dyDescent="0.25">
      <c r="A428" s="103" t="s">
        <v>1175</v>
      </c>
    </row>
    <row r="429" spans="1:2" s="321" customFormat="1" x14ac:dyDescent="0.25">
      <c r="A429" s="103" t="s">
        <v>972</v>
      </c>
    </row>
    <row r="430" spans="1:2" s="321" customFormat="1" x14ac:dyDescent="0.25">
      <c r="A430" s="103" t="s">
        <v>844</v>
      </c>
      <c r="B430" s="101"/>
    </row>
    <row r="431" spans="1:2" s="321" customFormat="1" x14ac:dyDescent="0.25">
      <c r="A431" s="103" t="s">
        <v>265</v>
      </c>
    </row>
    <row r="432" spans="1:2" s="321" customFormat="1" x14ac:dyDescent="0.25">
      <c r="A432" s="103" t="s">
        <v>831</v>
      </c>
    </row>
    <row r="433" spans="1:2" s="321" customFormat="1" x14ac:dyDescent="0.25">
      <c r="A433" s="103" t="s">
        <v>246</v>
      </c>
    </row>
    <row r="434" spans="1:2" s="321" customFormat="1" x14ac:dyDescent="0.25">
      <c r="A434" s="103" t="s">
        <v>1058</v>
      </c>
      <c r="B434" s="103"/>
    </row>
    <row r="435" spans="1:2" s="321" customFormat="1" x14ac:dyDescent="0.25">
      <c r="A435" s="103" t="s">
        <v>827</v>
      </c>
      <c r="B435" s="103"/>
    </row>
    <row r="436" spans="1:2" s="321" customFormat="1" x14ac:dyDescent="0.25">
      <c r="A436" s="103" t="s">
        <v>240</v>
      </c>
      <c r="B436" s="103"/>
    </row>
    <row r="437" spans="1:2" s="321" customFormat="1" x14ac:dyDescent="0.25">
      <c r="A437" s="103" t="s">
        <v>1057</v>
      </c>
      <c r="B437" s="103"/>
    </row>
    <row r="438" spans="1:2" s="321" customFormat="1" x14ac:dyDescent="0.25">
      <c r="A438" s="103" t="s">
        <v>845</v>
      </c>
      <c r="B438" s="103"/>
    </row>
    <row r="439" spans="1:2" s="321" customFormat="1" x14ac:dyDescent="0.25">
      <c r="A439" s="103" t="s">
        <v>1056</v>
      </c>
      <c r="B439" s="103"/>
    </row>
    <row r="440" spans="1:2" s="321" customFormat="1" x14ac:dyDescent="0.25">
      <c r="A440" s="103" t="s">
        <v>760</v>
      </c>
      <c r="B440" s="103"/>
    </row>
    <row r="441" spans="1:2" s="321" customFormat="1" x14ac:dyDescent="0.25">
      <c r="A441" s="103" t="s">
        <v>796</v>
      </c>
      <c r="B441" s="103"/>
    </row>
    <row r="442" spans="1:2" s="321" customFormat="1" x14ac:dyDescent="0.25">
      <c r="A442" s="103" t="s">
        <v>885</v>
      </c>
      <c r="B442" s="101"/>
    </row>
    <row r="443" spans="1:2" s="321" customFormat="1" x14ac:dyDescent="0.25">
      <c r="A443" s="103" t="s">
        <v>832</v>
      </c>
    </row>
    <row r="444" spans="1:2" s="321" customFormat="1" x14ac:dyDescent="0.25">
      <c r="A444" s="103" t="s">
        <v>1034</v>
      </c>
    </row>
    <row r="445" spans="1:2" s="321" customFormat="1" x14ac:dyDescent="0.25">
      <c r="A445" s="103" t="s">
        <v>828</v>
      </c>
    </row>
    <row r="446" spans="1:2" s="321" customFormat="1" x14ac:dyDescent="0.25">
      <c r="A446" s="103" t="s">
        <v>971</v>
      </c>
      <c r="B446" s="101"/>
    </row>
    <row r="447" spans="1:2" s="321" customFormat="1" x14ac:dyDescent="0.25">
      <c r="A447" s="103" t="s">
        <v>1009</v>
      </c>
    </row>
    <row r="448" spans="1:2" s="321" customFormat="1" x14ac:dyDescent="0.25">
      <c r="A448" s="103" t="s">
        <v>795</v>
      </c>
    </row>
    <row r="449" spans="1:2" s="321" customFormat="1" x14ac:dyDescent="0.25">
      <c r="A449" s="103" t="s">
        <v>1173</v>
      </c>
    </row>
    <row r="450" spans="1:2" s="321" customFormat="1" x14ac:dyDescent="0.25">
      <c r="A450" s="103" t="s">
        <v>1144</v>
      </c>
    </row>
    <row r="451" spans="1:2" s="321" customFormat="1" x14ac:dyDescent="0.25">
      <c r="A451" s="103" t="s">
        <v>233</v>
      </c>
      <c r="B451" s="103"/>
    </row>
    <row r="452" spans="1:2" s="321" customFormat="1" x14ac:dyDescent="0.25">
      <c r="A452" s="103" t="s">
        <v>822</v>
      </c>
      <c r="B452" s="103"/>
    </row>
    <row r="453" spans="1:2" s="321" customFormat="1" x14ac:dyDescent="0.25">
      <c r="A453" s="103" t="s">
        <v>228</v>
      </c>
      <c r="B453" s="103"/>
    </row>
    <row r="454" spans="1:2" s="321" customFormat="1" x14ac:dyDescent="0.25">
      <c r="A454" s="103" t="s">
        <v>1055</v>
      </c>
      <c r="B454" s="103"/>
    </row>
    <row r="455" spans="1:2" s="321" customFormat="1" x14ac:dyDescent="0.25">
      <c r="A455" s="103" t="s">
        <v>1054</v>
      </c>
      <c r="B455" s="103"/>
    </row>
    <row r="456" spans="1:2" s="321" customFormat="1" x14ac:dyDescent="0.25">
      <c r="A456" s="103" t="s">
        <v>759</v>
      </c>
      <c r="B456" s="103"/>
    </row>
    <row r="457" spans="1:2" s="321" customFormat="1" x14ac:dyDescent="0.25">
      <c r="A457" s="103" t="s">
        <v>221</v>
      </c>
      <c r="B457" s="103"/>
    </row>
    <row r="458" spans="1:2" s="321" customFormat="1" x14ac:dyDescent="0.25">
      <c r="A458" s="103" t="s">
        <v>884</v>
      </c>
      <c r="B458" s="103"/>
    </row>
    <row r="459" spans="1:2" s="321" customFormat="1" x14ac:dyDescent="0.25">
      <c r="A459" s="103" t="s">
        <v>212</v>
      </c>
      <c r="B459" s="103"/>
    </row>
    <row r="460" spans="1:2" s="321" customFormat="1" x14ac:dyDescent="0.25">
      <c r="A460" s="103" t="s">
        <v>1007</v>
      </c>
      <c r="B460" s="103"/>
    </row>
    <row r="461" spans="1:2" s="321" customFormat="1" x14ac:dyDescent="0.25">
      <c r="A461" s="103" t="s">
        <v>843</v>
      </c>
      <c r="B461" s="103"/>
    </row>
    <row r="462" spans="1:2" s="321" customFormat="1" x14ac:dyDescent="0.25">
      <c r="A462" s="103" t="s">
        <v>794</v>
      </c>
      <c r="B462" s="103"/>
    </row>
    <row r="463" spans="1:2" s="321" customFormat="1" x14ac:dyDescent="0.25">
      <c r="A463" s="103" t="s">
        <v>199</v>
      </c>
      <c r="B463" s="103"/>
    </row>
    <row r="464" spans="1:2" s="321" customFormat="1" x14ac:dyDescent="0.25">
      <c r="A464" s="103" t="s">
        <v>768</v>
      </c>
      <c r="B464" s="103"/>
    </row>
    <row r="465" spans="1:2" s="321" customFormat="1" x14ac:dyDescent="0.25">
      <c r="A465" s="103" t="s">
        <v>1053</v>
      </c>
      <c r="B465" s="103"/>
    </row>
    <row r="466" spans="1:2" s="321" customFormat="1" x14ac:dyDescent="0.25">
      <c r="A466" s="103" t="s">
        <v>1052</v>
      </c>
      <c r="B466" s="103"/>
    </row>
    <row r="467" spans="1:2" s="321" customFormat="1" x14ac:dyDescent="0.25">
      <c r="A467" s="103" t="s">
        <v>1187</v>
      </c>
      <c r="B467" s="103"/>
    </row>
    <row r="468" spans="1:2" s="321" customFormat="1" x14ac:dyDescent="0.25">
      <c r="A468" s="103" t="s">
        <v>1051</v>
      </c>
      <c r="B468" s="103"/>
    </row>
    <row r="469" spans="1:2" s="321" customFormat="1" x14ac:dyDescent="0.25">
      <c r="A469" s="103" t="s">
        <v>852</v>
      </c>
      <c r="B469" s="103"/>
    </row>
    <row r="470" spans="1:2" s="321" customFormat="1" x14ac:dyDescent="0.25">
      <c r="A470" s="103" t="s">
        <v>1004</v>
      </c>
      <c r="B470" s="103"/>
    </row>
    <row r="471" spans="1:2" s="321" customFormat="1" x14ac:dyDescent="0.25">
      <c r="A471" s="103" t="s">
        <v>187</v>
      </c>
      <c r="B471" s="103"/>
    </row>
    <row r="472" spans="1:2" s="321" customFormat="1" x14ac:dyDescent="0.25">
      <c r="A472" s="103" t="s">
        <v>970</v>
      </c>
      <c r="B472" s="103"/>
    </row>
    <row r="473" spans="1:2" s="321" customFormat="1" x14ac:dyDescent="0.25">
      <c r="A473" s="103" t="s">
        <v>876</v>
      </c>
      <c r="B473" s="103"/>
    </row>
    <row r="474" spans="1:2" s="321" customFormat="1" x14ac:dyDescent="0.25">
      <c r="A474" s="103" t="s">
        <v>805</v>
      </c>
      <c r="B474" s="101"/>
    </row>
    <row r="475" spans="1:2" s="321" customFormat="1" x14ac:dyDescent="0.25">
      <c r="A475" s="103" t="s">
        <v>830</v>
      </c>
    </row>
    <row r="476" spans="1:2" s="321" customFormat="1" x14ac:dyDescent="0.25">
      <c r="A476" s="103" t="s">
        <v>1130</v>
      </c>
    </row>
    <row r="477" spans="1:2" s="321" customFormat="1" x14ac:dyDescent="0.25">
      <c r="A477" s="103" t="s">
        <v>182</v>
      </c>
    </row>
    <row r="478" spans="1:2" s="321" customFormat="1" x14ac:dyDescent="0.25">
      <c r="A478" s="103" t="s">
        <v>1219</v>
      </c>
      <c r="B478" s="101"/>
    </row>
    <row r="479" spans="1:2" s="321" customFormat="1" x14ac:dyDescent="0.25">
      <c r="A479" s="103" t="s">
        <v>1143</v>
      </c>
    </row>
    <row r="480" spans="1:2" s="321" customFormat="1" x14ac:dyDescent="0.25">
      <c r="A480" s="103" t="s">
        <v>1142</v>
      </c>
    </row>
    <row r="481" spans="1:2" s="321" customFormat="1" x14ac:dyDescent="0.25">
      <c r="A481" s="103" t="s">
        <v>778</v>
      </c>
    </row>
    <row r="482" spans="1:2" s="321" customFormat="1" x14ac:dyDescent="0.25">
      <c r="A482" s="103" t="s">
        <v>175</v>
      </c>
    </row>
    <row r="483" spans="1:2" s="321" customFormat="1" x14ac:dyDescent="0.25">
      <c r="A483" s="103" t="s">
        <v>934</v>
      </c>
      <c r="B483" s="103"/>
    </row>
    <row r="484" spans="1:2" s="321" customFormat="1" x14ac:dyDescent="0.25">
      <c r="A484" s="103" t="s">
        <v>1050</v>
      </c>
      <c r="B484" s="103"/>
    </row>
    <row r="485" spans="1:2" s="321" customFormat="1" x14ac:dyDescent="0.25">
      <c r="A485" s="103" t="s">
        <v>757</v>
      </c>
      <c r="B485" s="103"/>
    </row>
    <row r="486" spans="1:2" s="321" customFormat="1" x14ac:dyDescent="0.25">
      <c r="A486" s="103" t="s">
        <v>1319</v>
      </c>
      <c r="B486" s="103"/>
    </row>
    <row r="487" spans="1:2" s="321" customFormat="1" x14ac:dyDescent="0.25">
      <c r="A487" s="103" t="s">
        <v>1049</v>
      </c>
      <c r="B487" s="103"/>
    </row>
    <row r="488" spans="1:2" s="321" customFormat="1" x14ac:dyDescent="0.25">
      <c r="A488" s="103" t="s">
        <v>874</v>
      </c>
      <c r="B488" s="103"/>
    </row>
    <row r="489" spans="1:2" s="321" customFormat="1" x14ac:dyDescent="0.25">
      <c r="A489" s="103" t="s">
        <v>1162</v>
      </c>
      <c r="B489" s="103"/>
    </row>
    <row r="490" spans="1:2" s="321" customFormat="1" x14ac:dyDescent="0.25">
      <c r="A490" s="103" t="s">
        <v>1354</v>
      </c>
      <c r="B490" s="103"/>
    </row>
    <row r="491" spans="1:2" s="321" customFormat="1" x14ac:dyDescent="0.25">
      <c r="A491" s="103" t="s">
        <v>999</v>
      </c>
      <c r="B491" s="103"/>
    </row>
    <row r="492" spans="1:2" s="321" customFormat="1" x14ac:dyDescent="0.25">
      <c r="A492" s="103" t="s">
        <v>771</v>
      </c>
      <c r="B492" s="103"/>
    </row>
    <row r="493" spans="1:2" s="321" customFormat="1" x14ac:dyDescent="0.25">
      <c r="A493" s="103" t="s">
        <v>169</v>
      </c>
      <c r="B493" s="103"/>
    </row>
    <row r="494" spans="1:2" s="321" customFormat="1" x14ac:dyDescent="0.25">
      <c r="A494" s="103" t="s">
        <v>813</v>
      </c>
      <c r="B494" s="103"/>
    </row>
    <row r="495" spans="1:2" s="321" customFormat="1" x14ac:dyDescent="0.25">
      <c r="A495" s="103" t="s">
        <v>161</v>
      </c>
      <c r="B495" s="103"/>
    </row>
    <row r="496" spans="1:2" s="321" customFormat="1" x14ac:dyDescent="0.25">
      <c r="A496" s="103" t="s">
        <v>786</v>
      </c>
      <c r="B496" s="103"/>
    </row>
    <row r="497" spans="1:2" s="321" customFormat="1" x14ac:dyDescent="0.25">
      <c r="A497" s="103" t="s">
        <v>969</v>
      </c>
      <c r="B497" s="103"/>
    </row>
    <row r="498" spans="1:2" s="321" customFormat="1" x14ac:dyDescent="0.25">
      <c r="A498" s="103" t="s">
        <v>905</v>
      </c>
      <c r="B498" s="103"/>
    </row>
    <row r="499" spans="1:2" s="321" customFormat="1" x14ac:dyDescent="0.25">
      <c r="A499" s="103" t="s">
        <v>1030</v>
      </c>
      <c r="B499" s="103"/>
    </row>
    <row r="500" spans="1:2" s="321" customFormat="1" x14ac:dyDescent="0.25">
      <c r="A500" s="103" t="s">
        <v>1225</v>
      </c>
      <c r="B500" s="103"/>
    </row>
    <row r="501" spans="1:2" s="321" customFormat="1" x14ac:dyDescent="0.25">
      <c r="A501" s="103" t="s">
        <v>904</v>
      </c>
      <c r="B501" s="103"/>
    </row>
    <row r="502" spans="1:2" s="321" customFormat="1" x14ac:dyDescent="0.25">
      <c r="A502" s="103" t="s">
        <v>804</v>
      </c>
      <c r="B502" s="103"/>
    </row>
    <row r="503" spans="1:2" s="321" customFormat="1" x14ac:dyDescent="0.25">
      <c r="A503" s="103" t="s">
        <v>802</v>
      </c>
      <c r="B503" s="103"/>
    </row>
    <row r="504" spans="1:2" s="321" customFormat="1" x14ac:dyDescent="0.25">
      <c r="A504" s="103" t="s">
        <v>147</v>
      </c>
      <c r="B504" s="103"/>
    </row>
    <row r="505" spans="1:2" s="321" customFormat="1" x14ac:dyDescent="0.25">
      <c r="A505" s="103" t="s">
        <v>1048</v>
      </c>
      <c r="B505" s="103"/>
    </row>
    <row r="506" spans="1:2" s="321" customFormat="1" x14ac:dyDescent="0.25">
      <c r="A506" s="103" t="s">
        <v>903</v>
      </c>
      <c r="B506" s="103"/>
    </row>
    <row r="507" spans="1:2" s="321" customFormat="1" x14ac:dyDescent="0.25">
      <c r="A507" s="103" t="s">
        <v>968</v>
      </c>
      <c r="B507" s="103"/>
    </row>
    <row r="508" spans="1:2" s="321" customFormat="1" x14ac:dyDescent="0.25">
      <c r="A508" s="103" t="s">
        <v>772</v>
      </c>
      <c r="B508" s="103"/>
    </row>
    <row r="509" spans="1:2" s="321" customFormat="1" x14ac:dyDescent="0.25">
      <c r="A509" s="103" t="s">
        <v>882</v>
      </c>
      <c r="B509" s="103"/>
    </row>
    <row r="510" spans="1:2" s="321" customFormat="1" x14ac:dyDescent="0.25">
      <c r="A510" s="103" t="s">
        <v>1047</v>
      </c>
      <c r="B510" s="103"/>
    </row>
    <row r="511" spans="1:2" s="321" customFormat="1" x14ac:dyDescent="0.25">
      <c r="A511" s="103" t="s">
        <v>1192</v>
      </c>
      <c r="B511" s="103"/>
    </row>
    <row r="512" spans="1:2" s="321" customFormat="1" x14ac:dyDescent="0.25">
      <c r="A512" s="103" t="s">
        <v>1140</v>
      </c>
      <c r="B512" s="103"/>
    </row>
    <row r="513" spans="1:2" s="321" customFormat="1" x14ac:dyDescent="0.25">
      <c r="A513" s="103" t="s">
        <v>784</v>
      </c>
      <c r="B513" s="103"/>
    </row>
    <row r="514" spans="1:2" s="321" customFormat="1" x14ac:dyDescent="0.25">
      <c r="A514" s="103" t="s">
        <v>826</v>
      </c>
      <c r="B514" s="103"/>
    </row>
    <row r="515" spans="1:2" s="321" customFormat="1" x14ac:dyDescent="0.25">
      <c r="A515" s="103" t="s">
        <v>812</v>
      </c>
      <c r="B515" s="103"/>
    </row>
    <row r="516" spans="1:2" s="321" customFormat="1" x14ac:dyDescent="0.25">
      <c r="A516" s="103" t="s">
        <v>1046</v>
      </c>
      <c r="B516" s="103"/>
    </row>
    <row r="517" spans="1:2" s="321" customFormat="1" x14ac:dyDescent="0.25">
      <c r="A517" s="103" t="s">
        <v>1045</v>
      </c>
      <c r="B517" s="103"/>
    </row>
    <row r="518" spans="1:2" s="321" customFormat="1" x14ac:dyDescent="0.25">
      <c r="A518" s="103" t="s">
        <v>755</v>
      </c>
      <c r="B518" s="103"/>
    </row>
    <row r="519" spans="1:2" s="321" customFormat="1" x14ac:dyDescent="0.25">
      <c r="A519" s="103" t="s">
        <v>1044</v>
      </c>
      <c r="B519" s="103"/>
    </row>
    <row r="520" spans="1:2" s="321" customFormat="1" x14ac:dyDescent="0.25">
      <c r="A520" s="103" t="s">
        <v>967</v>
      </c>
      <c r="B520" s="103"/>
    </row>
    <row r="521" spans="1:2" s="321" customFormat="1" x14ac:dyDescent="0.25">
      <c r="A521" s="103" t="s">
        <v>1155</v>
      </c>
      <c r="B521" s="103"/>
    </row>
    <row r="522" spans="1:2" s="321" customFormat="1" x14ac:dyDescent="0.25">
      <c r="A522" s="103" t="s">
        <v>749</v>
      </c>
      <c r="B522" s="103"/>
    </row>
    <row r="523" spans="1:2" s="321" customFormat="1" x14ac:dyDescent="0.25">
      <c r="A523" s="103" t="s">
        <v>1042</v>
      </c>
      <c r="B523" s="103"/>
    </row>
    <row r="524" spans="1:2" s="321" customFormat="1" x14ac:dyDescent="0.25">
      <c r="A524" s="103" t="s">
        <v>1325</v>
      </c>
      <c r="B524" s="103"/>
    </row>
    <row r="525" spans="1:2" s="321" customFormat="1" x14ac:dyDescent="0.25">
      <c r="A525" s="103" t="s">
        <v>1211</v>
      </c>
      <c r="B525" s="103"/>
    </row>
    <row r="526" spans="1:2" s="321" customFormat="1" x14ac:dyDescent="0.25">
      <c r="A526" s="103" t="s">
        <v>1028</v>
      </c>
      <c r="B526" s="103"/>
    </row>
    <row r="527" spans="1:2" s="321" customFormat="1" x14ac:dyDescent="0.25">
      <c r="A527" s="103" t="s">
        <v>1170</v>
      </c>
      <c r="B527" s="103"/>
    </row>
    <row r="528" spans="1:2" s="321" customFormat="1" x14ac:dyDescent="0.25">
      <c r="A528" s="103" t="s">
        <v>1334</v>
      </c>
      <c r="B528" s="101"/>
    </row>
    <row r="529" spans="1:2" s="321" customFormat="1" x14ac:dyDescent="0.25">
      <c r="A529" s="103" t="s">
        <v>754</v>
      </c>
    </row>
    <row r="530" spans="1:2" s="321" customFormat="1" x14ac:dyDescent="0.25">
      <c r="A530" s="103" t="s">
        <v>770</v>
      </c>
    </row>
    <row r="531" spans="1:2" s="321" customFormat="1" x14ac:dyDescent="0.25">
      <c r="A531" s="103" t="s">
        <v>752</v>
      </c>
    </row>
    <row r="532" spans="1:2" s="321" customFormat="1" x14ac:dyDescent="0.25">
      <c r="A532" s="103" t="s">
        <v>1331</v>
      </c>
    </row>
    <row r="533" spans="1:2" s="321" customFormat="1" x14ac:dyDescent="0.25">
      <c r="A533" s="103" t="s">
        <v>139</v>
      </c>
    </row>
    <row r="534" spans="1:2" s="321" customFormat="1" x14ac:dyDescent="0.25">
      <c r="A534" s="103" t="s">
        <v>965</v>
      </c>
      <c r="B534" s="103"/>
    </row>
    <row r="535" spans="1:2" s="321" customFormat="1" x14ac:dyDescent="0.25">
      <c r="A535" s="103" t="s">
        <v>1321</v>
      </c>
      <c r="B535" s="103"/>
    </row>
    <row r="536" spans="1:2" s="321" customFormat="1" x14ac:dyDescent="0.25">
      <c r="A536" s="103" t="s">
        <v>810</v>
      </c>
      <c r="B536" s="103"/>
    </row>
    <row r="537" spans="1:2" s="321" customFormat="1" x14ac:dyDescent="0.25">
      <c r="A537" s="103" t="s">
        <v>781</v>
      </c>
      <c r="B537" s="103"/>
    </row>
    <row r="538" spans="1:2" s="321" customFormat="1" x14ac:dyDescent="0.25">
      <c r="A538" s="103" t="s">
        <v>748</v>
      </c>
      <c r="B538" s="103"/>
    </row>
    <row r="539" spans="1:2" s="321" customFormat="1" x14ac:dyDescent="0.25">
      <c r="A539" s="103" t="s">
        <v>902</v>
      </c>
      <c r="B539" s="103"/>
    </row>
    <row r="540" spans="1:2" s="321" customFormat="1" x14ac:dyDescent="0.25">
      <c r="A540" s="103" t="s">
        <v>900</v>
      </c>
      <c r="B540" s="103"/>
    </row>
    <row r="541" spans="1:2" s="321" customFormat="1" x14ac:dyDescent="0.25">
      <c r="A541" s="103"/>
      <c r="B541" s="103"/>
    </row>
    <row r="542" spans="1:2" s="321" customFormat="1" x14ac:dyDescent="0.25">
      <c r="A542" s="103"/>
      <c r="B542" s="103"/>
    </row>
    <row r="543" spans="1:2" s="321" customFormat="1" x14ac:dyDescent="0.25">
      <c r="A543" s="103"/>
      <c r="B543" s="103"/>
    </row>
    <row r="544" spans="1:2" s="321" customFormat="1" x14ac:dyDescent="0.25">
      <c r="A544" s="103"/>
      <c r="B544" s="103"/>
    </row>
    <row r="545" spans="1:2" s="321" customFormat="1" x14ac:dyDescent="0.25">
      <c r="A545" s="103"/>
      <c r="B545" s="103"/>
    </row>
    <row r="546" spans="1:2" s="321" customFormat="1" x14ac:dyDescent="0.25">
      <c r="A546" s="103"/>
      <c r="B546" s="103"/>
    </row>
    <row r="547" spans="1:2" s="321" customFormat="1" x14ac:dyDescent="0.25">
      <c r="A547" s="103"/>
      <c r="B547" s="103"/>
    </row>
    <row r="548" spans="1:2" s="321" customFormat="1" x14ac:dyDescent="0.25">
      <c r="A548" s="103"/>
      <c r="B548" s="103"/>
    </row>
    <row r="549" spans="1:2" s="321" customFormat="1" x14ac:dyDescent="0.25">
      <c r="A549" s="103"/>
      <c r="B549" s="103"/>
    </row>
    <row r="550" spans="1:2" s="321" customFormat="1" x14ac:dyDescent="0.25">
      <c r="A550" s="103"/>
      <c r="B550" s="103"/>
    </row>
    <row r="551" spans="1:2" s="321" customFormat="1" x14ac:dyDescent="0.25">
      <c r="A551" s="103"/>
      <c r="B551" s="103"/>
    </row>
    <row r="552" spans="1:2" s="321" customFormat="1" x14ac:dyDescent="0.25">
      <c r="A552" s="103"/>
      <c r="B552" s="103"/>
    </row>
    <row r="553" spans="1:2" s="321" customFormat="1" x14ac:dyDescent="0.25">
      <c r="A553" s="103"/>
      <c r="B553" s="103"/>
    </row>
    <row r="554" spans="1:2" s="321" customFormat="1" x14ac:dyDescent="0.25">
      <c r="A554" s="103"/>
      <c r="B554" s="103"/>
    </row>
    <row r="555" spans="1:2" s="321" customFormat="1" x14ac:dyDescent="0.25">
      <c r="A555" s="103"/>
      <c r="B555" s="103"/>
    </row>
    <row r="556" spans="1:2" s="321" customFormat="1" x14ac:dyDescent="0.25">
      <c r="A556" s="103"/>
      <c r="B556" s="103"/>
    </row>
    <row r="557" spans="1:2" s="321" customFormat="1" x14ac:dyDescent="0.25">
      <c r="A557" s="103"/>
      <c r="B557" s="103"/>
    </row>
    <row r="558" spans="1:2" s="321" customFormat="1" x14ac:dyDescent="0.25">
      <c r="A558" s="103"/>
      <c r="B558" s="103"/>
    </row>
    <row r="559" spans="1:2" s="321" customFormat="1" x14ac:dyDescent="0.25">
      <c r="A559" s="103"/>
      <c r="B559" s="101"/>
    </row>
    <row r="560" spans="1:2" s="321" customFormat="1" x14ac:dyDescent="0.25">
      <c r="A560" s="103"/>
    </row>
    <row r="561" spans="1:2" s="321" customFormat="1" x14ac:dyDescent="0.25">
      <c r="A561" s="103"/>
    </row>
    <row r="562" spans="1:2" s="321" customFormat="1" x14ac:dyDescent="0.25">
      <c r="A562" s="103"/>
    </row>
    <row r="563" spans="1:2" s="321" customFormat="1" x14ac:dyDescent="0.25">
      <c r="A563" s="103"/>
    </row>
    <row r="564" spans="1:2" s="321" customFormat="1" x14ac:dyDescent="0.25">
      <c r="A564" s="103"/>
      <c r="B564" s="103"/>
    </row>
    <row r="565" spans="1:2" s="321" customFormat="1" x14ac:dyDescent="0.25">
      <c r="A565" s="103"/>
      <c r="B565" s="103"/>
    </row>
    <row r="566" spans="1:2" s="321" customFormat="1" x14ac:dyDescent="0.25">
      <c r="A566" s="103"/>
      <c r="B566" s="103"/>
    </row>
    <row r="567" spans="1:2" s="321" customFormat="1" x14ac:dyDescent="0.25">
      <c r="A567" s="103"/>
      <c r="B567" s="103"/>
    </row>
    <row r="568" spans="1:2" s="321" customFormat="1" x14ac:dyDescent="0.25">
      <c r="A568" s="103"/>
      <c r="B568" s="103"/>
    </row>
    <row r="569" spans="1:2" s="321" customFormat="1" x14ac:dyDescent="0.25">
      <c r="A569" s="103"/>
      <c r="B569" s="103"/>
    </row>
    <row r="570" spans="1:2" s="321" customFormat="1" x14ac:dyDescent="0.25">
      <c r="A570" s="103"/>
      <c r="B570" s="103"/>
    </row>
    <row r="571" spans="1:2" s="321" customFormat="1" x14ac:dyDescent="0.25">
      <c r="A571" s="103"/>
      <c r="B571" s="103"/>
    </row>
    <row r="572" spans="1:2" s="321" customFormat="1" x14ac:dyDescent="0.25">
      <c r="A572" s="103"/>
      <c r="B572" s="103"/>
    </row>
    <row r="573" spans="1:2" s="321" customFormat="1" x14ac:dyDescent="0.25">
      <c r="A573" s="103"/>
      <c r="B573" s="103"/>
    </row>
    <row r="574" spans="1:2" s="321" customFormat="1" x14ac:dyDescent="0.25">
      <c r="A574" s="103"/>
      <c r="B574" s="103"/>
    </row>
    <row r="575" spans="1:2" s="321" customFormat="1" x14ac:dyDescent="0.25">
      <c r="A575" s="103"/>
      <c r="B575" s="103"/>
    </row>
    <row r="576" spans="1:2" s="321" customFormat="1" x14ac:dyDescent="0.25">
      <c r="A576" s="103"/>
      <c r="B576" s="103"/>
    </row>
    <row r="577" spans="1:2" s="321" customFormat="1" x14ac:dyDescent="0.25">
      <c r="A577" s="103"/>
      <c r="B577" s="101"/>
    </row>
    <row r="578" spans="1:2" s="321" customFormat="1" x14ac:dyDescent="0.25">
      <c r="A578" s="103"/>
    </row>
    <row r="579" spans="1:2" s="321" customFormat="1" x14ac:dyDescent="0.25">
      <c r="A579" s="103"/>
    </row>
    <row r="580" spans="1:2" s="321" customFormat="1" x14ac:dyDescent="0.25">
      <c r="A580" s="103"/>
    </row>
    <row r="581" spans="1:2" s="321" customFormat="1" x14ac:dyDescent="0.25">
      <c r="A581" s="103"/>
    </row>
    <row r="582" spans="1:2" s="321" customFormat="1" x14ac:dyDescent="0.25">
      <c r="A582" s="103"/>
      <c r="B582" s="103"/>
    </row>
    <row r="583" spans="1:2" s="321" customFormat="1" x14ac:dyDescent="0.25">
      <c r="A583" s="103"/>
      <c r="B583" s="103"/>
    </row>
    <row r="584" spans="1:2" s="321" customFormat="1" x14ac:dyDescent="0.25">
      <c r="A584" s="103"/>
      <c r="B584" s="103"/>
    </row>
    <row r="585" spans="1:2" s="321" customFormat="1" x14ac:dyDescent="0.25">
      <c r="A585" s="103"/>
      <c r="B585" s="103"/>
    </row>
    <row r="586" spans="1:2" s="321" customFormat="1" x14ac:dyDescent="0.25">
      <c r="A586" s="103"/>
      <c r="B586" s="103"/>
    </row>
    <row r="587" spans="1:2" s="321" customFormat="1" x14ac:dyDescent="0.25">
      <c r="A587" s="103"/>
      <c r="B587" s="103"/>
    </row>
    <row r="588" spans="1:2" s="321" customFormat="1" x14ac:dyDescent="0.25">
      <c r="A588" s="103"/>
      <c r="B588" s="103"/>
    </row>
    <row r="589" spans="1:2" s="321" customFormat="1" x14ac:dyDescent="0.25">
      <c r="A589" s="103"/>
      <c r="B589" s="103"/>
    </row>
    <row r="590" spans="1:2" s="321" customFormat="1" x14ac:dyDescent="0.25">
      <c r="A590" s="103"/>
      <c r="B590" s="103"/>
    </row>
    <row r="591" spans="1:2" s="321" customFormat="1" x14ac:dyDescent="0.25">
      <c r="A591" s="103"/>
      <c r="B591" s="103"/>
    </row>
    <row r="592" spans="1:2" s="321" customFormat="1" x14ac:dyDescent="0.25">
      <c r="A592" s="103"/>
      <c r="B592" s="103"/>
    </row>
    <row r="593" spans="1:2" s="321" customFormat="1" x14ac:dyDescent="0.25">
      <c r="A593" s="103"/>
      <c r="B593" s="103"/>
    </row>
    <row r="594" spans="1:2" s="321" customFormat="1" x14ac:dyDescent="0.25">
      <c r="A594" s="103"/>
      <c r="B594" s="103"/>
    </row>
    <row r="595" spans="1:2" s="321" customFormat="1" x14ac:dyDescent="0.25">
      <c r="A595" s="103"/>
      <c r="B595" s="103"/>
    </row>
    <row r="596" spans="1:2" s="321" customFormat="1" x14ac:dyDescent="0.25">
      <c r="A596" s="103"/>
      <c r="B596" s="103"/>
    </row>
    <row r="597" spans="1:2" s="321" customFormat="1" x14ac:dyDescent="0.25">
      <c r="A597" s="103"/>
      <c r="B597" s="103"/>
    </row>
    <row r="598" spans="1:2" s="321" customFormat="1" x14ac:dyDescent="0.25">
      <c r="A598" s="103"/>
      <c r="B598" s="103"/>
    </row>
    <row r="599" spans="1:2" s="321" customFormat="1" x14ac:dyDescent="0.25">
      <c r="A599" s="103"/>
      <c r="B599" s="103"/>
    </row>
    <row r="600" spans="1:2" s="321" customFormat="1" x14ac:dyDescent="0.25">
      <c r="A600" s="103"/>
      <c r="B600" s="103"/>
    </row>
    <row r="601" spans="1:2" s="321" customFormat="1" x14ac:dyDescent="0.25">
      <c r="A601" s="103"/>
      <c r="B601" s="103"/>
    </row>
    <row r="602" spans="1:2" s="321" customFormat="1" x14ac:dyDescent="0.25">
      <c r="A602" s="103"/>
      <c r="B602" s="103"/>
    </row>
    <row r="603" spans="1:2" s="321" customFormat="1" x14ac:dyDescent="0.25">
      <c r="A603" s="103"/>
      <c r="B603" s="103"/>
    </row>
    <row r="604" spans="1:2" s="321" customFormat="1" x14ac:dyDescent="0.25">
      <c r="A604" s="103"/>
      <c r="B604" s="103"/>
    </row>
    <row r="605" spans="1:2" s="321" customFormat="1" x14ac:dyDescent="0.25">
      <c r="A605" s="103"/>
      <c r="B605" s="103"/>
    </row>
    <row r="606" spans="1:2" s="321" customFormat="1" x14ac:dyDescent="0.25">
      <c r="A606" s="103"/>
      <c r="B606" s="103"/>
    </row>
    <row r="607" spans="1:2" s="321" customFormat="1" x14ac:dyDescent="0.25">
      <c r="A607" s="103"/>
      <c r="B607" s="103"/>
    </row>
    <row r="608" spans="1:2" s="321" customFormat="1" x14ac:dyDescent="0.25">
      <c r="A608" s="103"/>
      <c r="B608" s="103"/>
    </row>
    <row r="609" spans="1:2" s="321" customFormat="1" x14ac:dyDescent="0.25">
      <c r="A609" s="103"/>
      <c r="B609" s="103"/>
    </row>
    <row r="610" spans="1:2" s="321" customFormat="1" x14ac:dyDescent="0.25">
      <c r="A610" s="103"/>
      <c r="B610" s="103"/>
    </row>
    <row r="611" spans="1:2" s="321" customFormat="1" x14ac:dyDescent="0.25">
      <c r="A611" s="103"/>
      <c r="B611" s="103"/>
    </row>
    <row r="612" spans="1:2" s="321" customFormat="1" x14ac:dyDescent="0.25">
      <c r="A612" s="103"/>
      <c r="B612" s="103"/>
    </row>
    <row r="613" spans="1:2" s="321" customFormat="1" x14ac:dyDescent="0.25">
      <c r="A613" s="103"/>
      <c r="B613" s="103"/>
    </row>
    <row r="614" spans="1:2" s="321" customFormat="1" x14ac:dyDescent="0.25">
      <c r="A614" s="103"/>
      <c r="B614" s="103"/>
    </row>
    <row r="615" spans="1:2" s="321" customFormat="1" x14ac:dyDescent="0.25">
      <c r="A615" s="103"/>
      <c r="B615" s="101"/>
    </row>
    <row r="616" spans="1:2" s="321" customFormat="1" x14ac:dyDescent="0.25">
      <c r="A616" s="103"/>
    </row>
    <row r="617" spans="1:2" s="321" customFormat="1" x14ac:dyDescent="0.25">
      <c r="A617" s="103"/>
    </row>
    <row r="618" spans="1:2" s="321" customFormat="1" x14ac:dyDescent="0.25">
      <c r="A618" s="103"/>
    </row>
    <row r="619" spans="1:2" s="321" customFormat="1" x14ac:dyDescent="0.25">
      <c r="A619" s="103"/>
      <c r="B619" s="103"/>
    </row>
    <row r="620" spans="1:2" s="321" customFormat="1" x14ac:dyDescent="0.25">
      <c r="A620" s="103"/>
      <c r="B620" s="103"/>
    </row>
    <row r="621" spans="1:2" s="321" customFormat="1" x14ac:dyDescent="0.25">
      <c r="A621" s="103"/>
      <c r="B621" s="103"/>
    </row>
    <row r="622" spans="1:2" s="321" customFormat="1" x14ac:dyDescent="0.25">
      <c r="A622" s="103"/>
      <c r="B622" s="103"/>
    </row>
    <row r="623" spans="1:2" s="321" customFormat="1" x14ac:dyDescent="0.25">
      <c r="A623" s="103"/>
      <c r="B623" s="103"/>
    </row>
    <row r="624" spans="1:2" s="321" customFormat="1" x14ac:dyDescent="0.25">
      <c r="A624" s="103"/>
      <c r="B624" s="103"/>
    </row>
    <row r="625" spans="1:2" s="321" customFormat="1" x14ac:dyDescent="0.25">
      <c r="A625" s="103"/>
      <c r="B625" s="103"/>
    </row>
    <row r="626" spans="1:2" s="321" customFormat="1" x14ac:dyDescent="0.25">
      <c r="A626" s="103"/>
      <c r="B626" s="103"/>
    </row>
    <row r="627" spans="1:2" s="321" customFormat="1" x14ac:dyDescent="0.25">
      <c r="A627" s="103"/>
      <c r="B627" s="103"/>
    </row>
    <row r="628" spans="1:2" s="321" customFormat="1" x14ac:dyDescent="0.25">
      <c r="A628" s="103"/>
      <c r="B628" s="103"/>
    </row>
    <row r="629" spans="1:2" s="321" customFormat="1" x14ac:dyDescent="0.25">
      <c r="A629" s="103"/>
      <c r="B629" s="103"/>
    </row>
    <row r="630" spans="1:2" s="321" customFormat="1" x14ac:dyDescent="0.25">
      <c r="A630" s="103"/>
      <c r="B630" s="103"/>
    </row>
    <row r="631" spans="1:2" s="321" customFormat="1" x14ac:dyDescent="0.25">
      <c r="A631" s="103"/>
      <c r="B631" s="103"/>
    </row>
    <row r="632" spans="1:2" s="321" customFormat="1" x14ac:dyDescent="0.25">
      <c r="A632" s="103"/>
      <c r="B632" s="103"/>
    </row>
    <row r="633" spans="1:2" s="321" customFormat="1" x14ac:dyDescent="0.25">
      <c r="A633" s="103"/>
      <c r="B633" s="101"/>
    </row>
    <row r="634" spans="1:2" s="321" customFormat="1" x14ac:dyDescent="0.25">
      <c r="A634" s="103"/>
    </row>
    <row r="635" spans="1:2" s="321" customFormat="1" x14ac:dyDescent="0.25">
      <c r="A635" s="103"/>
    </row>
    <row r="636" spans="1:2" s="321" customFormat="1" x14ac:dyDescent="0.25">
      <c r="A636" s="103"/>
    </row>
    <row r="637" spans="1:2" s="321" customFormat="1" x14ac:dyDescent="0.25">
      <c r="A637" s="103"/>
      <c r="B637" s="103"/>
    </row>
    <row r="638" spans="1:2" s="321" customFormat="1" x14ac:dyDescent="0.25">
      <c r="A638" s="103"/>
      <c r="B638" s="103"/>
    </row>
    <row r="639" spans="1:2" s="321" customFormat="1" x14ac:dyDescent="0.25">
      <c r="A639" s="103"/>
      <c r="B639" s="103"/>
    </row>
    <row r="640" spans="1:2" s="321" customFormat="1" x14ac:dyDescent="0.25">
      <c r="A640" s="103"/>
      <c r="B640" s="103"/>
    </row>
    <row r="641" spans="1:2" s="321" customFormat="1" x14ac:dyDescent="0.25">
      <c r="A641" s="103"/>
      <c r="B641" s="103"/>
    </row>
    <row r="642" spans="1:2" s="321" customFormat="1" x14ac:dyDescent="0.25">
      <c r="A642" s="103"/>
      <c r="B642" s="103"/>
    </row>
    <row r="643" spans="1:2" s="321" customFormat="1" x14ac:dyDescent="0.25">
      <c r="A643" s="103"/>
      <c r="B643" s="103"/>
    </row>
    <row r="644" spans="1:2" s="321" customFormat="1" x14ac:dyDescent="0.25">
      <c r="A644" s="103"/>
      <c r="B644" s="103"/>
    </row>
    <row r="645" spans="1:2" s="321" customFormat="1" x14ac:dyDescent="0.25">
      <c r="A645" s="103"/>
      <c r="B645" s="103"/>
    </row>
    <row r="646" spans="1:2" s="321" customFormat="1" x14ac:dyDescent="0.25">
      <c r="A646" s="103"/>
      <c r="B646" s="103"/>
    </row>
    <row r="647" spans="1:2" s="321" customFormat="1" x14ac:dyDescent="0.25">
      <c r="A647" s="103"/>
      <c r="B647" s="103"/>
    </row>
    <row r="648" spans="1:2" s="321" customFormat="1" x14ac:dyDescent="0.25">
      <c r="A648" s="103"/>
      <c r="B648" s="103"/>
    </row>
    <row r="649" spans="1:2" s="321" customFormat="1" x14ac:dyDescent="0.25">
      <c r="A649" s="103"/>
      <c r="B649" s="103"/>
    </row>
    <row r="650" spans="1:2" s="321" customFormat="1" x14ac:dyDescent="0.25">
      <c r="A650" s="103"/>
      <c r="B650" s="103"/>
    </row>
    <row r="651" spans="1:2" s="321" customFormat="1" x14ac:dyDescent="0.25">
      <c r="A651" s="103"/>
      <c r="B651" s="103"/>
    </row>
    <row r="652" spans="1:2" s="321" customFormat="1" x14ac:dyDescent="0.25">
      <c r="A652" s="103"/>
      <c r="B652" s="103"/>
    </row>
    <row r="653" spans="1:2" s="321" customFormat="1" x14ac:dyDescent="0.25">
      <c r="A653" s="103"/>
      <c r="B653" s="103"/>
    </row>
    <row r="654" spans="1:2" s="321" customFormat="1" x14ac:dyDescent="0.25">
      <c r="A654" s="103"/>
      <c r="B654" s="103"/>
    </row>
    <row r="655" spans="1:2" s="321" customFormat="1" x14ac:dyDescent="0.25">
      <c r="A655" s="103"/>
      <c r="B655" s="103"/>
    </row>
    <row r="656" spans="1:2" s="321" customFormat="1" x14ac:dyDescent="0.25">
      <c r="A656" s="103"/>
      <c r="B656" s="103"/>
    </row>
    <row r="657" spans="1:2" s="321" customFormat="1" x14ac:dyDescent="0.25">
      <c r="A657" s="103"/>
      <c r="B657" s="103"/>
    </row>
    <row r="658" spans="1:2" s="321" customFormat="1" x14ac:dyDescent="0.25">
      <c r="A658" s="103"/>
      <c r="B658" s="103"/>
    </row>
    <row r="659" spans="1:2" s="321" customFormat="1" x14ac:dyDescent="0.25">
      <c r="A659" s="103"/>
      <c r="B659" s="103"/>
    </row>
    <row r="660" spans="1:2" s="321" customFormat="1" x14ac:dyDescent="0.25">
      <c r="A660" s="103"/>
      <c r="B660" s="103"/>
    </row>
    <row r="661" spans="1:2" s="321" customFormat="1" x14ac:dyDescent="0.25">
      <c r="A661" s="103"/>
      <c r="B661" s="103"/>
    </row>
    <row r="662" spans="1:2" s="321" customFormat="1" x14ac:dyDescent="0.25">
      <c r="A662" s="103"/>
      <c r="B662" s="103"/>
    </row>
    <row r="663" spans="1:2" s="321" customFormat="1" x14ac:dyDescent="0.25">
      <c r="A663" s="103"/>
      <c r="B663" s="103"/>
    </row>
    <row r="664" spans="1:2" s="321" customFormat="1" x14ac:dyDescent="0.25">
      <c r="A664" s="103"/>
      <c r="B664" s="103"/>
    </row>
    <row r="665" spans="1:2" s="321" customFormat="1" x14ac:dyDescent="0.25">
      <c r="A665" s="103"/>
      <c r="B665" s="103"/>
    </row>
    <row r="666" spans="1:2" s="321" customFormat="1" x14ac:dyDescent="0.25">
      <c r="A666" s="103"/>
      <c r="B666" s="101"/>
    </row>
    <row r="667" spans="1:2" s="321" customFormat="1" x14ac:dyDescent="0.25">
      <c r="A667" s="103"/>
    </row>
    <row r="668" spans="1:2" s="321" customFormat="1" x14ac:dyDescent="0.25">
      <c r="A668" s="103"/>
    </row>
    <row r="669" spans="1:2" s="321" customFormat="1" x14ac:dyDescent="0.25">
      <c r="A669" s="103"/>
    </row>
    <row r="670" spans="1:2" s="321" customFormat="1" x14ac:dyDescent="0.25">
      <c r="A670" s="103"/>
    </row>
    <row r="671" spans="1:2" s="321" customFormat="1" x14ac:dyDescent="0.25">
      <c r="A671" s="103"/>
      <c r="B671" s="101"/>
    </row>
    <row r="672" spans="1:2" s="321" customFormat="1" x14ac:dyDescent="0.25">
      <c r="A672" s="103"/>
    </row>
    <row r="673" spans="1:2" s="321" customFormat="1" x14ac:dyDescent="0.25">
      <c r="A673" s="103"/>
    </row>
    <row r="674" spans="1:2" s="321" customFormat="1" x14ac:dyDescent="0.25">
      <c r="A674" s="103"/>
    </row>
    <row r="675" spans="1:2" s="321" customFormat="1" x14ac:dyDescent="0.25">
      <c r="A675" s="103"/>
    </row>
    <row r="676" spans="1:2" s="321" customFormat="1" x14ac:dyDescent="0.25">
      <c r="A676" s="103"/>
    </row>
    <row r="677" spans="1:2" s="321" customFormat="1" x14ac:dyDescent="0.25">
      <c r="A677" s="103"/>
    </row>
    <row r="678" spans="1:2" s="321" customFormat="1" x14ac:dyDescent="0.25">
      <c r="A678" s="103"/>
      <c r="B678" s="103"/>
    </row>
    <row r="679" spans="1:2" s="321" customFormat="1" x14ac:dyDescent="0.25">
      <c r="A679" s="103"/>
      <c r="B679" s="103"/>
    </row>
    <row r="680" spans="1:2" s="321" customFormat="1" x14ac:dyDescent="0.25">
      <c r="A680" s="103"/>
      <c r="B680" s="103"/>
    </row>
    <row r="681" spans="1:2" s="321" customFormat="1" x14ac:dyDescent="0.25">
      <c r="A681" s="103"/>
      <c r="B681" s="103"/>
    </row>
    <row r="682" spans="1:2" s="321" customFormat="1" x14ac:dyDescent="0.25">
      <c r="A682" s="103"/>
      <c r="B682" s="103"/>
    </row>
    <row r="683" spans="1:2" s="321" customFormat="1" x14ac:dyDescent="0.25">
      <c r="A683" s="103"/>
      <c r="B683" s="103"/>
    </row>
    <row r="684" spans="1:2" s="321" customFormat="1" x14ac:dyDescent="0.25">
      <c r="A684" s="103"/>
      <c r="B684" s="103"/>
    </row>
    <row r="685" spans="1:2" s="321" customFormat="1" x14ac:dyDescent="0.25">
      <c r="A685" s="103"/>
      <c r="B685" s="103"/>
    </row>
    <row r="686" spans="1:2" s="321" customFormat="1" x14ac:dyDescent="0.25">
      <c r="A686" s="103"/>
      <c r="B686" s="103"/>
    </row>
    <row r="687" spans="1:2" s="321" customFormat="1" x14ac:dyDescent="0.25">
      <c r="A687" s="103"/>
      <c r="B687" s="103"/>
    </row>
    <row r="688" spans="1:2" s="321" customFormat="1" x14ac:dyDescent="0.25">
      <c r="A688" s="103"/>
      <c r="B688" s="103"/>
    </row>
    <row r="689" spans="1:2" s="321" customFormat="1" x14ac:dyDescent="0.25">
      <c r="A689" s="103"/>
      <c r="B689" s="103"/>
    </row>
    <row r="690" spans="1:2" s="321" customFormat="1" x14ac:dyDescent="0.25">
      <c r="A690" s="103"/>
      <c r="B690" s="103"/>
    </row>
    <row r="691" spans="1:2" s="321" customFormat="1" x14ac:dyDescent="0.25">
      <c r="A691" s="103"/>
      <c r="B691" s="103"/>
    </row>
    <row r="692" spans="1:2" s="321" customFormat="1" x14ac:dyDescent="0.25">
      <c r="A692" s="103"/>
      <c r="B692" s="103"/>
    </row>
    <row r="693" spans="1:2" s="321" customFormat="1" x14ac:dyDescent="0.25">
      <c r="A693" s="103"/>
      <c r="B693" s="103"/>
    </row>
    <row r="694" spans="1:2" s="321" customFormat="1" x14ac:dyDescent="0.25">
      <c r="A694" s="103"/>
      <c r="B694" s="101"/>
    </row>
    <row r="695" spans="1:2" s="321" customFormat="1" x14ac:dyDescent="0.25">
      <c r="A695" s="103"/>
    </row>
    <row r="696" spans="1:2" s="321" customFormat="1" x14ac:dyDescent="0.25">
      <c r="A696" s="103"/>
    </row>
    <row r="697" spans="1:2" s="321" customFormat="1" x14ac:dyDescent="0.25">
      <c r="A697" s="103"/>
    </row>
    <row r="698" spans="1:2" s="321" customFormat="1" x14ac:dyDescent="0.25">
      <c r="A698" s="103"/>
      <c r="B698" s="103"/>
    </row>
    <row r="699" spans="1:2" s="321" customFormat="1" x14ac:dyDescent="0.25">
      <c r="A699" s="103"/>
      <c r="B699" s="103"/>
    </row>
    <row r="700" spans="1:2" s="321" customFormat="1" x14ac:dyDescent="0.25">
      <c r="A700" s="103"/>
      <c r="B700" s="103"/>
    </row>
    <row r="701" spans="1:2" s="321" customFormat="1" x14ac:dyDescent="0.25">
      <c r="A701" s="103"/>
      <c r="B701" s="103"/>
    </row>
    <row r="702" spans="1:2" s="321" customFormat="1" x14ac:dyDescent="0.25">
      <c r="A702" s="103"/>
      <c r="B702" s="103"/>
    </row>
    <row r="703" spans="1:2" s="321" customFormat="1" x14ac:dyDescent="0.25">
      <c r="A703" s="103"/>
      <c r="B703" s="103"/>
    </row>
    <row r="704" spans="1:2" s="321" customFormat="1" x14ac:dyDescent="0.25">
      <c r="A704" s="103"/>
      <c r="B704" s="103"/>
    </row>
    <row r="705" spans="1:2" s="321" customFormat="1" x14ac:dyDescent="0.25">
      <c r="A705" s="103"/>
      <c r="B705" s="103"/>
    </row>
    <row r="706" spans="1:2" s="321" customFormat="1" x14ac:dyDescent="0.25">
      <c r="A706" s="103"/>
      <c r="B706" s="103"/>
    </row>
    <row r="707" spans="1:2" s="321" customFormat="1" x14ac:dyDescent="0.25">
      <c r="A707" s="103"/>
      <c r="B707" s="103"/>
    </row>
    <row r="708" spans="1:2" s="321" customFormat="1" x14ac:dyDescent="0.25">
      <c r="A708" s="103"/>
      <c r="B708" s="103"/>
    </row>
    <row r="709" spans="1:2" s="321" customFormat="1" x14ac:dyDescent="0.25">
      <c r="A709" s="103"/>
      <c r="B709" s="103"/>
    </row>
    <row r="710" spans="1:2" s="321" customFormat="1" x14ac:dyDescent="0.25">
      <c r="A710" s="103"/>
      <c r="B710" s="103"/>
    </row>
    <row r="711" spans="1:2" s="321" customFormat="1" x14ac:dyDescent="0.25">
      <c r="A711" s="103"/>
      <c r="B711" s="103"/>
    </row>
    <row r="712" spans="1:2" s="321" customFormat="1" x14ac:dyDescent="0.25">
      <c r="A712" s="103"/>
      <c r="B712" s="101"/>
    </row>
    <row r="713" spans="1:2" s="321" customFormat="1" x14ac:dyDescent="0.25">
      <c r="A713" s="103"/>
    </row>
    <row r="714" spans="1:2" s="321" customFormat="1" x14ac:dyDescent="0.25">
      <c r="A714" s="103"/>
    </row>
    <row r="715" spans="1:2" s="321" customFormat="1" x14ac:dyDescent="0.25">
      <c r="A715" s="103"/>
    </row>
    <row r="716" spans="1:2" s="321" customFormat="1" x14ac:dyDescent="0.25">
      <c r="A716" s="103"/>
      <c r="B716" s="103"/>
    </row>
    <row r="717" spans="1:2" s="321" customFormat="1" x14ac:dyDescent="0.25">
      <c r="A717" s="103"/>
      <c r="B717" s="103"/>
    </row>
    <row r="718" spans="1:2" s="321" customFormat="1" x14ac:dyDescent="0.25">
      <c r="A718" s="103"/>
      <c r="B718" s="103"/>
    </row>
    <row r="719" spans="1:2" s="321" customFormat="1" x14ac:dyDescent="0.25">
      <c r="A719" s="103"/>
      <c r="B719" s="103"/>
    </row>
    <row r="720" spans="1:2" s="321" customFormat="1" x14ac:dyDescent="0.25">
      <c r="A720" s="103"/>
      <c r="B720" s="103"/>
    </row>
    <row r="721" spans="1:2" s="321" customFormat="1" x14ac:dyDescent="0.25">
      <c r="A721" s="103"/>
      <c r="B721" s="103"/>
    </row>
    <row r="722" spans="1:2" s="321" customFormat="1" x14ac:dyDescent="0.25">
      <c r="A722" s="103"/>
      <c r="B722" s="103"/>
    </row>
    <row r="723" spans="1:2" s="321" customFormat="1" x14ac:dyDescent="0.25">
      <c r="A723" s="103"/>
      <c r="B723" s="103"/>
    </row>
    <row r="724" spans="1:2" s="321" customFormat="1" x14ac:dyDescent="0.25">
      <c r="A724" s="103"/>
      <c r="B724" s="103"/>
    </row>
    <row r="725" spans="1:2" s="321" customFormat="1" x14ac:dyDescent="0.25">
      <c r="A725" s="103"/>
      <c r="B725" s="103"/>
    </row>
    <row r="726" spans="1:2" s="321" customFormat="1" x14ac:dyDescent="0.25">
      <c r="A726" s="103"/>
      <c r="B726" s="103"/>
    </row>
    <row r="727" spans="1:2" s="321" customFormat="1" x14ac:dyDescent="0.25">
      <c r="A727" s="103"/>
      <c r="B727" s="103"/>
    </row>
    <row r="728" spans="1:2" s="321" customFormat="1" x14ac:dyDescent="0.25">
      <c r="A728" s="103"/>
      <c r="B728" s="103"/>
    </row>
    <row r="729" spans="1:2" s="321" customFormat="1" x14ac:dyDescent="0.25">
      <c r="A729" s="103"/>
      <c r="B729" s="103"/>
    </row>
    <row r="730" spans="1:2" s="321" customFormat="1" x14ac:dyDescent="0.25">
      <c r="A730" s="103"/>
      <c r="B730" s="103"/>
    </row>
    <row r="731" spans="1:2" s="321" customFormat="1" x14ac:dyDescent="0.25">
      <c r="A731" s="103"/>
      <c r="B731" s="103"/>
    </row>
    <row r="732" spans="1:2" s="321" customFormat="1" x14ac:dyDescent="0.25">
      <c r="A732" s="103"/>
      <c r="B732" s="103"/>
    </row>
    <row r="733" spans="1:2" s="321" customFormat="1" x14ac:dyDescent="0.25">
      <c r="A733" s="103"/>
      <c r="B733" s="103"/>
    </row>
    <row r="734" spans="1:2" s="321" customFormat="1" x14ac:dyDescent="0.25">
      <c r="A734" s="103"/>
      <c r="B734" s="103"/>
    </row>
    <row r="735" spans="1:2" s="321" customFormat="1" x14ac:dyDescent="0.25">
      <c r="A735" s="103"/>
      <c r="B735" s="103"/>
    </row>
    <row r="736" spans="1:2" s="321" customFormat="1" x14ac:dyDescent="0.25">
      <c r="A736" s="103"/>
      <c r="B736" s="103"/>
    </row>
    <row r="737" spans="1:2" s="321" customFormat="1" x14ac:dyDescent="0.25">
      <c r="A737" s="103"/>
      <c r="B737" s="103"/>
    </row>
    <row r="738" spans="1:2" s="321" customFormat="1" x14ac:dyDescent="0.25">
      <c r="A738" s="103"/>
      <c r="B738" s="103"/>
    </row>
    <row r="739" spans="1:2" s="321" customFormat="1" x14ac:dyDescent="0.25">
      <c r="A739" s="103"/>
      <c r="B739" s="103"/>
    </row>
    <row r="740" spans="1:2" s="321" customFormat="1" x14ac:dyDescent="0.25">
      <c r="A740" s="103"/>
      <c r="B740" s="103"/>
    </row>
    <row r="741" spans="1:2" s="321" customFormat="1" x14ac:dyDescent="0.25">
      <c r="A741" s="103"/>
      <c r="B741" s="103"/>
    </row>
    <row r="742" spans="1:2" s="321" customFormat="1" x14ac:dyDescent="0.25">
      <c r="A742" s="103"/>
      <c r="B742" s="103"/>
    </row>
    <row r="743" spans="1:2" s="321" customFormat="1" x14ac:dyDescent="0.25">
      <c r="A743" s="103"/>
      <c r="B743" s="103"/>
    </row>
    <row r="744" spans="1:2" s="321" customFormat="1" x14ac:dyDescent="0.25">
      <c r="A744" s="103"/>
      <c r="B744" s="103"/>
    </row>
    <row r="745" spans="1:2" s="321" customFormat="1" x14ac:dyDescent="0.25">
      <c r="A745" s="103"/>
      <c r="B745" s="103"/>
    </row>
    <row r="746" spans="1:2" s="321" customFormat="1" x14ac:dyDescent="0.25">
      <c r="A746" s="103"/>
      <c r="B746" s="103"/>
    </row>
    <row r="747" spans="1:2" s="321" customFormat="1" x14ac:dyDescent="0.25">
      <c r="A747" s="103"/>
      <c r="B747" s="103"/>
    </row>
    <row r="748" spans="1:2" s="321" customFormat="1" x14ac:dyDescent="0.25">
      <c r="A748" s="103"/>
      <c r="B748" s="103"/>
    </row>
    <row r="749" spans="1:2" s="321" customFormat="1" x14ac:dyDescent="0.25">
      <c r="A749" s="103"/>
      <c r="B749" s="103"/>
    </row>
    <row r="750" spans="1:2" s="321" customFormat="1" x14ac:dyDescent="0.25">
      <c r="A750" s="103"/>
      <c r="B750" s="103"/>
    </row>
    <row r="751" spans="1:2" s="321" customFormat="1" x14ac:dyDescent="0.25">
      <c r="A751" s="103"/>
      <c r="B751" s="103"/>
    </row>
    <row r="752" spans="1:2" s="321" customFormat="1" x14ac:dyDescent="0.25">
      <c r="A752" s="103"/>
      <c r="B752" s="103"/>
    </row>
    <row r="753" spans="1:2" s="321" customFormat="1" x14ac:dyDescent="0.25">
      <c r="A753" s="103"/>
      <c r="B753" s="103"/>
    </row>
    <row r="754" spans="1:2" s="321" customFormat="1" x14ac:dyDescent="0.25">
      <c r="A754" s="103"/>
      <c r="B754" s="103"/>
    </row>
    <row r="755" spans="1:2" s="321" customFormat="1" x14ac:dyDescent="0.25">
      <c r="A755" s="103"/>
      <c r="B755" s="103"/>
    </row>
    <row r="756" spans="1:2" s="321" customFormat="1" x14ac:dyDescent="0.25">
      <c r="A756" s="103"/>
      <c r="B756" s="103"/>
    </row>
    <row r="757" spans="1:2" s="321" customFormat="1" x14ac:dyDescent="0.25">
      <c r="A757" s="103"/>
      <c r="B757" s="103"/>
    </row>
    <row r="758" spans="1:2" s="321" customFormat="1" x14ac:dyDescent="0.25">
      <c r="A758" s="103"/>
      <c r="B758" s="103"/>
    </row>
    <row r="759" spans="1:2" s="321" customFormat="1" x14ac:dyDescent="0.25">
      <c r="A759" s="103"/>
      <c r="B759" s="103"/>
    </row>
    <row r="760" spans="1:2" s="321" customFormat="1" x14ac:dyDescent="0.25">
      <c r="A760" s="103"/>
      <c r="B760" s="103"/>
    </row>
    <row r="761" spans="1:2" s="321" customFormat="1" x14ac:dyDescent="0.25">
      <c r="A761" s="103"/>
      <c r="B761" s="103"/>
    </row>
    <row r="762" spans="1:2" s="321" customFormat="1" x14ac:dyDescent="0.25">
      <c r="A762" s="103"/>
      <c r="B762" s="103"/>
    </row>
    <row r="763" spans="1:2" s="321" customFormat="1" x14ac:dyDescent="0.25">
      <c r="A763" s="103"/>
      <c r="B763" s="103"/>
    </row>
    <row r="764" spans="1:2" s="321" customFormat="1" x14ac:dyDescent="0.25">
      <c r="A764" s="103"/>
      <c r="B764" s="103"/>
    </row>
    <row r="765" spans="1:2" s="321" customFormat="1" x14ac:dyDescent="0.25">
      <c r="A765" s="103"/>
      <c r="B765" s="103"/>
    </row>
    <row r="766" spans="1:2" s="321" customFormat="1" x14ac:dyDescent="0.25">
      <c r="A766" s="103"/>
      <c r="B766" s="103"/>
    </row>
    <row r="767" spans="1:2" s="321" customFormat="1" x14ac:dyDescent="0.25">
      <c r="A767" s="103"/>
      <c r="B767" s="103"/>
    </row>
    <row r="768" spans="1:2" s="321" customFormat="1" x14ac:dyDescent="0.25">
      <c r="A768" s="103"/>
      <c r="B768" s="103"/>
    </row>
    <row r="769" spans="1:2" s="321" customFormat="1" x14ac:dyDescent="0.25">
      <c r="A769" s="103"/>
      <c r="B769" s="103"/>
    </row>
    <row r="770" spans="1:2" s="321" customFormat="1" x14ac:dyDescent="0.25">
      <c r="A770" s="103"/>
      <c r="B770" s="103"/>
    </row>
    <row r="771" spans="1:2" s="321" customFormat="1" x14ac:dyDescent="0.25">
      <c r="A771" s="103"/>
      <c r="B771" s="103"/>
    </row>
    <row r="772" spans="1:2" s="321" customFormat="1" x14ac:dyDescent="0.25">
      <c r="A772" s="103"/>
      <c r="B772" s="101"/>
    </row>
    <row r="773" spans="1:2" s="321" customFormat="1" x14ac:dyDescent="0.25">
      <c r="A773" s="103"/>
    </row>
    <row r="774" spans="1:2" s="321" customFormat="1" x14ac:dyDescent="0.25">
      <c r="A774" s="103"/>
    </row>
    <row r="775" spans="1:2" s="321" customFormat="1" x14ac:dyDescent="0.25">
      <c r="A775" s="103"/>
    </row>
    <row r="776" spans="1:2" s="321" customFormat="1" x14ac:dyDescent="0.25">
      <c r="A776" s="103"/>
    </row>
    <row r="777" spans="1:2" s="321" customFormat="1" x14ac:dyDescent="0.25">
      <c r="A777" s="103"/>
      <c r="B777" s="103"/>
    </row>
    <row r="778" spans="1:2" s="321" customFormat="1" x14ac:dyDescent="0.25">
      <c r="A778" s="103"/>
      <c r="B778" s="103"/>
    </row>
    <row r="779" spans="1:2" s="321" customFormat="1" x14ac:dyDescent="0.25">
      <c r="A779" s="103"/>
      <c r="B779" s="103"/>
    </row>
    <row r="780" spans="1:2" s="321" customFormat="1" x14ac:dyDescent="0.25">
      <c r="A780" s="103"/>
      <c r="B780" s="103"/>
    </row>
    <row r="781" spans="1:2" s="321" customFormat="1" x14ac:dyDescent="0.25">
      <c r="A781" s="103"/>
      <c r="B781" s="103"/>
    </row>
    <row r="782" spans="1:2" s="321" customFormat="1" x14ac:dyDescent="0.25">
      <c r="A782" s="103"/>
      <c r="B782" s="103"/>
    </row>
    <row r="783" spans="1:2" s="321" customFormat="1" x14ac:dyDescent="0.25">
      <c r="A783" s="103"/>
      <c r="B783" s="103"/>
    </row>
    <row r="784" spans="1:2" s="321" customFormat="1" x14ac:dyDescent="0.25">
      <c r="A784" s="103"/>
      <c r="B784" s="103"/>
    </row>
    <row r="785" spans="1:2" s="321" customFormat="1" x14ac:dyDescent="0.25">
      <c r="A785" s="103"/>
      <c r="B785" s="101"/>
    </row>
    <row r="786" spans="1:2" s="321" customFormat="1" x14ac:dyDescent="0.25">
      <c r="A786" s="103"/>
    </row>
    <row r="787" spans="1:2" s="321" customFormat="1" x14ac:dyDescent="0.25">
      <c r="A787" s="103"/>
    </row>
    <row r="788" spans="1:2" s="321" customFormat="1" x14ac:dyDescent="0.25">
      <c r="A788" s="103"/>
    </row>
    <row r="789" spans="1:2" s="321" customFormat="1" x14ac:dyDescent="0.25">
      <c r="A789" s="103"/>
      <c r="B789" s="103"/>
    </row>
    <row r="790" spans="1:2" s="321" customFormat="1" x14ac:dyDescent="0.25">
      <c r="A790" s="103"/>
      <c r="B790" s="103"/>
    </row>
    <row r="791" spans="1:2" s="321" customFormat="1" x14ac:dyDescent="0.25">
      <c r="A791" s="103"/>
      <c r="B791" s="103"/>
    </row>
    <row r="792" spans="1:2" s="321" customFormat="1" x14ac:dyDescent="0.25">
      <c r="A792" s="103"/>
      <c r="B792" s="103"/>
    </row>
    <row r="793" spans="1:2" s="321" customFormat="1" x14ac:dyDescent="0.25">
      <c r="A793" s="103"/>
      <c r="B793" s="103"/>
    </row>
    <row r="794" spans="1:2" s="321" customFormat="1" x14ac:dyDescent="0.25">
      <c r="A794" s="103"/>
      <c r="B794" s="103"/>
    </row>
    <row r="795" spans="1:2" s="321" customFormat="1" x14ac:dyDescent="0.25">
      <c r="A795" s="103"/>
      <c r="B795" s="103"/>
    </row>
    <row r="796" spans="1:2" s="321" customFormat="1" x14ac:dyDescent="0.25">
      <c r="A796" s="103"/>
      <c r="B796" s="103"/>
    </row>
    <row r="797" spans="1:2" s="321" customFormat="1" x14ac:dyDescent="0.25">
      <c r="A797" s="103"/>
      <c r="B797" s="101"/>
    </row>
    <row r="798" spans="1:2" s="321" customFormat="1" x14ac:dyDescent="0.25">
      <c r="A798" s="103"/>
    </row>
    <row r="799" spans="1:2" s="321" customFormat="1" x14ac:dyDescent="0.25">
      <c r="A799" s="103"/>
    </row>
    <row r="800" spans="1:2" s="321" customFormat="1" x14ac:dyDescent="0.25">
      <c r="A800" s="103"/>
    </row>
    <row r="801" spans="1:2" s="321" customFormat="1" x14ac:dyDescent="0.25">
      <c r="A801" s="103"/>
      <c r="B801" s="101"/>
    </row>
    <row r="802" spans="1:2" s="321" customFormat="1" x14ac:dyDescent="0.25">
      <c r="A802" s="103"/>
    </row>
    <row r="803" spans="1:2" s="321" customFormat="1" x14ac:dyDescent="0.25">
      <c r="A803" s="103"/>
    </row>
    <row r="804" spans="1:2" s="321" customFormat="1" x14ac:dyDescent="0.25">
      <c r="A804" s="103"/>
    </row>
    <row r="805" spans="1:2" s="321" customFormat="1" x14ac:dyDescent="0.25">
      <c r="A805" s="103"/>
      <c r="B805" s="103"/>
    </row>
    <row r="806" spans="1:2" s="321" customFormat="1" x14ac:dyDescent="0.25">
      <c r="A806" s="103"/>
      <c r="B806" s="103"/>
    </row>
    <row r="807" spans="1:2" s="321" customFormat="1" x14ac:dyDescent="0.25">
      <c r="A807" s="103"/>
      <c r="B807" s="103"/>
    </row>
    <row r="808" spans="1:2" s="321" customFormat="1" x14ac:dyDescent="0.25">
      <c r="A808" s="103"/>
      <c r="B808" s="103"/>
    </row>
    <row r="809" spans="1:2" s="321" customFormat="1" x14ac:dyDescent="0.25">
      <c r="A809" s="103"/>
      <c r="B809" s="101"/>
    </row>
    <row r="810" spans="1:2" s="321" customFormat="1" x14ac:dyDescent="0.25">
      <c r="A810" s="103"/>
    </row>
    <row r="811" spans="1:2" s="321" customFormat="1" x14ac:dyDescent="0.25">
      <c r="A811" s="103"/>
    </row>
    <row r="812" spans="1:2" s="321" customFormat="1" x14ac:dyDescent="0.25">
      <c r="A812" s="103"/>
    </row>
    <row r="813" spans="1:2" s="321" customFormat="1" x14ac:dyDescent="0.25">
      <c r="A813" s="103"/>
    </row>
    <row r="814" spans="1:2" s="321" customFormat="1" x14ac:dyDescent="0.25">
      <c r="A814" s="103"/>
      <c r="B814" s="101"/>
    </row>
    <row r="815" spans="1:2" s="321" customFormat="1" x14ac:dyDescent="0.25">
      <c r="A815" s="103"/>
    </row>
    <row r="816" spans="1:2" s="321" customFormat="1" x14ac:dyDescent="0.25">
      <c r="A816" s="103"/>
    </row>
    <row r="817" spans="1:2" s="321" customFormat="1" x14ac:dyDescent="0.25">
      <c r="A817" s="103"/>
    </row>
    <row r="818" spans="1:2" s="321" customFormat="1" x14ac:dyDescent="0.25">
      <c r="A818" s="103"/>
    </row>
    <row r="819" spans="1:2" s="321" customFormat="1" x14ac:dyDescent="0.25">
      <c r="A819" s="103"/>
      <c r="B819" s="103"/>
    </row>
    <row r="820" spans="1:2" s="321" customFormat="1" x14ac:dyDescent="0.25">
      <c r="A820" s="103"/>
      <c r="B820" s="103"/>
    </row>
    <row r="821" spans="1:2" s="321" customFormat="1" x14ac:dyDescent="0.25">
      <c r="A821" s="103"/>
      <c r="B821" s="103"/>
    </row>
    <row r="822" spans="1:2" s="321" customFormat="1" x14ac:dyDescent="0.25">
      <c r="A822" s="103"/>
      <c r="B822" s="103"/>
    </row>
    <row r="823" spans="1:2" s="321" customFormat="1" x14ac:dyDescent="0.25">
      <c r="A823" s="103"/>
      <c r="B823" s="103"/>
    </row>
    <row r="824" spans="1:2" s="321" customFormat="1" x14ac:dyDescent="0.25">
      <c r="A824" s="103"/>
      <c r="B824" s="103"/>
    </row>
    <row r="825" spans="1:2" s="321" customFormat="1" x14ac:dyDescent="0.25">
      <c r="A825" s="103"/>
      <c r="B825" s="103"/>
    </row>
    <row r="826" spans="1:2" s="321" customFormat="1" x14ac:dyDescent="0.25">
      <c r="A826" s="103"/>
      <c r="B826" s="103"/>
    </row>
    <row r="827" spans="1:2" s="321" customFormat="1" x14ac:dyDescent="0.25">
      <c r="A827" s="103"/>
      <c r="B827" s="103"/>
    </row>
    <row r="828" spans="1:2" s="321" customFormat="1" x14ac:dyDescent="0.25">
      <c r="A828" s="103"/>
      <c r="B828" s="103"/>
    </row>
    <row r="829" spans="1:2" s="321" customFormat="1" x14ac:dyDescent="0.25">
      <c r="A829" s="103"/>
      <c r="B829" s="103"/>
    </row>
    <row r="830" spans="1:2" s="321" customFormat="1" x14ac:dyDescent="0.25">
      <c r="A830" s="103"/>
      <c r="B830" s="103"/>
    </row>
    <row r="831" spans="1:2" s="321" customFormat="1" x14ac:dyDescent="0.25">
      <c r="A831" s="103"/>
      <c r="B831" s="103"/>
    </row>
    <row r="832" spans="1:2" s="321" customFormat="1" x14ac:dyDescent="0.25">
      <c r="A832" s="103"/>
      <c r="B832" s="103"/>
    </row>
    <row r="833" spans="1:2" s="321" customFormat="1" x14ac:dyDescent="0.25">
      <c r="A833" s="103"/>
      <c r="B833" s="103"/>
    </row>
    <row r="834" spans="1:2" s="321" customFormat="1" x14ac:dyDescent="0.25">
      <c r="A834" s="103"/>
      <c r="B834" s="103"/>
    </row>
    <row r="835" spans="1:2" s="321" customFormat="1" x14ac:dyDescent="0.25">
      <c r="A835" s="103"/>
      <c r="B835" s="103"/>
    </row>
    <row r="836" spans="1:2" s="321" customFormat="1" x14ac:dyDescent="0.25">
      <c r="A836" s="103"/>
      <c r="B836" s="103"/>
    </row>
    <row r="837" spans="1:2" s="321" customFormat="1" x14ac:dyDescent="0.25">
      <c r="A837" s="103"/>
      <c r="B837" s="103"/>
    </row>
    <row r="838" spans="1:2" s="321" customFormat="1" x14ac:dyDescent="0.25">
      <c r="A838" s="103"/>
      <c r="B838" s="103"/>
    </row>
    <row r="839" spans="1:2" s="321" customFormat="1" x14ac:dyDescent="0.25">
      <c r="A839" s="103"/>
      <c r="B839" s="103"/>
    </row>
    <row r="840" spans="1:2" s="321" customFormat="1" x14ac:dyDescent="0.25">
      <c r="A840" s="103"/>
      <c r="B840" s="103"/>
    </row>
    <row r="841" spans="1:2" s="321" customFormat="1" x14ac:dyDescent="0.25">
      <c r="A841" s="103"/>
      <c r="B841" s="101"/>
    </row>
    <row r="842" spans="1:2" s="321" customFormat="1" x14ac:dyDescent="0.25">
      <c r="A842" s="103"/>
    </row>
    <row r="843" spans="1:2" s="321" customFormat="1" x14ac:dyDescent="0.25">
      <c r="A843" s="103"/>
    </row>
    <row r="844" spans="1:2" s="321" customFormat="1" x14ac:dyDescent="0.25">
      <c r="A844" s="103"/>
    </row>
    <row r="845" spans="1:2" s="321" customFormat="1" x14ac:dyDescent="0.25">
      <c r="A845" s="103"/>
    </row>
    <row r="846" spans="1:2" s="321" customFormat="1" x14ac:dyDescent="0.25">
      <c r="A846" s="103"/>
      <c r="B846" s="103"/>
    </row>
    <row r="847" spans="1:2" s="321" customFormat="1" x14ac:dyDescent="0.25">
      <c r="A847" s="103"/>
      <c r="B847" s="103"/>
    </row>
    <row r="848" spans="1:2" s="321" customFormat="1" x14ac:dyDescent="0.25">
      <c r="A848" s="103"/>
      <c r="B848" s="103"/>
    </row>
    <row r="849" spans="1:2" s="321" customFormat="1" x14ac:dyDescent="0.25">
      <c r="A849" s="103"/>
      <c r="B849" s="103"/>
    </row>
    <row r="850" spans="1:2" s="321" customFormat="1" x14ac:dyDescent="0.25">
      <c r="A850" s="103"/>
      <c r="B850" s="103"/>
    </row>
    <row r="851" spans="1:2" s="321" customFormat="1" x14ac:dyDescent="0.25">
      <c r="A851" s="103"/>
      <c r="B851" s="101"/>
    </row>
    <row r="852" spans="1:2" s="321" customFormat="1" x14ac:dyDescent="0.25">
      <c r="A852" s="103"/>
    </row>
    <row r="853" spans="1:2" s="321" customFormat="1" x14ac:dyDescent="0.25">
      <c r="A853" s="103"/>
    </row>
    <row r="854" spans="1:2" s="321" customFormat="1" x14ac:dyDescent="0.25">
      <c r="A854" s="103"/>
    </row>
    <row r="855" spans="1:2" s="321" customFormat="1" x14ac:dyDescent="0.25">
      <c r="A855" s="103"/>
    </row>
    <row r="856" spans="1:2" s="321" customFormat="1" x14ac:dyDescent="0.25">
      <c r="A856" s="103"/>
      <c r="B856" s="103"/>
    </row>
    <row r="857" spans="1:2" s="321" customFormat="1" x14ac:dyDescent="0.25">
      <c r="A857" s="103"/>
      <c r="B857" s="103"/>
    </row>
    <row r="858" spans="1:2" s="321" customFormat="1" x14ac:dyDescent="0.25">
      <c r="A858" s="103"/>
      <c r="B858" s="103"/>
    </row>
    <row r="859" spans="1:2" s="321" customFormat="1" x14ac:dyDescent="0.25">
      <c r="A859" s="103"/>
      <c r="B859" s="103"/>
    </row>
    <row r="860" spans="1:2" s="321" customFormat="1" x14ac:dyDescent="0.25">
      <c r="A860" s="103"/>
      <c r="B860" s="103"/>
    </row>
    <row r="861" spans="1:2" s="321" customFormat="1" x14ac:dyDescent="0.25">
      <c r="A861" s="103"/>
      <c r="B861" s="103"/>
    </row>
    <row r="862" spans="1:2" s="321" customFormat="1" x14ac:dyDescent="0.25">
      <c r="A862" s="103"/>
      <c r="B862" s="103"/>
    </row>
    <row r="863" spans="1:2" s="321" customFormat="1" x14ac:dyDescent="0.25">
      <c r="A863" s="103"/>
      <c r="B863" s="103"/>
    </row>
    <row r="864" spans="1:2" s="321" customFormat="1" x14ac:dyDescent="0.25">
      <c r="A864" s="103"/>
      <c r="B864" s="103"/>
    </row>
    <row r="865" spans="1:2" s="321" customFormat="1" x14ac:dyDescent="0.25">
      <c r="A865" s="103"/>
      <c r="B865" s="103"/>
    </row>
    <row r="866" spans="1:2" s="321" customFormat="1" x14ac:dyDescent="0.25">
      <c r="A866" s="103"/>
      <c r="B866" s="103"/>
    </row>
    <row r="867" spans="1:2" s="321" customFormat="1" x14ac:dyDescent="0.25">
      <c r="A867" s="103"/>
      <c r="B867" s="103"/>
    </row>
    <row r="868" spans="1:2" s="321" customFormat="1" x14ac:dyDescent="0.25">
      <c r="A868" s="103"/>
      <c r="B868" s="103"/>
    </row>
    <row r="869" spans="1:2" s="321" customFormat="1" x14ac:dyDescent="0.25">
      <c r="A869" s="103"/>
      <c r="B869" s="103"/>
    </row>
    <row r="870" spans="1:2" s="321" customFormat="1" x14ac:dyDescent="0.25">
      <c r="A870" s="103"/>
      <c r="B870" s="103"/>
    </row>
    <row r="871" spans="1:2" s="321" customFormat="1" x14ac:dyDescent="0.25">
      <c r="A871" s="103"/>
      <c r="B871" s="103"/>
    </row>
    <row r="872" spans="1:2" s="321" customFormat="1" x14ac:dyDescent="0.25">
      <c r="A872" s="103"/>
      <c r="B872" s="103"/>
    </row>
    <row r="873" spans="1:2" s="321" customFormat="1" x14ac:dyDescent="0.25">
      <c r="A873" s="103"/>
      <c r="B873" s="103"/>
    </row>
    <row r="874" spans="1:2" s="321" customFormat="1" x14ac:dyDescent="0.25">
      <c r="A874" s="103"/>
      <c r="B874" s="103"/>
    </row>
    <row r="875" spans="1:2" s="321" customFormat="1" x14ac:dyDescent="0.25">
      <c r="A875" s="103"/>
      <c r="B875" s="103"/>
    </row>
    <row r="876" spans="1:2" s="321" customFormat="1" x14ac:dyDescent="0.25">
      <c r="A876" s="103"/>
      <c r="B876" s="103"/>
    </row>
    <row r="877" spans="1:2" s="321" customFormat="1" x14ac:dyDescent="0.25">
      <c r="A877" s="103"/>
      <c r="B877" s="103"/>
    </row>
    <row r="878" spans="1:2" s="321" customFormat="1" x14ac:dyDescent="0.25">
      <c r="A878" s="103"/>
      <c r="B878" s="103"/>
    </row>
    <row r="879" spans="1:2" s="321" customFormat="1" x14ac:dyDescent="0.25">
      <c r="A879" s="103"/>
      <c r="B879" s="103"/>
    </row>
    <row r="880" spans="1:2" s="321" customFormat="1" x14ac:dyDescent="0.25">
      <c r="A880" s="103"/>
      <c r="B880" s="103"/>
    </row>
    <row r="881" spans="1:2" s="321" customFormat="1" x14ac:dyDescent="0.25">
      <c r="A881" s="103"/>
      <c r="B881" s="103"/>
    </row>
    <row r="882" spans="1:2" s="321" customFormat="1" x14ac:dyDescent="0.25">
      <c r="A882" s="103"/>
      <c r="B882" s="101"/>
    </row>
    <row r="883" spans="1:2" s="321" customFormat="1" x14ac:dyDescent="0.25">
      <c r="A883" s="103"/>
    </row>
    <row r="884" spans="1:2" s="321" customFormat="1" x14ac:dyDescent="0.25">
      <c r="A884" s="103"/>
    </row>
    <row r="885" spans="1:2" s="321" customFormat="1" x14ac:dyDescent="0.25">
      <c r="A885" s="103"/>
    </row>
    <row r="886" spans="1:2" s="321" customFormat="1" x14ac:dyDescent="0.25">
      <c r="A886" s="103"/>
    </row>
    <row r="887" spans="1:2" s="321" customFormat="1" x14ac:dyDescent="0.25">
      <c r="A887" s="103"/>
      <c r="B887" s="101"/>
    </row>
    <row r="888" spans="1:2" s="321" customFormat="1" x14ac:dyDescent="0.25">
      <c r="A888" s="103"/>
    </row>
    <row r="889" spans="1:2" s="321" customFormat="1" x14ac:dyDescent="0.25">
      <c r="A889" s="103"/>
    </row>
    <row r="890" spans="1:2" s="321" customFormat="1" x14ac:dyDescent="0.25">
      <c r="A890" s="103"/>
    </row>
    <row r="891" spans="1:2" s="321" customFormat="1" x14ac:dyDescent="0.25">
      <c r="A891" s="103"/>
    </row>
    <row r="892" spans="1:2" s="321" customFormat="1" x14ac:dyDescent="0.25">
      <c r="A892" s="103"/>
    </row>
    <row r="893" spans="1:2" s="321" customFormat="1" x14ac:dyDescent="0.25">
      <c r="A893" s="103"/>
      <c r="B893" s="103"/>
    </row>
    <row r="894" spans="1:2" s="321" customFormat="1" x14ac:dyDescent="0.25">
      <c r="A894" s="103"/>
      <c r="B894" s="103"/>
    </row>
    <row r="895" spans="1:2" s="321" customFormat="1" x14ac:dyDescent="0.25">
      <c r="A895" s="103"/>
      <c r="B895" s="103"/>
    </row>
    <row r="896" spans="1:2" s="321" customFormat="1" x14ac:dyDescent="0.25">
      <c r="A896" s="103"/>
      <c r="B896" s="103"/>
    </row>
    <row r="897" spans="1:2" s="321" customFormat="1" x14ac:dyDescent="0.25">
      <c r="A897" s="103"/>
      <c r="B897" s="103"/>
    </row>
    <row r="898" spans="1:2" s="321" customFormat="1" x14ac:dyDescent="0.25">
      <c r="A898" s="103"/>
      <c r="B898" s="103"/>
    </row>
    <row r="899" spans="1:2" s="321" customFormat="1" x14ac:dyDescent="0.25">
      <c r="A899" s="103"/>
      <c r="B899" s="103"/>
    </row>
    <row r="900" spans="1:2" s="321" customFormat="1" x14ac:dyDescent="0.25">
      <c r="A900" s="103"/>
      <c r="B900" s="103"/>
    </row>
    <row r="901" spans="1:2" s="321" customFormat="1" x14ac:dyDescent="0.25">
      <c r="A901" s="103"/>
      <c r="B901" s="103"/>
    </row>
    <row r="902" spans="1:2" s="321" customFormat="1" x14ac:dyDescent="0.25">
      <c r="A902" s="103"/>
      <c r="B902" s="103"/>
    </row>
    <row r="903" spans="1:2" s="321" customFormat="1" x14ac:dyDescent="0.25">
      <c r="A903" s="103"/>
      <c r="B903" s="103"/>
    </row>
    <row r="904" spans="1:2" s="321" customFormat="1" x14ac:dyDescent="0.25">
      <c r="A904" s="103"/>
      <c r="B904" s="103"/>
    </row>
    <row r="905" spans="1:2" s="321" customFormat="1" x14ac:dyDescent="0.25">
      <c r="A905" s="103"/>
      <c r="B905" s="103"/>
    </row>
    <row r="906" spans="1:2" s="321" customFormat="1" x14ac:dyDescent="0.25">
      <c r="A906" s="103"/>
      <c r="B906" s="103"/>
    </row>
    <row r="907" spans="1:2" s="321" customFormat="1" x14ac:dyDescent="0.25">
      <c r="A907" s="103"/>
      <c r="B907" s="103"/>
    </row>
    <row r="908" spans="1:2" s="321" customFormat="1" x14ac:dyDescent="0.25">
      <c r="A908" s="103"/>
      <c r="B908" s="103"/>
    </row>
    <row r="909" spans="1:2" s="321" customFormat="1" x14ac:dyDescent="0.25">
      <c r="A909" s="103"/>
      <c r="B909" s="103"/>
    </row>
    <row r="910" spans="1:2" s="321" customFormat="1" x14ac:dyDescent="0.25">
      <c r="A910" s="103"/>
      <c r="B910" s="103"/>
    </row>
    <row r="911" spans="1:2" s="321" customFormat="1" x14ac:dyDescent="0.25">
      <c r="A911" s="103"/>
      <c r="B911" s="103"/>
    </row>
    <row r="912" spans="1:2" s="321" customFormat="1" x14ac:dyDescent="0.25">
      <c r="A912" s="103"/>
      <c r="B912" s="103"/>
    </row>
    <row r="913" spans="1:2" s="321" customFormat="1" x14ac:dyDescent="0.25">
      <c r="A913" s="103"/>
      <c r="B913" s="103"/>
    </row>
    <row r="914" spans="1:2" s="321" customFormat="1" x14ac:dyDescent="0.25">
      <c r="A914" s="103"/>
      <c r="B914" s="103"/>
    </row>
    <row r="915" spans="1:2" s="321" customFormat="1" x14ac:dyDescent="0.25">
      <c r="A915" s="103"/>
      <c r="B915" s="103"/>
    </row>
    <row r="916" spans="1:2" s="321" customFormat="1" x14ac:dyDescent="0.25">
      <c r="A916" s="103"/>
      <c r="B916" s="103"/>
    </row>
    <row r="917" spans="1:2" s="321" customFormat="1" x14ac:dyDescent="0.25">
      <c r="A917" s="103"/>
      <c r="B917" s="103"/>
    </row>
    <row r="918" spans="1:2" s="321" customFormat="1" x14ac:dyDescent="0.25">
      <c r="A918" s="103"/>
      <c r="B918" s="103"/>
    </row>
    <row r="919" spans="1:2" s="321" customFormat="1" x14ac:dyDescent="0.25">
      <c r="A919" s="103"/>
      <c r="B919" s="103"/>
    </row>
    <row r="920" spans="1:2" s="321" customFormat="1" x14ac:dyDescent="0.25">
      <c r="A920" s="103"/>
      <c r="B920" s="103"/>
    </row>
    <row r="921" spans="1:2" s="321" customFormat="1" x14ac:dyDescent="0.25">
      <c r="A921" s="103"/>
      <c r="B921" s="103"/>
    </row>
    <row r="922" spans="1:2" s="321" customFormat="1" x14ac:dyDescent="0.25">
      <c r="A922" s="103"/>
      <c r="B922" s="101"/>
    </row>
    <row r="923" spans="1:2" s="321" customFormat="1" x14ac:dyDescent="0.25">
      <c r="A923" s="103"/>
    </row>
    <row r="924" spans="1:2" s="321" customFormat="1" x14ac:dyDescent="0.25">
      <c r="A924" s="103"/>
    </row>
    <row r="925" spans="1:2" s="321" customFormat="1" x14ac:dyDescent="0.25">
      <c r="A925" s="103"/>
    </row>
    <row r="926" spans="1:2" s="321" customFormat="1" x14ac:dyDescent="0.25">
      <c r="A926" s="103"/>
    </row>
    <row r="927" spans="1:2" s="321" customFormat="1" x14ac:dyDescent="0.25">
      <c r="A927" s="103"/>
      <c r="B927" s="103"/>
    </row>
    <row r="928" spans="1:2" s="321" customFormat="1" x14ac:dyDescent="0.25">
      <c r="A928" s="103"/>
      <c r="B928" s="103"/>
    </row>
    <row r="929" spans="1:2" s="321" customFormat="1" x14ac:dyDescent="0.25">
      <c r="A929" s="103"/>
      <c r="B929" s="103"/>
    </row>
    <row r="930" spans="1:2" s="321" customFormat="1" x14ac:dyDescent="0.25">
      <c r="A930" s="103"/>
      <c r="B930" s="103"/>
    </row>
    <row r="931" spans="1:2" s="321" customFormat="1" x14ac:dyDescent="0.25">
      <c r="A931" s="103"/>
      <c r="B931" s="103"/>
    </row>
    <row r="932" spans="1:2" s="321" customFormat="1" x14ac:dyDescent="0.25">
      <c r="A932" s="103"/>
      <c r="B932" s="103"/>
    </row>
    <row r="933" spans="1:2" s="321" customFormat="1" x14ac:dyDescent="0.25">
      <c r="A933" s="103"/>
      <c r="B933" s="103"/>
    </row>
    <row r="934" spans="1:2" s="321" customFormat="1" x14ac:dyDescent="0.25">
      <c r="A934" s="103"/>
      <c r="B934" s="103"/>
    </row>
    <row r="935" spans="1:2" s="321" customFormat="1" x14ac:dyDescent="0.25">
      <c r="A935" s="103"/>
      <c r="B935" s="101"/>
    </row>
    <row r="936" spans="1:2" s="321" customFormat="1" x14ac:dyDescent="0.25">
      <c r="A936" s="103"/>
    </row>
    <row r="937" spans="1:2" s="321" customFormat="1" x14ac:dyDescent="0.25">
      <c r="A937" s="103"/>
    </row>
    <row r="938" spans="1:2" s="321" customFormat="1" x14ac:dyDescent="0.25">
      <c r="A938" s="103"/>
    </row>
    <row r="939" spans="1:2" s="321" customFormat="1" x14ac:dyDescent="0.25">
      <c r="A939" s="103"/>
    </row>
    <row r="940" spans="1:2" s="321" customFormat="1" x14ac:dyDescent="0.25">
      <c r="A940" s="103"/>
      <c r="B940" s="103"/>
    </row>
    <row r="941" spans="1:2" s="321" customFormat="1" x14ac:dyDescent="0.25">
      <c r="A941" s="103"/>
      <c r="B941" s="103"/>
    </row>
    <row r="942" spans="1:2" s="321" customFormat="1" x14ac:dyDescent="0.25">
      <c r="A942" s="103"/>
      <c r="B942" s="103"/>
    </row>
    <row r="943" spans="1:2" s="321" customFormat="1" x14ac:dyDescent="0.25">
      <c r="A943" s="103"/>
      <c r="B943" s="103"/>
    </row>
    <row r="944" spans="1:2" s="321" customFormat="1" x14ac:dyDescent="0.25">
      <c r="A944" s="103"/>
      <c r="B944" s="103"/>
    </row>
    <row r="945" spans="1:2" s="321" customFormat="1" x14ac:dyDescent="0.25">
      <c r="A945" s="103"/>
      <c r="B945" s="103"/>
    </row>
    <row r="946" spans="1:2" s="321" customFormat="1" x14ac:dyDescent="0.25">
      <c r="A946" s="103"/>
      <c r="B946" s="103"/>
    </row>
    <row r="947" spans="1:2" s="321" customFormat="1" x14ac:dyDescent="0.25">
      <c r="A947" s="103"/>
      <c r="B947" s="103"/>
    </row>
    <row r="948" spans="1:2" s="321" customFormat="1" x14ac:dyDescent="0.25">
      <c r="A948" s="103"/>
      <c r="B948" s="103"/>
    </row>
    <row r="949" spans="1:2" s="321" customFormat="1" x14ac:dyDescent="0.25">
      <c r="A949" s="103"/>
      <c r="B949" s="103"/>
    </row>
    <row r="950" spans="1:2" s="321" customFormat="1" x14ac:dyDescent="0.25">
      <c r="A950" s="103"/>
      <c r="B950" s="101"/>
    </row>
    <row r="951" spans="1:2" s="321" customFormat="1" x14ac:dyDescent="0.25">
      <c r="A951" s="103"/>
    </row>
    <row r="952" spans="1:2" s="321" customFormat="1" x14ac:dyDescent="0.25">
      <c r="A952" s="103"/>
    </row>
    <row r="953" spans="1:2" s="321" customFormat="1" x14ac:dyDescent="0.25">
      <c r="A953" s="103"/>
    </row>
    <row r="954" spans="1:2" s="321" customFormat="1" x14ac:dyDescent="0.25">
      <c r="A954" s="103"/>
      <c r="B954" s="103"/>
    </row>
    <row r="955" spans="1:2" s="321" customFormat="1" x14ac:dyDescent="0.25">
      <c r="A955" s="103"/>
      <c r="B955" s="103"/>
    </row>
    <row r="956" spans="1:2" s="321" customFormat="1" x14ac:dyDescent="0.25">
      <c r="A956" s="103"/>
      <c r="B956" s="103"/>
    </row>
    <row r="957" spans="1:2" s="321" customFormat="1" x14ac:dyDescent="0.25">
      <c r="A957" s="103"/>
      <c r="B957" s="103"/>
    </row>
    <row r="958" spans="1:2" s="321" customFormat="1" x14ac:dyDescent="0.25">
      <c r="A958" s="103"/>
      <c r="B958" s="103"/>
    </row>
    <row r="959" spans="1:2" s="321" customFormat="1" x14ac:dyDescent="0.25">
      <c r="A959" s="103"/>
      <c r="B959" s="101"/>
    </row>
    <row r="960" spans="1:2" s="321" customFormat="1" x14ac:dyDescent="0.25">
      <c r="A960" s="103"/>
    </row>
    <row r="961" spans="1:2" s="321" customFormat="1" x14ac:dyDescent="0.25">
      <c r="A961" s="103"/>
    </row>
    <row r="962" spans="1:2" s="321" customFormat="1" x14ac:dyDescent="0.25">
      <c r="A962" s="103"/>
    </row>
    <row r="963" spans="1:2" s="321" customFormat="1" x14ac:dyDescent="0.25">
      <c r="A963" s="103"/>
    </row>
    <row r="964" spans="1:2" s="321" customFormat="1" x14ac:dyDescent="0.25">
      <c r="A964" s="103"/>
    </row>
    <row r="965" spans="1:2" s="321" customFormat="1" x14ac:dyDescent="0.25">
      <c r="A965" s="103"/>
      <c r="B965" s="103"/>
    </row>
    <row r="966" spans="1:2" s="321" customFormat="1" x14ac:dyDescent="0.25">
      <c r="A966" s="103"/>
      <c r="B966" s="103"/>
    </row>
    <row r="967" spans="1:2" s="321" customFormat="1" x14ac:dyDescent="0.25">
      <c r="A967" s="103"/>
      <c r="B967" s="103"/>
    </row>
    <row r="968" spans="1:2" s="321" customFormat="1" x14ac:dyDescent="0.25">
      <c r="A968" s="103"/>
      <c r="B968" s="103"/>
    </row>
    <row r="969" spans="1:2" s="321" customFormat="1" x14ac:dyDescent="0.25">
      <c r="A969" s="103"/>
      <c r="B969" s="103"/>
    </row>
    <row r="970" spans="1:2" s="321" customFormat="1" x14ac:dyDescent="0.25">
      <c r="A970" s="103"/>
      <c r="B970" s="103"/>
    </row>
    <row r="971" spans="1:2" s="321" customFormat="1" x14ac:dyDescent="0.25">
      <c r="A971" s="103"/>
      <c r="B971" s="103"/>
    </row>
    <row r="972" spans="1:2" s="321" customFormat="1" x14ac:dyDescent="0.25">
      <c r="A972" s="103"/>
      <c r="B972" s="103"/>
    </row>
    <row r="973" spans="1:2" s="321" customFormat="1" x14ac:dyDescent="0.25">
      <c r="A973" s="103"/>
      <c r="B973" s="103"/>
    </row>
    <row r="974" spans="1:2" s="321" customFormat="1" x14ac:dyDescent="0.25">
      <c r="A974" s="103"/>
      <c r="B974" s="103"/>
    </row>
    <row r="975" spans="1:2" s="321" customFormat="1" x14ac:dyDescent="0.25">
      <c r="A975" s="103"/>
      <c r="B975" s="103"/>
    </row>
    <row r="976" spans="1:2" s="321" customFormat="1" x14ac:dyDescent="0.25">
      <c r="A976" s="103"/>
      <c r="B976" s="103"/>
    </row>
    <row r="977" spans="1:2" s="321" customFormat="1" x14ac:dyDescent="0.25">
      <c r="A977" s="103"/>
      <c r="B977" s="103"/>
    </row>
    <row r="978" spans="1:2" s="321" customFormat="1" x14ac:dyDescent="0.25">
      <c r="A978" s="103"/>
      <c r="B978" s="103"/>
    </row>
    <row r="979" spans="1:2" s="321" customFormat="1" x14ac:dyDescent="0.25">
      <c r="A979" s="103"/>
      <c r="B979" s="103"/>
    </row>
    <row r="980" spans="1:2" s="321" customFormat="1" x14ac:dyDescent="0.25">
      <c r="A980" s="103"/>
      <c r="B980" s="103"/>
    </row>
    <row r="981" spans="1:2" s="321" customFormat="1" x14ac:dyDescent="0.25">
      <c r="A981" s="103"/>
      <c r="B981" s="103"/>
    </row>
    <row r="982" spans="1:2" s="321" customFormat="1" x14ac:dyDescent="0.25">
      <c r="A982" s="103"/>
      <c r="B982" s="101"/>
    </row>
    <row r="983" spans="1:2" s="321" customFormat="1" x14ac:dyDescent="0.25">
      <c r="A983" s="103"/>
    </row>
    <row r="984" spans="1:2" s="321" customFormat="1" x14ac:dyDescent="0.25">
      <c r="A984" s="103"/>
    </row>
    <row r="985" spans="1:2" s="321" customFormat="1" x14ac:dyDescent="0.25">
      <c r="A985" s="103"/>
    </row>
    <row r="986" spans="1:2" s="321" customFormat="1" x14ac:dyDescent="0.25">
      <c r="A986" s="103"/>
    </row>
    <row r="987" spans="1:2" s="321" customFormat="1" x14ac:dyDescent="0.25">
      <c r="A987" s="103"/>
      <c r="B987" s="103"/>
    </row>
    <row r="988" spans="1:2" s="321" customFormat="1" x14ac:dyDescent="0.25">
      <c r="A988" s="103"/>
      <c r="B988" s="103"/>
    </row>
    <row r="989" spans="1:2" s="321" customFormat="1" x14ac:dyDescent="0.25">
      <c r="A989" s="103"/>
      <c r="B989" s="103"/>
    </row>
    <row r="990" spans="1:2" s="321" customFormat="1" x14ac:dyDescent="0.25">
      <c r="A990" s="103"/>
      <c r="B990" s="103"/>
    </row>
    <row r="991" spans="1:2" s="321" customFormat="1" x14ac:dyDescent="0.25">
      <c r="A991" s="103"/>
      <c r="B991" s="103"/>
    </row>
    <row r="992" spans="1:2" s="321" customFormat="1" x14ac:dyDescent="0.25">
      <c r="A992" s="103"/>
      <c r="B992" s="103"/>
    </row>
    <row r="993" spans="1:2" s="321" customFormat="1" x14ac:dyDescent="0.25">
      <c r="A993" s="103"/>
      <c r="B993" s="103"/>
    </row>
    <row r="994" spans="1:2" s="321" customFormat="1" x14ac:dyDescent="0.25">
      <c r="A994" s="103"/>
      <c r="B994" s="103"/>
    </row>
    <row r="995" spans="1:2" s="321" customFormat="1" x14ac:dyDescent="0.25">
      <c r="A995" s="103"/>
      <c r="B995" s="103"/>
    </row>
    <row r="996" spans="1:2" s="321" customFormat="1" x14ac:dyDescent="0.25">
      <c r="A996" s="103"/>
      <c r="B996" s="103"/>
    </row>
    <row r="997" spans="1:2" s="321" customFormat="1" x14ac:dyDescent="0.25">
      <c r="A997" s="103"/>
      <c r="B997" s="101"/>
    </row>
    <row r="998" spans="1:2" s="321" customFormat="1" x14ac:dyDescent="0.25">
      <c r="A998" s="103"/>
    </row>
    <row r="999" spans="1:2" s="321" customFormat="1" x14ac:dyDescent="0.25">
      <c r="A999" s="103"/>
    </row>
    <row r="1000" spans="1:2" s="321" customFormat="1" x14ac:dyDescent="0.25">
      <c r="A1000" s="103"/>
    </row>
    <row r="1001" spans="1:2" s="321" customFormat="1" x14ac:dyDescent="0.25">
      <c r="A1001" s="103"/>
      <c r="B1001" s="103"/>
    </row>
    <row r="1002" spans="1:2" s="321" customFormat="1" x14ac:dyDescent="0.25">
      <c r="A1002" s="103"/>
      <c r="B1002" s="103"/>
    </row>
    <row r="1003" spans="1:2" s="321" customFormat="1" x14ac:dyDescent="0.25">
      <c r="A1003" s="103"/>
      <c r="B1003" s="103"/>
    </row>
    <row r="1004" spans="1:2" s="321" customFormat="1" x14ac:dyDescent="0.25">
      <c r="A1004" s="103"/>
      <c r="B1004" s="103"/>
    </row>
    <row r="1005" spans="1:2" s="321" customFormat="1" x14ac:dyDescent="0.25">
      <c r="A1005" s="103"/>
      <c r="B1005" s="103"/>
    </row>
    <row r="1006" spans="1:2" s="321" customFormat="1" x14ac:dyDescent="0.25">
      <c r="A1006" s="103"/>
      <c r="B1006" s="103"/>
    </row>
    <row r="1007" spans="1:2" s="321" customFormat="1" x14ac:dyDescent="0.25">
      <c r="A1007" s="103"/>
      <c r="B1007" s="103"/>
    </row>
    <row r="1008" spans="1:2" s="321" customFormat="1" x14ac:dyDescent="0.25">
      <c r="A1008" s="103"/>
      <c r="B1008" s="103"/>
    </row>
    <row r="1009" spans="1:2" s="321" customFormat="1" x14ac:dyDescent="0.25">
      <c r="A1009" s="103"/>
      <c r="B1009" s="103"/>
    </row>
    <row r="1010" spans="1:2" s="321" customFormat="1" x14ac:dyDescent="0.25">
      <c r="A1010" s="103"/>
      <c r="B1010" s="103"/>
    </row>
    <row r="1011" spans="1:2" s="321" customFormat="1" x14ac:dyDescent="0.25">
      <c r="A1011" s="103"/>
      <c r="B1011" s="103"/>
    </row>
    <row r="1012" spans="1:2" s="321" customFormat="1" x14ac:dyDescent="0.25">
      <c r="A1012" s="103"/>
      <c r="B1012" s="103"/>
    </row>
    <row r="1013" spans="1:2" s="321" customFormat="1" x14ac:dyDescent="0.25">
      <c r="A1013" s="103"/>
      <c r="B1013" s="103"/>
    </row>
    <row r="1014" spans="1:2" s="321" customFormat="1" x14ac:dyDescent="0.25">
      <c r="A1014" s="103"/>
      <c r="B1014" s="103"/>
    </row>
    <row r="1015" spans="1:2" s="321" customFormat="1" x14ac:dyDescent="0.25">
      <c r="A1015" s="103"/>
      <c r="B1015" s="103"/>
    </row>
    <row r="1016" spans="1:2" s="321" customFormat="1" x14ac:dyDescent="0.25">
      <c r="A1016" s="103"/>
      <c r="B1016" s="103"/>
    </row>
    <row r="1017" spans="1:2" s="321" customFormat="1" x14ac:dyDescent="0.25">
      <c r="A1017" s="103"/>
      <c r="B1017" s="101"/>
    </row>
    <row r="1018" spans="1:2" s="321" customFormat="1" x14ac:dyDescent="0.25">
      <c r="A1018" s="103"/>
    </row>
    <row r="1019" spans="1:2" s="321" customFormat="1" x14ac:dyDescent="0.25">
      <c r="A1019" s="103"/>
    </row>
    <row r="1020" spans="1:2" s="321" customFormat="1" x14ac:dyDescent="0.25">
      <c r="A1020" s="103"/>
    </row>
    <row r="1021" spans="1:2" s="321" customFormat="1" x14ac:dyDescent="0.25">
      <c r="A1021" s="103"/>
    </row>
    <row r="1022" spans="1:2" s="321" customFormat="1" x14ac:dyDescent="0.25">
      <c r="A1022" s="103"/>
      <c r="B1022" s="103"/>
    </row>
    <row r="1023" spans="1:2" s="321" customFormat="1" x14ac:dyDescent="0.25">
      <c r="A1023" s="103"/>
      <c r="B1023" s="103"/>
    </row>
    <row r="1024" spans="1:2" s="321" customFormat="1" x14ac:dyDescent="0.25">
      <c r="A1024" s="103"/>
      <c r="B1024" s="103"/>
    </row>
    <row r="1025" spans="1:2" s="321" customFormat="1" x14ac:dyDescent="0.25">
      <c r="A1025" s="103"/>
      <c r="B1025" s="103"/>
    </row>
    <row r="1026" spans="1:2" s="321" customFormat="1" x14ac:dyDescent="0.25">
      <c r="A1026" s="103"/>
      <c r="B1026" s="103"/>
    </row>
    <row r="1027" spans="1:2" s="321" customFormat="1" x14ac:dyDescent="0.25">
      <c r="A1027" s="103"/>
      <c r="B1027" s="103"/>
    </row>
    <row r="1028" spans="1:2" s="321" customFormat="1" x14ac:dyDescent="0.25">
      <c r="A1028" s="103"/>
      <c r="B1028" s="103"/>
    </row>
    <row r="1029" spans="1:2" s="321" customFormat="1" x14ac:dyDescent="0.25">
      <c r="A1029" s="103"/>
      <c r="B1029" s="103"/>
    </row>
    <row r="1030" spans="1:2" s="321" customFormat="1" x14ac:dyDescent="0.25">
      <c r="A1030" s="103"/>
      <c r="B1030" s="103"/>
    </row>
    <row r="1031" spans="1:2" s="321" customFormat="1" x14ac:dyDescent="0.25">
      <c r="A1031" s="103"/>
      <c r="B1031" s="103"/>
    </row>
    <row r="1032" spans="1:2" s="321" customFormat="1" x14ac:dyDescent="0.25">
      <c r="A1032" s="103"/>
      <c r="B1032" s="103"/>
    </row>
    <row r="1033" spans="1:2" s="321" customFormat="1" x14ac:dyDescent="0.25">
      <c r="A1033" s="103"/>
      <c r="B1033" s="103"/>
    </row>
    <row r="1034" spans="1:2" s="321" customFormat="1" x14ac:dyDescent="0.25">
      <c r="A1034" s="103"/>
      <c r="B1034" s="103"/>
    </row>
    <row r="1035" spans="1:2" s="321" customFormat="1" x14ac:dyDescent="0.25">
      <c r="A1035" s="103"/>
      <c r="B1035" s="103"/>
    </row>
    <row r="1036" spans="1:2" s="321" customFormat="1" x14ac:dyDescent="0.25">
      <c r="A1036" s="103"/>
      <c r="B1036" s="103"/>
    </row>
    <row r="1037" spans="1:2" s="321" customFormat="1" x14ac:dyDescent="0.25">
      <c r="A1037" s="103"/>
      <c r="B1037" s="103"/>
    </row>
    <row r="1038" spans="1:2" s="321" customFormat="1" x14ac:dyDescent="0.25">
      <c r="A1038" s="103"/>
      <c r="B1038" s="103"/>
    </row>
    <row r="1039" spans="1:2" s="321" customFormat="1" x14ac:dyDescent="0.25">
      <c r="A1039" s="103"/>
      <c r="B1039" s="103"/>
    </row>
    <row r="1040" spans="1:2" s="321" customFormat="1" x14ac:dyDescent="0.25">
      <c r="A1040" s="103"/>
      <c r="B1040" s="103"/>
    </row>
    <row r="1041" spans="1:2" s="321" customFormat="1" x14ac:dyDescent="0.25">
      <c r="A1041" s="103"/>
      <c r="B1041" s="103"/>
    </row>
    <row r="1042" spans="1:2" s="321" customFormat="1" x14ac:dyDescent="0.25">
      <c r="A1042" s="103"/>
      <c r="B1042" s="103"/>
    </row>
    <row r="1043" spans="1:2" s="321" customFormat="1" x14ac:dyDescent="0.25">
      <c r="A1043" s="103"/>
      <c r="B1043" s="103"/>
    </row>
    <row r="1044" spans="1:2" s="321" customFormat="1" x14ac:dyDescent="0.25">
      <c r="A1044" s="103"/>
      <c r="B1044" s="103"/>
    </row>
    <row r="1045" spans="1:2" s="321" customFormat="1" x14ac:dyDescent="0.25">
      <c r="A1045" s="103"/>
      <c r="B1045" s="103"/>
    </row>
    <row r="1046" spans="1:2" s="321" customFormat="1" x14ac:dyDescent="0.25">
      <c r="A1046" s="103"/>
      <c r="B1046" s="103"/>
    </row>
    <row r="1047" spans="1:2" s="321" customFormat="1" x14ac:dyDescent="0.25">
      <c r="A1047" s="103"/>
      <c r="B1047" s="103"/>
    </row>
    <row r="1048" spans="1:2" s="321" customFormat="1" x14ac:dyDescent="0.25">
      <c r="A1048" s="103"/>
      <c r="B1048" s="103"/>
    </row>
    <row r="1049" spans="1:2" s="321" customFormat="1" x14ac:dyDescent="0.25">
      <c r="A1049" s="103"/>
      <c r="B1049" s="103"/>
    </row>
    <row r="1050" spans="1:2" s="321" customFormat="1" x14ac:dyDescent="0.25">
      <c r="A1050" s="103"/>
      <c r="B1050" s="103"/>
    </row>
    <row r="1051" spans="1:2" s="321" customFormat="1" x14ac:dyDescent="0.25">
      <c r="A1051" s="103"/>
      <c r="B1051" s="103"/>
    </row>
    <row r="1052" spans="1:2" s="321" customFormat="1" x14ac:dyDescent="0.25">
      <c r="A1052" s="103"/>
      <c r="B1052" s="103"/>
    </row>
    <row r="1053" spans="1:2" s="321" customFormat="1" x14ac:dyDescent="0.25">
      <c r="A1053" s="103"/>
      <c r="B1053" s="103"/>
    </row>
    <row r="1054" spans="1:2" s="321" customFormat="1" x14ac:dyDescent="0.25">
      <c r="A1054" s="103"/>
      <c r="B1054" s="103"/>
    </row>
    <row r="1055" spans="1:2" s="321" customFormat="1" x14ac:dyDescent="0.25">
      <c r="A1055" s="103"/>
      <c r="B1055" s="101"/>
    </row>
    <row r="1056" spans="1:2" s="321" customFormat="1" x14ac:dyDescent="0.25">
      <c r="A1056" s="103"/>
    </row>
    <row r="1057" spans="1:2" s="321" customFormat="1" x14ac:dyDescent="0.25">
      <c r="A1057" s="103"/>
    </row>
    <row r="1058" spans="1:2" s="321" customFormat="1" x14ac:dyDescent="0.25">
      <c r="A1058" s="103"/>
    </row>
    <row r="1059" spans="1:2" s="321" customFormat="1" x14ac:dyDescent="0.25">
      <c r="A1059" s="103"/>
    </row>
    <row r="1060" spans="1:2" s="321" customFormat="1" x14ac:dyDescent="0.25">
      <c r="A1060" s="103"/>
      <c r="B1060" s="103"/>
    </row>
    <row r="1061" spans="1:2" s="321" customFormat="1" x14ac:dyDescent="0.25">
      <c r="A1061" s="103"/>
      <c r="B1061" s="103"/>
    </row>
    <row r="1062" spans="1:2" s="321" customFormat="1" x14ac:dyDescent="0.25">
      <c r="A1062" s="103"/>
      <c r="B1062" s="103"/>
    </row>
    <row r="1063" spans="1:2" s="321" customFormat="1" x14ac:dyDescent="0.25">
      <c r="A1063" s="103"/>
      <c r="B1063" s="103"/>
    </row>
    <row r="1064" spans="1:2" s="321" customFormat="1" x14ac:dyDescent="0.25">
      <c r="A1064" s="103"/>
      <c r="B1064" s="103"/>
    </row>
    <row r="1065" spans="1:2" s="321" customFormat="1" x14ac:dyDescent="0.25">
      <c r="A1065" s="103"/>
      <c r="B1065" s="103"/>
    </row>
    <row r="1066" spans="1:2" s="321" customFormat="1" x14ac:dyDescent="0.25">
      <c r="A1066" s="103"/>
      <c r="B1066" s="103"/>
    </row>
    <row r="1067" spans="1:2" s="321" customFormat="1" x14ac:dyDescent="0.25">
      <c r="A1067" s="103"/>
      <c r="B1067" s="103"/>
    </row>
    <row r="1068" spans="1:2" s="321" customFormat="1" x14ac:dyDescent="0.25">
      <c r="A1068" s="103"/>
      <c r="B1068" s="103"/>
    </row>
    <row r="1069" spans="1:2" s="321" customFormat="1" x14ac:dyDescent="0.25">
      <c r="A1069" s="103"/>
      <c r="B1069" s="103"/>
    </row>
    <row r="1070" spans="1:2" s="321" customFormat="1" x14ac:dyDescent="0.25">
      <c r="A1070" s="103"/>
      <c r="B1070" s="103"/>
    </row>
    <row r="1071" spans="1:2" s="321" customFormat="1" x14ac:dyDescent="0.25">
      <c r="A1071" s="103"/>
      <c r="B1071" s="103"/>
    </row>
    <row r="1072" spans="1:2" s="321" customFormat="1" x14ac:dyDescent="0.25">
      <c r="A1072" s="103"/>
      <c r="B1072" s="103"/>
    </row>
    <row r="1073" spans="1:2" s="321" customFormat="1" x14ac:dyDescent="0.25">
      <c r="A1073" s="103"/>
      <c r="B1073" s="103"/>
    </row>
    <row r="1074" spans="1:2" s="321" customFormat="1" x14ac:dyDescent="0.25">
      <c r="A1074" s="103"/>
      <c r="B1074" s="103"/>
    </row>
    <row r="1075" spans="1:2" s="321" customFormat="1" x14ac:dyDescent="0.25">
      <c r="A1075" s="103"/>
      <c r="B1075" s="103"/>
    </row>
    <row r="1076" spans="1:2" s="321" customFormat="1" x14ac:dyDescent="0.25">
      <c r="A1076" s="103"/>
      <c r="B1076" s="103"/>
    </row>
    <row r="1077" spans="1:2" s="321" customFormat="1" x14ac:dyDescent="0.25">
      <c r="A1077" s="103"/>
      <c r="B1077" s="103"/>
    </row>
    <row r="1078" spans="1:2" s="321" customFormat="1" x14ac:dyDescent="0.25">
      <c r="A1078" s="103"/>
      <c r="B1078" s="103"/>
    </row>
    <row r="1079" spans="1:2" s="321" customFormat="1" x14ac:dyDescent="0.25">
      <c r="A1079" s="103"/>
      <c r="B1079" s="101"/>
    </row>
    <row r="1080" spans="1:2" s="321" customFormat="1" x14ac:dyDescent="0.25">
      <c r="A1080" s="103"/>
    </row>
    <row r="1081" spans="1:2" s="321" customFormat="1" x14ac:dyDescent="0.25">
      <c r="A1081" s="103"/>
    </row>
    <row r="1082" spans="1:2" s="321" customFormat="1" x14ac:dyDescent="0.25">
      <c r="A1082" s="103"/>
    </row>
    <row r="1083" spans="1:2" s="321" customFormat="1" x14ac:dyDescent="0.25">
      <c r="A1083" s="103"/>
      <c r="B1083" s="103"/>
    </row>
    <row r="1084" spans="1:2" s="321" customFormat="1" x14ac:dyDescent="0.25">
      <c r="A1084" s="103"/>
      <c r="B1084" s="103"/>
    </row>
    <row r="1085" spans="1:2" s="321" customFormat="1" x14ac:dyDescent="0.25">
      <c r="A1085" s="103"/>
      <c r="B1085" s="103"/>
    </row>
    <row r="1086" spans="1:2" s="321" customFormat="1" x14ac:dyDescent="0.25">
      <c r="A1086" s="103"/>
      <c r="B1086" s="103"/>
    </row>
    <row r="1087" spans="1:2" s="321" customFormat="1" x14ac:dyDescent="0.25">
      <c r="A1087" s="103"/>
      <c r="B1087" s="101"/>
    </row>
    <row r="1088" spans="1:2" s="321" customFormat="1" x14ac:dyDescent="0.25">
      <c r="A1088" s="103"/>
    </row>
    <row r="1089" spans="1:2" s="321" customFormat="1" x14ac:dyDescent="0.25">
      <c r="A1089" s="103"/>
    </row>
    <row r="1090" spans="1:2" s="321" customFormat="1" x14ac:dyDescent="0.25">
      <c r="A1090" s="103"/>
    </row>
    <row r="1091" spans="1:2" s="321" customFormat="1" x14ac:dyDescent="0.25">
      <c r="A1091" s="103"/>
    </row>
    <row r="1092" spans="1:2" s="321" customFormat="1" x14ac:dyDescent="0.25">
      <c r="A1092" s="103"/>
    </row>
    <row r="1093" spans="1:2" s="321" customFormat="1" x14ac:dyDescent="0.25">
      <c r="A1093" s="103"/>
      <c r="B1093" s="103"/>
    </row>
    <row r="1094" spans="1:2" s="321" customFormat="1" x14ac:dyDescent="0.25">
      <c r="A1094" s="103"/>
      <c r="B1094" s="103"/>
    </row>
    <row r="1095" spans="1:2" s="321" customFormat="1" x14ac:dyDescent="0.25">
      <c r="A1095" s="103"/>
      <c r="B1095" s="103"/>
    </row>
    <row r="1096" spans="1:2" s="321" customFormat="1" x14ac:dyDescent="0.25">
      <c r="A1096" s="103"/>
      <c r="B1096" s="103"/>
    </row>
    <row r="1097" spans="1:2" s="321" customFormat="1" x14ac:dyDescent="0.25">
      <c r="A1097" s="103"/>
      <c r="B1097" s="103"/>
    </row>
    <row r="1098" spans="1:2" s="321" customFormat="1" x14ac:dyDescent="0.25">
      <c r="A1098" s="103"/>
      <c r="B1098" s="103"/>
    </row>
    <row r="1099" spans="1:2" s="321" customFormat="1" x14ac:dyDescent="0.25">
      <c r="A1099" s="103"/>
      <c r="B1099" s="103"/>
    </row>
    <row r="1100" spans="1:2" s="321" customFormat="1" x14ac:dyDescent="0.25">
      <c r="A1100" s="103"/>
      <c r="B1100" s="103"/>
    </row>
    <row r="1101" spans="1:2" s="321" customFormat="1" x14ac:dyDescent="0.25">
      <c r="A1101" s="103"/>
      <c r="B1101" s="103"/>
    </row>
    <row r="1102" spans="1:2" s="321" customFormat="1" x14ac:dyDescent="0.25">
      <c r="A1102" s="103"/>
      <c r="B1102" s="103"/>
    </row>
    <row r="1103" spans="1:2" s="321" customFormat="1" x14ac:dyDescent="0.25">
      <c r="A1103" s="103"/>
      <c r="B1103" s="103"/>
    </row>
    <row r="1104" spans="1:2" s="321" customFormat="1" x14ac:dyDescent="0.25">
      <c r="A1104" s="103"/>
      <c r="B1104" s="103"/>
    </row>
    <row r="1105" spans="1:2" s="321" customFormat="1" x14ac:dyDescent="0.25">
      <c r="A1105" s="103"/>
      <c r="B1105" s="101"/>
    </row>
    <row r="1106" spans="1:2" s="321" customFormat="1" x14ac:dyDescent="0.25">
      <c r="A1106" s="103"/>
    </row>
    <row r="1107" spans="1:2" s="321" customFormat="1" x14ac:dyDescent="0.25">
      <c r="A1107" s="103"/>
    </row>
    <row r="1108" spans="1:2" s="321" customFormat="1" x14ac:dyDescent="0.25">
      <c r="A1108" s="103"/>
    </row>
    <row r="1109" spans="1:2" s="321" customFormat="1" x14ac:dyDescent="0.25">
      <c r="A1109" s="103"/>
      <c r="B1109" s="103"/>
    </row>
    <row r="1110" spans="1:2" s="321" customFormat="1" x14ac:dyDescent="0.25">
      <c r="A1110" s="103"/>
      <c r="B1110" s="103"/>
    </row>
    <row r="1111" spans="1:2" s="321" customFormat="1" x14ac:dyDescent="0.25">
      <c r="A1111" s="103"/>
      <c r="B1111" s="103"/>
    </row>
    <row r="1112" spans="1:2" s="321" customFormat="1" x14ac:dyDescent="0.25">
      <c r="A1112" s="103"/>
      <c r="B1112" s="103"/>
    </row>
    <row r="1113" spans="1:2" s="321" customFormat="1" x14ac:dyDescent="0.25">
      <c r="A1113" s="103"/>
      <c r="B1113" s="103"/>
    </row>
    <row r="1114" spans="1:2" s="321" customFormat="1" x14ac:dyDescent="0.25">
      <c r="A1114" s="103"/>
      <c r="B1114" s="103"/>
    </row>
    <row r="1115" spans="1:2" s="321" customFormat="1" x14ac:dyDescent="0.25">
      <c r="A1115" s="103"/>
      <c r="B1115" s="103"/>
    </row>
    <row r="1116" spans="1:2" s="321" customFormat="1" x14ac:dyDescent="0.25">
      <c r="A1116" s="103"/>
      <c r="B1116" s="103"/>
    </row>
    <row r="1117" spans="1:2" s="321" customFormat="1" x14ac:dyDescent="0.25">
      <c r="A1117" s="103"/>
      <c r="B1117" s="103"/>
    </row>
    <row r="1118" spans="1:2" s="321" customFormat="1" x14ac:dyDescent="0.25">
      <c r="A1118" s="103"/>
      <c r="B1118" s="103"/>
    </row>
    <row r="1119" spans="1:2" s="321" customFormat="1" x14ac:dyDescent="0.25">
      <c r="A1119" s="103"/>
      <c r="B1119" s="103"/>
    </row>
    <row r="1120" spans="1:2" s="321" customFormat="1" x14ac:dyDescent="0.25">
      <c r="A1120" s="103"/>
      <c r="B1120" s="103"/>
    </row>
    <row r="1121" spans="1:2" s="321" customFormat="1" x14ac:dyDescent="0.25">
      <c r="A1121" s="103"/>
      <c r="B1121" s="103"/>
    </row>
    <row r="1122" spans="1:2" s="321" customFormat="1" x14ac:dyDescent="0.25">
      <c r="A1122" s="103"/>
      <c r="B1122" s="103"/>
    </row>
    <row r="1123" spans="1:2" s="321" customFormat="1" x14ac:dyDescent="0.25">
      <c r="A1123" s="103"/>
      <c r="B1123" s="103"/>
    </row>
    <row r="1124" spans="1:2" s="321" customFormat="1" x14ac:dyDescent="0.25">
      <c r="A1124" s="103"/>
      <c r="B1124" s="103"/>
    </row>
    <row r="1125" spans="1:2" s="321" customFormat="1" x14ac:dyDescent="0.25">
      <c r="A1125" s="103"/>
      <c r="B1125" s="103"/>
    </row>
    <row r="1126" spans="1:2" s="321" customFormat="1" x14ac:dyDescent="0.25">
      <c r="A1126" s="103"/>
      <c r="B1126" s="103"/>
    </row>
    <row r="1127" spans="1:2" s="321" customFormat="1" x14ac:dyDescent="0.25">
      <c r="A1127" s="103"/>
      <c r="B1127" s="103"/>
    </row>
    <row r="1128" spans="1:2" s="321" customFormat="1" x14ac:dyDescent="0.25">
      <c r="A1128" s="103"/>
      <c r="B1128" s="103"/>
    </row>
    <row r="1129" spans="1:2" s="321" customFormat="1" x14ac:dyDescent="0.25">
      <c r="A1129" s="103"/>
      <c r="B1129" s="103"/>
    </row>
    <row r="1130" spans="1:2" s="321" customFormat="1" x14ac:dyDescent="0.25">
      <c r="A1130" s="103"/>
      <c r="B1130" s="103"/>
    </row>
    <row r="1131" spans="1:2" s="321" customFormat="1" x14ac:dyDescent="0.25">
      <c r="A1131" s="103"/>
      <c r="B1131" s="103"/>
    </row>
    <row r="1132" spans="1:2" s="321" customFormat="1" x14ac:dyDescent="0.25">
      <c r="A1132" s="103"/>
      <c r="B1132" s="103"/>
    </row>
    <row r="1133" spans="1:2" s="321" customFormat="1" x14ac:dyDescent="0.25">
      <c r="A1133" s="103"/>
      <c r="B1133" s="103"/>
    </row>
    <row r="1134" spans="1:2" s="321" customFormat="1" x14ac:dyDescent="0.25">
      <c r="A1134" s="103"/>
      <c r="B1134" s="103"/>
    </row>
    <row r="1135" spans="1:2" s="321" customFormat="1" x14ac:dyDescent="0.25">
      <c r="A1135" s="103"/>
      <c r="B1135" s="103"/>
    </row>
    <row r="1136" spans="1:2" s="321" customFormat="1" x14ac:dyDescent="0.25">
      <c r="A1136" s="103"/>
      <c r="B1136" s="101"/>
    </row>
    <row r="1137" spans="1:2" s="321" customFormat="1" x14ac:dyDescent="0.25">
      <c r="A1137" s="103"/>
    </row>
    <row r="1138" spans="1:2" s="321" customFormat="1" x14ac:dyDescent="0.25">
      <c r="A1138" s="103"/>
    </row>
    <row r="1139" spans="1:2" s="321" customFormat="1" x14ac:dyDescent="0.25">
      <c r="A1139" s="103"/>
    </row>
    <row r="1140" spans="1:2" s="321" customFormat="1" x14ac:dyDescent="0.25">
      <c r="A1140" s="103"/>
    </row>
    <row r="1141" spans="1:2" s="321" customFormat="1" x14ac:dyDescent="0.25">
      <c r="A1141" s="103"/>
      <c r="B1141" s="103"/>
    </row>
    <row r="1142" spans="1:2" s="321" customFormat="1" x14ac:dyDescent="0.25">
      <c r="A1142" s="103"/>
      <c r="B1142" s="103"/>
    </row>
    <row r="1143" spans="1:2" s="321" customFormat="1" x14ac:dyDescent="0.25">
      <c r="A1143" s="103"/>
      <c r="B1143" s="103"/>
    </row>
    <row r="1144" spans="1:2" s="321" customFormat="1" x14ac:dyDescent="0.25">
      <c r="A1144" s="103"/>
      <c r="B1144" s="103"/>
    </row>
    <row r="1145" spans="1:2" s="321" customFormat="1" x14ac:dyDescent="0.25">
      <c r="A1145" s="103"/>
      <c r="B1145" s="103"/>
    </row>
    <row r="1146" spans="1:2" s="321" customFormat="1" x14ac:dyDescent="0.25">
      <c r="A1146" s="103"/>
      <c r="B1146" s="103"/>
    </row>
    <row r="1147" spans="1:2" s="321" customFormat="1" x14ac:dyDescent="0.25">
      <c r="A1147" s="103"/>
      <c r="B1147" s="103"/>
    </row>
    <row r="1148" spans="1:2" s="321" customFormat="1" x14ac:dyDescent="0.25">
      <c r="A1148" s="103"/>
      <c r="B1148" s="103"/>
    </row>
    <row r="1149" spans="1:2" s="321" customFormat="1" x14ac:dyDescent="0.25">
      <c r="A1149" s="103"/>
      <c r="B1149" s="103"/>
    </row>
    <row r="1150" spans="1:2" s="321" customFormat="1" x14ac:dyDescent="0.25">
      <c r="A1150" s="103"/>
      <c r="B1150" s="103"/>
    </row>
    <row r="1151" spans="1:2" s="321" customFormat="1" x14ac:dyDescent="0.25">
      <c r="A1151" s="103"/>
      <c r="B1151" s="103"/>
    </row>
    <row r="1152" spans="1:2" s="321" customFormat="1" x14ac:dyDescent="0.25">
      <c r="A1152" s="103"/>
      <c r="B1152" s="103"/>
    </row>
    <row r="1153" spans="1:2" s="321" customFormat="1" x14ac:dyDescent="0.25">
      <c r="A1153" s="103"/>
      <c r="B1153" s="103"/>
    </row>
    <row r="1154" spans="1:2" s="321" customFormat="1" x14ac:dyDescent="0.25">
      <c r="A1154" s="103"/>
      <c r="B1154" s="103"/>
    </row>
    <row r="1155" spans="1:2" s="321" customFormat="1" x14ac:dyDescent="0.25">
      <c r="A1155" s="103"/>
      <c r="B1155" s="103"/>
    </row>
    <row r="1156" spans="1:2" s="321" customFormat="1" x14ac:dyDescent="0.25">
      <c r="A1156" s="103"/>
      <c r="B1156" s="103"/>
    </row>
    <row r="1157" spans="1:2" s="321" customFormat="1" x14ac:dyDescent="0.25">
      <c r="A1157" s="103"/>
      <c r="B1157" s="103"/>
    </row>
    <row r="1158" spans="1:2" s="321" customFormat="1" x14ac:dyDescent="0.25">
      <c r="A1158" s="103"/>
      <c r="B1158" s="103"/>
    </row>
    <row r="1159" spans="1:2" s="321" customFormat="1" x14ac:dyDescent="0.25">
      <c r="A1159" s="103"/>
      <c r="B1159" s="103"/>
    </row>
    <row r="1160" spans="1:2" s="321" customFormat="1" x14ac:dyDescent="0.25">
      <c r="A1160" s="103"/>
      <c r="B1160" s="103"/>
    </row>
    <row r="1161" spans="1:2" s="321" customFormat="1" x14ac:dyDescent="0.25">
      <c r="A1161" s="103"/>
      <c r="B1161" s="103"/>
    </row>
    <row r="1162" spans="1:2" s="321" customFormat="1" x14ac:dyDescent="0.25">
      <c r="A1162" s="103"/>
      <c r="B1162" s="103"/>
    </row>
    <row r="1163" spans="1:2" s="321" customFormat="1" x14ac:dyDescent="0.25">
      <c r="A1163" s="103"/>
      <c r="B1163" s="103"/>
    </row>
    <row r="1164" spans="1:2" s="321" customFormat="1" x14ac:dyDescent="0.25">
      <c r="A1164" s="103"/>
      <c r="B1164" s="103"/>
    </row>
    <row r="1165" spans="1:2" s="321" customFormat="1" x14ac:dyDescent="0.25">
      <c r="A1165" s="103"/>
      <c r="B1165" s="103"/>
    </row>
    <row r="1166" spans="1:2" s="321" customFormat="1" x14ac:dyDescent="0.25">
      <c r="A1166" s="103"/>
      <c r="B1166" s="103"/>
    </row>
    <row r="1167" spans="1:2" s="321" customFormat="1" x14ac:dyDescent="0.25">
      <c r="A1167" s="103"/>
      <c r="B1167" s="103"/>
    </row>
    <row r="1168" spans="1:2" s="321" customFormat="1" x14ac:dyDescent="0.25">
      <c r="A1168" s="103"/>
      <c r="B1168" s="103"/>
    </row>
    <row r="1169" spans="1:2" s="321" customFormat="1" x14ac:dyDescent="0.25">
      <c r="A1169" s="103"/>
      <c r="B1169" s="103"/>
    </row>
    <row r="1170" spans="1:2" s="321" customFormat="1" x14ac:dyDescent="0.25">
      <c r="A1170" s="103"/>
      <c r="B1170" s="103"/>
    </row>
    <row r="1171" spans="1:2" s="321" customFormat="1" x14ac:dyDescent="0.25">
      <c r="A1171" s="103"/>
      <c r="B1171" s="103"/>
    </row>
    <row r="1172" spans="1:2" s="321" customFormat="1" x14ac:dyDescent="0.25">
      <c r="A1172" s="103"/>
      <c r="B1172" s="103"/>
    </row>
    <row r="1173" spans="1:2" s="321" customFormat="1" x14ac:dyDescent="0.25">
      <c r="A1173" s="103"/>
      <c r="B1173" s="103"/>
    </row>
    <row r="1174" spans="1:2" s="321" customFormat="1" x14ac:dyDescent="0.25">
      <c r="A1174" s="103"/>
      <c r="B1174" s="103"/>
    </row>
    <row r="1175" spans="1:2" s="321" customFormat="1" x14ac:dyDescent="0.25">
      <c r="A1175" s="103"/>
      <c r="B1175" s="103"/>
    </row>
    <row r="1176" spans="1:2" s="321" customFormat="1" x14ac:dyDescent="0.25">
      <c r="A1176" s="103"/>
      <c r="B1176" s="103"/>
    </row>
    <row r="1177" spans="1:2" s="321" customFormat="1" x14ac:dyDescent="0.25">
      <c r="A1177" s="103"/>
      <c r="B1177" s="103"/>
    </row>
    <row r="1178" spans="1:2" s="321" customFormat="1" x14ac:dyDescent="0.25">
      <c r="A1178" s="103"/>
      <c r="B1178" s="103"/>
    </row>
    <row r="1179" spans="1:2" s="321" customFormat="1" x14ac:dyDescent="0.25">
      <c r="A1179" s="103"/>
      <c r="B1179" s="103"/>
    </row>
    <row r="1180" spans="1:2" s="321" customFormat="1" x14ac:dyDescent="0.25">
      <c r="A1180" s="103"/>
      <c r="B1180" s="103"/>
    </row>
    <row r="1181" spans="1:2" s="321" customFormat="1" x14ac:dyDescent="0.25">
      <c r="A1181" s="103"/>
      <c r="B1181" s="103"/>
    </row>
    <row r="1182" spans="1:2" s="321" customFormat="1" x14ac:dyDescent="0.25">
      <c r="A1182" s="103"/>
      <c r="B1182" s="103"/>
    </row>
    <row r="1183" spans="1:2" s="321" customFormat="1" x14ac:dyDescent="0.25">
      <c r="A1183" s="103"/>
      <c r="B1183" s="103"/>
    </row>
    <row r="1184" spans="1:2" s="321" customFormat="1" x14ac:dyDescent="0.25">
      <c r="A1184" s="103"/>
      <c r="B1184" s="103"/>
    </row>
    <row r="1185" spans="1:2" s="321" customFormat="1" x14ac:dyDescent="0.25">
      <c r="A1185" s="103"/>
      <c r="B1185" s="103"/>
    </row>
    <row r="1186" spans="1:2" s="321" customFormat="1" x14ac:dyDescent="0.25">
      <c r="A1186" s="103"/>
      <c r="B1186" s="103"/>
    </row>
    <row r="1187" spans="1:2" s="321" customFormat="1" x14ac:dyDescent="0.25">
      <c r="A1187" s="103"/>
      <c r="B1187" s="103"/>
    </row>
    <row r="1188" spans="1:2" s="321" customFormat="1" x14ac:dyDescent="0.25">
      <c r="A1188" s="103"/>
      <c r="B1188" s="103"/>
    </row>
    <row r="1189" spans="1:2" s="321" customFormat="1" x14ac:dyDescent="0.25">
      <c r="A1189" s="103"/>
      <c r="B1189" s="103"/>
    </row>
    <row r="1190" spans="1:2" s="321" customFormat="1" x14ac:dyDescent="0.25">
      <c r="A1190" s="103"/>
      <c r="B1190" s="101"/>
    </row>
    <row r="1191" spans="1:2" s="321" customFormat="1" x14ac:dyDescent="0.25">
      <c r="A1191" s="103"/>
    </row>
    <row r="1192" spans="1:2" s="321" customFormat="1" x14ac:dyDescent="0.25">
      <c r="A1192" s="103"/>
    </row>
    <row r="1193" spans="1:2" s="321" customFormat="1" x14ac:dyDescent="0.25">
      <c r="A1193" s="103"/>
    </row>
    <row r="1194" spans="1:2" s="321" customFormat="1" x14ac:dyDescent="0.25">
      <c r="A1194" s="103"/>
    </row>
    <row r="1195" spans="1:2" s="321" customFormat="1" x14ac:dyDescent="0.25">
      <c r="A1195" s="103"/>
      <c r="B1195" s="101"/>
    </row>
    <row r="1196" spans="1:2" s="321" customFormat="1" x14ac:dyDescent="0.25">
      <c r="A1196" s="103"/>
    </row>
    <row r="1197" spans="1:2" s="321" customFormat="1" x14ac:dyDescent="0.25">
      <c r="A1197" s="103"/>
    </row>
    <row r="1198" spans="1:2" s="321" customFormat="1" x14ac:dyDescent="0.25">
      <c r="A1198" s="103"/>
    </row>
    <row r="1199" spans="1:2" s="321" customFormat="1" x14ac:dyDescent="0.25">
      <c r="A1199" s="103"/>
      <c r="B1199" s="103"/>
    </row>
    <row r="1200" spans="1:2" s="321" customFormat="1" x14ac:dyDescent="0.25">
      <c r="A1200" s="103"/>
      <c r="B1200" s="103"/>
    </row>
    <row r="1201" spans="1:2" s="321" customFormat="1" x14ac:dyDescent="0.25">
      <c r="A1201" s="103"/>
      <c r="B1201" s="103"/>
    </row>
    <row r="1202" spans="1:2" s="321" customFormat="1" x14ac:dyDescent="0.25">
      <c r="A1202" s="103"/>
      <c r="B1202" s="103"/>
    </row>
    <row r="1203" spans="1:2" s="321" customFormat="1" x14ac:dyDescent="0.25">
      <c r="A1203" s="103"/>
      <c r="B1203" s="103"/>
    </row>
    <row r="1204" spans="1:2" s="321" customFormat="1" x14ac:dyDescent="0.25">
      <c r="A1204" s="103"/>
      <c r="B1204" s="103"/>
    </row>
    <row r="1205" spans="1:2" s="321" customFormat="1" x14ac:dyDescent="0.25">
      <c r="A1205" s="103"/>
      <c r="B1205" s="103"/>
    </row>
    <row r="1206" spans="1:2" s="321" customFormat="1" x14ac:dyDescent="0.25">
      <c r="A1206" s="103"/>
      <c r="B1206" s="103"/>
    </row>
    <row r="1207" spans="1:2" s="321" customFormat="1" x14ac:dyDescent="0.25">
      <c r="A1207" s="103"/>
      <c r="B1207" s="103"/>
    </row>
    <row r="1208" spans="1:2" s="321" customFormat="1" x14ac:dyDescent="0.25">
      <c r="A1208" s="103"/>
      <c r="B1208" s="103"/>
    </row>
    <row r="1209" spans="1:2" s="321" customFormat="1" x14ac:dyDescent="0.25">
      <c r="A1209" s="103"/>
      <c r="B1209" s="103"/>
    </row>
    <row r="1210" spans="1:2" s="321" customFormat="1" x14ac:dyDescent="0.25">
      <c r="A1210" s="103"/>
      <c r="B1210" s="103"/>
    </row>
    <row r="1211" spans="1:2" s="321" customFormat="1" x14ac:dyDescent="0.25">
      <c r="A1211" s="103"/>
      <c r="B1211" s="103"/>
    </row>
    <row r="1212" spans="1:2" s="321" customFormat="1" x14ac:dyDescent="0.25">
      <c r="A1212" s="103"/>
      <c r="B1212" s="103"/>
    </row>
    <row r="1213" spans="1:2" s="321" customFormat="1" x14ac:dyDescent="0.25">
      <c r="A1213" s="103"/>
      <c r="B1213" s="103"/>
    </row>
    <row r="1214" spans="1:2" s="321" customFormat="1" x14ac:dyDescent="0.25">
      <c r="A1214" s="103"/>
      <c r="B1214" s="103"/>
    </row>
    <row r="1215" spans="1:2" s="321" customFormat="1" x14ac:dyDescent="0.25">
      <c r="A1215" s="103"/>
      <c r="B1215" s="103"/>
    </row>
    <row r="1216" spans="1:2" s="321" customFormat="1" x14ac:dyDescent="0.25">
      <c r="A1216" s="103"/>
      <c r="B1216" s="103"/>
    </row>
    <row r="1217" spans="1:2" s="321" customFormat="1" x14ac:dyDescent="0.25">
      <c r="A1217" s="103"/>
      <c r="B1217" s="101"/>
    </row>
    <row r="1218" spans="1:2" s="321" customFormat="1" x14ac:dyDescent="0.25">
      <c r="A1218" s="103"/>
    </row>
    <row r="1219" spans="1:2" s="321" customFormat="1" x14ac:dyDescent="0.25">
      <c r="A1219" s="103"/>
    </row>
    <row r="1220" spans="1:2" s="321" customFormat="1" x14ac:dyDescent="0.25">
      <c r="A1220" s="103"/>
    </row>
    <row r="1221" spans="1:2" s="321" customFormat="1" x14ac:dyDescent="0.25">
      <c r="A1221" s="103"/>
      <c r="B1221" s="101"/>
    </row>
    <row r="1222" spans="1:2" s="321" customFormat="1" x14ac:dyDescent="0.25">
      <c r="A1222" s="103"/>
    </row>
    <row r="1223" spans="1:2" s="321" customFormat="1" x14ac:dyDescent="0.25">
      <c r="A1223" s="103"/>
    </row>
    <row r="1224" spans="1:2" s="321" customFormat="1" x14ac:dyDescent="0.25">
      <c r="A1224" s="103"/>
    </row>
    <row r="1225" spans="1:2" s="321" customFormat="1" x14ac:dyDescent="0.25">
      <c r="A1225" s="103"/>
    </row>
    <row r="1226" spans="1:2" s="321" customFormat="1" x14ac:dyDescent="0.25">
      <c r="A1226" s="103"/>
      <c r="B1226" s="101"/>
    </row>
    <row r="1227" spans="1:2" s="321" customFormat="1" x14ac:dyDescent="0.25">
      <c r="A1227" s="103"/>
    </row>
    <row r="1228" spans="1:2" s="321" customFormat="1" x14ac:dyDescent="0.25">
      <c r="A1228" s="103"/>
    </row>
    <row r="1229" spans="1:2" s="321" customFormat="1" x14ac:dyDescent="0.25">
      <c r="A1229" s="103"/>
    </row>
    <row r="1230" spans="1:2" s="321" customFormat="1" x14ac:dyDescent="0.25">
      <c r="A1230" s="103"/>
      <c r="B1230" s="103"/>
    </row>
    <row r="1231" spans="1:2" s="321" customFormat="1" x14ac:dyDescent="0.25">
      <c r="A1231" s="103"/>
      <c r="B1231" s="103"/>
    </row>
    <row r="1232" spans="1:2" s="321" customFormat="1" x14ac:dyDescent="0.25">
      <c r="A1232" s="103"/>
      <c r="B1232" s="103"/>
    </row>
    <row r="1233" spans="1:2" s="321" customFormat="1" x14ac:dyDescent="0.25">
      <c r="A1233" s="103"/>
      <c r="B1233" s="103"/>
    </row>
    <row r="1234" spans="1:2" s="321" customFormat="1" x14ac:dyDescent="0.25">
      <c r="A1234" s="103"/>
      <c r="B1234" s="103"/>
    </row>
    <row r="1235" spans="1:2" s="321" customFormat="1" x14ac:dyDescent="0.25">
      <c r="A1235" s="103"/>
      <c r="B1235" s="103"/>
    </row>
    <row r="1236" spans="1:2" s="321" customFormat="1" x14ac:dyDescent="0.25">
      <c r="A1236" s="103"/>
      <c r="B1236" s="103"/>
    </row>
    <row r="1237" spans="1:2" s="321" customFormat="1" x14ac:dyDescent="0.25">
      <c r="A1237" s="103"/>
      <c r="B1237" s="103"/>
    </row>
    <row r="1238" spans="1:2" s="321" customFormat="1" x14ac:dyDescent="0.25">
      <c r="A1238" s="103"/>
      <c r="B1238" s="103"/>
    </row>
    <row r="1239" spans="1:2" s="321" customFormat="1" x14ac:dyDescent="0.25">
      <c r="A1239" s="103"/>
      <c r="B1239" s="103"/>
    </row>
    <row r="1240" spans="1:2" s="321" customFormat="1" x14ac:dyDescent="0.25">
      <c r="A1240" s="103"/>
      <c r="B1240" s="103"/>
    </row>
    <row r="1241" spans="1:2" s="321" customFormat="1" x14ac:dyDescent="0.25">
      <c r="A1241" s="103"/>
      <c r="B1241" s="103"/>
    </row>
    <row r="1242" spans="1:2" s="321" customFormat="1" x14ac:dyDescent="0.25">
      <c r="A1242" s="103"/>
      <c r="B1242" s="103"/>
    </row>
    <row r="1243" spans="1:2" s="321" customFormat="1" x14ac:dyDescent="0.25">
      <c r="A1243" s="103"/>
      <c r="B1243" s="103"/>
    </row>
    <row r="1244" spans="1:2" s="321" customFormat="1" x14ac:dyDescent="0.25">
      <c r="A1244" s="103"/>
      <c r="B1244" s="103"/>
    </row>
    <row r="1245" spans="1:2" s="321" customFormat="1" x14ac:dyDescent="0.25">
      <c r="A1245" s="103"/>
      <c r="B1245" s="103"/>
    </row>
    <row r="1246" spans="1:2" s="321" customFormat="1" x14ac:dyDescent="0.25">
      <c r="A1246" s="103"/>
      <c r="B1246" s="103"/>
    </row>
    <row r="1247" spans="1:2" s="321" customFormat="1" x14ac:dyDescent="0.25">
      <c r="A1247" s="103"/>
      <c r="B1247" s="101"/>
    </row>
    <row r="1248" spans="1:2" s="321" customFormat="1" x14ac:dyDescent="0.25">
      <c r="A1248" s="103"/>
    </row>
    <row r="1249" spans="1:2" s="321" customFormat="1" x14ac:dyDescent="0.25">
      <c r="A1249" s="103"/>
    </row>
    <row r="1250" spans="1:2" s="321" customFormat="1" x14ac:dyDescent="0.25">
      <c r="A1250" s="103"/>
    </row>
    <row r="1251" spans="1:2" s="321" customFormat="1" x14ac:dyDescent="0.25">
      <c r="A1251" s="103"/>
    </row>
    <row r="1252" spans="1:2" s="321" customFormat="1" x14ac:dyDescent="0.25">
      <c r="A1252" s="103"/>
      <c r="B1252" s="101"/>
    </row>
    <row r="1253" spans="1:2" s="321" customFormat="1" x14ac:dyDescent="0.25">
      <c r="A1253" s="103"/>
    </row>
    <row r="1254" spans="1:2" s="321" customFormat="1" x14ac:dyDescent="0.25">
      <c r="A1254" s="103"/>
    </row>
    <row r="1255" spans="1:2" s="321" customFormat="1" x14ac:dyDescent="0.25">
      <c r="A1255" s="103"/>
    </row>
    <row r="1256" spans="1:2" s="321" customFormat="1" x14ac:dyDescent="0.25">
      <c r="A1256" s="103"/>
    </row>
    <row r="1257" spans="1:2" s="321" customFormat="1" x14ac:dyDescent="0.25">
      <c r="A1257" s="103"/>
    </row>
    <row r="1258" spans="1:2" s="321" customFormat="1" x14ac:dyDescent="0.25">
      <c r="A1258" s="103"/>
      <c r="B1258" s="103"/>
    </row>
    <row r="1259" spans="1:2" s="321" customFormat="1" x14ac:dyDescent="0.25">
      <c r="A1259" s="103"/>
      <c r="B1259" s="103"/>
    </row>
    <row r="1260" spans="1:2" s="321" customFormat="1" x14ac:dyDescent="0.25">
      <c r="A1260" s="103"/>
      <c r="B1260" s="103"/>
    </row>
    <row r="1261" spans="1:2" s="321" customFormat="1" x14ac:dyDescent="0.25">
      <c r="A1261" s="103"/>
      <c r="B1261" s="103"/>
    </row>
    <row r="1262" spans="1:2" s="321" customFormat="1" x14ac:dyDescent="0.25">
      <c r="A1262" s="103"/>
      <c r="B1262" s="103"/>
    </row>
    <row r="1263" spans="1:2" s="321" customFormat="1" x14ac:dyDescent="0.25">
      <c r="A1263" s="103"/>
      <c r="B1263" s="103"/>
    </row>
    <row r="1264" spans="1:2" s="321" customFormat="1" x14ac:dyDescent="0.25">
      <c r="A1264" s="103"/>
      <c r="B1264" s="103"/>
    </row>
    <row r="1265" spans="1:2" s="321" customFormat="1" x14ac:dyDescent="0.25">
      <c r="A1265" s="103"/>
      <c r="B1265" s="103"/>
    </row>
    <row r="1266" spans="1:2" s="321" customFormat="1" x14ac:dyDescent="0.25">
      <c r="A1266" s="103"/>
      <c r="B1266" s="101"/>
    </row>
    <row r="1267" spans="1:2" s="321" customFormat="1" x14ac:dyDescent="0.25">
      <c r="A1267" s="103"/>
    </row>
    <row r="1268" spans="1:2" s="321" customFormat="1" x14ac:dyDescent="0.25">
      <c r="A1268" s="103"/>
    </row>
    <row r="1269" spans="1:2" s="321" customFormat="1" x14ac:dyDescent="0.25">
      <c r="A1269" s="103"/>
    </row>
    <row r="1270" spans="1:2" s="321" customFormat="1" x14ac:dyDescent="0.25">
      <c r="A1270" s="103"/>
    </row>
    <row r="1271" spans="1:2" s="321" customFormat="1" x14ac:dyDescent="0.25">
      <c r="A1271" s="103"/>
      <c r="B1271" s="103"/>
    </row>
    <row r="1272" spans="1:2" s="321" customFormat="1" x14ac:dyDescent="0.25">
      <c r="A1272" s="103"/>
      <c r="B1272" s="103"/>
    </row>
    <row r="1273" spans="1:2" s="321" customFormat="1" x14ac:dyDescent="0.25">
      <c r="A1273" s="103"/>
      <c r="B1273" s="103"/>
    </row>
    <row r="1274" spans="1:2" s="321" customFormat="1" x14ac:dyDescent="0.25">
      <c r="A1274" s="103"/>
      <c r="B1274" s="103"/>
    </row>
    <row r="1275" spans="1:2" s="321" customFormat="1" x14ac:dyDescent="0.25">
      <c r="A1275" s="103"/>
      <c r="B1275" s="103"/>
    </row>
    <row r="1276" spans="1:2" s="321" customFormat="1" x14ac:dyDescent="0.25">
      <c r="A1276" s="103"/>
      <c r="B1276" s="103"/>
    </row>
    <row r="1277" spans="1:2" s="321" customFormat="1" x14ac:dyDescent="0.25">
      <c r="A1277" s="103"/>
      <c r="B1277" s="103"/>
    </row>
    <row r="1278" spans="1:2" s="321" customFormat="1" x14ac:dyDescent="0.25">
      <c r="A1278" s="103"/>
      <c r="B1278" s="103"/>
    </row>
    <row r="1279" spans="1:2" s="321" customFormat="1" x14ac:dyDescent="0.25">
      <c r="A1279" s="103"/>
      <c r="B1279" s="103"/>
    </row>
    <row r="1280" spans="1:2" s="321" customFormat="1" x14ac:dyDescent="0.25">
      <c r="A1280" s="103"/>
      <c r="B1280" s="103"/>
    </row>
    <row r="1281" spans="1:2" s="321" customFormat="1" x14ac:dyDescent="0.25">
      <c r="A1281" s="103"/>
      <c r="B1281" s="103"/>
    </row>
    <row r="1282" spans="1:2" s="321" customFormat="1" x14ac:dyDescent="0.25">
      <c r="A1282" s="103"/>
      <c r="B1282" s="103"/>
    </row>
    <row r="1283" spans="1:2" s="321" customFormat="1" x14ac:dyDescent="0.25">
      <c r="A1283" s="103"/>
      <c r="B1283" s="103"/>
    </row>
    <row r="1284" spans="1:2" s="321" customFormat="1" x14ac:dyDescent="0.25">
      <c r="A1284" s="103"/>
      <c r="B1284" s="103"/>
    </row>
    <row r="1285" spans="1:2" s="321" customFormat="1" x14ac:dyDescent="0.25">
      <c r="A1285" s="103"/>
      <c r="B1285" s="103"/>
    </row>
    <row r="1286" spans="1:2" s="321" customFormat="1" x14ac:dyDescent="0.25">
      <c r="A1286" s="103"/>
      <c r="B1286" s="103"/>
    </row>
    <row r="1287" spans="1:2" s="321" customFormat="1" x14ac:dyDescent="0.25">
      <c r="A1287" s="103"/>
      <c r="B1287" s="103"/>
    </row>
    <row r="1288" spans="1:2" s="321" customFormat="1" x14ac:dyDescent="0.25">
      <c r="A1288" s="103"/>
      <c r="B1288" s="103"/>
    </row>
    <row r="1289" spans="1:2" s="321" customFormat="1" x14ac:dyDescent="0.25">
      <c r="A1289" s="103"/>
      <c r="B1289" s="103"/>
    </row>
    <row r="1290" spans="1:2" s="321" customFormat="1" x14ac:dyDescent="0.25">
      <c r="A1290" s="103"/>
      <c r="B1290" s="103"/>
    </row>
    <row r="1291" spans="1:2" s="321" customFormat="1" x14ac:dyDescent="0.25">
      <c r="A1291" s="103"/>
      <c r="B1291" s="103"/>
    </row>
    <row r="1292" spans="1:2" s="321" customFormat="1" x14ac:dyDescent="0.25">
      <c r="A1292" s="103"/>
      <c r="B1292" s="103"/>
    </row>
    <row r="1293" spans="1:2" s="321" customFormat="1" x14ac:dyDescent="0.25">
      <c r="A1293" s="103"/>
      <c r="B1293" s="103"/>
    </row>
    <row r="1294" spans="1:2" s="321" customFormat="1" x14ac:dyDescent="0.25">
      <c r="A1294" s="103"/>
      <c r="B1294" s="103"/>
    </row>
    <row r="1295" spans="1:2" s="321" customFormat="1" x14ac:dyDescent="0.25">
      <c r="A1295" s="103"/>
      <c r="B1295" s="103"/>
    </row>
    <row r="1296" spans="1:2" s="321" customFormat="1" x14ac:dyDescent="0.25">
      <c r="A1296" s="103"/>
      <c r="B1296" s="103"/>
    </row>
    <row r="1297" spans="1:2" s="321" customFormat="1" x14ac:dyDescent="0.25">
      <c r="A1297" s="103"/>
      <c r="B1297" s="103"/>
    </row>
    <row r="1298" spans="1:2" s="321" customFormat="1" x14ac:dyDescent="0.25">
      <c r="A1298" s="103"/>
      <c r="B1298" s="103"/>
    </row>
    <row r="1299" spans="1:2" s="321" customFormat="1" x14ac:dyDescent="0.25">
      <c r="A1299" s="103"/>
      <c r="B1299" s="103"/>
    </row>
    <row r="1300" spans="1:2" s="321" customFormat="1" x14ac:dyDescent="0.25">
      <c r="A1300" s="103"/>
      <c r="B1300" s="103"/>
    </row>
    <row r="1301" spans="1:2" s="321" customFormat="1" x14ac:dyDescent="0.25">
      <c r="A1301" s="103"/>
      <c r="B1301" s="103"/>
    </row>
    <row r="1302" spans="1:2" s="321" customFormat="1" x14ac:dyDescent="0.25">
      <c r="A1302" s="103"/>
      <c r="B1302" s="103"/>
    </row>
    <row r="1303" spans="1:2" s="321" customFormat="1" x14ac:dyDescent="0.25">
      <c r="A1303" s="103"/>
      <c r="B1303" s="103"/>
    </row>
    <row r="1304" spans="1:2" s="321" customFormat="1" x14ac:dyDescent="0.25">
      <c r="A1304" s="103"/>
      <c r="B1304" s="103"/>
    </row>
    <row r="1305" spans="1:2" s="321" customFormat="1" x14ac:dyDescent="0.25">
      <c r="A1305" s="103"/>
      <c r="B1305" s="103"/>
    </row>
    <row r="1306" spans="1:2" s="321" customFormat="1" x14ac:dyDescent="0.25">
      <c r="A1306" s="103"/>
      <c r="B1306" s="103"/>
    </row>
    <row r="1307" spans="1:2" s="321" customFormat="1" x14ac:dyDescent="0.25">
      <c r="A1307" s="103"/>
      <c r="B1307" s="103"/>
    </row>
    <row r="1308" spans="1:2" s="321" customFormat="1" x14ac:dyDescent="0.25">
      <c r="A1308" s="103"/>
      <c r="B1308" s="101"/>
    </row>
    <row r="1309" spans="1:2" s="321" customFormat="1" x14ac:dyDescent="0.25">
      <c r="A1309" s="103"/>
    </row>
    <row r="1310" spans="1:2" s="321" customFormat="1" x14ac:dyDescent="0.25">
      <c r="A1310" s="103"/>
    </row>
    <row r="1311" spans="1:2" s="321" customFormat="1" x14ac:dyDescent="0.25">
      <c r="A1311" s="103"/>
    </row>
    <row r="1312" spans="1:2" s="321" customFormat="1" x14ac:dyDescent="0.25">
      <c r="A1312" s="103"/>
      <c r="B1312" s="103"/>
    </row>
    <row r="1313" spans="1:2" s="321" customFormat="1" x14ac:dyDescent="0.25">
      <c r="A1313" s="103"/>
      <c r="B1313" s="103"/>
    </row>
    <row r="1314" spans="1:2" s="321" customFormat="1" x14ac:dyDescent="0.25">
      <c r="A1314" s="103"/>
      <c r="B1314" s="103"/>
    </row>
    <row r="1315" spans="1:2" s="321" customFormat="1" x14ac:dyDescent="0.25">
      <c r="A1315" s="103"/>
      <c r="B1315" s="103"/>
    </row>
    <row r="1316" spans="1:2" s="321" customFormat="1" x14ac:dyDescent="0.25">
      <c r="A1316" s="103"/>
      <c r="B1316" s="103"/>
    </row>
    <row r="1317" spans="1:2" s="321" customFormat="1" x14ac:dyDescent="0.25">
      <c r="A1317" s="103"/>
      <c r="B1317" s="103"/>
    </row>
    <row r="1318" spans="1:2" s="321" customFormat="1" x14ac:dyDescent="0.25">
      <c r="A1318" s="103"/>
      <c r="B1318" s="103"/>
    </row>
    <row r="1319" spans="1:2" s="321" customFormat="1" x14ac:dyDescent="0.25">
      <c r="A1319" s="103"/>
      <c r="B1319" s="103"/>
    </row>
    <row r="1320" spans="1:2" s="321" customFormat="1" x14ac:dyDescent="0.25">
      <c r="A1320" s="103"/>
      <c r="B1320" s="103"/>
    </row>
    <row r="1321" spans="1:2" s="321" customFormat="1" x14ac:dyDescent="0.25">
      <c r="A1321" s="103"/>
      <c r="B1321" s="103"/>
    </row>
    <row r="1322" spans="1:2" s="321" customFormat="1" x14ac:dyDescent="0.25">
      <c r="A1322" s="103"/>
      <c r="B1322" s="103"/>
    </row>
    <row r="1323" spans="1:2" s="321" customFormat="1" x14ac:dyDescent="0.25">
      <c r="A1323" s="103"/>
      <c r="B1323" s="103"/>
    </row>
    <row r="1324" spans="1:2" s="321" customFormat="1" x14ac:dyDescent="0.25">
      <c r="A1324" s="103"/>
      <c r="B1324" s="103"/>
    </row>
    <row r="1325" spans="1:2" s="321" customFormat="1" x14ac:dyDescent="0.25">
      <c r="A1325" s="103"/>
      <c r="B1325" s="103"/>
    </row>
    <row r="1326" spans="1:2" s="321" customFormat="1" x14ac:dyDescent="0.25">
      <c r="A1326" s="103"/>
      <c r="B1326" s="101"/>
    </row>
    <row r="1327" spans="1:2" s="321" customFormat="1" x14ac:dyDescent="0.25">
      <c r="A1327" s="103"/>
    </row>
    <row r="1328" spans="1:2" s="321" customFormat="1" x14ac:dyDescent="0.25">
      <c r="A1328" s="103"/>
    </row>
    <row r="1329" spans="1:2" s="321" customFormat="1" x14ac:dyDescent="0.25">
      <c r="A1329" s="103"/>
    </row>
    <row r="1330" spans="1:2" s="321" customFormat="1" x14ac:dyDescent="0.25">
      <c r="A1330" s="103"/>
      <c r="B1330" s="103"/>
    </row>
    <row r="1331" spans="1:2" s="321" customFormat="1" x14ac:dyDescent="0.25">
      <c r="A1331" s="103"/>
      <c r="B1331" s="103"/>
    </row>
    <row r="1332" spans="1:2" s="321" customFormat="1" x14ac:dyDescent="0.25">
      <c r="A1332" s="103"/>
      <c r="B1332" s="103"/>
    </row>
    <row r="1333" spans="1:2" s="321" customFormat="1" x14ac:dyDescent="0.25">
      <c r="A1333" s="103"/>
      <c r="B1333" s="103"/>
    </row>
    <row r="1334" spans="1:2" s="321" customFormat="1" x14ac:dyDescent="0.25">
      <c r="A1334" s="103"/>
      <c r="B1334" s="103"/>
    </row>
    <row r="1335" spans="1:2" s="321" customFormat="1" x14ac:dyDescent="0.25">
      <c r="A1335" s="103"/>
      <c r="B1335" s="101"/>
    </row>
    <row r="1336" spans="1:2" s="321" customFormat="1" x14ac:dyDescent="0.25">
      <c r="A1336" s="103"/>
    </row>
    <row r="1337" spans="1:2" s="321" customFormat="1" x14ac:dyDescent="0.25">
      <c r="A1337" s="103"/>
    </row>
    <row r="1338" spans="1:2" s="321" customFormat="1" x14ac:dyDescent="0.25">
      <c r="A1338" s="103"/>
    </row>
    <row r="1339" spans="1:2" s="321" customFormat="1" x14ac:dyDescent="0.25">
      <c r="A1339" s="103"/>
    </row>
    <row r="1340" spans="1:2" s="321" customFormat="1" x14ac:dyDescent="0.25">
      <c r="A1340" s="103"/>
    </row>
    <row r="1341" spans="1:2" s="321" customFormat="1" x14ac:dyDescent="0.25">
      <c r="A1341" s="103"/>
      <c r="B1341" s="103"/>
    </row>
    <row r="1342" spans="1:2" s="321" customFormat="1" x14ac:dyDescent="0.25">
      <c r="A1342" s="103"/>
      <c r="B1342" s="103"/>
    </row>
    <row r="1343" spans="1:2" s="321" customFormat="1" x14ac:dyDescent="0.25">
      <c r="A1343" s="103"/>
      <c r="B1343" s="103"/>
    </row>
    <row r="1344" spans="1:2" s="321" customFormat="1" x14ac:dyDescent="0.25">
      <c r="A1344" s="103"/>
      <c r="B1344" s="103"/>
    </row>
    <row r="1345" spans="1:2" s="321" customFormat="1" x14ac:dyDescent="0.25">
      <c r="A1345" s="103"/>
      <c r="B1345" s="103"/>
    </row>
    <row r="1346" spans="1:2" s="321" customFormat="1" x14ac:dyDescent="0.25">
      <c r="A1346" s="103"/>
      <c r="B1346" s="103"/>
    </row>
    <row r="1347" spans="1:2" s="321" customFormat="1" x14ac:dyDescent="0.25">
      <c r="A1347" s="103"/>
      <c r="B1347" s="103"/>
    </row>
    <row r="1348" spans="1:2" s="321" customFormat="1" x14ac:dyDescent="0.25">
      <c r="A1348" s="103"/>
      <c r="B1348" s="103"/>
    </row>
    <row r="1349" spans="1:2" s="321" customFormat="1" x14ac:dyDescent="0.25">
      <c r="A1349" s="103"/>
      <c r="B1349" s="103"/>
    </row>
    <row r="1350" spans="1:2" s="321" customFormat="1" x14ac:dyDescent="0.25">
      <c r="A1350" s="103"/>
      <c r="B1350" s="103"/>
    </row>
    <row r="1351" spans="1:2" s="321" customFormat="1" x14ac:dyDescent="0.25">
      <c r="A1351" s="103"/>
      <c r="B1351" s="103"/>
    </row>
    <row r="1352" spans="1:2" s="321" customFormat="1" x14ac:dyDescent="0.25">
      <c r="A1352" s="103"/>
      <c r="B1352" s="103"/>
    </row>
    <row r="1353" spans="1:2" s="321" customFormat="1" x14ac:dyDescent="0.25">
      <c r="A1353" s="103"/>
      <c r="B1353" s="103"/>
    </row>
    <row r="1354" spans="1:2" s="321" customFormat="1" x14ac:dyDescent="0.25">
      <c r="A1354" s="103"/>
      <c r="B1354" s="103"/>
    </row>
    <row r="1355" spans="1:2" s="321" customFormat="1" x14ac:dyDescent="0.25">
      <c r="A1355" s="103"/>
      <c r="B1355" s="103"/>
    </row>
    <row r="1356" spans="1:2" s="321" customFormat="1" x14ac:dyDescent="0.25">
      <c r="A1356" s="103"/>
      <c r="B1356" s="103"/>
    </row>
    <row r="1357" spans="1:2" s="321" customFormat="1" x14ac:dyDescent="0.25">
      <c r="A1357" s="103"/>
      <c r="B1357" s="103"/>
    </row>
    <row r="1358" spans="1:2" s="321" customFormat="1" x14ac:dyDescent="0.25">
      <c r="A1358" s="103"/>
      <c r="B1358" s="103"/>
    </row>
    <row r="1359" spans="1:2" s="321" customFormat="1" x14ac:dyDescent="0.25">
      <c r="A1359" s="103"/>
      <c r="B1359" s="103"/>
    </row>
    <row r="1360" spans="1:2" s="321" customFormat="1" x14ac:dyDescent="0.25">
      <c r="A1360" s="103"/>
      <c r="B1360" s="103"/>
    </row>
    <row r="1361" spans="1:2" s="321" customFormat="1" x14ac:dyDescent="0.25">
      <c r="A1361" s="103"/>
      <c r="B1361" s="103"/>
    </row>
    <row r="1362" spans="1:2" s="321" customFormat="1" x14ac:dyDescent="0.25">
      <c r="A1362" s="103"/>
      <c r="B1362" s="103"/>
    </row>
    <row r="1363" spans="1:2" s="321" customFormat="1" x14ac:dyDescent="0.25">
      <c r="A1363" s="103"/>
      <c r="B1363" s="103"/>
    </row>
    <row r="1364" spans="1:2" s="321" customFormat="1" x14ac:dyDescent="0.25">
      <c r="A1364" s="103"/>
      <c r="B1364" s="103"/>
    </row>
    <row r="1365" spans="1:2" s="321" customFormat="1" x14ac:dyDescent="0.25">
      <c r="A1365" s="103"/>
      <c r="B1365" s="103"/>
    </row>
    <row r="1366" spans="1:2" s="321" customFormat="1" x14ac:dyDescent="0.25">
      <c r="A1366" s="103"/>
      <c r="B1366" s="103"/>
    </row>
    <row r="1367" spans="1:2" s="321" customFormat="1" x14ac:dyDescent="0.25">
      <c r="A1367" s="103"/>
      <c r="B1367" s="103"/>
    </row>
    <row r="1368" spans="1:2" s="321" customFormat="1" x14ac:dyDescent="0.25">
      <c r="A1368" s="103"/>
      <c r="B1368" s="103"/>
    </row>
    <row r="1369" spans="1:2" s="321" customFormat="1" x14ac:dyDescent="0.25">
      <c r="A1369" s="103"/>
      <c r="B1369" s="103"/>
    </row>
    <row r="1370" spans="1:2" s="321" customFormat="1" x14ac:dyDescent="0.25">
      <c r="A1370" s="103"/>
      <c r="B1370" s="101"/>
    </row>
    <row r="1371" spans="1:2" s="321" customFormat="1" x14ac:dyDescent="0.25">
      <c r="A1371" s="103"/>
    </row>
    <row r="1372" spans="1:2" s="321" customFormat="1" x14ac:dyDescent="0.25">
      <c r="A1372" s="103"/>
    </row>
    <row r="1373" spans="1:2" s="321" customFormat="1" x14ac:dyDescent="0.25">
      <c r="A1373" s="103"/>
    </row>
    <row r="1374" spans="1:2" s="321" customFormat="1" x14ac:dyDescent="0.25">
      <c r="A1374" s="103"/>
      <c r="B1374" s="103"/>
    </row>
    <row r="1375" spans="1:2" s="321" customFormat="1" x14ac:dyDescent="0.25">
      <c r="A1375" s="103"/>
      <c r="B1375" s="103"/>
    </row>
    <row r="1376" spans="1:2" s="321" customFormat="1" x14ac:dyDescent="0.25">
      <c r="A1376" s="103"/>
      <c r="B1376" s="103"/>
    </row>
    <row r="1377" spans="1:2" s="321" customFormat="1" x14ac:dyDescent="0.25">
      <c r="A1377" s="103"/>
      <c r="B1377" s="103"/>
    </row>
    <row r="1378" spans="1:2" s="321" customFormat="1" x14ac:dyDescent="0.25">
      <c r="A1378" s="103"/>
      <c r="B1378" s="103"/>
    </row>
    <row r="1379" spans="1:2" s="321" customFormat="1" x14ac:dyDescent="0.25">
      <c r="A1379" s="103"/>
      <c r="B1379" s="103"/>
    </row>
    <row r="1380" spans="1:2" s="321" customFormat="1" x14ac:dyDescent="0.25">
      <c r="A1380" s="103"/>
      <c r="B1380" s="103"/>
    </row>
    <row r="1381" spans="1:2" s="321" customFormat="1" x14ac:dyDescent="0.25">
      <c r="A1381" s="103"/>
      <c r="B1381" s="103"/>
    </row>
    <row r="1382" spans="1:2" s="321" customFormat="1" x14ac:dyDescent="0.25">
      <c r="A1382" s="103"/>
      <c r="B1382" s="103"/>
    </row>
    <row r="1383" spans="1:2" s="321" customFormat="1" x14ac:dyDescent="0.25">
      <c r="A1383" s="103"/>
      <c r="B1383" s="103"/>
    </row>
    <row r="1384" spans="1:2" s="321" customFormat="1" x14ac:dyDescent="0.25">
      <c r="A1384" s="103"/>
      <c r="B1384" s="103"/>
    </row>
    <row r="1385" spans="1:2" s="321" customFormat="1" x14ac:dyDescent="0.25">
      <c r="A1385" s="103"/>
      <c r="B1385" s="103"/>
    </row>
    <row r="1386" spans="1:2" s="321" customFormat="1" x14ac:dyDescent="0.25">
      <c r="A1386" s="103"/>
      <c r="B1386" s="103"/>
    </row>
    <row r="1387" spans="1:2" s="321" customFormat="1" x14ac:dyDescent="0.25">
      <c r="A1387" s="103"/>
      <c r="B1387" s="103"/>
    </row>
    <row r="1388" spans="1:2" s="321" customFormat="1" x14ac:dyDescent="0.25">
      <c r="A1388" s="103"/>
      <c r="B1388" s="103"/>
    </row>
    <row r="1389" spans="1:2" s="321" customFormat="1" x14ac:dyDescent="0.25">
      <c r="A1389" s="103"/>
      <c r="B1389" s="103"/>
    </row>
    <row r="1390" spans="1:2" s="321" customFormat="1" x14ac:dyDescent="0.25">
      <c r="A1390" s="103"/>
      <c r="B1390" s="103"/>
    </row>
    <row r="1391" spans="1:2" s="321" customFormat="1" x14ac:dyDescent="0.25">
      <c r="A1391" s="103"/>
      <c r="B1391" s="103"/>
    </row>
    <row r="1392" spans="1:2" s="321" customFormat="1" x14ac:dyDescent="0.25">
      <c r="A1392" s="103"/>
      <c r="B1392" s="103"/>
    </row>
    <row r="1393" spans="1:2" s="321" customFormat="1" x14ac:dyDescent="0.25">
      <c r="A1393" s="103"/>
      <c r="B1393" s="103"/>
    </row>
    <row r="1394" spans="1:2" s="321" customFormat="1" x14ac:dyDescent="0.25">
      <c r="A1394" s="103"/>
      <c r="B1394" s="103"/>
    </row>
    <row r="1395" spans="1:2" s="321" customFormat="1" x14ac:dyDescent="0.25">
      <c r="A1395" s="103"/>
      <c r="B1395" s="103"/>
    </row>
    <row r="1396" spans="1:2" s="321" customFormat="1" x14ac:dyDescent="0.25">
      <c r="A1396" s="103"/>
      <c r="B1396" s="103"/>
    </row>
    <row r="1397" spans="1:2" s="321" customFormat="1" x14ac:dyDescent="0.25">
      <c r="A1397" s="103"/>
      <c r="B1397" s="103"/>
    </row>
    <row r="1398" spans="1:2" s="321" customFormat="1" x14ac:dyDescent="0.25">
      <c r="A1398" s="103"/>
      <c r="B1398" s="103"/>
    </row>
    <row r="1399" spans="1:2" s="321" customFormat="1" x14ac:dyDescent="0.25">
      <c r="A1399" s="103"/>
      <c r="B1399" s="103"/>
    </row>
    <row r="1400" spans="1:2" s="321" customFormat="1" x14ac:dyDescent="0.25">
      <c r="A1400" s="103"/>
      <c r="B1400" s="103"/>
    </row>
    <row r="1401" spans="1:2" s="321" customFormat="1" x14ac:dyDescent="0.25">
      <c r="A1401" s="103"/>
      <c r="B1401" s="103"/>
    </row>
    <row r="1402" spans="1:2" s="321" customFormat="1" x14ac:dyDescent="0.25">
      <c r="A1402" s="103"/>
      <c r="B1402" s="103"/>
    </row>
    <row r="1403" spans="1:2" s="321" customFormat="1" x14ac:dyDescent="0.25">
      <c r="A1403" s="103"/>
      <c r="B1403" s="103"/>
    </row>
    <row r="1404" spans="1:2" s="321" customFormat="1" x14ac:dyDescent="0.25">
      <c r="A1404" s="103"/>
      <c r="B1404" s="103"/>
    </row>
    <row r="1405" spans="1:2" s="321" customFormat="1" x14ac:dyDescent="0.25">
      <c r="A1405" s="103"/>
      <c r="B1405" s="101"/>
    </row>
    <row r="1406" spans="1:2" s="321" customFormat="1" x14ac:dyDescent="0.25">
      <c r="A1406" s="103"/>
    </row>
    <row r="1407" spans="1:2" s="321" customFormat="1" x14ac:dyDescent="0.25">
      <c r="A1407" s="103"/>
    </row>
    <row r="1408" spans="1:2" s="321" customFormat="1" x14ac:dyDescent="0.25">
      <c r="A1408" s="103"/>
    </row>
    <row r="1409" spans="1:2" s="321" customFormat="1" x14ac:dyDescent="0.25">
      <c r="A1409" s="103"/>
      <c r="B1409" s="103"/>
    </row>
    <row r="1410" spans="1:2" s="321" customFormat="1" x14ac:dyDescent="0.25">
      <c r="A1410" s="103"/>
      <c r="B1410" s="103"/>
    </row>
    <row r="1411" spans="1:2" s="321" customFormat="1" x14ac:dyDescent="0.25">
      <c r="A1411" s="103"/>
      <c r="B1411" s="103"/>
    </row>
    <row r="1412" spans="1:2" s="321" customFormat="1" x14ac:dyDescent="0.25">
      <c r="A1412" s="103"/>
      <c r="B1412" s="103"/>
    </row>
    <row r="1413" spans="1:2" s="321" customFormat="1" x14ac:dyDescent="0.25">
      <c r="A1413" s="103"/>
      <c r="B1413" s="103"/>
    </row>
    <row r="1414" spans="1:2" s="321" customFormat="1" x14ac:dyDescent="0.25">
      <c r="A1414" s="103"/>
      <c r="B1414" s="103"/>
    </row>
    <row r="1415" spans="1:2" s="321" customFormat="1" x14ac:dyDescent="0.25">
      <c r="A1415" s="103"/>
      <c r="B1415" s="103"/>
    </row>
    <row r="1416" spans="1:2" s="321" customFormat="1" x14ac:dyDescent="0.25">
      <c r="A1416" s="103"/>
      <c r="B1416" s="103"/>
    </row>
    <row r="1417" spans="1:2" s="321" customFormat="1" x14ac:dyDescent="0.25">
      <c r="A1417" s="103"/>
      <c r="B1417" s="101"/>
    </row>
    <row r="1418" spans="1:2" s="321" customFormat="1" x14ac:dyDescent="0.25">
      <c r="A1418" s="103"/>
    </row>
    <row r="1419" spans="1:2" s="321" customFormat="1" x14ac:dyDescent="0.25">
      <c r="A1419" s="103"/>
    </row>
    <row r="1420" spans="1:2" s="321" customFormat="1" x14ac:dyDescent="0.25">
      <c r="A1420" s="103"/>
    </row>
    <row r="1421" spans="1:2" s="321" customFormat="1" x14ac:dyDescent="0.25">
      <c r="A1421" s="103"/>
    </row>
    <row r="1422" spans="1:2" s="321" customFormat="1" x14ac:dyDescent="0.25">
      <c r="A1422" s="103"/>
      <c r="B1422" s="103"/>
    </row>
    <row r="1423" spans="1:2" s="321" customFormat="1" x14ac:dyDescent="0.25">
      <c r="A1423" s="103"/>
      <c r="B1423" s="103"/>
    </row>
    <row r="1424" spans="1:2" s="321" customFormat="1" x14ac:dyDescent="0.25">
      <c r="A1424" s="103"/>
      <c r="B1424" s="103"/>
    </row>
    <row r="1425" spans="1:2" s="321" customFormat="1" x14ac:dyDescent="0.25">
      <c r="A1425" s="103"/>
      <c r="B1425" s="103"/>
    </row>
    <row r="1426" spans="1:2" s="321" customFormat="1" x14ac:dyDescent="0.25">
      <c r="A1426" s="103"/>
      <c r="B1426" s="103"/>
    </row>
    <row r="1427" spans="1:2" s="321" customFormat="1" x14ac:dyDescent="0.25">
      <c r="A1427" s="103"/>
      <c r="B1427" s="103"/>
    </row>
    <row r="1428" spans="1:2" s="321" customFormat="1" x14ac:dyDescent="0.25">
      <c r="A1428" s="103"/>
      <c r="B1428" s="103"/>
    </row>
    <row r="1429" spans="1:2" s="321" customFormat="1" x14ac:dyDescent="0.25">
      <c r="A1429" s="103"/>
      <c r="B1429" s="103"/>
    </row>
    <row r="1430" spans="1:2" s="321" customFormat="1" x14ac:dyDescent="0.25">
      <c r="A1430" s="103"/>
      <c r="B1430" s="103"/>
    </row>
    <row r="1431" spans="1:2" s="321" customFormat="1" x14ac:dyDescent="0.25">
      <c r="A1431" s="103"/>
      <c r="B1431" s="103"/>
    </row>
    <row r="1432" spans="1:2" s="321" customFormat="1" x14ac:dyDescent="0.25">
      <c r="A1432" s="103"/>
      <c r="B1432" s="103"/>
    </row>
    <row r="1433" spans="1:2" s="321" customFormat="1" x14ac:dyDescent="0.25">
      <c r="A1433" s="103"/>
      <c r="B1433" s="103"/>
    </row>
    <row r="1434" spans="1:2" s="321" customFormat="1" x14ac:dyDescent="0.25">
      <c r="A1434" s="103"/>
      <c r="B1434" s="103"/>
    </row>
    <row r="1435" spans="1:2" s="321" customFormat="1" x14ac:dyDescent="0.25">
      <c r="A1435" s="103"/>
      <c r="B1435" s="103"/>
    </row>
    <row r="1436" spans="1:2" s="321" customFormat="1" x14ac:dyDescent="0.25">
      <c r="A1436" s="103"/>
      <c r="B1436" s="103"/>
    </row>
    <row r="1437" spans="1:2" s="321" customFormat="1" x14ac:dyDescent="0.25">
      <c r="A1437" s="103"/>
      <c r="B1437" s="103"/>
    </row>
    <row r="1438" spans="1:2" s="321" customFormat="1" x14ac:dyDescent="0.25">
      <c r="A1438" s="103"/>
      <c r="B1438" s="103"/>
    </row>
    <row r="1439" spans="1:2" s="321" customFormat="1" x14ac:dyDescent="0.25">
      <c r="A1439" s="103"/>
      <c r="B1439" s="103"/>
    </row>
    <row r="1440" spans="1:2" s="321" customFormat="1" x14ac:dyDescent="0.25">
      <c r="A1440" s="103"/>
      <c r="B1440" s="103"/>
    </row>
    <row r="1441" spans="1:2" s="321" customFormat="1" x14ac:dyDescent="0.25">
      <c r="A1441" s="103"/>
      <c r="B1441" s="103"/>
    </row>
    <row r="1442" spans="1:2" s="321" customFormat="1" x14ac:dyDescent="0.25">
      <c r="A1442" s="103"/>
      <c r="B1442" s="103"/>
    </row>
    <row r="1443" spans="1:2" s="321" customFormat="1" x14ac:dyDescent="0.25">
      <c r="A1443" s="103"/>
      <c r="B1443" s="103"/>
    </row>
    <row r="1444" spans="1:2" s="321" customFormat="1" x14ac:dyDescent="0.25">
      <c r="A1444" s="103"/>
      <c r="B1444" s="103"/>
    </row>
    <row r="1445" spans="1:2" s="321" customFormat="1" x14ac:dyDescent="0.25">
      <c r="A1445" s="103"/>
      <c r="B1445" s="103"/>
    </row>
    <row r="1446" spans="1:2" s="321" customFormat="1" x14ac:dyDescent="0.25">
      <c r="A1446" s="103"/>
      <c r="B1446" s="103"/>
    </row>
    <row r="1447" spans="1:2" s="321" customFormat="1" x14ac:dyDescent="0.25">
      <c r="A1447" s="103"/>
      <c r="B1447" s="103"/>
    </row>
    <row r="1448" spans="1:2" s="321" customFormat="1" x14ac:dyDescent="0.25">
      <c r="A1448" s="103"/>
      <c r="B1448" s="103"/>
    </row>
    <row r="1449" spans="1:2" s="321" customFormat="1" x14ac:dyDescent="0.25">
      <c r="A1449" s="103"/>
      <c r="B1449" s="103"/>
    </row>
    <row r="1450" spans="1:2" s="321" customFormat="1" x14ac:dyDescent="0.25">
      <c r="A1450" s="103"/>
      <c r="B1450" s="103"/>
    </row>
    <row r="1451" spans="1:2" s="321" customFormat="1" x14ac:dyDescent="0.25">
      <c r="A1451" s="103"/>
      <c r="B1451" s="103"/>
    </row>
    <row r="1452" spans="1:2" s="321" customFormat="1" x14ac:dyDescent="0.25">
      <c r="A1452" s="103"/>
      <c r="B1452" s="103"/>
    </row>
    <row r="1453" spans="1:2" s="321" customFormat="1" x14ac:dyDescent="0.25">
      <c r="A1453" s="103"/>
      <c r="B1453" s="103"/>
    </row>
    <row r="1454" spans="1:2" s="321" customFormat="1" x14ac:dyDescent="0.25">
      <c r="A1454" s="103"/>
      <c r="B1454" s="103"/>
    </row>
    <row r="1455" spans="1:2" s="321" customFormat="1" x14ac:dyDescent="0.25">
      <c r="A1455" s="103"/>
      <c r="B1455" s="322"/>
    </row>
    <row r="1456" spans="1:2" s="321" customFormat="1" x14ac:dyDescent="0.25">
      <c r="A1456" s="103"/>
      <c r="B1456" s="103"/>
    </row>
    <row r="1457" spans="1:2" s="321" customFormat="1" x14ac:dyDescent="0.25">
      <c r="A1457" s="103"/>
      <c r="B1457" s="103"/>
    </row>
    <row r="1458" spans="1:2" s="321" customFormat="1" x14ac:dyDescent="0.25">
      <c r="A1458" s="103"/>
      <c r="B1458" s="103"/>
    </row>
    <row r="1459" spans="1:2" s="321" customFormat="1" x14ac:dyDescent="0.25">
      <c r="A1459" s="103"/>
      <c r="B1459" s="103"/>
    </row>
    <row r="1460" spans="1:2" s="321" customFormat="1" x14ac:dyDescent="0.25">
      <c r="A1460" s="103"/>
      <c r="B1460" s="103"/>
    </row>
    <row r="1461" spans="1:2" s="321" customFormat="1" x14ac:dyDescent="0.25">
      <c r="A1461" s="103"/>
      <c r="B1461" s="103"/>
    </row>
    <row r="1462" spans="1:2" s="321" customFormat="1" x14ac:dyDescent="0.25">
      <c r="A1462" s="103"/>
      <c r="B1462" s="103"/>
    </row>
    <row r="1463" spans="1:2" s="321" customFormat="1" x14ac:dyDescent="0.25">
      <c r="A1463" s="103"/>
      <c r="B1463" s="103"/>
    </row>
    <row r="1464" spans="1:2" s="321" customFormat="1" x14ac:dyDescent="0.25">
      <c r="A1464" s="103"/>
      <c r="B1464" s="103"/>
    </row>
    <row r="1465" spans="1:2" s="321" customFormat="1" x14ac:dyDescent="0.25">
      <c r="A1465" s="103"/>
      <c r="B1465" s="103"/>
    </row>
    <row r="1466" spans="1:2" s="321" customFormat="1" x14ac:dyDescent="0.25">
      <c r="A1466" s="103"/>
      <c r="B1466" s="103"/>
    </row>
    <row r="1467" spans="1:2" s="321" customFormat="1" x14ac:dyDescent="0.25">
      <c r="A1467" s="103"/>
      <c r="B1467" s="103"/>
    </row>
    <row r="1468" spans="1:2" s="321" customFormat="1" x14ac:dyDescent="0.25">
      <c r="A1468" s="103"/>
      <c r="B1468" s="103"/>
    </row>
    <row r="1469" spans="1:2" s="321" customFormat="1" x14ac:dyDescent="0.25">
      <c r="A1469" s="103"/>
      <c r="B1469" s="103"/>
    </row>
    <row r="1470" spans="1:2" s="321" customFormat="1" x14ac:dyDescent="0.25">
      <c r="A1470" s="103"/>
      <c r="B1470" s="103"/>
    </row>
    <row r="1471" spans="1:2" s="321" customFormat="1" x14ac:dyDescent="0.25">
      <c r="A1471" s="103"/>
      <c r="B1471" s="103"/>
    </row>
    <row r="1472" spans="1:2" s="321" customFormat="1" x14ac:dyDescent="0.25">
      <c r="A1472" s="103"/>
      <c r="B1472" s="103"/>
    </row>
    <row r="1473" spans="1:2" s="321" customFormat="1" x14ac:dyDescent="0.25">
      <c r="A1473" s="103"/>
      <c r="B1473" s="103"/>
    </row>
    <row r="1474" spans="1:2" s="321" customFormat="1" x14ac:dyDescent="0.25">
      <c r="A1474" s="103"/>
      <c r="B1474" s="103"/>
    </row>
    <row r="1475" spans="1:2" s="321" customFormat="1" x14ac:dyDescent="0.25">
      <c r="A1475" s="103"/>
      <c r="B1475" s="103"/>
    </row>
    <row r="1476" spans="1:2" s="321" customFormat="1" x14ac:dyDescent="0.25">
      <c r="A1476" s="103"/>
      <c r="B1476" s="103"/>
    </row>
    <row r="1477" spans="1:2" s="321" customFormat="1" x14ac:dyDescent="0.25">
      <c r="A1477" s="103"/>
      <c r="B1477" s="103"/>
    </row>
    <row r="1478" spans="1:2" s="321" customFormat="1" x14ac:dyDescent="0.25">
      <c r="A1478" s="103"/>
      <c r="B1478" s="101"/>
    </row>
    <row r="1479" spans="1:2" s="321" customFormat="1" x14ac:dyDescent="0.25">
      <c r="A1479" s="103"/>
    </row>
    <row r="1480" spans="1:2" s="321" customFormat="1" x14ac:dyDescent="0.25">
      <c r="A1480" s="103"/>
    </row>
    <row r="1481" spans="1:2" s="321" customFormat="1" x14ac:dyDescent="0.25">
      <c r="A1481" s="103"/>
    </row>
    <row r="1482" spans="1:2" s="321" customFormat="1" x14ac:dyDescent="0.25">
      <c r="A1482" s="103"/>
      <c r="B1482" s="103"/>
    </row>
    <row r="1483" spans="1:2" s="321" customFormat="1" x14ac:dyDescent="0.25">
      <c r="A1483" s="103"/>
      <c r="B1483" s="103"/>
    </row>
    <row r="1484" spans="1:2" s="321" customFormat="1" x14ac:dyDescent="0.25">
      <c r="A1484" s="103"/>
      <c r="B1484" s="103"/>
    </row>
    <row r="1485" spans="1:2" s="321" customFormat="1" x14ac:dyDescent="0.25">
      <c r="A1485" s="103"/>
      <c r="B1485" s="103"/>
    </row>
    <row r="1486" spans="1:2" s="321" customFormat="1" x14ac:dyDescent="0.25">
      <c r="A1486" s="103"/>
      <c r="B1486" s="103"/>
    </row>
    <row r="1487" spans="1:2" s="321" customFormat="1" x14ac:dyDescent="0.25">
      <c r="A1487" s="103"/>
      <c r="B1487" s="103"/>
    </row>
    <row r="1488" spans="1:2" s="321" customFormat="1" x14ac:dyDescent="0.25">
      <c r="A1488" s="103"/>
      <c r="B1488" s="103"/>
    </row>
    <row r="1489" spans="1:2" s="321" customFormat="1" x14ac:dyDescent="0.25">
      <c r="A1489" s="103"/>
      <c r="B1489" s="103"/>
    </row>
    <row r="1490" spans="1:2" s="321" customFormat="1" x14ac:dyDescent="0.25">
      <c r="A1490" s="103"/>
      <c r="B1490" s="103"/>
    </row>
    <row r="1491" spans="1:2" s="321" customFormat="1" x14ac:dyDescent="0.25">
      <c r="A1491" s="103"/>
      <c r="B1491" s="103"/>
    </row>
    <row r="1492" spans="1:2" s="321" customFormat="1" x14ac:dyDescent="0.25">
      <c r="A1492" s="103"/>
      <c r="B1492" s="103"/>
    </row>
    <row r="1493" spans="1:2" s="321" customFormat="1" x14ac:dyDescent="0.25">
      <c r="A1493" s="103"/>
      <c r="B1493" s="103"/>
    </row>
    <row r="1494" spans="1:2" s="321" customFormat="1" x14ac:dyDescent="0.25">
      <c r="A1494" s="103"/>
      <c r="B1494" s="103"/>
    </row>
    <row r="1495" spans="1:2" s="321" customFormat="1" x14ac:dyDescent="0.25">
      <c r="A1495" s="103"/>
      <c r="B1495" s="103"/>
    </row>
    <row r="1496" spans="1:2" s="321" customFormat="1" x14ac:dyDescent="0.25">
      <c r="A1496" s="103"/>
      <c r="B1496" s="103"/>
    </row>
    <row r="1497" spans="1:2" s="321" customFormat="1" x14ac:dyDescent="0.25">
      <c r="A1497" s="103"/>
      <c r="B1497" s="103"/>
    </row>
    <row r="1498" spans="1:2" s="321" customFormat="1" x14ac:dyDescent="0.25">
      <c r="A1498" s="103"/>
      <c r="B1498" s="103"/>
    </row>
    <row r="1499" spans="1:2" s="321" customFormat="1" x14ac:dyDescent="0.25">
      <c r="A1499" s="103"/>
      <c r="B1499" s="103"/>
    </row>
    <row r="1500" spans="1:2" s="321" customFormat="1" x14ac:dyDescent="0.25">
      <c r="A1500" s="103"/>
      <c r="B1500" s="103"/>
    </row>
    <row r="1501" spans="1:2" s="321" customFormat="1" x14ac:dyDescent="0.25">
      <c r="A1501" s="103"/>
      <c r="B1501" s="103"/>
    </row>
    <row r="1502" spans="1:2" s="321" customFormat="1" x14ac:dyDescent="0.25">
      <c r="A1502" s="103"/>
      <c r="B1502" s="103"/>
    </row>
    <row r="1503" spans="1:2" s="321" customFormat="1" x14ac:dyDescent="0.25">
      <c r="A1503" s="103"/>
      <c r="B1503" s="103"/>
    </row>
    <row r="1504" spans="1:2" s="321" customFormat="1" x14ac:dyDescent="0.25">
      <c r="A1504" s="103"/>
      <c r="B1504" s="103"/>
    </row>
    <row r="1505" spans="1:2" s="321" customFormat="1" x14ac:dyDescent="0.25">
      <c r="A1505" s="103"/>
      <c r="B1505" s="103"/>
    </row>
    <row r="1506" spans="1:2" s="321" customFormat="1" x14ac:dyDescent="0.25">
      <c r="A1506" s="103"/>
      <c r="B1506" s="103"/>
    </row>
    <row r="1507" spans="1:2" s="321" customFormat="1" x14ac:dyDescent="0.25">
      <c r="A1507" s="103"/>
      <c r="B1507" s="103"/>
    </row>
    <row r="1508" spans="1:2" s="321" customFormat="1" x14ac:dyDescent="0.25">
      <c r="A1508" s="103"/>
      <c r="B1508" s="103"/>
    </row>
    <row r="1509" spans="1:2" s="321" customFormat="1" x14ac:dyDescent="0.25">
      <c r="A1509" s="103"/>
      <c r="B1509" s="103"/>
    </row>
    <row r="1510" spans="1:2" s="321" customFormat="1" x14ac:dyDescent="0.25">
      <c r="A1510" s="103"/>
      <c r="B1510" s="103"/>
    </row>
    <row r="1511" spans="1:2" s="321" customFormat="1" x14ac:dyDescent="0.25">
      <c r="A1511" s="103"/>
      <c r="B1511" s="103"/>
    </row>
    <row r="1512" spans="1:2" s="321" customFormat="1" x14ac:dyDescent="0.25">
      <c r="A1512" s="103"/>
      <c r="B1512" s="103"/>
    </row>
    <row r="1513" spans="1:2" s="321" customFormat="1" x14ac:dyDescent="0.25">
      <c r="A1513" s="103"/>
      <c r="B1513" s="103"/>
    </row>
    <row r="1514" spans="1:2" s="321" customFormat="1" x14ac:dyDescent="0.25">
      <c r="A1514" s="103"/>
      <c r="B1514" s="103"/>
    </row>
    <row r="1515" spans="1:2" s="321" customFormat="1" x14ac:dyDescent="0.25">
      <c r="A1515" s="103"/>
      <c r="B1515" s="103"/>
    </row>
    <row r="1516" spans="1:2" s="321" customFormat="1" x14ac:dyDescent="0.25">
      <c r="A1516" s="103"/>
      <c r="B1516" s="103"/>
    </row>
    <row r="1517" spans="1:2" s="321" customFormat="1" x14ac:dyDescent="0.25">
      <c r="A1517" s="103"/>
      <c r="B1517" s="103"/>
    </row>
    <row r="1518" spans="1:2" s="321" customFormat="1" x14ac:dyDescent="0.25">
      <c r="A1518" s="103"/>
      <c r="B1518" s="103"/>
    </row>
    <row r="1519" spans="1:2" s="321" customFormat="1" x14ac:dyDescent="0.25">
      <c r="A1519" s="103"/>
      <c r="B1519" s="103"/>
    </row>
    <row r="1520" spans="1:2" s="321" customFormat="1" x14ac:dyDescent="0.25">
      <c r="A1520" s="103"/>
      <c r="B1520" s="103"/>
    </row>
    <row r="1521" spans="1:2" s="321" customFormat="1" x14ac:dyDescent="0.25">
      <c r="A1521" s="103"/>
      <c r="B1521" s="103"/>
    </row>
    <row r="1522" spans="1:2" s="321" customFormat="1" x14ac:dyDescent="0.25">
      <c r="A1522" s="103"/>
      <c r="B1522" s="103"/>
    </row>
    <row r="1523" spans="1:2" s="321" customFormat="1" x14ac:dyDescent="0.25">
      <c r="A1523" s="103"/>
      <c r="B1523" s="103"/>
    </row>
    <row r="1524" spans="1:2" s="321" customFormat="1" x14ac:dyDescent="0.25">
      <c r="A1524" s="103"/>
      <c r="B1524" s="103"/>
    </row>
    <row r="1525" spans="1:2" s="321" customFormat="1" x14ac:dyDescent="0.25">
      <c r="A1525" s="103"/>
      <c r="B1525" s="103"/>
    </row>
    <row r="1526" spans="1:2" s="321" customFormat="1" x14ac:dyDescent="0.25">
      <c r="A1526" s="103"/>
      <c r="B1526" s="103"/>
    </row>
    <row r="1527" spans="1:2" s="321" customFormat="1" x14ac:dyDescent="0.25">
      <c r="A1527" s="103"/>
      <c r="B1527" s="101"/>
    </row>
    <row r="1528" spans="1:2" s="321" customFormat="1" x14ac:dyDescent="0.25">
      <c r="A1528" s="103"/>
    </row>
    <row r="1529" spans="1:2" s="321" customFormat="1" x14ac:dyDescent="0.25">
      <c r="A1529" s="103"/>
    </row>
    <row r="1530" spans="1:2" s="321" customFormat="1" x14ac:dyDescent="0.25">
      <c r="A1530" s="103"/>
    </row>
    <row r="1531" spans="1:2" s="321" customFormat="1" x14ac:dyDescent="0.25">
      <c r="A1531" s="103"/>
      <c r="B1531" s="103"/>
    </row>
    <row r="1532" spans="1:2" s="321" customFormat="1" x14ac:dyDescent="0.25">
      <c r="A1532" s="103"/>
      <c r="B1532" s="103"/>
    </row>
    <row r="1533" spans="1:2" s="321" customFormat="1" x14ac:dyDescent="0.25">
      <c r="A1533" s="103"/>
      <c r="B1533" s="103"/>
    </row>
    <row r="1534" spans="1:2" s="321" customFormat="1" x14ac:dyDescent="0.25">
      <c r="A1534" s="103"/>
      <c r="B1534" s="103"/>
    </row>
    <row r="1535" spans="1:2" s="321" customFormat="1" x14ac:dyDescent="0.25">
      <c r="A1535" s="103"/>
      <c r="B1535" s="103"/>
    </row>
    <row r="1536" spans="1:2" s="321" customFormat="1" x14ac:dyDescent="0.25">
      <c r="A1536" s="103"/>
      <c r="B1536" s="103"/>
    </row>
    <row r="1537" spans="1:2" s="321" customFormat="1" x14ac:dyDescent="0.25">
      <c r="A1537" s="103"/>
      <c r="B1537" s="103"/>
    </row>
    <row r="1538" spans="1:2" s="321" customFormat="1" x14ac:dyDescent="0.25">
      <c r="A1538" s="103"/>
      <c r="B1538" s="103"/>
    </row>
    <row r="1539" spans="1:2" s="321" customFormat="1" x14ac:dyDescent="0.25">
      <c r="A1539" s="103"/>
      <c r="B1539" s="103"/>
    </row>
    <row r="1540" spans="1:2" s="321" customFormat="1" x14ac:dyDescent="0.25">
      <c r="A1540" s="103"/>
      <c r="B1540" s="103"/>
    </row>
    <row r="1541" spans="1:2" s="321" customFormat="1" x14ac:dyDescent="0.25">
      <c r="A1541" s="103"/>
      <c r="B1541" s="103"/>
    </row>
    <row r="1542" spans="1:2" s="321" customFormat="1" x14ac:dyDescent="0.25">
      <c r="A1542" s="103"/>
      <c r="B1542" s="103"/>
    </row>
    <row r="1543" spans="1:2" s="321" customFormat="1" x14ac:dyDescent="0.25">
      <c r="A1543" s="103"/>
      <c r="B1543" s="103"/>
    </row>
    <row r="1544" spans="1:2" s="321" customFormat="1" x14ac:dyDescent="0.25">
      <c r="A1544" s="103"/>
      <c r="B1544" s="103"/>
    </row>
    <row r="1545" spans="1:2" s="321" customFormat="1" x14ac:dyDescent="0.25">
      <c r="A1545" s="103"/>
      <c r="B1545" s="103"/>
    </row>
    <row r="1546" spans="1:2" s="321" customFormat="1" x14ac:dyDescent="0.25">
      <c r="A1546" s="103"/>
      <c r="B1546" s="103"/>
    </row>
    <row r="1547" spans="1:2" s="321" customFormat="1" x14ac:dyDescent="0.25">
      <c r="A1547" s="103"/>
      <c r="B1547" s="103"/>
    </row>
    <row r="1548" spans="1:2" s="321" customFormat="1" x14ac:dyDescent="0.25">
      <c r="A1548" s="103"/>
      <c r="B1548" s="103"/>
    </row>
    <row r="1549" spans="1:2" s="321" customFormat="1" x14ac:dyDescent="0.25">
      <c r="A1549" s="103"/>
      <c r="B1549" s="103"/>
    </row>
    <row r="1550" spans="1:2" s="321" customFormat="1" x14ac:dyDescent="0.25">
      <c r="A1550" s="103"/>
      <c r="B1550" s="103"/>
    </row>
    <row r="1551" spans="1:2" s="321" customFormat="1" x14ac:dyDescent="0.25">
      <c r="A1551" s="103"/>
      <c r="B1551" s="103"/>
    </row>
    <row r="1552" spans="1:2" s="321" customFormat="1" x14ac:dyDescent="0.25">
      <c r="A1552" s="103"/>
      <c r="B1552" s="103"/>
    </row>
    <row r="1553" spans="1:2" s="321" customFormat="1" x14ac:dyDescent="0.25">
      <c r="A1553" s="103"/>
      <c r="B1553" s="103"/>
    </row>
    <row r="1554" spans="1:2" s="321" customFormat="1" x14ac:dyDescent="0.25">
      <c r="A1554" s="103"/>
      <c r="B1554" s="101"/>
    </row>
    <row r="1555" spans="1:2" s="321" customFormat="1" x14ac:dyDescent="0.25">
      <c r="A1555" s="103"/>
    </row>
    <row r="1556" spans="1:2" s="321" customFormat="1" x14ac:dyDescent="0.25">
      <c r="A1556" s="103"/>
    </row>
    <row r="1557" spans="1:2" s="321" customFormat="1" x14ac:dyDescent="0.25">
      <c r="A1557" s="103"/>
    </row>
    <row r="1558" spans="1:2" s="321" customFormat="1" x14ac:dyDescent="0.25">
      <c r="A1558" s="103"/>
    </row>
    <row r="1559" spans="1:2" s="321" customFormat="1" x14ac:dyDescent="0.25">
      <c r="A1559" s="103"/>
      <c r="B1559" s="103"/>
    </row>
    <row r="1560" spans="1:2" s="321" customFormat="1" x14ac:dyDescent="0.25">
      <c r="A1560" s="103"/>
      <c r="B1560" s="103"/>
    </row>
    <row r="1561" spans="1:2" s="321" customFormat="1" x14ac:dyDescent="0.25">
      <c r="A1561" s="103"/>
      <c r="B1561" s="103"/>
    </row>
    <row r="1562" spans="1:2" s="321" customFormat="1" x14ac:dyDescent="0.25">
      <c r="A1562" s="103"/>
      <c r="B1562" s="103"/>
    </row>
    <row r="1563" spans="1:2" s="321" customFormat="1" x14ac:dyDescent="0.25">
      <c r="A1563" s="103"/>
      <c r="B1563" s="103"/>
    </row>
    <row r="1564" spans="1:2" s="321" customFormat="1" x14ac:dyDescent="0.25">
      <c r="A1564" s="103"/>
      <c r="B1564" s="103"/>
    </row>
    <row r="1565" spans="1:2" s="321" customFormat="1" x14ac:dyDescent="0.25">
      <c r="A1565" s="103"/>
      <c r="B1565" s="103"/>
    </row>
    <row r="1566" spans="1:2" s="321" customFormat="1" x14ac:dyDescent="0.25">
      <c r="A1566" s="103"/>
      <c r="B1566" s="103"/>
    </row>
    <row r="1567" spans="1:2" s="321" customFormat="1" x14ac:dyDescent="0.25">
      <c r="A1567" s="103"/>
      <c r="B1567" s="103"/>
    </row>
    <row r="1568" spans="1:2" s="321" customFormat="1" x14ac:dyDescent="0.25">
      <c r="A1568" s="103"/>
      <c r="B1568" s="101"/>
    </row>
    <row r="1569" spans="1:2" s="321" customFormat="1" x14ac:dyDescent="0.25">
      <c r="A1569" s="103"/>
    </row>
    <row r="1570" spans="1:2" s="321" customFormat="1" x14ac:dyDescent="0.25">
      <c r="A1570" s="103"/>
    </row>
    <row r="1571" spans="1:2" s="321" customFormat="1" x14ac:dyDescent="0.25">
      <c r="A1571" s="103"/>
    </row>
    <row r="1572" spans="1:2" s="321" customFormat="1" x14ac:dyDescent="0.25">
      <c r="A1572" s="103"/>
      <c r="B1572" s="103"/>
    </row>
    <row r="1573" spans="1:2" s="321" customFormat="1" x14ac:dyDescent="0.25">
      <c r="A1573" s="103"/>
      <c r="B1573" s="103"/>
    </row>
    <row r="1574" spans="1:2" s="321" customFormat="1" x14ac:dyDescent="0.25">
      <c r="A1574" s="103"/>
      <c r="B1574" s="103"/>
    </row>
    <row r="1575" spans="1:2" s="321" customFormat="1" x14ac:dyDescent="0.25">
      <c r="A1575" s="103"/>
      <c r="B1575" s="103"/>
    </row>
    <row r="1576" spans="1:2" s="321" customFormat="1" x14ac:dyDescent="0.25">
      <c r="A1576" s="103"/>
      <c r="B1576" s="103"/>
    </row>
    <row r="1577" spans="1:2" s="321" customFormat="1" x14ac:dyDescent="0.25">
      <c r="A1577" s="103"/>
      <c r="B1577" s="103"/>
    </row>
    <row r="1578" spans="1:2" s="321" customFormat="1" x14ac:dyDescent="0.25">
      <c r="A1578" s="103"/>
      <c r="B1578" s="103"/>
    </row>
    <row r="1579" spans="1:2" s="321" customFormat="1" x14ac:dyDescent="0.25">
      <c r="A1579" s="103"/>
      <c r="B1579" s="103"/>
    </row>
    <row r="1580" spans="1:2" s="321" customFormat="1" x14ac:dyDescent="0.25">
      <c r="A1580" s="103"/>
      <c r="B1580" s="101"/>
    </row>
    <row r="1581" spans="1:2" s="321" customFormat="1" x14ac:dyDescent="0.25">
      <c r="A1581" s="103"/>
    </row>
    <row r="1582" spans="1:2" s="321" customFormat="1" x14ac:dyDescent="0.25">
      <c r="A1582" s="103"/>
    </row>
    <row r="1583" spans="1:2" s="321" customFormat="1" x14ac:dyDescent="0.25">
      <c r="A1583" s="103"/>
    </row>
    <row r="1584" spans="1:2" s="321" customFormat="1" x14ac:dyDescent="0.25">
      <c r="A1584" s="103"/>
      <c r="B1584" s="103"/>
    </row>
    <row r="1585" spans="1:2" s="321" customFormat="1" x14ac:dyDescent="0.25">
      <c r="A1585" s="103"/>
      <c r="B1585" s="103"/>
    </row>
    <row r="1586" spans="1:2" s="321" customFormat="1" x14ac:dyDescent="0.25">
      <c r="A1586" s="103"/>
      <c r="B1586" s="103"/>
    </row>
    <row r="1587" spans="1:2" s="321" customFormat="1" x14ac:dyDescent="0.25">
      <c r="A1587" s="103"/>
      <c r="B1587" s="103"/>
    </row>
    <row r="1588" spans="1:2" s="321" customFormat="1" x14ac:dyDescent="0.25">
      <c r="A1588" s="103"/>
      <c r="B1588" s="103"/>
    </row>
    <row r="1589" spans="1:2" s="321" customFormat="1" x14ac:dyDescent="0.25">
      <c r="A1589" s="103"/>
      <c r="B1589" s="103"/>
    </row>
    <row r="1590" spans="1:2" s="321" customFormat="1" x14ac:dyDescent="0.25">
      <c r="A1590" s="103"/>
      <c r="B1590" s="103"/>
    </row>
    <row r="1591" spans="1:2" s="321" customFormat="1" x14ac:dyDescent="0.25">
      <c r="A1591" s="103"/>
      <c r="B1591" s="103"/>
    </row>
    <row r="1592" spans="1:2" s="321" customFormat="1" x14ac:dyDescent="0.25">
      <c r="A1592" s="103"/>
      <c r="B1592" s="103"/>
    </row>
    <row r="1593" spans="1:2" s="321" customFormat="1" x14ac:dyDescent="0.25">
      <c r="A1593" s="103"/>
      <c r="B1593" s="103"/>
    </row>
    <row r="1594" spans="1:2" s="321" customFormat="1" x14ac:dyDescent="0.25">
      <c r="A1594" s="103"/>
      <c r="B1594" s="103"/>
    </row>
    <row r="1595" spans="1:2" s="321" customFormat="1" x14ac:dyDescent="0.25">
      <c r="A1595" s="103"/>
      <c r="B1595" s="103"/>
    </row>
    <row r="1596" spans="1:2" s="321" customFormat="1" x14ac:dyDescent="0.25">
      <c r="A1596" s="103"/>
      <c r="B1596" s="103"/>
    </row>
    <row r="1597" spans="1:2" s="321" customFormat="1" x14ac:dyDescent="0.25">
      <c r="A1597" s="103"/>
      <c r="B1597" s="103"/>
    </row>
    <row r="1598" spans="1:2" s="321" customFormat="1" x14ac:dyDescent="0.25">
      <c r="A1598" s="103"/>
      <c r="B1598" s="103"/>
    </row>
    <row r="1599" spans="1:2" s="321" customFormat="1" x14ac:dyDescent="0.25">
      <c r="A1599" s="103"/>
      <c r="B1599" s="103"/>
    </row>
    <row r="1600" spans="1:2" s="321" customFormat="1" x14ac:dyDescent="0.25">
      <c r="A1600" s="103"/>
      <c r="B1600" s="103"/>
    </row>
    <row r="1601" spans="1:2" s="321" customFormat="1" x14ac:dyDescent="0.25">
      <c r="A1601" s="103"/>
      <c r="B1601" s="103"/>
    </row>
    <row r="1602" spans="1:2" s="321" customFormat="1" x14ac:dyDescent="0.25">
      <c r="A1602" s="103"/>
      <c r="B1602" s="103"/>
    </row>
    <row r="1603" spans="1:2" s="321" customFormat="1" x14ac:dyDescent="0.25">
      <c r="A1603" s="103"/>
      <c r="B1603" s="103"/>
    </row>
    <row r="1604" spans="1:2" s="321" customFormat="1" x14ac:dyDescent="0.25">
      <c r="A1604" s="103"/>
      <c r="B1604" s="103"/>
    </row>
    <row r="1605" spans="1:2" s="321" customFormat="1" x14ac:dyDescent="0.25">
      <c r="A1605" s="103"/>
      <c r="B1605" s="103"/>
    </row>
    <row r="1606" spans="1:2" s="321" customFormat="1" x14ac:dyDescent="0.25">
      <c r="A1606" s="103"/>
      <c r="B1606" s="103"/>
    </row>
    <row r="1607" spans="1:2" s="321" customFormat="1" x14ac:dyDescent="0.25">
      <c r="A1607" s="103"/>
      <c r="B1607" s="103"/>
    </row>
    <row r="1608" spans="1:2" s="321" customFormat="1" x14ac:dyDescent="0.25">
      <c r="A1608" s="103"/>
      <c r="B1608" s="103"/>
    </row>
    <row r="1609" spans="1:2" s="321" customFormat="1" x14ac:dyDescent="0.25">
      <c r="A1609" s="103"/>
      <c r="B1609" s="103"/>
    </row>
    <row r="1610" spans="1:2" s="321" customFormat="1" x14ac:dyDescent="0.25">
      <c r="A1610" s="103"/>
      <c r="B1610" s="103"/>
    </row>
    <row r="1611" spans="1:2" s="321" customFormat="1" x14ac:dyDescent="0.25">
      <c r="A1611" s="103"/>
      <c r="B1611" s="103"/>
    </row>
    <row r="1612" spans="1:2" s="321" customFormat="1" x14ac:dyDescent="0.25">
      <c r="A1612" s="103"/>
      <c r="B1612" s="103"/>
    </row>
    <row r="1613" spans="1:2" s="321" customFormat="1" x14ac:dyDescent="0.25">
      <c r="A1613" s="103"/>
      <c r="B1613" s="103"/>
    </row>
    <row r="1614" spans="1:2" s="321" customFormat="1" x14ac:dyDescent="0.25">
      <c r="A1614" s="103"/>
      <c r="B1614" s="103"/>
    </row>
    <row r="1615" spans="1:2" s="321" customFormat="1" x14ac:dyDescent="0.25">
      <c r="A1615" s="103"/>
      <c r="B1615" s="103"/>
    </row>
    <row r="1616" spans="1:2" s="321" customFormat="1" x14ac:dyDescent="0.25">
      <c r="A1616" s="103"/>
      <c r="B1616" s="103"/>
    </row>
    <row r="1617" spans="1:2" s="321" customFormat="1" x14ac:dyDescent="0.25">
      <c r="A1617" s="103"/>
      <c r="B1617" s="103"/>
    </row>
    <row r="1618" spans="1:2" s="321" customFormat="1" x14ac:dyDescent="0.25">
      <c r="A1618" s="103"/>
      <c r="B1618" s="103"/>
    </row>
    <row r="1619" spans="1:2" s="321" customFormat="1" x14ac:dyDescent="0.25">
      <c r="A1619" s="103"/>
      <c r="B1619" s="103"/>
    </row>
    <row r="1620" spans="1:2" s="321" customFormat="1" x14ac:dyDescent="0.25">
      <c r="A1620" s="103"/>
      <c r="B1620" s="103"/>
    </row>
    <row r="1621" spans="1:2" s="321" customFormat="1" x14ac:dyDescent="0.25">
      <c r="A1621" s="103"/>
      <c r="B1621" s="103"/>
    </row>
    <row r="1622" spans="1:2" s="321" customFormat="1" x14ac:dyDescent="0.25">
      <c r="A1622" s="103"/>
      <c r="B1622" s="103"/>
    </row>
    <row r="1623" spans="1:2" s="321" customFormat="1" x14ac:dyDescent="0.25">
      <c r="A1623" s="103"/>
      <c r="B1623" s="103"/>
    </row>
    <row r="1624" spans="1:2" s="321" customFormat="1" x14ac:dyDescent="0.25">
      <c r="A1624" s="103"/>
      <c r="B1624" s="101"/>
    </row>
    <row r="1625" spans="1:2" s="321" customFormat="1" x14ac:dyDescent="0.25">
      <c r="A1625" s="103"/>
    </row>
    <row r="1626" spans="1:2" s="321" customFormat="1" x14ac:dyDescent="0.25">
      <c r="A1626" s="103"/>
    </row>
    <row r="1627" spans="1:2" s="321" customFormat="1" x14ac:dyDescent="0.25">
      <c r="A1627" s="103"/>
    </row>
    <row r="1628" spans="1:2" s="321" customFormat="1" x14ac:dyDescent="0.25">
      <c r="A1628" s="103"/>
    </row>
    <row r="1629" spans="1:2" s="321" customFormat="1" x14ac:dyDescent="0.25">
      <c r="A1629" s="103"/>
      <c r="B1629" s="103"/>
    </row>
    <row r="1630" spans="1:2" s="321" customFormat="1" x14ac:dyDescent="0.25">
      <c r="A1630" s="103"/>
      <c r="B1630" s="103"/>
    </row>
    <row r="1631" spans="1:2" s="321" customFormat="1" x14ac:dyDescent="0.25">
      <c r="A1631" s="103"/>
      <c r="B1631" s="103"/>
    </row>
    <row r="1632" spans="1:2" s="321" customFormat="1" x14ac:dyDescent="0.25">
      <c r="A1632" s="103"/>
      <c r="B1632" s="103"/>
    </row>
    <row r="1633" spans="1:2" s="321" customFormat="1" x14ac:dyDescent="0.25">
      <c r="A1633" s="103"/>
      <c r="B1633" s="103"/>
    </row>
    <row r="1634" spans="1:2" s="321" customFormat="1" x14ac:dyDescent="0.25">
      <c r="A1634" s="103"/>
      <c r="B1634" s="103"/>
    </row>
    <row r="1635" spans="1:2" s="321" customFormat="1" x14ac:dyDescent="0.25">
      <c r="A1635" s="103"/>
      <c r="B1635" s="103"/>
    </row>
    <row r="1636" spans="1:2" s="321" customFormat="1" x14ac:dyDescent="0.25">
      <c r="A1636" s="103"/>
      <c r="B1636" s="103"/>
    </row>
    <row r="1637" spans="1:2" s="321" customFormat="1" x14ac:dyDescent="0.25">
      <c r="A1637" s="103"/>
      <c r="B1637" s="101"/>
    </row>
    <row r="1638" spans="1:2" s="321" customFormat="1" x14ac:dyDescent="0.25">
      <c r="A1638" s="103"/>
    </row>
    <row r="1639" spans="1:2" s="321" customFormat="1" x14ac:dyDescent="0.25">
      <c r="A1639" s="103"/>
    </row>
    <row r="1640" spans="1:2" s="321" customFormat="1" x14ac:dyDescent="0.25">
      <c r="A1640" s="103"/>
    </row>
    <row r="1641" spans="1:2" s="321" customFormat="1" x14ac:dyDescent="0.25">
      <c r="A1641" s="103"/>
    </row>
    <row r="1642" spans="1:2" s="321" customFormat="1" x14ac:dyDescent="0.25">
      <c r="A1642" s="103"/>
      <c r="B1642" s="103"/>
    </row>
    <row r="1643" spans="1:2" s="321" customFormat="1" x14ac:dyDescent="0.25">
      <c r="A1643" s="103"/>
      <c r="B1643" s="103"/>
    </row>
    <row r="1644" spans="1:2" s="321" customFormat="1" x14ac:dyDescent="0.25">
      <c r="A1644" s="103"/>
      <c r="B1644" s="103"/>
    </row>
    <row r="1645" spans="1:2" s="321" customFormat="1" x14ac:dyDescent="0.25">
      <c r="A1645" s="103"/>
      <c r="B1645" s="103"/>
    </row>
    <row r="1646" spans="1:2" s="321" customFormat="1" x14ac:dyDescent="0.25">
      <c r="A1646" s="103"/>
      <c r="B1646" s="103"/>
    </row>
    <row r="1647" spans="1:2" s="321" customFormat="1" x14ac:dyDescent="0.25">
      <c r="A1647" s="103"/>
      <c r="B1647" s="103"/>
    </row>
    <row r="1648" spans="1:2" s="321" customFormat="1" x14ac:dyDescent="0.25">
      <c r="A1648" s="103"/>
      <c r="B1648" s="103"/>
    </row>
    <row r="1649" spans="1:2" s="321" customFormat="1" x14ac:dyDescent="0.25">
      <c r="A1649" s="103"/>
      <c r="B1649" s="103"/>
    </row>
    <row r="1650" spans="1:2" s="321" customFormat="1" x14ac:dyDescent="0.25">
      <c r="A1650" s="103"/>
      <c r="B1650" s="103"/>
    </row>
    <row r="1651" spans="1:2" s="321" customFormat="1" x14ac:dyDescent="0.25">
      <c r="A1651" s="103"/>
      <c r="B1651" s="103"/>
    </row>
    <row r="1652" spans="1:2" s="321" customFormat="1" x14ac:dyDescent="0.25">
      <c r="A1652" s="103"/>
      <c r="B1652" s="103"/>
    </row>
    <row r="1653" spans="1:2" s="321" customFormat="1" x14ac:dyDescent="0.25">
      <c r="A1653" s="103"/>
      <c r="B1653" s="103"/>
    </row>
    <row r="1654" spans="1:2" s="321" customFormat="1" x14ac:dyDescent="0.25">
      <c r="A1654" s="103"/>
      <c r="B1654" s="103"/>
    </row>
    <row r="1655" spans="1:2" s="321" customFormat="1" x14ac:dyDescent="0.25">
      <c r="A1655" s="103"/>
      <c r="B1655" s="103"/>
    </row>
    <row r="1656" spans="1:2" s="321" customFormat="1" x14ac:dyDescent="0.25">
      <c r="A1656" s="103"/>
      <c r="B1656" s="103"/>
    </row>
    <row r="1657" spans="1:2" s="321" customFormat="1" x14ac:dyDescent="0.25">
      <c r="A1657" s="103"/>
      <c r="B1657" s="103"/>
    </row>
    <row r="1658" spans="1:2" s="321" customFormat="1" x14ac:dyDescent="0.25">
      <c r="A1658" s="103"/>
      <c r="B1658" s="103"/>
    </row>
    <row r="1659" spans="1:2" s="321" customFormat="1" x14ac:dyDescent="0.25">
      <c r="A1659" s="103"/>
      <c r="B1659" s="103"/>
    </row>
    <row r="1660" spans="1:2" s="321" customFormat="1" x14ac:dyDescent="0.25">
      <c r="A1660" s="103"/>
      <c r="B1660" s="103"/>
    </row>
    <row r="1661" spans="1:2" s="321" customFormat="1" x14ac:dyDescent="0.25">
      <c r="A1661" s="103"/>
      <c r="B1661" s="103"/>
    </row>
    <row r="1662" spans="1:2" s="321" customFormat="1" x14ac:dyDescent="0.25">
      <c r="A1662" s="103"/>
      <c r="B1662" s="103"/>
    </row>
    <row r="1663" spans="1:2" s="321" customFormat="1" x14ac:dyDescent="0.25">
      <c r="A1663" s="103"/>
      <c r="B1663" s="103"/>
    </row>
    <row r="1664" spans="1:2" s="321" customFormat="1" x14ac:dyDescent="0.25">
      <c r="A1664" s="103"/>
      <c r="B1664" s="103"/>
    </row>
    <row r="1665" spans="1:2" s="321" customFormat="1" x14ac:dyDescent="0.25">
      <c r="A1665" s="103"/>
      <c r="B1665" s="103"/>
    </row>
    <row r="1666" spans="1:2" s="321" customFormat="1" x14ac:dyDescent="0.25">
      <c r="A1666" s="103"/>
      <c r="B1666" s="103"/>
    </row>
    <row r="1667" spans="1:2" s="321" customFormat="1" x14ac:dyDescent="0.25">
      <c r="A1667" s="103"/>
      <c r="B1667" s="103"/>
    </row>
    <row r="1668" spans="1:2" s="321" customFormat="1" x14ac:dyDescent="0.25">
      <c r="A1668" s="103"/>
      <c r="B1668" s="103"/>
    </row>
    <row r="1669" spans="1:2" s="321" customFormat="1" x14ac:dyDescent="0.25">
      <c r="A1669" s="103"/>
      <c r="B1669" s="103"/>
    </row>
    <row r="1670" spans="1:2" s="321" customFormat="1" x14ac:dyDescent="0.25">
      <c r="A1670" s="103"/>
      <c r="B1670" s="103"/>
    </row>
    <row r="1671" spans="1:2" s="321" customFormat="1" x14ac:dyDescent="0.25">
      <c r="A1671" s="103"/>
      <c r="B1671" s="103"/>
    </row>
    <row r="1672" spans="1:2" s="321" customFormat="1" x14ac:dyDescent="0.25">
      <c r="A1672" s="103"/>
      <c r="B1672" s="103"/>
    </row>
    <row r="1673" spans="1:2" s="321" customFormat="1" x14ac:dyDescent="0.25">
      <c r="A1673" s="103"/>
      <c r="B1673" s="103"/>
    </row>
    <row r="1674" spans="1:2" s="321" customFormat="1" x14ac:dyDescent="0.25">
      <c r="A1674" s="103"/>
      <c r="B1674" s="103"/>
    </row>
    <row r="1675" spans="1:2" s="321" customFormat="1" x14ac:dyDescent="0.25">
      <c r="A1675" s="103"/>
      <c r="B1675" s="103"/>
    </row>
    <row r="1676" spans="1:2" s="321" customFormat="1" x14ac:dyDescent="0.25">
      <c r="A1676" s="103"/>
      <c r="B1676" s="103"/>
    </row>
    <row r="1677" spans="1:2" s="321" customFormat="1" x14ac:dyDescent="0.25">
      <c r="A1677" s="103"/>
      <c r="B1677" s="103"/>
    </row>
    <row r="1678" spans="1:2" s="321" customFormat="1" x14ac:dyDescent="0.25">
      <c r="A1678" s="103"/>
      <c r="B1678" s="103"/>
    </row>
    <row r="1679" spans="1:2" s="321" customFormat="1" x14ac:dyDescent="0.25">
      <c r="A1679" s="103"/>
      <c r="B1679" s="103"/>
    </row>
    <row r="1680" spans="1:2" s="321" customFormat="1" x14ac:dyDescent="0.25">
      <c r="A1680" s="103"/>
      <c r="B1680" s="103"/>
    </row>
    <row r="1681" spans="1:2" s="321" customFormat="1" x14ac:dyDescent="0.25">
      <c r="A1681" s="103"/>
      <c r="B1681" s="103"/>
    </row>
    <row r="1682" spans="1:2" s="321" customFormat="1" x14ac:dyDescent="0.25">
      <c r="A1682" s="103"/>
      <c r="B1682" s="103"/>
    </row>
    <row r="1683" spans="1:2" s="321" customFormat="1" x14ac:dyDescent="0.25">
      <c r="A1683" s="103"/>
      <c r="B1683" s="103"/>
    </row>
    <row r="1684" spans="1:2" s="321" customFormat="1" x14ac:dyDescent="0.25">
      <c r="A1684" s="103"/>
      <c r="B1684" s="103"/>
    </row>
    <row r="1685" spans="1:2" s="321" customFormat="1" x14ac:dyDescent="0.25">
      <c r="A1685" s="103"/>
      <c r="B1685" s="103"/>
    </row>
    <row r="1686" spans="1:2" s="321" customFormat="1" x14ac:dyDescent="0.25">
      <c r="A1686" s="103"/>
      <c r="B1686" s="103"/>
    </row>
    <row r="1687" spans="1:2" s="321" customFormat="1" x14ac:dyDescent="0.25">
      <c r="A1687" s="103"/>
      <c r="B1687" s="103"/>
    </row>
    <row r="1688" spans="1:2" s="321" customFormat="1" x14ac:dyDescent="0.25">
      <c r="A1688" s="103"/>
      <c r="B1688" s="103"/>
    </row>
    <row r="1689" spans="1:2" s="321" customFormat="1" x14ac:dyDescent="0.25">
      <c r="A1689" s="103"/>
      <c r="B1689" s="103"/>
    </row>
    <row r="1690" spans="1:2" s="321" customFormat="1" x14ac:dyDescent="0.25">
      <c r="A1690" s="103"/>
      <c r="B1690" s="103"/>
    </row>
    <row r="1691" spans="1:2" s="321" customFormat="1" x14ac:dyDescent="0.25">
      <c r="A1691" s="103"/>
      <c r="B1691" s="103"/>
    </row>
    <row r="1692" spans="1:2" s="321" customFormat="1" x14ac:dyDescent="0.25">
      <c r="A1692" s="103"/>
      <c r="B1692" s="103"/>
    </row>
    <row r="1693" spans="1:2" s="321" customFormat="1" x14ac:dyDescent="0.25">
      <c r="A1693" s="103"/>
      <c r="B1693" s="103"/>
    </row>
    <row r="1694" spans="1:2" s="321" customFormat="1" x14ac:dyDescent="0.25">
      <c r="A1694" s="103"/>
      <c r="B1694" s="103"/>
    </row>
    <row r="1695" spans="1:2" s="321" customFormat="1" x14ac:dyDescent="0.25">
      <c r="A1695" s="103"/>
      <c r="B1695" s="103"/>
    </row>
    <row r="1696" spans="1:2" s="321" customFormat="1" x14ac:dyDescent="0.25">
      <c r="A1696" s="103"/>
      <c r="B1696" s="103"/>
    </row>
    <row r="1697" spans="1:2" s="321" customFormat="1" x14ac:dyDescent="0.25">
      <c r="A1697" s="103"/>
      <c r="B1697" s="103"/>
    </row>
    <row r="1698" spans="1:2" s="321" customFormat="1" x14ac:dyDescent="0.25">
      <c r="A1698" s="103"/>
      <c r="B1698" s="103"/>
    </row>
    <row r="1699" spans="1:2" s="321" customFormat="1" x14ac:dyDescent="0.25">
      <c r="A1699" s="103"/>
      <c r="B1699" s="103"/>
    </row>
    <row r="1700" spans="1:2" s="321" customFormat="1" x14ac:dyDescent="0.25">
      <c r="A1700" s="103"/>
      <c r="B1700" s="103"/>
    </row>
    <row r="1701" spans="1:2" s="321" customFormat="1" x14ac:dyDescent="0.25">
      <c r="A1701" s="103"/>
      <c r="B1701" s="103"/>
    </row>
    <row r="1702" spans="1:2" s="321" customFormat="1" x14ac:dyDescent="0.25">
      <c r="A1702" s="103"/>
      <c r="B1702" s="103"/>
    </row>
    <row r="1703" spans="1:2" s="321" customFormat="1" x14ac:dyDescent="0.25">
      <c r="A1703" s="103"/>
      <c r="B1703" s="103"/>
    </row>
    <row r="1704" spans="1:2" s="321" customFormat="1" x14ac:dyDescent="0.25">
      <c r="A1704" s="103"/>
      <c r="B1704" s="103"/>
    </row>
    <row r="1705" spans="1:2" s="321" customFormat="1" x14ac:dyDescent="0.25">
      <c r="A1705" s="103"/>
      <c r="B1705" s="103"/>
    </row>
    <row r="1706" spans="1:2" s="321" customFormat="1" x14ac:dyDescent="0.25">
      <c r="A1706" s="103"/>
      <c r="B1706" s="103"/>
    </row>
    <row r="1707" spans="1:2" s="321" customFormat="1" x14ac:dyDescent="0.25">
      <c r="A1707" s="103"/>
      <c r="B1707" s="103"/>
    </row>
    <row r="1708" spans="1:2" s="321" customFormat="1" x14ac:dyDescent="0.25">
      <c r="A1708" s="103"/>
      <c r="B1708" s="103"/>
    </row>
    <row r="1709" spans="1:2" s="321" customFormat="1" x14ac:dyDescent="0.25">
      <c r="A1709" s="103"/>
      <c r="B1709" s="103"/>
    </row>
    <row r="1710" spans="1:2" s="321" customFormat="1" x14ac:dyDescent="0.25">
      <c r="A1710" s="103"/>
      <c r="B1710" s="103"/>
    </row>
    <row r="1711" spans="1:2" s="321" customFormat="1" x14ac:dyDescent="0.25">
      <c r="A1711" s="103"/>
      <c r="B1711" s="103"/>
    </row>
    <row r="1712" spans="1:2" s="321" customFormat="1" x14ac:dyDescent="0.25">
      <c r="A1712" s="103"/>
      <c r="B1712" s="101"/>
    </row>
    <row r="1713" spans="1:2" s="321" customFormat="1" x14ac:dyDescent="0.25">
      <c r="A1713" s="103"/>
    </row>
    <row r="1714" spans="1:2" s="321" customFormat="1" x14ac:dyDescent="0.25">
      <c r="A1714" s="103"/>
    </row>
    <row r="1715" spans="1:2" s="321" customFormat="1" x14ac:dyDescent="0.25">
      <c r="A1715" s="103"/>
    </row>
    <row r="1716" spans="1:2" s="321" customFormat="1" x14ac:dyDescent="0.25">
      <c r="A1716" s="103"/>
      <c r="B1716" s="101"/>
    </row>
    <row r="1717" spans="1:2" s="321" customFormat="1" x14ac:dyDescent="0.25">
      <c r="A1717" s="103"/>
    </row>
    <row r="1718" spans="1:2" s="321" customFormat="1" x14ac:dyDescent="0.25">
      <c r="A1718" s="103"/>
    </row>
    <row r="1719" spans="1:2" s="321" customFormat="1" x14ac:dyDescent="0.25">
      <c r="A1719" s="103"/>
    </row>
    <row r="1720" spans="1:2" s="321" customFormat="1" x14ac:dyDescent="0.25">
      <c r="A1720" s="103"/>
      <c r="B1720" s="101"/>
    </row>
    <row r="1721" spans="1:2" s="321" customFormat="1" x14ac:dyDescent="0.25">
      <c r="A1721" s="103"/>
    </row>
    <row r="1722" spans="1:2" s="321" customFormat="1" x14ac:dyDescent="0.25">
      <c r="A1722" s="103"/>
    </row>
    <row r="1723" spans="1:2" s="321" customFormat="1" x14ac:dyDescent="0.25">
      <c r="A1723" s="103"/>
    </row>
    <row r="1724" spans="1:2" s="321" customFormat="1" x14ac:dyDescent="0.25">
      <c r="A1724" s="103"/>
      <c r="B1724" s="101"/>
    </row>
    <row r="1725" spans="1:2" s="321" customFormat="1" x14ac:dyDescent="0.25">
      <c r="A1725" s="103"/>
    </row>
    <row r="1726" spans="1:2" s="321" customFormat="1" x14ac:dyDescent="0.25">
      <c r="A1726" s="103"/>
    </row>
    <row r="1727" spans="1:2" s="321" customFormat="1" x14ac:dyDescent="0.25">
      <c r="A1727" s="103"/>
    </row>
    <row r="1728" spans="1:2" s="321" customFormat="1" x14ac:dyDescent="0.25">
      <c r="A1728" s="103"/>
    </row>
    <row r="1729" spans="1:2" s="321" customFormat="1" x14ac:dyDescent="0.25">
      <c r="A1729" s="103"/>
      <c r="B1729" s="103"/>
    </row>
    <row r="1730" spans="1:2" s="321" customFormat="1" x14ac:dyDescent="0.25">
      <c r="A1730" s="103"/>
      <c r="B1730" s="103"/>
    </row>
    <row r="1731" spans="1:2" s="321" customFormat="1" x14ac:dyDescent="0.25">
      <c r="A1731" s="103"/>
      <c r="B1731" s="103"/>
    </row>
    <row r="1732" spans="1:2" s="321" customFormat="1" x14ac:dyDescent="0.25">
      <c r="A1732" s="103"/>
      <c r="B1732" s="103"/>
    </row>
    <row r="1733" spans="1:2" s="321" customFormat="1" x14ac:dyDescent="0.25">
      <c r="A1733" s="103"/>
      <c r="B1733" s="103"/>
    </row>
    <row r="1734" spans="1:2" s="321" customFormat="1" x14ac:dyDescent="0.25">
      <c r="A1734" s="103"/>
      <c r="B1734" s="103"/>
    </row>
    <row r="1735" spans="1:2" s="321" customFormat="1" x14ac:dyDescent="0.25">
      <c r="A1735" s="103"/>
      <c r="B1735" s="103"/>
    </row>
    <row r="1736" spans="1:2" s="321" customFormat="1" x14ac:dyDescent="0.25">
      <c r="A1736" s="103"/>
      <c r="B1736" s="103"/>
    </row>
    <row r="1737" spans="1:2" s="321" customFormat="1" x14ac:dyDescent="0.25">
      <c r="A1737" s="103"/>
      <c r="B1737" s="103"/>
    </row>
    <row r="1738" spans="1:2" s="321" customFormat="1" x14ac:dyDescent="0.25">
      <c r="A1738" s="103"/>
      <c r="B1738" s="103"/>
    </row>
    <row r="1739" spans="1:2" s="321" customFormat="1" x14ac:dyDescent="0.25">
      <c r="A1739" s="103"/>
      <c r="B1739" s="103"/>
    </row>
    <row r="1740" spans="1:2" s="321" customFormat="1" x14ac:dyDescent="0.25">
      <c r="A1740" s="103"/>
      <c r="B1740" s="103"/>
    </row>
    <row r="1741" spans="1:2" s="321" customFormat="1" x14ac:dyDescent="0.25">
      <c r="A1741" s="103"/>
      <c r="B1741" s="103"/>
    </row>
    <row r="1742" spans="1:2" s="321" customFormat="1" x14ac:dyDescent="0.25">
      <c r="A1742" s="103"/>
      <c r="B1742" s="103"/>
    </row>
    <row r="1743" spans="1:2" s="321" customFormat="1" x14ac:dyDescent="0.25">
      <c r="A1743" s="103"/>
      <c r="B1743" s="103"/>
    </row>
    <row r="1744" spans="1:2" s="321" customFormat="1" x14ac:dyDescent="0.25">
      <c r="A1744" s="103"/>
      <c r="B1744" s="103"/>
    </row>
    <row r="1745" spans="1:2" s="321" customFormat="1" x14ac:dyDescent="0.25">
      <c r="A1745" s="103"/>
      <c r="B1745" s="103"/>
    </row>
    <row r="1746" spans="1:2" s="321" customFormat="1" x14ac:dyDescent="0.25">
      <c r="A1746" s="103"/>
      <c r="B1746" s="103"/>
    </row>
    <row r="1747" spans="1:2" s="321" customFormat="1" x14ac:dyDescent="0.25">
      <c r="A1747" s="103"/>
      <c r="B1747" s="103"/>
    </row>
    <row r="1748" spans="1:2" s="321" customFormat="1" x14ac:dyDescent="0.25">
      <c r="A1748" s="103"/>
      <c r="B1748" s="103"/>
    </row>
    <row r="1749" spans="1:2" s="321" customFormat="1" x14ac:dyDescent="0.25">
      <c r="A1749" s="103"/>
      <c r="B1749" s="103"/>
    </row>
    <row r="1750" spans="1:2" s="321" customFormat="1" x14ac:dyDescent="0.25">
      <c r="A1750" s="103"/>
      <c r="B1750" s="103"/>
    </row>
    <row r="1751" spans="1:2" s="321" customFormat="1" x14ac:dyDescent="0.25">
      <c r="A1751" s="103"/>
      <c r="B1751" s="103"/>
    </row>
    <row r="1752" spans="1:2" s="321" customFormat="1" x14ac:dyDescent="0.25">
      <c r="A1752" s="103"/>
      <c r="B1752" s="101"/>
    </row>
    <row r="1753" spans="1:2" s="321" customFormat="1" x14ac:dyDescent="0.25">
      <c r="A1753" s="103"/>
    </row>
    <row r="1754" spans="1:2" s="321" customFormat="1" x14ac:dyDescent="0.25">
      <c r="A1754" s="103"/>
    </row>
    <row r="1755" spans="1:2" s="321" customFormat="1" x14ac:dyDescent="0.25">
      <c r="A1755" s="103"/>
    </row>
    <row r="1756" spans="1:2" s="321" customFormat="1" x14ac:dyDescent="0.25">
      <c r="A1756" s="103"/>
    </row>
    <row r="1757" spans="1:2" s="321" customFormat="1" x14ac:dyDescent="0.25">
      <c r="A1757" s="103"/>
      <c r="B1757" s="103"/>
    </row>
    <row r="1758" spans="1:2" s="321" customFormat="1" x14ac:dyDescent="0.25">
      <c r="A1758" s="103"/>
      <c r="B1758" s="103"/>
    </row>
    <row r="1759" spans="1:2" s="321" customFormat="1" x14ac:dyDescent="0.25">
      <c r="A1759" s="103"/>
      <c r="B1759" s="103"/>
    </row>
    <row r="1760" spans="1:2" s="321" customFormat="1" x14ac:dyDescent="0.25">
      <c r="A1760" s="103"/>
      <c r="B1760" s="103"/>
    </row>
    <row r="1761" spans="1:2" s="321" customFormat="1" x14ac:dyDescent="0.25">
      <c r="A1761" s="103"/>
      <c r="B1761" s="103"/>
    </row>
    <row r="1762" spans="1:2" s="321" customFormat="1" x14ac:dyDescent="0.25">
      <c r="A1762" s="103"/>
      <c r="B1762" s="103"/>
    </row>
    <row r="1763" spans="1:2" s="321" customFormat="1" x14ac:dyDescent="0.25">
      <c r="A1763" s="103"/>
      <c r="B1763" s="103"/>
    </row>
    <row r="1764" spans="1:2" s="321" customFormat="1" x14ac:dyDescent="0.25">
      <c r="A1764" s="103"/>
      <c r="B1764" s="103"/>
    </row>
    <row r="1765" spans="1:2" s="321" customFormat="1" x14ac:dyDescent="0.25">
      <c r="A1765" s="103"/>
      <c r="B1765" s="103"/>
    </row>
    <row r="1766" spans="1:2" s="321" customFormat="1" x14ac:dyDescent="0.25">
      <c r="A1766" s="103"/>
      <c r="B1766" s="103"/>
    </row>
    <row r="1767" spans="1:2" s="321" customFormat="1" x14ac:dyDescent="0.25">
      <c r="A1767" s="103"/>
      <c r="B1767" s="103"/>
    </row>
    <row r="1768" spans="1:2" s="321" customFormat="1" x14ac:dyDescent="0.25">
      <c r="A1768" s="103"/>
      <c r="B1768" s="103"/>
    </row>
    <row r="1769" spans="1:2" s="321" customFormat="1" x14ac:dyDescent="0.25">
      <c r="A1769" s="103"/>
      <c r="B1769" s="103"/>
    </row>
    <row r="1770" spans="1:2" s="321" customFormat="1" x14ac:dyDescent="0.25">
      <c r="A1770" s="103"/>
      <c r="B1770" s="103"/>
    </row>
    <row r="1771" spans="1:2" s="321" customFormat="1" x14ac:dyDescent="0.25">
      <c r="A1771" s="103"/>
      <c r="B1771" s="103"/>
    </row>
    <row r="1772" spans="1:2" s="321" customFormat="1" x14ac:dyDescent="0.25">
      <c r="A1772" s="103"/>
      <c r="B1772" s="103"/>
    </row>
    <row r="1773" spans="1:2" s="321" customFormat="1" x14ac:dyDescent="0.25">
      <c r="A1773" s="103"/>
      <c r="B1773" s="103"/>
    </row>
    <row r="1774" spans="1:2" s="321" customFormat="1" x14ac:dyDescent="0.25">
      <c r="A1774" s="103"/>
      <c r="B1774" s="103"/>
    </row>
    <row r="1775" spans="1:2" s="321" customFormat="1" x14ac:dyDescent="0.25">
      <c r="A1775" s="103"/>
      <c r="B1775" s="103"/>
    </row>
    <row r="1776" spans="1:2" s="321" customFormat="1" x14ac:dyDescent="0.25">
      <c r="A1776" s="103"/>
      <c r="B1776" s="103"/>
    </row>
    <row r="1777" spans="1:2" s="321" customFormat="1" x14ac:dyDescent="0.25">
      <c r="A1777" s="103"/>
      <c r="B1777" s="103"/>
    </row>
    <row r="1778" spans="1:2" s="321" customFormat="1" x14ac:dyDescent="0.25">
      <c r="A1778" s="103"/>
      <c r="B1778" s="103"/>
    </row>
    <row r="1779" spans="1:2" s="321" customFormat="1" x14ac:dyDescent="0.25">
      <c r="A1779" s="103"/>
      <c r="B1779" s="103"/>
    </row>
    <row r="1780" spans="1:2" s="321" customFormat="1" x14ac:dyDescent="0.25">
      <c r="A1780" s="103"/>
      <c r="B1780" s="103"/>
    </row>
    <row r="1781" spans="1:2" s="321" customFormat="1" x14ac:dyDescent="0.25">
      <c r="A1781" s="103"/>
      <c r="B1781" s="103"/>
    </row>
    <row r="1782" spans="1:2" s="321" customFormat="1" x14ac:dyDescent="0.25">
      <c r="A1782" s="103"/>
      <c r="B1782" s="103"/>
    </row>
    <row r="1783" spans="1:2" s="321" customFormat="1" x14ac:dyDescent="0.25">
      <c r="A1783" s="103"/>
      <c r="B1783" s="103"/>
    </row>
    <row r="1784" spans="1:2" s="321" customFormat="1" x14ac:dyDescent="0.25">
      <c r="A1784" s="103"/>
      <c r="B1784" s="103"/>
    </row>
    <row r="1785" spans="1:2" s="321" customFormat="1" x14ac:dyDescent="0.25">
      <c r="A1785" s="103"/>
      <c r="B1785" s="103"/>
    </row>
    <row r="1786" spans="1:2" s="321" customFormat="1" x14ac:dyDescent="0.25">
      <c r="A1786" s="103"/>
      <c r="B1786" s="103"/>
    </row>
    <row r="1787" spans="1:2" s="321" customFormat="1" x14ac:dyDescent="0.25">
      <c r="A1787" s="103"/>
      <c r="B1787" s="103"/>
    </row>
    <row r="1788" spans="1:2" s="321" customFormat="1" x14ac:dyDescent="0.25">
      <c r="A1788" s="103"/>
      <c r="B1788" s="103"/>
    </row>
    <row r="1789" spans="1:2" s="321" customFormat="1" x14ac:dyDescent="0.25">
      <c r="A1789" s="103"/>
      <c r="B1789" s="322"/>
    </row>
    <row r="1790" spans="1:2" s="321" customFormat="1" x14ac:dyDescent="0.25">
      <c r="A1790" s="103"/>
      <c r="B1790" s="322"/>
    </row>
    <row r="1791" spans="1:2" s="321" customFormat="1" x14ac:dyDescent="0.25">
      <c r="A1791" s="103"/>
      <c r="B1791" s="322"/>
    </row>
    <row r="1792" spans="1:2" s="321" customFormat="1" x14ac:dyDescent="0.25">
      <c r="A1792" s="103"/>
      <c r="B1792" s="322"/>
    </row>
    <row r="1793" spans="1:2" s="321" customFormat="1" x14ac:dyDescent="0.25">
      <c r="A1793" s="103"/>
      <c r="B1793" s="322"/>
    </row>
    <row r="1794" spans="1:2" s="321" customFormat="1" x14ac:dyDescent="0.25">
      <c r="A1794" s="103"/>
      <c r="B1794" s="103"/>
    </row>
    <row r="1795" spans="1:2" s="321" customFormat="1" x14ac:dyDescent="0.25">
      <c r="A1795" s="103"/>
      <c r="B1795" s="103"/>
    </row>
    <row r="1796" spans="1:2" s="321" customFormat="1" x14ac:dyDescent="0.25">
      <c r="A1796" s="103"/>
      <c r="B1796" s="103"/>
    </row>
    <row r="1797" spans="1:2" s="321" customFormat="1" x14ac:dyDescent="0.25">
      <c r="A1797" s="103"/>
      <c r="B1797" s="103"/>
    </row>
    <row r="1798" spans="1:2" s="321" customFormat="1" x14ac:dyDescent="0.25">
      <c r="A1798" s="103"/>
      <c r="B1798" s="103"/>
    </row>
    <row r="1799" spans="1:2" s="321" customFormat="1" x14ac:dyDescent="0.25">
      <c r="A1799" s="103"/>
      <c r="B1799" s="103"/>
    </row>
    <row r="1800" spans="1:2" s="321" customFormat="1" x14ac:dyDescent="0.25">
      <c r="A1800" s="103"/>
      <c r="B1800" s="103"/>
    </row>
    <row r="1801" spans="1:2" s="321" customFormat="1" x14ac:dyDescent="0.25">
      <c r="A1801" s="103"/>
      <c r="B1801" s="103"/>
    </row>
    <row r="1802" spans="1:2" s="321" customFormat="1" x14ac:dyDescent="0.25">
      <c r="A1802" s="103"/>
      <c r="B1802" s="103"/>
    </row>
    <row r="1803" spans="1:2" s="321" customFormat="1" x14ac:dyDescent="0.25">
      <c r="A1803" s="103"/>
      <c r="B1803" s="103"/>
    </row>
    <row r="1804" spans="1:2" s="321" customFormat="1" x14ac:dyDescent="0.25">
      <c r="A1804" s="103"/>
      <c r="B1804" s="103"/>
    </row>
    <row r="1805" spans="1:2" s="321" customFormat="1" x14ac:dyDescent="0.25">
      <c r="A1805" s="103"/>
      <c r="B1805" s="103"/>
    </row>
    <row r="1806" spans="1:2" s="321" customFormat="1" x14ac:dyDescent="0.25">
      <c r="A1806" s="103"/>
      <c r="B1806" s="103"/>
    </row>
    <row r="1807" spans="1:2" s="321" customFormat="1" x14ac:dyDescent="0.25">
      <c r="A1807" s="103"/>
      <c r="B1807" s="103"/>
    </row>
    <row r="1808" spans="1:2" s="321" customFormat="1" x14ac:dyDescent="0.25">
      <c r="A1808" s="103"/>
      <c r="B1808" s="103"/>
    </row>
    <row r="1809" spans="1:2" s="321" customFormat="1" x14ac:dyDescent="0.25">
      <c r="A1809" s="103"/>
      <c r="B1809" s="103"/>
    </row>
    <row r="1810" spans="1:2" s="321" customFormat="1" x14ac:dyDescent="0.25">
      <c r="A1810" s="103"/>
      <c r="B1810" s="103"/>
    </row>
    <row r="1811" spans="1:2" s="321" customFormat="1" x14ac:dyDescent="0.25">
      <c r="A1811" s="103"/>
      <c r="B1811" s="103"/>
    </row>
    <row r="1812" spans="1:2" s="321" customFormat="1" x14ac:dyDescent="0.25">
      <c r="A1812" s="103"/>
      <c r="B1812" s="103"/>
    </row>
    <row r="1813" spans="1:2" s="321" customFormat="1" x14ac:dyDescent="0.25">
      <c r="A1813" s="103"/>
      <c r="B1813" s="103"/>
    </row>
    <row r="1814" spans="1:2" s="321" customFormat="1" x14ac:dyDescent="0.25">
      <c r="A1814" s="103"/>
      <c r="B1814" s="103"/>
    </row>
    <row r="1815" spans="1:2" s="321" customFormat="1" x14ac:dyDescent="0.25">
      <c r="A1815" s="103"/>
      <c r="B1815" s="103"/>
    </row>
    <row r="1816" spans="1:2" s="321" customFormat="1" x14ac:dyDescent="0.25">
      <c r="A1816" s="103"/>
      <c r="B1816" s="103"/>
    </row>
    <row r="1817" spans="1:2" s="321" customFormat="1" x14ac:dyDescent="0.25">
      <c r="A1817" s="103"/>
      <c r="B1817" s="103"/>
    </row>
    <row r="1818" spans="1:2" s="321" customFormat="1" x14ac:dyDescent="0.25">
      <c r="A1818" s="103"/>
      <c r="B1818" s="103"/>
    </row>
    <row r="1819" spans="1:2" s="321" customFormat="1" x14ac:dyDescent="0.25">
      <c r="A1819" s="103"/>
      <c r="B1819" s="103"/>
    </row>
    <row r="1820" spans="1:2" s="321" customFormat="1" x14ac:dyDescent="0.25">
      <c r="A1820" s="103"/>
      <c r="B1820" s="103"/>
    </row>
    <row r="1821" spans="1:2" s="321" customFormat="1" x14ac:dyDescent="0.25">
      <c r="A1821" s="103"/>
      <c r="B1821" s="103"/>
    </row>
    <row r="1822" spans="1:2" s="321" customFormat="1" x14ac:dyDescent="0.25">
      <c r="A1822" s="103"/>
      <c r="B1822" s="103"/>
    </row>
    <row r="1823" spans="1:2" s="321" customFormat="1" x14ac:dyDescent="0.25">
      <c r="A1823" s="103"/>
      <c r="B1823" s="103"/>
    </row>
    <row r="1824" spans="1:2" s="321" customFormat="1" x14ac:dyDescent="0.25">
      <c r="A1824" s="103"/>
      <c r="B1824" s="103"/>
    </row>
    <row r="1825" spans="1:2" s="321" customFormat="1" x14ac:dyDescent="0.25">
      <c r="A1825" s="103"/>
      <c r="B1825" s="103"/>
    </row>
    <row r="1826" spans="1:2" s="321" customFormat="1" x14ac:dyDescent="0.25">
      <c r="A1826" s="103"/>
      <c r="B1826" s="103"/>
    </row>
    <row r="1827" spans="1:2" s="321" customFormat="1" x14ac:dyDescent="0.25">
      <c r="A1827" s="103"/>
      <c r="B1827" s="103"/>
    </row>
    <row r="1828" spans="1:2" s="321" customFormat="1" x14ac:dyDescent="0.25">
      <c r="A1828" s="103"/>
      <c r="B1828" s="103"/>
    </row>
    <row r="1829" spans="1:2" s="321" customFormat="1" x14ac:dyDescent="0.25">
      <c r="A1829" s="103"/>
      <c r="B1829" s="103"/>
    </row>
    <row r="1830" spans="1:2" s="321" customFormat="1" x14ac:dyDescent="0.25">
      <c r="A1830" s="103"/>
      <c r="B1830" s="103"/>
    </row>
    <row r="1831" spans="1:2" s="321" customFormat="1" x14ac:dyDescent="0.25">
      <c r="A1831" s="103"/>
      <c r="B1831" s="103"/>
    </row>
    <row r="1832" spans="1:2" s="321" customFormat="1" x14ac:dyDescent="0.25">
      <c r="A1832" s="103"/>
      <c r="B1832" s="103"/>
    </row>
    <row r="1833" spans="1:2" s="321" customFormat="1" x14ac:dyDescent="0.25">
      <c r="A1833" s="103"/>
      <c r="B1833" s="103"/>
    </row>
    <row r="1834" spans="1:2" s="321" customFormat="1" x14ac:dyDescent="0.25">
      <c r="A1834" s="103"/>
      <c r="B1834" s="103"/>
    </row>
    <row r="1835" spans="1:2" s="321" customFormat="1" x14ac:dyDescent="0.25">
      <c r="A1835" s="103"/>
      <c r="B1835" s="103"/>
    </row>
    <row r="1836" spans="1:2" s="321" customFormat="1" x14ac:dyDescent="0.25">
      <c r="A1836" s="103"/>
      <c r="B1836" s="103"/>
    </row>
    <row r="1837" spans="1:2" s="321" customFormat="1" x14ac:dyDescent="0.25">
      <c r="A1837" s="103"/>
      <c r="B1837" s="103"/>
    </row>
    <row r="1838" spans="1:2" s="321" customFormat="1" x14ac:dyDescent="0.25">
      <c r="A1838" s="103"/>
      <c r="B1838" s="103"/>
    </row>
    <row r="1839" spans="1:2" s="321" customFormat="1" x14ac:dyDescent="0.25">
      <c r="A1839" s="103"/>
      <c r="B1839" s="103"/>
    </row>
    <row r="1840" spans="1:2" s="321" customFormat="1" x14ac:dyDescent="0.25">
      <c r="A1840" s="103"/>
      <c r="B1840" s="103"/>
    </row>
    <row r="1841" spans="1:2" s="321" customFormat="1" x14ac:dyDescent="0.25">
      <c r="A1841" s="103"/>
      <c r="B1841" s="103"/>
    </row>
    <row r="1842" spans="1:2" s="321" customFormat="1" x14ac:dyDescent="0.25">
      <c r="A1842" s="103"/>
      <c r="B1842" s="103"/>
    </row>
    <row r="1843" spans="1:2" s="321" customFormat="1" x14ac:dyDescent="0.25">
      <c r="A1843" s="103"/>
      <c r="B1843" s="103"/>
    </row>
    <row r="1844" spans="1:2" s="321" customFormat="1" x14ac:dyDescent="0.25">
      <c r="A1844" s="103"/>
      <c r="B1844" s="103"/>
    </row>
    <row r="1845" spans="1:2" s="321" customFormat="1" x14ac:dyDescent="0.25">
      <c r="A1845" s="103"/>
      <c r="B1845" s="103"/>
    </row>
    <row r="1846" spans="1:2" s="321" customFormat="1" x14ac:dyDescent="0.25">
      <c r="A1846" s="103"/>
      <c r="B1846" s="103"/>
    </row>
    <row r="1847" spans="1:2" s="321" customFormat="1" x14ac:dyDescent="0.25">
      <c r="A1847" s="103"/>
      <c r="B1847" s="103"/>
    </row>
    <row r="1848" spans="1:2" s="321" customFormat="1" x14ac:dyDescent="0.25">
      <c r="A1848" s="103"/>
      <c r="B1848" s="103"/>
    </row>
    <row r="1849" spans="1:2" s="321" customFormat="1" x14ac:dyDescent="0.25">
      <c r="A1849" s="103"/>
      <c r="B1849" s="103"/>
    </row>
    <row r="1850" spans="1:2" s="321" customFormat="1" x14ac:dyDescent="0.25">
      <c r="A1850" s="103"/>
      <c r="B1850" s="103"/>
    </row>
    <row r="1851" spans="1:2" s="321" customFormat="1" x14ac:dyDescent="0.25">
      <c r="A1851" s="103"/>
      <c r="B1851" s="103"/>
    </row>
    <row r="1852" spans="1:2" s="321" customFormat="1" x14ac:dyDescent="0.25">
      <c r="A1852" s="103"/>
      <c r="B1852" s="103"/>
    </row>
    <row r="1853" spans="1:2" s="321" customFormat="1" x14ac:dyDescent="0.25">
      <c r="A1853" s="103"/>
      <c r="B1853" s="103"/>
    </row>
    <row r="1854" spans="1:2" s="321" customFormat="1" x14ac:dyDescent="0.25">
      <c r="A1854" s="103"/>
      <c r="B1854" s="103"/>
    </row>
    <row r="1855" spans="1:2" s="321" customFormat="1" x14ac:dyDescent="0.25">
      <c r="A1855" s="103"/>
      <c r="B1855" s="103"/>
    </row>
    <row r="1856" spans="1:2" s="321" customFormat="1" x14ac:dyDescent="0.25">
      <c r="A1856" s="103"/>
      <c r="B1856" s="103"/>
    </row>
    <row r="1857" spans="1:2" s="321" customFormat="1" x14ac:dyDescent="0.25">
      <c r="A1857" s="103"/>
      <c r="B1857" s="103"/>
    </row>
    <row r="1858" spans="1:2" s="321" customFormat="1" x14ac:dyDescent="0.25">
      <c r="A1858" s="103"/>
      <c r="B1858" s="103"/>
    </row>
    <row r="1859" spans="1:2" s="321" customFormat="1" x14ac:dyDescent="0.25">
      <c r="A1859" s="103"/>
      <c r="B1859" s="103"/>
    </row>
    <row r="1860" spans="1:2" s="321" customFormat="1" x14ac:dyDescent="0.25">
      <c r="A1860" s="103"/>
      <c r="B1860" s="101"/>
    </row>
    <row r="1861" spans="1:2" s="321" customFormat="1" x14ac:dyDescent="0.25">
      <c r="A1861" s="103"/>
    </row>
    <row r="1862" spans="1:2" s="321" customFormat="1" x14ac:dyDescent="0.25">
      <c r="A1862" s="103"/>
    </row>
    <row r="1863" spans="1:2" s="321" customFormat="1" x14ac:dyDescent="0.25">
      <c r="A1863" s="103"/>
    </row>
    <row r="1864" spans="1:2" s="321" customFormat="1" x14ac:dyDescent="0.25">
      <c r="A1864" s="103"/>
    </row>
    <row r="1865" spans="1:2" s="321" customFormat="1" x14ac:dyDescent="0.25">
      <c r="A1865" s="103"/>
      <c r="B1865" s="103"/>
    </row>
    <row r="1866" spans="1:2" s="321" customFormat="1" x14ac:dyDescent="0.25">
      <c r="A1866" s="103"/>
      <c r="B1866" s="103"/>
    </row>
    <row r="1867" spans="1:2" s="321" customFormat="1" x14ac:dyDescent="0.25">
      <c r="A1867" s="103"/>
      <c r="B1867" s="103"/>
    </row>
    <row r="1868" spans="1:2" s="321" customFormat="1" x14ac:dyDescent="0.25">
      <c r="A1868" s="103"/>
      <c r="B1868" s="103"/>
    </row>
    <row r="1869" spans="1:2" s="321" customFormat="1" x14ac:dyDescent="0.25">
      <c r="A1869" s="103"/>
      <c r="B1869" s="103"/>
    </row>
    <row r="1870" spans="1:2" s="321" customFormat="1" x14ac:dyDescent="0.25">
      <c r="A1870" s="103"/>
      <c r="B1870" s="103"/>
    </row>
    <row r="1871" spans="1:2" s="321" customFormat="1" x14ac:dyDescent="0.25">
      <c r="A1871" s="103"/>
      <c r="B1871" s="103"/>
    </row>
    <row r="1872" spans="1:2" s="321" customFormat="1" x14ac:dyDescent="0.25">
      <c r="A1872" s="103"/>
      <c r="B1872" s="101"/>
    </row>
    <row r="1873" spans="1:2" s="321" customFormat="1" x14ac:dyDescent="0.25">
      <c r="A1873" s="103"/>
    </row>
    <row r="1874" spans="1:2" s="321" customFormat="1" x14ac:dyDescent="0.25">
      <c r="A1874" s="103"/>
    </row>
    <row r="1875" spans="1:2" s="321" customFormat="1" x14ac:dyDescent="0.25">
      <c r="A1875" s="103"/>
    </row>
    <row r="1876" spans="1:2" s="321" customFormat="1" x14ac:dyDescent="0.25">
      <c r="A1876" s="103"/>
    </row>
    <row r="1877" spans="1:2" s="321" customFormat="1" x14ac:dyDescent="0.25">
      <c r="A1877" s="103"/>
      <c r="B1877" s="103"/>
    </row>
    <row r="1878" spans="1:2" s="321" customFormat="1" x14ac:dyDescent="0.25">
      <c r="A1878" s="103"/>
      <c r="B1878" s="103"/>
    </row>
    <row r="1879" spans="1:2" s="321" customFormat="1" x14ac:dyDescent="0.25">
      <c r="A1879" s="103"/>
      <c r="B1879" s="103"/>
    </row>
    <row r="1880" spans="1:2" s="321" customFormat="1" x14ac:dyDescent="0.25">
      <c r="A1880" s="103"/>
      <c r="B1880" s="103"/>
    </row>
    <row r="1881" spans="1:2" s="321" customFormat="1" x14ac:dyDescent="0.25">
      <c r="A1881" s="103"/>
      <c r="B1881" s="103"/>
    </row>
    <row r="1882" spans="1:2" s="321" customFormat="1" x14ac:dyDescent="0.25">
      <c r="A1882" s="103"/>
      <c r="B1882" s="103"/>
    </row>
    <row r="1883" spans="1:2" s="321" customFormat="1" x14ac:dyDescent="0.25">
      <c r="A1883" s="103"/>
      <c r="B1883" s="103"/>
    </row>
    <row r="1884" spans="1:2" s="321" customFormat="1" x14ac:dyDescent="0.25">
      <c r="A1884" s="103"/>
      <c r="B1884" s="103"/>
    </row>
    <row r="1885" spans="1:2" s="321" customFormat="1" x14ac:dyDescent="0.25">
      <c r="A1885" s="103"/>
      <c r="B1885" s="103"/>
    </row>
    <row r="1886" spans="1:2" s="321" customFormat="1" x14ac:dyDescent="0.25">
      <c r="A1886" s="103"/>
      <c r="B1886" s="103"/>
    </row>
    <row r="1887" spans="1:2" s="321" customFormat="1" x14ac:dyDescent="0.25">
      <c r="A1887" s="103"/>
      <c r="B1887" s="103"/>
    </row>
    <row r="1888" spans="1:2" s="321" customFormat="1" x14ac:dyDescent="0.25">
      <c r="A1888" s="103"/>
      <c r="B1888" s="103"/>
    </row>
    <row r="1889" spans="1:2" s="321" customFormat="1" x14ac:dyDescent="0.25">
      <c r="A1889" s="103"/>
      <c r="B1889" s="103"/>
    </row>
    <row r="1890" spans="1:2" s="321" customFormat="1" x14ac:dyDescent="0.25">
      <c r="A1890" s="103"/>
      <c r="B1890" s="103"/>
    </row>
    <row r="1891" spans="1:2" s="321" customFormat="1" x14ac:dyDescent="0.25">
      <c r="A1891" s="103"/>
      <c r="B1891" s="103"/>
    </row>
    <row r="1892" spans="1:2" s="321" customFormat="1" x14ac:dyDescent="0.25">
      <c r="A1892" s="103"/>
      <c r="B1892" s="103"/>
    </row>
    <row r="1893" spans="1:2" s="321" customFormat="1" x14ac:dyDescent="0.25">
      <c r="A1893" s="103"/>
      <c r="B1893" s="103"/>
    </row>
    <row r="1894" spans="1:2" s="321" customFormat="1" x14ac:dyDescent="0.25">
      <c r="A1894" s="103"/>
      <c r="B1894" s="103"/>
    </row>
    <row r="1895" spans="1:2" s="321" customFormat="1" x14ac:dyDescent="0.25">
      <c r="A1895" s="103"/>
      <c r="B1895" s="103"/>
    </row>
    <row r="1896" spans="1:2" s="321" customFormat="1" x14ac:dyDescent="0.25">
      <c r="A1896" s="103"/>
      <c r="B1896" s="103"/>
    </row>
    <row r="1897" spans="1:2" s="321" customFormat="1" x14ac:dyDescent="0.25">
      <c r="A1897" s="103"/>
      <c r="B1897" s="103"/>
    </row>
    <row r="1898" spans="1:2" s="321" customFormat="1" x14ac:dyDescent="0.25">
      <c r="A1898" s="103"/>
      <c r="B1898" s="103"/>
    </row>
    <row r="1899" spans="1:2" s="321" customFormat="1" x14ac:dyDescent="0.25">
      <c r="A1899" s="103"/>
      <c r="B1899" s="103"/>
    </row>
    <row r="1900" spans="1:2" s="321" customFormat="1" x14ac:dyDescent="0.25">
      <c r="A1900" s="103"/>
      <c r="B1900" s="103"/>
    </row>
    <row r="1901" spans="1:2" s="321" customFormat="1" x14ac:dyDescent="0.25">
      <c r="A1901" s="103"/>
      <c r="B1901" s="103"/>
    </row>
    <row r="1902" spans="1:2" s="321" customFormat="1" x14ac:dyDescent="0.25">
      <c r="A1902" s="103"/>
      <c r="B1902" s="103"/>
    </row>
    <row r="1903" spans="1:2" s="321" customFormat="1" x14ac:dyDescent="0.25">
      <c r="A1903" s="103"/>
      <c r="B1903" s="103"/>
    </row>
    <row r="1904" spans="1:2" s="321" customFormat="1" x14ac:dyDescent="0.25">
      <c r="A1904" s="103"/>
      <c r="B1904" s="103"/>
    </row>
    <row r="1905" spans="1:2" s="321" customFormat="1" x14ac:dyDescent="0.25">
      <c r="A1905" s="103"/>
      <c r="B1905" s="103"/>
    </row>
    <row r="1906" spans="1:2" s="321" customFormat="1" x14ac:dyDescent="0.25">
      <c r="A1906" s="103"/>
      <c r="B1906" s="103"/>
    </row>
    <row r="1907" spans="1:2" s="321" customFormat="1" x14ac:dyDescent="0.25">
      <c r="A1907" s="103"/>
      <c r="B1907" s="103"/>
    </row>
    <row r="1908" spans="1:2" s="321" customFormat="1" x14ac:dyDescent="0.25">
      <c r="A1908" s="103"/>
      <c r="B1908" s="103"/>
    </row>
    <row r="1909" spans="1:2" s="321" customFormat="1" x14ac:dyDescent="0.25">
      <c r="A1909" s="103"/>
      <c r="B1909" s="103"/>
    </row>
    <row r="1910" spans="1:2" s="321" customFormat="1" x14ac:dyDescent="0.25">
      <c r="A1910" s="103"/>
      <c r="B1910" s="103"/>
    </row>
    <row r="1911" spans="1:2" s="321" customFormat="1" x14ac:dyDescent="0.25">
      <c r="A1911" s="103"/>
      <c r="B1911" s="103"/>
    </row>
    <row r="1912" spans="1:2" s="321" customFormat="1" x14ac:dyDescent="0.25">
      <c r="A1912" s="103"/>
      <c r="B1912" s="103"/>
    </row>
    <row r="1913" spans="1:2" s="321" customFormat="1" x14ac:dyDescent="0.25">
      <c r="A1913" s="103"/>
      <c r="B1913" s="103"/>
    </row>
    <row r="1914" spans="1:2" s="321" customFormat="1" x14ac:dyDescent="0.25">
      <c r="A1914" s="103"/>
      <c r="B1914" s="103"/>
    </row>
    <row r="1915" spans="1:2" s="321" customFormat="1" x14ac:dyDescent="0.25">
      <c r="A1915" s="103"/>
      <c r="B1915" s="103"/>
    </row>
    <row r="1916" spans="1:2" s="321" customFormat="1" x14ac:dyDescent="0.25">
      <c r="A1916" s="103"/>
      <c r="B1916" s="103"/>
    </row>
    <row r="1917" spans="1:2" s="321" customFormat="1" x14ac:dyDescent="0.25">
      <c r="A1917" s="103"/>
      <c r="B1917" s="103"/>
    </row>
    <row r="1918" spans="1:2" s="321" customFormat="1" x14ac:dyDescent="0.25">
      <c r="A1918" s="103"/>
      <c r="B1918" s="103"/>
    </row>
    <row r="1919" spans="1:2" s="321" customFormat="1" x14ac:dyDescent="0.25">
      <c r="A1919" s="103"/>
      <c r="B1919" s="103"/>
    </row>
    <row r="1920" spans="1:2" s="321" customFormat="1" x14ac:dyDescent="0.25">
      <c r="A1920" s="103"/>
      <c r="B1920" s="103"/>
    </row>
    <row r="1921" spans="1:2" s="321" customFormat="1" x14ac:dyDescent="0.25">
      <c r="A1921" s="103"/>
      <c r="B1921" s="103"/>
    </row>
    <row r="1922" spans="1:2" s="321" customFormat="1" x14ac:dyDescent="0.25">
      <c r="A1922" s="103"/>
      <c r="B1922" s="103"/>
    </row>
    <row r="1923" spans="1:2" s="321" customFormat="1" x14ac:dyDescent="0.25">
      <c r="A1923" s="103"/>
      <c r="B1923" s="103"/>
    </row>
    <row r="1924" spans="1:2" s="321" customFormat="1" x14ac:dyDescent="0.25">
      <c r="A1924" s="103"/>
      <c r="B1924" s="103"/>
    </row>
    <row r="1925" spans="1:2" s="321" customFormat="1" x14ac:dyDescent="0.25">
      <c r="A1925" s="103"/>
      <c r="B1925" s="101"/>
    </row>
    <row r="1926" spans="1:2" s="321" customFormat="1" x14ac:dyDescent="0.25">
      <c r="A1926" s="103"/>
    </row>
    <row r="1927" spans="1:2" s="321" customFormat="1" x14ac:dyDescent="0.25">
      <c r="A1927" s="103"/>
    </row>
    <row r="1928" spans="1:2" s="321" customFormat="1" x14ac:dyDescent="0.25">
      <c r="A1928" s="103"/>
    </row>
    <row r="1929" spans="1:2" s="321" customFormat="1" x14ac:dyDescent="0.25">
      <c r="A1929" s="103"/>
    </row>
    <row r="1930" spans="1:2" s="321" customFormat="1" x14ac:dyDescent="0.25">
      <c r="A1930" s="103"/>
    </row>
    <row r="1931" spans="1:2" s="321" customFormat="1" x14ac:dyDescent="0.25">
      <c r="A1931" s="103"/>
    </row>
    <row r="1932" spans="1:2" s="321" customFormat="1" x14ac:dyDescent="0.25">
      <c r="A1932" s="103"/>
      <c r="B1932" s="103"/>
    </row>
    <row r="1933" spans="1:2" s="321" customFormat="1" x14ac:dyDescent="0.25">
      <c r="A1933" s="103"/>
      <c r="B1933" s="103"/>
    </row>
    <row r="1934" spans="1:2" s="321" customFormat="1" x14ac:dyDescent="0.25">
      <c r="A1934" s="103"/>
      <c r="B1934" s="103"/>
    </row>
    <row r="1935" spans="1:2" s="321" customFormat="1" x14ac:dyDescent="0.25">
      <c r="A1935" s="103"/>
      <c r="B1935" s="103"/>
    </row>
    <row r="1936" spans="1:2" s="321" customFormat="1" x14ac:dyDescent="0.25">
      <c r="A1936" s="103"/>
      <c r="B1936" s="103"/>
    </row>
    <row r="1937" spans="1:2" s="321" customFormat="1" x14ac:dyDescent="0.25">
      <c r="A1937" s="103"/>
      <c r="B1937" s="103"/>
    </row>
    <row r="1938" spans="1:2" s="321" customFormat="1" x14ac:dyDescent="0.25">
      <c r="A1938" s="103"/>
      <c r="B1938" s="103"/>
    </row>
    <row r="1939" spans="1:2" s="321" customFormat="1" x14ac:dyDescent="0.25">
      <c r="A1939" s="103"/>
      <c r="B1939" s="103"/>
    </row>
    <row r="1940" spans="1:2" s="321" customFormat="1" x14ac:dyDescent="0.25">
      <c r="A1940" s="103"/>
      <c r="B1940" s="103"/>
    </row>
    <row r="1941" spans="1:2" s="321" customFormat="1" x14ac:dyDescent="0.25">
      <c r="A1941" s="103"/>
      <c r="B1941" s="103"/>
    </row>
    <row r="1942" spans="1:2" s="321" customFormat="1" x14ac:dyDescent="0.25">
      <c r="A1942" s="103"/>
      <c r="B1942" s="103"/>
    </row>
    <row r="1943" spans="1:2" s="321" customFormat="1" x14ac:dyDescent="0.25">
      <c r="A1943" s="103"/>
      <c r="B1943" s="103"/>
    </row>
    <row r="1944" spans="1:2" s="321" customFormat="1" x14ac:dyDescent="0.25">
      <c r="A1944" s="103"/>
      <c r="B1944" s="103"/>
    </row>
    <row r="1945" spans="1:2" s="321" customFormat="1" x14ac:dyDescent="0.25">
      <c r="A1945" s="103"/>
      <c r="B1945" s="103"/>
    </row>
    <row r="1946" spans="1:2" s="321" customFormat="1" x14ac:dyDescent="0.25">
      <c r="A1946" s="103"/>
      <c r="B1946" s="103"/>
    </row>
    <row r="1947" spans="1:2" s="321" customFormat="1" x14ac:dyDescent="0.25">
      <c r="A1947" s="103"/>
      <c r="B1947" s="103"/>
    </row>
    <row r="1948" spans="1:2" s="321" customFormat="1" x14ac:dyDescent="0.25">
      <c r="A1948" s="103"/>
      <c r="B1948" s="103"/>
    </row>
    <row r="1949" spans="1:2" s="321" customFormat="1" x14ac:dyDescent="0.25">
      <c r="A1949" s="103"/>
      <c r="B1949" s="103"/>
    </row>
    <row r="1950" spans="1:2" s="321" customFormat="1" x14ac:dyDescent="0.25">
      <c r="A1950" s="103"/>
      <c r="B1950" s="103"/>
    </row>
    <row r="1951" spans="1:2" s="321" customFormat="1" x14ac:dyDescent="0.25">
      <c r="A1951" s="103"/>
      <c r="B1951" s="103"/>
    </row>
    <row r="1952" spans="1:2" s="321" customFormat="1" x14ac:dyDescent="0.25">
      <c r="A1952" s="103"/>
      <c r="B1952" s="103"/>
    </row>
    <row r="1953" spans="1:2" s="321" customFormat="1" x14ac:dyDescent="0.25">
      <c r="A1953" s="103"/>
      <c r="B1953" s="103"/>
    </row>
    <row r="1954" spans="1:2" s="321" customFormat="1" x14ac:dyDescent="0.25">
      <c r="A1954" s="103"/>
      <c r="B1954" s="103"/>
    </row>
    <row r="1955" spans="1:2" s="321" customFormat="1" x14ac:dyDescent="0.25">
      <c r="A1955" s="103"/>
      <c r="B1955" s="103"/>
    </row>
    <row r="1956" spans="1:2" s="321" customFormat="1" x14ac:dyDescent="0.25">
      <c r="A1956" s="103"/>
      <c r="B1956" s="103"/>
    </row>
    <row r="1957" spans="1:2" s="321" customFormat="1" x14ac:dyDescent="0.25">
      <c r="A1957" s="103"/>
      <c r="B1957" s="103"/>
    </row>
    <row r="1958" spans="1:2" s="321" customFormat="1" x14ac:dyDescent="0.25">
      <c r="A1958" s="103"/>
      <c r="B1958" s="103"/>
    </row>
    <row r="1959" spans="1:2" s="321" customFormat="1" x14ac:dyDescent="0.25">
      <c r="A1959" s="103"/>
      <c r="B1959" s="103"/>
    </row>
    <row r="1960" spans="1:2" s="321" customFormat="1" x14ac:dyDescent="0.25">
      <c r="A1960" s="103"/>
      <c r="B1960" s="103"/>
    </row>
    <row r="1961" spans="1:2" s="321" customFormat="1" x14ac:dyDescent="0.25">
      <c r="A1961" s="103"/>
      <c r="B1961" s="103"/>
    </row>
    <row r="1962" spans="1:2" s="321" customFormat="1" x14ac:dyDescent="0.25">
      <c r="A1962" s="103"/>
      <c r="B1962" s="103"/>
    </row>
    <row r="1963" spans="1:2" s="321" customFormat="1" x14ac:dyDescent="0.25">
      <c r="A1963" s="103"/>
      <c r="B1963" s="103"/>
    </row>
    <row r="1964" spans="1:2" s="321" customFormat="1" x14ac:dyDescent="0.25">
      <c r="A1964" s="103"/>
      <c r="B1964" s="103"/>
    </row>
    <row r="1965" spans="1:2" s="321" customFormat="1" x14ac:dyDescent="0.25">
      <c r="A1965" s="103"/>
      <c r="B1965" s="103"/>
    </row>
    <row r="1966" spans="1:2" s="321" customFormat="1" x14ac:dyDescent="0.25">
      <c r="A1966" s="103"/>
      <c r="B1966" s="103"/>
    </row>
    <row r="1967" spans="1:2" s="321" customFormat="1" x14ac:dyDescent="0.25">
      <c r="A1967" s="103"/>
      <c r="B1967" s="103"/>
    </row>
    <row r="1968" spans="1:2" s="321" customFormat="1" x14ac:dyDescent="0.25">
      <c r="A1968" s="103"/>
      <c r="B1968" s="103"/>
    </row>
    <row r="1969" spans="1:2" s="321" customFormat="1" x14ac:dyDescent="0.25">
      <c r="A1969" s="103"/>
      <c r="B1969" s="103"/>
    </row>
    <row r="1970" spans="1:2" s="321" customFormat="1" x14ac:dyDescent="0.25">
      <c r="A1970" s="103"/>
      <c r="B1970" s="103"/>
    </row>
    <row r="1971" spans="1:2" s="321" customFormat="1" x14ac:dyDescent="0.25">
      <c r="A1971" s="103"/>
      <c r="B1971" s="103"/>
    </row>
    <row r="1972" spans="1:2" s="321" customFormat="1" x14ac:dyDescent="0.25">
      <c r="A1972" s="103"/>
      <c r="B1972" s="103"/>
    </row>
    <row r="1973" spans="1:2" s="321" customFormat="1" x14ac:dyDescent="0.25">
      <c r="A1973" s="103"/>
      <c r="B1973" s="103"/>
    </row>
    <row r="1974" spans="1:2" s="321" customFormat="1" x14ac:dyDescent="0.25">
      <c r="A1974" s="103"/>
      <c r="B1974" s="103"/>
    </row>
    <row r="1975" spans="1:2" s="321" customFormat="1" x14ac:dyDescent="0.25">
      <c r="A1975" s="103"/>
      <c r="B1975" s="103"/>
    </row>
    <row r="1976" spans="1:2" s="321" customFormat="1" x14ac:dyDescent="0.25">
      <c r="A1976" s="103"/>
      <c r="B1976" s="103"/>
    </row>
    <row r="1977" spans="1:2" s="321" customFormat="1" x14ac:dyDescent="0.25">
      <c r="A1977" s="103"/>
      <c r="B1977" s="103"/>
    </row>
    <row r="1978" spans="1:2" s="321" customFormat="1" x14ac:dyDescent="0.25">
      <c r="A1978" s="103"/>
      <c r="B1978" s="103"/>
    </row>
    <row r="1979" spans="1:2" s="321" customFormat="1" x14ac:dyDescent="0.25">
      <c r="A1979" s="103"/>
      <c r="B1979" s="103"/>
    </row>
    <row r="1980" spans="1:2" s="321" customFormat="1" x14ac:dyDescent="0.25">
      <c r="A1980" s="103"/>
      <c r="B1980" s="103"/>
    </row>
    <row r="1981" spans="1:2" s="321" customFormat="1" x14ac:dyDescent="0.25">
      <c r="A1981" s="103"/>
      <c r="B1981" s="103"/>
    </row>
    <row r="1982" spans="1:2" s="321" customFormat="1" x14ac:dyDescent="0.25">
      <c r="A1982" s="103"/>
      <c r="B1982" s="103"/>
    </row>
    <row r="1983" spans="1:2" s="321" customFormat="1" x14ac:dyDescent="0.25">
      <c r="A1983" s="103"/>
      <c r="B1983" s="103"/>
    </row>
    <row r="1984" spans="1:2" s="321" customFormat="1" x14ac:dyDescent="0.25">
      <c r="A1984" s="103"/>
      <c r="B1984" s="103"/>
    </row>
    <row r="1985" spans="1:2" s="321" customFormat="1" x14ac:dyDescent="0.25">
      <c r="A1985" s="103"/>
      <c r="B1985" s="103"/>
    </row>
    <row r="1986" spans="1:2" s="321" customFormat="1" x14ac:dyDescent="0.25">
      <c r="A1986" s="103"/>
      <c r="B1986" s="103"/>
    </row>
    <row r="1987" spans="1:2" s="321" customFormat="1" x14ac:dyDescent="0.25">
      <c r="A1987" s="103"/>
      <c r="B1987" s="103"/>
    </row>
    <row r="1988" spans="1:2" s="321" customFormat="1" x14ac:dyDescent="0.25">
      <c r="A1988" s="103"/>
      <c r="B1988" s="103"/>
    </row>
    <row r="1989" spans="1:2" s="321" customFormat="1" x14ac:dyDescent="0.25">
      <c r="A1989" s="103"/>
      <c r="B1989" s="103"/>
    </row>
    <row r="1990" spans="1:2" s="321" customFormat="1" x14ac:dyDescent="0.25">
      <c r="A1990" s="103"/>
      <c r="B1990" s="103"/>
    </row>
    <row r="1991" spans="1:2" s="321" customFormat="1" x14ac:dyDescent="0.25">
      <c r="A1991" s="103"/>
      <c r="B1991" s="103"/>
    </row>
    <row r="1992" spans="1:2" s="321" customFormat="1" x14ac:dyDescent="0.25">
      <c r="A1992" s="103"/>
      <c r="B1992" s="103"/>
    </row>
    <row r="1993" spans="1:2" s="321" customFormat="1" x14ac:dyDescent="0.25">
      <c r="A1993" s="103"/>
      <c r="B1993" s="103"/>
    </row>
    <row r="1994" spans="1:2" s="321" customFormat="1" x14ac:dyDescent="0.25">
      <c r="A1994" s="103"/>
      <c r="B1994" s="103"/>
    </row>
    <row r="1995" spans="1:2" s="321" customFormat="1" x14ac:dyDescent="0.25">
      <c r="A1995" s="103"/>
      <c r="B1995" s="103"/>
    </row>
    <row r="1996" spans="1:2" s="321" customFormat="1" x14ac:dyDescent="0.25">
      <c r="A1996" s="103"/>
      <c r="B1996" s="103"/>
    </row>
    <row r="1997" spans="1:2" s="321" customFormat="1" x14ac:dyDescent="0.25">
      <c r="A1997" s="103"/>
      <c r="B1997" s="103"/>
    </row>
    <row r="1998" spans="1:2" s="321" customFormat="1" x14ac:dyDescent="0.25">
      <c r="A1998" s="103"/>
      <c r="B1998" s="103"/>
    </row>
    <row r="1999" spans="1:2" s="321" customFormat="1" x14ac:dyDescent="0.25">
      <c r="A1999" s="103"/>
      <c r="B1999" s="103"/>
    </row>
    <row r="2000" spans="1:2" s="321" customFormat="1" x14ac:dyDescent="0.25">
      <c r="A2000" s="103"/>
      <c r="B2000" s="103"/>
    </row>
    <row r="2001" spans="1:2" s="321" customFormat="1" x14ac:dyDescent="0.25">
      <c r="A2001" s="103"/>
      <c r="B2001" s="103"/>
    </row>
    <row r="2002" spans="1:2" s="321" customFormat="1" x14ac:dyDescent="0.25">
      <c r="A2002" s="103"/>
      <c r="B2002" s="103"/>
    </row>
    <row r="2003" spans="1:2" s="321" customFormat="1" x14ac:dyDescent="0.25">
      <c r="A2003" s="103"/>
      <c r="B2003" s="103"/>
    </row>
    <row r="2004" spans="1:2" s="321" customFormat="1" x14ac:dyDescent="0.25">
      <c r="A2004" s="103"/>
      <c r="B2004" s="101"/>
    </row>
    <row r="2005" spans="1:2" s="321" customFormat="1" x14ac:dyDescent="0.25">
      <c r="A2005" s="103"/>
    </row>
    <row r="2006" spans="1:2" s="321" customFormat="1" x14ac:dyDescent="0.25">
      <c r="A2006" s="103"/>
    </row>
    <row r="2007" spans="1:2" s="321" customFormat="1" x14ac:dyDescent="0.25">
      <c r="A2007" s="103"/>
    </row>
    <row r="2008" spans="1:2" s="321" customFormat="1" x14ac:dyDescent="0.25">
      <c r="A2008" s="103"/>
    </row>
    <row r="2009" spans="1:2" s="321" customFormat="1" x14ac:dyDescent="0.25">
      <c r="A2009" s="103"/>
      <c r="B2009" s="101"/>
    </row>
    <row r="2010" spans="1:2" s="321" customFormat="1" x14ac:dyDescent="0.25">
      <c r="A2010" s="103"/>
    </row>
    <row r="2011" spans="1:2" s="321" customFormat="1" x14ac:dyDescent="0.25">
      <c r="A2011" s="103"/>
    </row>
    <row r="2012" spans="1:2" s="321" customFormat="1" x14ac:dyDescent="0.25">
      <c r="A2012" s="103"/>
    </row>
    <row r="2013" spans="1:2" s="321" customFormat="1" x14ac:dyDescent="0.25">
      <c r="A2013" s="103"/>
      <c r="B2013" s="101"/>
    </row>
    <row r="2014" spans="1:2" s="321" customFormat="1" x14ac:dyDescent="0.25">
      <c r="A2014" s="103"/>
    </row>
    <row r="2015" spans="1:2" s="321" customFormat="1" x14ac:dyDescent="0.25">
      <c r="A2015" s="103"/>
    </row>
    <row r="2016" spans="1:2" s="321" customFormat="1" x14ac:dyDescent="0.25">
      <c r="A2016" s="103"/>
    </row>
    <row r="2017" spans="1:2" s="321" customFormat="1" x14ac:dyDescent="0.25">
      <c r="A2017" s="103"/>
      <c r="B2017" s="103"/>
    </row>
    <row r="2018" spans="1:2" s="321" customFormat="1" x14ac:dyDescent="0.25">
      <c r="A2018" s="103"/>
      <c r="B2018" s="103"/>
    </row>
    <row r="2019" spans="1:2" s="321" customFormat="1" x14ac:dyDescent="0.25">
      <c r="A2019" s="103"/>
      <c r="B2019" s="103"/>
    </row>
    <row r="2020" spans="1:2" s="321" customFormat="1" x14ac:dyDescent="0.25">
      <c r="A2020" s="103"/>
      <c r="B2020" s="103"/>
    </row>
    <row r="2021" spans="1:2" s="321" customFormat="1" x14ac:dyDescent="0.25">
      <c r="A2021" s="103"/>
      <c r="B2021" s="103"/>
    </row>
    <row r="2022" spans="1:2" s="321" customFormat="1" x14ac:dyDescent="0.25">
      <c r="A2022" s="103"/>
      <c r="B2022" s="101"/>
    </row>
    <row r="2023" spans="1:2" s="321" customFormat="1" x14ac:dyDescent="0.25">
      <c r="A2023" s="103"/>
    </row>
    <row r="2024" spans="1:2" s="321" customFormat="1" x14ac:dyDescent="0.25">
      <c r="A2024" s="103"/>
    </row>
    <row r="2025" spans="1:2" s="321" customFormat="1" x14ac:dyDescent="0.25">
      <c r="A2025" s="103"/>
    </row>
    <row r="2026" spans="1:2" s="321" customFormat="1" x14ac:dyDescent="0.25">
      <c r="A2026" s="103"/>
    </row>
    <row r="2027" spans="1:2" s="321" customFormat="1" x14ac:dyDescent="0.25">
      <c r="A2027" s="103"/>
      <c r="B2027" s="101"/>
    </row>
    <row r="2028" spans="1:2" s="321" customFormat="1" x14ac:dyDescent="0.25">
      <c r="A2028" s="103"/>
    </row>
    <row r="2029" spans="1:2" s="321" customFormat="1" x14ac:dyDescent="0.25">
      <c r="A2029" s="103"/>
    </row>
    <row r="2030" spans="1:2" s="321" customFormat="1" x14ac:dyDescent="0.25">
      <c r="A2030" s="103"/>
    </row>
    <row r="2031" spans="1:2" s="321" customFormat="1" x14ac:dyDescent="0.25">
      <c r="A2031" s="103"/>
      <c r="B2031" s="103"/>
    </row>
    <row r="2032" spans="1:2" s="321" customFormat="1" x14ac:dyDescent="0.25">
      <c r="A2032" s="103"/>
      <c r="B2032" s="103"/>
    </row>
    <row r="2033" spans="1:2" s="321" customFormat="1" x14ac:dyDescent="0.25">
      <c r="A2033" s="103"/>
      <c r="B2033" s="103"/>
    </row>
    <row r="2034" spans="1:2" s="321" customFormat="1" x14ac:dyDescent="0.25">
      <c r="A2034" s="103"/>
      <c r="B2034" s="103"/>
    </row>
    <row r="2035" spans="1:2" s="321" customFormat="1" x14ac:dyDescent="0.25">
      <c r="A2035" s="103"/>
      <c r="B2035" s="103"/>
    </row>
    <row r="2036" spans="1:2" s="321" customFormat="1" x14ac:dyDescent="0.25">
      <c r="A2036" s="103"/>
      <c r="B2036" s="103"/>
    </row>
    <row r="2037" spans="1:2" s="321" customFormat="1" x14ac:dyDescent="0.25">
      <c r="A2037" s="103"/>
      <c r="B2037" s="103"/>
    </row>
    <row r="2038" spans="1:2" s="321" customFormat="1" x14ac:dyDescent="0.25">
      <c r="A2038" s="103"/>
      <c r="B2038" s="103"/>
    </row>
    <row r="2039" spans="1:2" s="321" customFormat="1" x14ac:dyDescent="0.25">
      <c r="A2039" s="103"/>
      <c r="B2039" s="101"/>
    </row>
    <row r="2040" spans="1:2" s="321" customFormat="1" x14ac:dyDescent="0.25">
      <c r="A2040" s="103"/>
    </row>
    <row r="2041" spans="1:2" s="321" customFormat="1" x14ac:dyDescent="0.25">
      <c r="A2041" s="103"/>
    </row>
    <row r="2042" spans="1:2" s="321" customFormat="1" x14ac:dyDescent="0.25">
      <c r="A2042" s="103"/>
    </row>
    <row r="2043" spans="1:2" s="321" customFormat="1" x14ac:dyDescent="0.25">
      <c r="A2043" s="103"/>
    </row>
    <row r="2044" spans="1:2" s="321" customFormat="1" x14ac:dyDescent="0.25">
      <c r="A2044" s="103"/>
      <c r="B2044" s="103"/>
    </row>
    <row r="2045" spans="1:2" s="321" customFormat="1" x14ac:dyDescent="0.25">
      <c r="A2045" s="103"/>
      <c r="B2045" s="103"/>
    </row>
    <row r="2046" spans="1:2" s="321" customFormat="1" x14ac:dyDescent="0.25">
      <c r="A2046" s="103"/>
      <c r="B2046" s="103"/>
    </row>
    <row r="2047" spans="1:2" s="321" customFormat="1" x14ac:dyDescent="0.25">
      <c r="A2047" s="103"/>
      <c r="B2047" s="103"/>
    </row>
    <row r="2048" spans="1:2" s="321" customFormat="1" x14ac:dyDescent="0.25">
      <c r="A2048" s="103"/>
      <c r="B2048" s="103"/>
    </row>
    <row r="2049" spans="1:2" s="321" customFormat="1" x14ac:dyDescent="0.25">
      <c r="A2049" s="103"/>
      <c r="B2049" s="103"/>
    </row>
    <row r="2050" spans="1:2" s="321" customFormat="1" x14ac:dyDescent="0.25">
      <c r="A2050" s="103"/>
      <c r="B2050" s="103"/>
    </row>
    <row r="2051" spans="1:2" s="321" customFormat="1" x14ac:dyDescent="0.25">
      <c r="A2051" s="103"/>
      <c r="B2051" s="103"/>
    </row>
    <row r="2052" spans="1:2" s="321" customFormat="1" x14ac:dyDescent="0.25">
      <c r="A2052" s="103"/>
      <c r="B2052" s="103"/>
    </row>
    <row r="2053" spans="1:2" s="321" customFormat="1" x14ac:dyDescent="0.25">
      <c r="A2053" s="103"/>
      <c r="B2053" s="103"/>
    </row>
    <row r="2054" spans="1:2" s="321" customFormat="1" x14ac:dyDescent="0.25">
      <c r="A2054" s="103"/>
      <c r="B2054" s="103"/>
    </row>
    <row r="2055" spans="1:2" s="321" customFormat="1" x14ac:dyDescent="0.25">
      <c r="A2055" s="103"/>
      <c r="B2055" s="103"/>
    </row>
    <row r="2056" spans="1:2" s="321" customFormat="1" x14ac:dyDescent="0.25">
      <c r="A2056" s="103"/>
      <c r="B2056" s="103"/>
    </row>
    <row r="2057" spans="1:2" s="321" customFormat="1" x14ac:dyDescent="0.25">
      <c r="A2057" s="103"/>
      <c r="B2057" s="103"/>
    </row>
    <row r="2058" spans="1:2" s="321" customFormat="1" x14ac:dyDescent="0.25">
      <c r="A2058" s="103"/>
      <c r="B2058" s="101"/>
    </row>
    <row r="2059" spans="1:2" s="321" customFormat="1" x14ac:dyDescent="0.25">
      <c r="A2059" s="103"/>
    </row>
    <row r="2060" spans="1:2" s="321" customFormat="1" x14ac:dyDescent="0.25">
      <c r="A2060" s="103"/>
    </row>
    <row r="2061" spans="1:2" s="321" customFormat="1" x14ac:dyDescent="0.25">
      <c r="A2061" s="103"/>
    </row>
    <row r="2062" spans="1:2" s="321" customFormat="1" x14ac:dyDescent="0.25">
      <c r="A2062" s="103"/>
      <c r="B2062" s="103"/>
    </row>
    <row r="2063" spans="1:2" s="321" customFormat="1" x14ac:dyDescent="0.25">
      <c r="A2063" s="103"/>
      <c r="B2063" s="103"/>
    </row>
    <row r="2064" spans="1:2" s="321" customFormat="1" x14ac:dyDescent="0.25">
      <c r="A2064" s="103"/>
      <c r="B2064" s="103"/>
    </row>
    <row r="2065" spans="1:2" s="321" customFormat="1" x14ac:dyDescent="0.25">
      <c r="A2065" s="103"/>
      <c r="B2065" s="103"/>
    </row>
    <row r="2066" spans="1:2" s="321" customFormat="1" x14ac:dyDescent="0.25">
      <c r="A2066" s="103"/>
      <c r="B2066" s="103"/>
    </row>
    <row r="2067" spans="1:2" s="321" customFormat="1" x14ac:dyDescent="0.25">
      <c r="A2067" s="103"/>
      <c r="B2067" s="103"/>
    </row>
    <row r="2068" spans="1:2" s="321" customFormat="1" x14ac:dyDescent="0.25">
      <c r="A2068" s="103"/>
      <c r="B2068" s="103"/>
    </row>
    <row r="2069" spans="1:2" s="321" customFormat="1" x14ac:dyDescent="0.25">
      <c r="A2069" s="103"/>
      <c r="B2069" s="103"/>
    </row>
    <row r="2070" spans="1:2" s="321" customFormat="1" x14ac:dyDescent="0.25">
      <c r="A2070" s="103"/>
      <c r="B2070" s="103"/>
    </row>
    <row r="2071" spans="1:2" s="321" customFormat="1" x14ac:dyDescent="0.25">
      <c r="A2071" s="103"/>
      <c r="B2071" s="101"/>
    </row>
    <row r="2072" spans="1:2" s="321" customFormat="1" x14ac:dyDescent="0.25">
      <c r="A2072" s="103"/>
    </row>
    <row r="2073" spans="1:2" s="321" customFormat="1" x14ac:dyDescent="0.25">
      <c r="A2073" s="103"/>
    </row>
    <row r="2074" spans="1:2" s="321" customFormat="1" x14ac:dyDescent="0.25">
      <c r="A2074" s="103"/>
    </row>
    <row r="2075" spans="1:2" s="321" customFormat="1" x14ac:dyDescent="0.25">
      <c r="A2075" s="103"/>
    </row>
    <row r="2076" spans="1:2" s="321" customFormat="1" x14ac:dyDescent="0.25">
      <c r="A2076" s="103"/>
      <c r="B2076" s="103"/>
    </row>
    <row r="2077" spans="1:2" s="321" customFormat="1" x14ac:dyDescent="0.25">
      <c r="A2077" s="103"/>
      <c r="B2077" s="103"/>
    </row>
    <row r="2078" spans="1:2" s="321" customFormat="1" x14ac:dyDescent="0.25">
      <c r="A2078" s="103"/>
      <c r="B2078" s="103"/>
    </row>
    <row r="2079" spans="1:2" s="321" customFormat="1" x14ac:dyDescent="0.25">
      <c r="A2079" s="103"/>
      <c r="B2079" s="103"/>
    </row>
    <row r="2080" spans="1:2" s="321" customFormat="1" x14ac:dyDescent="0.25">
      <c r="A2080" s="103"/>
      <c r="B2080" s="103"/>
    </row>
    <row r="2081" spans="1:2" s="321" customFormat="1" x14ac:dyDescent="0.25">
      <c r="A2081" s="103"/>
      <c r="B2081" s="103"/>
    </row>
    <row r="2082" spans="1:2" s="321" customFormat="1" x14ac:dyDescent="0.25">
      <c r="A2082" s="103"/>
      <c r="B2082" s="103"/>
    </row>
    <row r="2083" spans="1:2" s="321" customFormat="1" x14ac:dyDescent="0.25">
      <c r="A2083" s="103"/>
      <c r="B2083" s="103"/>
    </row>
    <row r="2084" spans="1:2" s="321" customFormat="1" x14ac:dyDescent="0.25">
      <c r="A2084" s="103"/>
      <c r="B2084" s="103"/>
    </row>
    <row r="2085" spans="1:2" s="321" customFormat="1" x14ac:dyDescent="0.25">
      <c r="A2085" s="103"/>
      <c r="B2085" s="103"/>
    </row>
    <row r="2086" spans="1:2" s="321" customFormat="1" x14ac:dyDescent="0.25">
      <c r="A2086" s="103"/>
      <c r="B2086" s="103"/>
    </row>
    <row r="2087" spans="1:2" s="321" customFormat="1" x14ac:dyDescent="0.25">
      <c r="A2087" s="103"/>
      <c r="B2087" s="103"/>
    </row>
    <row r="2088" spans="1:2" s="321" customFormat="1" x14ac:dyDescent="0.25">
      <c r="A2088" s="103"/>
      <c r="B2088" s="103"/>
    </row>
    <row r="2089" spans="1:2" s="321" customFormat="1" x14ac:dyDescent="0.25">
      <c r="A2089" s="103"/>
      <c r="B2089" s="103"/>
    </row>
    <row r="2090" spans="1:2" s="321" customFormat="1" x14ac:dyDescent="0.25">
      <c r="A2090" s="103"/>
      <c r="B2090" s="103"/>
    </row>
    <row r="2091" spans="1:2" s="321" customFormat="1" x14ac:dyDescent="0.25">
      <c r="A2091" s="103"/>
      <c r="B2091" s="103"/>
    </row>
    <row r="2092" spans="1:2" s="321" customFormat="1" x14ac:dyDescent="0.25">
      <c r="A2092" s="103"/>
      <c r="B2092" s="101"/>
    </row>
    <row r="2093" spans="1:2" s="321" customFormat="1" x14ac:dyDescent="0.25">
      <c r="A2093" s="103"/>
    </row>
    <row r="2094" spans="1:2" s="321" customFormat="1" x14ac:dyDescent="0.25">
      <c r="A2094" s="103"/>
    </row>
    <row r="2095" spans="1:2" s="321" customFormat="1" x14ac:dyDescent="0.25">
      <c r="A2095" s="103"/>
    </row>
    <row r="2096" spans="1:2" s="321" customFormat="1" x14ac:dyDescent="0.25">
      <c r="A2096" s="103"/>
    </row>
    <row r="2097" spans="1:2" s="321" customFormat="1" x14ac:dyDescent="0.25">
      <c r="A2097" s="103"/>
      <c r="B2097" s="103"/>
    </row>
    <row r="2098" spans="1:2" s="321" customFormat="1" x14ac:dyDescent="0.25">
      <c r="A2098" s="103"/>
      <c r="B2098" s="103"/>
    </row>
    <row r="2099" spans="1:2" s="321" customFormat="1" x14ac:dyDescent="0.25">
      <c r="A2099" s="103"/>
      <c r="B2099" s="103"/>
    </row>
    <row r="2100" spans="1:2" s="321" customFormat="1" x14ac:dyDescent="0.25">
      <c r="A2100" s="103"/>
      <c r="B2100" s="103"/>
    </row>
    <row r="2101" spans="1:2" s="321" customFormat="1" x14ac:dyDescent="0.25">
      <c r="A2101" s="103"/>
      <c r="B2101" s="103"/>
    </row>
    <row r="2102" spans="1:2" s="321" customFormat="1" x14ac:dyDescent="0.25">
      <c r="A2102" s="103"/>
      <c r="B2102" s="103"/>
    </row>
    <row r="2103" spans="1:2" s="321" customFormat="1" x14ac:dyDescent="0.25">
      <c r="A2103" s="103"/>
      <c r="B2103" s="103"/>
    </row>
    <row r="2104" spans="1:2" s="321" customFormat="1" x14ac:dyDescent="0.25">
      <c r="A2104" s="103"/>
      <c r="B2104" s="103"/>
    </row>
    <row r="2105" spans="1:2" s="321" customFormat="1" x14ac:dyDescent="0.25">
      <c r="A2105" s="103"/>
      <c r="B2105" s="103"/>
    </row>
    <row r="2106" spans="1:2" s="321" customFormat="1" x14ac:dyDescent="0.25">
      <c r="A2106" s="103"/>
      <c r="B2106" s="103"/>
    </row>
    <row r="2107" spans="1:2" s="321" customFormat="1" x14ac:dyDescent="0.25">
      <c r="A2107" s="103"/>
      <c r="B2107" s="103"/>
    </row>
    <row r="2108" spans="1:2" s="321" customFormat="1" x14ac:dyDescent="0.25">
      <c r="A2108" s="103"/>
      <c r="B2108" s="103"/>
    </row>
    <row r="2109" spans="1:2" s="321" customFormat="1" x14ac:dyDescent="0.25">
      <c r="A2109" s="103"/>
      <c r="B2109" s="103"/>
    </row>
    <row r="2110" spans="1:2" s="321" customFormat="1" x14ac:dyDescent="0.25">
      <c r="A2110" s="103"/>
      <c r="B2110" s="103"/>
    </row>
    <row r="2111" spans="1:2" s="321" customFormat="1" x14ac:dyDescent="0.25">
      <c r="A2111" s="103"/>
      <c r="B2111" s="103"/>
    </row>
    <row r="2112" spans="1:2" s="321" customFormat="1" x14ac:dyDescent="0.25">
      <c r="A2112" s="103"/>
      <c r="B2112" s="103"/>
    </row>
    <row r="2113" spans="1:2" s="321" customFormat="1" x14ac:dyDescent="0.25">
      <c r="A2113" s="103"/>
      <c r="B2113" s="103"/>
    </row>
    <row r="2114" spans="1:2" s="321" customFormat="1" x14ac:dyDescent="0.25">
      <c r="A2114" s="103"/>
      <c r="B2114" s="103"/>
    </row>
    <row r="2115" spans="1:2" s="321" customFormat="1" x14ac:dyDescent="0.25">
      <c r="A2115" s="103"/>
      <c r="B2115" s="103"/>
    </row>
    <row r="2116" spans="1:2" s="321" customFormat="1" x14ac:dyDescent="0.25">
      <c r="A2116" s="103"/>
      <c r="B2116" s="103"/>
    </row>
    <row r="2117" spans="1:2" s="321" customFormat="1" x14ac:dyDescent="0.25">
      <c r="A2117" s="103"/>
      <c r="B2117" s="103"/>
    </row>
    <row r="2118" spans="1:2" s="321" customFormat="1" x14ac:dyDescent="0.25">
      <c r="A2118" s="103"/>
      <c r="B2118" s="103"/>
    </row>
    <row r="2119" spans="1:2" s="321" customFormat="1" x14ac:dyDescent="0.25">
      <c r="A2119" s="103"/>
      <c r="B2119" s="103"/>
    </row>
    <row r="2120" spans="1:2" s="321" customFormat="1" x14ac:dyDescent="0.25">
      <c r="A2120" s="103"/>
      <c r="B2120" s="103"/>
    </row>
    <row r="2121" spans="1:2" s="321" customFormat="1" x14ac:dyDescent="0.25">
      <c r="A2121" s="103"/>
      <c r="B2121" s="103"/>
    </row>
    <row r="2122" spans="1:2" s="321" customFormat="1" x14ac:dyDescent="0.25">
      <c r="A2122" s="103"/>
      <c r="B2122" s="103"/>
    </row>
    <row r="2123" spans="1:2" s="321" customFormat="1" x14ac:dyDescent="0.25">
      <c r="A2123" s="103"/>
      <c r="B2123" s="103"/>
    </row>
    <row r="2124" spans="1:2" s="321" customFormat="1" x14ac:dyDescent="0.25">
      <c r="A2124" s="103"/>
      <c r="B2124" s="103"/>
    </row>
    <row r="2125" spans="1:2" s="321" customFormat="1" x14ac:dyDescent="0.25">
      <c r="A2125" s="103"/>
      <c r="B2125" s="103"/>
    </row>
    <row r="2126" spans="1:2" s="321" customFormat="1" x14ac:dyDescent="0.25">
      <c r="A2126" s="103"/>
      <c r="B2126" s="103"/>
    </row>
    <row r="2127" spans="1:2" s="321" customFormat="1" x14ac:dyDescent="0.25">
      <c r="A2127" s="103"/>
      <c r="B2127" s="103"/>
    </row>
    <row r="2128" spans="1:2" s="321" customFormat="1" x14ac:dyDescent="0.25">
      <c r="A2128" s="103"/>
      <c r="B2128" s="103"/>
    </row>
    <row r="2129" spans="1:2" s="321" customFormat="1" x14ac:dyDescent="0.25">
      <c r="A2129" s="103"/>
      <c r="B2129" s="103"/>
    </row>
    <row r="2130" spans="1:2" s="321" customFormat="1" x14ac:dyDescent="0.25">
      <c r="A2130" s="103"/>
      <c r="B2130" s="103"/>
    </row>
    <row r="2131" spans="1:2" s="321" customFormat="1" x14ac:dyDescent="0.25">
      <c r="A2131" s="103"/>
      <c r="B2131" s="103"/>
    </row>
    <row r="2132" spans="1:2" s="321" customFormat="1" x14ac:dyDescent="0.25">
      <c r="A2132" s="103"/>
      <c r="B2132" s="103"/>
    </row>
    <row r="2133" spans="1:2" s="321" customFormat="1" x14ac:dyDescent="0.25">
      <c r="A2133" s="103"/>
      <c r="B2133" s="103"/>
    </row>
    <row r="2134" spans="1:2" s="321" customFormat="1" x14ac:dyDescent="0.25">
      <c r="A2134" s="103"/>
      <c r="B2134" s="103"/>
    </row>
    <row r="2135" spans="1:2" s="321" customFormat="1" x14ac:dyDescent="0.25">
      <c r="A2135" s="103"/>
      <c r="B2135" s="103"/>
    </row>
    <row r="2136" spans="1:2" s="321" customFormat="1" x14ac:dyDescent="0.25">
      <c r="A2136" s="103"/>
      <c r="B2136" s="103"/>
    </row>
    <row r="2137" spans="1:2" s="321" customFormat="1" x14ac:dyDescent="0.25">
      <c r="A2137" s="103"/>
      <c r="B2137" s="103"/>
    </row>
    <row r="2138" spans="1:2" s="321" customFormat="1" x14ac:dyDescent="0.25">
      <c r="A2138" s="103"/>
      <c r="B2138" s="103"/>
    </row>
    <row r="2139" spans="1:2" s="321" customFormat="1" x14ac:dyDescent="0.25">
      <c r="A2139" s="103"/>
      <c r="B2139" s="103"/>
    </row>
    <row r="2140" spans="1:2" s="321" customFormat="1" x14ac:dyDescent="0.25">
      <c r="A2140" s="103"/>
      <c r="B2140" s="101"/>
    </row>
    <row r="2141" spans="1:2" s="321" customFormat="1" x14ac:dyDescent="0.25">
      <c r="A2141" s="103"/>
    </row>
    <row r="2142" spans="1:2" s="321" customFormat="1" x14ac:dyDescent="0.25">
      <c r="A2142" s="103"/>
    </row>
    <row r="2143" spans="1:2" s="321" customFormat="1" x14ac:dyDescent="0.25">
      <c r="A2143" s="103"/>
    </row>
    <row r="2144" spans="1:2" s="321" customFormat="1" x14ac:dyDescent="0.25">
      <c r="A2144" s="103"/>
      <c r="B2144" s="103"/>
    </row>
    <row r="2145" spans="1:2" s="321" customFormat="1" x14ac:dyDescent="0.25">
      <c r="A2145" s="103"/>
      <c r="B2145" s="103"/>
    </row>
    <row r="2146" spans="1:2" s="321" customFormat="1" x14ac:dyDescent="0.25">
      <c r="A2146" s="103"/>
      <c r="B2146" s="103"/>
    </row>
    <row r="2147" spans="1:2" s="321" customFormat="1" x14ac:dyDescent="0.25">
      <c r="A2147" s="103"/>
      <c r="B2147" s="103"/>
    </row>
    <row r="2148" spans="1:2" s="321" customFormat="1" x14ac:dyDescent="0.25">
      <c r="A2148" s="103"/>
      <c r="B2148" s="103"/>
    </row>
    <row r="2149" spans="1:2" s="321" customFormat="1" x14ac:dyDescent="0.25">
      <c r="A2149" s="103"/>
      <c r="B2149" s="103"/>
    </row>
    <row r="2150" spans="1:2" s="321" customFormat="1" x14ac:dyDescent="0.25">
      <c r="A2150" s="103"/>
      <c r="B2150" s="103"/>
    </row>
    <row r="2151" spans="1:2" s="321" customFormat="1" x14ac:dyDescent="0.25">
      <c r="A2151" s="103"/>
      <c r="B2151" s="103"/>
    </row>
    <row r="2152" spans="1:2" s="321" customFormat="1" x14ac:dyDescent="0.25">
      <c r="A2152" s="103"/>
      <c r="B2152" s="103"/>
    </row>
    <row r="2153" spans="1:2" s="321" customFormat="1" x14ac:dyDescent="0.25">
      <c r="A2153" s="103"/>
      <c r="B2153" s="103"/>
    </row>
    <row r="2154" spans="1:2" s="321" customFormat="1" x14ac:dyDescent="0.25">
      <c r="A2154" s="103"/>
      <c r="B2154" s="103"/>
    </row>
    <row r="2155" spans="1:2" s="321" customFormat="1" x14ac:dyDescent="0.25">
      <c r="A2155" s="103"/>
      <c r="B2155" s="103"/>
    </row>
    <row r="2156" spans="1:2" s="321" customFormat="1" x14ac:dyDescent="0.25">
      <c r="A2156" s="103"/>
      <c r="B2156" s="103"/>
    </row>
    <row r="2157" spans="1:2" s="321" customFormat="1" x14ac:dyDescent="0.25">
      <c r="A2157" s="103"/>
      <c r="B2157" s="103"/>
    </row>
    <row r="2158" spans="1:2" s="321" customFormat="1" x14ac:dyDescent="0.25">
      <c r="A2158" s="103"/>
      <c r="B2158" s="103"/>
    </row>
    <row r="2159" spans="1:2" s="321" customFormat="1" x14ac:dyDescent="0.25">
      <c r="A2159" s="103"/>
      <c r="B2159" s="101"/>
    </row>
    <row r="2160" spans="1:2" s="321" customFormat="1" x14ac:dyDescent="0.25">
      <c r="A2160" s="103"/>
    </row>
    <row r="2161" spans="1:2" s="321" customFormat="1" x14ac:dyDescent="0.25">
      <c r="A2161" s="103"/>
    </row>
    <row r="2162" spans="1:2" s="321" customFormat="1" x14ac:dyDescent="0.25">
      <c r="A2162" s="103"/>
    </row>
    <row r="2163" spans="1:2" s="321" customFormat="1" x14ac:dyDescent="0.25">
      <c r="A2163" s="103"/>
      <c r="B2163" s="103"/>
    </row>
    <row r="2164" spans="1:2" s="321" customFormat="1" x14ac:dyDescent="0.25">
      <c r="A2164" s="103"/>
      <c r="B2164" s="103"/>
    </row>
    <row r="2165" spans="1:2" s="321" customFormat="1" x14ac:dyDescent="0.25">
      <c r="A2165" s="103"/>
      <c r="B2165" s="103"/>
    </row>
    <row r="2166" spans="1:2" s="321" customFormat="1" x14ac:dyDescent="0.25">
      <c r="A2166" s="103"/>
      <c r="B2166" s="103"/>
    </row>
    <row r="2167" spans="1:2" s="321" customFormat="1" x14ac:dyDescent="0.25">
      <c r="A2167" s="103"/>
      <c r="B2167" s="103"/>
    </row>
    <row r="2168" spans="1:2" s="321" customFormat="1" x14ac:dyDescent="0.25">
      <c r="A2168" s="103"/>
      <c r="B2168" s="103"/>
    </row>
    <row r="2169" spans="1:2" s="321" customFormat="1" x14ac:dyDescent="0.25">
      <c r="A2169" s="103"/>
      <c r="B2169" s="103"/>
    </row>
    <row r="2170" spans="1:2" s="321" customFormat="1" x14ac:dyDescent="0.25">
      <c r="A2170" s="103"/>
      <c r="B2170" s="103"/>
    </row>
    <row r="2171" spans="1:2" s="321" customFormat="1" x14ac:dyDescent="0.25">
      <c r="A2171" s="103"/>
      <c r="B2171" s="103"/>
    </row>
    <row r="2172" spans="1:2" s="321" customFormat="1" x14ac:dyDescent="0.25">
      <c r="A2172" s="103"/>
      <c r="B2172" s="103"/>
    </row>
    <row r="2173" spans="1:2" s="321" customFormat="1" x14ac:dyDescent="0.25">
      <c r="A2173" s="103"/>
      <c r="B2173" s="103"/>
    </row>
    <row r="2174" spans="1:2" s="321" customFormat="1" x14ac:dyDescent="0.25">
      <c r="A2174" s="103"/>
      <c r="B2174" s="103"/>
    </row>
    <row r="2175" spans="1:2" s="321" customFormat="1" x14ac:dyDescent="0.25">
      <c r="A2175" s="103"/>
      <c r="B2175" s="103"/>
    </row>
    <row r="2176" spans="1:2" s="321" customFormat="1" x14ac:dyDescent="0.25">
      <c r="A2176" s="103"/>
      <c r="B2176" s="103"/>
    </row>
    <row r="2177" spans="1:2" s="321" customFormat="1" x14ac:dyDescent="0.25">
      <c r="A2177" s="103"/>
      <c r="B2177" s="103"/>
    </row>
    <row r="2178" spans="1:2" s="321" customFormat="1" x14ac:dyDescent="0.25">
      <c r="A2178" s="103"/>
      <c r="B2178" s="103"/>
    </row>
    <row r="2179" spans="1:2" s="321" customFormat="1" x14ac:dyDescent="0.25">
      <c r="A2179" s="103"/>
      <c r="B2179" s="103"/>
    </row>
    <row r="2180" spans="1:2" s="321" customFormat="1" x14ac:dyDescent="0.25">
      <c r="A2180" s="103"/>
      <c r="B2180" s="103"/>
    </row>
    <row r="2181" spans="1:2" s="321" customFormat="1" x14ac:dyDescent="0.25">
      <c r="A2181" s="103"/>
      <c r="B2181" s="103"/>
    </row>
    <row r="2182" spans="1:2" s="321" customFormat="1" x14ac:dyDescent="0.25">
      <c r="A2182" s="103"/>
      <c r="B2182" s="103"/>
    </row>
    <row r="2183" spans="1:2" s="321" customFormat="1" x14ac:dyDescent="0.25">
      <c r="A2183" s="103"/>
      <c r="B2183" s="103"/>
    </row>
    <row r="2184" spans="1:2" s="321" customFormat="1" x14ac:dyDescent="0.25">
      <c r="A2184" s="103"/>
      <c r="B2184" s="103"/>
    </row>
    <row r="2185" spans="1:2" s="321" customFormat="1" x14ac:dyDescent="0.25">
      <c r="A2185" s="103"/>
      <c r="B2185" s="103"/>
    </row>
    <row r="2186" spans="1:2" s="321" customFormat="1" x14ac:dyDescent="0.25">
      <c r="A2186" s="103"/>
      <c r="B2186" s="103"/>
    </row>
    <row r="2187" spans="1:2" s="321" customFormat="1" x14ac:dyDescent="0.25">
      <c r="A2187" s="103"/>
      <c r="B2187" s="103"/>
    </row>
    <row r="2188" spans="1:2" s="321" customFormat="1" x14ac:dyDescent="0.25">
      <c r="A2188" s="103"/>
      <c r="B2188" s="103"/>
    </row>
    <row r="2189" spans="1:2" s="321" customFormat="1" x14ac:dyDescent="0.25">
      <c r="A2189" s="103"/>
      <c r="B2189" s="103"/>
    </row>
    <row r="2190" spans="1:2" s="321" customFormat="1" x14ac:dyDescent="0.25">
      <c r="A2190" s="103"/>
      <c r="B2190" s="103"/>
    </row>
    <row r="2191" spans="1:2" s="321" customFormat="1" x14ac:dyDescent="0.25">
      <c r="A2191" s="103"/>
      <c r="B2191" s="103"/>
    </row>
    <row r="2192" spans="1:2" s="321" customFormat="1" x14ac:dyDescent="0.25">
      <c r="A2192" s="103"/>
      <c r="B2192" s="103"/>
    </row>
    <row r="2193" spans="1:2" s="321" customFormat="1" x14ac:dyDescent="0.25">
      <c r="A2193" s="103"/>
      <c r="B2193" s="103"/>
    </row>
    <row r="2194" spans="1:2" s="321" customFormat="1" x14ac:dyDescent="0.25">
      <c r="A2194" s="103"/>
      <c r="B2194" s="103"/>
    </row>
    <row r="2195" spans="1:2" s="321" customFormat="1" x14ac:dyDescent="0.25">
      <c r="A2195" s="103"/>
      <c r="B2195" s="103"/>
    </row>
    <row r="2196" spans="1:2" s="321" customFormat="1" x14ac:dyDescent="0.25">
      <c r="A2196" s="103"/>
      <c r="B2196" s="103"/>
    </row>
    <row r="2197" spans="1:2" s="321" customFormat="1" x14ac:dyDescent="0.25">
      <c r="A2197" s="103"/>
      <c r="B2197" s="103"/>
    </row>
    <row r="2198" spans="1:2" s="321" customFormat="1" x14ac:dyDescent="0.25">
      <c r="A2198" s="103"/>
      <c r="B2198" s="103"/>
    </row>
    <row r="2199" spans="1:2" s="321" customFormat="1" x14ac:dyDescent="0.25">
      <c r="A2199" s="103"/>
      <c r="B2199" s="101"/>
    </row>
    <row r="2200" spans="1:2" s="321" customFormat="1" x14ac:dyDescent="0.25">
      <c r="A2200" s="103"/>
    </row>
    <row r="2201" spans="1:2" s="321" customFormat="1" x14ac:dyDescent="0.25">
      <c r="A2201" s="103"/>
    </row>
    <row r="2202" spans="1:2" s="321" customFormat="1" x14ac:dyDescent="0.25">
      <c r="A2202" s="103"/>
    </row>
    <row r="2203" spans="1:2" s="321" customFormat="1" x14ac:dyDescent="0.25">
      <c r="A2203" s="103"/>
      <c r="B2203" s="101"/>
    </row>
    <row r="2204" spans="1:2" s="321" customFormat="1" x14ac:dyDescent="0.25">
      <c r="A2204" s="103"/>
    </row>
    <row r="2205" spans="1:2" s="321" customFormat="1" x14ac:dyDescent="0.25">
      <c r="A2205" s="103"/>
    </row>
    <row r="2206" spans="1:2" s="321" customFormat="1" x14ac:dyDescent="0.25">
      <c r="A2206" s="103"/>
    </row>
    <row r="2207" spans="1:2" s="321" customFormat="1" x14ac:dyDescent="0.25">
      <c r="A2207" s="103"/>
      <c r="B2207" s="103"/>
    </row>
    <row r="2208" spans="1:2" s="321" customFormat="1" x14ac:dyDescent="0.25">
      <c r="A2208" s="103"/>
      <c r="B2208" s="103"/>
    </row>
    <row r="2209" spans="1:2" s="321" customFormat="1" x14ac:dyDescent="0.25">
      <c r="A2209" s="103"/>
      <c r="B2209" s="103"/>
    </row>
    <row r="2210" spans="1:2" s="321" customFormat="1" x14ac:dyDescent="0.25">
      <c r="A2210" s="103"/>
      <c r="B2210" s="103"/>
    </row>
    <row r="2211" spans="1:2" s="321" customFormat="1" x14ac:dyDescent="0.25">
      <c r="A2211" s="103"/>
      <c r="B2211" s="103"/>
    </row>
    <row r="2212" spans="1:2" s="321" customFormat="1" x14ac:dyDescent="0.25">
      <c r="A2212" s="103"/>
      <c r="B2212" s="103"/>
    </row>
    <row r="2213" spans="1:2" s="321" customFormat="1" x14ac:dyDescent="0.25">
      <c r="A2213" s="103"/>
      <c r="B2213" s="103"/>
    </row>
    <row r="2214" spans="1:2" s="321" customFormat="1" x14ac:dyDescent="0.25">
      <c r="A2214" s="103"/>
      <c r="B2214" s="103"/>
    </row>
    <row r="2215" spans="1:2" s="321" customFormat="1" x14ac:dyDescent="0.25">
      <c r="A2215" s="103"/>
      <c r="B2215" s="103"/>
    </row>
    <row r="2216" spans="1:2" s="321" customFormat="1" x14ac:dyDescent="0.25">
      <c r="A2216" s="103"/>
      <c r="B2216" s="103"/>
    </row>
    <row r="2217" spans="1:2" s="321" customFormat="1" x14ac:dyDescent="0.25">
      <c r="A2217" s="103"/>
      <c r="B2217" s="103"/>
    </row>
    <row r="2218" spans="1:2" s="321" customFormat="1" x14ac:dyDescent="0.25">
      <c r="A2218" s="103"/>
      <c r="B2218" s="103"/>
    </row>
    <row r="2219" spans="1:2" s="321" customFormat="1" x14ac:dyDescent="0.25">
      <c r="A2219" s="103"/>
      <c r="B2219" s="101"/>
    </row>
    <row r="2220" spans="1:2" s="321" customFormat="1" x14ac:dyDescent="0.25">
      <c r="A2220" s="103"/>
    </row>
    <row r="2221" spans="1:2" s="321" customFormat="1" x14ac:dyDescent="0.25">
      <c r="A2221" s="103"/>
    </row>
    <row r="2222" spans="1:2" s="321" customFormat="1" x14ac:dyDescent="0.25">
      <c r="A2222" s="103"/>
    </row>
    <row r="2223" spans="1:2" s="321" customFormat="1" x14ac:dyDescent="0.25">
      <c r="A2223" s="103"/>
      <c r="B2223" s="103"/>
    </row>
    <row r="2224" spans="1:2" s="321" customFormat="1" x14ac:dyDescent="0.25">
      <c r="A2224" s="103"/>
      <c r="B2224" s="103"/>
    </row>
    <row r="2225" spans="1:2" s="321" customFormat="1" x14ac:dyDescent="0.25">
      <c r="A2225" s="103"/>
      <c r="B2225" s="103"/>
    </row>
    <row r="2226" spans="1:2" s="321" customFormat="1" x14ac:dyDescent="0.25">
      <c r="A2226" s="103"/>
      <c r="B2226" s="103"/>
    </row>
    <row r="2227" spans="1:2" s="321" customFormat="1" x14ac:dyDescent="0.25">
      <c r="A2227" s="103"/>
      <c r="B2227" s="103"/>
    </row>
    <row r="2228" spans="1:2" s="321" customFormat="1" x14ac:dyDescent="0.25">
      <c r="A2228" s="103"/>
      <c r="B2228" s="103"/>
    </row>
    <row r="2229" spans="1:2" s="321" customFormat="1" x14ac:dyDescent="0.25">
      <c r="A2229" s="103"/>
      <c r="B2229" s="103"/>
    </row>
    <row r="2230" spans="1:2" s="321" customFormat="1" x14ac:dyDescent="0.25">
      <c r="A2230" s="103"/>
      <c r="B2230" s="103"/>
    </row>
    <row r="2231" spans="1:2" s="321" customFormat="1" x14ac:dyDescent="0.25">
      <c r="A2231" s="103"/>
      <c r="B2231" s="103"/>
    </row>
    <row r="2232" spans="1:2" s="321" customFormat="1" x14ac:dyDescent="0.25">
      <c r="A2232" s="103"/>
      <c r="B2232" s="103"/>
    </row>
    <row r="2233" spans="1:2" s="321" customFormat="1" x14ac:dyDescent="0.25">
      <c r="A2233" s="103"/>
      <c r="B2233" s="103"/>
    </row>
    <row r="2234" spans="1:2" s="321" customFormat="1" x14ac:dyDescent="0.25">
      <c r="A2234" s="103"/>
      <c r="B2234" s="103"/>
    </row>
    <row r="2235" spans="1:2" s="321" customFormat="1" x14ac:dyDescent="0.25">
      <c r="A2235" s="103"/>
      <c r="B2235" s="103"/>
    </row>
    <row r="2236" spans="1:2" s="321" customFormat="1" x14ac:dyDescent="0.25">
      <c r="A2236" s="103"/>
      <c r="B2236" s="103"/>
    </row>
    <row r="2237" spans="1:2" s="321" customFormat="1" x14ac:dyDescent="0.25">
      <c r="A2237" s="103"/>
      <c r="B2237" s="103"/>
    </row>
    <row r="2238" spans="1:2" s="321" customFormat="1" x14ac:dyDescent="0.25">
      <c r="A2238" s="103"/>
      <c r="B2238" s="103"/>
    </row>
    <row r="2239" spans="1:2" s="321" customFormat="1" x14ac:dyDescent="0.25">
      <c r="A2239" s="103"/>
      <c r="B2239" s="103"/>
    </row>
    <row r="2240" spans="1:2" s="321" customFormat="1" x14ac:dyDescent="0.25">
      <c r="A2240" s="103"/>
      <c r="B2240" s="103"/>
    </row>
    <row r="2241" spans="1:2" s="321" customFormat="1" x14ac:dyDescent="0.25">
      <c r="A2241" s="103"/>
      <c r="B2241" s="103"/>
    </row>
    <row r="2242" spans="1:2" s="321" customFormat="1" x14ac:dyDescent="0.25">
      <c r="A2242" s="103"/>
      <c r="B2242" s="103"/>
    </row>
    <row r="2243" spans="1:2" s="321" customFormat="1" x14ac:dyDescent="0.25">
      <c r="A2243" s="103"/>
      <c r="B2243" s="103"/>
    </row>
    <row r="2244" spans="1:2" s="321" customFormat="1" x14ac:dyDescent="0.25">
      <c r="A2244" s="103"/>
      <c r="B2244" s="103"/>
    </row>
    <row r="2245" spans="1:2" s="321" customFormat="1" x14ac:dyDescent="0.25">
      <c r="A2245" s="103"/>
      <c r="B2245" s="103"/>
    </row>
    <row r="2246" spans="1:2" s="321" customFormat="1" x14ac:dyDescent="0.25">
      <c r="A2246" s="103"/>
      <c r="B2246" s="103"/>
    </row>
    <row r="2247" spans="1:2" s="321" customFormat="1" x14ac:dyDescent="0.25">
      <c r="A2247" s="103"/>
      <c r="B2247" s="103"/>
    </row>
    <row r="2248" spans="1:2" s="321" customFormat="1" x14ac:dyDescent="0.25">
      <c r="A2248" s="103"/>
      <c r="B2248" s="103"/>
    </row>
    <row r="2249" spans="1:2" s="321" customFormat="1" x14ac:dyDescent="0.25">
      <c r="A2249" s="103"/>
      <c r="B2249" s="103"/>
    </row>
    <row r="2250" spans="1:2" s="321" customFormat="1" x14ac:dyDescent="0.25">
      <c r="A2250" s="103"/>
      <c r="B2250" s="103"/>
    </row>
    <row r="2251" spans="1:2" s="321" customFormat="1" x14ac:dyDescent="0.25">
      <c r="A2251" s="103"/>
      <c r="B2251" s="103"/>
    </row>
    <row r="2252" spans="1:2" s="321" customFormat="1" x14ac:dyDescent="0.25">
      <c r="A2252" s="103"/>
      <c r="B2252" s="103"/>
    </row>
    <row r="2253" spans="1:2" s="321" customFormat="1" x14ac:dyDescent="0.25">
      <c r="A2253" s="103"/>
      <c r="B2253" s="103"/>
    </row>
    <row r="2254" spans="1:2" s="321" customFormat="1" x14ac:dyDescent="0.25">
      <c r="A2254" s="103"/>
      <c r="B2254" s="103"/>
    </row>
    <row r="2255" spans="1:2" s="321" customFormat="1" x14ac:dyDescent="0.25">
      <c r="A2255" s="103"/>
      <c r="B2255" s="103"/>
    </row>
    <row r="2256" spans="1:2" s="321" customFormat="1" x14ac:dyDescent="0.25">
      <c r="A2256" s="103"/>
      <c r="B2256" s="103"/>
    </row>
    <row r="2257" spans="1:2" s="321" customFormat="1" x14ac:dyDescent="0.25">
      <c r="A2257" s="103"/>
      <c r="B2257" s="103"/>
    </row>
    <row r="2258" spans="1:2" s="321" customFormat="1" x14ac:dyDescent="0.25">
      <c r="A2258" s="103"/>
      <c r="B2258" s="103"/>
    </row>
    <row r="2259" spans="1:2" s="321" customFormat="1" x14ac:dyDescent="0.25">
      <c r="A2259" s="103"/>
      <c r="B2259" s="103"/>
    </row>
    <row r="2260" spans="1:2" s="321" customFormat="1" x14ac:dyDescent="0.25">
      <c r="A2260" s="103"/>
      <c r="B2260" s="103"/>
    </row>
    <row r="2261" spans="1:2" s="321" customFormat="1" x14ac:dyDescent="0.25">
      <c r="A2261" s="103"/>
      <c r="B2261" s="103"/>
    </row>
    <row r="2262" spans="1:2" s="321" customFormat="1" x14ac:dyDescent="0.25">
      <c r="A2262" s="103"/>
      <c r="B2262" s="103"/>
    </row>
    <row r="2263" spans="1:2" s="321" customFormat="1" x14ac:dyDescent="0.25">
      <c r="A2263" s="103"/>
      <c r="B2263" s="103"/>
    </row>
    <row r="2264" spans="1:2" s="321" customFormat="1" x14ac:dyDescent="0.25">
      <c r="A2264" s="103"/>
      <c r="B2264" s="103"/>
    </row>
    <row r="2265" spans="1:2" s="321" customFormat="1" x14ac:dyDescent="0.25">
      <c r="A2265" s="103"/>
      <c r="B2265" s="103"/>
    </row>
    <row r="2266" spans="1:2" s="321" customFormat="1" x14ac:dyDescent="0.25">
      <c r="A2266" s="103"/>
      <c r="B2266" s="103"/>
    </row>
    <row r="2267" spans="1:2" s="321" customFormat="1" x14ac:dyDescent="0.25">
      <c r="A2267" s="103"/>
      <c r="B2267" s="103"/>
    </row>
    <row r="2268" spans="1:2" s="321" customFormat="1" x14ac:dyDescent="0.25">
      <c r="A2268" s="103"/>
      <c r="B2268" s="101"/>
    </row>
    <row r="2269" spans="1:2" s="321" customFormat="1" x14ac:dyDescent="0.25">
      <c r="A2269" s="103"/>
    </row>
    <row r="2270" spans="1:2" s="321" customFormat="1" x14ac:dyDescent="0.25">
      <c r="A2270" s="103"/>
    </row>
    <row r="2271" spans="1:2" s="321" customFormat="1" x14ac:dyDescent="0.25">
      <c r="A2271" s="103"/>
    </row>
    <row r="2272" spans="1:2" s="321" customFormat="1" x14ac:dyDescent="0.25">
      <c r="A2272" s="103"/>
    </row>
    <row r="2273" spans="1:2" s="321" customFormat="1" x14ac:dyDescent="0.25">
      <c r="A2273" s="103"/>
      <c r="B2273" s="101"/>
    </row>
    <row r="2274" spans="1:2" s="321" customFormat="1" x14ac:dyDescent="0.25">
      <c r="A2274" s="103"/>
    </row>
    <row r="2275" spans="1:2" s="321" customFormat="1" x14ac:dyDescent="0.25">
      <c r="A2275" s="103"/>
    </row>
    <row r="2276" spans="1:2" s="321" customFormat="1" x14ac:dyDescent="0.25">
      <c r="A2276" s="103"/>
    </row>
    <row r="2277" spans="1:2" s="321" customFormat="1" x14ac:dyDescent="0.25">
      <c r="A2277" s="103"/>
    </row>
    <row r="2278" spans="1:2" s="321" customFormat="1" x14ac:dyDescent="0.25">
      <c r="A2278" s="103"/>
      <c r="B2278" s="103"/>
    </row>
    <row r="2279" spans="1:2" s="321" customFormat="1" x14ac:dyDescent="0.25">
      <c r="A2279" s="103"/>
      <c r="B2279" s="103"/>
    </row>
    <row r="2280" spans="1:2" s="321" customFormat="1" x14ac:dyDescent="0.25">
      <c r="A2280" s="103"/>
      <c r="B2280" s="103"/>
    </row>
    <row r="2281" spans="1:2" s="321" customFormat="1" x14ac:dyDescent="0.25">
      <c r="A2281" s="103"/>
      <c r="B2281" s="103"/>
    </row>
    <row r="2282" spans="1:2" s="321" customFormat="1" x14ac:dyDescent="0.25">
      <c r="A2282" s="103"/>
      <c r="B2282" s="103"/>
    </row>
    <row r="2283" spans="1:2" s="321" customFormat="1" x14ac:dyDescent="0.25">
      <c r="A2283" s="103"/>
      <c r="B2283" s="103"/>
    </row>
    <row r="2284" spans="1:2" s="321" customFormat="1" x14ac:dyDescent="0.25">
      <c r="A2284" s="103"/>
      <c r="B2284" s="103"/>
    </row>
    <row r="2285" spans="1:2" s="321" customFormat="1" x14ac:dyDescent="0.25">
      <c r="A2285" s="103"/>
      <c r="B2285" s="103"/>
    </row>
    <row r="2286" spans="1:2" s="321" customFormat="1" x14ac:dyDescent="0.25">
      <c r="A2286" s="103"/>
      <c r="B2286" s="103"/>
    </row>
    <row r="2287" spans="1:2" s="321" customFormat="1" x14ac:dyDescent="0.25">
      <c r="A2287" s="103"/>
      <c r="B2287" s="103"/>
    </row>
    <row r="2288" spans="1:2" s="321" customFormat="1" x14ac:dyDescent="0.25">
      <c r="A2288" s="103"/>
      <c r="B2288" s="103"/>
    </row>
    <row r="2289" spans="1:2" s="321" customFormat="1" x14ac:dyDescent="0.25">
      <c r="A2289" s="103"/>
      <c r="B2289" s="103"/>
    </row>
    <row r="2290" spans="1:2" s="321" customFormat="1" x14ac:dyDescent="0.25">
      <c r="A2290" s="103"/>
      <c r="B2290" s="103"/>
    </row>
    <row r="2291" spans="1:2" s="321" customFormat="1" x14ac:dyDescent="0.25">
      <c r="A2291" s="103"/>
      <c r="B2291" s="103"/>
    </row>
    <row r="2292" spans="1:2" s="321" customFormat="1" x14ac:dyDescent="0.25">
      <c r="A2292" s="103"/>
      <c r="B2292" s="103"/>
    </row>
    <row r="2293" spans="1:2" s="321" customFormat="1" x14ac:dyDescent="0.25">
      <c r="A2293" s="103"/>
      <c r="B2293" s="103"/>
    </row>
    <row r="2294" spans="1:2" s="321" customFormat="1" x14ac:dyDescent="0.25">
      <c r="A2294" s="103"/>
      <c r="B2294" s="103"/>
    </row>
    <row r="2295" spans="1:2" s="321" customFormat="1" x14ac:dyDescent="0.25">
      <c r="A2295" s="103"/>
      <c r="B2295" s="103"/>
    </row>
    <row r="2296" spans="1:2" s="321" customFormat="1" x14ac:dyDescent="0.25">
      <c r="A2296" s="103"/>
      <c r="B2296" s="103"/>
    </row>
    <row r="2297" spans="1:2" s="321" customFormat="1" x14ac:dyDescent="0.25">
      <c r="A2297" s="103"/>
      <c r="B2297" s="103"/>
    </row>
    <row r="2298" spans="1:2" s="321" customFormat="1" x14ac:dyDescent="0.25">
      <c r="A2298" s="103"/>
      <c r="B2298" s="103"/>
    </row>
    <row r="2299" spans="1:2" s="321" customFormat="1" x14ac:dyDescent="0.25">
      <c r="A2299" s="103"/>
      <c r="B2299" s="103"/>
    </row>
    <row r="2300" spans="1:2" s="321" customFormat="1" x14ac:dyDescent="0.25">
      <c r="A2300" s="103"/>
      <c r="B2300" s="103"/>
    </row>
    <row r="2301" spans="1:2" s="321" customFormat="1" x14ac:dyDescent="0.25">
      <c r="A2301" s="103"/>
      <c r="B2301" s="103"/>
    </row>
    <row r="2302" spans="1:2" s="321" customFormat="1" x14ac:dyDescent="0.25">
      <c r="A2302" s="103"/>
      <c r="B2302" s="103"/>
    </row>
    <row r="2303" spans="1:2" s="321" customFormat="1" x14ac:dyDescent="0.25">
      <c r="A2303" s="103"/>
      <c r="B2303" s="103"/>
    </row>
    <row r="2304" spans="1:2" s="321" customFormat="1" x14ac:dyDescent="0.25">
      <c r="A2304" s="103"/>
      <c r="B2304" s="103"/>
    </row>
    <row r="2305" spans="1:2" s="321" customFormat="1" x14ac:dyDescent="0.25">
      <c r="A2305" s="103"/>
      <c r="B2305" s="101"/>
    </row>
    <row r="2306" spans="1:2" s="321" customFormat="1" x14ac:dyDescent="0.25">
      <c r="A2306" s="103"/>
    </row>
    <row r="2307" spans="1:2" s="321" customFormat="1" x14ac:dyDescent="0.25">
      <c r="A2307" s="103"/>
    </row>
    <row r="2308" spans="1:2" s="321" customFormat="1" x14ac:dyDescent="0.25">
      <c r="A2308" s="103"/>
    </row>
    <row r="2309" spans="1:2" s="321" customFormat="1" x14ac:dyDescent="0.25">
      <c r="A2309" s="103"/>
    </row>
    <row r="2310" spans="1:2" s="321" customFormat="1" x14ac:dyDescent="0.25">
      <c r="A2310" s="103"/>
    </row>
    <row r="2311" spans="1:2" s="321" customFormat="1" x14ac:dyDescent="0.25">
      <c r="A2311" s="103"/>
      <c r="B2311" s="103"/>
    </row>
    <row r="2312" spans="1:2" s="321" customFormat="1" x14ac:dyDescent="0.25">
      <c r="A2312" s="103"/>
      <c r="B2312" s="103"/>
    </row>
    <row r="2313" spans="1:2" s="321" customFormat="1" x14ac:dyDescent="0.25">
      <c r="A2313" s="103"/>
      <c r="B2313" s="101"/>
    </row>
    <row r="2314" spans="1:2" s="321" customFormat="1" x14ac:dyDescent="0.25">
      <c r="A2314" s="103"/>
    </row>
    <row r="2315" spans="1:2" s="321" customFormat="1" x14ac:dyDescent="0.25">
      <c r="A2315" s="103"/>
    </row>
    <row r="2316" spans="1:2" s="321" customFormat="1" x14ac:dyDescent="0.25">
      <c r="A2316" s="103"/>
    </row>
    <row r="2317" spans="1:2" s="321" customFormat="1" x14ac:dyDescent="0.25">
      <c r="A2317" s="103"/>
    </row>
    <row r="2318" spans="1:2" s="321" customFormat="1" x14ac:dyDescent="0.25">
      <c r="A2318" s="103"/>
      <c r="B2318" s="103"/>
    </row>
    <row r="2319" spans="1:2" s="321" customFormat="1" x14ac:dyDescent="0.25">
      <c r="A2319" s="103"/>
      <c r="B2319" s="103"/>
    </row>
    <row r="2320" spans="1:2" s="321" customFormat="1" x14ac:dyDescent="0.25">
      <c r="A2320" s="103"/>
      <c r="B2320" s="103"/>
    </row>
    <row r="2321" spans="1:2" s="321" customFormat="1" x14ac:dyDescent="0.25">
      <c r="A2321" s="103"/>
      <c r="B2321" s="103"/>
    </row>
    <row r="2322" spans="1:2" s="321" customFormat="1" x14ac:dyDescent="0.25">
      <c r="A2322" s="103"/>
      <c r="B2322" s="103"/>
    </row>
    <row r="2323" spans="1:2" s="321" customFormat="1" x14ac:dyDescent="0.25">
      <c r="A2323" s="103"/>
      <c r="B2323" s="103"/>
    </row>
    <row r="2324" spans="1:2" s="321" customFormat="1" x14ac:dyDescent="0.25">
      <c r="A2324" s="103"/>
      <c r="B2324" s="103"/>
    </row>
    <row r="2325" spans="1:2" s="321" customFormat="1" x14ac:dyDescent="0.25">
      <c r="A2325" s="103"/>
      <c r="B2325" s="103"/>
    </row>
    <row r="2326" spans="1:2" s="321" customFormat="1" x14ac:dyDescent="0.25">
      <c r="A2326" s="103"/>
      <c r="B2326" s="103"/>
    </row>
    <row r="2327" spans="1:2" s="321" customFormat="1" x14ac:dyDescent="0.25">
      <c r="A2327" s="103"/>
      <c r="B2327" s="103"/>
    </row>
    <row r="2328" spans="1:2" s="321" customFormat="1" x14ac:dyDescent="0.25">
      <c r="A2328" s="103"/>
      <c r="B2328" s="103"/>
    </row>
    <row r="2329" spans="1:2" s="321" customFormat="1" x14ac:dyDescent="0.25">
      <c r="A2329" s="103"/>
      <c r="B2329" s="103"/>
    </row>
    <row r="2330" spans="1:2" s="321" customFormat="1" x14ac:dyDescent="0.25">
      <c r="A2330" s="103"/>
      <c r="B2330" s="103"/>
    </row>
    <row r="2331" spans="1:2" s="321" customFormat="1" x14ac:dyDescent="0.25">
      <c r="A2331" s="103"/>
      <c r="B2331" s="103"/>
    </row>
    <row r="2332" spans="1:2" s="321" customFormat="1" x14ac:dyDescent="0.25">
      <c r="A2332" s="103"/>
      <c r="B2332" s="103"/>
    </row>
    <row r="2333" spans="1:2" s="321" customFormat="1" x14ac:dyDescent="0.25">
      <c r="A2333" s="103"/>
      <c r="B2333" s="103"/>
    </row>
    <row r="2334" spans="1:2" s="321" customFormat="1" x14ac:dyDescent="0.25">
      <c r="A2334" s="103"/>
      <c r="B2334" s="103"/>
    </row>
    <row r="2335" spans="1:2" s="321" customFormat="1" x14ac:dyDescent="0.25">
      <c r="A2335" s="103"/>
      <c r="B2335" s="103"/>
    </row>
    <row r="2336" spans="1:2" s="321" customFormat="1" x14ac:dyDescent="0.25">
      <c r="A2336" s="103"/>
      <c r="B2336" s="103"/>
    </row>
    <row r="2337" spans="1:2" s="321" customFormat="1" x14ac:dyDescent="0.25">
      <c r="A2337" s="103"/>
      <c r="B2337" s="103"/>
    </row>
    <row r="2338" spans="1:2" s="321" customFormat="1" x14ac:dyDescent="0.25">
      <c r="A2338" s="103"/>
      <c r="B2338" s="103"/>
    </row>
    <row r="2339" spans="1:2" s="321" customFormat="1" x14ac:dyDescent="0.25">
      <c r="A2339" s="103"/>
      <c r="B2339" s="103"/>
    </row>
    <row r="2340" spans="1:2" s="321" customFormat="1" x14ac:dyDescent="0.25">
      <c r="A2340" s="103"/>
      <c r="B2340" s="103"/>
    </row>
    <row r="2341" spans="1:2" s="321" customFormat="1" x14ac:dyDescent="0.25">
      <c r="A2341" s="103"/>
      <c r="B2341" s="103"/>
    </row>
    <row r="2342" spans="1:2" s="321" customFormat="1" x14ac:dyDescent="0.25">
      <c r="A2342" s="103"/>
      <c r="B2342" s="103"/>
    </row>
    <row r="2343" spans="1:2" s="321" customFormat="1" x14ac:dyDescent="0.25">
      <c r="A2343" s="103"/>
      <c r="B2343" s="103"/>
    </row>
    <row r="2344" spans="1:2" s="321" customFormat="1" x14ac:dyDescent="0.25">
      <c r="A2344" s="103"/>
      <c r="B2344" s="103"/>
    </row>
    <row r="2345" spans="1:2" s="321" customFormat="1" x14ac:dyDescent="0.25">
      <c r="A2345" s="103"/>
      <c r="B2345" s="103"/>
    </row>
    <row r="2346" spans="1:2" s="321" customFormat="1" x14ac:dyDescent="0.25">
      <c r="A2346" s="103"/>
      <c r="B2346" s="103"/>
    </row>
    <row r="2347" spans="1:2" s="321" customFormat="1" x14ac:dyDescent="0.25">
      <c r="A2347" s="103"/>
      <c r="B2347" s="103"/>
    </row>
    <row r="2348" spans="1:2" s="321" customFormat="1" x14ac:dyDescent="0.25">
      <c r="A2348" s="103"/>
      <c r="B2348" s="103"/>
    </row>
    <row r="2349" spans="1:2" s="321" customFormat="1" x14ac:dyDescent="0.25">
      <c r="A2349" s="103"/>
      <c r="B2349" s="103"/>
    </row>
    <row r="2350" spans="1:2" s="321" customFormat="1" x14ac:dyDescent="0.25">
      <c r="A2350" s="103"/>
      <c r="B2350" s="103"/>
    </row>
    <row r="2351" spans="1:2" s="321" customFormat="1" x14ac:dyDescent="0.25">
      <c r="A2351" s="103"/>
      <c r="B2351" s="103"/>
    </row>
    <row r="2352" spans="1:2" s="321" customFormat="1" x14ac:dyDescent="0.25">
      <c r="A2352" s="103"/>
      <c r="B2352" s="103"/>
    </row>
    <row r="2353" spans="1:2" s="321" customFormat="1" x14ac:dyDescent="0.25">
      <c r="A2353" s="103"/>
      <c r="B2353" s="103"/>
    </row>
    <row r="2354" spans="1:2" s="321" customFormat="1" x14ac:dyDescent="0.25">
      <c r="A2354" s="103"/>
      <c r="B2354" s="103"/>
    </row>
    <row r="2355" spans="1:2" s="321" customFormat="1" x14ac:dyDescent="0.25">
      <c r="A2355" s="103"/>
      <c r="B2355" s="103"/>
    </row>
    <row r="2356" spans="1:2" s="321" customFormat="1" x14ac:dyDescent="0.25">
      <c r="A2356" s="103"/>
      <c r="B2356" s="103"/>
    </row>
    <row r="2357" spans="1:2" s="321" customFormat="1" x14ac:dyDescent="0.25">
      <c r="A2357" s="103"/>
      <c r="B2357" s="103"/>
    </row>
    <row r="2358" spans="1:2" s="321" customFormat="1" x14ac:dyDescent="0.25">
      <c r="A2358" s="103"/>
      <c r="B2358" s="103"/>
    </row>
    <row r="2359" spans="1:2" s="321" customFormat="1" x14ac:dyDescent="0.25">
      <c r="A2359" s="103"/>
      <c r="B2359" s="103"/>
    </row>
    <row r="2360" spans="1:2" s="321" customFormat="1" x14ac:dyDescent="0.25">
      <c r="A2360" s="103"/>
      <c r="B2360" s="103"/>
    </row>
    <row r="2361" spans="1:2" s="321" customFormat="1" x14ac:dyDescent="0.25">
      <c r="A2361" s="103"/>
      <c r="B2361" s="103"/>
    </row>
    <row r="2362" spans="1:2" s="321" customFormat="1" x14ac:dyDescent="0.25">
      <c r="A2362" s="103"/>
      <c r="B2362" s="101"/>
    </row>
    <row r="2363" spans="1:2" s="321" customFormat="1" x14ac:dyDescent="0.25">
      <c r="A2363" s="103"/>
    </row>
    <row r="2364" spans="1:2" s="321" customFormat="1" x14ac:dyDescent="0.25">
      <c r="A2364" s="103"/>
    </row>
    <row r="2365" spans="1:2" s="321" customFormat="1" x14ac:dyDescent="0.25">
      <c r="A2365" s="103"/>
    </row>
    <row r="2366" spans="1:2" s="321" customFormat="1" x14ac:dyDescent="0.25">
      <c r="A2366" s="103"/>
      <c r="B2366" s="101"/>
    </row>
    <row r="2367" spans="1:2" s="321" customFormat="1" x14ac:dyDescent="0.25">
      <c r="A2367" s="103"/>
    </row>
    <row r="2368" spans="1:2" s="321" customFormat="1" x14ac:dyDescent="0.25">
      <c r="A2368" s="103"/>
    </row>
    <row r="2369" spans="1:2" s="321" customFormat="1" x14ac:dyDescent="0.25">
      <c r="A2369" s="103"/>
    </row>
    <row r="2370" spans="1:2" s="321" customFormat="1" x14ac:dyDescent="0.25">
      <c r="A2370" s="103"/>
      <c r="B2370" s="103"/>
    </row>
    <row r="2371" spans="1:2" s="321" customFormat="1" x14ac:dyDescent="0.25">
      <c r="A2371" s="103"/>
      <c r="B2371" s="103"/>
    </row>
    <row r="2372" spans="1:2" s="321" customFormat="1" x14ac:dyDescent="0.25">
      <c r="A2372" s="103"/>
      <c r="B2372" s="103"/>
    </row>
    <row r="2373" spans="1:2" s="321" customFormat="1" x14ac:dyDescent="0.25">
      <c r="A2373" s="103"/>
      <c r="B2373" s="103"/>
    </row>
    <row r="2374" spans="1:2" s="321" customFormat="1" x14ac:dyDescent="0.25">
      <c r="A2374" s="103"/>
      <c r="B2374" s="103"/>
    </row>
    <row r="2375" spans="1:2" s="321" customFormat="1" x14ac:dyDescent="0.25">
      <c r="A2375" s="103"/>
      <c r="B2375" s="103"/>
    </row>
    <row r="2376" spans="1:2" s="321" customFormat="1" x14ac:dyDescent="0.25">
      <c r="A2376" s="103"/>
      <c r="B2376" s="103"/>
    </row>
    <row r="2377" spans="1:2" s="321" customFormat="1" x14ac:dyDescent="0.25">
      <c r="A2377" s="103"/>
      <c r="B2377" s="103"/>
    </row>
    <row r="2378" spans="1:2" s="321" customFormat="1" x14ac:dyDescent="0.25">
      <c r="A2378" s="103"/>
      <c r="B2378" s="103"/>
    </row>
    <row r="2379" spans="1:2" s="321" customFormat="1" x14ac:dyDescent="0.25">
      <c r="A2379" s="103"/>
      <c r="B2379" s="103"/>
    </row>
    <row r="2380" spans="1:2" s="321" customFormat="1" x14ac:dyDescent="0.25">
      <c r="A2380" s="103"/>
      <c r="B2380" s="103"/>
    </row>
    <row r="2381" spans="1:2" s="321" customFormat="1" x14ac:dyDescent="0.25">
      <c r="A2381" s="103"/>
      <c r="B2381" s="103"/>
    </row>
    <row r="2382" spans="1:2" s="321" customFormat="1" x14ac:dyDescent="0.25">
      <c r="A2382" s="103"/>
      <c r="B2382" s="103"/>
    </row>
    <row r="2383" spans="1:2" s="321" customFormat="1" x14ac:dyDescent="0.25">
      <c r="A2383" s="103"/>
      <c r="B2383" s="101"/>
    </row>
    <row r="2384" spans="1:2" s="321" customFormat="1" x14ac:dyDescent="0.25">
      <c r="A2384" s="103"/>
    </row>
    <row r="2385" spans="1:2" s="321" customFormat="1" x14ac:dyDescent="0.25">
      <c r="A2385" s="103"/>
    </row>
    <row r="2386" spans="1:2" s="321" customFormat="1" x14ac:dyDescent="0.25">
      <c r="A2386" s="103"/>
    </row>
    <row r="2387" spans="1:2" s="321" customFormat="1" x14ac:dyDescent="0.25">
      <c r="A2387" s="103"/>
      <c r="B2387" s="103"/>
    </row>
    <row r="2388" spans="1:2" s="321" customFormat="1" x14ac:dyDescent="0.25">
      <c r="A2388" s="103"/>
      <c r="B2388" s="103"/>
    </row>
    <row r="2389" spans="1:2" s="321" customFormat="1" x14ac:dyDescent="0.25">
      <c r="A2389" s="103"/>
      <c r="B2389" s="103"/>
    </row>
    <row r="2390" spans="1:2" s="321" customFormat="1" x14ac:dyDescent="0.25">
      <c r="A2390" s="103"/>
      <c r="B2390" s="103"/>
    </row>
    <row r="2391" spans="1:2" s="321" customFormat="1" x14ac:dyDescent="0.25">
      <c r="A2391" s="103"/>
      <c r="B2391" s="103"/>
    </row>
    <row r="2392" spans="1:2" s="321" customFormat="1" x14ac:dyDescent="0.25">
      <c r="A2392" s="103"/>
      <c r="B2392" s="103"/>
    </row>
    <row r="2393" spans="1:2" s="321" customFormat="1" x14ac:dyDescent="0.25">
      <c r="A2393" s="103"/>
      <c r="B2393" s="103"/>
    </row>
    <row r="2394" spans="1:2" s="321" customFormat="1" x14ac:dyDescent="0.25">
      <c r="A2394" s="103"/>
      <c r="B2394" s="103"/>
    </row>
    <row r="2395" spans="1:2" s="321" customFormat="1" x14ac:dyDescent="0.25">
      <c r="A2395" s="103"/>
      <c r="B2395" s="103"/>
    </row>
    <row r="2396" spans="1:2" s="321" customFormat="1" x14ac:dyDescent="0.25">
      <c r="A2396" s="103"/>
      <c r="B2396" s="103"/>
    </row>
    <row r="2397" spans="1:2" s="321" customFormat="1" x14ac:dyDescent="0.25">
      <c r="A2397" s="103"/>
      <c r="B2397" s="103"/>
    </row>
    <row r="2398" spans="1:2" s="321" customFormat="1" x14ac:dyDescent="0.25">
      <c r="A2398" s="103"/>
      <c r="B2398" s="103"/>
    </row>
    <row r="2399" spans="1:2" s="321" customFormat="1" x14ac:dyDescent="0.25">
      <c r="A2399" s="103"/>
      <c r="B2399" s="103"/>
    </row>
    <row r="2400" spans="1:2" s="321" customFormat="1" x14ac:dyDescent="0.25">
      <c r="A2400" s="103"/>
      <c r="B2400" s="103"/>
    </row>
    <row r="2401" spans="1:2" s="321" customFormat="1" x14ac:dyDescent="0.25">
      <c r="A2401" s="103"/>
      <c r="B2401" s="103"/>
    </row>
    <row r="2402" spans="1:2" s="321" customFormat="1" x14ac:dyDescent="0.25">
      <c r="A2402" s="103"/>
      <c r="B2402" s="103"/>
    </row>
    <row r="2403" spans="1:2" s="321" customFormat="1" x14ac:dyDescent="0.25">
      <c r="A2403" s="103"/>
      <c r="B2403" s="103"/>
    </row>
    <row r="2404" spans="1:2" s="321" customFormat="1" x14ac:dyDescent="0.25">
      <c r="A2404" s="103"/>
      <c r="B2404" s="322"/>
    </row>
    <row r="2405" spans="1:2" s="321" customFormat="1" x14ac:dyDescent="0.25">
      <c r="A2405" s="103"/>
      <c r="B2405" s="103"/>
    </row>
    <row r="2406" spans="1:2" s="321" customFormat="1" x14ac:dyDescent="0.25">
      <c r="A2406" s="103"/>
      <c r="B2406" s="103"/>
    </row>
    <row r="2407" spans="1:2" s="321" customFormat="1" x14ac:dyDescent="0.25">
      <c r="A2407" s="103"/>
      <c r="B2407" s="103"/>
    </row>
    <row r="2408" spans="1:2" s="321" customFormat="1" x14ac:dyDescent="0.25">
      <c r="A2408" s="103"/>
      <c r="B2408" s="103"/>
    </row>
    <row r="2409" spans="1:2" s="321" customFormat="1" x14ac:dyDescent="0.25">
      <c r="A2409" s="103"/>
      <c r="B2409" s="103"/>
    </row>
    <row r="2410" spans="1:2" s="321" customFormat="1" x14ac:dyDescent="0.25">
      <c r="A2410" s="103"/>
      <c r="B2410" s="103"/>
    </row>
    <row r="2411" spans="1:2" s="321" customFormat="1" x14ac:dyDescent="0.25">
      <c r="A2411" s="103"/>
      <c r="B2411" s="103"/>
    </row>
    <row r="2412" spans="1:2" s="321" customFormat="1" x14ac:dyDescent="0.25">
      <c r="A2412" s="103"/>
      <c r="B2412" s="103"/>
    </row>
    <row r="2413" spans="1:2" s="321" customFormat="1" x14ac:dyDescent="0.25">
      <c r="A2413" s="103"/>
      <c r="B2413" s="103"/>
    </row>
    <row r="2414" spans="1:2" s="321" customFormat="1" x14ac:dyDescent="0.25">
      <c r="A2414" s="103"/>
      <c r="B2414" s="103"/>
    </row>
    <row r="2415" spans="1:2" s="321" customFormat="1" x14ac:dyDescent="0.25">
      <c r="A2415" s="103"/>
      <c r="B2415" s="103"/>
    </row>
    <row r="2416" spans="1:2" s="321" customFormat="1" x14ac:dyDescent="0.25">
      <c r="A2416" s="103"/>
      <c r="B2416" s="103"/>
    </row>
    <row r="2417" spans="1:2" s="321" customFormat="1" x14ac:dyDescent="0.25">
      <c r="A2417" s="103"/>
      <c r="B2417" s="103"/>
    </row>
    <row r="2418" spans="1:2" s="321" customFormat="1" x14ac:dyDescent="0.25">
      <c r="A2418" s="103"/>
      <c r="B2418" s="103"/>
    </row>
    <row r="2419" spans="1:2" s="321" customFormat="1" x14ac:dyDescent="0.25">
      <c r="A2419" s="103"/>
      <c r="B2419" s="103"/>
    </row>
    <row r="2420" spans="1:2" s="321" customFormat="1" x14ac:dyDescent="0.25">
      <c r="A2420" s="103"/>
      <c r="B2420" s="103"/>
    </row>
    <row r="2421" spans="1:2" s="321" customFormat="1" x14ac:dyDescent="0.25">
      <c r="A2421" s="103"/>
      <c r="B2421" s="103"/>
    </row>
    <row r="2422" spans="1:2" s="321" customFormat="1" x14ac:dyDescent="0.25">
      <c r="A2422" s="103"/>
      <c r="B2422" s="103"/>
    </row>
    <row r="2423" spans="1:2" s="321" customFormat="1" x14ac:dyDescent="0.25">
      <c r="A2423" s="103"/>
      <c r="B2423" s="103"/>
    </row>
    <row r="2424" spans="1:2" s="321" customFormat="1" x14ac:dyDescent="0.25">
      <c r="A2424" s="103"/>
      <c r="B2424" s="103"/>
    </row>
    <row r="2425" spans="1:2" s="321" customFormat="1" x14ac:dyDescent="0.25">
      <c r="A2425" s="103"/>
      <c r="B2425" s="103"/>
    </row>
    <row r="2426" spans="1:2" s="321" customFormat="1" x14ac:dyDescent="0.25">
      <c r="A2426" s="103"/>
      <c r="B2426" s="103"/>
    </row>
    <row r="2427" spans="1:2" s="321" customFormat="1" x14ac:dyDescent="0.25">
      <c r="A2427" s="103"/>
      <c r="B2427" s="103"/>
    </row>
    <row r="2428" spans="1:2" s="321" customFormat="1" x14ac:dyDescent="0.25">
      <c r="A2428" s="103"/>
      <c r="B2428" s="103"/>
    </row>
    <row r="2429" spans="1:2" s="321" customFormat="1" x14ac:dyDescent="0.25">
      <c r="A2429" s="103"/>
      <c r="B2429" s="103"/>
    </row>
    <row r="2430" spans="1:2" s="321" customFormat="1" x14ac:dyDescent="0.25">
      <c r="A2430" s="103"/>
      <c r="B2430" s="103"/>
    </row>
    <row r="2431" spans="1:2" s="321" customFormat="1" x14ac:dyDescent="0.25">
      <c r="A2431" s="103"/>
      <c r="B2431" s="103"/>
    </row>
    <row r="2432" spans="1:2" s="321" customFormat="1" x14ac:dyDescent="0.25">
      <c r="A2432" s="103"/>
      <c r="B2432" s="103"/>
    </row>
    <row r="2433" spans="1:2" s="321" customFormat="1" x14ac:dyDescent="0.25">
      <c r="A2433" s="103"/>
      <c r="B2433" s="103"/>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2"/>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96" t="s">
        <v>1335</v>
      </c>
      <c r="B1" s="335" t="s">
        <v>1540</v>
      </c>
      <c r="C1" s="336" t="s">
        <v>1541</v>
      </c>
      <c r="D1" s="337" t="s">
        <v>1542</v>
      </c>
      <c r="E1" s="337" t="s">
        <v>1543</v>
      </c>
      <c r="F1" s="333" t="s">
        <v>1544</v>
      </c>
      <c r="G1" s="333" t="s">
        <v>1545</v>
      </c>
      <c r="H1" s="338" t="s">
        <v>1546</v>
      </c>
    </row>
    <row r="2" spans="1:8" s="321" customFormat="1" x14ac:dyDescent="0.25">
      <c r="A2" s="103" t="s">
        <v>922</v>
      </c>
      <c r="B2" s="320"/>
    </row>
    <row r="3" spans="1:8" s="321" customFormat="1" x14ac:dyDescent="0.25">
      <c r="A3" s="103" t="s">
        <v>1129</v>
      </c>
    </row>
    <row r="4" spans="1:8" s="321" customFormat="1" x14ac:dyDescent="0.25">
      <c r="A4" s="103" t="s">
        <v>1226</v>
      </c>
    </row>
    <row r="5" spans="1:8" s="321" customFormat="1" x14ac:dyDescent="0.25">
      <c r="A5" s="103" t="s">
        <v>735</v>
      </c>
    </row>
    <row r="6" spans="1:8" s="321" customFormat="1" x14ac:dyDescent="0.25">
      <c r="A6" s="103" t="s">
        <v>1238</v>
      </c>
    </row>
    <row r="7" spans="1:8" s="321" customFormat="1" x14ac:dyDescent="0.25">
      <c r="A7" s="103" t="s">
        <v>1128</v>
      </c>
      <c r="B7" s="320"/>
    </row>
    <row r="8" spans="1:8" s="321" customFormat="1" x14ac:dyDescent="0.25">
      <c r="A8" s="103" t="s">
        <v>998</v>
      </c>
      <c r="B8" s="103"/>
    </row>
    <row r="9" spans="1:8" s="321" customFormat="1" x14ac:dyDescent="0.25">
      <c r="A9" s="103" t="s">
        <v>1336</v>
      </c>
      <c r="B9" s="103"/>
    </row>
    <row r="10" spans="1:8" s="321" customFormat="1" x14ac:dyDescent="0.25">
      <c r="A10" s="103" t="s">
        <v>1020</v>
      </c>
      <c r="B10" s="103"/>
    </row>
    <row r="11" spans="1:8" s="321" customFormat="1" x14ac:dyDescent="0.25">
      <c r="A11" s="103" t="s">
        <v>1224</v>
      </c>
      <c r="B11" s="103"/>
    </row>
    <row r="12" spans="1:8" s="321" customFormat="1" x14ac:dyDescent="0.25">
      <c r="A12" s="103" t="s">
        <v>719</v>
      </c>
      <c r="B12" s="103"/>
    </row>
    <row r="13" spans="1:8" s="321" customFormat="1" x14ac:dyDescent="0.25">
      <c r="A13" s="103" t="s">
        <v>1006</v>
      </c>
      <c r="B13" s="103"/>
    </row>
    <row r="14" spans="1:8" s="321" customFormat="1" x14ac:dyDescent="0.25">
      <c r="A14" s="103" t="s">
        <v>997</v>
      </c>
      <c r="B14" s="108"/>
    </row>
    <row r="15" spans="1:8" s="321" customFormat="1" x14ac:dyDescent="0.25">
      <c r="A15" s="103" t="s">
        <v>825</v>
      </c>
      <c r="B15" s="103"/>
    </row>
    <row r="16" spans="1:8" s="321" customFormat="1" x14ac:dyDescent="0.25">
      <c r="A16" s="103" t="s">
        <v>1338</v>
      </c>
      <c r="B16" s="103"/>
    </row>
    <row r="17" spans="1:2" s="321" customFormat="1" x14ac:dyDescent="0.25">
      <c r="A17" s="103" t="s">
        <v>1210</v>
      </c>
      <c r="B17" s="103"/>
    </row>
    <row r="18" spans="1:2" s="321" customFormat="1" x14ac:dyDescent="0.25">
      <c r="A18" s="103" t="s">
        <v>1326</v>
      </c>
      <c r="B18" s="103"/>
    </row>
    <row r="19" spans="1:2" s="321" customFormat="1" x14ac:dyDescent="0.25">
      <c r="A19" s="103" t="s">
        <v>1127</v>
      </c>
      <c r="B19" s="103"/>
    </row>
    <row r="20" spans="1:2" s="321" customFormat="1" x14ac:dyDescent="0.25">
      <c r="A20" s="103" t="s">
        <v>1169</v>
      </c>
      <c r="B20" s="103"/>
    </row>
    <row r="21" spans="1:2" s="321" customFormat="1" x14ac:dyDescent="0.25">
      <c r="A21" s="103" t="s">
        <v>872</v>
      </c>
      <c r="B21" s="103"/>
    </row>
    <row r="22" spans="1:2" s="321" customFormat="1" x14ac:dyDescent="0.25">
      <c r="A22" s="103" t="s">
        <v>1126</v>
      </c>
      <c r="B22" s="103"/>
    </row>
    <row r="23" spans="1:2" s="321" customFormat="1" x14ac:dyDescent="0.25">
      <c r="A23" s="103" t="s">
        <v>1151</v>
      </c>
      <c r="B23" s="103"/>
    </row>
    <row r="24" spans="1:2" s="321" customFormat="1" x14ac:dyDescent="0.25">
      <c r="A24" s="103" t="s">
        <v>871</v>
      </c>
      <c r="B24" s="103"/>
    </row>
    <row r="25" spans="1:2" s="321" customFormat="1" x14ac:dyDescent="0.25">
      <c r="A25" s="103" t="s">
        <v>1327</v>
      </c>
      <c r="B25" s="103"/>
    </row>
    <row r="26" spans="1:2" s="321" customFormat="1" x14ac:dyDescent="0.25">
      <c r="A26" s="103" t="s">
        <v>1027</v>
      </c>
      <c r="B26" s="103"/>
    </row>
    <row r="27" spans="1:2" s="321" customFormat="1" x14ac:dyDescent="0.25">
      <c r="A27" s="103" t="s">
        <v>964</v>
      </c>
      <c r="B27" s="103"/>
    </row>
    <row r="28" spans="1:2" s="321" customFormat="1" x14ac:dyDescent="0.25">
      <c r="A28" s="103" t="s">
        <v>1125</v>
      </c>
      <c r="B28" s="103"/>
    </row>
    <row r="29" spans="1:2" s="321" customFormat="1" x14ac:dyDescent="0.25">
      <c r="A29" s="103" t="s">
        <v>1139</v>
      </c>
      <c r="B29" s="103"/>
    </row>
    <row r="30" spans="1:2" s="321" customFormat="1" x14ac:dyDescent="0.25">
      <c r="A30" s="103" t="s">
        <v>1124</v>
      </c>
      <c r="B30" s="103"/>
    </row>
    <row r="31" spans="1:2" s="321" customFormat="1" x14ac:dyDescent="0.25">
      <c r="A31" s="103" t="s">
        <v>1150</v>
      </c>
      <c r="B31" s="103"/>
    </row>
    <row r="32" spans="1:2" s="321" customFormat="1" x14ac:dyDescent="0.25">
      <c r="A32" s="103" t="s">
        <v>1123</v>
      </c>
      <c r="B32" s="103"/>
    </row>
    <row r="33" spans="1:2" s="321" customFormat="1" x14ac:dyDescent="0.25">
      <c r="A33" s="103" t="s">
        <v>956</v>
      </c>
      <c r="B33" s="103"/>
    </row>
    <row r="34" spans="1:2" s="321" customFormat="1" x14ac:dyDescent="0.25">
      <c r="A34" s="103" t="s">
        <v>921</v>
      </c>
      <c r="B34" s="103"/>
    </row>
    <row r="35" spans="1:2" s="321" customFormat="1" x14ac:dyDescent="0.25">
      <c r="A35" s="103" t="s">
        <v>955</v>
      </c>
      <c r="B35" s="103"/>
    </row>
    <row r="36" spans="1:2" s="321" customFormat="1" x14ac:dyDescent="0.25">
      <c r="A36" s="103" t="s">
        <v>1122</v>
      </c>
      <c r="B36" s="103"/>
    </row>
    <row r="37" spans="1:2" s="321" customFormat="1" x14ac:dyDescent="0.25">
      <c r="A37" s="103" t="s">
        <v>1121</v>
      </c>
      <c r="B37" s="103"/>
    </row>
    <row r="38" spans="1:2" s="321" customFormat="1" x14ac:dyDescent="0.25">
      <c r="A38" s="103" t="s">
        <v>1120</v>
      </c>
      <c r="B38" s="101"/>
    </row>
    <row r="39" spans="1:2" s="321" customFormat="1" x14ac:dyDescent="0.25">
      <c r="A39" s="103" t="s">
        <v>865</v>
      </c>
    </row>
    <row r="40" spans="1:2" s="321" customFormat="1" x14ac:dyDescent="0.25">
      <c r="A40" s="103" t="s">
        <v>1039</v>
      </c>
    </row>
    <row r="41" spans="1:2" s="321" customFormat="1" x14ac:dyDescent="0.25">
      <c r="A41" s="103" t="s">
        <v>809</v>
      </c>
    </row>
    <row r="42" spans="1:2" s="321" customFormat="1" x14ac:dyDescent="0.25">
      <c r="A42" s="103" t="s">
        <v>1237</v>
      </c>
      <c r="B42" s="101"/>
    </row>
    <row r="43" spans="1:2" s="321" customFormat="1" x14ac:dyDescent="0.25">
      <c r="A43" s="103" t="s">
        <v>1119</v>
      </c>
    </row>
    <row r="44" spans="1:2" s="321" customFormat="1" x14ac:dyDescent="0.25">
      <c r="A44" s="103" t="s">
        <v>920</v>
      </c>
    </row>
    <row r="45" spans="1:2" s="321" customFormat="1" x14ac:dyDescent="0.25">
      <c r="A45" s="103" t="s">
        <v>1218</v>
      </c>
    </row>
    <row r="46" spans="1:2" s="321" customFormat="1" x14ac:dyDescent="0.25">
      <c r="A46" s="103" t="s">
        <v>1153</v>
      </c>
      <c r="B46" s="103"/>
    </row>
    <row r="47" spans="1:2" s="321" customFormat="1" x14ac:dyDescent="0.25">
      <c r="A47" s="103" t="s">
        <v>1168</v>
      </c>
      <c r="B47" s="103"/>
    </row>
    <row r="48" spans="1:2" s="321" customFormat="1" x14ac:dyDescent="0.25">
      <c r="A48" s="103" t="s">
        <v>954</v>
      </c>
      <c r="B48" s="103"/>
    </row>
    <row r="49" spans="1:2" s="321" customFormat="1" x14ac:dyDescent="0.25">
      <c r="A49" s="103" t="s">
        <v>1118</v>
      </c>
      <c r="B49" s="103"/>
    </row>
    <row r="50" spans="1:2" s="321" customFormat="1" x14ac:dyDescent="0.25">
      <c r="A50" s="103" t="s">
        <v>1161</v>
      </c>
      <c r="B50" s="103"/>
    </row>
    <row r="51" spans="1:2" s="321" customFormat="1" x14ac:dyDescent="0.25">
      <c r="A51" s="103" t="s">
        <v>996</v>
      </c>
      <c r="B51" s="103"/>
    </row>
    <row r="52" spans="1:2" s="321" customFormat="1" x14ac:dyDescent="0.25">
      <c r="A52" s="103" t="s">
        <v>1209</v>
      </c>
      <c r="B52" s="103"/>
    </row>
    <row r="53" spans="1:2" s="321" customFormat="1" x14ac:dyDescent="0.25">
      <c r="A53" s="103" t="s">
        <v>864</v>
      </c>
      <c r="B53" s="103"/>
    </row>
    <row r="54" spans="1:2" s="321" customFormat="1" x14ac:dyDescent="0.25">
      <c r="A54" s="103" t="s">
        <v>850</v>
      </c>
      <c r="B54" s="103"/>
    </row>
    <row r="55" spans="1:2" s="321" customFormat="1" x14ac:dyDescent="0.25">
      <c r="A55" s="103" t="s">
        <v>995</v>
      </c>
      <c r="B55" s="103"/>
    </row>
    <row r="56" spans="1:2" s="321" customFormat="1" x14ac:dyDescent="0.25">
      <c r="A56" s="103" t="s">
        <v>1117</v>
      </c>
      <c r="B56" s="103"/>
    </row>
    <row r="57" spans="1:2" s="321" customFormat="1" x14ac:dyDescent="0.25">
      <c r="A57" s="103" t="s">
        <v>863</v>
      </c>
      <c r="B57" s="103"/>
    </row>
    <row r="58" spans="1:2" s="321" customFormat="1" x14ac:dyDescent="0.25">
      <c r="A58" s="103" t="s">
        <v>712</v>
      </c>
      <c r="B58" s="103"/>
    </row>
    <row r="59" spans="1:2" s="321" customFormat="1" x14ac:dyDescent="0.25">
      <c r="A59" s="103" t="s">
        <v>1116</v>
      </c>
      <c r="B59" s="103"/>
    </row>
    <row r="60" spans="1:2" s="321" customFormat="1" x14ac:dyDescent="0.25">
      <c r="A60" s="103" t="s">
        <v>702</v>
      </c>
      <c r="B60" s="103"/>
    </row>
    <row r="61" spans="1:2" s="321" customFormat="1" x14ac:dyDescent="0.25">
      <c r="A61" s="103" t="s">
        <v>1160</v>
      </c>
      <c r="B61" s="103"/>
    </row>
    <row r="62" spans="1:2" s="321" customFormat="1" x14ac:dyDescent="0.25">
      <c r="A62" s="103" t="s">
        <v>1149</v>
      </c>
      <c r="B62" s="103"/>
    </row>
    <row r="63" spans="1:2" s="321" customFormat="1" x14ac:dyDescent="0.25">
      <c r="A63" s="103" t="s">
        <v>953</v>
      </c>
      <c r="B63" s="101"/>
    </row>
    <row r="64" spans="1:2" s="321" customFormat="1" x14ac:dyDescent="0.25">
      <c r="A64" s="103" t="s">
        <v>1159</v>
      </c>
    </row>
    <row r="65" spans="1:2" s="321" customFormat="1" x14ac:dyDescent="0.25">
      <c r="A65" s="103" t="s">
        <v>1005</v>
      </c>
    </row>
    <row r="66" spans="1:2" s="321" customFormat="1" x14ac:dyDescent="0.25">
      <c r="A66" s="103" t="s">
        <v>767</v>
      </c>
    </row>
    <row r="67" spans="1:2" s="321" customFormat="1" x14ac:dyDescent="0.25">
      <c r="A67" s="103" t="s">
        <v>842</v>
      </c>
    </row>
    <row r="68" spans="1:2" s="321" customFormat="1" x14ac:dyDescent="0.25">
      <c r="A68" s="103" t="s">
        <v>952</v>
      </c>
      <c r="B68" s="103"/>
    </row>
    <row r="69" spans="1:2" s="321" customFormat="1" x14ac:dyDescent="0.25">
      <c r="A69" s="103" t="s">
        <v>829</v>
      </c>
      <c r="B69" s="103"/>
    </row>
    <row r="70" spans="1:2" s="321" customFormat="1" x14ac:dyDescent="0.25">
      <c r="A70" s="103" t="s">
        <v>899</v>
      </c>
      <c r="B70" s="103"/>
    </row>
    <row r="71" spans="1:2" s="321" customFormat="1" x14ac:dyDescent="0.25">
      <c r="A71" s="103" t="s">
        <v>1538</v>
      </c>
      <c r="B71" s="103"/>
    </row>
    <row r="72" spans="1:2" s="321" customFormat="1" x14ac:dyDescent="0.25">
      <c r="A72" s="103" t="s">
        <v>849</v>
      </c>
      <c r="B72" s="103"/>
    </row>
    <row r="73" spans="1:2" s="321" customFormat="1" x14ac:dyDescent="0.25">
      <c r="A73" s="103" t="s">
        <v>1115</v>
      </c>
      <c r="B73" s="103"/>
    </row>
    <row r="74" spans="1:2" s="321" customFormat="1" x14ac:dyDescent="0.25">
      <c r="A74" s="103" t="s">
        <v>1323</v>
      </c>
      <c r="B74" s="103"/>
    </row>
    <row r="75" spans="1:2" s="321" customFormat="1" x14ac:dyDescent="0.25">
      <c r="A75" s="103" t="s">
        <v>793</v>
      </c>
      <c r="B75" s="103"/>
    </row>
    <row r="76" spans="1:2" s="321" customFormat="1" x14ac:dyDescent="0.25">
      <c r="A76" s="103" t="s">
        <v>1114</v>
      </c>
      <c r="B76" s="103"/>
    </row>
    <row r="77" spans="1:2" s="321" customFormat="1" x14ac:dyDescent="0.25">
      <c r="A77" s="103" t="s">
        <v>1217</v>
      </c>
      <c r="B77" s="103"/>
    </row>
    <row r="78" spans="1:2" s="321" customFormat="1" x14ac:dyDescent="0.25">
      <c r="A78" s="103" t="s">
        <v>919</v>
      </c>
      <c r="B78" s="103"/>
    </row>
    <row r="79" spans="1:2" s="321" customFormat="1" x14ac:dyDescent="0.25">
      <c r="A79" s="103" t="s">
        <v>918</v>
      </c>
      <c r="B79" s="103"/>
    </row>
    <row r="80" spans="1:2" s="321" customFormat="1" x14ac:dyDescent="0.25">
      <c r="A80" s="103" t="s">
        <v>1041</v>
      </c>
      <c r="B80" s="103"/>
    </row>
    <row r="81" spans="1:2" s="321" customFormat="1" x14ac:dyDescent="0.25">
      <c r="A81" s="103" t="s">
        <v>898</v>
      </c>
      <c r="B81" s="103"/>
    </row>
    <row r="82" spans="1:2" s="321" customFormat="1" x14ac:dyDescent="0.25">
      <c r="A82" s="103" t="s">
        <v>932</v>
      </c>
      <c r="B82" s="103"/>
    </row>
    <row r="83" spans="1:2" s="321" customFormat="1" x14ac:dyDescent="0.25">
      <c r="A83" s="103" t="s">
        <v>1113</v>
      </c>
      <c r="B83" s="103"/>
    </row>
    <row r="84" spans="1:2" s="321" customFormat="1" x14ac:dyDescent="0.25">
      <c r="A84" s="103" t="s">
        <v>1208</v>
      </c>
      <c r="B84" s="103"/>
    </row>
    <row r="85" spans="1:2" s="321" customFormat="1" x14ac:dyDescent="0.25">
      <c r="A85" s="103" t="s">
        <v>1134</v>
      </c>
      <c r="B85" s="103"/>
    </row>
    <row r="86" spans="1:2" s="321" customFormat="1" x14ac:dyDescent="0.25">
      <c r="A86" s="103" t="s">
        <v>801</v>
      </c>
      <c r="B86" s="103"/>
    </row>
    <row r="87" spans="1:2" s="321" customFormat="1" x14ac:dyDescent="0.25">
      <c r="A87" s="103" t="s">
        <v>1186</v>
      </c>
      <c r="B87" s="103"/>
    </row>
    <row r="88" spans="1:2" s="321" customFormat="1" x14ac:dyDescent="0.25">
      <c r="A88" s="103" t="s">
        <v>951</v>
      </c>
      <c r="B88" s="103"/>
    </row>
    <row r="89" spans="1:2" s="321" customFormat="1" x14ac:dyDescent="0.25">
      <c r="A89" s="103" t="s">
        <v>1185</v>
      </c>
      <c r="B89" s="103"/>
    </row>
    <row r="90" spans="1:2" s="321" customFormat="1" x14ac:dyDescent="0.25">
      <c r="A90" s="103" t="s">
        <v>963</v>
      </c>
      <c r="B90" s="103"/>
    </row>
    <row r="91" spans="1:2" s="321" customFormat="1" x14ac:dyDescent="0.25">
      <c r="A91" s="103" t="s">
        <v>1328</v>
      </c>
      <c r="B91" s="103"/>
    </row>
    <row r="92" spans="1:2" s="321" customFormat="1" x14ac:dyDescent="0.25">
      <c r="A92" s="103" t="s">
        <v>917</v>
      </c>
      <c r="B92" s="103"/>
    </row>
    <row r="93" spans="1:2" s="321" customFormat="1" x14ac:dyDescent="0.25">
      <c r="A93" s="103" t="s">
        <v>1212</v>
      </c>
      <c r="B93" s="103"/>
    </row>
    <row r="94" spans="1:2" s="321" customFormat="1" x14ac:dyDescent="0.25">
      <c r="A94" s="103" t="s">
        <v>700</v>
      </c>
      <c r="B94" s="103"/>
    </row>
    <row r="95" spans="1:2" s="321" customFormat="1" x14ac:dyDescent="0.25">
      <c r="A95" s="103" t="s">
        <v>1112</v>
      </c>
      <c r="B95" s="103"/>
    </row>
    <row r="96" spans="1:2" s="321" customFormat="1" x14ac:dyDescent="0.25">
      <c r="A96" s="103" t="s">
        <v>1111</v>
      </c>
      <c r="B96" s="103"/>
    </row>
    <row r="97" spans="1:2" s="321" customFormat="1" x14ac:dyDescent="0.25">
      <c r="A97" s="103" t="s">
        <v>1207</v>
      </c>
      <c r="B97" s="103"/>
    </row>
    <row r="98" spans="1:2" s="321" customFormat="1" x14ac:dyDescent="0.25">
      <c r="A98" s="103" t="s">
        <v>693</v>
      </c>
      <c r="B98" s="103"/>
    </row>
    <row r="99" spans="1:2" s="321" customFormat="1" x14ac:dyDescent="0.25">
      <c r="A99" s="103" t="s">
        <v>1138</v>
      </c>
      <c r="B99" s="103"/>
    </row>
    <row r="100" spans="1:2" s="321" customFormat="1" x14ac:dyDescent="0.25">
      <c r="A100" s="103" t="s">
        <v>780</v>
      </c>
      <c r="B100" s="103"/>
    </row>
    <row r="101" spans="1:2" s="321" customFormat="1" x14ac:dyDescent="0.25">
      <c r="A101" s="103" t="s">
        <v>950</v>
      </c>
      <c r="B101" s="103"/>
    </row>
    <row r="102" spans="1:2" s="321" customFormat="1" x14ac:dyDescent="0.25">
      <c r="A102" s="103" t="s">
        <v>897</v>
      </c>
      <c r="B102" s="103"/>
    </row>
    <row r="103" spans="1:2" s="321" customFormat="1" x14ac:dyDescent="0.25">
      <c r="A103" s="103" t="s">
        <v>1315</v>
      </c>
      <c r="B103" s="103"/>
    </row>
    <row r="104" spans="1:2" s="321" customFormat="1" x14ac:dyDescent="0.25">
      <c r="A104" s="103" t="s">
        <v>994</v>
      </c>
      <c r="B104" s="103"/>
    </row>
    <row r="105" spans="1:2" s="321" customFormat="1" x14ac:dyDescent="0.25">
      <c r="A105" s="103" t="s">
        <v>800</v>
      </c>
      <c r="B105" s="103"/>
    </row>
    <row r="106" spans="1:2" s="321" customFormat="1" x14ac:dyDescent="0.25">
      <c r="A106" s="103" t="s">
        <v>1110</v>
      </c>
      <c r="B106" s="103"/>
    </row>
    <row r="107" spans="1:2" s="321" customFormat="1" x14ac:dyDescent="0.25">
      <c r="A107" s="103" t="s">
        <v>1190</v>
      </c>
      <c r="B107" s="103"/>
    </row>
    <row r="108" spans="1:2" s="321" customFormat="1" x14ac:dyDescent="0.25">
      <c r="A108" s="103" t="s">
        <v>1109</v>
      </c>
      <c r="B108" s="103"/>
    </row>
    <row r="109" spans="1:2" s="321" customFormat="1" x14ac:dyDescent="0.25">
      <c r="A109" s="103" t="s">
        <v>1108</v>
      </c>
      <c r="B109" s="103"/>
    </row>
    <row r="110" spans="1:2" s="321" customFormat="1" x14ac:dyDescent="0.25">
      <c r="A110" s="103" t="s">
        <v>841</v>
      </c>
      <c r="B110" s="103"/>
    </row>
    <row r="111" spans="1:2" s="321" customFormat="1" x14ac:dyDescent="0.25">
      <c r="A111" s="103" t="s">
        <v>993</v>
      </c>
      <c r="B111" s="103"/>
    </row>
    <row r="112" spans="1:2" s="321" customFormat="1" x14ac:dyDescent="0.25">
      <c r="A112" s="103" t="s">
        <v>862</v>
      </c>
      <c r="B112" s="103"/>
    </row>
    <row r="113" spans="1:2" s="321" customFormat="1" x14ac:dyDescent="0.25">
      <c r="A113" s="103" t="s">
        <v>992</v>
      </c>
      <c r="B113" s="103"/>
    </row>
    <row r="114" spans="1:2" s="321" customFormat="1" x14ac:dyDescent="0.25">
      <c r="A114" s="103" t="s">
        <v>1313</v>
      </c>
      <c r="B114" s="103"/>
    </row>
    <row r="115" spans="1:2" s="321" customFormat="1" x14ac:dyDescent="0.25">
      <c r="A115" s="103" t="s">
        <v>756</v>
      </c>
      <c r="B115" s="103"/>
    </row>
    <row r="116" spans="1:2" s="321" customFormat="1" x14ac:dyDescent="0.25">
      <c r="A116" s="103" t="s">
        <v>896</v>
      </c>
      <c r="B116" s="103"/>
    </row>
    <row r="117" spans="1:2" s="321" customFormat="1" x14ac:dyDescent="0.25">
      <c r="A117" s="103" t="s">
        <v>674</v>
      </c>
      <c r="B117" s="103"/>
    </row>
    <row r="118" spans="1:2" s="321" customFormat="1" x14ac:dyDescent="0.25">
      <c r="A118" s="103" t="s">
        <v>1017</v>
      </c>
      <c r="B118" s="103"/>
    </row>
    <row r="119" spans="1:2" s="321" customFormat="1" x14ac:dyDescent="0.25">
      <c r="A119" s="103" t="s">
        <v>1148</v>
      </c>
      <c r="B119" s="103"/>
    </row>
    <row r="120" spans="1:2" s="321" customFormat="1" x14ac:dyDescent="0.25">
      <c r="A120" s="103" t="s">
        <v>949</v>
      </c>
      <c r="B120" s="103"/>
    </row>
    <row r="121" spans="1:2" s="321" customFormat="1" x14ac:dyDescent="0.25">
      <c r="A121" s="103" t="s">
        <v>1107</v>
      </c>
      <c r="B121" s="103"/>
    </row>
    <row r="122" spans="1:2" s="321" customFormat="1" x14ac:dyDescent="0.25">
      <c r="A122" s="103" t="s">
        <v>777</v>
      </c>
      <c r="B122" s="103"/>
    </row>
    <row r="123" spans="1:2" s="321" customFormat="1" x14ac:dyDescent="0.25">
      <c r="A123" s="103" t="s">
        <v>808</v>
      </c>
      <c r="B123" s="103"/>
    </row>
    <row r="124" spans="1:2" s="321" customFormat="1" x14ac:dyDescent="0.25">
      <c r="A124" s="103" t="s">
        <v>819</v>
      </c>
      <c r="B124" s="103"/>
    </row>
    <row r="125" spans="1:2" s="321" customFormat="1" x14ac:dyDescent="0.25">
      <c r="A125" s="103" t="s">
        <v>1026</v>
      </c>
      <c r="B125" s="103"/>
    </row>
    <row r="126" spans="1:2" s="321" customFormat="1" x14ac:dyDescent="0.25">
      <c r="A126" s="103" t="s">
        <v>1106</v>
      </c>
      <c r="B126" s="103"/>
    </row>
    <row r="127" spans="1:2" s="321" customFormat="1" x14ac:dyDescent="0.25">
      <c r="A127" s="103" t="s">
        <v>1105</v>
      </c>
      <c r="B127" s="101"/>
    </row>
    <row r="128" spans="1:2" s="321" customFormat="1" x14ac:dyDescent="0.25">
      <c r="A128" s="103" t="s">
        <v>1236</v>
      </c>
    </row>
    <row r="129" spans="1:2" s="321" customFormat="1" x14ac:dyDescent="0.25">
      <c r="A129" s="103" t="s">
        <v>818</v>
      </c>
    </row>
    <row r="130" spans="1:2" s="321" customFormat="1" x14ac:dyDescent="0.25">
      <c r="A130" s="103" t="s">
        <v>861</v>
      </c>
    </row>
    <row r="131" spans="1:2" s="321" customFormat="1" x14ac:dyDescent="0.25">
      <c r="A131" s="103" t="s">
        <v>1324</v>
      </c>
    </row>
    <row r="132" spans="1:2" s="321" customFormat="1" x14ac:dyDescent="0.25">
      <c r="A132" s="103" t="s">
        <v>895</v>
      </c>
    </row>
    <row r="133" spans="1:2" s="321" customFormat="1" x14ac:dyDescent="0.25">
      <c r="A133" s="103" t="s">
        <v>1158</v>
      </c>
      <c r="B133" s="103"/>
    </row>
    <row r="134" spans="1:2" s="321" customFormat="1" x14ac:dyDescent="0.25">
      <c r="A134" s="103" t="s">
        <v>1206</v>
      </c>
      <c r="B134" s="103"/>
    </row>
    <row r="135" spans="1:2" s="321" customFormat="1" x14ac:dyDescent="0.25">
      <c r="A135" s="103" t="s">
        <v>673</v>
      </c>
      <c r="B135" s="103"/>
    </row>
    <row r="136" spans="1:2" s="321" customFormat="1" x14ac:dyDescent="0.25">
      <c r="A136" s="103" t="s">
        <v>1104</v>
      </c>
      <c r="B136" s="103"/>
    </row>
    <row r="137" spans="1:2" s="321" customFormat="1" x14ac:dyDescent="0.25">
      <c r="A137" s="103" t="s">
        <v>1103</v>
      </c>
      <c r="B137" s="103"/>
    </row>
    <row r="138" spans="1:2" s="321" customFormat="1" x14ac:dyDescent="0.25">
      <c r="A138" s="103" t="s">
        <v>931</v>
      </c>
      <c r="B138" s="103"/>
    </row>
    <row r="139" spans="1:2" s="321" customFormat="1" x14ac:dyDescent="0.25">
      <c r="A139" s="103" t="s">
        <v>1235</v>
      </c>
      <c r="B139" s="103"/>
    </row>
    <row r="140" spans="1:2" s="321" customFormat="1" x14ac:dyDescent="0.25">
      <c r="A140" s="103" t="s">
        <v>894</v>
      </c>
      <c r="B140" s="103"/>
    </row>
    <row r="141" spans="1:2" s="321" customFormat="1" x14ac:dyDescent="0.25">
      <c r="A141" s="103" t="s">
        <v>881</v>
      </c>
      <c r="B141" s="103"/>
    </row>
    <row r="142" spans="1:2" s="321" customFormat="1" x14ac:dyDescent="0.25">
      <c r="A142" s="103" t="s">
        <v>893</v>
      </c>
      <c r="B142" s="103"/>
    </row>
    <row r="143" spans="1:2" s="321" customFormat="1" x14ac:dyDescent="0.25">
      <c r="A143" s="103" t="s">
        <v>817</v>
      </c>
      <c r="B143" s="103"/>
    </row>
    <row r="144" spans="1:2" s="321" customFormat="1" x14ac:dyDescent="0.25">
      <c r="A144" s="103" t="s">
        <v>1167</v>
      </c>
      <c r="B144" s="103"/>
    </row>
    <row r="145" spans="1:2" s="321" customFormat="1" x14ac:dyDescent="0.25">
      <c r="A145" s="103" t="s">
        <v>776</v>
      </c>
      <c r="B145" s="103"/>
    </row>
    <row r="146" spans="1:2" s="321" customFormat="1" x14ac:dyDescent="0.25">
      <c r="A146" s="103" t="s">
        <v>1316</v>
      </c>
      <c r="B146" s="103"/>
    </row>
    <row r="147" spans="1:2" s="321" customFormat="1" x14ac:dyDescent="0.25">
      <c r="A147" s="103" t="s">
        <v>807</v>
      </c>
      <c r="B147" s="103"/>
    </row>
    <row r="148" spans="1:2" s="321" customFormat="1" x14ac:dyDescent="0.25">
      <c r="A148" s="103" t="s">
        <v>775</v>
      </c>
      <c r="B148" s="103"/>
    </row>
    <row r="149" spans="1:2" s="321" customFormat="1" x14ac:dyDescent="0.25">
      <c r="A149" s="103" t="s">
        <v>1166</v>
      </c>
      <c r="B149" s="103"/>
    </row>
    <row r="150" spans="1:2" s="321" customFormat="1" x14ac:dyDescent="0.25">
      <c r="A150" s="103" t="s">
        <v>766</v>
      </c>
      <c r="B150" s="103"/>
    </row>
    <row r="151" spans="1:2" s="321" customFormat="1" x14ac:dyDescent="0.25">
      <c r="A151" s="103" t="s">
        <v>1184</v>
      </c>
      <c r="B151" s="103"/>
    </row>
    <row r="152" spans="1:2" s="321" customFormat="1" x14ac:dyDescent="0.25">
      <c r="A152" s="103" t="s">
        <v>930</v>
      </c>
      <c r="B152" s="103"/>
    </row>
    <row r="153" spans="1:2" s="321" customFormat="1" x14ac:dyDescent="0.25">
      <c r="A153" s="103" t="s">
        <v>916</v>
      </c>
      <c r="B153" s="103"/>
    </row>
    <row r="154" spans="1:2" s="321" customFormat="1" x14ac:dyDescent="0.25">
      <c r="A154" s="103" t="s">
        <v>1032</v>
      </c>
      <c r="B154" s="103"/>
    </row>
    <row r="155" spans="1:2" s="321" customFormat="1" x14ac:dyDescent="0.25">
      <c r="A155" s="103" t="s">
        <v>816</v>
      </c>
      <c r="B155" s="103"/>
    </row>
    <row r="156" spans="1:2" s="321" customFormat="1" x14ac:dyDescent="0.25">
      <c r="A156" s="103" t="s">
        <v>1165</v>
      </c>
      <c r="B156" s="103"/>
    </row>
    <row r="157" spans="1:2" s="321" customFormat="1" x14ac:dyDescent="0.25">
      <c r="A157" s="103" t="s">
        <v>860</v>
      </c>
      <c r="B157" s="103"/>
    </row>
    <row r="158" spans="1:2" s="321" customFormat="1" x14ac:dyDescent="0.25">
      <c r="A158" s="103" t="s">
        <v>991</v>
      </c>
      <c r="B158" s="103"/>
    </row>
    <row r="159" spans="1:2" s="321" customFormat="1" x14ac:dyDescent="0.25">
      <c r="A159" s="103" t="s">
        <v>1183</v>
      </c>
      <c r="B159" s="103"/>
    </row>
    <row r="160" spans="1:2" s="321" customFormat="1" x14ac:dyDescent="0.25">
      <c r="A160" s="103" t="s">
        <v>1234</v>
      </c>
      <c r="B160" s="103"/>
    </row>
    <row r="161" spans="1:2" s="321" customFormat="1" x14ac:dyDescent="0.25">
      <c r="A161" s="103" t="s">
        <v>1174</v>
      </c>
      <c r="B161" s="103"/>
    </row>
    <row r="162" spans="1:2" s="321" customFormat="1" x14ac:dyDescent="0.25">
      <c r="A162" s="103" t="s">
        <v>664</v>
      </c>
      <c r="B162" s="103"/>
    </row>
    <row r="163" spans="1:2" s="321" customFormat="1" x14ac:dyDescent="0.25">
      <c r="A163" s="103" t="s">
        <v>990</v>
      </c>
      <c r="B163" s="103"/>
    </row>
    <row r="164" spans="1:2" s="321" customFormat="1" x14ac:dyDescent="0.25">
      <c r="A164" s="103" t="s">
        <v>929</v>
      </c>
      <c r="B164" s="103"/>
    </row>
    <row r="165" spans="1:2" s="321" customFormat="1" x14ac:dyDescent="0.25">
      <c r="A165" s="103" t="s">
        <v>989</v>
      </c>
      <c r="B165" s="103"/>
    </row>
    <row r="166" spans="1:2" s="321" customFormat="1" x14ac:dyDescent="0.25">
      <c r="A166" s="103" t="s">
        <v>1102</v>
      </c>
      <c r="B166" s="103"/>
    </row>
    <row r="167" spans="1:2" s="321" customFormat="1" x14ac:dyDescent="0.25">
      <c r="A167" s="103" t="s">
        <v>840</v>
      </c>
      <c r="B167" s="103"/>
    </row>
    <row r="168" spans="1:2" s="321" customFormat="1" x14ac:dyDescent="0.25">
      <c r="A168" s="103" t="s">
        <v>1101</v>
      </c>
      <c r="B168" s="103"/>
    </row>
    <row r="169" spans="1:2" s="321" customFormat="1" x14ac:dyDescent="0.25">
      <c r="A169" s="103" t="s">
        <v>1100</v>
      </c>
      <c r="B169" s="103"/>
    </row>
    <row r="170" spans="1:2" s="321" customFormat="1" x14ac:dyDescent="0.25">
      <c r="A170" s="103" t="s">
        <v>652</v>
      </c>
      <c r="B170" s="103"/>
    </row>
    <row r="171" spans="1:2" s="321" customFormat="1" x14ac:dyDescent="0.25">
      <c r="A171" s="103" t="s">
        <v>848</v>
      </c>
      <c r="B171" s="103"/>
    </row>
    <row r="172" spans="1:2" s="321" customFormat="1" x14ac:dyDescent="0.25">
      <c r="A172" s="103" t="s">
        <v>1016</v>
      </c>
      <c r="B172" s="103"/>
    </row>
    <row r="173" spans="1:2" s="321" customFormat="1" x14ac:dyDescent="0.25">
      <c r="A173" s="103" t="s">
        <v>915</v>
      </c>
      <c r="B173" s="103"/>
    </row>
    <row r="174" spans="1:2" s="321" customFormat="1" x14ac:dyDescent="0.25">
      <c r="A174" s="103" t="s">
        <v>1002</v>
      </c>
      <c r="B174" s="103"/>
    </row>
    <row r="175" spans="1:2" s="321" customFormat="1" x14ac:dyDescent="0.25">
      <c r="A175" s="103" t="s">
        <v>1015</v>
      </c>
      <c r="B175" s="103"/>
    </row>
    <row r="176" spans="1:2" s="321" customFormat="1" x14ac:dyDescent="0.25">
      <c r="A176" s="103" t="s">
        <v>1216</v>
      </c>
      <c r="B176" s="103"/>
    </row>
    <row r="177" spans="1:2" s="321" customFormat="1" x14ac:dyDescent="0.25">
      <c r="A177" s="103" t="s">
        <v>870</v>
      </c>
      <c r="B177" s="103"/>
    </row>
    <row r="178" spans="1:2" s="321" customFormat="1" x14ac:dyDescent="0.25">
      <c r="A178" s="103" t="s">
        <v>847</v>
      </c>
      <c r="B178" s="103"/>
    </row>
    <row r="179" spans="1:2" s="321" customFormat="1" x14ac:dyDescent="0.25">
      <c r="A179" s="103" t="s">
        <v>1025</v>
      </c>
      <c r="B179" s="103"/>
    </row>
    <row r="180" spans="1:2" s="321" customFormat="1" x14ac:dyDescent="0.25">
      <c r="A180" s="103" t="s">
        <v>859</v>
      </c>
      <c r="B180" s="103"/>
    </row>
    <row r="181" spans="1:2" s="321" customFormat="1" x14ac:dyDescent="0.25">
      <c r="A181" s="103" t="s">
        <v>1137</v>
      </c>
      <c r="B181" s="103"/>
    </row>
    <row r="182" spans="1:2" s="321" customFormat="1" x14ac:dyDescent="0.25">
      <c r="A182" s="103" t="s">
        <v>1099</v>
      </c>
      <c r="B182" s="103"/>
    </row>
    <row r="183" spans="1:2" s="321" customFormat="1" x14ac:dyDescent="0.25">
      <c r="A183" s="103" t="s">
        <v>1098</v>
      </c>
      <c r="B183" s="103"/>
    </row>
    <row r="184" spans="1:2" s="321" customFormat="1" x14ac:dyDescent="0.25">
      <c r="A184" s="103" t="s">
        <v>1233</v>
      </c>
      <c r="B184" s="103"/>
    </row>
    <row r="185" spans="1:2" s="321" customFormat="1" x14ac:dyDescent="0.25">
      <c r="A185" s="103" t="s">
        <v>799</v>
      </c>
      <c r="B185" s="103"/>
    </row>
    <row r="186" spans="1:2" s="321" customFormat="1" x14ac:dyDescent="0.25">
      <c r="A186" s="103" t="s">
        <v>948</v>
      </c>
      <c r="B186" s="103"/>
    </row>
    <row r="187" spans="1:2" s="321" customFormat="1" x14ac:dyDescent="0.25">
      <c r="A187" s="103" t="s">
        <v>1205</v>
      </c>
      <c r="B187" s="103"/>
    </row>
    <row r="188" spans="1:2" s="321" customFormat="1" x14ac:dyDescent="0.25">
      <c r="A188" s="103" t="s">
        <v>1097</v>
      </c>
      <c r="B188" s="103"/>
    </row>
    <row r="189" spans="1:2" s="321" customFormat="1" x14ac:dyDescent="0.25">
      <c r="A189" s="103" t="s">
        <v>914</v>
      </c>
      <c r="B189" s="103"/>
    </row>
    <row r="190" spans="1:2" s="321" customFormat="1" x14ac:dyDescent="0.25">
      <c r="A190" s="103" t="s">
        <v>1096</v>
      </c>
      <c r="B190" s="103"/>
    </row>
    <row r="191" spans="1:2" s="321" customFormat="1" x14ac:dyDescent="0.25">
      <c r="A191" s="103" t="s">
        <v>913</v>
      </c>
      <c r="B191" s="103"/>
    </row>
    <row r="192" spans="1:2" s="321" customFormat="1" x14ac:dyDescent="0.25">
      <c r="A192" s="103" t="s">
        <v>1329</v>
      </c>
      <c r="B192" s="103"/>
    </row>
    <row r="193" spans="1:2" s="321" customFormat="1" x14ac:dyDescent="0.25">
      <c r="A193" s="103" t="s">
        <v>925</v>
      </c>
      <c r="B193" s="103"/>
    </row>
    <row r="194" spans="1:2" s="321" customFormat="1" x14ac:dyDescent="0.25">
      <c r="A194" s="103" t="s">
        <v>1157</v>
      </c>
      <c r="B194" s="103"/>
    </row>
    <row r="195" spans="1:2" s="321" customFormat="1" x14ac:dyDescent="0.25">
      <c r="A195" s="103" t="s">
        <v>792</v>
      </c>
      <c r="B195" s="103"/>
    </row>
    <row r="196" spans="1:2" s="321" customFormat="1" x14ac:dyDescent="0.25">
      <c r="A196" s="103" t="s">
        <v>643</v>
      </c>
      <c r="B196" s="103"/>
    </row>
    <row r="197" spans="1:2" s="321" customFormat="1" x14ac:dyDescent="0.25">
      <c r="A197" s="103" t="s">
        <v>988</v>
      </c>
      <c r="B197" s="103"/>
    </row>
    <row r="198" spans="1:2" s="321" customFormat="1" x14ac:dyDescent="0.25">
      <c r="A198" s="103" t="s">
        <v>1095</v>
      </c>
      <c r="B198" s="103"/>
    </row>
    <row r="199" spans="1:2" s="321" customFormat="1" x14ac:dyDescent="0.25">
      <c r="A199" s="103" t="s">
        <v>1182</v>
      </c>
      <c r="B199" s="103"/>
    </row>
    <row r="200" spans="1:2" s="321" customFormat="1" x14ac:dyDescent="0.25">
      <c r="A200" s="103" t="s">
        <v>1156</v>
      </c>
      <c r="B200" s="103"/>
    </row>
    <row r="201" spans="1:2" s="321" customFormat="1" x14ac:dyDescent="0.25">
      <c r="A201" s="103" t="s">
        <v>892</v>
      </c>
      <c r="B201" s="103"/>
    </row>
    <row r="202" spans="1:2" s="321" customFormat="1" x14ac:dyDescent="0.25">
      <c r="A202" s="103" t="s">
        <v>633</v>
      </c>
      <c r="B202" s="103"/>
    </row>
    <row r="203" spans="1:2" s="321" customFormat="1" x14ac:dyDescent="0.25">
      <c r="A203" s="103" t="s">
        <v>947</v>
      </c>
      <c r="B203" s="103"/>
    </row>
    <row r="204" spans="1:2" s="321" customFormat="1" x14ac:dyDescent="0.25">
      <c r="A204" s="103" t="s">
        <v>946</v>
      </c>
      <c r="B204" s="103"/>
    </row>
    <row r="205" spans="1:2" s="321" customFormat="1" x14ac:dyDescent="0.25">
      <c r="A205" s="103" t="s">
        <v>1094</v>
      </c>
      <c r="B205" s="101"/>
    </row>
    <row r="206" spans="1:2" s="321" customFormat="1" x14ac:dyDescent="0.25">
      <c r="A206" s="103" t="s">
        <v>1093</v>
      </c>
    </row>
    <row r="207" spans="1:2" s="321" customFormat="1" x14ac:dyDescent="0.25">
      <c r="A207" s="103" t="s">
        <v>1152</v>
      </c>
    </row>
    <row r="208" spans="1:2" s="321" customFormat="1" x14ac:dyDescent="0.25">
      <c r="A208" s="103" t="s">
        <v>1223</v>
      </c>
    </row>
    <row r="209" spans="1:2" s="321" customFormat="1" x14ac:dyDescent="0.25">
      <c r="A209" s="103" t="s">
        <v>987</v>
      </c>
    </row>
    <row r="210" spans="1:2" s="321" customFormat="1" x14ac:dyDescent="0.25">
      <c r="A210" s="103" t="s">
        <v>1092</v>
      </c>
      <c r="B210" s="101"/>
    </row>
    <row r="211" spans="1:2" s="321" customFormat="1" x14ac:dyDescent="0.25">
      <c r="A211" s="103" t="s">
        <v>928</v>
      </c>
    </row>
    <row r="212" spans="1:2" s="321" customFormat="1" x14ac:dyDescent="0.25">
      <c r="A212" s="103" t="s">
        <v>1222</v>
      </c>
    </row>
    <row r="213" spans="1:2" s="321" customFormat="1" x14ac:dyDescent="0.25">
      <c r="A213" s="103" t="s">
        <v>1346</v>
      </c>
    </row>
    <row r="214" spans="1:2" s="321" customFormat="1" x14ac:dyDescent="0.25">
      <c r="A214" s="103" t="s">
        <v>1181</v>
      </c>
    </row>
    <row r="215" spans="1:2" s="321" customFormat="1" x14ac:dyDescent="0.25">
      <c r="A215" s="103" t="s">
        <v>624</v>
      </c>
      <c r="B215" s="101"/>
    </row>
    <row r="216" spans="1:2" s="321" customFormat="1" x14ac:dyDescent="0.25">
      <c r="A216" s="103" t="s">
        <v>1014</v>
      </c>
    </row>
    <row r="217" spans="1:2" s="321" customFormat="1" x14ac:dyDescent="0.25">
      <c r="A217" s="103" t="s">
        <v>611</v>
      </c>
    </row>
    <row r="218" spans="1:2" s="321" customFormat="1" x14ac:dyDescent="0.25">
      <c r="A218" s="103" t="s">
        <v>1180</v>
      </c>
    </row>
    <row r="219" spans="1:2" s="321" customFormat="1" x14ac:dyDescent="0.25">
      <c r="A219" s="103" t="s">
        <v>1091</v>
      </c>
    </row>
    <row r="220" spans="1:2" s="321" customFormat="1" x14ac:dyDescent="0.25">
      <c r="A220" s="103" t="s">
        <v>986</v>
      </c>
      <c r="B220" s="103"/>
    </row>
    <row r="221" spans="1:2" s="321" customFormat="1" x14ac:dyDescent="0.25">
      <c r="A221" s="103" t="s">
        <v>1090</v>
      </c>
      <c r="B221" s="103"/>
    </row>
    <row r="222" spans="1:2" s="321" customFormat="1" x14ac:dyDescent="0.25">
      <c r="A222" s="103" t="s">
        <v>891</v>
      </c>
      <c r="B222" s="103"/>
    </row>
    <row r="223" spans="1:2" s="321" customFormat="1" x14ac:dyDescent="0.25">
      <c r="A223" s="103" t="s">
        <v>1089</v>
      </c>
      <c r="B223" s="103"/>
    </row>
    <row r="224" spans="1:2" s="321" customFormat="1" x14ac:dyDescent="0.25">
      <c r="A224" s="103" t="s">
        <v>985</v>
      </c>
      <c r="B224" s="103"/>
    </row>
    <row r="225" spans="1:2" s="321" customFormat="1" x14ac:dyDescent="0.25">
      <c r="A225" s="103" t="s">
        <v>1088</v>
      </c>
      <c r="B225" s="103"/>
    </row>
    <row r="226" spans="1:2" s="321" customFormat="1" x14ac:dyDescent="0.25">
      <c r="A226" s="103" t="s">
        <v>945</v>
      </c>
      <c r="B226" s="103"/>
    </row>
    <row r="227" spans="1:2" s="321" customFormat="1" x14ac:dyDescent="0.25">
      <c r="A227" s="103" t="s">
        <v>1087</v>
      </c>
      <c r="B227" s="103"/>
    </row>
    <row r="228" spans="1:2" s="321" customFormat="1" x14ac:dyDescent="0.25">
      <c r="A228" s="103" t="s">
        <v>1204</v>
      </c>
      <c r="B228" s="103"/>
    </row>
    <row r="229" spans="1:2" s="321" customFormat="1" x14ac:dyDescent="0.25">
      <c r="A229" s="103" t="s">
        <v>984</v>
      </c>
      <c r="B229" s="103"/>
    </row>
    <row r="230" spans="1:2" s="321" customFormat="1" x14ac:dyDescent="0.25">
      <c r="A230" s="103" t="s">
        <v>983</v>
      </c>
      <c r="B230" s="103"/>
    </row>
    <row r="231" spans="1:2" s="321" customFormat="1" x14ac:dyDescent="0.25">
      <c r="A231" s="103" t="s">
        <v>982</v>
      </c>
      <c r="B231" s="103"/>
    </row>
    <row r="232" spans="1:2" s="321" customFormat="1" x14ac:dyDescent="0.25">
      <c r="A232" s="103" t="s">
        <v>981</v>
      </c>
      <c r="B232" s="103"/>
    </row>
    <row r="233" spans="1:2" s="321" customFormat="1" x14ac:dyDescent="0.25">
      <c r="A233" s="103" t="s">
        <v>607</v>
      </c>
      <c r="B233" s="103"/>
    </row>
    <row r="234" spans="1:2" s="321" customFormat="1" x14ac:dyDescent="0.25">
      <c r="A234" s="103" t="s">
        <v>944</v>
      </c>
      <c r="B234" s="103"/>
    </row>
    <row r="235" spans="1:2" s="321" customFormat="1" x14ac:dyDescent="0.25">
      <c r="A235" s="103" t="s">
        <v>980</v>
      </c>
      <c r="B235" s="103"/>
    </row>
    <row r="236" spans="1:2" s="321" customFormat="1" x14ac:dyDescent="0.25">
      <c r="A236" s="103" t="s">
        <v>1132</v>
      </c>
      <c r="B236" s="103"/>
    </row>
    <row r="237" spans="1:2" s="321" customFormat="1" x14ac:dyDescent="0.25">
      <c r="A237" s="103" t="s">
        <v>1086</v>
      </c>
      <c r="B237" s="103"/>
    </row>
    <row r="238" spans="1:2" s="321" customFormat="1" x14ac:dyDescent="0.25">
      <c r="A238" s="103" t="s">
        <v>1085</v>
      </c>
      <c r="B238" s="103"/>
    </row>
    <row r="239" spans="1:2" s="321" customFormat="1" x14ac:dyDescent="0.25">
      <c r="A239" s="103" t="s">
        <v>1038</v>
      </c>
      <c r="B239" s="103"/>
    </row>
    <row r="240" spans="1:2" s="321" customFormat="1" x14ac:dyDescent="0.25">
      <c r="A240" s="103" t="s">
        <v>604</v>
      </c>
      <c r="B240" s="103"/>
    </row>
    <row r="241" spans="1:2" s="321" customFormat="1" x14ac:dyDescent="0.25">
      <c r="A241" s="103" t="s">
        <v>880</v>
      </c>
      <c r="B241" s="103"/>
    </row>
    <row r="242" spans="1:2" s="321" customFormat="1" x14ac:dyDescent="0.25">
      <c r="A242" s="103" t="s">
        <v>1084</v>
      </c>
      <c r="B242" s="103"/>
    </row>
    <row r="243" spans="1:2" s="321" customFormat="1" x14ac:dyDescent="0.25">
      <c r="A243" s="103" t="s">
        <v>890</v>
      </c>
      <c r="B243" s="103"/>
    </row>
    <row r="244" spans="1:2" s="321" customFormat="1" x14ac:dyDescent="0.25">
      <c r="A244" s="103" t="s">
        <v>1135</v>
      </c>
      <c r="B244" s="103"/>
    </row>
    <row r="245" spans="1:2" s="321" customFormat="1" x14ac:dyDescent="0.25">
      <c r="A245" s="103" t="s">
        <v>962</v>
      </c>
      <c r="B245" s="103"/>
    </row>
    <row r="246" spans="1:2" s="321" customFormat="1" x14ac:dyDescent="0.25">
      <c r="A246" s="103" t="s">
        <v>774</v>
      </c>
      <c r="B246" s="103"/>
    </row>
    <row r="247" spans="1:2" s="321" customFormat="1" x14ac:dyDescent="0.25">
      <c r="A247" s="103" t="s">
        <v>783</v>
      </c>
      <c r="B247" s="103"/>
    </row>
    <row r="248" spans="1:2" s="321" customFormat="1" x14ac:dyDescent="0.25">
      <c r="A248" s="103" t="s">
        <v>1232</v>
      </c>
      <c r="B248" s="103"/>
    </row>
    <row r="249" spans="1:2" s="321" customFormat="1" x14ac:dyDescent="0.25">
      <c r="A249" s="103" t="s">
        <v>1024</v>
      </c>
      <c r="B249" s="103"/>
    </row>
    <row r="250" spans="1:2" s="321" customFormat="1" x14ac:dyDescent="0.25">
      <c r="A250" s="103" t="s">
        <v>879</v>
      </c>
      <c r="B250" s="103"/>
    </row>
    <row r="251" spans="1:2" s="321" customFormat="1" x14ac:dyDescent="0.25">
      <c r="A251" s="103" t="s">
        <v>912</v>
      </c>
      <c r="B251" s="103"/>
    </row>
    <row r="252" spans="1:2" s="321" customFormat="1" x14ac:dyDescent="0.25">
      <c r="A252" s="103" t="s">
        <v>1083</v>
      </c>
      <c r="B252" s="103"/>
    </row>
    <row r="253" spans="1:2" s="321" customFormat="1" x14ac:dyDescent="0.25">
      <c r="A253" s="103" t="s">
        <v>846</v>
      </c>
      <c r="B253" s="103"/>
    </row>
    <row r="254" spans="1:2" s="321" customFormat="1" x14ac:dyDescent="0.25">
      <c r="A254" s="103" t="s">
        <v>1082</v>
      </c>
      <c r="B254" s="103"/>
    </row>
    <row r="255" spans="1:2" s="321" customFormat="1" x14ac:dyDescent="0.25">
      <c r="A255" s="103" t="s">
        <v>1322</v>
      </c>
      <c r="B255" s="103"/>
    </row>
    <row r="256" spans="1:2" s="321" customFormat="1" x14ac:dyDescent="0.25">
      <c r="A256" s="103" t="s">
        <v>979</v>
      </c>
      <c r="B256" s="103"/>
    </row>
    <row r="257" spans="1:2" s="321" customFormat="1" x14ac:dyDescent="0.25">
      <c r="A257" s="103" t="s">
        <v>839</v>
      </c>
      <c r="B257" s="103"/>
    </row>
    <row r="258" spans="1:2" s="321" customFormat="1" x14ac:dyDescent="0.25">
      <c r="A258" s="103" t="s">
        <v>1332</v>
      </c>
      <c r="B258" s="103"/>
    </row>
    <row r="259" spans="1:2" s="321" customFormat="1" x14ac:dyDescent="0.25">
      <c r="A259" s="103" t="s">
        <v>1043</v>
      </c>
      <c r="B259" s="103"/>
    </row>
    <row r="260" spans="1:2" s="321" customFormat="1" x14ac:dyDescent="0.25">
      <c r="A260" s="103" t="s">
        <v>552</v>
      </c>
      <c r="B260" s="103"/>
    </row>
    <row r="261" spans="1:2" s="321" customFormat="1" x14ac:dyDescent="0.25">
      <c r="A261" s="103" t="s">
        <v>1023</v>
      </c>
      <c r="B261" s="103"/>
    </row>
    <row r="262" spans="1:2" s="321" customFormat="1" x14ac:dyDescent="0.25">
      <c r="A262" s="103" t="s">
        <v>1333</v>
      </c>
      <c r="B262" s="103"/>
    </row>
    <row r="263" spans="1:2" s="321" customFormat="1" x14ac:dyDescent="0.25">
      <c r="A263" s="103" t="s">
        <v>820</v>
      </c>
      <c r="B263" s="103"/>
    </row>
    <row r="264" spans="1:2" s="321" customFormat="1" x14ac:dyDescent="0.25">
      <c r="A264" s="103" t="s">
        <v>1081</v>
      </c>
      <c r="B264" s="103"/>
    </row>
    <row r="265" spans="1:2" s="321" customFormat="1" x14ac:dyDescent="0.25">
      <c r="A265" s="103" t="s">
        <v>1040</v>
      </c>
      <c r="B265" s="103"/>
    </row>
    <row r="266" spans="1:2" s="321" customFormat="1" x14ac:dyDescent="0.25">
      <c r="A266" s="103" t="s">
        <v>509</v>
      </c>
      <c r="B266" s="103"/>
    </row>
    <row r="267" spans="1:2" s="321" customFormat="1" x14ac:dyDescent="0.25">
      <c r="A267" s="103" t="s">
        <v>1080</v>
      </c>
      <c r="B267" s="103"/>
    </row>
    <row r="268" spans="1:2" s="321" customFormat="1" x14ac:dyDescent="0.25">
      <c r="A268" s="103" t="s">
        <v>1320</v>
      </c>
      <c r="B268" s="103"/>
    </row>
    <row r="269" spans="1:2" s="321" customFormat="1" x14ac:dyDescent="0.25">
      <c r="A269" s="103" t="s">
        <v>1079</v>
      </c>
      <c r="B269" s="103"/>
    </row>
    <row r="270" spans="1:2" s="321" customFormat="1" x14ac:dyDescent="0.25">
      <c r="A270" s="103" t="s">
        <v>878</v>
      </c>
      <c r="B270" s="103"/>
    </row>
    <row r="271" spans="1:2" s="321" customFormat="1" x14ac:dyDescent="0.25">
      <c r="A271" s="103" t="s">
        <v>1147</v>
      </c>
      <c r="B271" s="103"/>
    </row>
    <row r="272" spans="1:2" s="321" customFormat="1" x14ac:dyDescent="0.25">
      <c r="A272" s="103" t="s">
        <v>503</v>
      </c>
      <c r="B272" s="103"/>
    </row>
    <row r="273" spans="1:2" s="321" customFormat="1" x14ac:dyDescent="0.25">
      <c r="A273" s="103" t="s">
        <v>1013</v>
      </c>
      <c r="B273" s="103"/>
    </row>
    <row r="274" spans="1:2" s="321" customFormat="1" x14ac:dyDescent="0.25">
      <c r="A274" s="103" t="s">
        <v>1337</v>
      </c>
      <c r="B274" s="101"/>
    </row>
    <row r="275" spans="1:2" s="321" customFormat="1" x14ac:dyDescent="0.25">
      <c r="A275" s="103" t="s">
        <v>1203</v>
      </c>
    </row>
    <row r="276" spans="1:2" s="321" customFormat="1" x14ac:dyDescent="0.25">
      <c r="A276" s="103" t="s">
        <v>751</v>
      </c>
    </row>
    <row r="277" spans="1:2" s="321" customFormat="1" x14ac:dyDescent="0.25">
      <c r="A277" s="103" t="s">
        <v>1078</v>
      </c>
    </row>
    <row r="278" spans="1:2" s="321" customFormat="1" x14ac:dyDescent="0.25">
      <c r="A278" s="103" t="s">
        <v>1314</v>
      </c>
    </row>
    <row r="279" spans="1:2" s="321" customFormat="1" x14ac:dyDescent="0.25">
      <c r="A279" s="103" t="s">
        <v>493</v>
      </c>
      <c r="B279" s="103"/>
    </row>
    <row r="280" spans="1:2" s="321" customFormat="1" x14ac:dyDescent="0.25">
      <c r="A280" s="103" t="s">
        <v>1179</v>
      </c>
      <c r="B280" s="103"/>
    </row>
    <row r="281" spans="1:2" s="321" customFormat="1" x14ac:dyDescent="0.25">
      <c r="A281" s="103" t="s">
        <v>943</v>
      </c>
      <c r="B281" s="103"/>
    </row>
    <row r="282" spans="1:2" s="321" customFormat="1" x14ac:dyDescent="0.25">
      <c r="A282" s="103" t="s">
        <v>858</v>
      </c>
      <c r="B282" s="103"/>
    </row>
    <row r="283" spans="1:2" s="321" customFormat="1" x14ac:dyDescent="0.25">
      <c r="A283" s="103" t="s">
        <v>1022</v>
      </c>
      <c r="B283" s="103"/>
    </row>
    <row r="284" spans="1:2" s="321" customFormat="1" x14ac:dyDescent="0.25">
      <c r="A284" s="103" t="s">
        <v>481</v>
      </c>
      <c r="B284" s="103"/>
    </row>
    <row r="285" spans="1:2" s="321" customFormat="1" x14ac:dyDescent="0.25">
      <c r="A285" s="103" t="s">
        <v>1037</v>
      </c>
      <c r="B285" s="103"/>
    </row>
    <row r="286" spans="1:2" s="321" customFormat="1" x14ac:dyDescent="0.25">
      <c r="A286" s="103" t="s">
        <v>857</v>
      </c>
      <c r="B286" s="103"/>
    </row>
    <row r="287" spans="1:2" s="321" customFormat="1" x14ac:dyDescent="0.25">
      <c r="A287" s="103" t="s">
        <v>838</v>
      </c>
      <c r="B287" s="103"/>
    </row>
    <row r="288" spans="1:2" s="321" customFormat="1" x14ac:dyDescent="0.25">
      <c r="A288" s="103" t="s">
        <v>978</v>
      </c>
      <c r="B288" s="103"/>
    </row>
    <row r="289" spans="1:2" s="321" customFormat="1" x14ac:dyDescent="0.25">
      <c r="A289" s="103" t="s">
        <v>791</v>
      </c>
      <c r="B289" s="103"/>
    </row>
    <row r="290" spans="1:2" s="321" customFormat="1" x14ac:dyDescent="0.25">
      <c r="A290" s="103" t="s">
        <v>477</v>
      </c>
      <c r="B290" s="103"/>
    </row>
    <row r="291" spans="1:2" s="321" customFormat="1" x14ac:dyDescent="0.25">
      <c r="A291" s="103" t="s">
        <v>474</v>
      </c>
      <c r="B291" s="103"/>
    </row>
    <row r="292" spans="1:2" s="321" customFormat="1" x14ac:dyDescent="0.25">
      <c r="A292" s="103" t="s">
        <v>1077</v>
      </c>
      <c r="B292" s="103"/>
    </row>
    <row r="293" spans="1:2" s="321" customFormat="1" x14ac:dyDescent="0.25">
      <c r="A293" s="103" t="s">
        <v>815</v>
      </c>
      <c r="B293" s="103"/>
    </row>
    <row r="294" spans="1:2" s="321" customFormat="1" x14ac:dyDescent="0.25">
      <c r="A294" s="103" t="s">
        <v>911</v>
      </c>
      <c r="B294" s="103"/>
    </row>
    <row r="295" spans="1:2" s="321" customFormat="1" x14ac:dyDescent="0.25">
      <c r="A295" s="103" t="s">
        <v>837</v>
      </c>
      <c r="B295" s="103"/>
    </row>
    <row r="296" spans="1:2" s="321" customFormat="1" x14ac:dyDescent="0.25">
      <c r="A296" s="103" t="s">
        <v>1076</v>
      </c>
      <c r="B296" s="103"/>
    </row>
    <row r="297" spans="1:2" s="321" customFormat="1" x14ac:dyDescent="0.25">
      <c r="A297" s="103" t="s">
        <v>1008</v>
      </c>
      <c r="B297" s="103"/>
    </row>
    <row r="298" spans="1:2" s="321" customFormat="1" x14ac:dyDescent="0.25">
      <c r="A298" s="103" t="s">
        <v>467</v>
      </c>
      <c r="B298" s="103"/>
    </row>
    <row r="299" spans="1:2" s="321" customFormat="1" x14ac:dyDescent="0.25">
      <c r="A299" s="103" t="s">
        <v>1075</v>
      </c>
      <c r="B299" s="103"/>
    </row>
    <row r="300" spans="1:2" s="321" customFormat="1" x14ac:dyDescent="0.25">
      <c r="A300" s="103" t="s">
        <v>765</v>
      </c>
      <c r="B300" s="103"/>
    </row>
    <row r="301" spans="1:2" s="321" customFormat="1" x14ac:dyDescent="0.25">
      <c r="A301" s="103" t="s">
        <v>1202</v>
      </c>
      <c r="B301" s="103"/>
    </row>
    <row r="302" spans="1:2" s="321" customFormat="1" x14ac:dyDescent="0.25">
      <c r="A302" s="103" t="s">
        <v>942</v>
      </c>
      <c r="B302" s="101"/>
    </row>
    <row r="303" spans="1:2" s="321" customFormat="1" x14ac:dyDescent="0.25">
      <c r="A303" s="103" t="s">
        <v>836</v>
      </c>
    </row>
    <row r="304" spans="1:2" s="321" customFormat="1" x14ac:dyDescent="0.25">
      <c r="A304" s="103" t="s">
        <v>869</v>
      </c>
    </row>
    <row r="305" spans="1:2" s="321" customFormat="1" x14ac:dyDescent="0.25">
      <c r="A305" s="103" t="s">
        <v>814</v>
      </c>
    </row>
    <row r="306" spans="1:2" s="321" customFormat="1" x14ac:dyDescent="0.25">
      <c r="A306" s="103" t="s">
        <v>835</v>
      </c>
    </row>
    <row r="307" spans="1:2" s="321" customFormat="1" x14ac:dyDescent="0.25">
      <c r="A307" s="103" t="s">
        <v>941</v>
      </c>
      <c r="B307" s="103"/>
    </row>
    <row r="308" spans="1:2" s="321" customFormat="1" x14ac:dyDescent="0.25">
      <c r="A308" s="103" t="s">
        <v>1003</v>
      </c>
      <c r="B308" s="103"/>
    </row>
    <row r="309" spans="1:2" s="321" customFormat="1" x14ac:dyDescent="0.25">
      <c r="A309" s="103" t="s">
        <v>457</v>
      </c>
      <c r="B309" s="103"/>
    </row>
    <row r="310" spans="1:2" s="321" customFormat="1" x14ac:dyDescent="0.25">
      <c r="A310" s="103" t="s">
        <v>889</v>
      </c>
      <c r="B310" s="103"/>
    </row>
    <row r="311" spans="1:2" s="321" customFormat="1" x14ac:dyDescent="0.25">
      <c r="A311" s="103" t="s">
        <v>910</v>
      </c>
      <c r="B311" s="103"/>
    </row>
    <row r="312" spans="1:2" s="321" customFormat="1" x14ac:dyDescent="0.25">
      <c r="A312" s="103" t="s">
        <v>1001</v>
      </c>
      <c r="B312" s="103"/>
    </row>
    <row r="313" spans="1:2" s="321" customFormat="1" x14ac:dyDescent="0.25">
      <c r="A313" s="103" t="s">
        <v>452</v>
      </c>
      <c r="B313" s="103"/>
    </row>
    <row r="314" spans="1:2" s="321" customFormat="1" x14ac:dyDescent="0.25">
      <c r="A314" s="103" t="s">
        <v>1231</v>
      </c>
      <c r="B314" s="103"/>
    </row>
    <row r="315" spans="1:2" s="321" customFormat="1" x14ac:dyDescent="0.25">
      <c r="A315" s="103" t="s">
        <v>790</v>
      </c>
      <c r="B315" s="101"/>
    </row>
    <row r="316" spans="1:2" s="321" customFormat="1" x14ac:dyDescent="0.25">
      <c r="A316" s="103" t="s">
        <v>977</v>
      </c>
    </row>
    <row r="317" spans="1:2" s="321" customFormat="1" x14ac:dyDescent="0.25">
      <c r="A317" s="103" t="s">
        <v>940</v>
      </c>
    </row>
    <row r="318" spans="1:2" s="321" customFormat="1" x14ac:dyDescent="0.25">
      <c r="A318" s="103" t="s">
        <v>1074</v>
      </c>
    </row>
    <row r="319" spans="1:2" s="321" customFormat="1" x14ac:dyDescent="0.25">
      <c r="A319" s="103" t="s">
        <v>1036</v>
      </c>
      <c r="B319" s="103"/>
    </row>
    <row r="320" spans="1:2" s="321" customFormat="1" x14ac:dyDescent="0.25">
      <c r="A320" s="103" t="s">
        <v>789</v>
      </c>
      <c r="B320" s="103"/>
    </row>
    <row r="321" spans="1:2" s="321" customFormat="1" x14ac:dyDescent="0.25">
      <c r="A321" s="103" t="s">
        <v>1230</v>
      </c>
      <c r="B321" s="103"/>
    </row>
    <row r="322" spans="1:2" s="321" customFormat="1" x14ac:dyDescent="0.25">
      <c r="A322" s="103" t="s">
        <v>1201</v>
      </c>
      <c r="B322" s="103"/>
    </row>
    <row r="323" spans="1:2" s="321" customFormat="1" x14ac:dyDescent="0.25">
      <c r="A323" s="103" t="s">
        <v>888</v>
      </c>
      <c r="B323" s="103"/>
    </row>
    <row r="324" spans="1:2" s="321" customFormat="1" x14ac:dyDescent="0.25">
      <c r="A324" s="103" t="s">
        <v>764</v>
      </c>
      <c r="B324" s="103"/>
    </row>
    <row r="325" spans="1:2" s="321" customFormat="1" x14ac:dyDescent="0.25">
      <c r="A325" s="103" t="s">
        <v>909</v>
      </c>
      <c r="B325" s="103"/>
    </row>
    <row r="326" spans="1:2" s="321" customFormat="1" x14ac:dyDescent="0.25">
      <c r="A326" s="103" t="s">
        <v>966</v>
      </c>
      <c r="B326" s="103"/>
    </row>
    <row r="327" spans="1:2" s="321" customFormat="1" x14ac:dyDescent="0.25">
      <c r="A327" s="103" t="s">
        <v>426</v>
      </c>
      <c r="B327" s="103"/>
    </row>
    <row r="328" spans="1:2" s="321" customFormat="1" x14ac:dyDescent="0.25">
      <c r="A328" s="103" t="s">
        <v>1178</v>
      </c>
      <c r="B328" s="103"/>
    </row>
    <row r="329" spans="1:2" s="321" customFormat="1" x14ac:dyDescent="0.25">
      <c r="A329" s="103" t="s">
        <v>1200</v>
      </c>
      <c r="B329" s="103"/>
    </row>
    <row r="330" spans="1:2" s="321" customFormat="1" x14ac:dyDescent="0.25">
      <c r="A330" s="103" t="s">
        <v>1172</v>
      </c>
      <c r="B330" s="103"/>
    </row>
    <row r="331" spans="1:2" s="321" customFormat="1" x14ac:dyDescent="0.25">
      <c r="A331" s="103" t="s">
        <v>1215</v>
      </c>
      <c r="B331" s="103"/>
    </row>
    <row r="332" spans="1:2" s="321" customFormat="1" x14ac:dyDescent="0.25">
      <c r="A332" s="103" t="s">
        <v>763</v>
      </c>
      <c r="B332" s="103"/>
    </row>
    <row r="333" spans="1:2" s="321" customFormat="1" x14ac:dyDescent="0.25">
      <c r="A333" s="103" t="s">
        <v>1012</v>
      </c>
      <c r="B333" s="103"/>
    </row>
    <row r="334" spans="1:2" s="321" customFormat="1" x14ac:dyDescent="0.25">
      <c r="A334" s="103" t="s">
        <v>856</v>
      </c>
      <c r="B334" s="103"/>
    </row>
    <row r="335" spans="1:2" s="321" customFormat="1" x14ac:dyDescent="0.25">
      <c r="A335" s="103" t="s">
        <v>939</v>
      </c>
      <c r="B335" s="103"/>
    </row>
    <row r="336" spans="1:2" s="321" customFormat="1" x14ac:dyDescent="0.25">
      <c r="A336" s="103" t="s">
        <v>938</v>
      </c>
      <c r="B336" s="103"/>
    </row>
    <row r="337" spans="1:2" s="321" customFormat="1" x14ac:dyDescent="0.25">
      <c r="A337" s="103" t="s">
        <v>1073</v>
      </c>
      <c r="B337" s="103"/>
    </row>
    <row r="338" spans="1:2" s="321" customFormat="1" x14ac:dyDescent="0.25">
      <c r="A338" s="103" t="s">
        <v>834</v>
      </c>
      <c r="B338" s="103"/>
    </row>
    <row r="339" spans="1:2" s="321" customFormat="1" x14ac:dyDescent="0.25">
      <c r="A339" s="103" t="s">
        <v>1072</v>
      </c>
      <c r="B339" s="103"/>
    </row>
    <row r="340" spans="1:2" s="321" customFormat="1" x14ac:dyDescent="0.25">
      <c r="A340" s="103" t="s">
        <v>1312</v>
      </c>
      <c r="B340" s="103"/>
    </row>
    <row r="341" spans="1:2" s="321" customFormat="1" x14ac:dyDescent="0.25">
      <c r="A341" s="103" t="s">
        <v>1071</v>
      </c>
      <c r="B341" s="103"/>
    </row>
    <row r="342" spans="1:2" s="321" customFormat="1" x14ac:dyDescent="0.25">
      <c r="A342" s="103" t="s">
        <v>1177</v>
      </c>
      <c r="B342" s="103"/>
    </row>
    <row r="343" spans="1:2" s="321" customFormat="1" x14ac:dyDescent="0.25">
      <c r="A343" s="103" t="s">
        <v>1070</v>
      </c>
      <c r="B343" s="103"/>
    </row>
    <row r="344" spans="1:2" s="321" customFormat="1" x14ac:dyDescent="0.25">
      <c r="A344" s="103" t="s">
        <v>868</v>
      </c>
      <c r="B344" s="103"/>
    </row>
    <row r="345" spans="1:2" s="321" customFormat="1" x14ac:dyDescent="0.25">
      <c r="A345" s="103" t="s">
        <v>788</v>
      </c>
      <c r="B345" s="103"/>
    </row>
    <row r="346" spans="1:2" s="321" customFormat="1" x14ac:dyDescent="0.25">
      <c r="A346" s="103" t="s">
        <v>937</v>
      </c>
      <c r="B346" s="103"/>
    </row>
    <row r="347" spans="1:2" s="321" customFormat="1" x14ac:dyDescent="0.25">
      <c r="A347" s="103" t="s">
        <v>798</v>
      </c>
      <c r="B347" s="103"/>
    </row>
    <row r="348" spans="1:2" s="321" customFormat="1" x14ac:dyDescent="0.25">
      <c r="A348" s="103" t="s">
        <v>1069</v>
      </c>
      <c r="B348" s="103"/>
    </row>
    <row r="349" spans="1:2" s="321" customFormat="1" x14ac:dyDescent="0.25">
      <c r="A349" s="103" t="s">
        <v>1229</v>
      </c>
      <c r="B349" s="103"/>
    </row>
    <row r="350" spans="1:2" s="321" customFormat="1" x14ac:dyDescent="0.25">
      <c r="A350" s="103" t="s">
        <v>1199</v>
      </c>
      <c r="B350" s="103"/>
    </row>
    <row r="351" spans="1:2" s="321" customFormat="1" x14ac:dyDescent="0.25">
      <c r="A351" s="103" t="s">
        <v>867</v>
      </c>
      <c r="B351" s="103"/>
    </row>
    <row r="352" spans="1:2" s="321" customFormat="1" x14ac:dyDescent="0.25">
      <c r="A352" s="103" t="s">
        <v>1198</v>
      </c>
      <c r="B352" s="103"/>
    </row>
    <row r="353" spans="1:2" s="321" customFormat="1" x14ac:dyDescent="0.25">
      <c r="A353" s="103" t="s">
        <v>976</v>
      </c>
      <c r="B353" s="103"/>
    </row>
    <row r="354" spans="1:2" s="321" customFormat="1" x14ac:dyDescent="0.25">
      <c r="A354" s="103" t="s">
        <v>410</v>
      </c>
      <c r="B354" s="103"/>
    </row>
    <row r="355" spans="1:2" s="321" customFormat="1" x14ac:dyDescent="0.25">
      <c r="A355" s="103" t="s">
        <v>1189</v>
      </c>
      <c r="B355" s="103"/>
    </row>
    <row r="356" spans="1:2" s="321" customFormat="1" x14ac:dyDescent="0.25">
      <c r="A356" s="103" t="s">
        <v>1197</v>
      </c>
      <c r="B356" s="101"/>
    </row>
    <row r="357" spans="1:2" s="321" customFormat="1" x14ac:dyDescent="0.25">
      <c r="A357" s="103" t="s">
        <v>1228</v>
      </c>
    </row>
    <row r="358" spans="1:2" s="321" customFormat="1" x14ac:dyDescent="0.25">
      <c r="A358" s="103" t="s">
        <v>406</v>
      </c>
    </row>
    <row r="359" spans="1:2" s="321" customFormat="1" x14ac:dyDescent="0.25">
      <c r="A359" s="103" t="s">
        <v>1221</v>
      </c>
    </row>
    <row r="360" spans="1:2" s="321" customFormat="1" x14ac:dyDescent="0.25">
      <c r="A360" s="103" t="s">
        <v>1031</v>
      </c>
      <c r="B360" s="103"/>
    </row>
    <row r="361" spans="1:2" s="321" customFormat="1" x14ac:dyDescent="0.25">
      <c r="A361" s="103" t="s">
        <v>1068</v>
      </c>
      <c r="B361" s="103"/>
    </row>
    <row r="362" spans="1:2" s="321" customFormat="1" x14ac:dyDescent="0.25">
      <c r="A362" s="103" t="s">
        <v>762</v>
      </c>
      <c r="B362" s="103"/>
    </row>
    <row r="363" spans="1:2" s="321" customFormat="1" x14ac:dyDescent="0.25">
      <c r="A363" s="103" t="s">
        <v>773</v>
      </c>
      <c r="B363" s="103"/>
    </row>
    <row r="364" spans="1:2" s="321" customFormat="1" x14ac:dyDescent="0.25">
      <c r="A364" s="103" t="s">
        <v>957</v>
      </c>
      <c r="B364" s="103"/>
    </row>
    <row r="365" spans="1:2" s="321" customFormat="1" x14ac:dyDescent="0.25">
      <c r="A365" s="103" t="s">
        <v>1330</v>
      </c>
      <c r="B365" s="103"/>
    </row>
    <row r="366" spans="1:2" s="321" customFormat="1" x14ac:dyDescent="0.25">
      <c r="A366" s="103" t="s">
        <v>887</v>
      </c>
      <c r="B366" s="103"/>
    </row>
    <row r="367" spans="1:2" s="321" customFormat="1" x14ac:dyDescent="0.25">
      <c r="A367" s="103" t="s">
        <v>927</v>
      </c>
      <c r="B367" s="103"/>
    </row>
    <row r="368" spans="1:2" s="321" customFormat="1" x14ac:dyDescent="0.25">
      <c r="A368" s="103" t="s">
        <v>908</v>
      </c>
      <c r="B368" s="103"/>
    </row>
    <row r="369" spans="1:2" s="321" customFormat="1" x14ac:dyDescent="0.25">
      <c r="A369" s="103" t="s">
        <v>936</v>
      </c>
      <c r="B369" s="103"/>
    </row>
    <row r="370" spans="1:2" s="321" customFormat="1" x14ac:dyDescent="0.25">
      <c r="A370" s="103" t="s">
        <v>1067</v>
      </c>
      <c r="B370" s="103"/>
    </row>
    <row r="371" spans="1:2" s="321" customFormat="1" x14ac:dyDescent="0.25">
      <c r="A371" s="103" t="s">
        <v>975</v>
      </c>
      <c r="B371" s="103"/>
    </row>
    <row r="372" spans="1:2" s="321" customFormat="1" x14ac:dyDescent="0.25">
      <c r="A372" s="103" t="s">
        <v>779</v>
      </c>
      <c r="B372" s="103"/>
    </row>
    <row r="373" spans="1:2" s="321" customFormat="1" x14ac:dyDescent="0.25">
      <c r="A373" s="103" t="s">
        <v>824</v>
      </c>
      <c r="B373" s="103"/>
    </row>
    <row r="374" spans="1:2" s="321" customFormat="1" x14ac:dyDescent="0.25">
      <c r="A374" s="103" t="s">
        <v>907</v>
      </c>
      <c r="B374" s="103"/>
    </row>
    <row r="375" spans="1:2" s="321" customFormat="1" x14ac:dyDescent="0.25">
      <c r="A375" s="103" t="s">
        <v>1066</v>
      </c>
      <c r="B375" s="103"/>
    </row>
    <row r="376" spans="1:2" s="321" customFormat="1" x14ac:dyDescent="0.25">
      <c r="A376" s="103" t="s">
        <v>855</v>
      </c>
      <c r="B376" s="103"/>
    </row>
    <row r="377" spans="1:2" s="321" customFormat="1" x14ac:dyDescent="0.25">
      <c r="A377" s="103" t="s">
        <v>1176</v>
      </c>
      <c r="B377" s="103"/>
    </row>
    <row r="378" spans="1:2" s="321" customFormat="1" x14ac:dyDescent="0.25">
      <c r="A378" s="103" t="s">
        <v>906</v>
      </c>
      <c r="B378" s="103"/>
    </row>
    <row r="379" spans="1:2" s="321" customFormat="1" x14ac:dyDescent="0.25">
      <c r="A379" s="103" t="s">
        <v>1196</v>
      </c>
      <c r="B379" s="103"/>
    </row>
    <row r="380" spans="1:2" s="321" customFormat="1" x14ac:dyDescent="0.25">
      <c r="A380" s="103" t="s">
        <v>1145</v>
      </c>
      <c r="B380" s="103"/>
    </row>
    <row r="381" spans="1:2" s="321" customFormat="1" x14ac:dyDescent="0.25">
      <c r="A381" s="103" t="s">
        <v>1164</v>
      </c>
      <c r="B381" s="103"/>
    </row>
    <row r="382" spans="1:2" s="321" customFormat="1" x14ac:dyDescent="0.25">
      <c r="A382" s="103" t="s">
        <v>806</v>
      </c>
      <c r="B382" s="103"/>
    </row>
    <row r="383" spans="1:2" s="321" customFormat="1" x14ac:dyDescent="0.25">
      <c r="A383" s="103" t="s">
        <v>877</v>
      </c>
      <c r="B383" s="103"/>
    </row>
    <row r="384" spans="1:2" s="321" customFormat="1" x14ac:dyDescent="0.25">
      <c r="A384" s="103" t="s">
        <v>787</v>
      </c>
      <c r="B384" s="103"/>
    </row>
    <row r="385" spans="1:2" s="321" customFormat="1" x14ac:dyDescent="0.25">
      <c r="A385" s="103" t="s">
        <v>933</v>
      </c>
      <c r="B385" s="103"/>
    </row>
    <row r="386" spans="1:2" s="321" customFormat="1" x14ac:dyDescent="0.25">
      <c r="A386" s="103" t="s">
        <v>378</v>
      </c>
      <c r="B386" s="103"/>
    </row>
    <row r="387" spans="1:2" s="321" customFormat="1" x14ac:dyDescent="0.25">
      <c r="A387" s="103" t="s">
        <v>961</v>
      </c>
      <c r="B387" s="103"/>
    </row>
    <row r="388" spans="1:2" s="321" customFormat="1" x14ac:dyDescent="0.25">
      <c r="A388" s="103" t="s">
        <v>797</v>
      </c>
      <c r="B388" s="103"/>
    </row>
    <row r="389" spans="1:2" s="321" customFormat="1" x14ac:dyDescent="0.25">
      <c r="A389" s="103" t="s">
        <v>1065</v>
      </c>
      <c r="B389" s="103"/>
    </row>
    <row r="390" spans="1:2" s="321" customFormat="1" x14ac:dyDescent="0.25">
      <c r="A390" s="103" t="s">
        <v>1064</v>
      </c>
      <c r="B390" s="103"/>
    </row>
    <row r="391" spans="1:2" s="321" customFormat="1" x14ac:dyDescent="0.25">
      <c r="A391" s="103" t="s">
        <v>1063</v>
      </c>
      <c r="B391" s="103"/>
    </row>
    <row r="392" spans="1:2" s="321" customFormat="1" x14ac:dyDescent="0.25">
      <c r="A392" s="103" t="s">
        <v>959</v>
      </c>
      <c r="B392" s="103"/>
    </row>
    <row r="393" spans="1:2" s="321" customFormat="1" x14ac:dyDescent="0.25">
      <c r="A393" s="103" t="s">
        <v>1317</v>
      </c>
      <c r="B393" s="103"/>
    </row>
    <row r="394" spans="1:2" s="321" customFormat="1" x14ac:dyDescent="0.25">
      <c r="A394" s="103" t="s">
        <v>926</v>
      </c>
      <c r="B394" s="103"/>
    </row>
    <row r="395" spans="1:2" s="321" customFormat="1" x14ac:dyDescent="0.25">
      <c r="A395" s="103" t="s">
        <v>365</v>
      </c>
      <c r="B395" s="103"/>
    </row>
    <row r="396" spans="1:2" s="321" customFormat="1" x14ac:dyDescent="0.25">
      <c r="A396" s="103" t="s">
        <v>1011</v>
      </c>
      <c r="B396" s="103"/>
    </row>
    <row r="397" spans="1:2" s="321" customFormat="1" x14ac:dyDescent="0.25">
      <c r="A397" s="103" t="s">
        <v>1318</v>
      </c>
      <c r="B397" s="103"/>
    </row>
    <row r="398" spans="1:2" s="321" customFormat="1" x14ac:dyDescent="0.25">
      <c r="A398" s="103" t="s">
        <v>363</v>
      </c>
      <c r="B398" s="103"/>
    </row>
    <row r="399" spans="1:2" s="321" customFormat="1" x14ac:dyDescent="0.25">
      <c r="A399" s="103" t="s">
        <v>901</v>
      </c>
      <c r="B399" s="103"/>
    </row>
    <row r="400" spans="1:2" s="321" customFormat="1" x14ac:dyDescent="0.25">
      <c r="A400" s="103" t="s">
        <v>341</v>
      </c>
      <c r="B400" s="103"/>
    </row>
    <row r="401" spans="1:2" s="321" customFormat="1" x14ac:dyDescent="0.25">
      <c r="A401" s="103" t="s">
        <v>854</v>
      </c>
      <c r="B401" s="103"/>
    </row>
    <row r="402" spans="1:2" s="321" customFormat="1" x14ac:dyDescent="0.25">
      <c r="A402" s="103" t="s">
        <v>761</v>
      </c>
      <c r="B402" s="103"/>
    </row>
    <row r="403" spans="1:2" s="321" customFormat="1" x14ac:dyDescent="0.25">
      <c r="A403" s="103" t="s">
        <v>853</v>
      </c>
      <c r="B403" s="103"/>
    </row>
    <row r="404" spans="1:2" s="321" customFormat="1" x14ac:dyDescent="0.25">
      <c r="A404" s="103" t="s">
        <v>974</v>
      </c>
      <c r="B404" s="103"/>
    </row>
    <row r="405" spans="1:2" s="321" customFormat="1" x14ac:dyDescent="0.25">
      <c r="A405" s="103" t="s">
        <v>883</v>
      </c>
      <c r="B405" s="103"/>
    </row>
    <row r="406" spans="1:2" s="321" customFormat="1" x14ac:dyDescent="0.25">
      <c r="A406" s="103" t="s">
        <v>320</v>
      </c>
      <c r="B406" s="103"/>
    </row>
    <row r="407" spans="1:2" s="321" customFormat="1" x14ac:dyDescent="0.25">
      <c r="A407" s="103" t="s">
        <v>1062</v>
      </c>
      <c r="B407" s="103"/>
    </row>
    <row r="408" spans="1:2" s="321" customFormat="1" x14ac:dyDescent="0.25">
      <c r="A408" s="103" t="s">
        <v>1061</v>
      </c>
      <c r="B408" s="103"/>
    </row>
    <row r="409" spans="1:2" s="321" customFormat="1" x14ac:dyDescent="0.25">
      <c r="A409" s="103" t="s">
        <v>747</v>
      </c>
      <c r="B409" s="103"/>
    </row>
    <row r="410" spans="1:2" s="321" customFormat="1" x14ac:dyDescent="0.25">
      <c r="A410" s="103" t="s">
        <v>1060</v>
      </c>
      <c r="B410" s="103"/>
    </row>
    <row r="411" spans="1:2" s="321" customFormat="1" x14ac:dyDescent="0.25">
      <c r="A411" s="103" t="s">
        <v>935</v>
      </c>
      <c r="B411" s="103"/>
    </row>
    <row r="412" spans="1:2" s="321" customFormat="1" x14ac:dyDescent="0.25">
      <c r="A412" s="103" t="s">
        <v>875</v>
      </c>
      <c r="B412" s="103"/>
    </row>
    <row r="413" spans="1:2" s="321" customFormat="1" x14ac:dyDescent="0.25">
      <c r="A413" s="103" t="s">
        <v>873</v>
      </c>
      <c r="B413" s="103"/>
    </row>
    <row r="414" spans="1:2" s="321" customFormat="1" x14ac:dyDescent="0.25">
      <c r="A414" s="103" t="s">
        <v>833</v>
      </c>
      <c r="B414" s="103"/>
    </row>
    <row r="415" spans="1:2" s="321" customFormat="1" x14ac:dyDescent="0.25">
      <c r="A415" s="103" t="s">
        <v>923</v>
      </c>
      <c r="B415" s="103"/>
    </row>
    <row r="416" spans="1:2" s="321" customFormat="1" x14ac:dyDescent="0.25">
      <c r="A416" s="103" t="s">
        <v>973</v>
      </c>
      <c r="B416" s="101"/>
    </row>
    <row r="417" spans="1:2" s="321" customFormat="1" x14ac:dyDescent="0.25">
      <c r="A417" s="103" t="s">
        <v>1227</v>
      </c>
    </row>
    <row r="418" spans="1:2" s="321" customFormat="1" x14ac:dyDescent="0.25">
      <c r="A418" s="103" t="s">
        <v>866</v>
      </c>
    </row>
    <row r="419" spans="1:2" s="321" customFormat="1" x14ac:dyDescent="0.25">
      <c r="A419" s="103" t="s">
        <v>294</v>
      </c>
    </row>
    <row r="420" spans="1:2" s="321" customFormat="1" x14ac:dyDescent="0.25">
      <c r="A420" s="103" t="s">
        <v>886</v>
      </c>
      <c r="B420" s="103"/>
    </row>
    <row r="421" spans="1:2" s="321" customFormat="1" x14ac:dyDescent="0.25">
      <c r="A421" s="103" t="s">
        <v>1059</v>
      </c>
      <c r="B421" s="103"/>
    </row>
    <row r="422" spans="1:2" s="321" customFormat="1" x14ac:dyDescent="0.25">
      <c r="A422" s="103" t="s">
        <v>851</v>
      </c>
      <c r="B422" s="103"/>
    </row>
    <row r="423" spans="1:2" s="321" customFormat="1" x14ac:dyDescent="0.25">
      <c r="A423" s="103" t="s">
        <v>275</v>
      </c>
      <c r="B423" s="103"/>
    </row>
    <row r="424" spans="1:2" s="321" customFormat="1" x14ac:dyDescent="0.25">
      <c r="A424" s="103" t="s">
        <v>1195</v>
      </c>
      <c r="B424" s="103"/>
    </row>
    <row r="425" spans="1:2" s="321" customFormat="1" x14ac:dyDescent="0.25">
      <c r="A425" s="103" t="s">
        <v>1035</v>
      </c>
      <c r="B425" s="101"/>
    </row>
    <row r="426" spans="1:2" s="321" customFormat="1" x14ac:dyDescent="0.25">
      <c r="A426" s="103" t="s">
        <v>1194</v>
      </c>
    </row>
    <row r="427" spans="1:2" s="321" customFormat="1" x14ac:dyDescent="0.25">
      <c r="A427" s="103" t="s">
        <v>1010</v>
      </c>
    </row>
    <row r="428" spans="1:2" s="321" customFormat="1" x14ac:dyDescent="0.25">
      <c r="A428" s="103" t="s">
        <v>1175</v>
      </c>
    </row>
    <row r="429" spans="1:2" s="321" customFormat="1" x14ac:dyDescent="0.25">
      <c r="A429" s="103" t="s">
        <v>972</v>
      </c>
    </row>
    <row r="430" spans="1:2" s="321" customFormat="1" x14ac:dyDescent="0.25">
      <c r="A430" s="103" t="s">
        <v>844</v>
      </c>
      <c r="B430" s="101"/>
    </row>
    <row r="431" spans="1:2" s="321" customFormat="1" x14ac:dyDescent="0.25">
      <c r="A431" s="103" t="s">
        <v>265</v>
      </c>
    </row>
    <row r="432" spans="1:2" s="321" customFormat="1" x14ac:dyDescent="0.25">
      <c r="A432" s="103" t="s">
        <v>831</v>
      </c>
    </row>
    <row r="433" spans="1:2" s="321" customFormat="1" x14ac:dyDescent="0.25">
      <c r="A433" s="103" t="s">
        <v>246</v>
      </c>
    </row>
    <row r="434" spans="1:2" s="321" customFormat="1" x14ac:dyDescent="0.25">
      <c r="A434" s="103" t="s">
        <v>1058</v>
      </c>
      <c r="B434" s="103"/>
    </row>
    <row r="435" spans="1:2" s="321" customFormat="1" x14ac:dyDescent="0.25">
      <c r="A435" s="103" t="s">
        <v>827</v>
      </c>
      <c r="B435" s="103"/>
    </row>
    <row r="436" spans="1:2" s="321" customFormat="1" x14ac:dyDescent="0.25">
      <c r="A436" s="103" t="s">
        <v>240</v>
      </c>
      <c r="B436" s="103"/>
    </row>
    <row r="437" spans="1:2" s="321" customFormat="1" x14ac:dyDescent="0.25">
      <c r="A437" s="103" t="s">
        <v>1057</v>
      </c>
      <c r="B437" s="103"/>
    </row>
    <row r="438" spans="1:2" s="321" customFormat="1" x14ac:dyDescent="0.25">
      <c r="A438" s="103" t="s">
        <v>845</v>
      </c>
      <c r="B438" s="103"/>
    </row>
    <row r="439" spans="1:2" s="321" customFormat="1" x14ac:dyDescent="0.25">
      <c r="A439" s="103" t="s">
        <v>1056</v>
      </c>
      <c r="B439" s="103"/>
    </row>
    <row r="440" spans="1:2" s="321" customFormat="1" x14ac:dyDescent="0.25">
      <c r="A440" s="103" t="s">
        <v>760</v>
      </c>
      <c r="B440" s="103"/>
    </row>
    <row r="441" spans="1:2" s="321" customFormat="1" x14ac:dyDescent="0.25">
      <c r="A441" s="103" t="s">
        <v>796</v>
      </c>
      <c r="B441" s="103"/>
    </row>
    <row r="442" spans="1:2" s="321" customFormat="1" x14ac:dyDescent="0.25">
      <c r="A442" s="103" t="s">
        <v>885</v>
      </c>
      <c r="B442" s="101"/>
    </row>
    <row r="443" spans="1:2" s="321" customFormat="1" x14ac:dyDescent="0.25">
      <c r="A443" s="103" t="s">
        <v>832</v>
      </c>
    </row>
    <row r="444" spans="1:2" s="321" customFormat="1" x14ac:dyDescent="0.25">
      <c r="A444" s="103" t="s">
        <v>1034</v>
      </c>
    </row>
    <row r="445" spans="1:2" s="321" customFormat="1" x14ac:dyDescent="0.25">
      <c r="A445" s="103" t="s">
        <v>828</v>
      </c>
    </row>
    <row r="446" spans="1:2" s="321" customFormat="1" x14ac:dyDescent="0.25">
      <c r="A446" s="103" t="s">
        <v>971</v>
      </c>
      <c r="B446" s="101"/>
    </row>
    <row r="447" spans="1:2" s="321" customFormat="1" x14ac:dyDescent="0.25">
      <c r="A447" s="103" t="s">
        <v>1009</v>
      </c>
    </row>
    <row r="448" spans="1:2" s="321" customFormat="1" x14ac:dyDescent="0.25">
      <c r="A448" s="103" t="s">
        <v>795</v>
      </c>
    </row>
    <row r="449" spans="1:2" s="321" customFormat="1" x14ac:dyDescent="0.25">
      <c r="A449" s="103" t="s">
        <v>1173</v>
      </c>
    </row>
    <row r="450" spans="1:2" s="321" customFormat="1" x14ac:dyDescent="0.25">
      <c r="A450" s="103" t="s">
        <v>1144</v>
      </c>
    </row>
    <row r="451" spans="1:2" s="321" customFormat="1" x14ac:dyDescent="0.25">
      <c r="A451" s="103" t="s">
        <v>233</v>
      </c>
      <c r="B451" s="103"/>
    </row>
    <row r="452" spans="1:2" s="321" customFormat="1" x14ac:dyDescent="0.25">
      <c r="A452" s="103" t="s">
        <v>822</v>
      </c>
      <c r="B452" s="103"/>
    </row>
    <row r="453" spans="1:2" s="321" customFormat="1" x14ac:dyDescent="0.25">
      <c r="A453" s="103" t="s">
        <v>228</v>
      </c>
      <c r="B453" s="103"/>
    </row>
    <row r="454" spans="1:2" s="321" customFormat="1" x14ac:dyDescent="0.25">
      <c r="A454" s="103" t="s">
        <v>1055</v>
      </c>
      <c r="B454" s="103"/>
    </row>
    <row r="455" spans="1:2" s="321" customFormat="1" x14ac:dyDescent="0.25">
      <c r="A455" s="103" t="s">
        <v>1054</v>
      </c>
      <c r="B455" s="103"/>
    </row>
    <row r="456" spans="1:2" s="321" customFormat="1" x14ac:dyDescent="0.25">
      <c r="A456" s="103" t="s">
        <v>759</v>
      </c>
      <c r="B456" s="103"/>
    </row>
    <row r="457" spans="1:2" s="321" customFormat="1" x14ac:dyDescent="0.25">
      <c r="A457" s="103" t="s">
        <v>221</v>
      </c>
      <c r="B457" s="103"/>
    </row>
    <row r="458" spans="1:2" s="321" customFormat="1" x14ac:dyDescent="0.25">
      <c r="A458" s="103" t="s">
        <v>884</v>
      </c>
      <c r="B458" s="103"/>
    </row>
    <row r="459" spans="1:2" s="321" customFormat="1" x14ac:dyDescent="0.25">
      <c r="A459" s="103" t="s">
        <v>212</v>
      </c>
      <c r="B459" s="103"/>
    </row>
    <row r="460" spans="1:2" s="321" customFormat="1" x14ac:dyDescent="0.25">
      <c r="A460" s="103" t="s">
        <v>1007</v>
      </c>
      <c r="B460" s="103"/>
    </row>
    <row r="461" spans="1:2" s="321" customFormat="1" x14ac:dyDescent="0.25">
      <c r="A461" s="103" t="s">
        <v>843</v>
      </c>
      <c r="B461" s="103"/>
    </row>
    <row r="462" spans="1:2" s="321" customFormat="1" x14ac:dyDescent="0.25">
      <c r="A462" s="103" t="s">
        <v>794</v>
      </c>
      <c r="B462" s="103"/>
    </row>
    <row r="463" spans="1:2" s="321" customFormat="1" x14ac:dyDescent="0.25">
      <c r="A463" s="103" t="s">
        <v>199</v>
      </c>
      <c r="B463" s="103"/>
    </row>
    <row r="464" spans="1:2" s="321" customFormat="1" x14ac:dyDescent="0.25">
      <c r="A464" s="103" t="s">
        <v>768</v>
      </c>
      <c r="B464" s="103"/>
    </row>
    <row r="465" spans="1:2" s="321" customFormat="1" x14ac:dyDescent="0.25">
      <c r="A465" s="103" t="s">
        <v>1053</v>
      </c>
      <c r="B465" s="103"/>
    </row>
    <row r="466" spans="1:2" s="321" customFormat="1" x14ac:dyDescent="0.25">
      <c r="A466" s="103" t="s">
        <v>1052</v>
      </c>
      <c r="B466" s="103"/>
    </row>
    <row r="467" spans="1:2" s="321" customFormat="1" x14ac:dyDescent="0.25">
      <c r="A467" s="103" t="s">
        <v>1187</v>
      </c>
      <c r="B467" s="103"/>
    </row>
    <row r="468" spans="1:2" s="321" customFormat="1" x14ac:dyDescent="0.25">
      <c r="A468" s="103" t="s">
        <v>1051</v>
      </c>
      <c r="B468" s="103"/>
    </row>
    <row r="469" spans="1:2" s="321" customFormat="1" x14ac:dyDescent="0.25">
      <c r="A469" s="103" t="s">
        <v>852</v>
      </c>
      <c r="B469" s="103"/>
    </row>
    <row r="470" spans="1:2" s="321" customFormat="1" x14ac:dyDescent="0.25">
      <c r="A470" s="103" t="s">
        <v>1004</v>
      </c>
      <c r="B470" s="103"/>
    </row>
    <row r="471" spans="1:2" s="321" customFormat="1" x14ac:dyDescent="0.25">
      <c r="A471" s="103" t="s">
        <v>187</v>
      </c>
      <c r="B471" s="103"/>
    </row>
    <row r="472" spans="1:2" s="321" customFormat="1" x14ac:dyDescent="0.25">
      <c r="A472" s="103" t="s">
        <v>970</v>
      </c>
      <c r="B472" s="103"/>
    </row>
    <row r="473" spans="1:2" s="321" customFormat="1" x14ac:dyDescent="0.25">
      <c r="A473" s="103" t="s">
        <v>876</v>
      </c>
      <c r="B473" s="103"/>
    </row>
    <row r="474" spans="1:2" s="321" customFormat="1" x14ac:dyDescent="0.25">
      <c r="A474" s="103" t="s">
        <v>805</v>
      </c>
      <c r="B474" s="101"/>
    </row>
    <row r="475" spans="1:2" s="321" customFormat="1" x14ac:dyDescent="0.25">
      <c r="A475" s="103" t="s">
        <v>830</v>
      </c>
    </row>
    <row r="476" spans="1:2" s="321" customFormat="1" x14ac:dyDescent="0.25">
      <c r="A476" s="103" t="s">
        <v>1130</v>
      </c>
    </row>
    <row r="477" spans="1:2" s="321" customFormat="1" x14ac:dyDescent="0.25">
      <c r="A477" s="103" t="s">
        <v>182</v>
      </c>
    </row>
    <row r="478" spans="1:2" s="321" customFormat="1" x14ac:dyDescent="0.25">
      <c r="A478" s="103" t="s">
        <v>1219</v>
      </c>
      <c r="B478" s="101"/>
    </row>
    <row r="479" spans="1:2" s="321" customFormat="1" x14ac:dyDescent="0.25">
      <c r="A479" s="103" t="s">
        <v>1143</v>
      </c>
    </row>
    <row r="480" spans="1:2" s="321" customFormat="1" x14ac:dyDescent="0.25">
      <c r="A480" s="103" t="s">
        <v>1142</v>
      </c>
    </row>
    <row r="481" spans="1:2" s="321" customFormat="1" x14ac:dyDescent="0.25">
      <c r="A481" s="103" t="s">
        <v>778</v>
      </c>
    </row>
    <row r="482" spans="1:2" s="321" customFormat="1" x14ac:dyDescent="0.25">
      <c r="A482" s="103" t="s">
        <v>175</v>
      </c>
    </row>
    <row r="483" spans="1:2" s="321" customFormat="1" x14ac:dyDescent="0.25">
      <c r="A483" s="103" t="s">
        <v>934</v>
      </c>
      <c r="B483" s="103"/>
    </row>
    <row r="484" spans="1:2" s="321" customFormat="1" x14ac:dyDescent="0.25">
      <c r="A484" s="103" t="s">
        <v>1050</v>
      </c>
      <c r="B484" s="103"/>
    </row>
    <row r="485" spans="1:2" s="321" customFormat="1" x14ac:dyDescent="0.25">
      <c r="A485" s="103" t="s">
        <v>757</v>
      </c>
      <c r="B485" s="103"/>
    </row>
    <row r="486" spans="1:2" s="321" customFormat="1" x14ac:dyDescent="0.25">
      <c r="A486" s="103" t="s">
        <v>1319</v>
      </c>
      <c r="B486" s="103"/>
    </row>
    <row r="487" spans="1:2" s="321" customFormat="1" x14ac:dyDescent="0.25">
      <c r="A487" s="103" t="s">
        <v>1049</v>
      </c>
      <c r="B487" s="103"/>
    </row>
    <row r="488" spans="1:2" s="321" customFormat="1" x14ac:dyDescent="0.25">
      <c r="A488" s="103" t="s">
        <v>874</v>
      </c>
      <c r="B488" s="103"/>
    </row>
    <row r="489" spans="1:2" s="321" customFormat="1" x14ac:dyDescent="0.25">
      <c r="A489" s="103" t="s">
        <v>1162</v>
      </c>
      <c r="B489" s="103"/>
    </row>
    <row r="490" spans="1:2" s="321" customFormat="1" x14ac:dyDescent="0.25">
      <c r="A490" s="103" t="s">
        <v>1354</v>
      </c>
      <c r="B490" s="103"/>
    </row>
    <row r="491" spans="1:2" s="321" customFormat="1" x14ac:dyDescent="0.25">
      <c r="A491" s="103" t="s">
        <v>999</v>
      </c>
      <c r="B491" s="103"/>
    </row>
    <row r="492" spans="1:2" s="321" customFormat="1" x14ac:dyDescent="0.25">
      <c r="A492" s="103" t="s">
        <v>771</v>
      </c>
      <c r="B492" s="103"/>
    </row>
    <row r="493" spans="1:2" s="321" customFormat="1" x14ac:dyDescent="0.25">
      <c r="A493" s="103" t="s">
        <v>169</v>
      </c>
      <c r="B493" s="103"/>
    </row>
    <row r="494" spans="1:2" s="321" customFormat="1" x14ac:dyDescent="0.25">
      <c r="A494" s="103" t="s">
        <v>813</v>
      </c>
      <c r="B494" s="103"/>
    </row>
    <row r="495" spans="1:2" s="321" customFormat="1" x14ac:dyDescent="0.25">
      <c r="A495" s="103" t="s">
        <v>161</v>
      </c>
      <c r="B495" s="103"/>
    </row>
    <row r="496" spans="1:2" s="321" customFormat="1" x14ac:dyDescent="0.25">
      <c r="A496" s="103" t="s">
        <v>786</v>
      </c>
      <c r="B496" s="103"/>
    </row>
    <row r="497" spans="1:2" s="321" customFormat="1" x14ac:dyDescent="0.25">
      <c r="A497" s="103" t="s">
        <v>969</v>
      </c>
      <c r="B497" s="103"/>
    </row>
    <row r="498" spans="1:2" s="321" customFormat="1" x14ac:dyDescent="0.25">
      <c r="A498" s="103" t="s">
        <v>905</v>
      </c>
      <c r="B498" s="103"/>
    </row>
    <row r="499" spans="1:2" s="321" customFormat="1" x14ac:dyDescent="0.25">
      <c r="A499" s="103" t="s">
        <v>1030</v>
      </c>
      <c r="B499" s="103"/>
    </row>
    <row r="500" spans="1:2" s="321" customFormat="1" x14ac:dyDescent="0.25">
      <c r="A500" s="103" t="s">
        <v>1225</v>
      </c>
      <c r="B500" s="103"/>
    </row>
    <row r="501" spans="1:2" s="321" customFormat="1" x14ac:dyDescent="0.25">
      <c r="A501" s="103" t="s">
        <v>904</v>
      </c>
      <c r="B501" s="103"/>
    </row>
    <row r="502" spans="1:2" s="321" customFormat="1" x14ac:dyDescent="0.25">
      <c r="A502" s="103" t="s">
        <v>804</v>
      </c>
      <c r="B502" s="103"/>
    </row>
    <row r="503" spans="1:2" s="321" customFormat="1" x14ac:dyDescent="0.25">
      <c r="A503" s="103" t="s">
        <v>802</v>
      </c>
      <c r="B503" s="103"/>
    </row>
    <row r="504" spans="1:2" s="321" customFormat="1" x14ac:dyDescent="0.25">
      <c r="A504" s="103" t="s">
        <v>147</v>
      </c>
      <c r="B504" s="103"/>
    </row>
    <row r="505" spans="1:2" s="321" customFormat="1" x14ac:dyDescent="0.25">
      <c r="A505" s="103" t="s">
        <v>1048</v>
      </c>
      <c r="B505" s="103"/>
    </row>
    <row r="506" spans="1:2" s="321" customFormat="1" x14ac:dyDescent="0.25">
      <c r="A506" s="103" t="s">
        <v>903</v>
      </c>
      <c r="B506" s="103"/>
    </row>
    <row r="507" spans="1:2" s="321" customFormat="1" x14ac:dyDescent="0.25">
      <c r="A507" s="103" t="s">
        <v>968</v>
      </c>
      <c r="B507" s="103"/>
    </row>
    <row r="508" spans="1:2" s="321" customFormat="1" x14ac:dyDescent="0.25">
      <c r="A508" s="103" t="s">
        <v>772</v>
      </c>
      <c r="B508" s="103"/>
    </row>
    <row r="509" spans="1:2" s="321" customFormat="1" x14ac:dyDescent="0.25">
      <c r="A509" s="103" t="s">
        <v>882</v>
      </c>
      <c r="B509" s="103"/>
    </row>
    <row r="510" spans="1:2" s="321" customFormat="1" x14ac:dyDescent="0.25">
      <c r="A510" s="103" t="s">
        <v>1047</v>
      </c>
      <c r="B510" s="103"/>
    </row>
    <row r="511" spans="1:2" s="321" customFormat="1" x14ac:dyDescent="0.25">
      <c r="A511" s="103" t="s">
        <v>1192</v>
      </c>
      <c r="B511" s="103"/>
    </row>
    <row r="512" spans="1:2" s="321" customFormat="1" x14ac:dyDescent="0.25">
      <c r="A512" s="103" t="s">
        <v>1140</v>
      </c>
      <c r="B512" s="103"/>
    </row>
    <row r="513" spans="1:2" s="321" customFormat="1" x14ac:dyDescent="0.25">
      <c r="A513" s="103" t="s">
        <v>784</v>
      </c>
      <c r="B513" s="103"/>
    </row>
    <row r="514" spans="1:2" s="321" customFormat="1" x14ac:dyDescent="0.25">
      <c r="A514" s="103" t="s">
        <v>826</v>
      </c>
      <c r="B514" s="103"/>
    </row>
    <row r="515" spans="1:2" s="321" customFormat="1" x14ac:dyDescent="0.25">
      <c r="A515" s="103" t="s">
        <v>812</v>
      </c>
      <c r="B515" s="103"/>
    </row>
    <row r="516" spans="1:2" s="321" customFormat="1" x14ac:dyDescent="0.25">
      <c r="A516" s="103" t="s">
        <v>1046</v>
      </c>
      <c r="B516" s="103"/>
    </row>
    <row r="517" spans="1:2" s="321" customFormat="1" x14ac:dyDescent="0.25">
      <c r="A517" s="103" t="s">
        <v>1045</v>
      </c>
      <c r="B517" s="103"/>
    </row>
    <row r="518" spans="1:2" s="321" customFormat="1" x14ac:dyDescent="0.25">
      <c r="A518" s="103" t="s">
        <v>755</v>
      </c>
      <c r="B518" s="103"/>
    </row>
    <row r="519" spans="1:2" s="321" customFormat="1" x14ac:dyDescent="0.25">
      <c r="A519" s="103" t="s">
        <v>1044</v>
      </c>
      <c r="B519" s="103"/>
    </row>
    <row r="520" spans="1:2" s="321" customFormat="1" x14ac:dyDescent="0.25">
      <c r="A520" s="103" t="s">
        <v>967</v>
      </c>
      <c r="B520" s="103"/>
    </row>
    <row r="521" spans="1:2" s="321" customFormat="1" x14ac:dyDescent="0.25">
      <c r="A521" s="103" t="s">
        <v>1155</v>
      </c>
      <c r="B521" s="103"/>
    </row>
    <row r="522" spans="1:2" s="321" customFormat="1" x14ac:dyDescent="0.25">
      <c r="A522" s="103" t="s">
        <v>749</v>
      </c>
      <c r="B522" s="103"/>
    </row>
    <row r="523" spans="1:2" s="321" customFormat="1" x14ac:dyDescent="0.25">
      <c r="A523" s="103" t="s">
        <v>1042</v>
      </c>
      <c r="B523" s="103"/>
    </row>
    <row r="524" spans="1:2" s="321" customFormat="1" x14ac:dyDescent="0.25">
      <c r="A524" s="103" t="s">
        <v>1325</v>
      </c>
      <c r="B524" s="103"/>
    </row>
    <row r="525" spans="1:2" s="321" customFormat="1" x14ac:dyDescent="0.25">
      <c r="A525" s="103" t="s">
        <v>1211</v>
      </c>
      <c r="B525" s="103"/>
    </row>
    <row r="526" spans="1:2" s="321" customFormat="1" x14ac:dyDescent="0.25">
      <c r="A526" s="103" t="s">
        <v>1028</v>
      </c>
      <c r="B526" s="103"/>
    </row>
    <row r="527" spans="1:2" s="321" customFormat="1" x14ac:dyDescent="0.25">
      <c r="A527" s="103" t="s">
        <v>1170</v>
      </c>
      <c r="B527" s="103"/>
    </row>
    <row r="528" spans="1:2" s="321" customFormat="1" x14ac:dyDescent="0.25">
      <c r="A528" s="103" t="s">
        <v>1334</v>
      </c>
      <c r="B528" s="101"/>
    </row>
    <row r="529" spans="1:2" s="321" customFormat="1" x14ac:dyDescent="0.25">
      <c r="A529" s="103" t="s">
        <v>754</v>
      </c>
    </row>
    <row r="530" spans="1:2" s="321" customFormat="1" x14ac:dyDescent="0.25">
      <c r="A530" s="103" t="s">
        <v>770</v>
      </c>
    </row>
    <row r="531" spans="1:2" s="321" customFormat="1" x14ac:dyDescent="0.25">
      <c r="A531" s="103" t="s">
        <v>752</v>
      </c>
    </row>
    <row r="532" spans="1:2" s="321" customFormat="1" x14ac:dyDescent="0.25">
      <c r="A532" s="103" t="s">
        <v>1331</v>
      </c>
    </row>
    <row r="533" spans="1:2" s="321" customFormat="1" x14ac:dyDescent="0.25">
      <c r="A533" s="103" t="s">
        <v>139</v>
      </c>
    </row>
    <row r="534" spans="1:2" s="321" customFormat="1" x14ac:dyDescent="0.25">
      <c r="A534" s="103" t="s">
        <v>965</v>
      </c>
      <c r="B534" s="103"/>
    </row>
    <row r="535" spans="1:2" s="321" customFormat="1" x14ac:dyDescent="0.25">
      <c r="A535" s="103" t="s">
        <v>1321</v>
      </c>
      <c r="B535" s="103"/>
    </row>
    <row r="536" spans="1:2" s="321" customFormat="1" x14ac:dyDescent="0.25">
      <c r="A536" s="103" t="s">
        <v>810</v>
      </c>
      <c r="B536" s="103"/>
    </row>
    <row r="537" spans="1:2" s="321" customFormat="1" x14ac:dyDescent="0.25">
      <c r="A537" s="103" t="s">
        <v>781</v>
      </c>
      <c r="B537" s="103"/>
    </row>
    <row r="538" spans="1:2" s="321" customFormat="1" x14ac:dyDescent="0.25">
      <c r="A538" s="103" t="s">
        <v>748</v>
      </c>
      <c r="B538" s="103"/>
    </row>
    <row r="539" spans="1:2" s="321" customFormat="1" x14ac:dyDescent="0.25">
      <c r="A539" s="103" t="s">
        <v>902</v>
      </c>
      <c r="B539" s="103"/>
    </row>
    <row r="540" spans="1:2" s="321" customFormat="1" x14ac:dyDescent="0.25">
      <c r="A540" s="103" t="s">
        <v>900</v>
      </c>
      <c r="B540" s="103"/>
    </row>
    <row r="541" spans="1:2" s="321" customFormat="1" x14ac:dyDescent="0.25">
      <c r="A541" s="103"/>
      <c r="B541" s="103"/>
    </row>
    <row r="542" spans="1:2" s="321" customFormat="1" x14ac:dyDescent="0.25">
      <c r="A542" s="103"/>
      <c r="B542" s="103"/>
    </row>
    <row r="543" spans="1:2" s="321" customFormat="1" x14ac:dyDescent="0.25">
      <c r="A543" s="103"/>
      <c r="B543" s="103"/>
    </row>
    <row r="544" spans="1:2" s="321" customFormat="1" x14ac:dyDescent="0.25">
      <c r="A544" s="103"/>
      <c r="B544" s="103"/>
    </row>
    <row r="545" spans="1:2" s="321" customFormat="1" x14ac:dyDescent="0.25">
      <c r="A545" s="103"/>
      <c r="B545" s="103"/>
    </row>
    <row r="546" spans="1:2" s="321" customFormat="1" x14ac:dyDescent="0.25">
      <c r="A546" s="103"/>
      <c r="B546" s="103"/>
    </row>
    <row r="547" spans="1:2" s="321" customFormat="1" x14ac:dyDescent="0.25">
      <c r="A547" s="103"/>
      <c r="B547" s="103"/>
    </row>
    <row r="548" spans="1:2" s="321" customFormat="1" x14ac:dyDescent="0.25">
      <c r="A548" s="103"/>
      <c r="B548" s="103"/>
    </row>
    <row r="549" spans="1:2" s="321" customFormat="1" x14ac:dyDescent="0.25">
      <c r="A549" s="103"/>
      <c r="B549" s="103"/>
    </row>
    <row r="550" spans="1:2" s="321" customFormat="1" x14ac:dyDescent="0.25">
      <c r="A550" s="103"/>
      <c r="B550" s="103"/>
    </row>
    <row r="551" spans="1:2" s="321" customFormat="1" x14ac:dyDescent="0.25">
      <c r="A551" s="103"/>
      <c r="B551" s="103"/>
    </row>
    <row r="552" spans="1:2" s="321" customFormat="1" x14ac:dyDescent="0.25">
      <c r="A552" s="103"/>
      <c r="B552" s="103"/>
    </row>
    <row r="553" spans="1:2" s="321" customFormat="1" x14ac:dyDescent="0.25">
      <c r="A553" s="103"/>
      <c r="B553" s="103"/>
    </row>
    <row r="554" spans="1:2" s="321" customFormat="1" x14ac:dyDescent="0.25">
      <c r="A554" s="103"/>
      <c r="B554" s="103"/>
    </row>
    <row r="555" spans="1:2" s="321" customFormat="1" x14ac:dyDescent="0.25">
      <c r="A555" s="103"/>
      <c r="B555" s="103"/>
    </row>
    <row r="556" spans="1:2" s="321" customFormat="1" x14ac:dyDescent="0.25">
      <c r="A556" s="103"/>
      <c r="B556" s="103"/>
    </row>
    <row r="557" spans="1:2" s="321" customFormat="1" x14ac:dyDescent="0.25">
      <c r="A557" s="103"/>
      <c r="B557" s="103"/>
    </row>
    <row r="558" spans="1:2" s="321" customFormat="1" x14ac:dyDescent="0.25">
      <c r="A558" s="103"/>
      <c r="B558" s="103"/>
    </row>
    <row r="559" spans="1:2" s="321" customFormat="1" x14ac:dyDescent="0.25">
      <c r="A559" s="103"/>
      <c r="B559" s="101"/>
    </row>
    <row r="560" spans="1:2" s="321" customFormat="1" x14ac:dyDescent="0.25">
      <c r="A560" s="103"/>
    </row>
    <row r="561" spans="1:2" s="321" customFormat="1" x14ac:dyDescent="0.25">
      <c r="A561" s="103"/>
    </row>
    <row r="562" spans="1:2" s="321" customFormat="1" x14ac:dyDescent="0.25">
      <c r="A562" s="103"/>
    </row>
    <row r="563" spans="1:2" s="321" customFormat="1" x14ac:dyDescent="0.25">
      <c r="A563" s="103"/>
    </row>
    <row r="564" spans="1:2" s="321" customFormat="1" x14ac:dyDescent="0.25">
      <c r="A564" s="103"/>
      <c r="B564" s="103"/>
    </row>
    <row r="565" spans="1:2" s="321" customFormat="1" x14ac:dyDescent="0.25">
      <c r="A565" s="103"/>
      <c r="B565" s="103"/>
    </row>
    <row r="566" spans="1:2" s="321" customFormat="1" x14ac:dyDescent="0.25">
      <c r="A566" s="103"/>
      <c r="B566" s="103"/>
    </row>
    <row r="567" spans="1:2" s="321" customFormat="1" x14ac:dyDescent="0.25">
      <c r="A567" s="103"/>
      <c r="B567" s="103"/>
    </row>
    <row r="568" spans="1:2" s="321" customFormat="1" x14ac:dyDescent="0.25">
      <c r="A568" s="103"/>
      <c r="B568" s="103"/>
    </row>
    <row r="569" spans="1:2" s="321" customFormat="1" x14ac:dyDescent="0.25">
      <c r="A569" s="103"/>
      <c r="B569" s="103"/>
    </row>
    <row r="570" spans="1:2" s="321" customFormat="1" x14ac:dyDescent="0.25">
      <c r="A570" s="103"/>
      <c r="B570" s="103"/>
    </row>
    <row r="571" spans="1:2" s="321" customFormat="1" x14ac:dyDescent="0.25">
      <c r="A571" s="103"/>
      <c r="B571" s="103"/>
    </row>
    <row r="572" spans="1:2" s="321" customFormat="1" x14ac:dyDescent="0.25">
      <c r="A572" s="103"/>
      <c r="B572" s="103"/>
    </row>
    <row r="573" spans="1:2" s="321" customFormat="1" x14ac:dyDescent="0.25">
      <c r="A573" s="103"/>
      <c r="B573" s="103"/>
    </row>
    <row r="574" spans="1:2" s="321" customFormat="1" x14ac:dyDescent="0.25">
      <c r="A574" s="103"/>
      <c r="B574" s="103"/>
    </row>
    <row r="575" spans="1:2" s="321" customFormat="1" x14ac:dyDescent="0.25">
      <c r="A575" s="103"/>
      <c r="B575" s="103"/>
    </row>
    <row r="576" spans="1:2" s="321" customFormat="1" x14ac:dyDescent="0.25">
      <c r="A576" s="103"/>
      <c r="B576" s="103"/>
    </row>
    <row r="577" spans="1:2" s="321" customFormat="1" x14ac:dyDescent="0.25">
      <c r="A577" s="103"/>
      <c r="B577" s="101"/>
    </row>
    <row r="578" spans="1:2" s="321" customFormat="1" x14ac:dyDescent="0.25">
      <c r="A578" s="103"/>
    </row>
    <row r="579" spans="1:2" s="321" customFormat="1" x14ac:dyDescent="0.25">
      <c r="A579" s="103"/>
    </row>
    <row r="580" spans="1:2" s="321" customFormat="1" x14ac:dyDescent="0.25">
      <c r="A580" s="103"/>
    </row>
    <row r="581" spans="1:2" s="321" customFormat="1" x14ac:dyDescent="0.25">
      <c r="A581" s="103"/>
    </row>
    <row r="582" spans="1:2" s="321" customFormat="1" x14ac:dyDescent="0.25">
      <c r="A582" s="103"/>
      <c r="B582" s="103"/>
    </row>
    <row r="583" spans="1:2" s="321" customFormat="1" x14ac:dyDescent="0.25">
      <c r="A583" s="103"/>
      <c r="B583" s="103"/>
    </row>
    <row r="584" spans="1:2" s="321" customFormat="1" x14ac:dyDescent="0.25">
      <c r="A584" s="103"/>
      <c r="B584" s="103"/>
    </row>
    <row r="585" spans="1:2" s="321" customFormat="1" x14ac:dyDescent="0.25">
      <c r="A585" s="103"/>
      <c r="B585" s="103"/>
    </row>
    <row r="586" spans="1:2" s="321" customFormat="1" x14ac:dyDescent="0.25">
      <c r="A586" s="103"/>
      <c r="B586" s="103"/>
    </row>
    <row r="587" spans="1:2" s="321" customFormat="1" x14ac:dyDescent="0.25">
      <c r="A587" s="103"/>
      <c r="B587" s="103"/>
    </row>
    <row r="588" spans="1:2" s="321" customFormat="1" x14ac:dyDescent="0.25">
      <c r="A588" s="103"/>
      <c r="B588" s="103"/>
    </row>
    <row r="589" spans="1:2" s="321" customFormat="1" x14ac:dyDescent="0.25">
      <c r="A589" s="103"/>
      <c r="B589" s="103"/>
    </row>
    <row r="590" spans="1:2" s="321" customFormat="1" x14ac:dyDescent="0.25">
      <c r="A590" s="103"/>
      <c r="B590" s="103"/>
    </row>
    <row r="591" spans="1:2" s="321" customFormat="1" x14ac:dyDescent="0.25">
      <c r="A591" s="103"/>
      <c r="B591" s="103"/>
    </row>
    <row r="592" spans="1:2" s="321" customFormat="1" x14ac:dyDescent="0.25">
      <c r="A592" s="103"/>
      <c r="B592" s="103"/>
    </row>
    <row r="593" spans="1:2" s="321" customFormat="1" x14ac:dyDescent="0.25">
      <c r="A593" s="103"/>
      <c r="B593" s="103"/>
    </row>
    <row r="594" spans="1:2" s="321" customFormat="1" x14ac:dyDescent="0.25">
      <c r="A594" s="103"/>
      <c r="B594" s="103"/>
    </row>
    <row r="595" spans="1:2" s="321" customFormat="1" x14ac:dyDescent="0.25">
      <c r="A595" s="103"/>
      <c r="B595" s="103"/>
    </row>
    <row r="596" spans="1:2" s="321" customFormat="1" x14ac:dyDescent="0.25">
      <c r="A596" s="103"/>
      <c r="B596" s="103"/>
    </row>
    <row r="597" spans="1:2" s="321" customFormat="1" x14ac:dyDescent="0.25">
      <c r="A597" s="103"/>
      <c r="B597" s="103"/>
    </row>
    <row r="598" spans="1:2" s="321" customFormat="1" x14ac:dyDescent="0.25">
      <c r="A598" s="103"/>
      <c r="B598" s="103"/>
    </row>
    <row r="599" spans="1:2" s="321" customFormat="1" x14ac:dyDescent="0.25">
      <c r="A599" s="103"/>
      <c r="B599" s="103"/>
    </row>
    <row r="600" spans="1:2" s="321" customFormat="1" x14ac:dyDescent="0.25">
      <c r="A600" s="103"/>
      <c r="B600" s="103"/>
    </row>
    <row r="601" spans="1:2" s="321" customFormat="1" x14ac:dyDescent="0.25">
      <c r="A601" s="103"/>
      <c r="B601" s="103"/>
    </row>
    <row r="602" spans="1:2" s="321" customFormat="1" x14ac:dyDescent="0.25">
      <c r="A602" s="103"/>
      <c r="B602" s="103"/>
    </row>
    <row r="603" spans="1:2" s="321" customFormat="1" x14ac:dyDescent="0.25">
      <c r="A603" s="103"/>
      <c r="B603" s="103"/>
    </row>
    <row r="604" spans="1:2" s="321" customFormat="1" x14ac:dyDescent="0.25">
      <c r="A604" s="103"/>
      <c r="B604" s="103"/>
    </row>
    <row r="605" spans="1:2" s="321" customFormat="1" x14ac:dyDescent="0.25">
      <c r="A605" s="103"/>
      <c r="B605" s="103"/>
    </row>
    <row r="606" spans="1:2" s="321" customFormat="1" x14ac:dyDescent="0.25">
      <c r="A606" s="103"/>
      <c r="B606" s="103"/>
    </row>
    <row r="607" spans="1:2" s="321" customFormat="1" x14ac:dyDescent="0.25">
      <c r="A607" s="103"/>
      <c r="B607" s="103"/>
    </row>
    <row r="608" spans="1:2" s="321" customFormat="1" x14ac:dyDescent="0.25">
      <c r="A608" s="103"/>
      <c r="B608" s="103"/>
    </row>
    <row r="609" spans="1:2" s="321" customFormat="1" x14ac:dyDescent="0.25">
      <c r="A609" s="103"/>
      <c r="B609" s="103"/>
    </row>
    <row r="610" spans="1:2" s="321" customFormat="1" x14ac:dyDescent="0.25">
      <c r="A610" s="103"/>
      <c r="B610" s="103"/>
    </row>
    <row r="611" spans="1:2" s="321" customFormat="1" x14ac:dyDescent="0.25">
      <c r="A611" s="103"/>
      <c r="B611" s="103"/>
    </row>
    <row r="612" spans="1:2" s="321" customFormat="1" x14ac:dyDescent="0.25">
      <c r="A612" s="103"/>
      <c r="B612" s="103"/>
    </row>
    <row r="613" spans="1:2" s="321" customFormat="1" x14ac:dyDescent="0.25">
      <c r="A613" s="103"/>
      <c r="B613" s="103"/>
    </row>
    <row r="614" spans="1:2" s="321" customFormat="1" x14ac:dyDescent="0.25">
      <c r="A614" s="103"/>
      <c r="B614" s="103"/>
    </row>
    <row r="615" spans="1:2" s="321" customFormat="1" x14ac:dyDescent="0.25">
      <c r="A615" s="103"/>
      <c r="B615" s="101"/>
    </row>
    <row r="616" spans="1:2" s="321" customFormat="1" x14ac:dyDescent="0.25">
      <c r="A616" s="103"/>
    </row>
    <row r="617" spans="1:2" s="321" customFormat="1" x14ac:dyDescent="0.25">
      <c r="A617" s="103"/>
    </row>
    <row r="618" spans="1:2" s="321" customFormat="1" x14ac:dyDescent="0.25">
      <c r="A618" s="103"/>
    </row>
    <row r="619" spans="1:2" s="321" customFormat="1" x14ac:dyDescent="0.25">
      <c r="A619" s="103"/>
      <c r="B619" s="103"/>
    </row>
    <row r="620" spans="1:2" s="321" customFormat="1" x14ac:dyDescent="0.25">
      <c r="A620" s="103"/>
      <c r="B620" s="103"/>
    </row>
    <row r="621" spans="1:2" s="321" customFormat="1" x14ac:dyDescent="0.25">
      <c r="A621" s="103"/>
      <c r="B621" s="103"/>
    </row>
    <row r="622" spans="1:2" s="321" customFormat="1" x14ac:dyDescent="0.25">
      <c r="A622" s="103"/>
      <c r="B622" s="103"/>
    </row>
    <row r="623" spans="1:2" s="321" customFormat="1" x14ac:dyDescent="0.25">
      <c r="A623" s="103"/>
      <c r="B623" s="103"/>
    </row>
    <row r="624" spans="1:2" s="321" customFormat="1" x14ac:dyDescent="0.25">
      <c r="A624" s="103"/>
      <c r="B624" s="103"/>
    </row>
    <row r="625" spans="1:2" s="321" customFormat="1" x14ac:dyDescent="0.25">
      <c r="A625" s="103"/>
      <c r="B625" s="103"/>
    </row>
    <row r="626" spans="1:2" s="321" customFormat="1" x14ac:dyDescent="0.25">
      <c r="A626" s="103"/>
      <c r="B626" s="103"/>
    </row>
    <row r="627" spans="1:2" s="321" customFormat="1" x14ac:dyDescent="0.25">
      <c r="A627" s="103"/>
      <c r="B627" s="103"/>
    </row>
    <row r="628" spans="1:2" s="321" customFormat="1" x14ac:dyDescent="0.25">
      <c r="A628" s="103"/>
      <c r="B628" s="103"/>
    </row>
    <row r="629" spans="1:2" s="321" customFormat="1" x14ac:dyDescent="0.25">
      <c r="A629" s="103"/>
      <c r="B629" s="103"/>
    </row>
    <row r="630" spans="1:2" s="321" customFormat="1" x14ac:dyDescent="0.25">
      <c r="A630" s="103"/>
      <c r="B630" s="103"/>
    </row>
    <row r="631" spans="1:2" s="321" customFormat="1" x14ac:dyDescent="0.25">
      <c r="A631" s="103"/>
      <c r="B631" s="103"/>
    </row>
    <row r="632" spans="1:2" s="321" customFormat="1" x14ac:dyDescent="0.25">
      <c r="A632" s="103"/>
      <c r="B632" s="103"/>
    </row>
    <row r="633" spans="1:2" s="321" customFormat="1" x14ac:dyDescent="0.25">
      <c r="A633" s="103"/>
      <c r="B633" s="101"/>
    </row>
    <row r="634" spans="1:2" s="321" customFormat="1" x14ac:dyDescent="0.25">
      <c r="A634" s="103"/>
    </row>
    <row r="635" spans="1:2" s="321" customFormat="1" x14ac:dyDescent="0.25">
      <c r="A635" s="103"/>
    </row>
    <row r="636" spans="1:2" s="321" customFormat="1" x14ac:dyDescent="0.25">
      <c r="A636" s="103"/>
    </row>
    <row r="637" spans="1:2" s="321" customFormat="1" x14ac:dyDescent="0.25">
      <c r="A637" s="103"/>
      <c r="B637" s="103"/>
    </row>
    <row r="638" spans="1:2" s="321" customFormat="1" x14ac:dyDescent="0.25">
      <c r="A638" s="103"/>
      <c r="B638" s="103"/>
    </row>
    <row r="639" spans="1:2" s="321" customFormat="1" x14ac:dyDescent="0.25">
      <c r="A639" s="103"/>
      <c r="B639" s="103"/>
    </row>
    <row r="640" spans="1:2" s="321" customFormat="1" x14ac:dyDescent="0.25">
      <c r="A640" s="103"/>
      <c r="B640" s="103"/>
    </row>
    <row r="641" spans="1:2" s="321" customFormat="1" x14ac:dyDescent="0.25">
      <c r="A641" s="103"/>
      <c r="B641" s="103"/>
    </row>
    <row r="642" spans="1:2" s="321" customFormat="1" x14ac:dyDescent="0.25">
      <c r="A642" s="103"/>
      <c r="B642" s="103"/>
    </row>
    <row r="643" spans="1:2" s="321" customFormat="1" x14ac:dyDescent="0.25">
      <c r="A643" s="103"/>
      <c r="B643" s="103"/>
    </row>
    <row r="644" spans="1:2" s="321" customFormat="1" x14ac:dyDescent="0.25">
      <c r="A644" s="103"/>
      <c r="B644" s="103"/>
    </row>
    <row r="645" spans="1:2" s="321" customFormat="1" x14ac:dyDescent="0.25">
      <c r="A645" s="103"/>
      <c r="B645" s="103"/>
    </row>
    <row r="646" spans="1:2" s="321" customFormat="1" x14ac:dyDescent="0.25">
      <c r="A646" s="103"/>
      <c r="B646" s="103"/>
    </row>
    <row r="647" spans="1:2" s="321" customFormat="1" x14ac:dyDescent="0.25">
      <c r="A647" s="103"/>
      <c r="B647" s="103"/>
    </row>
    <row r="648" spans="1:2" s="321" customFormat="1" x14ac:dyDescent="0.25">
      <c r="A648" s="103"/>
      <c r="B648" s="103"/>
    </row>
    <row r="649" spans="1:2" s="321" customFormat="1" x14ac:dyDescent="0.25">
      <c r="A649" s="103"/>
      <c r="B649" s="103"/>
    </row>
    <row r="650" spans="1:2" s="321" customFormat="1" x14ac:dyDescent="0.25">
      <c r="A650" s="103"/>
      <c r="B650" s="103"/>
    </row>
    <row r="651" spans="1:2" s="321" customFormat="1" x14ac:dyDescent="0.25">
      <c r="A651" s="103"/>
      <c r="B651" s="103"/>
    </row>
    <row r="652" spans="1:2" s="321" customFormat="1" x14ac:dyDescent="0.25">
      <c r="A652" s="103"/>
      <c r="B652" s="103"/>
    </row>
    <row r="653" spans="1:2" s="321" customFormat="1" x14ac:dyDescent="0.25">
      <c r="A653" s="103"/>
      <c r="B653" s="103"/>
    </row>
    <row r="654" spans="1:2" s="321" customFormat="1" x14ac:dyDescent="0.25">
      <c r="A654" s="103"/>
      <c r="B654" s="103"/>
    </row>
    <row r="655" spans="1:2" s="321" customFormat="1" x14ac:dyDescent="0.25">
      <c r="A655" s="103"/>
      <c r="B655" s="103"/>
    </row>
    <row r="656" spans="1:2" s="321" customFormat="1" x14ac:dyDescent="0.25">
      <c r="A656" s="103"/>
      <c r="B656" s="103"/>
    </row>
    <row r="657" spans="1:2" s="321" customFormat="1" x14ac:dyDescent="0.25">
      <c r="A657" s="103"/>
      <c r="B657" s="103"/>
    </row>
    <row r="658" spans="1:2" s="321" customFormat="1" x14ac:dyDescent="0.25">
      <c r="A658" s="103"/>
      <c r="B658" s="103"/>
    </row>
    <row r="659" spans="1:2" s="321" customFormat="1" x14ac:dyDescent="0.25">
      <c r="A659" s="103"/>
      <c r="B659" s="103"/>
    </row>
    <row r="660" spans="1:2" s="321" customFormat="1" x14ac:dyDescent="0.25">
      <c r="A660" s="103"/>
      <c r="B660" s="103"/>
    </row>
    <row r="661" spans="1:2" s="321" customFormat="1" x14ac:dyDescent="0.25">
      <c r="A661" s="103"/>
      <c r="B661" s="103"/>
    </row>
    <row r="662" spans="1:2" s="321" customFormat="1" x14ac:dyDescent="0.25">
      <c r="A662" s="103"/>
      <c r="B662" s="103"/>
    </row>
    <row r="663" spans="1:2" s="321" customFormat="1" x14ac:dyDescent="0.25">
      <c r="A663" s="103"/>
      <c r="B663" s="103"/>
    </row>
    <row r="664" spans="1:2" s="321" customFormat="1" x14ac:dyDescent="0.25">
      <c r="A664" s="103"/>
      <c r="B664" s="103"/>
    </row>
    <row r="665" spans="1:2" s="321" customFormat="1" x14ac:dyDescent="0.25">
      <c r="A665" s="103"/>
      <c r="B665" s="103"/>
    </row>
    <row r="666" spans="1:2" s="321" customFormat="1" x14ac:dyDescent="0.25">
      <c r="A666" s="103"/>
      <c r="B666" s="101"/>
    </row>
    <row r="667" spans="1:2" s="321" customFormat="1" x14ac:dyDescent="0.25">
      <c r="A667" s="103"/>
    </row>
    <row r="668" spans="1:2" s="321" customFormat="1" x14ac:dyDescent="0.25">
      <c r="A668" s="103"/>
    </row>
    <row r="669" spans="1:2" s="321" customFormat="1" x14ac:dyDescent="0.25">
      <c r="A669" s="103"/>
    </row>
    <row r="670" spans="1:2" s="321" customFormat="1" x14ac:dyDescent="0.25">
      <c r="A670" s="103"/>
    </row>
    <row r="671" spans="1:2" s="321" customFormat="1" x14ac:dyDescent="0.25">
      <c r="A671" s="103"/>
      <c r="B671" s="101"/>
    </row>
    <row r="672" spans="1:2" s="321" customFormat="1" x14ac:dyDescent="0.25">
      <c r="A672" s="103"/>
    </row>
    <row r="673" spans="1:2" s="321" customFormat="1" x14ac:dyDescent="0.25">
      <c r="A673" s="103"/>
    </row>
    <row r="674" spans="1:2" s="321" customFormat="1" x14ac:dyDescent="0.25">
      <c r="A674" s="103"/>
    </row>
    <row r="675" spans="1:2" s="321" customFormat="1" x14ac:dyDescent="0.25">
      <c r="A675" s="103"/>
    </row>
    <row r="676" spans="1:2" s="321" customFormat="1" x14ac:dyDescent="0.25">
      <c r="A676" s="103"/>
    </row>
    <row r="677" spans="1:2" s="321" customFormat="1" x14ac:dyDescent="0.25">
      <c r="A677" s="103"/>
    </row>
    <row r="678" spans="1:2" s="321" customFormat="1" x14ac:dyDescent="0.25">
      <c r="A678" s="103"/>
      <c r="B678" s="103"/>
    </row>
    <row r="679" spans="1:2" s="321" customFormat="1" x14ac:dyDescent="0.25">
      <c r="A679" s="103"/>
      <c r="B679" s="103"/>
    </row>
    <row r="680" spans="1:2" s="321" customFormat="1" x14ac:dyDescent="0.25">
      <c r="A680" s="103"/>
      <c r="B680" s="103"/>
    </row>
    <row r="681" spans="1:2" s="321" customFormat="1" x14ac:dyDescent="0.25">
      <c r="A681" s="103"/>
      <c r="B681" s="103"/>
    </row>
    <row r="682" spans="1:2" s="321" customFormat="1" x14ac:dyDescent="0.25">
      <c r="A682" s="103"/>
      <c r="B682" s="103"/>
    </row>
    <row r="683" spans="1:2" s="321" customFormat="1" x14ac:dyDescent="0.25">
      <c r="A683" s="103"/>
      <c r="B683" s="103"/>
    </row>
    <row r="684" spans="1:2" s="321" customFormat="1" x14ac:dyDescent="0.25">
      <c r="A684" s="103"/>
      <c r="B684" s="103"/>
    </row>
    <row r="685" spans="1:2" s="321" customFormat="1" x14ac:dyDescent="0.25">
      <c r="A685" s="103"/>
      <c r="B685" s="103"/>
    </row>
    <row r="686" spans="1:2" s="321" customFormat="1" x14ac:dyDescent="0.25">
      <c r="A686" s="103"/>
      <c r="B686" s="103"/>
    </row>
    <row r="687" spans="1:2" s="321" customFormat="1" x14ac:dyDescent="0.25">
      <c r="A687" s="103"/>
      <c r="B687" s="103"/>
    </row>
    <row r="688" spans="1:2" s="321" customFormat="1" x14ac:dyDescent="0.25">
      <c r="A688" s="103"/>
      <c r="B688" s="103"/>
    </row>
    <row r="689" spans="1:2" s="321" customFormat="1" x14ac:dyDescent="0.25">
      <c r="A689" s="103"/>
      <c r="B689" s="103"/>
    </row>
    <row r="690" spans="1:2" s="321" customFormat="1" x14ac:dyDescent="0.25">
      <c r="A690" s="103"/>
      <c r="B690" s="103"/>
    </row>
    <row r="691" spans="1:2" s="321" customFormat="1" x14ac:dyDescent="0.25">
      <c r="A691" s="103"/>
      <c r="B691" s="103"/>
    </row>
    <row r="692" spans="1:2" s="321" customFormat="1" x14ac:dyDescent="0.25">
      <c r="A692" s="103"/>
      <c r="B692" s="103"/>
    </row>
    <row r="693" spans="1:2" s="321" customFormat="1" x14ac:dyDescent="0.25">
      <c r="A693" s="103"/>
      <c r="B693" s="103"/>
    </row>
    <row r="694" spans="1:2" s="321" customFormat="1" x14ac:dyDescent="0.25">
      <c r="A694" s="103"/>
      <c r="B694" s="101"/>
    </row>
    <row r="695" spans="1:2" s="321" customFormat="1" x14ac:dyDescent="0.25">
      <c r="A695" s="103"/>
    </row>
    <row r="696" spans="1:2" s="321" customFormat="1" x14ac:dyDescent="0.25">
      <c r="A696" s="103"/>
    </row>
    <row r="697" spans="1:2" s="321" customFormat="1" x14ac:dyDescent="0.25">
      <c r="A697" s="103"/>
    </row>
    <row r="698" spans="1:2" s="321" customFormat="1" x14ac:dyDescent="0.25">
      <c r="A698" s="103"/>
      <c r="B698" s="103"/>
    </row>
    <row r="699" spans="1:2" s="321" customFormat="1" x14ac:dyDescent="0.25">
      <c r="A699" s="103"/>
      <c r="B699" s="103"/>
    </row>
    <row r="700" spans="1:2" s="321" customFormat="1" x14ac:dyDescent="0.25">
      <c r="A700" s="103"/>
      <c r="B700" s="103"/>
    </row>
    <row r="701" spans="1:2" s="321" customFormat="1" x14ac:dyDescent="0.25">
      <c r="A701" s="103"/>
      <c r="B701" s="103"/>
    </row>
    <row r="702" spans="1:2" s="321" customFormat="1" x14ac:dyDescent="0.25">
      <c r="A702" s="103"/>
      <c r="B702" s="103"/>
    </row>
    <row r="703" spans="1:2" s="321" customFormat="1" x14ac:dyDescent="0.25">
      <c r="A703" s="103"/>
      <c r="B703" s="103"/>
    </row>
    <row r="704" spans="1:2" s="321" customFormat="1" x14ac:dyDescent="0.25">
      <c r="A704" s="103"/>
      <c r="B704" s="103"/>
    </row>
    <row r="705" spans="1:2" s="321" customFormat="1" x14ac:dyDescent="0.25">
      <c r="A705" s="103"/>
      <c r="B705" s="103"/>
    </row>
    <row r="706" spans="1:2" s="321" customFormat="1" x14ac:dyDescent="0.25">
      <c r="A706" s="103"/>
      <c r="B706" s="103"/>
    </row>
    <row r="707" spans="1:2" s="321" customFormat="1" x14ac:dyDescent="0.25">
      <c r="A707" s="103"/>
      <c r="B707" s="103"/>
    </row>
    <row r="708" spans="1:2" s="321" customFormat="1" x14ac:dyDescent="0.25">
      <c r="A708" s="103"/>
      <c r="B708" s="103"/>
    </row>
    <row r="709" spans="1:2" s="321" customFormat="1" x14ac:dyDescent="0.25">
      <c r="A709" s="103"/>
      <c r="B709" s="103"/>
    </row>
    <row r="710" spans="1:2" s="321" customFormat="1" x14ac:dyDescent="0.25">
      <c r="A710" s="103"/>
      <c r="B710" s="103"/>
    </row>
    <row r="711" spans="1:2" s="321" customFormat="1" x14ac:dyDescent="0.25">
      <c r="A711" s="103"/>
      <c r="B711" s="103"/>
    </row>
    <row r="712" spans="1:2" s="321" customFormat="1" x14ac:dyDescent="0.25">
      <c r="A712" s="103"/>
      <c r="B712" s="101"/>
    </row>
    <row r="713" spans="1:2" s="321" customFormat="1" x14ac:dyDescent="0.25">
      <c r="A713" s="103"/>
    </row>
    <row r="714" spans="1:2" s="321" customFormat="1" x14ac:dyDescent="0.25">
      <c r="A714" s="103"/>
    </row>
    <row r="715" spans="1:2" s="321" customFormat="1" x14ac:dyDescent="0.25">
      <c r="A715" s="103"/>
    </row>
    <row r="716" spans="1:2" s="321" customFormat="1" x14ac:dyDescent="0.25">
      <c r="A716" s="103"/>
      <c r="B716" s="103"/>
    </row>
    <row r="717" spans="1:2" s="321" customFormat="1" x14ac:dyDescent="0.25">
      <c r="A717" s="103"/>
      <c r="B717" s="103"/>
    </row>
    <row r="718" spans="1:2" s="321" customFormat="1" x14ac:dyDescent="0.25">
      <c r="A718" s="103"/>
      <c r="B718" s="103"/>
    </row>
    <row r="719" spans="1:2" s="321" customFormat="1" x14ac:dyDescent="0.25">
      <c r="A719" s="103"/>
      <c r="B719" s="103"/>
    </row>
    <row r="720" spans="1:2" s="321" customFormat="1" x14ac:dyDescent="0.25">
      <c r="A720" s="103"/>
      <c r="B720" s="103"/>
    </row>
    <row r="721" spans="1:2" s="321" customFormat="1" x14ac:dyDescent="0.25">
      <c r="A721" s="103"/>
      <c r="B721" s="103"/>
    </row>
    <row r="722" spans="1:2" s="321" customFormat="1" x14ac:dyDescent="0.25">
      <c r="A722" s="103"/>
      <c r="B722" s="103"/>
    </row>
    <row r="723" spans="1:2" s="321" customFormat="1" x14ac:dyDescent="0.25">
      <c r="A723" s="103"/>
      <c r="B723" s="103"/>
    </row>
    <row r="724" spans="1:2" s="321" customFormat="1" x14ac:dyDescent="0.25">
      <c r="A724" s="103"/>
      <c r="B724" s="103"/>
    </row>
    <row r="725" spans="1:2" s="321" customFormat="1" x14ac:dyDescent="0.25">
      <c r="A725" s="103"/>
      <c r="B725" s="103"/>
    </row>
    <row r="726" spans="1:2" s="321" customFormat="1" x14ac:dyDescent="0.25">
      <c r="A726" s="103"/>
      <c r="B726" s="103"/>
    </row>
    <row r="727" spans="1:2" s="321" customFormat="1" x14ac:dyDescent="0.25">
      <c r="A727" s="103"/>
      <c r="B727" s="103"/>
    </row>
    <row r="728" spans="1:2" s="321" customFormat="1" x14ac:dyDescent="0.25">
      <c r="A728" s="103"/>
      <c r="B728" s="103"/>
    </row>
    <row r="729" spans="1:2" s="321" customFormat="1" x14ac:dyDescent="0.25">
      <c r="A729" s="103"/>
      <c r="B729" s="103"/>
    </row>
    <row r="730" spans="1:2" s="321" customFormat="1" x14ac:dyDescent="0.25">
      <c r="A730" s="103"/>
      <c r="B730" s="103"/>
    </row>
    <row r="731" spans="1:2" s="321" customFormat="1" x14ac:dyDescent="0.25">
      <c r="A731" s="103"/>
      <c r="B731" s="103"/>
    </row>
    <row r="732" spans="1:2" s="321" customFormat="1" x14ac:dyDescent="0.25">
      <c r="A732" s="103"/>
      <c r="B732" s="103"/>
    </row>
    <row r="733" spans="1:2" s="321" customFormat="1" x14ac:dyDescent="0.25">
      <c r="A733" s="103"/>
      <c r="B733" s="103"/>
    </row>
    <row r="734" spans="1:2" s="321" customFormat="1" x14ac:dyDescent="0.25">
      <c r="A734" s="103"/>
      <c r="B734" s="103"/>
    </row>
    <row r="735" spans="1:2" s="321" customFormat="1" x14ac:dyDescent="0.25">
      <c r="A735" s="103"/>
      <c r="B735" s="103"/>
    </row>
    <row r="736" spans="1:2" s="321" customFormat="1" x14ac:dyDescent="0.25">
      <c r="A736" s="103"/>
      <c r="B736" s="103"/>
    </row>
    <row r="737" spans="1:2" s="321" customFormat="1" x14ac:dyDescent="0.25">
      <c r="A737" s="103"/>
      <c r="B737" s="103"/>
    </row>
    <row r="738" spans="1:2" s="321" customFormat="1" x14ac:dyDescent="0.25">
      <c r="A738" s="103"/>
      <c r="B738" s="103"/>
    </row>
    <row r="739" spans="1:2" s="321" customFormat="1" x14ac:dyDescent="0.25">
      <c r="A739" s="103"/>
      <c r="B739" s="103"/>
    </row>
    <row r="740" spans="1:2" s="321" customFormat="1" x14ac:dyDescent="0.25">
      <c r="A740" s="103"/>
      <c r="B740" s="103"/>
    </row>
    <row r="741" spans="1:2" s="321" customFormat="1" x14ac:dyDescent="0.25">
      <c r="A741" s="103"/>
      <c r="B741" s="103"/>
    </row>
    <row r="742" spans="1:2" s="321" customFormat="1" x14ac:dyDescent="0.25">
      <c r="A742" s="103"/>
      <c r="B742" s="103"/>
    </row>
    <row r="743" spans="1:2" s="321" customFormat="1" x14ac:dyDescent="0.25">
      <c r="A743" s="103"/>
      <c r="B743" s="103"/>
    </row>
    <row r="744" spans="1:2" s="321" customFormat="1" x14ac:dyDescent="0.25">
      <c r="A744" s="103"/>
      <c r="B744" s="103"/>
    </row>
    <row r="745" spans="1:2" s="321" customFormat="1" x14ac:dyDescent="0.25">
      <c r="A745" s="103"/>
      <c r="B745" s="103"/>
    </row>
    <row r="746" spans="1:2" s="321" customFormat="1" x14ac:dyDescent="0.25">
      <c r="A746" s="103"/>
      <c r="B746" s="103"/>
    </row>
    <row r="747" spans="1:2" s="321" customFormat="1" x14ac:dyDescent="0.25">
      <c r="A747" s="103"/>
      <c r="B747" s="103"/>
    </row>
    <row r="748" spans="1:2" s="321" customFormat="1" x14ac:dyDescent="0.25">
      <c r="A748" s="103"/>
      <c r="B748" s="103"/>
    </row>
    <row r="749" spans="1:2" s="321" customFormat="1" x14ac:dyDescent="0.25">
      <c r="A749" s="103"/>
      <c r="B749" s="103"/>
    </row>
    <row r="750" spans="1:2" s="321" customFormat="1" x14ac:dyDescent="0.25">
      <c r="A750" s="103"/>
      <c r="B750" s="103"/>
    </row>
    <row r="751" spans="1:2" s="321" customFormat="1" x14ac:dyDescent="0.25">
      <c r="A751" s="103"/>
      <c r="B751" s="103"/>
    </row>
    <row r="752" spans="1:2" s="321" customFormat="1" x14ac:dyDescent="0.25">
      <c r="A752" s="103"/>
      <c r="B752" s="103"/>
    </row>
    <row r="753" spans="1:2" s="321" customFormat="1" x14ac:dyDescent="0.25">
      <c r="A753" s="103"/>
      <c r="B753" s="103"/>
    </row>
    <row r="754" spans="1:2" s="321" customFormat="1" x14ac:dyDescent="0.25">
      <c r="A754" s="103"/>
      <c r="B754" s="103"/>
    </row>
    <row r="755" spans="1:2" s="321" customFormat="1" x14ac:dyDescent="0.25">
      <c r="A755" s="103"/>
      <c r="B755" s="103"/>
    </row>
    <row r="756" spans="1:2" s="321" customFormat="1" x14ac:dyDescent="0.25">
      <c r="A756" s="103"/>
      <c r="B756" s="103"/>
    </row>
    <row r="757" spans="1:2" s="321" customFormat="1" x14ac:dyDescent="0.25">
      <c r="A757" s="103"/>
      <c r="B757" s="103"/>
    </row>
    <row r="758" spans="1:2" s="321" customFormat="1" x14ac:dyDescent="0.25">
      <c r="A758" s="103"/>
      <c r="B758" s="103"/>
    </row>
    <row r="759" spans="1:2" s="321" customFormat="1" x14ac:dyDescent="0.25">
      <c r="A759" s="103"/>
      <c r="B759" s="103"/>
    </row>
    <row r="760" spans="1:2" s="321" customFormat="1" x14ac:dyDescent="0.25">
      <c r="A760" s="103"/>
      <c r="B760" s="103"/>
    </row>
    <row r="761" spans="1:2" s="321" customFormat="1" x14ac:dyDescent="0.25">
      <c r="A761" s="103"/>
      <c r="B761" s="103"/>
    </row>
    <row r="762" spans="1:2" s="321" customFormat="1" x14ac:dyDescent="0.25">
      <c r="A762" s="103"/>
      <c r="B762" s="103"/>
    </row>
    <row r="763" spans="1:2" s="321" customFormat="1" x14ac:dyDescent="0.25">
      <c r="A763" s="103"/>
      <c r="B763" s="103"/>
    </row>
    <row r="764" spans="1:2" s="321" customFormat="1" x14ac:dyDescent="0.25">
      <c r="A764" s="103"/>
      <c r="B764" s="103"/>
    </row>
    <row r="765" spans="1:2" s="321" customFormat="1" x14ac:dyDescent="0.25">
      <c r="A765" s="103"/>
      <c r="B765" s="103"/>
    </row>
    <row r="766" spans="1:2" s="321" customFormat="1" x14ac:dyDescent="0.25">
      <c r="A766" s="103"/>
      <c r="B766" s="103"/>
    </row>
    <row r="767" spans="1:2" s="321" customFormat="1" x14ac:dyDescent="0.25">
      <c r="A767" s="103"/>
      <c r="B767" s="103"/>
    </row>
    <row r="768" spans="1:2" s="321" customFormat="1" x14ac:dyDescent="0.25">
      <c r="A768" s="103"/>
      <c r="B768" s="103"/>
    </row>
    <row r="769" spans="1:2" s="321" customFormat="1" x14ac:dyDescent="0.25">
      <c r="A769" s="103"/>
      <c r="B769" s="103"/>
    </row>
    <row r="770" spans="1:2" s="321" customFormat="1" x14ac:dyDescent="0.25">
      <c r="A770" s="103"/>
      <c r="B770" s="103"/>
    </row>
    <row r="771" spans="1:2" s="321" customFormat="1" x14ac:dyDescent="0.25">
      <c r="A771" s="103"/>
      <c r="B771" s="103"/>
    </row>
    <row r="772" spans="1:2" s="321" customFormat="1" x14ac:dyDescent="0.25">
      <c r="A772" s="103"/>
      <c r="B772" s="101"/>
    </row>
    <row r="773" spans="1:2" s="321" customFormat="1" x14ac:dyDescent="0.25">
      <c r="A773" s="103"/>
    </row>
    <row r="774" spans="1:2" s="321" customFormat="1" x14ac:dyDescent="0.25">
      <c r="A774" s="103"/>
    </row>
    <row r="775" spans="1:2" s="321" customFormat="1" x14ac:dyDescent="0.25">
      <c r="A775" s="103"/>
    </row>
    <row r="776" spans="1:2" s="321" customFormat="1" x14ac:dyDescent="0.25">
      <c r="A776" s="103"/>
    </row>
    <row r="777" spans="1:2" s="321" customFormat="1" x14ac:dyDescent="0.25">
      <c r="A777" s="103"/>
      <c r="B777" s="103"/>
    </row>
    <row r="778" spans="1:2" s="321" customFormat="1" x14ac:dyDescent="0.25">
      <c r="A778" s="103"/>
      <c r="B778" s="103"/>
    </row>
    <row r="779" spans="1:2" s="321" customFormat="1" x14ac:dyDescent="0.25">
      <c r="A779" s="103"/>
      <c r="B779" s="103"/>
    </row>
    <row r="780" spans="1:2" s="321" customFormat="1" x14ac:dyDescent="0.25">
      <c r="A780" s="103"/>
      <c r="B780" s="103"/>
    </row>
    <row r="781" spans="1:2" s="321" customFormat="1" x14ac:dyDescent="0.25">
      <c r="A781" s="103"/>
      <c r="B781" s="103"/>
    </row>
    <row r="782" spans="1:2" s="321" customFormat="1" x14ac:dyDescent="0.25">
      <c r="A782" s="103"/>
      <c r="B782" s="103"/>
    </row>
    <row r="783" spans="1:2" s="321" customFormat="1" x14ac:dyDescent="0.25">
      <c r="A783" s="103"/>
      <c r="B783" s="103"/>
    </row>
    <row r="784" spans="1:2" s="321" customFormat="1" x14ac:dyDescent="0.25">
      <c r="A784" s="103"/>
      <c r="B784" s="103"/>
    </row>
    <row r="785" spans="1:2" s="321" customFormat="1" x14ac:dyDescent="0.25">
      <c r="A785" s="103"/>
      <c r="B785" s="101"/>
    </row>
    <row r="786" spans="1:2" s="321" customFormat="1" x14ac:dyDescent="0.25">
      <c r="A786" s="103"/>
    </row>
    <row r="787" spans="1:2" s="321" customFormat="1" x14ac:dyDescent="0.25">
      <c r="A787" s="103"/>
    </row>
    <row r="788" spans="1:2" s="321" customFormat="1" x14ac:dyDescent="0.25">
      <c r="A788" s="103"/>
    </row>
    <row r="789" spans="1:2" s="321" customFormat="1" x14ac:dyDescent="0.25">
      <c r="A789" s="103"/>
      <c r="B789" s="103"/>
    </row>
    <row r="790" spans="1:2" s="321" customFormat="1" x14ac:dyDescent="0.25">
      <c r="A790" s="103"/>
      <c r="B790" s="103"/>
    </row>
    <row r="791" spans="1:2" s="321" customFormat="1" x14ac:dyDescent="0.25">
      <c r="A791" s="103"/>
      <c r="B791" s="103"/>
    </row>
    <row r="792" spans="1:2" s="321" customFormat="1" x14ac:dyDescent="0.25">
      <c r="A792" s="103"/>
      <c r="B792" s="103"/>
    </row>
    <row r="793" spans="1:2" s="321" customFormat="1" x14ac:dyDescent="0.25">
      <c r="A793" s="103"/>
      <c r="B793" s="103"/>
    </row>
    <row r="794" spans="1:2" s="321" customFormat="1" x14ac:dyDescent="0.25">
      <c r="A794" s="103"/>
      <c r="B794" s="103"/>
    </row>
    <row r="795" spans="1:2" s="321" customFormat="1" x14ac:dyDescent="0.25">
      <c r="A795" s="103"/>
      <c r="B795" s="103"/>
    </row>
    <row r="796" spans="1:2" s="321" customFormat="1" x14ac:dyDescent="0.25">
      <c r="A796" s="103"/>
      <c r="B796" s="103"/>
    </row>
    <row r="797" spans="1:2" s="321" customFormat="1" x14ac:dyDescent="0.25">
      <c r="A797" s="103"/>
      <c r="B797" s="101"/>
    </row>
    <row r="798" spans="1:2" s="321" customFormat="1" x14ac:dyDescent="0.25">
      <c r="A798" s="103"/>
    </row>
    <row r="799" spans="1:2" s="321" customFormat="1" x14ac:dyDescent="0.25">
      <c r="A799" s="103"/>
    </row>
    <row r="800" spans="1:2" s="321" customFormat="1" x14ac:dyDescent="0.25">
      <c r="A800" s="103"/>
    </row>
    <row r="801" spans="1:2" s="321" customFormat="1" x14ac:dyDescent="0.25">
      <c r="A801" s="103"/>
      <c r="B801" s="101"/>
    </row>
    <row r="802" spans="1:2" s="321" customFormat="1" x14ac:dyDescent="0.25">
      <c r="A802" s="103"/>
    </row>
    <row r="803" spans="1:2" s="321" customFormat="1" x14ac:dyDescent="0.25">
      <c r="A803" s="103"/>
    </row>
    <row r="804" spans="1:2" s="321" customFormat="1" x14ac:dyDescent="0.25">
      <c r="A804" s="103"/>
    </row>
    <row r="805" spans="1:2" s="321" customFormat="1" x14ac:dyDescent="0.25">
      <c r="A805" s="103"/>
      <c r="B805" s="103"/>
    </row>
    <row r="806" spans="1:2" s="321" customFormat="1" x14ac:dyDescent="0.25">
      <c r="A806" s="103"/>
      <c r="B806" s="103"/>
    </row>
    <row r="807" spans="1:2" s="321" customFormat="1" x14ac:dyDescent="0.25">
      <c r="A807" s="103"/>
      <c r="B807" s="103"/>
    </row>
    <row r="808" spans="1:2" s="321" customFormat="1" x14ac:dyDescent="0.25">
      <c r="A808" s="103"/>
      <c r="B808" s="103"/>
    </row>
    <row r="809" spans="1:2" s="321" customFormat="1" x14ac:dyDescent="0.25">
      <c r="A809" s="103"/>
      <c r="B809" s="101"/>
    </row>
    <row r="810" spans="1:2" s="321" customFormat="1" x14ac:dyDescent="0.25">
      <c r="A810" s="103"/>
    </row>
    <row r="811" spans="1:2" s="321" customFormat="1" x14ac:dyDescent="0.25">
      <c r="A811" s="103"/>
    </row>
    <row r="812" spans="1:2" s="321" customFormat="1" x14ac:dyDescent="0.25">
      <c r="A812" s="103"/>
    </row>
    <row r="813" spans="1:2" s="321" customFormat="1" x14ac:dyDescent="0.25">
      <c r="A813" s="103"/>
    </row>
    <row r="814" spans="1:2" s="321" customFormat="1" x14ac:dyDescent="0.25">
      <c r="A814" s="103"/>
      <c r="B814" s="101"/>
    </row>
    <row r="815" spans="1:2" s="321" customFormat="1" x14ac:dyDescent="0.25">
      <c r="A815" s="103"/>
    </row>
    <row r="816" spans="1:2" s="321" customFormat="1" x14ac:dyDescent="0.25">
      <c r="A816" s="103"/>
    </row>
    <row r="817" spans="1:2" s="321" customFormat="1" x14ac:dyDescent="0.25">
      <c r="A817" s="103"/>
    </row>
    <row r="818" spans="1:2" s="321" customFormat="1" x14ac:dyDescent="0.25">
      <c r="A818" s="103"/>
    </row>
    <row r="819" spans="1:2" s="321" customFormat="1" x14ac:dyDescent="0.25">
      <c r="A819" s="103"/>
      <c r="B819" s="103"/>
    </row>
    <row r="820" spans="1:2" s="321" customFormat="1" x14ac:dyDescent="0.25">
      <c r="A820" s="103"/>
      <c r="B820" s="103"/>
    </row>
    <row r="821" spans="1:2" s="321" customFormat="1" x14ac:dyDescent="0.25">
      <c r="A821" s="103"/>
      <c r="B821" s="103"/>
    </row>
    <row r="822" spans="1:2" s="321" customFormat="1" x14ac:dyDescent="0.25">
      <c r="A822" s="103"/>
      <c r="B822" s="103"/>
    </row>
    <row r="823" spans="1:2" s="321" customFormat="1" x14ac:dyDescent="0.25">
      <c r="A823" s="103"/>
      <c r="B823" s="103"/>
    </row>
    <row r="824" spans="1:2" s="321" customFormat="1" x14ac:dyDescent="0.25">
      <c r="A824" s="103"/>
      <c r="B824" s="103"/>
    </row>
    <row r="825" spans="1:2" s="321" customFormat="1" x14ac:dyDescent="0.25">
      <c r="A825" s="103"/>
      <c r="B825" s="103"/>
    </row>
    <row r="826" spans="1:2" s="321" customFormat="1" x14ac:dyDescent="0.25">
      <c r="A826" s="103"/>
      <c r="B826" s="103"/>
    </row>
    <row r="827" spans="1:2" s="321" customFormat="1" x14ac:dyDescent="0.25">
      <c r="A827" s="103"/>
      <c r="B827" s="103"/>
    </row>
    <row r="828" spans="1:2" s="321" customFormat="1" x14ac:dyDescent="0.25">
      <c r="A828" s="103"/>
      <c r="B828" s="103"/>
    </row>
    <row r="829" spans="1:2" s="321" customFormat="1" x14ac:dyDescent="0.25">
      <c r="A829" s="103"/>
      <c r="B829" s="103"/>
    </row>
    <row r="830" spans="1:2" s="321" customFormat="1" x14ac:dyDescent="0.25">
      <c r="A830" s="103"/>
      <c r="B830" s="103"/>
    </row>
    <row r="831" spans="1:2" s="321" customFormat="1" x14ac:dyDescent="0.25">
      <c r="A831" s="103"/>
      <c r="B831" s="103"/>
    </row>
    <row r="832" spans="1:2" s="321" customFormat="1" x14ac:dyDescent="0.25">
      <c r="A832" s="103"/>
      <c r="B832" s="103"/>
    </row>
    <row r="833" spans="1:2" s="321" customFormat="1" x14ac:dyDescent="0.25">
      <c r="A833" s="103"/>
      <c r="B833" s="103"/>
    </row>
    <row r="834" spans="1:2" s="321" customFormat="1" x14ac:dyDescent="0.25">
      <c r="A834" s="103"/>
      <c r="B834" s="103"/>
    </row>
    <row r="835" spans="1:2" s="321" customFormat="1" x14ac:dyDescent="0.25">
      <c r="A835" s="103"/>
      <c r="B835" s="103"/>
    </row>
    <row r="836" spans="1:2" s="321" customFormat="1" x14ac:dyDescent="0.25">
      <c r="A836" s="103"/>
      <c r="B836" s="103"/>
    </row>
    <row r="837" spans="1:2" s="321" customFormat="1" x14ac:dyDescent="0.25">
      <c r="A837" s="103"/>
      <c r="B837" s="103"/>
    </row>
    <row r="838" spans="1:2" s="321" customFormat="1" x14ac:dyDescent="0.25">
      <c r="A838" s="103"/>
      <c r="B838" s="103"/>
    </row>
    <row r="839" spans="1:2" s="321" customFormat="1" x14ac:dyDescent="0.25">
      <c r="A839" s="103"/>
      <c r="B839" s="103"/>
    </row>
    <row r="840" spans="1:2" s="321" customFormat="1" x14ac:dyDescent="0.25">
      <c r="A840" s="103"/>
      <c r="B840" s="103"/>
    </row>
    <row r="841" spans="1:2" s="321" customFormat="1" x14ac:dyDescent="0.25">
      <c r="A841" s="103"/>
      <c r="B841" s="101"/>
    </row>
    <row r="842" spans="1:2" s="321" customFormat="1" x14ac:dyDescent="0.25">
      <c r="A842" s="103"/>
    </row>
    <row r="843" spans="1:2" s="321" customFormat="1" x14ac:dyDescent="0.25">
      <c r="A843" s="103"/>
    </row>
    <row r="844" spans="1:2" s="321" customFormat="1" x14ac:dyDescent="0.25">
      <c r="A844" s="103"/>
    </row>
    <row r="845" spans="1:2" s="321" customFormat="1" x14ac:dyDescent="0.25">
      <c r="A845" s="103"/>
    </row>
    <row r="846" spans="1:2" s="321" customFormat="1" x14ac:dyDescent="0.25">
      <c r="A846" s="103"/>
      <c r="B846" s="103"/>
    </row>
    <row r="847" spans="1:2" s="321" customFormat="1" x14ac:dyDescent="0.25">
      <c r="A847" s="103"/>
      <c r="B847" s="103"/>
    </row>
    <row r="848" spans="1:2" s="321" customFormat="1" x14ac:dyDescent="0.25">
      <c r="A848" s="103"/>
      <c r="B848" s="103"/>
    </row>
    <row r="849" spans="1:2" s="321" customFormat="1" x14ac:dyDescent="0.25">
      <c r="A849" s="103"/>
      <c r="B849" s="103"/>
    </row>
    <row r="850" spans="1:2" s="321" customFormat="1" x14ac:dyDescent="0.25">
      <c r="A850" s="103"/>
      <c r="B850" s="103"/>
    </row>
    <row r="851" spans="1:2" s="321" customFormat="1" x14ac:dyDescent="0.25">
      <c r="A851" s="103"/>
      <c r="B851" s="101"/>
    </row>
    <row r="852" spans="1:2" s="321" customFormat="1" x14ac:dyDescent="0.25">
      <c r="A852" s="103"/>
    </row>
    <row r="853" spans="1:2" s="321" customFormat="1" x14ac:dyDescent="0.25">
      <c r="A853" s="103"/>
    </row>
    <row r="854" spans="1:2" s="321" customFormat="1" x14ac:dyDescent="0.25">
      <c r="A854" s="103"/>
    </row>
    <row r="855" spans="1:2" s="321" customFormat="1" x14ac:dyDescent="0.25">
      <c r="A855" s="103"/>
    </row>
    <row r="856" spans="1:2" s="321" customFormat="1" x14ac:dyDescent="0.25">
      <c r="A856" s="103"/>
      <c r="B856" s="103"/>
    </row>
    <row r="857" spans="1:2" s="321" customFormat="1" x14ac:dyDescent="0.25">
      <c r="A857" s="103"/>
      <c r="B857" s="103"/>
    </row>
    <row r="858" spans="1:2" s="321" customFormat="1" x14ac:dyDescent="0.25">
      <c r="A858" s="103"/>
      <c r="B858" s="103"/>
    </row>
    <row r="859" spans="1:2" s="321" customFormat="1" x14ac:dyDescent="0.25">
      <c r="A859" s="103"/>
      <c r="B859" s="103"/>
    </row>
    <row r="860" spans="1:2" s="321" customFormat="1" x14ac:dyDescent="0.25">
      <c r="A860" s="103"/>
      <c r="B860" s="103"/>
    </row>
    <row r="861" spans="1:2" s="321" customFormat="1" x14ac:dyDescent="0.25">
      <c r="A861" s="103"/>
      <c r="B861" s="103"/>
    </row>
    <row r="862" spans="1:2" s="321" customFormat="1" x14ac:dyDescent="0.25">
      <c r="A862" s="103"/>
      <c r="B862" s="103"/>
    </row>
    <row r="863" spans="1:2" s="321" customFormat="1" x14ac:dyDescent="0.25">
      <c r="A863" s="103"/>
      <c r="B863" s="103"/>
    </row>
    <row r="864" spans="1:2" s="321" customFormat="1" x14ac:dyDescent="0.25">
      <c r="A864" s="103"/>
      <c r="B864" s="103"/>
    </row>
    <row r="865" spans="1:2" s="321" customFormat="1" x14ac:dyDescent="0.25">
      <c r="A865" s="103"/>
      <c r="B865" s="103"/>
    </row>
    <row r="866" spans="1:2" s="321" customFormat="1" x14ac:dyDescent="0.25">
      <c r="A866" s="103"/>
      <c r="B866" s="103"/>
    </row>
    <row r="867" spans="1:2" s="321" customFormat="1" x14ac:dyDescent="0.25">
      <c r="A867" s="103"/>
      <c r="B867" s="103"/>
    </row>
    <row r="868" spans="1:2" s="321" customFormat="1" x14ac:dyDescent="0.25">
      <c r="A868" s="103"/>
      <c r="B868" s="103"/>
    </row>
    <row r="869" spans="1:2" s="321" customFormat="1" x14ac:dyDescent="0.25">
      <c r="A869" s="103"/>
      <c r="B869" s="103"/>
    </row>
    <row r="870" spans="1:2" s="321" customFormat="1" x14ac:dyDescent="0.25">
      <c r="A870" s="103"/>
      <c r="B870" s="103"/>
    </row>
    <row r="871" spans="1:2" s="321" customFormat="1" x14ac:dyDescent="0.25">
      <c r="A871" s="103"/>
      <c r="B871" s="103"/>
    </row>
    <row r="872" spans="1:2" s="321" customFormat="1" x14ac:dyDescent="0.25">
      <c r="A872" s="103"/>
      <c r="B872" s="103"/>
    </row>
    <row r="873" spans="1:2" s="321" customFormat="1" x14ac:dyDescent="0.25">
      <c r="A873" s="103"/>
      <c r="B873" s="103"/>
    </row>
    <row r="874" spans="1:2" s="321" customFormat="1" x14ac:dyDescent="0.25">
      <c r="A874" s="103"/>
      <c r="B874" s="103"/>
    </row>
    <row r="875" spans="1:2" s="321" customFormat="1" x14ac:dyDescent="0.25">
      <c r="A875" s="103"/>
      <c r="B875" s="103"/>
    </row>
    <row r="876" spans="1:2" s="321" customFormat="1" x14ac:dyDescent="0.25">
      <c r="A876" s="103"/>
      <c r="B876" s="103"/>
    </row>
    <row r="877" spans="1:2" s="321" customFormat="1" x14ac:dyDescent="0.25">
      <c r="A877" s="103"/>
      <c r="B877" s="103"/>
    </row>
    <row r="878" spans="1:2" s="321" customFormat="1" x14ac:dyDescent="0.25">
      <c r="A878" s="103"/>
      <c r="B878" s="103"/>
    </row>
    <row r="879" spans="1:2" s="321" customFormat="1" x14ac:dyDescent="0.25">
      <c r="A879" s="103"/>
      <c r="B879" s="103"/>
    </row>
    <row r="880" spans="1:2" s="321" customFormat="1" x14ac:dyDescent="0.25">
      <c r="A880" s="103"/>
      <c r="B880" s="103"/>
    </row>
    <row r="881" spans="1:2" s="321" customFormat="1" x14ac:dyDescent="0.25">
      <c r="A881" s="103"/>
      <c r="B881" s="103"/>
    </row>
    <row r="882" spans="1:2" s="321" customFormat="1" x14ac:dyDescent="0.25">
      <c r="A882" s="103"/>
      <c r="B882" s="101"/>
    </row>
    <row r="883" spans="1:2" s="321" customFormat="1" x14ac:dyDescent="0.25">
      <c r="A883" s="103"/>
    </row>
    <row r="884" spans="1:2" s="321" customFormat="1" x14ac:dyDescent="0.25">
      <c r="A884" s="103"/>
    </row>
    <row r="885" spans="1:2" s="321" customFormat="1" x14ac:dyDescent="0.25">
      <c r="A885" s="103"/>
    </row>
    <row r="886" spans="1:2" s="321" customFormat="1" x14ac:dyDescent="0.25">
      <c r="A886" s="103"/>
    </row>
    <row r="887" spans="1:2" s="321" customFormat="1" x14ac:dyDescent="0.25">
      <c r="A887" s="103"/>
      <c r="B887" s="101"/>
    </row>
    <row r="888" spans="1:2" s="321" customFormat="1" x14ac:dyDescent="0.25">
      <c r="A888" s="103"/>
    </row>
    <row r="889" spans="1:2" s="321" customFormat="1" x14ac:dyDescent="0.25">
      <c r="A889" s="103"/>
    </row>
    <row r="890" spans="1:2" s="321" customFormat="1" x14ac:dyDescent="0.25">
      <c r="A890" s="103"/>
    </row>
    <row r="891" spans="1:2" s="321" customFormat="1" x14ac:dyDescent="0.25">
      <c r="A891" s="103"/>
    </row>
    <row r="892" spans="1:2" s="321" customFormat="1" x14ac:dyDescent="0.25">
      <c r="A892" s="103"/>
    </row>
    <row r="893" spans="1:2" s="321" customFormat="1" x14ac:dyDescent="0.25">
      <c r="A893" s="103"/>
      <c r="B893" s="103"/>
    </row>
    <row r="894" spans="1:2" s="321" customFormat="1" x14ac:dyDescent="0.25">
      <c r="A894" s="103"/>
      <c r="B894" s="103"/>
    </row>
    <row r="895" spans="1:2" s="321" customFormat="1" x14ac:dyDescent="0.25">
      <c r="A895" s="103"/>
      <c r="B895" s="103"/>
    </row>
    <row r="896" spans="1:2" s="321" customFormat="1" x14ac:dyDescent="0.25">
      <c r="A896" s="103"/>
      <c r="B896" s="103"/>
    </row>
    <row r="897" spans="1:2" s="321" customFormat="1" x14ac:dyDescent="0.25">
      <c r="A897" s="103"/>
      <c r="B897" s="103"/>
    </row>
    <row r="898" spans="1:2" s="321" customFormat="1" x14ac:dyDescent="0.25">
      <c r="A898" s="103"/>
      <c r="B898" s="103"/>
    </row>
    <row r="899" spans="1:2" s="321" customFormat="1" x14ac:dyDescent="0.25">
      <c r="A899" s="103"/>
      <c r="B899" s="103"/>
    </row>
    <row r="900" spans="1:2" s="321" customFormat="1" x14ac:dyDescent="0.25">
      <c r="A900" s="103"/>
      <c r="B900" s="103"/>
    </row>
    <row r="901" spans="1:2" s="321" customFormat="1" x14ac:dyDescent="0.25">
      <c r="A901" s="103"/>
      <c r="B901" s="103"/>
    </row>
    <row r="902" spans="1:2" s="321" customFormat="1" x14ac:dyDescent="0.25">
      <c r="A902" s="103"/>
      <c r="B902" s="103"/>
    </row>
    <row r="903" spans="1:2" s="321" customFormat="1" x14ac:dyDescent="0.25">
      <c r="A903" s="103"/>
      <c r="B903" s="103"/>
    </row>
    <row r="904" spans="1:2" s="321" customFormat="1" x14ac:dyDescent="0.25">
      <c r="A904" s="103"/>
      <c r="B904" s="103"/>
    </row>
    <row r="905" spans="1:2" s="321" customFormat="1" x14ac:dyDescent="0.25">
      <c r="A905" s="103"/>
      <c r="B905" s="103"/>
    </row>
    <row r="906" spans="1:2" s="321" customFormat="1" x14ac:dyDescent="0.25">
      <c r="A906" s="103"/>
      <c r="B906" s="103"/>
    </row>
    <row r="907" spans="1:2" s="321" customFormat="1" x14ac:dyDescent="0.25">
      <c r="A907" s="103"/>
      <c r="B907" s="103"/>
    </row>
    <row r="908" spans="1:2" s="321" customFormat="1" x14ac:dyDescent="0.25">
      <c r="A908" s="103"/>
      <c r="B908" s="103"/>
    </row>
    <row r="909" spans="1:2" s="321" customFormat="1" x14ac:dyDescent="0.25">
      <c r="A909" s="103"/>
      <c r="B909" s="103"/>
    </row>
    <row r="910" spans="1:2" s="321" customFormat="1" x14ac:dyDescent="0.25">
      <c r="A910" s="103"/>
      <c r="B910" s="103"/>
    </row>
    <row r="911" spans="1:2" s="321" customFormat="1" x14ac:dyDescent="0.25">
      <c r="A911" s="103"/>
      <c r="B911" s="103"/>
    </row>
    <row r="912" spans="1:2" s="321" customFormat="1" x14ac:dyDescent="0.25">
      <c r="A912" s="103"/>
      <c r="B912" s="103"/>
    </row>
    <row r="913" spans="1:2" s="321" customFormat="1" x14ac:dyDescent="0.25">
      <c r="A913" s="103"/>
      <c r="B913" s="103"/>
    </row>
    <row r="914" spans="1:2" s="321" customFormat="1" x14ac:dyDescent="0.25">
      <c r="A914" s="103"/>
      <c r="B914" s="103"/>
    </row>
    <row r="915" spans="1:2" s="321" customFormat="1" x14ac:dyDescent="0.25">
      <c r="A915" s="103"/>
      <c r="B915" s="103"/>
    </row>
    <row r="916" spans="1:2" s="321" customFormat="1" x14ac:dyDescent="0.25">
      <c r="A916" s="103"/>
      <c r="B916" s="103"/>
    </row>
    <row r="917" spans="1:2" s="321" customFormat="1" x14ac:dyDescent="0.25">
      <c r="A917" s="103"/>
      <c r="B917" s="103"/>
    </row>
    <row r="918" spans="1:2" s="321" customFormat="1" x14ac:dyDescent="0.25">
      <c r="A918" s="103"/>
      <c r="B918" s="103"/>
    </row>
    <row r="919" spans="1:2" s="321" customFormat="1" x14ac:dyDescent="0.25">
      <c r="A919" s="103"/>
      <c r="B919" s="103"/>
    </row>
    <row r="920" spans="1:2" s="321" customFormat="1" x14ac:dyDescent="0.25">
      <c r="A920" s="103"/>
      <c r="B920" s="103"/>
    </row>
    <row r="921" spans="1:2" s="321" customFormat="1" x14ac:dyDescent="0.25">
      <c r="A921" s="103"/>
      <c r="B921" s="103"/>
    </row>
    <row r="922" spans="1:2" s="321" customFormat="1" x14ac:dyDescent="0.25">
      <c r="A922" s="103"/>
      <c r="B922" s="101"/>
    </row>
    <row r="923" spans="1:2" s="321" customFormat="1" x14ac:dyDescent="0.25">
      <c r="A923" s="103"/>
    </row>
    <row r="924" spans="1:2" s="321" customFormat="1" x14ac:dyDescent="0.25">
      <c r="A924" s="103"/>
    </row>
    <row r="925" spans="1:2" s="321" customFormat="1" x14ac:dyDescent="0.25">
      <c r="A925" s="103"/>
    </row>
    <row r="926" spans="1:2" s="321" customFormat="1" x14ac:dyDescent="0.25">
      <c r="A926" s="103"/>
    </row>
    <row r="927" spans="1:2" s="321" customFormat="1" x14ac:dyDescent="0.25">
      <c r="A927" s="103"/>
      <c r="B927" s="103"/>
    </row>
    <row r="928" spans="1:2" s="321" customFormat="1" x14ac:dyDescent="0.25">
      <c r="A928" s="103"/>
      <c r="B928" s="103"/>
    </row>
    <row r="929" spans="1:2" s="321" customFormat="1" x14ac:dyDescent="0.25">
      <c r="A929" s="103"/>
      <c r="B929" s="103"/>
    </row>
    <row r="930" spans="1:2" s="321" customFormat="1" x14ac:dyDescent="0.25">
      <c r="A930" s="103"/>
      <c r="B930" s="103"/>
    </row>
    <row r="931" spans="1:2" s="321" customFormat="1" x14ac:dyDescent="0.25">
      <c r="A931" s="103"/>
      <c r="B931" s="103"/>
    </row>
    <row r="932" spans="1:2" s="321" customFormat="1" x14ac:dyDescent="0.25">
      <c r="A932" s="103"/>
      <c r="B932" s="103"/>
    </row>
    <row r="933" spans="1:2" s="321" customFormat="1" x14ac:dyDescent="0.25">
      <c r="A933" s="103"/>
      <c r="B933" s="103"/>
    </row>
    <row r="934" spans="1:2" s="321" customFormat="1" x14ac:dyDescent="0.25">
      <c r="A934" s="103"/>
      <c r="B934" s="103"/>
    </row>
    <row r="935" spans="1:2" s="321" customFormat="1" x14ac:dyDescent="0.25">
      <c r="A935" s="103"/>
      <c r="B935" s="101"/>
    </row>
    <row r="936" spans="1:2" s="321" customFormat="1" x14ac:dyDescent="0.25">
      <c r="A936" s="103"/>
    </row>
    <row r="937" spans="1:2" s="321" customFormat="1" x14ac:dyDescent="0.25">
      <c r="A937" s="103"/>
    </row>
    <row r="938" spans="1:2" s="321" customFormat="1" x14ac:dyDescent="0.25">
      <c r="A938" s="103"/>
    </row>
    <row r="939" spans="1:2" s="321" customFormat="1" x14ac:dyDescent="0.25">
      <c r="A939" s="103"/>
    </row>
    <row r="940" spans="1:2" s="321" customFormat="1" x14ac:dyDescent="0.25">
      <c r="A940" s="103"/>
      <c r="B940" s="103"/>
    </row>
    <row r="941" spans="1:2" s="321" customFormat="1" x14ac:dyDescent="0.25">
      <c r="A941" s="103"/>
      <c r="B941" s="103"/>
    </row>
    <row r="942" spans="1:2" s="321" customFormat="1" x14ac:dyDescent="0.25">
      <c r="A942" s="103"/>
      <c r="B942" s="103"/>
    </row>
    <row r="943" spans="1:2" s="321" customFormat="1" x14ac:dyDescent="0.25">
      <c r="A943" s="103"/>
      <c r="B943" s="103"/>
    </row>
    <row r="944" spans="1:2" s="321" customFormat="1" x14ac:dyDescent="0.25">
      <c r="A944" s="103"/>
      <c r="B944" s="103"/>
    </row>
    <row r="945" spans="1:2" s="321" customFormat="1" x14ac:dyDescent="0.25">
      <c r="A945" s="103"/>
      <c r="B945" s="103"/>
    </row>
    <row r="946" spans="1:2" s="321" customFormat="1" x14ac:dyDescent="0.25">
      <c r="A946" s="103"/>
      <c r="B946" s="103"/>
    </row>
    <row r="947" spans="1:2" s="321" customFormat="1" x14ac:dyDescent="0.25">
      <c r="A947" s="103"/>
      <c r="B947" s="103"/>
    </row>
    <row r="948" spans="1:2" s="321" customFormat="1" x14ac:dyDescent="0.25">
      <c r="A948" s="103"/>
      <c r="B948" s="103"/>
    </row>
    <row r="949" spans="1:2" s="321" customFormat="1" x14ac:dyDescent="0.25">
      <c r="A949" s="103"/>
      <c r="B949" s="103"/>
    </row>
    <row r="950" spans="1:2" s="321" customFormat="1" x14ac:dyDescent="0.25">
      <c r="A950" s="103"/>
      <c r="B950" s="101"/>
    </row>
    <row r="951" spans="1:2" s="321" customFormat="1" x14ac:dyDescent="0.25">
      <c r="A951" s="103"/>
    </row>
    <row r="952" spans="1:2" s="321" customFormat="1" x14ac:dyDescent="0.25">
      <c r="A952" s="103"/>
    </row>
    <row r="953" spans="1:2" s="321" customFormat="1" x14ac:dyDescent="0.25">
      <c r="A953" s="103"/>
    </row>
    <row r="954" spans="1:2" s="321" customFormat="1" x14ac:dyDescent="0.25">
      <c r="A954" s="103"/>
      <c r="B954" s="103"/>
    </row>
    <row r="955" spans="1:2" s="321" customFormat="1" x14ac:dyDescent="0.25">
      <c r="A955" s="103"/>
      <c r="B955" s="103"/>
    </row>
    <row r="956" spans="1:2" s="321" customFormat="1" x14ac:dyDescent="0.25">
      <c r="A956" s="103"/>
      <c r="B956" s="103"/>
    </row>
    <row r="957" spans="1:2" s="321" customFormat="1" x14ac:dyDescent="0.25">
      <c r="A957" s="103"/>
      <c r="B957" s="103"/>
    </row>
    <row r="958" spans="1:2" s="321" customFormat="1" x14ac:dyDescent="0.25">
      <c r="A958" s="103"/>
      <c r="B958" s="103"/>
    </row>
    <row r="959" spans="1:2" s="321" customFormat="1" x14ac:dyDescent="0.25">
      <c r="A959" s="103"/>
      <c r="B959" s="101"/>
    </row>
    <row r="960" spans="1:2" s="321" customFormat="1" x14ac:dyDescent="0.25">
      <c r="A960" s="103"/>
    </row>
    <row r="961" spans="1:2" s="321" customFormat="1" x14ac:dyDescent="0.25">
      <c r="A961" s="103"/>
    </row>
    <row r="962" spans="1:2" s="321" customFormat="1" x14ac:dyDescent="0.25">
      <c r="A962" s="103"/>
    </row>
    <row r="963" spans="1:2" s="321" customFormat="1" x14ac:dyDescent="0.25">
      <c r="A963" s="103"/>
    </row>
    <row r="964" spans="1:2" s="321" customFormat="1" x14ac:dyDescent="0.25">
      <c r="A964" s="103"/>
    </row>
    <row r="965" spans="1:2" s="321" customFormat="1" x14ac:dyDescent="0.25">
      <c r="A965" s="103"/>
      <c r="B965" s="103"/>
    </row>
    <row r="966" spans="1:2" s="321" customFormat="1" x14ac:dyDescent="0.25">
      <c r="A966" s="103"/>
      <c r="B966" s="103"/>
    </row>
    <row r="967" spans="1:2" s="321" customFormat="1" x14ac:dyDescent="0.25">
      <c r="A967" s="103"/>
      <c r="B967" s="103"/>
    </row>
    <row r="968" spans="1:2" s="321" customFormat="1" x14ac:dyDescent="0.25">
      <c r="A968" s="103"/>
      <c r="B968" s="103"/>
    </row>
    <row r="969" spans="1:2" s="321" customFormat="1" x14ac:dyDescent="0.25">
      <c r="A969" s="103"/>
      <c r="B969" s="103"/>
    </row>
    <row r="970" spans="1:2" s="321" customFormat="1" x14ac:dyDescent="0.25">
      <c r="A970" s="103"/>
      <c r="B970" s="103"/>
    </row>
    <row r="971" spans="1:2" s="321" customFormat="1" x14ac:dyDescent="0.25">
      <c r="A971" s="103"/>
      <c r="B971" s="103"/>
    </row>
    <row r="972" spans="1:2" s="321" customFormat="1" x14ac:dyDescent="0.25">
      <c r="A972" s="103"/>
      <c r="B972" s="103"/>
    </row>
    <row r="973" spans="1:2" s="321" customFormat="1" x14ac:dyDescent="0.25">
      <c r="A973" s="103"/>
      <c r="B973" s="103"/>
    </row>
    <row r="974" spans="1:2" s="321" customFormat="1" x14ac:dyDescent="0.25">
      <c r="A974" s="103"/>
      <c r="B974" s="103"/>
    </row>
    <row r="975" spans="1:2" s="321" customFormat="1" x14ac:dyDescent="0.25">
      <c r="A975" s="103"/>
      <c r="B975" s="103"/>
    </row>
    <row r="976" spans="1:2" s="321" customFormat="1" x14ac:dyDescent="0.25">
      <c r="A976" s="103"/>
      <c r="B976" s="103"/>
    </row>
    <row r="977" spans="1:2" s="321" customFormat="1" x14ac:dyDescent="0.25">
      <c r="A977" s="103"/>
      <c r="B977" s="103"/>
    </row>
    <row r="978" spans="1:2" s="321" customFormat="1" x14ac:dyDescent="0.25">
      <c r="A978" s="103"/>
      <c r="B978" s="103"/>
    </row>
    <row r="979" spans="1:2" s="321" customFormat="1" x14ac:dyDescent="0.25">
      <c r="A979" s="103"/>
      <c r="B979" s="103"/>
    </row>
    <row r="980" spans="1:2" s="321" customFormat="1" x14ac:dyDescent="0.25">
      <c r="A980" s="103"/>
      <c r="B980" s="103"/>
    </row>
    <row r="981" spans="1:2" s="321" customFormat="1" x14ac:dyDescent="0.25">
      <c r="A981" s="103"/>
      <c r="B981" s="103"/>
    </row>
    <row r="982" spans="1:2" s="321" customFormat="1" x14ac:dyDescent="0.25">
      <c r="A982" s="103"/>
      <c r="B982" s="101"/>
    </row>
    <row r="983" spans="1:2" s="321" customFormat="1" x14ac:dyDescent="0.25">
      <c r="A983" s="103"/>
    </row>
    <row r="984" spans="1:2" s="321" customFormat="1" x14ac:dyDescent="0.25">
      <c r="A984" s="103"/>
    </row>
    <row r="985" spans="1:2" s="321" customFormat="1" x14ac:dyDescent="0.25">
      <c r="A985" s="103"/>
    </row>
    <row r="986" spans="1:2" s="321" customFormat="1" x14ac:dyDescent="0.25">
      <c r="A986" s="103"/>
    </row>
    <row r="987" spans="1:2" s="321" customFormat="1" x14ac:dyDescent="0.25">
      <c r="A987" s="103"/>
      <c r="B987" s="103"/>
    </row>
    <row r="988" spans="1:2" s="321" customFormat="1" x14ac:dyDescent="0.25">
      <c r="A988" s="103"/>
      <c r="B988" s="103"/>
    </row>
    <row r="989" spans="1:2" s="321" customFormat="1" x14ac:dyDescent="0.25">
      <c r="A989" s="103"/>
      <c r="B989" s="103"/>
    </row>
    <row r="990" spans="1:2" s="321" customFormat="1" x14ac:dyDescent="0.25">
      <c r="A990" s="103"/>
      <c r="B990" s="103"/>
    </row>
    <row r="991" spans="1:2" s="321" customFormat="1" x14ac:dyDescent="0.25">
      <c r="A991" s="103"/>
      <c r="B991" s="103"/>
    </row>
    <row r="992" spans="1:2" s="321" customFormat="1" x14ac:dyDescent="0.25">
      <c r="A992" s="103"/>
      <c r="B992" s="103"/>
    </row>
    <row r="993" spans="1:2" s="321" customFormat="1" x14ac:dyDescent="0.25">
      <c r="A993" s="103"/>
      <c r="B993" s="103"/>
    </row>
    <row r="994" spans="1:2" s="321" customFormat="1" x14ac:dyDescent="0.25">
      <c r="A994" s="103"/>
      <c r="B994" s="103"/>
    </row>
    <row r="995" spans="1:2" s="321" customFormat="1" x14ac:dyDescent="0.25">
      <c r="A995" s="103"/>
      <c r="B995" s="103"/>
    </row>
    <row r="996" spans="1:2" s="321" customFormat="1" x14ac:dyDescent="0.25">
      <c r="A996" s="103"/>
      <c r="B996" s="103"/>
    </row>
    <row r="997" spans="1:2" s="321" customFormat="1" x14ac:dyDescent="0.25">
      <c r="A997" s="103"/>
      <c r="B997" s="101"/>
    </row>
    <row r="998" spans="1:2" s="321" customFormat="1" x14ac:dyDescent="0.25">
      <c r="A998" s="103"/>
    </row>
    <row r="999" spans="1:2" s="321" customFormat="1" x14ac:dyDescent="0.25">
      <c r="A999" s="103"/>
    </row>
    <row r="1000" spans="1:2" s="321" customFormat="1" x14ac:dyDescent="0.25">
      <c r="A1000" s="103"/>
    </row>
    <row r="1001" spans="1:2" s="321" customFormat="1" x14ac:dyDescent="0.25">
      <c r="A1001" s="103"/>
      <c r="B1001" s="103"/>
    </row>
    <row r="1002" spans="1:2" s="321" customFormat="1" x14ac:dyDescent="0.25">
      <c r="A1002" s="103"/>
      <c r="B1002" s="103"/>
    </row>
    <row r="1003" spans="1:2" s="321" customFormat="1" x14ac:dyDescent="0.25">
      <c r="A1003" s="103"/>
      <c r="B1003" s="103"/>
    </row>
    <row r="1004" spans="1:2" s="321" customFormat="1" x14ac:dyDescent="0.25">
      <c r="A1004" s="103"/>
      <c r="B1004" s="103"/>
    </row>
    <row r="1005" spans="1:2" s="321" customFormat="1" x14ac:dyDescent="0.25">
      <c r="A1005" s="103"/>
      <c r="B1005" s="103"/>
    </row>
    <row r="1006" spans="1:2" s="321" customFormat="1" x14ac:dyDescent="0.25">
      <c r="A1006" s="103"/>
      <c r="B1006" s="103"/>
    </row>
    <row r="1007" spans="1:2" s="321" customFormat="1" x14ac:dyDescent="0.25">
      <c r="A1007" s="103"/>
      <c r="B1007" s="103"/>
    </row>
    <row r="1008" spans="1:2" s="321" customFormat="1" x14ac:dyDescent="0.25">
      <c r="A1008" s="103"/>
      <c r="B1008" s="103"/>
    </row>
    <row r="1009" spans="1:2" s="321" customFormat="1" x14ac:dyDescent="0.25">
      <c r="A1009" s="103"/>
      <c r="B1009" s="103"/>
    </row>
    <row r="1010" spans="1:2" s="321" customFormat="1" x14ac:dyDescent="0.25">
      <c r="A1010" s="103"/>
      <c r="B1010" s="103"/>
    </row>
    <row r="1011" spans="1:2" s="321" customFormat="1" x14ac:dyDescent="0.25">
      <c r="A1011" s="103"/>
      <c r="B1011" s="103"/>
    </row>
    <row r="1012" spans="1:2" s="321" customFormat="1" x14ac:dyDescent="0.25">
      <c r="A1012" s="103"/>
      <c r="B1012" s="103"/>
    </row>
    <row r="1013" spans="1:2" s="321" customFormat="1" x14ac:dyDescent="0.25">
      <c r="A1013" s="103"/>
      <c r="B1013" s="103"/>
    </row>
    <row r="1014" spans="1:2" s="321" customFormat="1" x14ac:dyDescent="0.25">
      <c r="A1014" s="103"/>
      <c r="B1014" s="103"/>
    </row>
    <row r="1015" spans="1:2" s="321" customFormat="1" x14ac:dyDescent="0.25">
      <c r="A1015" s="103"/>
      <c r="B1015" s="103"/>
    </row>
    <row r="1016" spans="1:2" s="321" customFormat="1" x14ac:dyDescent="0.25">
      <c r="A1016" s="103"/>
      <c r="B1016" s="103"/>
    </row>
    <row r="1017" spans="1:2" s="321" customFormat="1" x14ac:dyDescent="0.25">
      <c r="A1017" s="103"/>
      <c r="B1017" s="101"/>
    </row>
    <row r="1018" spans="1:2" s="321" customFormat="1" x14ac:dyDescent="0.25">
      <c r="A1018" s="103"/>
    </row>
    <row r="1019" spans="1:2" s="321" customFormat="1" x14ac:dyDescent="0.25">
      <c r="A1019" s="103"/>
    </row>
    <row r="1020" spans="1:2" s="321" customFormat="1" x14ac:dyDescent="0.25">
      <c r="A1020" s="103"/>
    </row>
    <row r="1021" spans="1:2" s="321" customFormat="1" x14ac:dyDescent="0.25">
      <c r="A1021" s="103"/>
    </row>
    <row r="1022" spans="1:2" s="321" customFormat="1" x14ac:dyDescent="0.25">
      <c r="A1022" s="103"/>
      <c r="B1022" s="103"/>
    </row>
    <row r="1023" spans="1:2" s="321" customFormat="1" x14ac:dyDescent="0.25">
      <c r="A1023" s="103"/>
      <c r="B1023" s="103"/>
    </row>
    <row r="1024" spans="1:2" s="321" customFormat="1" x14ac:dyDescent="0.25">
      <c r="A1024" s="103"/>
      <c r="B1024" s="103"/>
    </row>
    <row r="1025" spans="1:2" s="321" customFormat="1" x14ac:dyDescent="0.25">
      <c r="A1025" s="103"/>
      <c r="B1025" s="103"/>
    </row>
    <row r="1026" spans="1:2" s="321" customFormat="1" x14ac:dyDescent="0.25">
      <c r="A1026" s="103"/>
      <c r="B1026" s="103"/>
    </row>
    <row r="1027" spans="1:2" s="321" customFormat="1" x14ac:dyDescent="0.25">
      <c r="A1027" s="103"/>
      <c r="B1027" s="103"/>
    </row>
    <row r="1028" spans="1:2" s="321" customFormat="1" x14ac:dyDescent="0.25">
      <c r="A1028" s="103"/>
      <c r="B1028" s="103"/>
    </row>
    <row r="1029" spans="1:2" s="321" customFormat="1" x14ac:dyDescent="0.25">
      <c r="A1029" s="103"/>
      <c r="B1029" s="103"/>
    </row>
    <row r="1030" spans="1:2" s="321" customFormat="1" x14ac:dyDescent="0.25">
      <c r="A1030" s="103"/>
      <c r="B1030" s="103"/>
    </row>
    <row r="1031" spans="1:2" s="321" customFormat="1" x14ac:dyDescent="0.25">
      <c r="A1031" s="103"/>
      <c r="B1031" s="103"/>
    </row>
    <row r="1032" spans="1:2" s="321" customFormat="1" x14ac:dyDescent="0.25">
      <c r="A1032" s="103"/>
      <c r="B1032" s="103"/>
    </row>
    <row r="1033" spans="1:2" s="321" customFormat="1" x14ac:dyDescent="0.25">
      <c r="A1033" s="103"/>
      <c r="B1033" s="103"/>
    </row>
    <row r="1034" spans="1:2" s="321" customFormat="1" x14ac:dyDescent="0.25">
      <c r="A1034" s="103"/>
      <c r="B1034" s="103"/>
    </row>
    <row r="1035" spans="1:2" s="321" customFormat="1" x14ac:dyDescent="0.25">
      <c r="A1035" s="103"/>
      <c r="B1035" s="103"/>
    </row>
    <row r="1036" spans="1:2" s="321" customFormat="1" x14ac:dyDescent="0.25">
      <c r="A1036" s="103"/>
      <c r="B1036" s="103"/>
    </row>
    <row r="1037" spans="1:2" s="321" customFormat="1" x14ac:dyDescent="0.25">
      <c r="A1037" s="103"/>
      <c r="B1037" s="103"/>
    </row>
    <row r="1038" spans="1:2" s="321" customFormat="1" x14ac:dyDescent="0.25">
      <c r="A1038" s="103"/>
      <c r="B1038" s="103"/>
    </row>
    <row r="1039" spans="1:2" s="321" customFormat="1" x14ac:dyDescent="0.25">
      <c r="A1039" s="103"/>
      <c r="B1039" s="103"/>
    </row>
    <row r="1040" spans="1:2" s="321" customFormat="1" x14ac:dyDescent="0.25">
      <c r="A1040" s="103"/>
      <c r="B1040" s="103"/>
    </row>
    <row r="1041" spans="1:2" s="321" customFormat="1" x14ac:dyDescent="0.25">
      <c r="A1041" s="103"/>
      <c r="B1041" s="103"/>
    </row>
    <row r="1042" spans="1:2" s="321" customFormat="1" x14ac:dyDescent="0.25">
      <c r="A1042" s="103"/>
      <c r="B1042" s="103"/>
    </row>
    <row r="1043" spans="1:2" s="321" customFormat="1" x14ac:dyDescent="0.25">
      <c r="A1043" s="103"/>
      <c r="B1043" s="103"/>
    </row>
    <row r="1044" spans="1:2" s="321" customFormat="1" x14ac:dyDescent="0.25">
      <c r="A1044" s="103"/>
      <c r="B1044" s="103"/>
    </row>
    <row r="1045" spans="1:2" s="321" customFormat="1" x14ac:dyDescent="0.25">
      <c r="A1045" s="103"/>
      <c r="B1045" s="103"/>
    </row>
    <row r="1046" spans="1:2" s="321" customFormat="1" x14ac:dyDescent="0.25">
      <c r="A1046" s="103"/>
      <c r="B1046" s="103"/>
    </row>
    <row r="1047" spans="1:2" s="321" customFormat="1" x14ac:dyDescent="0.25">
      <c r="A1047" s="103"/>
      <c r="B1047" s="103"/>
    </row>
    <row r="1048" spans="1:2" s="321" customFormat="1" x14ac:dyDescent="0.25">
      <c r="A1048" s="103"/>
      <c r="B1048" s="103"/>
    </row>
    <row r="1049" spans="1:2" s="321" customFormat="1" x14ac:dyDescent="0.25">
      <c r="A1049" s="103"/>
      <c r="B1049" s="103"/>
    </row>
    <row r="1050" spans="1:2" s="321" customFormat="1" x14ac:dyDescent="0.25">
      <c r="A1050" s="103"/>
      <c r="B1050" s="103"/>
    </row>
    <row r="1051" spans="1:2" s="321" customFormat="1" x14ac:dyDescent="0.25">
      <c r="A1051" s="103"/>
      <c r="B1051" s="103"/>
    </row>
    <row r="1052" spans="1:2" s="321" customFormat="1" x14ac:dyDescent="0.25">
      <c r="A1052" s="103"/>
      <c r="B1052" s="103"/>
    </row>
    <row r="1053" spans="1:2" s="321" customFormat="1" x14ac:dyDescent="0.25">
      <c r="A1053" s="103"/>
      <c r="B1053" s="103"/>
    </row>
    <row r="1054" spans="1:2" s="321" customFormat="1" x14ac:dyDescent="0.25">
      <c r="A1054" s="103"/>
      <c r="B1054" s="103"/>
    </row>
    <row r="1055" spans="1:2" s="321" customFormat="1" x14ac:dyDescent="0.25">
      <c r="A1055" s="103"/>
      <c r="B1055" s="101"/>
    </row>
    <row r="1056" spans="1:2" s="321" customFormat="1" x14ac:dyDescent="0.25">
      <c r="A1056" s="103"/>
    </row>
    <row r="1057" spans="1:2" s="321" customFormat="1" x14ac:dyDescent="0.25">
      <c r="A1057" s="103"/>
    </row>
    <row r="1058" spans="1:2" s="321" customFormat="1" x14ac:dyDescent="0.25">
      <c r="A1058" s="103"/>
    </row>
    <row r="1059" spans="1:2" s="321" customFormat="1" x14ac:dyDescent="0.25">
      <c r="A1059" s="103"/>
    </row>
    <row r="1060" spans="1:2" s="321" customFormat="1" x14ac:dyDescent="0.25">
      <c r="A1060" s="103"/>
      <c r="B1060" s="103"/>
    </row>
    <row r="1061" spans="1:2" s="321" customFormat="1" x14ac:dyDescent="0.25">
      <c r="A1061" s="103"/>
      <c r="B1061" s="103"/>
    </row>
    <row r="1062" spans="1:2" s="321" customFormat="1" x14ac:dyDescent="0.25">
      <c r="A1062" s="103"/>
      <c r="B1062" s="103"/>
    </row>
    <row r="1063" spans="1:2" s="321" customFormat="1" x14ac:dyDescent="0.25">
      <c r="A1063" s="103"/>
      <c r="B1063" s="103"/>
    </row>
    <row r="1064" spans="1:2" s="321" customFormat="1" x14ac:dyDescent="0.25">
      <c r="A1064" s="103"/>
      <c r="B1064" s="103"/>
    </row>
    <row r="1065" spans="1:2" s="321" customFormat="1" x14ac:dyDescent="0.25">
      <c r="A1065" s="103"/>
      <c r="B1065" s="103"/>
    </row>
    <row r="1066" spans="1:2" s="321" customFormat="1" x14ac:dyDescent="0.25">
      <c r="A1066" s="103"/>
      <c r="B1066" s="103"/>
    </row>
    <row r="1067" spans="1:2" s="321" customFormat="1" x14ac:dyDescent="0.25">
      <c r="A1067" s="103"/>
      <c r="B1067" s="103"/>
    </row>
    <row r="1068" spans="1:2" s="321" customFormat="1" x14ac:dyDescent="0.25">
      <c r="A1068" s="103"/>
      <c r="B1068" s="103"/>
    </row>
    <row r="1069" spans="1:2" s="321" customFormat="1" x14ac:dyDescent="0.25">
      <c r="A1069" s="103"/>
      <c r="B1069" s="103"/>
    </row>
    <row r="1070" spans="1:2" s="321" customFormat="1" x14ac:dyDescent="0.25">
      <c r="A1070" s="103"/>
      <c r="B1070" s="103"/>
    </row>
    <row r="1071" spans="1:2" s="321" customFormat="1" x14ac:dyDescent="0.25">
      <c r="A1071" s="103"/>
      <c r="B1071" s="103"/>
    </row>
    <row r="1072" spans="1:2" s="321" customFormat="1" x14ac:dyDescent="0.25">
      <c r="A1072" s="103"/>
      <c r="B1072" s="103"/>
    </row>
    <row r="1073" spans="1:2" s="321" customFormat="1" x14ac:dyDescent="0.25">
      <c r="A1073" s="103"/>
      <c r="B1073" s="103"/>
    </row>
    <row r="1074" spans="1:2" s="321" customFormat="1" x14ac:dyDescent="0.25">
      <c r="A1074" s="103"/>
      <c r="B1074" s="103"/>
    </row>
    <row r="1075" spans="1:2" s="321" customFormat="1" x14ac:dyDescent="0.25">
      <c r="A1075" s="103"/>
      <c r="B1075" s="103"/>
    </row>
    <row r="1076" spans="1:2" s="321" customFormat="1" x14ac:dyDescent="0.25">
      <c r="A1076" s="103"/>
      <c r="B1076" s="103"/>
    </row>
    <row r="1077" spans="1:2" s="321" customFormat="1" x14ac:dyDescent="0.25">
      <c r="A1077" s="103"/>
      <c r="B1077" s="103"/>
    </row>
    <row r="1078" spans="1:2" s="321" customFormat="1" x14ac:dyDescent="0.25">
      <c r="A1078" s="103"/>
      <c r="B1078" s="103"/>
    </row>
    <row r="1079" spans="1:2" s="321" customFormat="1" x14ac:dyDescent="0.25">
      <c r="A1079" s="103"/>
      <c r="B1079" s="101"/>
    </row>
    <row r="1080" spans="1:2" s="321" customFormat="1" x14ac:dyDescent="0.25">
      <c r="A1080" s="103"/>
    </row>
    <row r="1081" spans="1:2" s="321" customFormat="1" x14ac:dyDescent="0.25">
      <c r="A1081" s="103"/>
    </row>
    <row r="1082" spans="1:2" s="321" customFormat="1" x14ac:dyDescent="0.25">
      <c r="A1082" s="103"/>
    </row>
    <row r="1083" spans="1:2" s="321" customFormat="1" x14ac:dyDescent="0.25">
      <c r="A1083" s="103"/>
      <c r="B1083" s="103"/>
    </row>
    <row r="1084" spans="1:2" s="321" customFormat="1" x14ac:dyDescent="0.25">
      <c r="A1084" s="103"/>
      <c r="B1084" s="103"/>
    </row>
    <row r="1085" spans="1:2" s="321" customFormat="1" x14ac:dyDescent="0.25">
      <c r="A1085" s="103"/>
      <c r="B1085" s="103"/>
    </row>
    <row r="1086" spans="1:2" s="321" customFormat="1" x14ac:dyDescent="0.25">
      <c r="A1086" s="103"/>
      <c r="B1086" s="103"/>
    </row>
    <row r="1087" spans="1:2" s="321" customFormat="1" x14ac:dyDescent="0.25">
      <c r="A1087" s="103"/>
      <c r="B1087" s="101"/>
    </row>
    <row r="1088" spans="1:2" s="321" customFormat="1" x14ac:dyDescent="0.25">
      <c r="A1088" s="103"/>
    </row>
    <row r="1089" spans="1:2" s="321" customFormat="1" x14ac:dyDescent="0.25">
      <c r="A1089" s="103"/>
    </row>
    <row r="1090" spans="1:2" s="321" customFormat="1" x14ac:dyDescent="0.25">
      <c r="A1090" s="103"/>
    </row>
    <row r="1091" spans="1:2" s="321" customFormat="1" x14ac:dyDescent="0.25">
      <c r="A1091" s="103"/>
    </row>
    <row r="1092" spans="1:2" s="321" customFormat="1" x14ac:dyDescent="0.25">
      <c r="A1092" s="103"/>
    </row>
    <row r="1093" spans="1:2" s="321" customFormat="1" x14ac:dyDescent="0.25">
      <c r="A1093" s="103"/>
      <c r="B1093" s="103"/>
    </row>
    <row r="1094" spans="1:2" s="321" customFormat="1" x14ac:dyDescent="0.25">
      <c r="A1094" s="103"/>
      <c r="B1094" s="103"/>
    </row>
    <row r="1095" spans="1:2" s="321" customFormat="1" x14ac:dyDescent="0.25">
      <c r="A1095" s="103"/>
      <c r="B1095" s="103"/>
    </row>
    <row r="1096" spans="1:2" s="321" customFormat="1" x14ac:dyDescent="0.25">
      <c r="A1096" s="103"/>
      <c r="B1096" s="103"/>
    </row>
    <row r="1097" spans="1:2" s="321" customFormat="1" x14ac:dyDescent="0.25">
      <c r="A1097" s="103"/>
      <c r="B1097" s="103"/>
    </row>
    <row r="1098" spans="1:2" s="321" customFormat="1" x14ac:dyDescent="0.25">
      <c r="A1098" s="103"/>
      <c r="B1098" s="103"/>
    </row>
    <row r="1099" spans="1:2" s="321" customFormat="1" x14ac:dyDescent="0.25">
      <c r="A1099" s="103"/>
      <c r="B1099" s="103"/>
    </row>
    <row r="1100" spans="1:2" s="321" customFormat="1" x14ac:dyDescent="0.25">
      <c r="A1100" s="103"/>
      <c r="B1100" s="103"/>
    </row>
    <row r="1101" spans="1:2" s="321" customFormat="1" x14ac:dyDescent="0.25">
      <c r="A1101" s="103"/>
      <c r="B1101" s="103"/>
    </row>
    <row r="1102" spans="1:2" s="321" customFormat="1" x14ac:dyDescent="0.25">
      <c r="A1102" s="103"/>
      <c r="B1102" s="103"/>
    </row>
    <row r="1103" spans="1:2" s="321" customFormat="1" x14ac:dyDescent="0.25">
      <c r="A1103" s="103"/>
      <c r="B1103" s="103"/>
    </row>
    <row r="1104" spans="1:2" s="321" customFormat="1" x14ac:dyDescent="0.25">
      <c r="A1104" s="103"/>
      <c r="B1104" s="103"/>
    </row>
    <row r="1105" spans="1:2" s="321" customFormat="1" x14ac:dyDescent="0.25">
      <c r="A1105" s="103"/>
      <c r="B1105" s="101"/>
    </row>
    <row r="1106" spans="1:2" s="321" customFormat="1" x14ac:dyDescent="0.25">
      <c r="A1106" s="103"/>
    </row>
    <row r="1107" spans="1:2" s="321" customFormat="1" x14ac:dyDescent="0.25">
      <c r="A1107" s="103"/>
    </row>
    <row r="1108" spans="1:2" s="321" customFormat="1" x14ac:dyDescent="0.25">
      <c r="A1108" s="103"/>
    </row>
    <row r="1109" spans="1:2" s="321" customFormat="1" x14ac:dyDescent="0.25">
      <c r="A1109" s="103"/>
      <c r="B1109" s="103"/>
    </row>
    <row r="1110" spans="1:2" s="321" customFormat="1" x14ac:dyDescent="0.25">
      <c r="A1110" s="103"/>
      <c r="B1110" s="103"/>
    </row>
    <row r="1111" spans="1:2" s="321" customFormat="1" x14ac:dyDescent="0.25">
      <c r="A1111" s="103"/>
      <c r="B1111" s="103"/>
    </row>
    <row r="1112" spans="1:2" s="321" customFormat="1" x14ac:dyDescent="0.25">
      <c r="A1112" s="103"/>
      <c r="B1112" s="103"/>
    </row>
    <row r="1113" spans="1:2" s="321" customFormat="1" x14ac:dyDescent="0.25">
      <c r="A1113" s="103"/>
      <c r="B1113" s="103"/>
    </row>
    <row r="1114" spans="1:2" s="321" customFormat="1" x14ac:dyDescent="0.25">
      <c r="A1114" s="103"/>
      <c r="B1114" s="103"/>
    </row>
    <row r="1115" spans="1:2" s="321" customFormat="1" x14ac:dyDescent="0.25">
      <c r="A1115" s="103"/>
      <c r="B1115" s="103"/>
    </row>
    <row r="1116" spans="1:2" s="321" customFormat="1" x14ac:dyDescent="0.25">
      <c r="A1116" s="103"/>
      <c r="B1116" s="103"/>
    </row>
    <row r="1117" spans="1:2" s="321" customFormat="1" x14ac:dyDescent="0.25">
      <c r="A1117" s="103"/>
      <c r="B1117" s="103"/>
    </row>
    <row r="1118" spans="1:2" s="321" customFormat="1" x14ac:dyDescent="0.25">
      <c r="A1118" s="103"/>
      <c r="B1118" s="103"/>
    </row>
    <row r="1119" spans="1:2" s="321" customFormat="1" x14ac:dyDescent="0.25">
      <c r="A1119" s="103"/>
      <c r="B1119" s="103"/>
    </row>
    <row r="1120" spans="1:2" s="321" customFormat="1" x14ac:dyDescent="0.25">
      <c r="A1120" s="103"/>
      <c r="B1120" s="103"/>
    </row>
    <row r="1121" spans="1:2" s="321" customFormat="1" x14ac:dyDescent="0.25">
      <c r="A1121" s="103"/>
      <c r="B1121" s="103"/>
    </row>
    <row r="1122" spans="1:2" s="321" customFormat="1" x14ac:dyDescent="0.25">
      <c r="A1122" s="103"/>
      <c r="B1122" s="103"/>
    </row>
    <row r="1123" spans="1:2" s="321" customFormat="1" x14ac:dyDescent="0.25">
      <c r="A1123" s="103"/>
      <c r="B1123" s="103"/>
    </row>
    <row r="1124" spans="1:2" s="321" customFormat="1" x14ac:dyDescent="0.25">
      <c r="A1124" s="103"/>
      <c r="B1124" s="103"/>
    </row>
    <row r="1125" spans="1:2" s="321" customFormat="1" x14ac:dyDescent="0.25">
      <c r="A1125" s="103"/>
      <c r="B1125" s="103"/>
    </row>
    <row r="1126" spans="1:2" s="321" customFormat="1" x14ac:dyDescent="0.25">
      <c r="A1126" s="103"/>
      <c r="B1126" s="103"/>
    </row>
    <row r="1127" spans="1:2" s="321" customFormat="1" x14ac:dyDescent="0.25">
      <c r="A1127" s="103"/>
      <c r="B1127" s="103"/>
    </row>
    <row r="1128" spans="1:2" s="321" customFormat="1" x14ac:dyDescent="0.25">
      <c r="A1128" s="103"/>
      <c r="B1128" s="103"/>
    </row>
    <row r="1129" spans="1:2" s="321" customFormat="1" x14ac:dyDescent="0.25">
      <c r="A1129" s="103"/>
      <c r="B1129" s="103"/>
    </row>
    <row r="1130" spans="1:2" s="321" customFormat="1" x14ac:dyDescent="0.25">
      <c r="A1130" s="103"/>
      <c r="B1130" s="103"/>
    </row>
    <row r="1131" spans="1:2" s="321" customFormat="1" x14ac:dyDescent="0.25">
      <c r="A1131" s="103"/>
      <c r="B1131" s="103"/>
    </row>
    <row r="1132" spans="1:2" s="321" customFormat="1" x14ac:dyDescent="0.25">
      <c r="A1132" s="103"/>
      <c r="B1132" s="103"/>
    </row>
    <row r="1133" spans="1:2" s="321" customFormat="1" x14ac:dyDescent="0.25">
      <c r="A1133" s="103"/>
      <c r="B1133" s="103"/>
    </row>
    <row r="1134" spans="1:2" s="321" customFormat="1" x14ac:dyDescent="0.25">
      <c r="A1134" s="103"/>
      <c r="B1134" s="103"/>
    </row>
    <row r="1135" spans="1:2" s="321" customFormat="1" x14ac:dyDescent="0.25">
      <c r="A1135" s="103"/>
      <c r="B1135" s="103"/>
    </row>
    <row r="1136" spans="1:2" s="321" customFormat="1" x14ac:dyDescent="0.25">
      <c r="A1136" s="103"/>
      <c r="B1136" s="101"/>
    </row>
    <row r="1137" spans="1:2" s="321" customFormat="1" x14ac:dyDescent="0.25">
      <c r="A1137" s="103"/>
    </row>
    <row r="1138" spans="1:2" s="321" customFormat="1" x14ac:dyDescent="0.25">
      <c r="A1138" s="103"/>
    </row>
    <row r="1139" spans="1:2" s="321" customFormat="1" x14ac:dyDescent="0.25">
      <c r="A1139" s="103"/>
    </row>
    <row r="1140" spans="1:2" s="321" customFormat="1" x14ac:dyDescent="0.25">
      <c r="A1140" s="103"/>
    </row>
    <row r="1141" spans="1:2" s="321" customFormat="1" x14ac:dyDescent="0.25">
      <c r="A1141" s="103"/>
      <c r="B1141" s="103"/>
    </row>
    <row r="1142" spans="1:2" s="321" customFormat="1" x14ac:dyDescent="0.25">
      <c r="A1142" s="103"/>
      <c r="B1142" s="103"/>
    </row>
    <row r="1143" spans="1:2" s="321" customFormat="1" x14ac:dyDescent="0.25">
      <c r="A1143" s="103"/>
      <c r="B1143" s="103"/>
    </row>
    <row r="1144" spans="1:2" s="321" customFormat="1" x14ac:dyDescent="0.25">
      <c r="A1144" s="103"/>
      <c r="B1144" s="103"/>
    </row>
    <row r="1145" spans="1:2" s="321" customFormat="1" x14ac:dyDescent="0.25">
      <c r="A1145" s="103"/>
      <c r="B1145" s="103"/>
    </row>
    <row r="1146" spans="1:2" s="321" customFormat="1" x14ac:dyDescent="0.25">
      <c r="A1146" s="103"/>
      <c r="B1146" s="103"/>
    </row>
    <row r="1147" spans="1:2" s="321" customFormat="1" x14ac:dyDescent="0.25">
      <c r="A1147" s="103"/>
      <c r="B1147" s="103"/>
    </row>
    <row r="1148" spans="1:2" s="321" customFormat="1" x14ac:dyDescent="0.25">
      <c r="A1148" s="103"/>
      <c r="B1148" s="103"/>
    </row>
    <row r="1149" spans="1:2" s="321" customFormat="1" x14ac:dyDescent="0.25">
      <c r="A1149" s="103"/>
      <c r="B1149" s="103"/>
    </row>
    <row r="1150" spans="1:2" s="321" customFormat="1" x14ac:dyDescent="0.25">
      <c r="A1150" s="103"/>
      <c r="B1150" s="103"/>
    </row>
    <row r="1151" spans="1:2" s="321" customFormat="1" x14ac:dyDescent="0.25">
      <c r="A1151" s="103"/>
      <c r="B1151" s="103"/>
    </row>
    <row r="1152" spans="1:2" s="321" customFormat="1" x14ac:dyDescent="0.25">
      <c r="A1152" s="103"/>
      <c r="B1152" s="103"/>
    </row>
    <row r="1153" spans="1:2" s="321" customFormat="1" x14ac:dyDescent="0.25">
      <c r="A1153" s="103"/>
      <c r="B1153" s="103"/>
    </row>
    <row r="1154" spans="1:2" s="321" customFormat="1" x14ac:dyDescent="0.25">
      <c r="A1154" s="103"/>
      <c r="B1154" s="103"/>
    </row>
    <row r="1155" spans="1:2" s="321" customFormat="1" x14ac:dyDescent="0.25">
      <c r="A1155" s="103"/>
      <c r="B1155" s="103"/>
    </row>
    <row r="1156" spans="1:2" s="321" customFormat="1" x14ac:dyDescent="0.25">
      <c r="A1156" s="103"/>
      <c r="B1156" s="103"/>
    </row>
    <row r="1157" spans="1:2" s="321" customFormat="1" x14ac:dyDescent="0.25">
      <c r="A1157" s="103"/>
      <c r="B1157" s="103"/>
    </row>
    <row r="1158" spans="1:2" s="321" customFormat="1" x14ac:dyDescent="0.25">
      <c r="A1158" s="103"/>
      <c r="B1158" s="103"/>
    </row>
    <row r="1159" spans="1:2" s="321" customFormat="1" x14ac:dyDescent="0.25">
      <c r="A1159" s="103"/>
      <c r="B1159" s="103"/>
    </row>
    <row r="1160" spans="1:2" s="321" customFormat="1" x14ac:dyDescent="0.25">
      <c r="A1160" s="103"/>
      <c r="B1160" s="103"/>
    </row>
    <row r="1161" spans="1:2" s="321" customFormat="1" x14ac:dyDescent="0.25">
      <c r="A1161" s="103"/>
      <c r="B1161" s="103"/>
    </row>
    <row r="1162" spans="1:2" s="321" customFormat="1" x14ac:dyDescent="0.25">
      <c r="A1162" s="103"/>
      <c r="B1162" s="103"/>
    </row>
    <row r="1163" spans="1:2" s="321" customFormat="1" x14ac:dyDescent="0.25">
      <c r="A1163" s="103"/>
      <c r="B1163" s="103"/>
    </row>
    <row r="1164" spans="1:2" s="321" customFormat="1" x14ac:dyDescent="0.25">
      <c r="A1164" s="103"/>
      <c r="B1164" s="103"/>
    </row>
    <row r="1165" spans="1:2" s="321" customFormat="1" x14ac:dyDescent="0.25">
      <c r="A1165" s="103"/>
      <c r="B1165" s="103"/>
    </row>
    <row r="1166" spans="1:2" s="321" customFormat="1" x14ac:dyDescent="0.25">
      <c r="A1166" s="103"/>
      <c r="B1166" s="103"/>
    </row>
    <row r="1167" spans="1:2" s="321" customFormat="1" x14ac:dyDescent="0.25">
      <c r="A1167" s="103"/>
      <c r="B1167" s="103"/>
    </row>
    <row r="1168" spans="1:2" s="321" customFormat="1" x14ac:dyDescent="0.25">
      <c r="A1168" s="103"/>
      <c r="B1168" s="103"/>
    </row>
    <row r="1169" spans="1:2" s="321" customFormat="1" x14ac:dyDescent="0.25">
      <c r="A1169" s="103"/>
      <c r="B1169" s="103"/>
    </row>
    <row r="1170" spans="1:2" s="321" customFormat="1" x14ac:dyDescent="0.25">
      <c r="A1170" s="103"/>
      <c r="B1170" s="103"/>
    </row>
    <row r="1171" spans="1:2" s="321" customFormat="1" x14ac:dyDescent="0.25">
      <c r="A1171" s="103"/>
      <c r="B1171" s="103"/>
    </row>
    <row r="1172" spans="1:2" s="321" customFormat="1" x14ac:dyDescent="0.25">
      <c r="A1172" s="103"/>
      <c r="B1172" s="103"/>
    </row>
    <row r="1173" spans="1:2" s="321" customFormat="1" x14ac:dyDescent="0.25">
      <c r="A1173" s="103"/>
      <c r="B1173" s="103"/>
    </row>
    <row r="1174" spans="1:2" s="321" customFormat="1" x14ac:dyDescent="0.25">
      <c r="A1174" s="103"/>
      <c r="B1174" s="103"/>
    </row>
    <row r="1175" spans="1:2" s="321" customFormat="1" x14ac:dyDescent="0.25">
      <c r="A1175" s="103"/>
      <c r="B1175" s="103"/>
    </row>
    <row r="1176" spans="1:2" s="321" customFormat="1" x14ac:dyDescent="0.25">
      <c r="A1176" s="103"/>
      <c r="B1176" s="103"/>
    </row>
    <row r="1177" spans="1:2" s="321" customFormat="1" x14ac:dyDescent="0.25">
      <c r="A1177" s="103"/>
      <c r="B1177" s="103"/>
    </row>
    <row r="1178" spans="1:2" s="321" customFormat="1" x14ac:dyDescent="0.25">
      <c r="A1178" s="103"/>
      <c r="B1178" s="103"/>
    </row>
    <row r="1179" spans="1:2" s="321" customFormat="1" x14ac:dyDescent="0.25">
      <c r="A1179" s="103"/>
      <c r="B1179" s="103"/>
    </row>
    <row r="1180" spans="1:2" s="321" customFormat="1" x14ac:dyDescent="0.25">
      <c r="A1180" s="103"/>
      <c r="B1180" s="103"/>
    </row>
    <row r="1181" spans="1:2" s="321" customFormat="1" x14ac:dyDescent="0.25">
      <c r="A1181" s="103"/>
      <c r="B1181" s="103"/>
    </row>
    <row r="1182" spans="1:2" s="321" customFormat="1" x14ac:dyDescent="0.25">
      <c r="A1182" s="103"/>
      <c r="B1182" s="103"/>
    </row>
    <row r="1183" spans="1:2" s="321" customFormat="1" x14ac:dyDescent="0.25">
      <c r="A1183" s="103"/>
      <c r="B1183" s="103"/>
    </row>
    <row r="1184" spans="1:2" s="321" customFormat="1" x14ac:dyDescent="0.25">
      <c r="A1184" s="103"/>
      <c r="B1184" s="103"/>
    </row>
    <row r="1185" spans="1:2" s="321" customFormat="1" x14ac:dyDescent="0.25">
      <c r="A1185" s="103"/>
      <c r="B1185" s="103"/>
    </row>
    <row r="1186" spans="1:2" s="321" customFormat="1" x14ac:dyDescent="0.25">
      <c r="A1186" s="103"/>
      <c r="B1186" s="103"/>
    </row>
    <row r="1187" spans="1:2" s="321" customFormat="1" x14ac:dyDescent="0.25">
      <c r="A1187" s="103"/>
      <c r="B1187" s="103"/>
    </row>
    <row r="1188" spans="1:2" s="321" customFormat="1" x14ac:dyDescent="0.25">
      <c r="A1188" s="103"/>
      <c r="B1188" s="103"/>
    </row>
    <row r="1189" spans="1:2" s="321" customFormat="1" x14ac:dyDescent="0.25">
      <c r="A1189" s="103"/>
      <c r="B1189" s="103"/>
    </row>
    <row r="1190" spans="1:2" s="321" customFormat="1" x14ac:dyDescent="0.25">
      <c r="A1190" s="103"/>
      <c r="B1190" s="101"/>
    </row>
    <row r="1191" spans="1:2" s="321" customFormat="1" x14ac:dyDescent="0.25">
      <c r="A1191" s="103"/>
    </row>
    <row r="1192" spans="1:2" s="321" customFormat="1" x14ac:dyDescent="0.25">
      <c r="A1192" s="103"/>
    </row>
    <row r="1193" spans="1:2" s="321" customFormat="1" x14ac:dyDescent="0.25">
      <c r="A1193" s="103"/>
    </row>
    <row r="1194" spans="1:2" s="321" customFormat="1" x14ac:dyDescent="0.25">
      <c r="A1194" s="103"/>
    </row>
    <row r="1195" spans="1:2" s="321" customFormat="1" x14ac:dyDescent="0.25">
      <c r="A1195" s="103"/>
      <c r="B1195" s="101"/>
    </row>
    <row r="1196" spans="1:2" s="321" customFormat="1" x14ac:dyDescent="0.25">
      <c r="A1196" s="103"/>
    </row>
    <row r="1197" spans="1:2" s="321" customFormat="1" x14ac:dyDescent="0.25">
      <c r="A1197" s="103"/>
    </row>
    <row r="1198" spans="1:2" s="321" customFormat="1" x14ac:dyDescent="0.25">
      <c r="A1198" s="103"/>
    </row>
    <row r="1199" spans="1:2" s="321" customFormat="1" x14ac:dyDescent="0.25">
      <c r="A1199" s="103"/>
      <c r="B1199" s="103"/>
    </row>
    <row r="1200" spans="1:2" s="321" customFormat="1" x14ac:dyDescent="0.25">
      <c r="A1200" s="103"/>
      <c r="B1200" s="103"/>
    </row>
    <row r="1201" spans="1:2" s="321" customFormat="1" x14ac:dyDescent="0.25">
      <c r="A1201" s="103"/>
      <c r="B1201" s="103"/>
    </row>
    <row r="1202" spans="1:2" s="321" customFormat="1" x14ac:dyDescent="0.25">
      <c r="A1202" s="103"/>
      <c r="B1202" s="103"/>
    </row>
    <row r="1203" spans="1:2" s="321" customFormat="1" x14ac:dyDescent="0.25">
      <c r="A1203" s="103"/>
      <c r="B1203" s="103"/>
    </row>
    <row r="1204" spans="1:2" s="321" customFormat="1" x14ac:dyDescent="0.25">
      <c r="A1204" s="103"/>
      <c r="B1204" s="103"/>
    </row>
    <row r="1205" spans="1:2" s="321" customFormat="1" x14ac:dyDescent="0.25">
      <c r="A1205" s="103"/>
      <c r="B1205" s="103"/>
    </row>
    <row r="1206" spans="1:2" s="321" customFormat="1" x14ac:dyDescent="0.25">
      <c r="A1206" s="103"/>
      <c r="B1206" s="103"/>
    </row>
    <row r="1207" spans="1:2" s="321" customFormat="1" x14ac:dyDescent="0.25">
      <c r="A1207" s="103"/>
      <c r="B1207" s="103"/>
    </row>
    <row r="1208" spans="1:2" s="321" customFormat="1" x14ac:dyDescent="0.25">
      <c r="A1208" s="103"/>
      <c r="B1208" s="103"/>
    </row>
    <row r="1209" spans="1:2" s="321" customFormat="1" x14ac:dyDescent="0.25">
      <c r="A1209" s="103"/>
      <c r="B1209" s="103"/>
    </row>
    <row r="1210" spans="1:2" s="321" customFormat="1" x14ac:dyDescent="0.25">
      <c r="A1210" s="103"/>
      <c r="B1210" s="103"/>
    </row>
    <row r="1211" spans="1:2" s="321" customFormat="1" x14ac:dyDescent="0.25">
      <c r="A1211" s="103"/>
      <c r="B1211" s="103"/>
    </row>
    <row r="1212" spans="1:2" s="321" customFormat="1" x14ac:dyDescent="0.25">
      <c r="A1212" s="103"/>
      <c r="B1212" s="103"/>
    </row>
    <row r="1213" spans="1:2" s="321" customFormat="1" x14ac:dyDescent="0.25">
      <c r="A1213" s="103"/>
      <c r="B1213" s="103"/>
    </row>
    <row r="1214" spans="1:2" s="321" customFormat="1" x14ac:dyDescent="0.25">
      <c r="A1214" s="103"/>
      <c r="B1214" s="103"/>
    </row>
    <row r="1215" spans="1:2" s="321" customFormat="1" x14ac:dyDescent="0.25">
      <c r="A1215" s="103"/>
      <c r="B1215" s="103"/>
    </row>
    <row r="1216" spans="1:2" s="321" customFormat="1" x14ac:dyDescent="0.25">
      <c r="A1216" s="103"/>
      <c r="B1216" s="103"/>
    </row>
    <row r="1217" spans="1:2" s="321" customFormat="1" x14ac:dyDescent="0.25">
      <c r="A1217" s="103"/>
      <c r="B1217" s="101"/>
    </row>
    <row r="1218" spans="1:2" s="321" customFormat="1" x14ac:dyDescent="0.25">
      <c r="A1218" s="103"/>
    </row>
    <row r="1219" spans="1:2" s="321" customFormat="1" x14ac:dyDescent="0.25">
      <c r="A1219" s="103"/>
    </row>
    <row r="1220" spans="1:2" s="321" customFormat="1" x14ac:dyDescent="0.25">
      <c r="A1220" s="103"/>
    </row>
    <row r="1221" spans="1:2" s="321" customFormat="1" x14ac:dyDescent="0.25">
      <c r="A1221" s="103"/>
      <c r="B1221" s="101"/>
    </row>
    <row r="1222" spans="1:2" s="321" customFormat="1" x14ac:dyDescent="0.25">
      <c r="A1222" s="103"/>
    </row>
    <row r="1223" spans="1:2" s="321" customFormat="1" x14ac:dyDescent="0.25">
      <c r="A1223" s="103"/>
    </row>
    <row r="1224" spans="1:2" s="321" customFormat="1" x14ac:dyDescent="0.25">
      <c r="A1224" s="103"/>
    </row>
    <row r="1225" spans="1:2" s="321" customFormat="1" x14ac:dyDescent="0.25">
      <c r="A1225" s="103"/>
    </row>
    <row r="1226" spans="1:2" s="321" customFormat="1" x14ac:dyDescent="0.25">
      <c r="A1226" s="103"/>
      <c r="B1226" s="101"/>
    </row>
    <row r="1227" spans="1:2" s="321" customFormat="1" x14ac:dyDescent="0.25">
      <c r="A1227" s="103"/>
    </row>
    <row r="1228" spans="1:2" s="321" customFormat="1" x14ac:dyDescent="0.25">
      <c r="A1228" s="103"/>
    </row>
    <row r="1229" spans="1:2" s="321" customFormat="1" x14ac:dyDescent="0.25">
      <c r="A1229" s="103"/>
    </row>
    <row r="1230" spans="1:2" s="321" customFormat="1" x14ac:dyDescent="0.25">
      <c r="A1230" s="103"/>
      <c r="B1230" s="103"/>
    </row>
    <row r="1231" spans="1:2" s="321" customFormat="1" x14ac:dyDescent="0.25">
      <c r="A1231" s="103"/>
      <c r="B1231" s="103"/>
    </row>
    <row r="1232" spans="1:2" s="321" customFormat="1" x14ac:dyDescent="0.25">
      <c r="A1232" s="103"/>
      <c r="B1232" s="103"/>
    </row>
    <row r="1233" spans="1:2" s="321" customFormat="1" x14ac:dyDescent="0.25">
      <c r="A1233" s="103"/>
      <c r="B1233" s="103"/>
    </row>
    <row r="1234" spans="1:2" s="321" customFormat="1" x14ac:dyDescent="0.25">
      <c r="A1234" s="103"/>
      <c r="B1234" s="103"/>
    </row>
    <row r="1235" spans="1:2" s="321" customFormat="1" x14ac:dyDescent="0.25">
      <c r="A1235" s="103"/>
      <c r="B1235" s="103"/>
    </row>
    <row r="1236" spans="1:2" s="321" customFormat="1" x14ac:dyDescent="0.25">
      <c r="A1236" s="103"/>
      <c r="B1236" s="103"/>
    </row>
    <row r="1237" spans="1:2" s="321" customFormat="1" x14ac:dyDescent="0.25">
      <c r="A1237" s="103"/>
      <c r="B1237" s="103"/>
    </row>
    <row r="1238" spans="1:2" s="321" customFormat="1" x14ac:dyDescent="0.25">
      <c r="A1238" s="103"/>
      <c r="B1238" s="103"/>
    </row>
    <row r="1239" spans="1:2" s="321" customFormat="1" x14ac:dyDescent="0.25">
      <c r="A1239" s="103"/>
      <c r="B1239" s="103"/>
    </row>
    <row r="1240" spans="1:2" s="321" customFormat="1" x14ac:dyDescent="0.25">
      <c r="A1240" s="103"/>
      <c r="B1240" s="103"/>
    </row>
    <row r="1241" spans="1:2" s="321" customFormat="1" x14ac:dyDescent="0.25">
      <c r="A1241" s="103"/>
      <c r="B1241" s="103"/>
    </row>
    <row r="1242" spans="1:2" s="321" customFormat="1" x14ac:dyDescent="0.25">
      <c r="A1242" s="103"/>
      <c r="B1242" s="103"/>
    </row>
    <row r="1243" spans="1:2" s="321" customFormat="1" x14ac:dyDescent="0.25">
      <c r="A1243" s="103"/>
      <c r="B1243" s="103"/>
    </row>
    <row r="1244" spans="1:2" s="321" customFormat="1" x14ac:dyDescent="0.25">
      <c r="A1244" s="103"/>
      <c r="B1244" s="103"/>
    </row>
    <row r="1245" spans="1:2" s="321" customFormat="1" x14ac:dyDescent="0.25">
      <c r="A1245" s="103"/>
      <c r="B1245" s="103"/>
    </row>
    <row r="1246" spans="1:2" s="321" customFormat="1" x14ac:dyDescent="0.25">
      <c r="A1246" s="103"/>
      <c r="B1246" s="103"/>
    </row>
    <row r="1247" spans="1:2" s="321" customFormat="1" x14ac:dyDescent="0.25">
      <c r="A1247" s="103"/>
      <c r="B1247" s="101"/>
    </row>
    <row r="1248" spans="1:2" s="321" customFormat="1" x14ac:dyDescent="0.25">
      <c r="A1248" s="103"/>
    </row>
    <row r="1249" spans="1:2" s="321" customFormat="1" x14ac:dyDescent="0.25">
      <c r="A1249" s="103"/>
    </row>
    <row r="1250" spans="1:2" s="321" customFormat="1" x14ac:dyDescent="0.25">
      <c r="A1250" s="103"/>
    </row>
    <row r="1251" spans="1:2" s="321" customFormat="1" x14ac:dyDescent="0.25">
      <c r="A1251" s="103"/>
    </row>
    <row r="1252" spans="1:2" s="321" customFormat="1" x14ac:dyDescent="0.25">
      <c r="A1252" s="103"/>
      <c r="B1252" s="101"/>
    </row>
    <row r="1253" spans="1:2" s="321" customFormat="1" x14ac:dyDescent="0.25">
      <c r="A1253" s="103"/>
    </row>
    <row r="1254" spans="1:2" s="321" customFormat="1" x14ac:dyDescent="0.25">
      <c r="A1254" s="103"/>
    </row>
    <row r="1255" spans="1:2" s="321" customFormat="1" x14ac:dyDescent="0.25">
      <c r="A1255" s="103"/>
    </row>
    <row r="1256" spans="1:2" s="321" customFormat="1" x14ac:dyDescent="0.25">
      <c r="A1256" s="103"/>
    </row>
    <row r="1257" spans="1:2" s="321" customFormat="1" x14ac:dyDescent="0.25">
      <c r="A1257" s="103"/>
    </row>
    <row r="1258" spans="1:2" s="321" customFormat="1" x14ac:dyDescent="0.25">
      <c r="A1258" s="103"/>
      <c r="B1258" s="103"/>
    </row>
    <row r="1259" spans="1:2" s="321" customFormat="1" x14ac:dyDescent="0.25">
      <c r="A1259" s="103"/>
      <c r="B1259" s="103"/>
    </row>
    <row r="1260" spans="1:2" s="321" customFormat="1" x14ac:dyDescent="0.25">
      <c r="A1260" s="103"/>
      <c r="B1260" s="103"/>
    </row>
    <row r="1261" spans="1:2" s="321" customFormat="1" x14ac:dyDescent="0.25">
      <c r="A1261" s="103"/>
      <c r="B1261" s="103"/>
    </row>
    <row r="1262" spans="1:2" s="321" customFormat="1" x14ac:dyDescent="0.25">
      <c r="A1262" s="103"/>
      <c r="B1262" s="103"/>
    </row>
    <row r="1263" spans="1:2" s="321" customFormat="1" x14ac:dyDescent="0.25">
      <c r="A1263" s="103"/>
      <c r="B1263" s="103"/>
    </row>
    <row r="1264" spans="1:2" s="321" customFormat="1" x14ac:dyDescent="0.25">
      <c r="A1264" s="103"/>
      <c r="B1264" s="103"/>
    </row>
    <row r="1265" spans="1:2" s="321" customFormat="1" x14ac:dyDescent="0.25">
      <c r="A1265" s="103"/>
      <c r="B1265" s="103"/>
    </row>
    <row r="1266" spans="1:2" s="321" customFormat="1" x14ac:dyDescent="0.25">
      <c r="A1266" s="103"/>
      <c r="B1266" s="101"/>
    </row>
    <row r="1267" spans="1:2" s="321" customFormat="1" x14ac:dyDescent="0.25">
      <c r="A1267" s="103"/>
    </row>
    <row r="1268" spans="1:2" s="321" customFormat="1" x14ac:dyDescent="0.25">
      <c r="A1268" s="103"/>
    </row>
    <row r="1269" spans="1:2" s="321" customFormat="1" x14ac:dyDescent="0.25">
      <c r="A1269" s="103"/>
    </row>
    <row r="1270" spans="1:2" s="321" customFormat="1" x14ac:dyDescent="0.25">
      <c r="A1270" s="103"/>
    </row>
    <row r="1271" spans="1:2" s="321" customFormat="1" x14ac:dyDescent="0.25">
      <c r="A1271" s="103"/>
      <c r="B1271" s="103"/>
    </row>
    <row r="1272" spans="1:2" s="321" customFormat="1" x14ac:dyDescent="0.25">
      <c r="A1272" s="103"/>
      <c r="B1272" s="103"/>
    </row>
    <row r="1273" spans="1:2" s="321" customFormat="1" x14ac:dyDescent="0.25">
      <c r="A1273" s="103"/>
      <c r="B1273" s="103"/>
    </row>
    <row r="1274" spans="1:2" s="321" customFormat="1" x14ac:dyDescent="0.25">
      <c r="A1274" s="103"/>
      <c r="B1274" s="103"/>
    </row>
    <row r="1275" spans="1:2" s="321" customFormat="1" x14ac:dyDescent="0.25">
      <c r="A1275" s="103"/>
      <c r="B1275" s="103"/>
    </row>
    <row r="1276" spans="1:2" s="321" customFormat="1" x14ac:dyDescent="0.25">
      <c r="A1276" s="103"/>
      <c r="B1276" s="103"/>
    </row>
    <row r="1277" spans="1:2" s="321" customFormat="1" x14ac:dyDescent="0.25">
      <c r="A1277" s="103"/>
      <c r="B1277" s="103"/>
    </row>
    <row r="1278" spans="1:2" s="321" customFormat="1" x14ac:dyDescent="0.25">
      <c r="A1278" s="103"/>
      <c r="B1278" s="103"/>
    </row>
    <row r="1279" spans="1:2" s="321" customFormat="1" x14ac:dyDescent="0.25">
      <c r="A1279" s="103"/>
      <c r="B1279" s="103"/>
    </row>
    <row r="1280" spans="1:2" s="321" customFormat="1" x14ac:dyDescent="0.25">
      <c r="A1280" s="103"/>
      <c r="B1280" s="103"/>
    </row>
    <row r="1281" spans="1:2" s="321" customFormat="1" x14ac:dyDescent="0.25">
      <c r="A1281" s="103"/>
      <c r="B1281" s="103"/>
    </row>
    <row r="1282" spans="1:2" s="321" customFormat="1" x14ac:dyDescent="0.25">
      <c r="A1282" s="103"/>
      <c r="B1282" s="103"/>
    </row>
    <row r="1283" spans="1:2" s="321" customFormat="1" x14ac:dyDescent="0.25">
      <c r="A1283" s="103"/>
      <c r="B1283" s="103"/>
    </row>
    <row r="1284" spans="1:2" s="321" customFormat="1" x14ac:dyDescent="0.25">
      <c r="A1284" s="103"/>
      <c r="B1284" s="103"/>
    </row>
    <row r="1285" spans="1:2" s="321" customFormat="1" x14ac:dyDescent="0.25">
      <c r="A1285" s="103"/>
      <c r="B1285" s="103"/>
    </row>
    <row r="1286" spans="1:2" s="321" customFormat="1" x14ac:dyDescent="0.25">
      <c r="A1286" s="103"/>
      <c r="B1286" s="103"/>
    </row>
    <row r="1287" spans="1:2" s="321" customFormat="1" x14ac:dyDescent="0.25">
      <c r="A1287" s="103"/>
      <c r="B1287" s="103"/>
    </row>
    <row r="1288" spans="1:2" s="321" customFormat="1" x14ac:dyDescent="0.25">
      <c r="A1288" s="103"/>
      <c r="B1288" s="103"/>
    </row>
    <row r="1289" spans="1:2" s="321" customFormat="1" x14ac:dyDescent="0.25">
      <c r="A1289" s="103"/>
      <c r="B1289" s="103"/>
    </row>
    <row r="1290" spans="1:2" s="321" customFormat="1" x14ac:dyDescent="0.25">
      <c r="A1290" s="103"/>
      <c r="B1290" s="103"/>
    </row>
    <row r="1291" spans="1:2" s="321" customFormat="1" x14ac:dyDescent="0.25">
      <c r="A1291" s="103"/>
      <c r="B1291" s="103"/>
    </row>
    <row r="1292" spans="1:2" s="321" customFormat="1" x14ac:dyDescent="0.25">
      <c r="A1292" s="103"/>
      <c r="B1292" s="103"/>
    </row>
    <row r="1293" spans="1:2" s="321" customFormat="1" x14ac:dyDescent="0.25">
      <c r="A1293" s="103"/>
      <c r="B1293" s="103"/>
    </row>
    <row r="1294" spans="1:2" s="321" customFormat="1" x14ac:dyDescent="0.25">
      <c r="A1294" s="103"/>
      <c r="B1294" s="103"/>
    </row>
    <row r="1295" spans="1:2" s="321" customFormat="1" x14ac:dyDescent="0.25">
      <c r="A1295" s="103"/>
      <c r="B1295" s="103"/>
    </row>
    <row r="1296" spans="1:2" s="321" customFormat="1" x14ac:dyDescent="0.25">
      <c r="A1296" s="103"/>
      <c r="B1296" s="103"/>
    </row>
    <row r="1297" spans="1:2" s="321" customFormat="1" x14ac:dyDescent="0.25">
      <c r="A1297" s="103"/>
      <c r="B1297" s="103"/>
    </row>
    <row r="1298" spans="1:2" s="321" customFormat="1" x14ac:dyDescent="0.25">
      <c r="A1298" s="103"/>
      <c r="B1298" s="103"/>
    </row>
    <row r="1299" spans="1:2" s="321" customFormat="1" x14ac:dyDescent="0.25">
      <c r="A1299" s="103"/>
      <c r="B1299" s="103"/>
    </row>
    <row r="1300" spans="1:2" s="321" customFormat="1" x14ac:dyDescent="0.25">
      <c r="A1300" s="103"/>
      <c r="B1300" s="103"/>
    </row>
    <row r="1301" spans="1:2" s="321" customFormat="1" x14ac:dyDescent="0.25">
      <c r="A1301" s="103"/>
      <c r="B1301" s="103"/>
    </row>
    <row r="1302" spans="1:2" s="321" customFormat="1" x14ac:dyDescent="0.25">
      <c r="A1302" s="103"/>
      <c r="B1302" s="103"/>
    </row>
    <row r="1303" spans="1:2" s="321" customFormat="1" x14ac:dyDescent="0.25">
      <c r="A1303" s="103"/>
      <c r="B1303" s="103"/>
    </row>
    <row r="1304" spans="1:2" s="321" customFormat="1" x14ac:dyDescent="0.25">
      <c r="A1304" s="103"/>
      <c r="B1304" s="103"/>
    </row>
    <row r="1305" spans="1:2" s="321" customFormat="1" x14ac:dyDescent="0.25">
      <c r="A1305" s="103"/>
      <c r="B1305" s="103"/>
    </row>
    <row r="1306" spans="1:2" s="321" customFormat="1" x14ac:dyDescent="0.25">
      <c r="A1306" s="103"/>
      <c r="B1306" s="103"/>
    </row>
    <row r="1307" spans="1:2" s="321" customFormat="1" x14ac:dyDescent="0.25">
      <c r="A1307" s="103"/>
      <c r="B1307" s="103"/>
    </row>
    <row r="1308" spans="1:2" s="321" customFormat="1" x14ac:dyDescent="0.25">
      <c r="A1308" s="103"/>
      <c r="B1308" s="101"/>
    </row>
    <row r="1309" spans="1:2" s="321" customFormat="1" x14ac:dyDescent="0.25">
      <c r="A1309" s="103"/>
    </row>
    <row r="1310" spans="1:2" s="321" customFormat="1" x14ac:dyDescent="0.25">
      <c r="A1310" s="103"/>
    </row>
    <row r="1311" spans="1:2" s="321" customFormat="1" x14ac:dyDescent="0.25">
      <c r="A1311" s="103"/>
    </row>
    <row r="1312" spans="1:2" s="321" customFormat="1" x14ac:dyDescent="0.25">
      <c r="A1312" s="103"/>
      <c r="B1312" s="103"/>
    </row>
    <row r="1313" spans="1:2" s="321" customFormat="1" x14ac:dyDescent="0.25">
      <c r="A1313" s="103"/>
      <c r="B1313" s="103"/>
    </row>
    <row r="1314" spans="1:2" s="321" customFormat="1" x14ac:dyDescent="0.25">
      <c r="A1314" s="103"/>
      <c r="B1314" s="103"/>
    </row>
    <row r="1315" spans="1:2" s="321" customFormat="1" x14ac:dyDescent="0.25">
      <c r="A1315" s="103"/>
      <c r="B1315" s="103"/>
    </row>
    <row r="1316" spans="1:2" s="321" customFormat="1" x14ac:dyDescent="0.25">
      <c r="A1316" s="103"/>
      <c r="B1316" s="103"/>
    </row>
    <row r="1317" spans="1:2" s="321" customFormat="1" x14ac:dyDescent="0.25">
      <c r="A1317" s="103"/>
      <c r="B1317" s="103"/>
    </row>
    <row r="1318" spans="1:2" s="321" customFormat="1" x14ac:dyDescent="0.25">
      <c r="A1318" s="103"/>
      <c r="B1318" s="103"/>
    </row>
    <row r="1319" spans="1:2" s="321" customFormat="1" x14ac:dyDescent="0.25">
      <c r="A1319" s="103"/>
      <c r="B1319" s="103"/>
    </row>
    <row r="1320" spans="1:2" s="321" customFormat="1" x14ac:dyDescent="0.25">
      <c r="A1320" s="103"/>
      <c r="B1320" s="103"/>
    </row>
    <row r="1321" spans="1:2" s="321" customFormat="1" x14ac:dyDescent="0.25">
      <c r="A1321" s="103"/>
      <c r="B1321" s="103"/>
    </row>
    <row r="1322" spans="1:2" s="321" customFormat="1" x14ac:dyDescent="0.25">
      <c r="A1322" s="103"/>
      <c r="B1322" s="103"/>
    </row>
    <row r="1323" spans="1:2" s="321" customFormat="1" x14ac:dyDescent="0.25">
      <c r="A1323" s="103"/>
      <c r="B1323" s="103"/>
    </row>
    <row r="1324" spans="1:2" s="321" customFormat="1" x14ac:dyDescent="0.25">
      <c r="A1324" s="103"/>
      <c r="B1324" s="103"/>
    </row>
    <row r="1325" spans="1:2" s="321" customFormat="1" x14ac:dyDescent="0.25">
      <c r="A1325" s="103"/>
      <c r="B1325" s="103"/>
    </row>
    <row r="1326" spans="1:2" s="321" customFormat="1" x14ac:dyDescent="0.25">
      <c r="A1326" s="103"/>
      <c r="B1326" s="101"/>
    </row>
    <row r="1327" spans="1:2" s="321" customFormat="1" x14ac:dyDescent="0.25">
      <c r="A1327" s="103"/>
    </row>
    <row r="1328" spans="1:2" s="321" customFormat="1" x14ac:dyDescent="0.25">
      <c r="A1328" s="103"/>
    </row>
    <row r="1329" spans="1:2" s="321" customFormat="1" x14ac:dyDescent="0.25">
      <c r="A1329" s="103"/>
    </row>
    <row r="1330" spans="1:2" s="321" customFormat="1" x14ac:dyDescent="0.25">
      <c r="A1330" s="103"/>
      <c r="B1330" s="103"/>
    </row>
    <row r="1331" spans="1:2" s="321" customFormat="1" x14ac:dyDescent="0.25">
      <c r="A1331" s="103"/>
      <c r="B1331" s="103"/>
    </row>
    <row r="1332" spans="1:2" s="321" customFormat="1" x14ac:dyDescent="0.25">
      <c r="A1332" s="103"/>
      <c r="B1332" s="103"/>
    </row>
    <row r="1333" spans="1:2" s="321" customFormat="1" x14ac:dyDescent="0.25">
      <c r="A1333" s="103"/>
      <c r="B1333" s="103"/>
    </row>
    <row r="1334" spans="1:2" s="321" customFormat="1" x14ac:dyDescent="0.25">
      <c r="A1334" s="103"/>
      <c r="B1334" s="103"/>
    </row>
    <row r="1335" spans="1:2" s="321" customFormat="1" x14ac:dyDescent="0.25">
      <c r="A1335" s="103"/>
      <c r="B1335" s="101"/>
    </row>
    <row r="1336" spans="1:2" s="321" customFormat="1" x14ac:dyDescent="0.25">
      <c r="A1336" s="103"/>
    </row>
    <row r="1337" spans="1:2" s="321" customFormat="1" x14ac:dyDescent="0.25">
      <c r="A1337" s="103"/>
    </row>
    <row r="1338" spans="1:2" s="321" customFormat="1" x14ac:dyDescent="0.25">
      <c r="A1338" s="103"/>
    </row>
    <row r="1339" spans="1:2" s="321" customFormat="1" x14ac:dyDescent="0.25">
      <c r="A1339" s="103"/>
    </row>
    <row r="1340" spans="1:2" s="321" customFormat="1" x14ac:dyDescent="0.25">
      <c r="A1340" s="103"/>
    </row>
    <row r="1341" spans="1:2" s="321" customFormat="1" x14ac:dyDescent="0.25">
      <c r="A1341" s="103"/>
      <c r="B1341" s="103"/>
    </row>
    <row r="1342" spans="1:2" s="321" customFormat="1" x14ac:dyDescent="0.25">
      <c r="A1342" s="103"/>
      <c r="B1342" s="103"/>
    </row>
    <row r="1343" spans="1:2" s="321" customFormat="1" x14ac:dyDescent="0.25">
      <c r="A1343" s="103"/>
      <c r="B1343" s="103"/>
    </row>
    <row r="1344" spans="1:2" s="321" customFormat="1" x14ac:dyDescent="0.25">
      <c r="A1344" s="103"/>
      <c r="B1344" s="103"/>
    </row>
    <row r="1345" spans="1:2" s="321" customFormat="1" x14ac:dyDescent="0.25">
      <c r="A1345" s="103"/>
      <c r="B1345" s="103"/>
    </row>
    <row r="1346" spans="1:2" s="321" customFormat="1" x14ac:dyDescent="0.25">
      <c r="A1346" s="103"/>
      <c r="B1346" s="103"/>
    </row>
    <row r="1347" spans="1:2" s="321" customFormat="1" x14ac:dyDescent="0.25">
      <c r="A1347" s="103"/>
      <c r="B1347" s="103"/>
    </row>
    <row r="1348" spans="1:2" s="321" customFormat="1" x14ac:dyDescent="0.25">
      <c r="A1348" s="103"/>
      <c r="B1348" s="103"/>
    </row>
    <row r="1349" spans="1:2" s="321" customFormat="1" x14ac:dyDescent="0.25">
      <c r="A1349" s="103"/>
      <c r="B1349" s="103"/>
    </row>
    <row r="1350" spans="1:2" s="321" customFormat="1" x14ac:dyDescent="0.25">
      <c r="A1350" s="103"/>
      <c r="B1350" s="103"/>
    </row>
    <row r="1351" spans="1:2" s="321" customFormat="1" x14ac:dyDescent="0.25">
      <c r="A1351" s="103"/>
      <c r="B1351" s="103"/>
    </row>
    <row r="1352" spans="1:2" s="321" customFormat="1" x14ac:dyDescent="0.25">
      <c r="A1352" s="103"/>
      <c r="B1352" s="103"/>
    </row>
    <row r="1353" spans="1:2" s="321" customFormat="1" x14ac:dyDescent="0.25">
      <c r="A1353" s="103"/>
      <c r="B1353" s="103"/>
    </row>
    <row r="1354" spans="1:2" s="321" customFormat="1" x14ac:dyDescent="0.25">
      <c r="A1354" s="103"/>
      <c r="B1354" s="103"/>
    </row>
    <row r="1355" spans="1:2" s="321" customFormat="1" x14ac:dyDescent="0.25">
      <c r="A1355" s="103"/>
      <c r="B1355" s="103"/>
    </row>
    <row r="1356" spans="1:2" s="321" customFormat="1" x14ac:dyDescent="0.25">
      <c r="A1356" s="103"/>
      <c r="B1356" s="103"/>
    </row>
    <row r="1357" spans="1:2" s="321" customFormat="1" x14ac:dyDescent="0.25">
      <c r="A1357" s="103"/>
      <c r="B1357" s="103"/>
    </row>
    <row r="1358" spans="1:2" s="321" customFormat="1" x14ac:dyDescent="0.25">
      <c r="A1358" s="103"/>
      <c r="B1358" s="103"/>
    </row>
    <row r="1359" spans="1:2" s="321" customFormat="1" x14ac:dyDescent="0.25">
      <c r="A1359" s="103"/>
      <c r="B1359" s="103"/>
    </row>
    <row r="1360" spans="1:2" s="321" customFormat="1" x14ac:dyDescent="0.25">
      <c r="A1360" s="103"/>
      <c r="B1360" s="103"/>
    </row>
    <row r="1361" spans="1:2" s="321" customFormat="1" x14ac:dyDescent="0.25">
      <c r="A1361" s="103"/>
      <c r="B1361" s="103"/>
    </row>
    <row r="1362" spans="1:2" s="321" customFormat="1" x14ac:dyDescent="0.25">
      <c r="A1362" s="103"/>
      <c r="B1362" s="103"/>
    </row>
    <row r="1363" spans="1:2" s="321" customFormat="1" x14ac:dyDescent="0.25">
      <c r="A1363" s="103"/>
      <c r="B1363" s="103"/>
    </row>
    <row r="1364" spans="1:2" s="321" customFormat="1" x14ac:dyDescent="0.25">
      <c r="A1364" s="103"/>
      <c r="B1364" s="103"/>
    </row>
    <row r="1365" spans="1:2" s="321" customFormat="1" x14ac:dyDescent="0.25">
      <c r="A1365" s="103"/>
      <c r="B1365" s="103"/>
    </row>
    <row r="1366" spans="1:2" s="321" customFormat="1" x14ac:dyDescent="0.25">
      <c r="A1366" s="103"/>
      <c r="B1366" s="103"/>
    </row>
    <row r="1367" spans="1:2" s="321" customFormat="1" x14ac:dyDescent="0.25">
      <c r="A1367" s="103"/>
      <c r="B1367" s="103"/>
    </row>
    <row r="1368" spans="1:2" s="321" customFormat="1" x14ac:dyDescent="0.25">
      <c r="A1368" s="103"/>
      <c r="B1368" s="103"/>
    </row>
    <row r="1369" spans="1:2" s="321" customFormat="1" x14ac:dyDescent="0.25">
      <c r="A1369" s="103"/>
      <c r="B1369" s="103"/>
    </row>
    <row r="1370" spans="1:2" s="321" customFormat="1" x14ac:dyDescent="0.25">
      <c r="A1370" s="103"/>
      <c r="B1370" s="101"/>
    </row>
    <row r="1371" spans="1:2" s="321" customFormat="1" x14ac:dyDescent="0.25">
      <c r="A1371" s="103"/>
    </row>
    <row r="1372" spans="1:2" s="321" customFormat="1" x14ac:dyDescent="0.25">
      <c r="A1372" s="103"/>
    </row>
    <row r="1373" spans="1:2" s="321" customFormat="1" x14ac:dyDescent="0.25">
      <c r="A1373" s="103"/>
    </row>
    <row r="1374" spans="1:2" s="321" customFormat="1" x14ac:dyDescent="0.25">
      <c r="A1374" s="103"/>
      <c r="B1374" s="103"/>
    </row>
    <row r="1375" spans="1:2" s="321" customFormat="1" x14ac:dyDescent="0.25">
      <c r="A1375" s="103"/>
      <c r="B1375" s="103"/>
    </row>
    <row r="1376" spans="1:2" s="321" customFormat="1" x14ac:dyDescent="0.25">
      <c r="A1376" s="103"/>
      <c r="B1376" s="103"/>
    </row>
    <row r="1377" spans="1:2" s="321" customFormat="1" x14ac:dyDescent="0.25">
      <c r="A1377" s="103"/>
      <c r="B1377" s="103"/>
    </row>
    <row r="1378" spans="1:2" s="321" customFormat="1" x14ac:dyDescent="0.25">
      <c r="A1378" s="103"/>
      <c r="B1378" s="103"/>
    </row>
    <row r="1379" spans="1:2" s="321" customFormat="1" x14ac:dyDescent="0.25">
      <c r="A1379" s="103"/>
      <c r="B1379" s="103"/>
    </row>
    <row r="1380" spans="1:2" s="321" customFormat="1" x14ac:dyDescent="0.25">
      <c r="A1380" s="103"/>
      <c r="B1380" s="103"/>
    </row>
    <row r="1381" spans="1:2" s="321" customFormat="1" x14ac:dyDescent="0.25">
      <c r="A1381" s="103"/>
      <c r="B1381" s="103"/>
    </row>
    <row r="1382" spans="1:2" s="321" customFormat="1" x14ac:dyDescent="0.25">
      <c r="A1382" s="103"/>
      <c r="B1382" s="103"/>
    </row>
    <row r="1383" spans="1:2" s="321" customFormat="1" x14ac:dyDescent="0.25">
      <c r="A1383" s="103"/>
      <c r="B1383" s="103"/>
    </row>
    <row r="1384" spans="1:2" s="321" customFormat="1" x14ac:dyDescent="0.25">
      <c r="A1384" s="103"/>
      <c r="B1384" s="103"/>
    </row>
    <row r="1385" spans="1:2" s="321" customFormat="1" x14ac:dyDescent="0.25">
      <c r="A1385" s="103"/>
      <c r="B1385" s="103"/>
    </row>
    <row r="1386" spans="1:2" s="321" customFormat="1" x14ac:dyDescent="0.25">
      <c r="A1386" s="103"/>
      <c r="B1386" s="103"/>
    </row>
    <row r="1387" spans="1:2" s="321" customFormat="1" x14ac:dyDescent="0.25">
      <c r="A1387" s="103"/>
      <c r="B1387" s="103"/>
    </row>
    <row r="1388" spans="1:2" s="321" customFormat="1" x14ac:dyDescent="0.25">
      <c r="A1388" s="103"/>
      <c r="B1388" s="103"/>
    </row>
    <row r="1389" spans="1:2" s="321" customFormat="1" x14ac:dyDescent="0.25">
      <c r="A1389" s="103"/>
      <c r="B1389" s="103"/>
    </row>
    <row r="1390" spans="1:2" s="321" customFormat="1" x14ac:dyDescent="0.25">
      <c r="A1390" s="103"/>
      <c r="B1390" s="103"/>
    </row>
    <row r="1391" spans="1:2" s="321" customFormat="1" x14ac:dyDescent="0.25">
      <c r="A1391" s="103"/>
      <c r="B1391" s="103"/>
    </row>
    <row r="1392" spans="1:2" s="321" customFormat="1" x14ac:dyDescent="0.25">
      <c r="A1392" s="103"/>
      <c r="B1392" s="103"/>
    </row>
    <row r="1393" spans="1:2" s="321" customFormat="1" x14ac:dyDescent="0.25">
      <c r="A1393" s="103"/>
      <c r="B1393" s="103"/>
    </row>
    <row r="1394" spans="1:2" s="321" customFormat="1" x14ac:dyDescent="0.25">
      <c r="A1394" s="103"/>
      <c r="B1394" s="103"/>
    </row>
    <row r="1395" spans="1:2" s="321" customFormat="1" x14ac:dyDescent="0.25">
      <c r="A1395" s="103"/>
      <c r="B1395" s="103"/>
    </row>
    <row r="1396" spans="1:2" s="321" customFormat="1" x14ac:dyDescent="0.25">
      <c r="A1396" s="103"/>
      <c r="B1396" s="103"/>
    </row>
    <row r="1397" spans="1:2" s="321" customFormat="1" x14ac:dyDescent="0.25">
      <c r="A1397" s="103"/>
      <c r="B1397" s="103"/>
    </row>
    <row r="1398" spans="1:2" s="321" customFormat="1" x14ac:dyDescent="0.25">
      <c r="A1398" s="103"/>
      <c r="B1398" s="103"/>
    </row>
    <row r="1399" spans="1:2" s="321" customFormat="1" x14ac:dyDescent="0.25">
      <c r="A1399" s="103"/>
      <c r="B1399" s="103"/>
    </row>
    <row r="1400" spans="1:2" s="321" customFormat="1" x14ac:dyDescent="0.25">
      <c r="A1400" s="103"/>
      <c r="B1400" s="103"/>
    </row>
    <row r="1401" spans="1:2" s="321" customFormat="1" x14ac:dyDescent="0.25">
      <c r="A1401" s="103"/>
      <c r="B1401" s="103"/>
    </row>
    <row r="1402" spans="1:2" s="321" customFormat="1" x14ac:dyDescent="0.25">
      <c r="A1402" s="103"/>
      <c r="B1402" s="103"/>
    </row>
    <row r="1403" spans="1:2" s="321" customFormat="1" x14ac:dyDescent="0.25">
      <c r="A1403" s="103"/>
      <c r="B1403" s="103"/>
    </row>
    <row r="1404" spans="1:2" s="321" customFormat="1" x14ac:dyDescent="0.25">
      <c r="A1404" s="103"/>
      <c r="B1404" s="103"/>
    </row>
    <row r="1405" spans="1:2" s="321" customFormat="1" x14ac:dyDescent="0.25">
      <c r="A1405" s="103"/>
      <c r="B1405" s="101"/>
    </row>
    <row r="1406" spans="1:2" s="321" customFormat="1" x14ac:dyDescent="0.25">
      <c r="A1406" s="103"/>
    </row>
    <row r="1407" spans="1:2" s="321" customFormat="1" x14ac:dyDescent="0.25">
      <c r="A1407" s="103"/>
    </row>
    <row r="1408" spans="1:2" s="321" customFormat="1" x14ac:dyDescent="0.25">
      <c r="A1408" s="103"/>
    </row>
    <row r="1409" spans="1:2" s="321" customFormat="1" x14ac:dyDescent="0.25">
      <c r="A1409" s="103"/>
      <c r="B1409" s="103"/>
    </row>
    <row r="1410" spans="1:2" s="321" customFormat="1" x14ac:dyDescent="0.25">
      <c r="A1410" s="103"/>
      <c r="B1410" s="103"/>
    </row>
    <row r="1411" spans="1:2" s="321" customFormat="1" x14ac:dyDescent="0.25">
      <c r="A1411" s="103"/>
      <c r="B1411" s="103"/>
    </row>
    <row r="1412" spans="1:2" s="321" customFormat="1" x14ac:dyDescent="0.25">
      <c r="A1412" s="103"/>
      <c r="B1412" s="103"/>
    </row>
    <row r="1413" spans="1:2" s="321" customFormat="1" x14ac:dyDescent="0.25">
      <c r="A1413" s="103"/>
      <c r="B1413" s="103"/>
    </row>
    <row r="1414" spans="1:2" s="321" customFormat="1" x14ac:dyDescent="0.25">
      <c r="A1414" s="103"/>
      <c r="B1414" s="103"/>
    </row>
    <row r="1415" spans="1:2" s="321" customFormat="1" x14ac:dyDescent="0.25">
      <c r="A1415" s="103"/>
      <c r="B1415" s="103"/>
    </row>
    <row r="1416" spans="1:2" s="321" customFormat="1" x14ac:dyDescent="0.25">
      <c r="A1416" s="103"/>
      <c r="B1416" s="103"/>
    </row>
    <row r="1417" spans="1:2" s="321" customFormat="1" x14ac:dyDescent="0.25">
      <c r="A1417" s="103"/>
      <c r="B1417" s="101"/>
    </row>
    <row r="1418" spans="1:2" s="321" customFormat="1" x14ac:dyDescent="0.25">
      <c r="A1418" s="103"/>
    </row>
    <row r="1419" spans="1:2" s="321" customFormat="1" x14ac:dyDescent="0.25">
      <c r="A1419" s="103"/>
    </row>
    <row r="1420" spans="1:2" s="321" customFormat="1" x14ac:dyDescent="0.25">
      <c r="A1420" s="103"/>
    </row>
    <row r="1421" spans="1:2" s="321" customFormat="1" x14ac:dyDescent="0.25">
      <c r="A1421" s="103"/>
    </row>
    <row r="1422" spans="1:2" s="321" customFormat="1" x14ac:dyDescent="0.25">
      <c r="A1422" s="103"/>
      <c r="B1422" s="103"/>
    </row>
    <row r="1423" spans="1:2" s="321" customFormat="1" x14ac:dyDescent="0.25">
      <c r="A1423" s="103"/>
      <c r="B1423" s="103"/>
    </row>
    <row r="1424" spans="1:2" s="321" customFormat="1" x14ac:dyDescent="0.25">
      <c r="A1424" s="103"/>
      <c r="B1424" s="103"/>
    </row>
    <row r="1425" spans="1:2" s="321" customFormat="1" x14ac:dyDescent="0.25">
      <c r="A1425" s="103"/>
      <c r="B1425" s="103"/>
    </row>
    <row r="1426" spans="1:2" s="321" customFormat="1" x14ac:dyDescent="0.25">
      <c r="A1426" s="103"/>
      <c r="B1426" s="103"/>
    </row>
    <row r="1427" spans="1:2" s="321" customFormat="1" x14ac:dyDescent="0.25">
      <c r="A1427" s="103"/>
      <c r="B1427" s="103"/>
    </row>
    <row r="1428" spans="1:2" s="321" customFormat="1" x14ac:dyDescent="0.25">
      <c r="A1428" s="103"/>
      <c r="B1428" s="103"/>
    </row>
    <row r="1429" spans="1:2" s="321" customFormat="1" x14ac:dyDescent="0.25">
      <c r="A1429" s="103"/>
      <c r="B1429" s="103"/>
    </row>
    <row r="1430" spans="1:2" s="321" customFormat="1" x14ac:dyDescent="0.25">
      <c r="A1430" s="103"/>
      <c r="B1430" s="103"/>
    </row>
    <row r="1431" spans="1:2" s="321" customFormat="1" x14ac:dyDescent="0.25">
      <c r="A1431" s="103"/>
      <c r="B1431" s="103"/>
    </row>
    <row r="1432" spans="1:2" s="321" customFormat="1" x14ac:dyDescent="0.25">
      <c r="A1432" s="103"/>
      <c r="B1432" s="103"/>
    </row>
    <row r="1433" spans="1:2" s="321" customFormat="1" x14ac:dyDescent="0.25">
      <c r="A1433" s="103"/>
      <c r="B1433" s="103"/>
    </row>
    <row r="1434" spans="1:2" s="321" customFormat="1" x14ac:dyDescent="0.25">
      <c r="A1434" s="103"/>
      <c r="B1434" s="103"/>
    </row>
    <row r="1435" spans="1:2" s="321" customFormat="1" x14ac:dyDescent="0.25">
      <c r="A1435" s="103"/>
      <c r="B1435" s="103"/>
    </row>
    <row r="1436" spans="1:2" s="321" customFormat="1" x14ac:dyDescent="0.25">
      <c r="A1436" s="103"/>
      <c r="B1436" s="103"/>
    </row>
    <row r="1437" spans="1:2" s="321" customFormat="1" x14ac:dyDescent="0.25">
      <c r="A1437" s="103"/>
      <c r="B1437" s="103"/>
    </row>
    <row r="1438" spans="1:2" s="321" customFormat="1" x14ac:dyDescent="0.25">
      <c r="A1438" s="103"/>
      <c r="B1438" s="103"/>
    </row>
    <row r="1439" spans="1:2" s="321" customFormat="1" x14ac:dyDescent="0.25">
      <c r="A1439" s="103"/>
      <c r="B1439" s="103"/>
    </row>
    <row r="1440" spans="1:2" s="321" customFormat="1" x14ac:dyDescent="0.25">
      <c r="A1440" s="103"/>
      <c r="B1440" s="103"/>
    </row>
    <row r="1441" spans="1:2" s="321" customFormat="1" x14ac:dyDescent="0.25">
      <c r="A1441" s="103"/>
      <c r="B1441" s="103"/>
    </row>
    <row r="1442" spans="1:2" s="321" customFormat="1" x14ac:dyDescent="0.25">
      <c r="A1442" s="103"/>
      <c r="B1442" s="103"/>
    </row>
    <row r="1443" spans="1:2" s="321" customFormat="1" x14ac:dyDescent="0.25">
      <c r="A1443" s="103"/>
      <c r="B1443" s="103"/>
    </row>
    <row r="1444" spans="1:2" s="321" customFormat="1" x14ac:dyDescent="0.25">
      <c r="A1444" s="103"/>
      <c r="B1444" s="103"/>
    </row>
    <row r="1445" spans="1:2" s="321" customFormat="1" x14ac:dyDescent="0.25">
      <c r="A1445" s="103"/>
      <c r="B1445" s="103"/>
    </row>
    <row r="1446" spans="1:2" s="321" customFormat="1" x14ac:dyDescent="0.25">
      <c r="A1446" s="103"/>
      <c r="B1446" s="103"/>
    </row>
    <row r="1447" spans="1:2" s="321" customFormat="1" x14ac:dyDescent="0.25">
      <c r="A1447" s="103"/>
      <c r="B1447" s="103"/>
    </row>
    <row r="1448" spans="1:2" s="321" customFormat="1" x14ac:dyDescent="0.25">
      <c r="A1448" s="103"/>
      <c r="B1448" s="103"/>
    </row>
    <row r="1449" spans="1:2" s="321" customFormat="1" x14ac:dyDescent="0.25">
      <c r="A1449" s="103"/>
      <c r="B1449" s="103"/>
    </row>
    <row r="1450" spans="1:2" s="321" customFormat="1" x14ac:dyDescent="0.25">
      <c r="A1450" s="103"/>
      <c r="B1450" s="103"/>
    </row>
    <row r="1451" spans="1:2" s="321" customFormat="1" x14ac:dyDescent="0.25">
      <c r="A1451" s="103"/>
      <c r="B1451" s="103"/>
    </row>
    <row r="1452" spans="1:2" s="321" customFormat="1" x14ac:dyDescent="0.25">
      <c r="A1452" s="103"/>
      <c r="B1452" s="103"/>
    </row>
    <row r="1453" spans="1:2" s="321" customFormat="1" x14ac:dyDescent="0.25">
      <c r="A1453" s="103"/>
      <c r="B1453" s="103"/>
    </row>
    <row r="1454" spans="1:2" s="321" customFormat="1" x14ac:dyDescent="0.25">
      <c r="A1454" s="103"/>
      <c r="B1454" s="103"/>
    </row>
    <row r="1455" spans="1:2" s="321" customFormat="1" x14ac:dyDescent="0.25">
      <c r="A1455" s="103"/>
      <c r="B1455" s="322"/>
    </row>
    <row r="1456" spans="1:2" s="321" customFormat="1" x14ac:dyDescent="0.25">
      <c r="A1456" s="103"/>
      <c r="B1456" s="103"/>
    </row>
    <row r="1457" spans="1:2" s="321" customFormat="1" x14ac:dyDescent="0.25">
      <c r="A1457" s="103"/>
      <c r="B1457" s="103"/>
    </row>
    <row r="1458" spans="1:2" s="321" customFormat="1" x14ac:dyDescent="0.25">
      <c r="A1458" s="103"/>
      <c r="B1458" s="103"/>
    </row>
    <row r="1459" spans="1:2" s="321" customFormat="1" x14ac:dyDescent="0.25">
      <c r="A1459" s="103"/>
      <c r="B1459" s="103"/>
    </row>
    <row r="1460" spans="1:2" s="321" customFormat="1" x14ac:dyDescent="0.25">
      <c r="A1460" s="103"/>
      <c r="B1460" s="103"/>
    </row>
    <row r="1461" spans="1:2" s="321" customFormat="1" x14ac:dyDescent="0.25">
      <c r="A1461" s="103"/>
      <c r="B1461" s="103"/>
    </row>
    <row r="1462" spans="1:2" s="321" customFormat="1" x14ac:dyDescent="0.25">
      <c r="A1462" s="103"/>
      <c r="B1462" s="103"/>
    </row>
    <row r="1463" spans="1:2" s="321" customFormat="1" x14ac:dyDescent="0.25">
      <c r="A1463" s="103"/>
      <c r="B1463" s="103"/>
    </row>
    <row r="1464" spans="1:2" s="321" customFormat="1" x14ac:dyDescent="0.25">
      <c r="A1464" s="103"/>
      <c r="B1464" s="103"/>
    </row>
    <row r="1465" spans="1:2" s="321" customFormat="1" x14ac:dyDescent="0.25">
      <c r="A1465" s="103"/>
      <c r="B1465" s="103"/>
    </row>
    <row r="1466" spans="1:2" s="321" customFormat="1" x14ac:dyDescent="0.25">
      <c r="A1466" s="103"/>
      <c r="B1466" s="103"/>
    </row>
    <row r="1467" spans="1:2" s="321" customFormat="1" x14ac:dyDescent="0.25">
      <c r="A1467" s="103"/>
      <c r="B1467" s="103"/>
    </row>
    <row r="1468" spans="1:2" s="321" customFormat="1" x14ac:dyDescent="0.25">
      <c r="A1468" s="103"/>
      <c r="B1468" s="103"/>
    </row>
    <row r="1469" spans="1:2" s="321" customFormat="1" x14ac:dyDescent="0.25">
      <c r="A1469" s="103"/>
      <c r="B1469" s="103"/>
    </row>
    <row r="1470" spans="1:2" s="321" customFormat="1" x14ac:dyDescent="0.25">
      <c r="A1470" s="103"/>
      <c r="B1470" s="103"/>
    </row>
    <row r="1471" spans="1:2" s="321" customFormat="1" x14ac:dyDescent="0.25">
      <c r="A1471" s="103"/>
      <c r="B1471" s="103"/>
    </row>
    <row r="1472" spans="1:2" s="321" customFormat="1" x14ac:dyDescent="0.25">
      <c r="A1472" s="103"/>
      <c r="B1472" s="103"/>
    </row>
    <row r="1473" spans="1:2" s="321" customFormat="1" x14ac:dyDescent="0.25">
      <c r="A1473" s="103"/>
      <c r="B1473" s="103"/>
    </row>
    <row r="1474" spans="1:2" s="321" customFormat="1" x14ac:dyDescent="0.25">
      <c r="A1474" s="103"/>
      <c r="B1474" s="103"/>
    </row>
    <row r="1475" spans="1:2" s="321" customFormat="1" x14ac:dyDescent="0.25">
      <c r="A1475" s="103"/>
      <c r="B1475" s="103"/>
    </row>
    <row r="1476" spans="1:2" s="321" customFormat="1" x14ac:dyDescent="0.25">
      <c r="A1476" s="103"/>
      <c r="B1476" s="103"/>
    </row>
    <row r="1477" spans="1:2" s="321" customFormat="1" x14ac:dyDescent="0.25">
      <c r="A1477" s="103"/>
      <c r="B1477" s="103"/>
    </row>
    <row r="1478" spans="1:2" s="321" customFormat="1" x14ac:dyDescent="0.25">
      <c r="A1478" s="103"/>
      <c r="B1478" s="101"/>
    </row>
    <row r="1479" spans="1:2" s="321" customFormat="1" x14ac:dyDescent="0.25">
      <c r="A1479" s="103"/>
    </row>
    <row r="1480" spans="1:2" s="321" customFormat="1" x14ac:dyDescent="0.25">
      <c r="A1480" s="103"/>
    </row>
    <row r="1481" spans="1:2" s="321" customFormat="1" x14ac:dyDescent="0.25">
      <c r="A1481" s="103"/>
    </row>
    <row r="1482" spans="1:2" s="321" customFormat="1" x14ac:dyDescent="0.25">
      <c r="A1482" s="103"/>
      <c r="B1482" s="103"/>
    </row>
    <row r="1483" spans="1:2" s="321" customFormat="1" x14ac:dyDescent="0.25">
      <c r="A1483" s="103"/>
      <c r="B1483" s="103"/>
    </row>
    <row r="1484" spans="1:2" s="321" customFormat="1" x14ac:dyDescent="0.25">
      <c r="A1484" s="103"/>
      <c r="B1484" s="103"/>
    </row>
    <row r="1485" spans="1:2" s="321" customFormat="1" x14ac:dyDescent="0.25">
      <c r="A1485" s="103"/>
      <c r="B1485" s="103"/>
    </row>
    <row r="1486" spans="1:2" s="321" customFormat="1" x14ac:dyDescent="0.25">
      <c r="A1486" s="103"/>
      <c r="B1486" s="103"/>
    </row>
    <row r="1487" spans="1:2" s="321" customFormat="1" x14ac:dyDescent="0.25">
      <c r="A1487" s="103"/>
      <c r="B1487" s="103"/>
    </row>
    <row r="1488" spans="1:2" s="321" customFormat="1" x14ac:dyDescent="0.25">
      <c r="A1488" s="103"/>
      <c r="B1488" s="103"/>
    </row>
    <row r="1489" spans="1:2" s="321" customFormat="1" x14ac:dyDescent="0.25">
      <c r="A1489" s="103"/>
      <c r="B1489" s="103"/>
    </row>
    <row r="1490" spans="1:2" s="321" customFormat="1" x14ac:dyDescent="0.25">
      <c r="A1490" s="103"/>
      <c r="B1490" s="103"/>
    </row>
    <row r="1491" spans="1:2" s="321" customFormat="1" x14ac:dyDescent="0.25">
      <c r="A1491" s="103"/>
      <c r="B1491" s="103"/>
    </row>
    <row r="1492" spans="1:2" s="321" customFormat="1" x14ac:dyDescent="0.25">
      <c r="A1492" s="103"/>
      <c r="B1492" s="103"/>
    </row>
    <row r="1493" spans="1:2" s="321" customFormat="1" x14ac:dyDescent="0.25">
      <c r="A1493" s="103"/>
      <c r="B1493" s="103"/>
    </row>
    <row r="1494" spans="1:2" s="321" customFormat="1" x14ac:dyDescent="0.25">
      <c r="A1494" s="103"/>
      <c r="B1494" s="103"/>
    </row>
    <row r="1495" spans="1:2" s="321" customFormat="1" x14ac:dyDescent="0.25">
      <c r="A1495" s="103"/>
      <c r="B1495" s="103"/>
    </row>
    <row r="1496" spans="1:2" s="321" customFormat="1" x14ac:dyDescent="0.25">
      <c r="A1496" s="103"/>
      <c r="B1496" s="103"/>
    </row>
    <row r="1497" spans="1:2" s="321" customFormat="1" x14ac:dyDescent="0.25">
      <c r="A1497" s="103"/>
      <c r="B1497" s="103"/>
    </row>
    <row r="1498" spans="1:2" s="321" customFormat="1" x14ac:dyDescent="0.25">
      <c r="A1498" s="103"/>
      <c r="B1498" s="103"/>
    </row>
    <row r="1499" spans="1:2" s="321" customFormat="1" x14ac:dyDescent="0.25">
      <c r="A1499" s="103"/>
      <c r="B1499" s="103"/>
    </row>
    <row r="1500" spans="1:2" s="321" customFormat="1" x14ac:dyDescent="0.25">
      <c r="A1500" s="103"/>
      <c r="B1500" s="103"/>
    </row>
    <row r="1501" spans="1:2" s="321" customFormat="1" x14ac:dyDescent="0.25">
      <c r="A1501" s="103"/>
      <c r="B1501" s="103"/>
    </row>
    <row r="1502" spans="1:2" s="321" customFormat="1" x14ac:dyDescent="0.25">
      <c r="A1502" s="103"/>
      <c r="B1502" s="103"/>
    </row>
    <row r="1503" spans="1:2" s="321" customFormat="1" x14ac:dyDescent="0.25">
      <c r="A1503" s="103"/>
      <c r="B1503" s="103"/>
    </row>
    <row r="1504" spans="1:2" s="321" customFormat="1" x14ac:dyDescent="0.25">
      <c r="A1504" s="103"/>
      <c r="B1504" s="103"/>
    </row>
    <row r="1505" spans="1:2" s="321" customFormat="1" x14ac:dyDescent="0.25">
      <c r="A1505" s="103"/>
      <c r="B1505" s="103"/>
    </row>
    <row r="1506" spans="1:2" s="321" customFormat="1" x14ac:dyDescent="0.25">
      <c r="A1506" s="103"/>
      <c r="B1506" s="103"/>
    </row>
    <row r="1507" spans="1:2" s="321" customFormat="1" x14ac:dyDescent="0.25">
      <c r="A1507" s="103"/>
      <c r="B1507" s="103"/>
    </row>
    <row r="1508" spans="1:2" s="321" customFormat="1" x14ac:dyDescent="0.25">
      <c r="A1508" s="103"/>
      <c r="B1508" s="103"/>
    </row>
    <row r="1509" spans="1:2" s="321" customFormat="1" x14ac:dyDescent="0.25">
      <c r="A1509" s="103"/>
      <c r="B1509" s="103"/>
    </row>
    <row r="1510" spans="1:2" s="321" customFormat="1" x14ac:dyDescent="0.25">
      <c r="A1510" s="103"/>
      <c r="B1510" s="103"/>
    </row>
    <row r="1511" spans="1:2" s="321" customFormat="1" x14ac:dyDescent="0.25">
      <c r="A1511" s="103"/>
      <c r="B1511" s="103"/>
    </row>
    <row r="1512" spans="1:2" s="321" customFormat="1" x14ac:dyDescent="0.25">
      <c r="A1512" s="103"/>
      <c r="B1512" s="103"/>
    </row>
    <row r="1513" spans="1:2" s="321" customFormat="1" x14ac:dyDescent="0.25">
      <c r="A1513" s="103"/>
      <c r="B1513" s="103"/>
    </row>
    <row r="1514" spans="1:2" s="321" customFormat="1" x14ac:dyDescent="0.25">
      <c r="A1514" s="103"/>
      <c r="B1514" s="103"/>
    </row>
    <row r="1515" spans="1:2" s="321" customFormat="1" x14ac:dyDescent="0.25">
      <c r="A1515" s="103"/>
      <c r="B1515" s="103"/>
    </row>
    <row r="1516" spans="1:2" s="321" customFormat="1" x14ac:dyDescent="0.25">
      <c r="A1516" s="103"/>
      <c r="B1516" s="103"/>
    </row>
    <row r="1517" spans="1:2" s="321" customFormat="1" x14ac:dyDescent="0.25">
      <c r="A1517" s="103"/>
      <c r="B1517" s="103"/>
    </row>
    <row r="1518" spans="1:2" s="321" customFormat="1" x14ac:dyDescent="0.25">
      <c r="A1518" s="103"/>
      <c r="B1518" s="103"/>
    </row>
    <row r="1519" spans="1:2" s="321" customFormat="1" x14ac:dyDescent="0.25">
      <c r="A1519" s="103"/>
      <c r="B1519" s="103"/>
    </row>
    <row r="1520" spans="1:2" s="321" customFormat="1" x14ac:dyDescent="0.25">
      <c r="A1520" s="103"/>
      <c r="B1520" s="103"/>
    </row>
    <row r="1521" spans="1:2" s="321" customFormat="1" x14ac:dyDescent="0.25">
      <c r="A1521" s="103"/>
      <c r="B1521" s="103"/>
    </row>
    <row r="1522" spans="1:2" s="321" customFormat="1" x14ac:dyDescent="0.25">
      <c r="A1522" s="103"/>
      <c r="B1522" s="103"/>
    </row>
    <row r="1523" spans="1:2" s="321" customFormat="1" x14ac:dyDescent="0.25">
      <c r="A1523" s="103"/>
      <c r="B1523" s="103"/>
    </row>
    <row r="1524" spans="1:2" s="321" customFormat="1" x14ac:dyDescent="0.25">
      <c r="A1524" s="103"/>
      <c r="B1524" s="103"/>
    </row>
    <row r="1525" spans="1:2" s="321" customFormat="1" x14ac:dyDescent="0.25">
      <c r="A1525" s="103"/>
      <c r="B1525" s="103"/>
    </row>
    <row r="1526" spans="1:2" s="321" customFormat="1" x14ac:dyDescent="0.25">
      <c r="A1526" s="103"/>
      <c r="B1526" s="103"/>
    </row>
    <row r="1527" spans="1:2" s="321" customFormat="1" x14ac:dyDescent="0.25">
      <c r="A1527" s="103"/>
      <c r="B1527" s="101"/>
    </row>
    <row r="1528" spans="1:2" s="321" customFormat="1" x14ac:dyDescent="0.25">
      <c r="A1528" s="103"/>
    </row>
    <row r="1529" spans="1:2" s="321" customFormat="1" x14ac:dyDescent="0.25">
      <c r="A1529" s="103"/>
    </row>
    <row r="1530" spans="1:2" s="321" customFormat="1" x14ac:dyDescent="0.25">
      <c r="A1530" s="103"/>
    </row>
    <row r="1531" spans="1:2" s="321" customFormat="1" x14ac:dyDescent="0.25">
      <c r="A1531" s="103"/>
      <c r="B1531" s="103"/>
    </row>
    <row r="1532" spans="1:2" s="321" customFormat="1" x14ac:dyDescent="0.25">
      <c r="A1532" s="103"/>
      <c r="B1532" s="103"/>
    </row>
    <row r="1533" spans="1:2" s="321" customFormat="1" x14ac:dyDescent="0.25">
      <c r="A1533" s="103"/>
      <c r="B1533" s="103"/>
    </row>
    <row r="1534" spans="1:2" s="321" customFormat="1" x14ac:dyDescent="0.25">
      <c r="A1534" s="103"/>
      <c r="B1534" s="103"/>
    </row>
    <row r="1535" spans="1:2" s="321" customFormat="1" x14ac:dyDescent="0.25">
      <c r="A1535" s="103"/>
      <c r="B1535" s="103"/>
    </row>
    <row r="1536" spans="1:2" s="321" customFormat="1" x14ac:dyDescent="0.25">
      <c r="A1536" s="103"/>
      <c r="B1536" s="103"/>
    </row>
    <row r="1537" spans="1:2" s="321" customFormat="1" x14ac:dyDescent="0.25">
      <c r="A1537" s="103"/>
      <c r="B1537" s="103"/>
    </row>
    <row r="1538" spans="1:2" s="321" customFormat="1" x14ac:dyDescent="0.25">
      <c r="A1538" s="103"/>
      <c r="B1538" s="103"/>
    </row>
    <row r="1539" spans="1:2" s="321" customFormat="1" x14ac:dyDescent="0.25">
      <c r="A1539" s="103"/>
      <c r="B1539" s="103"/>
    </row>
    <row r="1540" spans="1:2" s="321" customFormat="1" x14ac:dyDescent="0.25">
      <c r="A1540" s="103"/>
      <c r="B1540" s="103"/>
    </row>
    <row r="1541" spans="1:2" s="321" customFormat="1" x14ac:dyDescent="0.25">
      <c r="A1541" s="103"/>
      <c r="B1541" s="103"/>
    </row>
    <row r="1542" spans="1:2" s="321" customFormat="1" x14ac:dyDescent="0.25">
      <c r="A1542" s="103"/>
      <c r="B1542" s="103"/>
    </row>
    <row r="1543" spans="1:2" s="321" customFormat="1" x14ac:dyDescent="0.25">
      <c r="A1543" s="103"/>
      <c r="B1543" s="103"/>
    </row>
    <row r="1544" spans="1:2" s="321" customFormat="1" x14ac:dyDescent="0.25">
      <c r="A1544" s="103"/>
      <c r="B1544" s="103"/>
    </row>
    <row r="1545" spans="1:2" s="321" customFormat="1" x14ac:dyDescent="0.25">
      <c r="A1545" s="103"/>
      <c r="B1545" s="103"/>
    </row>
    <row r="1546" spans="1:2" s="321" customFormat="1" x14ac:dyDescent="0.25">
      <c r="A1546" s="103"/>
      <c r="B1546" s="103"/>
    </row>
    <row r="1547" spans="1:2" s="321" customFormat="1" x14ac:dyDescent="0.25">
      <c r="A1547" s="103"/>
      <c r="B1547" s="103"/>
    </row>
    <row r="1548" spans="1:2" s="321" customFormat="1" x14ac:dyDescent="0.25">
      <c r="A1548" s="103"/>
      <c r="B1548" s="103"/>
    </row>
    <row r="1549" spans="1:2" s="321" customFormat="1" x14ac:dyDescent="0.25">
      <c r="A1549" s="103"/>
      <c r="B1549" s="103"/>
    </row>
    <row r="1550" spans="1:2" s="321" customFormat="1" x14ac:dyDescent="0.25">
      <c r="A1550" s="103"/>
      <c r="B1550" s="103"/>
    </row>
    <row r="1551" spans="1:2" s="321" customFormat="1" x14ac:dyDescent="0.25">
      <c r="A1551" s="103"/>
      <c r="B1551" s="103"/>
    </row>
    <row r="1552" spans="1:2" s="321" customFormat="1" x14ac:dyDescent="0.25">
      <c r="A1552" s="103"/>
      <c r="B1552" s="103"/>
    </row>
    <row r="1553" spans="1:2" s="321" customFormat="1" x14ac:dyDescent="0.25">
      <c r="A1553" s="103"/>
      <c r="B1553" s="103"/>
    </row>
    <row r="1554" spans="1:2" s="321" customFormat="1" x14ac:dyDescent="0.25">
      <c r="A1554" s="103"/>
      <c r="B1554" s="101"/>
    </row>
    <row r="1555" spans="1:2" s="321" customFormat="1" x14ac:dyDescent="0.25">
      <c r="A1555" s="103"/>
    </row>
    <row r="1556" spans="1:2" s="321" customFormat="1" x14ac:dyDescent="0.25">
      <c r="A1556" s="103"/>
    </row>
    <row r="1557" spans="1:2" s="321" customFormat="1" x14ac:dyDescent="0.25">
      <c r="A1557" s="103"/>
    </row>
    <row r="1558" spans="1:2" s="321" customFormat="1" x14ac:dyDescent="0.25">
      <c r="A1558" s="103"/>
    </row>
    <row r="1559" spans="1:2" s="321" customFormat="1" x14ac:dyDescent="0.25">
      <c r="A1559" s="103"/>
      <c r="B1559" s="103"/>
    </row>
    <row r="1560" spans="1:2" s="321" customFormat="1" x14ac:dyDescent="0.25">
      <c r="A1560" s="103"/>
      <c r="B1560" s="103"/>
    </row>
    <row r="1561" spans="1:2" s="321" customFormat="1" x14ac:dyDescent="0.25">
      <c r="A1561" s="103"/>
      <c r="B1561" s="103"/>
    </row>
    <row r="1562" spans="1:2" s="321" customFormat="1" x14ac:dyDescent="0.25">
      <c r="A1562" s="103"/>
      <c r="B1562" s="103"/>
    </row>
    <row r="1563" spans="1:2" s="321" customFormat="1" x14ac:dyDescent="0.25">
      <c r="A1563" s="103"/>
      <c r="B1563" s="103"/>
    </row>
    <row r="1564" spans="1:2" s="321" customFormat="1" x14ac:dyDescent="0.25">
      <c r="A1564" s="103"/>
      <c r="B1564" s="103"/>
    </row>
    <row r="1565" spans="1:2" s="321" customFormat="1" x14ac:dyDescent="0.25">
      <c r="A1565" s="103"/>
      <c r="B1565" s="103"/>
    </row>
    <row r="1566" spans="1:2" s="321" customFormat="1" x14ac:dyDescent="0.25">
      <c r="A1566" s="103"/>
      <c r="B1566" s="103"/>
    </row>
    <row r="1567" spans="1:2" s="321" customFormat="1" x14ac:dyDescent="0.25">
      <c r="A1567" s="103"/>
      <c r="B1567" s="103"/>
    </row>
    <row r="1568" spans="1:2" s="321" customFormat="1" x14ac:dyDescent="0.25">
      <c r="A1568" s="103"/>
      <c r="B1568" s="101"/>
    </row>
    <row r="1569" spans="1:2" s="321" customFormat="1" x14ac:dyDescent="0.25">
      <c r="A1569" s="103"/>
    </row>
    <row r="1570" spans="1:2" s="321" customFormat="1" x14ac:dyDescent="0.25">
      <c r="A1570" s="103"/>
    </row>
    <row r="1571" spans="1:2" s="321" customFormat="1" x14ac:dyDescent="0.25">
      <c r="A1571" s="103"/>
    </row>
    <row r="1572" spans="1:2" s="321" customFormat="1" x14ac:dyDescent="0.25">
      <c r="A1572" s="103"/>
      <c r="B1572" s="103"/>
    </row>
    <row r="1573" spans="1:2" s="321" customFormat="1" x14ac:dyDescent="0.25">
      <c r="A1573" s="103"/>
      <c r="B1573" s="103"/>
    </row>
    <row r="1574" spans="1:2" s="321" customFormat="1" x14ac:dyDescent="0.25">
      <c r="A1574" s="103"/>
      <c r="B1574" s="103"/>
    </row>
    <row r="1575" spans="1:2" s="321" customFormat="1" x14ac:dyDescent="0.25">
      <c r="A1575" s="103"/>
      <c r="B1575" s="103"/>
    </row>
    <row r="1576" spans="1:2" s="321" customFormat="1" x14ac:dyDescent="0.25">
      <c r="A1576" s="103"/>
      <c r="B1576" s="103"/>
    </row>
    <row r="1577" spans="1:2" s="321" customFormat="1" x14ac:dyDescent="0.25">
      <c r="A1577" s="103"/>
      <c r="B1577" s="103"/>
    </row>
    <row r="1578" spans="1:2" s="321" customFormat="1" x14ac:dyDescent="0.25">
      <c r="A1578" s="103"/>
      <c r="B1578" s="103"/>
    </row>
    <row r="1579" spans="1:2" s="321" customFormat="1" x14ac:dyDescent="0.25">
      <c r="A1579" s="103"/>
      <c r="B1579" s="103"/>
    </row>
    <row r="1580" spans="1:2" s="321" customFormat="1" x14ac:dyDescent="0.25">
      <c r="A1580" s="103"/>
      <c r="B1580" s="101"/>
    </row>
    <row r="1581" spans="1:2" s="321" customFormat="1" x14ac:dyDescent="0.25">
      <c r="A1581" s="103"/>
    </row>
    <row r="1582" spans="1:2" s="321" customFormat="1" x14ac:dyDescent="0.25">
      <c r="A1582" s="103"/>
    </row>
    <row r="1583" spans="1:2" s="321" customFormat="1" x14ac:dyDescent="0.25">
      <c r="A1583" s="103"/>
    </row>
    <row r="1584" spans="1:2" s="321" customFormat="1" x14ac:dyDescent="0.25">
      <c r="A1584" s="103"/>
      <c r="B1584" s="103"/>
    </row>
    <row r="1585" spans="1:2" s="321" customFormat="1" x14ac:dyDescent="0.25">
      <c r="A1585" s="103"/>
      <c r="B1585" s="103"/>
    </row>
    <row r="1586" spans="1:2" s="321" customFormat="1" x14ac:dyDescent="0.25">
      <c r="A1586" s="103"/>
      <c r="B1586" s="103"/>
    </row>
    <row r="1587" spans="1:2" s="321" customFormat="1" x14ac:dyDescent="0.25">
      <c r="A1587" s="103"/>
      <c r="B1587" s="103"/>
    </row>
    <row r="1588" spans="1:2" s="321" customFormat="1" x14ac:dyDescent="0.25">
      <c r="A1588" s="103"/>
      <c r="B1588" s="103"/>
    </row>
    <row r="1589" spans="1:2" s="321" customFormat="1" x14ac:dyDescent="0.25">
      <c r="A1589" s="103"/>
      <c r="B1589" s="103"/>
    </row>
    <row r="1590" spans="1:2" s="321" customFormat="1" x14ac:dyDescent="0.25">
      <c r="A1590" s="103"/>
      <c r="B1590" s="103"/>
    </row>
    <row r="1591" spans="1:2" s="321" customFormat="1" x14ac:dyDescent="0.25">
      <c r="A1591" s="103"/>
      <c r="B1591" s="103"/>
    </row>
    <row r="1592" spans="1:2" s="321" customFormat="1" x14ac:dyDescent="0.25">
      <c r="A1592" s="103"/>
      <c r="B1592" s="103"/>
    </row>
    <row r="1593" spans="1:2" s="321" customFormat="1" x14ac:dyDescent="0.25">
      <c r="A1593" s="103"/>
      <c r="B1593" s="103"/>
    </row>
    <row r="1594" spans="1:2" s="321" customFormat="1" x14ac:dyDescent="0.25">
      <c r="A1594" s="103"/>
      <c r="B1594" s="103"/>
    </row>
    <row r="1595" spans="1:2" s="321" customFormat="1" x14ac:dyDescent="0.25">
      <c r="A1595" s="103"/>
      <c r="B1595" s="103"/>
    </row>
    <row r="1596" spans="1:2" s="321" customFormat="1" x14ac:dyDescent="0.25">
      <c r="A1596" s="103"/>
      <c r="B1596" s="103"/>
    </row>
    <row r="1597" spans="1:2" s="321" customFormat="1" x14ac:dyDescent="0.25">
      <c r="A1597" s="103"/>
      <c r="B1597" s="103"/>
    </row>
    <row r="1598" spans="1:2" s="321" customFormat="1" x14ac:dyDescent="0.25">
      <c r="A1598" s="103"/>
      <c r="B1598" s="103"/>
    </row>
    <row r="1599" spans="1:2" s="321" customFormat="1" x14ac:dyDescent="0.25">
      <c r="A1599" s="103"/>
      <c r="B1599" s="103"/>
    </row>
    <row r="1600" spans="1:2" s="321" customFormat="1" x14ac:dyDescent="0.25">
      <c r="A1600" s="103"/>
      <c r="B1600" s="103"/>
    </row>
    <row r="1601" spans="1:2" s="321" customFormat="1" x14ac:dyDescent="0.25">
      <c r="A1601" s="103"/>
      <c r="B1601" s="103"/>
    </row>
    <row r="1602" spans="1:2" s="321" customFormat="1" x14ac:dyDescent="0.25">
      <c r="A1602" s="103"/>
      <c r="B1602" s="103"/>
    </row>
    <row r="1603" spans="1:2" s="321" customFormat="1" x14ac:dyDescent="0.25">
      <c r="A1603" s="103"/>
      <c r="B1603" s="103"/>
    </row>
    <row r="1604" spans="1:2" s="321" customFormat="1" x14ac:dyDescent="0.25">
      <c r="A1604" s="103"/>
      <c r="B1604" s="103"/>
    </row>
    <row r="1605" spans="1:2" s="321" customFormat="1" x14ac:dyDescent="0.25">
      <c r="A1605" s="103"/>
      <c r="B1605" s="103"/>
    </row>
    <row r="1606" spans="1:2" s="321" customFormat="1" x14ac:dyDescent="0.25">
      <c r="A1606" s="103"/>
      <c r="B1606" s="103"/>
    </row>
    <row r="1607" spans="1:2" s="321" customFormat="1" x14ac:dyDescent="0.25">
      <c r="A1607" s="103"/>
      <c r="B1607" s="103"/>
    </row>
    <row r="1608" spans="1:2" s="321" customFormat="1" x14ac:dyDescent="0.25">
      <c r="A1608" s="103"/>
      <c r="B1608" s="103"/>
    </row>
    <row r="1609" spans="1:2" s="321" customFormat="1" x14ac:dyDescent="0.25">
      <c r="A1609" s="103"/>
      <c r="B1609" s="103"/>
    </row>
    <row r="1610" spans="1:2" s="321" customFormat="1" x14ac:dyDescent="0.25">
      <c r="A1610" s="103"/>
      <c r="B1610" s="103"/>
    </row>
    <row r="1611" spans="1:2" s="321" customFormat="1" x14ac:dyDescent="0.25">
      <c r="A1611" s="103"/>
      <c r="B1611" s="103"/>
    </row>
    <row r="1612" spans="1:2" s="321" customFormat="1" x14ac:dyDescent="0.25">
      <c r="A1612" s="103"/>
      <c r="B1612" s="103"/>
    </row>
    <row r="1613" spans="1:2" s="321" customFormat="1" x14ac:dyDescent="0.25">
      <c r="A1613" s="103"/>
      <c r="B1613" s="103"/>
    </row>
    <row r="1614" spans="1:2" s="321" customFormat="1" x14ac:dyDescent="0.25">
      <c r="A1614" s="103"/>
      <c r="B1614" s="103"/>
    </row>
    <row r="1615" spans="1:2" s="321" customFormat="1" x14ac:dyDescent="0.25">
      <c r="A1615" s="103"/>
      <c r="B1615" s="103"/>
    </row>
    <row r="1616" spans="1:2" s="321" customFormat="1" x14ac:dyDescent="0.25">
      <c r="A1616" s="103"/>
      <c r="B1616" s="103"/>
    </row>
    <row r="1617" spans="1:2" s="321" customFormat="1" x14ac:dyDescent="0.25">
      <c r="A1617" s="103"/>
      <c r="B1617" s="103"/>
    </row>
    <row r="1618" spans="1:2" s="321" customFormat="1" x14ac:dyDescent="0.25">
      <c r="A1618" s="103"/>
      <c r="B1618" s="103"/>
    </row>
    <row r="1619" spans="1:2" s="321" customFormat="1" x14ac:dyDescent="0.25">
      <c r="A1619" s="103"/>
      <c r="B1619" s="103"/>
    </row>
    <row r="1620" spans="1:2" s="321" customFormat="1" x14ac:dyDescent="0.25">
      <c r="A1620" s="103"/>
      <c r="B1620" s="103"/>
    </row>
    <row r="1621" spans="1:2" s="321" customFormat="1" x14ac:dyDescent="0.25">
      <c r="A1621" s="103"/>
      <c r="B1621" s="103"/>
    </row>
    <row r="1622" spans="1:2" s="321" customFormat="1" x14ac:dyDescent="0.25">
      <c r="A1622" s="103"/>
      <c r="B1622" s="103"/>
    </row>
    <row r="1623" spans="1:2" s="321" customFormat="1" x14ac:dyDescent="0.25">
      <c r="A1623" s="103"/>
      <c r="B1623" s="103"/>
    </row>
    <row r="1624" spans="1:2" s="321" customFormat="1" x14ac:dyDescent="0.25">
      <c r="A1624" s="103"/>
      <c r="B1624" s="101"/>
    </row>
    <row r="1625" spans="1:2" s="321" customFormat="1" x14ac:dyDescent="0.25">
      <c r="A1625" s="103"/>
    </row>
    <row r="1626" spans="1:2" s="321" customFormat="1" x14ac:dyDescent="0.25">
      <c r="A1626" s="103"/>
    </row>
    <row r="1627" spans="1:2" s="321" customFormat="1" x14ac:dyDescent="0.25">
      <c r="A1627" s="103"/>
    </row>
    <row r="1628" spans="1:2" s="321" customFormat="1" x14ac:dyDescent="0.25">
      <c r="A1628" s="103"/>
    </row>
    <row r="1629" spans="1:2" s="321" customFormat="1" x14ac:dyDescent="0.25">
      <c r="A1629" s="103"/>
      <c r="B1629" s="103"/>
    </row>
    <row r="1630" spans="1:2" s="321" customFormat="1" x14ac:dyDescent="0.25">
      <c r="A1630" s="103"/>
      <c r="B1630" s="103"/>
    </row>
    <row r="1631" spans="1:2" s="321" customFormat="1" x14ac:dyDescent="0.25">
      <c r="A1631" s="103"/>
      <c r="B1631" s="103"/>
    </row>
    <row r="1632" spans="1:2" s="321" customFormat="1" x14ac:dyDescent="0.25">
      <c r="A1632" s="103"/>
      <c r="B1632" s="103"/>
    </row>
    <row r="1633" spans="1:2" s="321" customFormat="1" x14ac:dyDescent="0.25">
      <c r="A1633" s="103"/>
      <c r="B1633" s="103"/>
    </row>
    <row r="1634" spans="1:2" s="321" customFormat="1" x14ac:dyDescent="0.25">
      <c r="A1634" s="103"/>
      <c r="B1634" s="103"/>
    </row>
    <row r="1635" spans="1:2" s="321" customFormat="1" x14ac:dyDescent="0.25">
      <c r="A1635" s="103"/>
      <c r="B1635" s="103"/>
    </row>
    <row r="1636" spans="1:2" s="321" customFormat="1" x14ac:dyDescent="0.25">
      <c r="A1636" s="103"/>
      <c r="B1636" s="103"/>
    </row>
    <row r="1637" spans="1:2" s="321" customFormat="1" x14ac:dyDescent="0.25">
      <c r="A1637" s="103"/>
      <c r="B1637" s="101"/>
    </row>
    <row r="1638" spans="1:2" s="321" customFormat="1" x14ac:dyDescent="0.25">
      <c r="A1638" s="103"/>
    </row>
    <row r="1639" spans="1:2" s="321" customFormat="1" x14ac:dyDescent="0.25">
      <c r="A1639" s="103"/>
    </row>
    <row r="1640" spans="1:2" s="321" customFormat="1" x14ac:dyDescent="0.25">
      <c r="A1640" s="103"/>
    </row>
    <row r="1641" spans="1:2" s="321" customFormat="1" x14ac:dyDescent="0.25">
      <c r="A1641" s="103"/>
    </row>
    <row r="1642" spans="1:2" s="321" customFormat="1" x14ac:dyDescent="0.25">
      <c r="A1642" s="103"/>
      <c r="B1642" s="103"/>
    </row>
    <row r="1643" spans="1:2" s="321" customFormat="1" x14ac:dyDescent="0.25">
      <c r="A1643" s="103"/>
      <c r="B1643" s="103"/>
    </row>
    <row r="1644" spans="1:2" s="321" customFormat="1" x14ac:dyDescent="0.25">
      <c r="A1644" s="103"/>
      <c r="B1644" s="103"/>
    </row>
    <row r="1645" spans="1:2" s="321" customFormat="1" x14ac:dyDescent="0.25">
      <c r="A1645" s="103"/>
      <c r="B1645" s="103"/>
    </row>
    <row r="1646" spans="1:2" s="321" customFormat="1" x14ac:dyDescent="0.25">
      <c r="A1646" s="103"/>
      <c r="B1646" s="103"/>
    </row>
    <row r="1647" spans="1:2" s="321" customFormat="1" x14ac:dyDescent="0.25">
      <c r="A1647" s="103"/>
      <c r="B1647" s="103"/>
    </row>
    <row r="1648" spans="1:2" s="321" customFormat="1" x14ac:dyDescent="0.25">
      <c r="A1648" s="103"/>
      <c r="B1648" s="103"/>
    </row>
    <row r="1649" spans="1:2" s="321" customFormat="1" x14ac:dyDescent="0.25">
      <c r="A1649" s="103"/>
      <c r="B1649" s="103"/>
    </row>
    <row r="1650" spans="1:2" s="321" customFormat="1" x14ac:dyDescent="0.25">
      <c r="A1650" s="103"/>
      <c r="B1650" s="103"/>
    </row>
    <row r="1651" spans="1:2" s="321" customFormat="1" x14ac:dyDescent="0.25">
      <c r="A1651" s="103"/>
      <c r="B1651" s="103"/>
    </row>
    <row r="1652" spans="1:2" s="321" customFormat="1" x14ac:dyDescent="0.25">
      <c r="A1652" s="103"/>
      <c r="B1652" s="103"/>
    </row>
    <row r="1653" spans="1:2" s="321" customFormat="1" x14ac:dyDescent="0.25">
      <c r="A1653" s="103"/>
      <c r="B1653" s="103"/>
    </row>
    <row r="1654" spans="1:2" s="321" customFormat="1" x14ac:dyDescent="0.25">
      <c r="A1654" s="103"/>
      <c r="B1654" s="103"/>
    </row>
    <row r="1655" spans="1:2" s="321" customFormat="1" x14ac:dyDescent="0.25">
      <c r="A1655" s="103"/>
      <c r="B1655" s="103"/>
    </row>
    <row r="1656" spans="1:2" s="321" customFormat="1" x14ac:dyDescent="0.25">
      <c r="A1656" s="103"/>
      <c r="B1656" s="103"/>
    </row>
    <row r="1657" spans="1:2" s="321" customFormat="1" x14ac:dyDescent="0.25">
      <c r="A1657" s="103"/>
      <c r="B1657" s="103"/>
    </row>
    <row r="1658" spans="1:2" s="321" customFormat="1" x14ac:dyDescent="0.25">
      <c r="A1658" s="103"/>
      <c r="B1658" s="103"/>
    </row>
    <row r="1659" spans="1:2" s="321" customFormat="1" x14ac:dyDescent="0.25">
      <c r="A1659" s="103"/>
      <c r="B1659" s="103"/>
    </row>
    <row r="1660" spans="1:2" s="321" customFormat="1" x14ac:dyDescent="0.25">
      <c r="A1660" s="103"/>
      <c r="B1660" s="103"/>
    </row>
    <row r="1661" spans="1:2" s="321" customFormat="1" x14ac:dyDescent="0.25">
      <c r="A1661" s="103"/>
      <c r="B1661" s="103"/>
    </row>
    <row r="1662" spans="1:2" s="321" customFormat="1" x14ac:dyDescent="0.25">
      <c r="A1662" s="103"/>
      <c r="B1662" s="103"/>
    </row>
    <row r="1663" spans="1:2" s="321" customFormat="1" x14ac:dyDescent="0.25">
      <c r="A1663" s="103"/>
      <c r="B1663" s="103"/>
    </row>
    <row r="1664" spans="1:2" s="321" customFormat="1" x14ac:dyDescent="0.25">
      <c r="A1664" s="103"/>
      <c r="B1664" s="103"/>
    </row>
    <row r="1665" spans="1:2" s="321" customFormat="1" x14ac:dyDescent="0.25">
      <c r="A1665" s="103"/>
      <c r="B1665" s="103"/>
    </row>
    <row r="1666" spans="1:2" s="321" customFormat="1" x14ac:dyDescent="0.25">
      <c r="A1666" s="103"/>
      <c r="B1666" s="103"/>
    </row>
    <row r="1667" spans="1:2" s="321" customFormat="1" x14ac:dyDescent="0.25">
      <c r="A1667" s="103"/>
      <c r="B1667" s="103"/>
    </row>
    <row r="1668" spans="1:2" s="321" customFormat="1" x14ac:dyDescent="0.25">
      <c r="A1668" s="103"/>
      <c r="B1668" s="103"/>
    </row>
    <row r="1669" spans="1:2" s="321" customFormat="1" x14ac:dyDescent="0.25">
      <c r="A1669" s="103"/>
      <c r="B1669" s="103"/>
    </row>
    <row r="1670" spans="1:2" s="321" customFormat="1" x14ac:dyDescent="0.25">
      <c r="A1670" s="103"/>
      <c r="B1670" s="103"/>
    </row>
    <row r="1671" spans="1:2" s="321" customFormat="1" x14ac:dyDescent="0.25">
      <c r="A1671" s="103"/>
      <c r="B1671" s="103"/>
    </row>
    <row r="1672" spans="1:2" s="321" customFormat="1" x14ac:dyDescent="0.25">
      <c r="A1672" s="103"/>
      <c r="B1672" s="103"/>
    </row>
    <row r="1673" spans="1:2" s="321" customFormat="1" x14ac:dyDescent="0.25">
      <c r="A1673" s="103"/>
      <c r="B1673" s="103"/>
    </row>
    <row r="1674" spans="1:2" s="321" customFormat="1" x14ac:dyDescent="0.25">
      <c r="A1674" s="103"/>
      <c r="B1674" s="103"/>
    </row>
    <row r="1675" spans="1:2" s="321" customFormat="1" x14ac:dyDescent="0.25">
      <c r="A1675" s="103"/>
      <c r="B1675" s="103"/>
    </row>
    <row r="1676" spans="1:2" s="321" customFormat="1" x14ac:dyDescent="0.25">
      <c r="A1676" s="103"/>
      <c r="B1676" s="103"/>
    </row>
    <row r="1677" spans="1:2" s="321" customFormat="1" x14ac:dyDescent="0.25">
      <c r="A1677" s="103"/>
      <c r="B1677" s="103"/>
    </row>
    <row r="1678" spans="1:2" s="321" customFormat="1" x14ac:dyDescent="0.25">
      <c r="A1678" s="103"/>
      <c r="B1678" s="103"/>
    </row>
    <row r="1679" spans="1:2" s="321" customFormat="1" x14ac:dyDescent="0.25">
      <c r="A1679" s="103"/>
      <c r="B1679" s="103"/>
    </row>
    <row r="1680" spans="1:2" s="321" customFormat="1" x14ac:dyDescent="0.25">
      <c r="A1680" s="103"/>
      <c r="B1680" s="103"/>
    </row>
    <row r="1681" spans="1:2" s="321" customFormat="1" x14ac:dyDescent="0.25">
      <c r="A1681" s="103"/>
      <c r="B1681" s="103"/>
    </row>
    <row r="1682" spans="1:2" s="321" customFormat="1" x14ac:dyDescent="0.25">
      <c r="A1682" s="103"/>
      <c r="B1682" s="103"/>
    </row>
    <row r="1683" spans="1:2" s="321" customFormat="1" x14ac:dyDescent="0.25">
      <c r="A1683" s="103"/>
      <c r="B1683" s="103"/>
    </row>
    <row r="1684" spans="1:2" s="321" customFormat="1" x14ac:dyDescent="0.25">
      <c r="A1684" s="103"/>
      <c r="B1684" s="103"/>
    </row>
    <row r="1685" spans="1:2" s="321" customFormat="1" x14ac:dyDescent="0.25">
      <c r="A1685" s="103"/>
      <c r="B1685" s="103"/>
    </row>
    <row r="1686" spans="1:2" s="321" customFormat="1" x14ac:dyDescent="0.25">
      <c r="A1686" s="103"/>
      <c r="B1686" s="103"/>
    </row>
    <row r="1687" spans="1:2" s="321" customFormat="1" x14ac:dyDescent="0.25">
      <c r="A1687" s="103"/>
      <c r="B1687" s="103"/>
    </row>
    <row r="1688" spans="1:2" s="321" customFormat="1" x14ac:dyDescent="0.25">
      <c r="A1688" s="103"/>
      <c r="B1688" s="103"/>
    </row>
    <row r="1689" spans="1:2" s="321" customFormat="1" x14ac:dyDescent="0.25">
      <c r="A1689" s="103"/>
      <c r="B1689" s="103"/>
    </row>
    <row r="1690" spans="1:2" s="321" customFormat="1" x14ac:dyDescent="0.25">
      <c r="A1690" s="103"/>
      <c r="B1690" s="103"/>
    </row>
    <row r="1691" spans="1:2" s="321" customFormat="1" x14ac:dyDescent="0.25">
      <c r="A1691" s="103"/>
      <c r="B1691" s="103"/>
    </row>
    <row r="1692" spans="1:2" s="321" customFormat="1" x14ac:dyDescent="0.25">
      <c r="A1692" s="103"/>
      <c r="B1692" s="103"/>
    </row>
    <row r="1693" spans="1:2" s="321" customFormat="1" x14ac:dyDescent="0.25">
      <c r="A1693" s="103"/>
      <c r="B1693" s="103"/>
    </row>
    <row r="1694" spans="1:2" s="321" customFormat="1" x14ac:dyDescent="0.25">
      <c r="A1694" s="103"/>
      <c r="B1694" s="103"/>
    </row>
    <row r="1695" spans="1:2" s="321" customFormat="1" x14ac:dyDescent="0.25">
      <c r="A1695" s="103"/>
      <c r="B1695" s="103"/>
    </row>
    <row r="1696" spans="1:2" s="321" customFormat="1" x14ac:dyDescent="0.25">
      <c r="A1696" s="103"/>
      <c r="B1696" s="103"/>
    </row>
    <row r="1697" spans="1:2" s="321" customFormat="1" x14ac:dyDescent="0.25">
      <c r="A1697" s="103"/>
      <c r="B1697" s="103"/>
    </row>
    <row r="1698" spans="1:2" s="321" customFormat="1" x14ac:dyDescent="0.25">
      <c r="A1698" s="103"/>
      <c r="B1698" s="103"/>
    </row>
    <row r="1699" spans="1:2" s="321" customFormat="1" x14ac:dyDescent="0.25">
      <c r="A1699" s="103"/>
      <c r="B1699" s="103"/>
    </row>
    <row r="1700" spans="1:2" s="321" customFormat="1" x14ac:dyDescent="0.25">
      <c r="A1700" s="103"/>
      <c r="B1700" s="103"/>
    </row>
    <row r="1701" spans="1:2" s="321" customFormat="1" x14ac:dyDescent="0.25">
      <c r="A1701" s="103"/>
      <c r="B1701" s="103"/>
    </row>
    <row r="1702" spans="1:2" s="321" customFormat="1" x14ac:dyDescent="0.25">
      <c r="A1702" s="103"/>
      <c r="B1702" s="103"/>
    </row>
    <row r="1703" spans="1:2" s="321" customFormat="1" x14ac:dyDescent="0.25">
      <c r="A1703" s="103"/>
      <c r="B1703" s="103"/>
    </row>
    <row r="1704" spans="1:2" s="321" customFormat="1" x14ac:dyDescent="0.25">
      <c r="A1704" s="103"/>
      <c r="B1704" s="103"/>
    </row>
    <row r="1705" spans="1:2" s="321" customFormat="1" x14ac:dyDescent="0.25">
      <c r="A1705" s="103"/>
      <c r="B1705" s="103"/>
    </row>
    <row r="1706" spans="1:2" s="321" customFormat="1" x14ac:dyDescent="0.25">
      <c r="A1706" s="103"/>
      <c r="B1706" s="103"/>
    </row>
    <row r="1707" spans="1:2" s="321" customFormat="1" x14ac:dyDescent="0.25">
      <c r="A1707" s="103"/>
      <c r="B1707" s="103"/>
    </row>
    <row r="1708" spans="1:2" s="321" customFormat="1" x14ac:dyDescent="0.25">
      <c r="A1708" s="103"/>
      <c r="B1708" s="103"/>
    </row>
    <row r="1709" spans="1:2" s="321" customFormat="1" x14ac:dyDescent="0.25">
      <c r="A1709" s="103"/>
      <c r="B1709" s="103"/>
    </row>
    <row r="1710" spans="1:2" s="321" customFormat="1" x14ac:dyDescent="0.25">
      <c r="A1710" s="103"/>
      <c r="B1710" s="103"/>
    </row>
    <row r="1711" spans="1:2" s="321" customFormat="1" x14ac:dyDescent="0.25">
      <c r="A1711" s="103"/>
      <c r="B1711" s="103"/>
    </row>
    <row r="1712" spans="1:2" s="321" customFormat="1" x14ac:dyDescent="0.25">
      <c r="A1712" s="103"/>
      <c r="B1712" s="101"/>
    </row>
    <row r="1713" spans="1:2" s="321" customFormat="1" x14ac:dyDescent="0.25">
      <c r="A1713" s="103"/>
    </row>
    <row r="1714" spans="1:2" s="321" customFormat="1" x14ac:dyDescent="0.25">
      <c r="A1714" s="103"/>
    </row>
    <row r="1715" spans="1:2" s="321" customFormat="1" x14ac:dyDescent="0.25">
      <c r="A1715" s="103"/>
    </row>
    <row r="1716" spans="1:2" s="321" customFormat="1" x14ac:dyDescent="0.25">
      <c r="A1716" s="103"/>
      <c r="B1716" s="101"/>
    </row>
    <row r="1717" spans="1:2" s="321" customFormat="1" x14ac:dyDescent="0.25">
      <c r="A1717" s="103"/>
    </row>
    <row r="1718" spans="1:2" s="321" customFormat="1" x14ac:dyDescent="0.25">
      <c r="A1718" s="103"/>
    </row>
    <row r="1719" spans="1:2" s="321" customFormat="1" x14ac:dyDescent="0.25">
      <c r="A1719" s="103"/>
    </row>
    <row r="1720" spans="1:2" s="321" customFormat="1" x14ac:dyDescent="0.25">
      <c r="A1720" s="103"/>
      <c r="B1720" s="101"/>
    </row>
    <row r="1721" spans="1:2" s="321" customFormat="1" x14ac:dyDescent="0.25">
      <c r="A1721" s="103"/>
    </row>
    <row r="1722" spans="1:2" s="321" customFormat="1" x14ac:dyDescent="0.25">
      <c r="A1722" s="103"/>
    </row>
    <row r="1723" spans="1:2" s="321" customFormat="1" x14ac:dyDescent="0.25">
      <c r="A1723" s="103"/>
    </row>
    <row r="1724" spans="1:2" s="321" customFormat="1" x14ac:dyDescent="0.25">
      <c r="A1724" s="103"/>
      <c r="B1724" s="101"/>
    </row>
    <row r="1725" spans="1:2" s="321" customFormat="1" x14ac:dyDescent="0.25">
      <c r="A1725" s="103"/>
    </row>
    <row r="1726" spans="1:2" s="321" customFormat="1" x14ac:dyDescent="0.25">
      <c r="A1726" s="103"/>
    </row>
    <row r="1727" spans="1:2" s="321" customFormat="1" x14ac:dyDescent="0.25">
      <c r="A1727" s="103"/>
    </row>
    <row r="1728" spans="1:2" s="321" customFormat="1" x14ac:dyDescent="0.25">
      <c r="A1728" s="103"/>
    </row>
    <row r="1729" spans="1:2" s="321" customFormat="1" x14ac:dyDescent="0.25">
      <c r="A1729" s="103"/>
      <c r="B1729" s="103"/>
    </row>
    <row r="1730" spans="1:2" s="321" customFormat="1" x14ac:dyDescent="0.25">
      <c r="A1730" s="103"/>
      <c r="B1730" s="103"/>
    </row>
    <row r="1731" spans="1:2" s="321" customFormat="1" x14ac:dyDescent="0.25">
      <c r="A1731" s="103"/>
      <c r="B1731" s="103"/>
    </row>
    <row r="1732" spans="1:2" s="321" customFormat="1" x14ac:dyDescent="0.25">
      <c r="A1732" s="103"/>
      <c r="B1732" s="103"/>
    </row>
    <row r="1733" spans="1:2" s="321" customFormat="1" x14ac:dyDescent="0.25">
      <c r="A1733" s="103"/>
      <c r="B1733" s="103"/>
    </row>
    <row r="1734" spans="1:2" s="321" customFormat="1" x14ac:dyDescent="0.25">
      <c r="A1734" s="103"/>
      <c r="B1734" s="103"/>
    </row>
    <row r="1735" spans="1:2" s="321" customFormat="1" x14ac:dyDescent="0.25">
      <c r="A1735" s="103"/>
      <c r="B1735" s="103"/>
    </row>
    <row r="1736" spans="1:2" s="321" customFormat="1" x14ac:dyDescent="0.25">
      <c r="A1736" s="103"/>
      <c r="B1736" s="103"/>
    </row>
    <row r="1737" spans="1:2" s="321" customFormat="1" x14ac:dyDescent="0.25">
      <c r="A1737" s="103"/>
      <c r="B1737" s="103"/>
    </row>
    <row r="1738" spans="1:2" s="321" customFormat="1" x14ac:dyDescent="0.25">
      <c r="A1738" s="103"/>
      <c r="B1738" s="103"/>
    </row>
    <row r="1739" spans="1:2" s="321" customFormat="1" x14ac:dyDescent="0.25">
      <c r="A1739" s="103"/>
      <c r="B1739" s="103"/>
    </row>
    <row r="1740" spans="1:2" s="321" customFormat="1" x14ac:dyDescent="0.25">
      <c r="A1740" s="103"/>
      <c r="B1740" s="103"/>
    </row>
    <row r="1741" spans="1:2" s="321" customFormat="1" x14ac:dyDescent="0.25">
      <c r="A1741" s="103"/>
      <c r="B1741" s="103"/>
    </row>
    <row r="1742" spans="1:2" s="321" customFormat="1" x14ac:dyDescent="0.25">
      <c r="A1742" s="103"/>
      <c r="B1742" s="103"/>
    </row>
    <row r="1743" spans="1:2" s="321" customFormat="1" x14ac:dyDescent="0.25">
      <c r="A1743" s="103"/>
      <c r="B1743" s="103"/>
    </row>
    <row r="1744" spans="1:2" s="321" customFormat="1" x14ac:dyDescent="0.25">
      <c r="A1744" s="103"/>
      <c r="B1744" s="103"/>
    </row>
    <row r="1745" spans="1:2" s="321" customFormat="1" x14ac:dyDescent="0.25">
      <c r="A1745" s="103"/>
      <c r="B1745" s="103"/>
    </row>
    <row r="1746" spans="1:2" s="321" customFormat="1" x14ac:dyDescent="0.25">
      <c r="A1746" s="103"/>
      <c r="B1746" s="103"/>
    </row>
    <row r="1747" spans="1:2" s="321" customFormat="1" x14ac:dyDescent="0.25">
      <c r="A1747" s="103"/>
      <c r="B1747" s="103"/>
    </row>
    <row r="1748" spans="1:2" s="321" customFormat="1" x14ac:dyDescent="0.25">
      <c r="A1748" s="103"/>
      <c r="B1748" s="103"/>
    </row>
    <row r="1749" spans="1:2" s="321" customFormat="1" x14ac:dyDescent="0.25">
      <c r="A1749" s="103"/>
      <c r="B1749" s="103"/>
    </row>
    <row r="1750" spans="1:2" s="321" customFormat="1" x14ac:dyDescent="0.25">
      <c r="A1750" s="103"/>
      <c r="B1750" s="103"/>
    </row>
    <row r="1751" spans="1:2" s="321" customFormat="1" x14ac:dyDescent="0.25">
      <c r="A1751" s="103"/>
      <c r="B1751" s="103"/>
    </row>
    <row r="1752" spans="1:2" s="321" customFormat="1" x14ac:dyDescent="0.25">
      <c r="A1752" s="103"/>
      <c r="B1752" s="101"/>
    </row>
    <row r="1753" spans="1:2" s="321" customFormat="1" x14ac:dyDescent="0.25">
      <c r="A1753" s="103"/>
    </row>
    <row r="1754" spans="1:2" s="321" customFormat="1" x14ac:dyDescent="0.25">
      <c r="A1754" s="103"/>
    </row>
    <row r="1755" spans="1:2" s="321" customFormat="1" x14ac:dyDescent="0.25">
      <c r="A1755" s="103"/>
    </row>
    <row r="1756" spans="1:2" s="321" customFormat="1" x14ac:dyDescent="0.25">
      <c r="A1756" s="103"/>
    </row>
    <row r="1757" spans="1:2" s="321" customFormat="1" x14ac:dyDescent="0.25">
      <c r="A1757" s="103"/>
      <c r="B1757" s="103"/>
    </row>
    <row r="1758" spans="1:2" s="321" customFormat="1" x14ac:dyDescent="0.25">
      <c r="A1758" s="103"/>
      <c r="B1758" s="103"/>
    </row>
    <row r="1759" spans="1:2" s="321" customFormat="1" x14ac:dyDescent="0.25">
      <c r="A1759" s="103"/>
      <c r="B1759" s="103"/>
    </row>
    <row r="1760" spans="1:2" s="321" customFormat="1" x14ac:dyDescent="0.25">
      <c r="A1760" s="103"/>
      <c r="B1760" s="103"/>
    </row>
    <row r="1761" spans="1:2" s="321" customFormat="1" x14ac:dyDescent="0.25">
      <c r="A1761" s="103"/>
      <c r="B1761" s="103"/>
    </row>
    <row r="1762" spans="1:2" s="321" customFormat="1" x14ac:dyDescent="0.25">
      <c r="A1762" s="103"/>
      <c r="B1762" s="103"/>
    </row>
    <row r="1763" spans="1:2" s="321" customFormat="1" x14ac:dyDescent="0.25">
      <c r="A1763" s="103"/>
      <c r="B1763" s="103"/>
    </row>
    <row r="1764" spans="1:2" s="321" customFormat="1" x14ac:dyDescent="0.25">
      <c r="A1764" s="103"/>
      <c r="B1764" s="103"/>
    </row>
    <row r="1765" spans="1:2" s="321" customFormat="1" x14ac:dyDescent="0.25">
      <c r="A1765" s="103"/>
      <c r="B1765" s="103"/>
    </row>
    <row r="1766" spans="1:2" s="321" customFormat="1" x14ac:dyDescent="0.25">
      <c r="A1766" s="103"/>
      <c r="B1766" s="103"/>
    </row>
    <row r="1767" spans="1:2" s="321" customFormat="1" x14ac:dyDescent="0.25">
      <c r="A1767" s="103"/>
      <c r="B1767" s="103"/>
    </row>
    <row r="1768" spans="1:2" s="321" customFormat="1" x14ac:dyDescent="0.25">
      <c r="A1768" s="103"/>
      <c r="B1768" s="103"/>
    </row>
    <row r="1769" spans="1:2" s="321" customFormat="1" x14ac:dyDescent="0.25">
      <c r="A1769" s="103"/>
      <c r="B1769" s="103"/>
    </row>
    <row r="1770" spans="1:2" s="321" customFormat="1" x14ac:dyDescent="0.25">
      <c r="A1770" s="103"/>
      <c r="B1770" s="103"/>
    </row>
    <row r="1771" spans="1:2" s="321" customFormat="1" x14ac:dyDescent="0.25">
      <c r="A1771" s="103"/>
      <c r="B1771" s="103"/>
    </row>
    <row r="1772" spans="1:2" s="321" customFormat="1" x14ac:dyDescent="0.25">
      <c r="A1772" s="103"/>
      <c r="B1772" s="103"/>
    </row>
    <row r="1773" spans="1:2" s="321" customFormat="1" x14ac:dyDescent="0.25">
      <c r="A1773" s="103"/>
      <c r="B1773" s="103"/>
    </row>
    <row r="1774" spans="1:2" s="321" customFormat="1" x14ac:dyDescent="0.25">
      <c r="A1774" s="103"/>
      <c r="B1774" s="103"/>
    </row>
    <row r="1775" spans="1:2" s="321" customFormat="1" x14ac:dyDescent="0.25">
      <c r="A1775" s="103"/>
      <c r="B1775" s="103"/>
    </row>
    <row r="1776" spans="1:2" s="321" customFormat="1" x14ac:dyDescent="0.25">
      <c r="A1776" s="103"/>
      <c r="B1776" s="103"/>
    </row>
    <row r="1777" spans="1:2" s="321" customFormat="1" x14ac:dyDescent="0.25">
      <c r="A1777" s="103"/>
      <c r="B1777" s="103"/>
    </row>
    <row r="1778" spans="1:2" s="321" customFormat="1" x14ac:dyDescent="0.25">
      <c r="A1778" s="103"/>
      <c r="B1778" s="103"/>
    </row>
    <row r="1779" spans="1:2" s="321" customFormat="1" x14ac:dyDescent="0.25">
      <c r="A1779" s="103"/>
      <c r="B1779" s="103"/>
    </row>
    <row r="1780" spans="1:2" s="321" customFormat="1" x14ac:dyDescent="0.25">
      <c r="A1780" s="103"/>
      <c r="B1780" s="103"/>
    </row>
    <row r="1781" spans="1:2" s="321" customFormat="1" x14ac:dyDescent="0.25">
      <c r="A1781" s="103"/>
      <c r="B1781" s="103"/>
    </row>
    <row r="1782" spans="1:2" s="321" customFormat="1" x14ac:dyDescent="0.25">
      <c r="A1782" s="103"/>
      <c r="B1782" s="103"/>
    </row>
    <row r="1783" spans="1:2" s="321" customFormat="1" x14ac:dyDescent="0.25">
      <c r="A1783" s="103"/>
      <c r="B1783" s="103"/>
    </row>
    <row r="1784" spans="1:2" s="321" customFormat="1" x14ac:dyDescent="0.25">
      <c r="A1784" s="103"/>
      <c r="B1784" s="103"/>
    </row>
    <row r="1785" spans="1:2" s="321" customFormat="1" x14ac:dyDescent="0.25">
      <c r="A1785" s="103"/>
      <c r="B1785" s="103"/>
    </row>
    <row r="1786" spans="1:2" s="321" customFormat="1" x14ac:dyDescent="0.25">
      <c r="A1786" s="103"/>
      <c r="B1786" s="103"/>
    </row>
    <row r="1787" spans="1:2" s="321" customFormat="1" x14ac:dyDescent="0.25">
      <c r="A1787" s="103"/>
      <c r="B1787" s="103"/>
    </row>
    <row r="1788" spans="1:2" s="321" customFormat="1" x14ac:dyDescent="0.25">
      <c r="A1788" s="103"/>
      <c r="B1788" s="103"/>
    </row>
    <row r="1789" spans="1:2" s="321" customFormat="1" x14ac:dyDescent="0.25">
      <c r="A1789" s="103"/>
      <c r="B1789" s="322"/>
    </row>
    <row r="1790" spans="1:2" s="321" customFormat="1" x14ac:dyDescent="0.25">
      <c r="A1790" s="103"/>
      <c r="B1790" s="322"/>
    </row>
    <row r="1791" spans="1:2" s="321" customFormat="1" x14ac:dyDescent="0.25">
      <c r="A1791" s="103"/>
      <c r="B1791" s="322"/>
    </row>
    <row r="1792" spans="1:2" s="321" customFormat="1" x14ac:dyDescent="0.25">
      <c r="A1792" s="103"/>
      <c r="B1792" s="322"/>
    </row>
    <row r="1793" spans="1:2" s="321" customFormat="1" x14ac:dyDescent="0.25">
      <c r="A1793" s="103"/>
      <c r="B1793" s="322"/>
    </row>
    <row r="1794" spans="1:2" s="321" customFormat="1" x14ac:dyDescent="0.25">
      <c r="A1794" s="103"/>
      <c r="B1794" s="103"/>
    </row>
    <row r="1795" spans="1:2" s="321" customFormat="1" x14ac:dyDescent="0.25">
      <c r="A1795" s="103"/>
      <c r="B1795" s="103"/>
    </row>
    <row r="1796" spans="1:2" s="321" customFormat="1" x14ac:dyDescent="0.25">
      <c r="A1796" s="103"/>
      <c r="B1796" s="103"/>
    </row>
    <row r="1797" spans="1:2" s="321" customFormat="1" x14ac:dyDescent="0.25">
      <c r="A1797" s="103"/>
      <c r="B1797" s="103"/>
    </row>
    <row r="1798" spans="1:2" s="321" customFormat="1" x14ac:dyDescent="0.25">
      <c r="A1798" s="103"/>
      <c r="B1798" s="103"/>
    </row>
    <row r="1799" spans="1:2" s="321" customFormat="1" x14ac:dyDescent="0.25">
      <c r="A1799" s="103"/>
      <c r="B1799" s="103"/>
    </row>
    <row r="1800" spans="1:2" s="321" customFormat="1" x14ac:dyDescent="0.25">
      <c r="A1800" s="103"/>
      <c r="B1800" s="103"/>
    </row>
    <row r="1801" spans="1:2" s="321" customFormat="1" x14ac:dyDescent="0.25">
      <c r="A1801" s="103"/>
      <c r="B1801" s="103"/>
    </row>
    <row r="1802" spans="1:2" s="321" customFormat="1" x14ac:dyDescent="0.25">
      <c r="A1802" s="103"/>
      <c r="B1802" s="103"/>
    </row>
    <row r="1803" spans="1:2" s="321" customFormat="1" x14ac:dyDescent="0.25">
      <c r="A1803" s="103"/>
      <c r="B1803" s="103"/>
    </row>
    <row r="1804" spans="1:2" s="321" customFormat="1" x14ac:dyDescent="0.25">
      <c r="A1804" s="103"/>
      <c r="B1804" s="103"/>
    </row>
    <row r="1805" spans="1:2" s="321" customFormat="1" x14ac:dyDescent="0.25">
      <c r="A1805" s="103"/>
      <c r="B1805" s="103"/>
    </row>
    <row r="1806" spans="1:2" s="321" customFormat="1" x14ac:dyDescent="0.25">
      <c r="A1806" s="103"/>
      <c r="B1806" s="103"/>
    </row>
    <row r="1807" spans="1:2" s="321" customFormat="1" x14ac:dyDescent="0.25">
      <c r="A1807" s="103"/>
      <c r="B1807" s="103"/>
    </row>
    <row r="1808" spans="1:2" s="321" customFormat="1" x14ac:dyDescent="0.25">
      <c r="A1808" s="103"/>
      <c r="B1808" s="103"/>
    </row>
    <row r="1809" spans="1:2" s="321" customFormat="1" x14ac:dyDescent="0.25">
      <c r="A1809" s="103"/>
      <c r="B1809" s="103"/>
    </row>
    <row r="1810" spans="1:2" s="321" customFormat="1" x14ac:dyDescent="0.25">
      <c r="A1810" s="103"/>
      <c r="B1810" s="103"/>
    </row>
    <row r="1811" spans="1:2" s="321" customFormat="1" x14ac:dyDescent="0.25">
      <c r="A1811" s="103"/>
      <c r="B1811" s="103"/>
    </row>
    <row r="1812" spans="1:2" s="321" customFormat="1" x14ac:dyDescent="0.25">
      <c r="A1812" s="103"/>
      <c r="B1812" s="103"/>
    </row>
    <row r="1813" spans="1:2" s="321" customFormat="1" x14ac:dyDescent="0.25">
      <c r="A1813" s="103"/>
      <c r="B1813" s="103"/>
    </row>
    <row r="1814" spans="1:2" s="321" customFormat="1" x14ac:dyDescent="0.25">
      <c r="A1814" s="103"/>
      <c r="B1814" s="103"/>
    </row>
    <row r="1815" spans="1:2" s="321" customFormat="1" x14ac:dyDescent="0.25">
      <c r="A1815" s="103"/>
      <c r="B1815" s="103"/>
    </row>
    <row r="1816" spans="1:2" s="321" customFormat="1" x14ac:dyDescent="0.25">
      <c r="A1816" s="103"/>
      <c r="B1816" s="103"/>
    </row>
    <row r="1817" spans="1:2" s="321" customFormat="1" x14ac:dyDescent="0.25">
      <c r="A1817" s="103"/>
      <c r="B1817" s="103"/>
    </row>
    <row r="1818" spans="1:2" s="321" customFormat="1" x14ac:dyDescent="0.25">
      <c r="A1818" s="103"/>
      <c r="B1818" s="103"/>
    </row>
    <row r="1819" spans="1:2" s="321" customFormat="1" x14ac:dyDescent="0.25">
      <c r="A1819" s="103"/>
      <c r="B1819" s="103"/>
    </row>
    <row r="1820" spans="1:2" s="321" customFormat="1" x14ac:dyDescent="0.25">
      <c r="A1820" s="103"/>
      <c r="B1820" s="103"/>
    </row>
    <row r="1821" spans="1:2" s="321" customFormat="1" x14ac:dyDescent="0.25">
      <c r="A1821" s="103"/>
      <c r="B1821" s="103"/>
    </row>
    <row r="1822" spans="1:2" s="321" customFormat="1" x14ac:dyDescent="0.25">
      <c r="A1822" s="103"/>
      <c r="B1822" s="103"/>
    </row>
    <row r="1823" spans="1:2" s="321" customFormat="1" x14ac:dyDescent="0.25">
      <c r="A1823" s="103"/>
      <c r="B1823" s="103"/>
    </row>
    <row r="1824" spans="1:2" s="321" customFormat="1" x14ac:dyDescent="0.25">
      <c r="A1824" s="103"/>
      <c r="B1824" s="103"/>
    </row>
    <row r="1825" spans="1:2" s="321" customFormat="1" x14ac:dyDescent="0.25">
      <c r="A1825" s="103"/>
      <c r="B1825" s="103"/>
    </row>
    <row r="1826" spans="1:2" s="321" customFormat="1" x14ac:dyDescent="0.25">
      <c r="A1826" s="103"/>
      <c r="B1826" s="103"/>
    </row>
    <row r="1827" spans="1:2" s="321" customFormat="1" x14ac:dyDescent="0.25">
      <c r="A1827" s="103"/>
      <c r="B1827" s="103"/>
    </row>
    <row r="1828" spans="1:2" s="321" customFormat="1" x14ac:dyDescent="0.25">
      <c r="A1828" s="103"/>
      <c r="B1828" s="103"/>
    </row>
    <row r="1829" spans="1:2" s="321" customFormat="1" x14ac:dyDescent="0.25">
      <c r="A1829" s="103"/>
      <c r="B1829" s="103"/>
    </row>
    <row r="1830" spans="1:2" s="321" customFormat="1" x14ac:dyDescent="0.25">
      <c r="A1830" s="103"/>
      <c r="B1830" s="103"/>
    </row>
    <row r="1831" spans="1:2" s="321" customFormat="1" x14ac:dyDescent="0.25">
      <c r="A1831" s="103"/>
      <c r="B1831" s="103"/>
    </row>
    <row r="1832" spans="1:2" s="321" customFormat="1" x14ac:dyDescent="0.25">
      <c r="A1832" s="103"/>
      <c r="B1832" s="103"/>
    </row>
    <row r="1833" spans="1:2" s="321" customFormat="1" x14ac:dyDescent="0.25">
      <c r="A1833" s="103"/>
      <c r="B1833" s="103"/>
    </row>
    <row r="1834" spans="1:2" s="321" customFormat="1" x14ac:dyDescent="0.25">
      <c r="A1834" s="103"/>
      <c r="B1834" s="103"/>
    </row>
    <row r="1835" spans="1:2" s="321" customFormat="1" x14ac:dyDescent="0.25">
      <c r="A1835" s="103"/>
      <c r="B1835" s="103"/>
    </row>
    <row r="1836" spans="1:2" s="321" customFormat="1" x14ac:dyDescent="0.25">
      <c r="A1836" s="103"/>
      <c r="B1836" s="103"/>
    </row>
    <row r="1837" spans="1:2" s="321" customFormat="1" x14ac:dyDescent="0.25">
      <c r="A1837" s="103"/>
      <c r="B1837" s="103"/>
    </row>
    <row r="1838" spans="1:2" s="321" customFormat="1" x14ac:dyDescent="0.25">
      <c r="A1838" s="103"/>
      <c r="B1838" s="103"/>
    </row>
    <row r="1839" spans="1:2" s="321" customFormat="1" x14ac:dyDescent="0.25">
      <c r="A1839" s="103"/>
      <c r="B1839" s="103"/>
    </row>
    <row r="1840" spans="1:2" s="321" customFormat="1" x14ac:dyDescent="0.25">
      <c r="A1840" s="103"/>
      <c r="B1840" s="103"/>
    </row>
    <row r="1841" spans="1:2" s="321" customFormat="1" x14ac:dyDescent="0.25">
      <c r="A1841" s="103"/>
      <c r="B1841" s="103"/>
    </row>
    <row r="1842" spans="1:2" s="321" customFormat="1" x14ac:dyDescent="0.25">
      <c r="A1842" s="103"/>
      <c r="B1842" s="103"/>
    </row>
    <row r="1843" spans="1:2" s="321" customFormat="1" x14ac:dyDescent="0.25">
      <c r="A1843" s="103"/>
      <c r="B1843" s="103"/>
    </row>
    <row r="1844" spans="1:2" s="321" customFormat="1" x14ac:dyDescent="0.25">
      <c r="A1844" s="103"/>
      <c r="B1844" s="103"/>
    </row>
    <row r="1845" spans="1:2" s="321" customFormat="1" x14ac:dyDescent="0.25">
      <c r="A1845" s="103"/>
      <c r="B1845" s="103"/>
    </row>
    <row r="1846" spans="1:2" s="321" customFormat="1" x14ac:dyDescent="0.25">
      <c r="A1846" s="103"/>
      <c r="B1846" s="103"/>
    </row>
    <row r="1847" spans="1:2" s="321" customFormat="1" x14ac:dyDescent="0.25">
      <c r="A1847" s="103"/>
      <c r="B1847" s="103"/>
    </row>
    <row r="1848" spans="1:2" s="321" customFormat="1" x14ac:dyDescent="0.25">
      <c r="A1848" s="103"/>
      <c r="B1848" s="103"/>
    </row>
    <row r="1849" spans="1:2" s="321" customFormat="1" x14ac:dyDescent="0.25">
      <c r="A1849" s="103"/>
      <c r="B1849" s="103"/>
    </row>
    <row r="1850" spans="1:2" s="321" customFormat="1" x14ac:dyDescent="0.25">
      <c r="A1850" s="103"/>
      <c r="B1850" s="103"/>
    </row>
    <row r="1851" spans="1:2" s="321" customFormat="1" x14ac:dyDescent="0.25">
      <c r="A1851" s="103"/>
      <c r="B1851" s="103"/>
    </row>
    <row r="1852" spans="1:2" s="321" customFormat="1" x14ac:dyDescent="0.25">
      <c r="A1852" s="103"/>
      <c r="B1852" s="103"/>
    </row>
    <row r="1853" spans="1:2" s="321" customFormat="1" x14ac:dyDescent="0.25">
      <c r="A1853" s="103"/>
      <c r="B1853" s="103"/>
    </row>
    <row r="1854" spans="1:2" s="321" customFormat="1" x14ac:dyDescent="0.25">
      <c r="A1854" s="103"/>
      <c r="B1854" s="103"/>
    </row>
    <row r="1855" spans="1:2" s="321" customFormat="1" x14ac:dyDescent="0.25">
      <c r="A1855" s="103"/>
      <c r="B1855" s="103"/>
    </row>
    <row r="1856" spans="1:2" s="321" customFormat="1" x14ac:dyDescent="0.25">
      <c r="A1856" s="103"/>
      <c r="B1856" s="103"/>
    </row>
    <row r="1857" spans="1:2" s="321" customFormat="1" x14ac:dyDescent="0.25">
      <c r="A1857" s="103"/>
      <c r="B1857" s="103"/>
    </row>
    <row r="1858" spans="1:2" s="321" customFormat="1" x14ac:dyDescent="0.25">
      <c r="A1858" s="103"/>
      <c r="B1858" s="103"/>
    </row>
    <row r="1859" spans="1:2" s="321" customFormat="1" x14ac:dyDescent="0.25">
      <c r="A1859" s="103"/>
      <c r="B1859" s="103"/>
    </row>
    <row r="1860" spans="1:2" s="321" customFormat="1" x14ac:dyDescent="0.25">
      <c r="A1860" s="103"/>
      <c r="B1860" s="101"/>
    </row>
    <row r="1861" spans="1:2" s="321" customFormat="1" x14ac:dyDescent="0.25">
      <c r="A1861" s="103"/>
    </row>
    <row r="1862" spans="1:2" s="321" customFormat="1" x14ac:dyDescent="0.25">
      <c r="A1862" s="103"/>
    </row>
    <row r="1863" spans="1:2" s="321" customFormat="1" x14ac:dyDescent="0.25">
      <c r="A1863" s="103"/>
    </row>
    <row r="1864" spans="1:2" s="321" customFormat="1" x14ac:dyDescent="0.25">
      <c r="A1864" s="103"/>
    </row>
    <row r="1865" spans="1:2" s="321" customFormat="1" x14ac:dyDescent="0.25">
      <c r="A1865" s="103"/>
      <c r="B1865" s="103"/>
    </row>
    <row r="1866" spans="1:2" s="321" customFormat="1" x14ac:dyDescent="0.25">
      <c r="A1866" s="103"/>
      <c r="B1866" s="103"/>
    </row>
    <row r="1867" spans="1:2" s="321" customFormat="1" x14ac:dyDescent="0.25">
      <c r="A1867" s="103"/>
      <c r="B1867" s="103"/>
    </row>
    <row r="1868" spans="1:2" s="321" customFormat="1" x14ac:dyDescent="0.25">
      <c r="A1868" s="103"/>
      <c r="B1868" s="103"/>
    </row>
    <row r="1869" spans="1:2" s="321" customFormat="1" x14ac:dyDescent="0.25">
      <c r="A1869" s="103"/>
      <c r="B1869" s="103"/>
    </row>
    <row r="1870" spans="1:2" s="321" customFormat="1" x14ac:dyDescent="0.25">
      <c r="A1870" s="103"/>
      <c r="B1870" s="103"/>
    </row>
    <row r="1871" spans="1:2" s="321" customFormat="1" x14ac:dyDescent="0.25">
      <c r="A1871" s="103"/>
      <c r="B1871" s="103"/>
    </row>
    <row r="1872" spans="1:2" s="321" customFormat="1" x14ac:dyDescent="0.25">
      <c r="A1872" s="103"/>
      <c r="B1872" s="101"/>
    </row>
    <row r="1873" spans="1:2" s="321" customFormat="1" x14ac:dyDescent="0.25">
      <c r="A1873" s="103"/>
    </row>
    <row r="1874" spans="1:2" s="321" customFormat="1" x14ac:dyDescent="0.25">
      <c r="A1874" s="103"/>
    </row>
    <row r="1875" spans="1:2" s="321" customFormat="1" x14ac:dyDescent="0.25">
      <c r="A1875" s="103"/>
    </row>
    <row r="1876" spans="1:2" s="321" customFormat="1" x14ac:dyDescent="0.25">
      <c r="A1876" s="103"/>
    </row>
    <row r="1877" spans="1:2" s="321" customFormat="1" x14ac:dyDescent="0.25">
      <c r="A1877" s="103"/>
      <c r="B1877" s="103"/>
    </row>
    <row r="1878" spans="1:2" s="321" customFormat="1" x14ac:dyDescent="0.25">
      <c r="A1878" s="103"/>
      <c r="B1878" s="103"/>
    </row>
    <row r="1879" spans="1:2" s="321" customFormat="1" x14ac:dyDescent="0.25">
      <c r="A1879" s="103"/>
      <c r="B1879" s="103"/>
    </row>
    <row r="1880" spans="1:2" s="321" customFormat="1" x14ac:dyDescent="0.25">
      <c r="A1880" s="103"/>
      <c r="B1880" s="103"/>
    </row>
    <row r="1881" spans="1:2" s="321" customFormat="1" x14ac:dyDescent="0.25">
      <c r="A1881" s="103"/>
      <c r="B1881" s="103"/>
    </row>
    <row r="1882" spans="1:2" s="321" customFormat="1" x14ac:dyDescent="0.25">
      <c r="A1882" s="103"/>
      <c r="B1882" s="103"/>
    </row>
    <row r="1883" spans="1:2" s="321" customFormat="1" x14ac:dyDescent="0.25">
      <c r="A1883" s="103"/>
      <c r="B1883" s="103"/>
    </row>
    <row r="1884" spans="1:2" s="321" customFormat="1" x14ac:dyDescent="0.25">
      <c r="A1884" s="103"/>
      <c r="B1884" s="103"/>
    </row>
    <row r="1885" spans="1:2" s="321" customFormat="1" x14ac:dyDescent="0.25">
      <c r="A1885" s="103"/>
      <c r="B1885" s="103"/>
    </row>
    <row r="1886" spans="1:2" s="321" customFormat="1" x14ac:dyDescent="0.25">
      <c r="A1886" s="103"/>
      <c r="B1886" s="103"/>
    </row>
    <row r="1887" spans="1:2" s="321" customFormat="1" x14ac:dyDescent="0.25">
      <c r="A1887" s="103"/>
      <c r="B1887" s="103"/>
    </row>
    <row r="1888" spans="1:2" s="321" customFormat="1" x14ac:dyDescent="0.25">
      <c r="A1888" s="103"/>
      <c r="B1888" s="103"/>
    </row>
    <row r="1889" spans="1:2" s="321" customFormat="1" x14ac:dyDescent="0.25">
      <c r="A1889" s="103"/>
      <c r="B1889" s="103"/>
    </row>
    <row r="1890" spans="1:2" s="321" customFormat="1" x14ac:dyDescent="0.25">
      <c r="A1890" s="103"/>
      <c r="B1890" s="103"/>
    </row>
    <row r="1891" spans="1:2" s="321" customFormat="1" x14ac:dyDescent="0.25">
      <c r="A1891" s="103"/>
      <c r="B1891" s="103"/>
    </row>
    <row r="1892" spans="1:2" s="321" customFormat="1" x14ac:dyDescent="0.25">
      <c r="A1892" s="103"/>
      <c r="B1892" s="103"/>
    </row>
    <row r="1893" spans="1:2" s="321" customFormat="1" x14ac:dyDescent="0.25">
      <c r="A1893" s="103"/>
      <c r="B1893" s="103"/>
    </row>
    <row r="1894" spans="1:2" s="321" customFormat="1" x14ac:dyDescent="0.25">
      <c r="A1894" s="103"/>
      <c r="B1894" s="103"/>
    </row>
    <row r="1895" spans="1:2" s="321" customFormat="1" x14ac:dyDescent="0.25">
      <c r="A1895" s="103"/>
      <c r="B1895" s="103"/>
    </row>
    <row r="1896" spans="1:2" s="321" customFormat="1" x14ac:dyDescent="0.25">
      <c r="A1896" s="103"/>
      <c r="B1896" s="103"/>
    </row>
    <row r="1897" spans="1:2" s="321" customFormat="1" x14ac:dyDescent="0.25">
      <c r="A1897" s="103"/>
      <c r="B1897" s="103"/>
    </row>
    <row r="1898" spans="1:2" s="321" customFormat="1" x14ac:dyDescent="0.25">
      <c r="A1898" s="103"/>
      <c r="B1898" s="103"/>
    </row>
    <row r="1899" spans="1:2" s="321" customFormat="1" x14ac:dyDescent="0.25">
      <c r="A1899" s="103"/>
      <c r="B1899" s="103"/>
    </row>
    <row r="1900" spans="1:2" s="321" customFormat="1" x14ac:dyDescent="0.25">
      <c r="A1900" s="103"/>
      <c r="B1900" s="103"/>
    </row>
    <row r="1901" spans="1:2" s="321" customFormat="1" x14ac:dyDescent="0.25">
      <c r="A1901" s="103"/>
      <c r="B1901" s="103"/>
    </row>
    <row r="1902" spans="1:2" s="321" customFormat="1" x14ac:dyDescent="0.25">
      <c r="A1902" s="103"/>
      <c r="B1902" s="103"/>
    </row>
    <row r="1903" spans="1:2" s="321" customFormat="1" x14ac:dyDescent="0.25">
      <c r="A1903" s="103"/>
      <c r="B1903" s="103"/>
    </row>
    <row r="1904" spans="1:2" s="321" customFormat="1" x14ac:dyDescent="0.25">
      <c r="A1904" s="103"/>
      <c r="B1904" s="103"/>
    </row>
    <row r="1905" spans="1:2" s="321" customFormat="1" x14ac:dyDescent="0.25">
      <c r="A1905" s="103"/>
      <c r="B1905" s="103"/>
    </row>
    <row r="1906" spans="1:2" s="321" customFormat="1" x14ac:dyDescent="0.25">
      <c r="A1906" s="103"/>
      <c r="B1906" s="103"/>
    </row>
    <row r="1907" spans="1:2" s="321" customFormat="1" x14ac:dyDescent="0.25">
      <c r="A1907" s="103"/>
      <c r="B1907" s="103"/>
    </row>
    <row r="1908" spans="1:2" s="321" customFormat="1" x14ac:dyDescent="0.25">
      <c r="A1908" s="103"/>
      <c r="B1908" s="103"/>
    </row>
    <row r="1909" spans="1:2" s="321" customFormat="1" x14ac:dyDescent="0.25">
      <c r="A1909" s="103"/>
      <c r="B1909" s="103"/>
    </row>
    <row r="1910" spans="1:2" s="321" customFormat="1" x14ac:dyDescent="0.25">
      <c r="A1910" s="103"/>
      <c r="B1910" s="103"/>
    </row>
    <row r="1911" spans="1:2" s="321" customFormat="1" x14ac:dyDescent="0.25">
      <c r="A1911" s="103"/>
      <c r="B1911" s="103"/>
    </row>
    <row r="1912" spans="1:2" s="321" customFormat="1" x14ac:dyDescent="0.25">
      <c r="A1912" s="103"/>
      <c r="B1912" s="103"/>
    </row>
    <row r="1913" spans="1:2" s="321" customFormat="1" x14ac:dyDescent="0.25">
      <c r="A1913" s="103"/>
      <c r="B1913" s="103"/>
    </row>
    <row r="1914" spans="1:2" s="321" customFormat="1" x14ac:dyDescent="0.25">
      <c r="A1914" s="103"/>
      <c r="B1914" s="103"/>
    </row>
    <row r="1915" spans="1:2" s="321" customFormat="1" x14ac:dyDescent="0.25">
      <c r="A1915" s="103"/>
      <c r="B1915" s="103"/>
    </row>
    <row r="1916" spans="1:2" s="321" customFormat="1" x14ac:dyDescent="0.25">
      <c r="A1916" s="103"/>
      <c r="B1916" s="103"/>
    </row>
    <row r="1917" spans="1:2" s="321" customFormat="1" x14ac:dyDescent="0.25">
      <c r="A1917" s="103"/>
      <c r="B1917" s="103"/>
    </row>
    <row r="1918" spans="1:2" s="321" customFormat="1" x14ac:dyDescent="0.25">
      <c r="A1918" s="103"/>
      <c r="B1918" s="103"/>
    </row>
    <row r="1919" spans="1:2" s="321" customFormat="1" x14ac:dyDescent="0.25">
      <c r="A1919" s="103"/>
      <c r="B1919" s="103"/>
    </row>
    <row r="1920" spans="1:2" s="321" customFormat="1" x14ac:dyDescent="0.25">
      <c r="A1920" s="103"/>
      <c r="B1920" s="103"/>
    </row>
    <row r="1921" spans="1:2" s="321" customFormat="1" x14ac:dyDescent="0.25">
      <c r="A1921" s="103"/>
      <c r="B1921" s="103"/>
    </row>
    <row r="1922" spans="1:2" s="321" customFormat="1" x14ac:dyDescent="0.25">
      <c r="A1922" s="103"/>
      <c r="B1922" s="103"/>
    </row>
    <row r="1923" spans="1:2" s="321" customFormat="1" x14ac:dyDescent="0.25">
      <c r="A1923" s="103"/>
      <c r="B1923" s="103"/>
    </row>
    <row r="1924" spans="1:2" s="321" customFormat="1" x14ac:dyDescent="0.25">
      <c r="A1924" s="103"/>
      <c r="B1924" s="103"/>
    </row>
    <row r="1925" spans="1:2" s="321" customFormat="1" x14ac:dyDescent="0.25">
      <c r="A1925" s="103"/>
      <c r="B1925" s="101"/>
    </row>
    <row r="1926" spans="1:2" s="321" customFormat="1" x14ac:dyDescent="0.25">
      <c r="A1926" s="103"/>
    </row>
    <row r="1927" spans="1:2" s="321" customFormat="1" x14ac:dyDescent="0.25">
      <c r="A1927" s="103"/>
    </row>
    <row r="1928" spans="1:2" s="321" customFormat="1" x14ac:dyDescent="0.25">
      <c r="A1928" s="103"/>
    </row>
    <row r="1929" spans="1:2" s="321" customFormat="1" x14ac:dyDescent="0.25">
      <c r="A1929" s="103"/>
    </row>
    <row r="1930" spans="1:2" s="321" customFormat="1" x14ac:dyDescent="0.25">
      <c r="A1930" s="103"/>
    </row>
    <row r="1931" spans="1:2" s="321" customFormat="1" x14ac:dyDescent="0.25">
      <c r="A1931" s="103"/>
    </row>
    <row r="1932" spans="1:2" s="321" customFormat="1" x14ac:dyDescent="0.25">
      <c r="A1932" s="103"/>
      <c r="B1932" s="103"/>
    </row>
    <row r="1933" spans="1:2" s="321" customFormat="1" x14ac:dyDescent="0.25">
      <c r="A1933" s="103"/>
      <c r="B1933" s="103"/>
    </row>
    <row r="1934" spans="1:2" s="321" customFormat="1" x14ac:dyDescent="0.25">
      <c r="A1934" s="103"/>
      <c r="B1934" s="103"/>
    </row>
    <row r="1935" spans="1:2" s="321" customFormat="1" x14ac:dyDescent="0.25">
      <c r="A1935" s="103"/>
      <c r="B1935" s="103"/>
    </row>
    <row r="1936" spans="1:2" s="321" customFormat="1" x14ac:dyDescent="0.25">
      <c r="A1936" s="103"/>
      <c r="B1936" s="103"/>
    </row>
    <row r="1937" spans="1:2" s="321" customFormat="1" x14ac:dyDescent="0.25">
      <c r="A1937" s="103"/>
      <c r="B1937" s="103"/>
    </row>
    <row r="1938" spans="1:2" s="321" customFormat="1" x14ac:dyDescent="0.25">
      <c r="A1938" s="103"/>
      <c r="B1938" s="103"/>
    </row>
    <row r="1939" spans="1:2" s="321" customFormat="1" x14ac:dyDescent="0.25">
      <c r="A1939" s="103"/>
      <c r="B1939" s="103"/>
    </row>
    <row r="1940" spans="1:2" s="321" customFormat="1" x14ac:dyDescent="0.25">
      <c r="A1940" s="103"/>
      <c r="B1940" s="103"/>
    </row>
    <row r="1941" spans="1:2" s="321" customFormat="1" x14ac:dyDescent="0.25">
      <c r="A1941" s="103"/>
      <c r="B1941" s="103"/>
    </row>
    <row r="1942" spans="1:2" s="321" customFormat="1" x14ac:dyDescent="0.25">
      <c r="A1942" s="103"/>
      <c r="B1942" s="103"/>
    </row>
    <row r="1943" spans="1:2" s="321" customFormat="1" x14ac:dyDescent="0.25">
      <c r="A1943" s="103"/>
      <c r="B1943" s="103"/>
    </row>
    <row r="1944" spans="1:2" s="321" customFormat="1" x14ac:dyDescent="0.25">
      <c r="A1944" s="103"/>
      <c r="B1944" s="103"/>
    </row>
    <row r="1945" spans="1:2" s="321" customFormat="1" x14ac:dyDescent="0.25">
      <c r="A1945" s="103"/>
      <c r="B1945" s="103"/>
    </row>
    <row r="1946" spans="1:2" s="321" customFormat="1" x14ac:dyDescent="0.25">
      <c r="A1946" s="103"/>
      <c r="B1946" s="103"/>
    </row>
    <row r="1947" spans="1:2" s="321" customFormat="1" x14ac:dyDescent="0.25">
      <c r="A1947" s="103"/>
      <c r="B1947" s="103"/>
    </row>
    <row r="1948" spans="1:2" s="321" customFormat="1" x14ac:dyDescent="0.25">
      <c r="A1948" s="103"/>
      <c r="B1948" s="103"/>
    </row>
    <row r="1949" spans="1:2" s="321" customFormat="1" x14ac:dyDescent="0.25">
      <c r="A1949" s="103"/>
      <c r="B1949" s="103"/>
    </row>
    <row r="1950" spans="1:2" s="321" customFormat="1" x14ac:dyDescent="0.25">
      <c r="A1950" s="103"/>
      <c r="B1950" s="103"/>
    </row>
    <row r="1951" spans="1:2" s="321" customFormat="1" x14ac:dyDescent="0.25">
      <c r="A1951" s="103"/>
      <c r="B1951" s="103"/>
    </row>
    <row r="1952" spans="1:2" s="321" customFormat="1" x14ac:dyDescent="0.25">
      <c r="A1952" s="103"/>
      <c r="B1952" s="103"/>
    </row>
    <row r="1953" spans="1:2" s="321" customFormat="1" x14ac:dyDescent="0.25">
      <c r="A1953" s="103"/>
      <c r="B1953" s="103"/>
    </row>
    <row r="1954" spans="1:2" s="321" customFormat="1" x14ac:dyDescent="0.25">
      <c r="A1954" s="103"/>
      <c r="B1954" s="103"/>
    </row>
    <row r="1955" spans="1:2" s="321" customFormat="1" x14ac:dyDescent="0.25">
      <c r="A1955" s="103"/>
      <c r="B1955" s="103"/>
    </row>
    <row r="1956" spans="1:2" s="321" customFormat="1" x14ac:dyDescent="0.25">
      <c r="A1956" s="103"/>
      <c r="B1956" s="103"/>
    </row>
    <row r="1957" spans="1:2" s="321" customFormat="1" x14ac:dyDescent="0.25">
      <c r="A1957" s="103"/>
      <c r="B1957" s="103"/>
    </row>
    <row r="1958" spans="1:2" s="321" customFormat="1" x14ac:dyDescent="0.25">
      <c r="A1958" s="103"/>
      <c r="B1958" s="103"/>
    </row>
    <row r="1959" spans="1:2" s="321" customFormat="1" x14ac:dyDescent="0.25">
      <c r="A1959" s="103"/>
      <c r="B1959" s="103"/>
    </row>
    <row r="1960" spans="1:2" s="321" customFormat="1" x14ac:dyDescent="0.25">
      <c r="A1960" s="103"/>
      <c r="B1960" s="103"/>
    </row>
    <row r="1961" spans="1:2" s="321" customFormat="1" x14ac:dyDescent="0.25">
      <c r="A1961" s="103"/>
      <c r="B1961" s="103"/>
    </row>
    <row r="1962" spans="1:2" s="321" customFormat="1" x14ac:dyDescent="0.25">
      <c r="A1962" s="103"/>
      <c r="B1962" s="103"/>
    </row>
    <row r="1963" spans="1:2" s="321" customFormat="1" x14ac:dyDescent="0.25">
      <c r="A1963" s="103"/>
      <c r="B1963" s="103"/>
    </row>
    <row r="1964" spans="1:2" s="321" customFormat="1" x14ac:dyDescent="0.25">
      <c r="A1964" s="103"/>
      <c r="B1964" s="103"/>
    </row>
    <row r="1965" spans="1:2" s="321" customFormat="1" x14ac:dyDescent="0.25">
      <c r="A1965" s="103"/>
      <c r="B1965" s="103"/>
    </row>
    <row r="1966" spans="1:2" s="321" customFormat="1" x14ac:dyDescent="0.25">
      <c r="A1966" s="103"/>
      <c r="B1966" s="103"/>
    </row>
    <row r="1967" spans="1:2" s="321" customFormat="1" x14ac:dyDescent="0.25">
      <c r="A1967" s="103"/>
      <c r="B1967" s="103"/>
    </row>
    <row r="1968" spans="1:2" s="321" customFormat="1" x14ac:dyDescent="0.25">
      <c r="A1968" s="103"/>
      <c r="B1968" s="103"/>
    </row>
    <row r="1969" spans="1:2" s="321" customFormat="1" x14ac:dyDescent="0.25">
      <c r="A1969" s="103"/>
      <c r="B1969" s="103"/>
    </row>
    <row r="1970" spans="1:2" s="321" customFormat="1" x14ac:dyDescent="0.25">
      <c r="A1970" s="103"/>
      <c r="B1970" s="103"/>
    </row>
    <row r="1971" spans="1:2" s="321" customFormat="1" x14ac:dyDescent="0.25">
      <c r="A1971" s="103"/>
      <c r="B1971" s="103"/>
    </row>
    <row r="1972" spans="1:2" s="321" customFormat="1" x14ac:dyDescent="0.25">
      <c r="A1972" s="103"/>
      <c r="B1972" s="103"/>
    </row>
    <row r="1973" spans="1:2" s="321" customFormat="1" x14ac:dyDescent="0.25">
      <c r="A1973" s="103"/>
      <c r="B1973" s="103"/>
    </row>
    <row r="1974" spans="1:2" s="321" customFormat="1" x14ac:dyDescent="0.25">
      <c r="A1974" s="103"/>
      <c r="B1974" s="103"/>
    </row>
    <row r="1975" spans="1:2" s="321" customFormat="1" x14ac:dyDescent="0.25">
      <c r="A1975" s="103"/>
      <c r="B1975" s="103"/>
    </row>
    <row r="1976" spans="1:2" s="321" customFormat="1" x14ac:dyDescent="0.25">
      <c r="A1976" s="103"/>
      <c r="B1976" s="103"/>
    </row>
    <row r="1977" spans="1:2" s="321" customFormat="1" x14ac:dyDescent="0.25">
      <c r="A1977" s="103"/>
      <c r="B1977" s="103"/>
    </row>
    <row r="1978" spans="1:2" s="321" customFormat="1" x14ac:dyDescent="0.25">
      <c r="A1978" s="103"/>
      <c r="B1978" s="103"/>
    </row>
    <row r="1979" spans="1:2" s="321" customFormat="1" x14ac:dyDescent="0.25">
      <c r="A1979" s="103"/>
      <c r="B1979" s="103"/>
    </row>
    <row r="1980" spans="1:2" s="321" customFormat="1" x14ac:dyDescent="0.25">
      <c r="A1980" s="103"/>
      <c r="B1980" s="103"/>
    </row>
    <row r="1981" spans="1:2" s="321" customFormat="1" x14ac:dyDescent="0.25">
      <c r="A1981" s="103"/>
      <c r="B1981" s="103"/>
    </row>
    <row r="1982" spans="1:2" s="321" customFormat="1" x14ac:dyDescent="0.25">
      <c r="A1982" s="103"/>
      <c r="B1982" s="103"/>
    </row>
    <row r="1983" spans="1:2" s="321" customFormat="1" x14ac:dyDescent="0.25">
      <c r="A1983" s="103"/>
      <c r="B1983" s="103"/>
    </row>
    <row r="1984" spans="1:2" s="321" customFormat="1" x14ac:dyDescent="0.25">
      <c r="A1984" s="103"/>
      <c r="B1984" s="103"/>
    </row>
    <row r="1985" spans="1:2" s="321" customFormat="1" x14ac:dyDescent="0.25">
      <c r="A1985" s="103"/>
      <c r="B1985" s="103"/>
    </row>
    <row r="1986" spans="1:2" s="321" customFormat="1" x14ac:dyDescent="0.25">
      <c r="A1986" s="103"/>
      <c r="B1986" s="103"/>
    </row>
    <row r="1987" spans="1:2" s="321" customFormat="1" x14ac:dyDescent="0.25">
      <c r="A1987" s="103"/>
      <c r="B1987" s="103"/>
    </row>
    <row r="1988" spans="1:2" s="321" customFormat="1" x14ac:dyDescent="0.25">
      <c r="A1988" s="103"/>
      <c r="B1988" s="103"/>
    </row>
    <row r="1989" spans="1:2" s="321" customFormat="1" x14ac:dyDescent="0.25">
      <c r="A1989" s="103"/>
      <c r="B1989" s="103"/>
    </row>
    <row r="1990" spans="1:2" s="321" customFormat="1" x14ac:dyDescent="0.25">
      <c r="A1990" s="103"/>
      <c r="B1990" s="103"/>
    </row>
    <row r="1991" spans="1:2" s="321" customFormat="1" x14ac:dyDescent="0.25">
      <c r="A1991" s="103"/>
      <c r="B1991" s="103"/>
    </row>
    <row r="1992" spans="1:2" s="321" customFormat="1" x14ac:dyDescent="0.25">
      <c r="A1992" s="103"/>
      <c r="B1992" s="103"/>
    </row>
    <row r="1993" spans="1:2" s="321" customFormat="1" x14ac:dyDescent="0.25">
      <c r="A1993" s="103"/>
      <c r="B1993" s="103"/>
    </row>
    <row r="1994" spans="1:2" s="321" customFormat="1" x14ac:dyDescent="0.25">
      <c r="A1994" s="103"/>
      <c r="B1994" s="103"/>
    </row>
    <row r="1995" spans="1:2" s="321" customFormat="1" x14ac:dyDescent="0.25">
      <c r="A1995" s="103"/>
      <c r="B1995" s="103"/>
    </row>
    <row r="1996" spans="1:2" s="321" customFormat="1" x14ac:dyDescent="0.25">
      <c r="A1996" s="103"/>
      <c r="B1996" s="103"/>
    </row>
    <row r="1997" spans="1:2" s="321" customFormat="1" x14ac:dyDescent="0.25">
      <c r="A1997" s="103"/>
      <c r="B1997" s="103"/>
    </row>
    <row r="1998" spans="1:2" s="321" customFormat="1" x14ac:dyDescent="0.25">
      <c r="A1998" s="103"/>
      <c r="B1998" s="103"/>
    </row>
    <row r="1999" spans="1:2" s="321" customFormat="1" x14ac:dyDescent="0.25">
      <c r="A1999" s="103"/>
      <c r="B1999" s="103"/>
    </row>
    <row r="2000" spans="1:2" s="321" customFormat="1" x14ac:dyDescent="0.25">
      <c r="A2000" s="103"/>
      <c r="B2000" s="103"/>
    </row>
    <row r="2001" spans="1:2" s="321" customFormat="1" x14ac:dyDescent="0.25">
      <c r="A2001" s="103"/>
      <c r="B2001" s="103"/>
    </row>
    <row r="2002" spans="1:2" s="321" customFormat="1" x14ac:dyDescent="0.25">
      <c r="A2002" s="103"/>
      <c r="B2002" s="103"/>
    </row>
    <row r="2003" spans="1:2" s="321" customFormat="1" x14ac:dyDescent="0.25">
      <c r="A2003" s="103"/>
      <c r="B2003" s="103"/>
    </row>
    <row r="2004" spans="1:2" s="321" customFormat="1" x14ac:dyDescent="0.25">
      <c r="A2004" s="103"/>
      <c r="B2004" s="101"/>
    </row>
    <row r="2005" spans="1:2" s="321" customFormat="1" x14ac:dyDescent="0.25">
      <c r="A2005" s="103"/>
    </row>
    <row r="2006" spans="1:2" s="321" customFormat="1" x14ac:dyDescent="0.25">
      <c r="A2006" s="103"/>
    </row>
    <row r="2007" spans="1:2" s="321" customFormat="1" x14ac:dyDescent="0.25">
      <c r="A2007" s="103"/>
    </row>
    <row r="2008" spans="1:2" s="321" customFormat="1" x14ac:dyDescent="0.25">
      <c r="A2008" s="103"/>
    </row>
    <row r="2009" spans="1:2" s="321" customFormat="1" x14ac:dyDescent="0.25">
      <c r="A2009" s="103"/>
      <c r="B2009" s="101"/>
    </row>
    <row r="2010" spans="1:2" s="321" customFormat="1" x14ac:dyDescent="0.25">
      <c r="A2010" s="103"/>
    </row>
    <row r="2011" spans="1:2" s="321" customFormat="1" x14ac:dyDescent="0.25">
      <c r="A2011" s="103"/>
    </row>
    <row r="2012" spans="1:2" s="321" customFormat="1" x14ac:dyDescent="0.25">
      <c r="A2012" s="103"/>
    </row>
    <row r="2013" spans="1:2" s="321" customFormat="1" x14ac:dyDescent="0.25">
      <c r="A2013" s="103"/>
      <c r="B2013" s="101"/>
    </row>
    <row r="2014" spans="1:2" s="321" customFormat="1" x14ac:dyDescent="0.25">
      <c r="A2014" s="103"/>
    </row>
    <row r="2015" spans="1:2" s="321" customFormat="1" x14ac:dyDescent="0.25">
      <c r="A2015" s="103"/>
    </row>
    <row r="2016" spans="1:2" s="321" customFormat="1" x14ac:dyDescent="0.25">
      <c r="A2016" s="103"/>
    </row>
    <row r="2017" spans="1:2" s="321" customFormat="1" x14ac:dyDescent="0.25">
      <c r="A2017" s="103"/>
      <c r="B2017" s="103"/>
    </row>
    <row r="2018" spans="1:2" s="321" customFormat="1" x14ac:dyDescent="0.25">
      <c r="A2018" s="103"/>
      <c r="B2018" s="103"/>
    </row>
    <row r="2019" spans="1:2" s="321" customFormat="1" x14ac:dyDescent="0.25">
      <c r="A2019" s="103"/>
      <c r="B2019" s="103"/>
    </row>
    <row r="2020" spans="1:2" s="321" customFormat="1" x14ac:dyDescent="0.25">
      <c r="A2020" s="103"/>
      <c r="B2020" s="103"/>
    </row>
    <row r="2021" spans="1:2" s="321" customFormat="1" x14ac:dyDescent="0.25">
      <c r="A2021" s="103"/>
      <c r="B2021" s="103"/>
    </row>
    <row r="2022" spans="1:2" s="321" customFormat="1" x14ac:dyDescent="0.25">
      <c r="A2022" s="103"/>
      <c r="B2022" s="101"/>
    </row>
    <row r="2023" spans="1:2" s="321" customFormat="1" x14ac:dyDescent="0.25">
      <c r="A2023" s="103"/>
    </row>
    <row r="2024" spans="1:2" s="321" customFormat="1" x14ac:dyDescent="0.25">
      <c r="A2024" s="103"/>
    </row>
    <row r="2025" spans="1:2" s="321" customFormat="1" x14ac:dyDescent="0.25">
      <c r="A2025" s="103"/>
    </row>
    <row r="2026" spans="1:2" s="321" customFormat="1" x14ac:dyDescent="0.25">
      <c r="A2026" s="103"/>
    </row>
    <row r="2027" spans="1:2" s="321" customFormat="1" x14ac:dyDescent="0.25">
      <c r="A2027" s="103"/>
      <c r="B2027" s="101"/>
    </row>
    <row r="2028" spans="1:2" s="321" customFormat="1" x14ac:dyDescent="0.25">
      <c r="A2028" s="103"/>
    </row>
    <row r="2029" spans="1:2" s="321" customFormat="1" x14ac:dyDescent="0.25">
      <c r="A2029" s="103"/>
    </row>
    <row r="2030" spans="1:2" s="321" customFormat="1" x14ac:dyDescent="0.25">
      <c r="A2030" s="103"/>
    </row>
    <row r="2031" spans="1:2" s="321" customFormat="1" x14ac:dyDescent="0.25">
      <c r="A2031" s="103"/>
      <c r="B2031" s="103"/>
    </row>
    <row r="2032" spans="1:2" s="321" customFormat="1" x14ac:dyDescent="0.25">
      <c r="A2032" s="103"/>
      <c r="B2032" s="103"/>
    </row>
    <row r="2033" spans="1:2" s="321" customFormat="1" x14ac:dyDescent="0.25">
      <c r="A2033" s="103"/>
      <c r="B2033" s="103"/>
    </row>
    <row r="2034" spans="1:2" s="321" customFormat="1" x14ac:dyDescent="0.25">
      <c r="A2034" s="103"/>
      <c r="B2034" s="103"/>
    </row>
    <row r="2035" spans="1:2" s="321" customFormat="1" x14ac:dyDescent="0.25">
      <c r="A2035" s="103"/>
      <c r="B2035" s="103"/>
    </row>
    <row r="2036" spans="1:2" s="321" customFormat="1" x14ac:dyDescent="0.25">
      <c r="A2036" s="103"/>
      <c r="B2036" s="103"/>
    </row>
    <row r="2037" spans="1:2" s="321" customFormat="1" x14ac:dyDescent="0.25">
      <c r="A2037" s="103"/>
      <c r="B2037" s="103"/>
    </row>
    <row r="2038" spans="1:2" s="321" customFormat="1" x14ac:dyDescent="0.25">
      <c r="A2038" s="103"/>
      <c r="B2038" s="103"/>
    </row>
    <row r="2039" spans="1:2" s="321" customFormat="1" x14ac:dyDescent="0.25">
      <c r="A2039" s="103"/>
      <c r="B2039" s="101"/>
    </row>
    <row r="2040" spans="1:2" s="321" customFormat="1" x14ac:dyDescent="0.25">
      <c r="A2040" s="103"/>
    </row>
    <row r="2041" spans="1:2" s="321" customFormat="1" x14ac:dyDescent="0.25">
      <c r="A2041" s="103"/>
    </row>
    <row r="2042" spans="1:2" s="321" customFormat="1" x14ac:dyDescent="0.25">
      <c r="A2042" s="103"/>
    </row>
    <row r="2043" spans="1:2" s="321" customFormat="1" x14ac:dyDescent="0.25">
      <c r="A2043" s="103"/>
    </row>
    <row r="2044" spans="1:2" s="321" customFormat="1" x14ac:dyDescent="0.25">
      <c r="A2044" s="103"/>
      <c r="B2044" s="103"/>
    </row>
    <row r="2045" spans="1:2" s="321" customFormat="1" x14ac:dyDescent="0.25">
      <c r="A2045" s="103"/>
      <c r="B2045" s="103"/>
    </row>
    <row r="2046" spans="1:2" s="321" customFormat="1" x14ac:dyDescent="0.25">
      <c r="A2046" s="103"/>
      <c r="B2046" s="103"/>
    </row>
    <row r="2047" spans="1:2" s="321" customFormat="1" x14ac:dyDescent="0.25">
      <c r="A2047" s="103"/>
      <c r="B2047" s="103"/>
    </row>
    <row r="2048" spans="1:2" s="321" customFormat="1" x14ac:dyDescent="0.25">
      <c r="A2048" s="103"/>
      <c r="B2048" s="103"/>
    </row>
    <row r="2049" spans="1:2" s="321" customFormat="1" x14ac:dyDescent="0.25">
      <c r="A2049" s="103"/>
      <c r="B2049" s="103"/>
    </row>
    <row r="2050" spans="1:2" s="321" customFormat="1" x14ac:dyDescent="0.25">
      <c r="A2050" s="103"/>
      <c r="B2050" s="103"/>
    </row>
    <row r="2051" spans="1:2" s="321" customFormat="1" x14ac:dyDescent="0.25">
      <c r="A2051" s="103"/>
      <c r="B2051" s="103"/>
    </row>
    <row r="2052" spans="1:2" s="321" customFormat="1" x14ac:dyDescent="0.25">
      <c r="A2052" s="103"/>
      <c r="B2052" s="103"/>
    </row>
    <row r="2053" spans="1:2" s="321" customFormat="1" x14ac:dyDescent="0.25">
      <c r="A2053" s="103"/>
      <c r="B2053" s="103"/>
    </row>
    <row r="2054" spans="1:2" s="321" customFormat="1" x14ac:dyDescent="0.25">
      <c r="A2054" s="103"/>
      <c r="B2054" s="103"/>
    </row>
    <row r="2055" spans="1:2" s="321" customFormat="1" x14ac:dyDescent="0.25">
      <c r="A2055" s="103"/>
      <c r="B2055" s="103"/>
    </row>
    <row r="2056" spans="1:2" s="321" customFormat="1" x14ac:dyDescent="0.25">
      <c r="A2056" s="103"/>
      <c r="B2056" s="103"/>
    </row>
    <row r="2057" spans="1:2" s="321" customFormat="1" x14ac:dyDescent="0.25">
      <c r="A2057" s="103"/>
      <c r="B2057" s="103"/>
    </row>
    <row r="2058" spans="1:2" s="321" customFormat="1" x14ac:dyDescent="0.25">
      <c r="A2058" s="103"/>
      <c r="B2058" s="101"/>
    </row>
    <row r="2059" spans="1:2" s="321" customFormat="1" x14ac:dyDescent="0.25">
      <c r="A2059" s="103"/>
    </row>
    <row r="2060" spans="1:2" s="321" customFormat="1" x14ac:dyDescent="0.25">
      <c r="A2060" s="103"/>
    </row>
    <row r="2061" spans="1:2" s="321" customFormat="1" x14ac:dyDescent="0.25">
      <c r="A2061" s="103"/>
    </row>
    <row r="2062" spans="1:2" s="321" customFormat="1" x14ac:dyDescent="0.25">
      <c r="A2062" s="103"/>
      <c r="B2062" s="103"/>
    </row>
    <row r="2063" spans="1:2" s="321" customFormat="1" x14ac:dyDescent="0.25">
      <c r="A2063" s="103"/>
      <c r="B2063" s="103"/>
    </row>
    <row r="2064" spans="1:2" s="321" customFormat="1" x14ac:dyDescent="0.25">
      <c r="A2064" s="103"/>
      <c r="B2064" s="103"/>
    </row>
    <row r="2065" spans="1:2" s="321" customFormat="1" x14ac:dyDescent="0.25">
      <c r="A2065" s="103"/>
      <c r="B2065" s="103"/>
    </row>
    <row r="2066" spans="1:2" s="321" customFormat="1" x14ac:dyDescent="0.25">
      <c r="A2066" s="103"/>
      <c r="B2066" s="103"/>
    </row>
    <row r="2067" spans="1:2" s="321" customFormat="1" x14ac:dyDescent="0.25">
      <c r="A2067" s="103"/>
      <c r="B2067" s="103"/>
    </row>
    <row r="2068" spans="1:2" s="321" customFormat="1" x14ac:dyDescent="0.25">
      <c r="A2068" s="103"/>
      <c r="B2068" s="103"/>
    </row>
    <row r="2069" spans="1:2" s="321" customFormat="1" x14ac:dyDescent="0.25">
      <c r="A2069" s="103"/>
      <c r="B2069" s="103"/>
    </row>
    <row r="2070" spans="1:2" s="321" customFormat="1" x14ac:dyDescent="0.25">
      <c r="A2070" s="103"/>
      <c r="B2070" s="103"/>
    </row>
    <row r="2071" spans="1:2" s="321" customFormat="1" x14ac:dyDescent="0.25">
      <c r="A2071" s="103"/>
      <c r="B2071" s="101"/>
    </row>
    <row r="2072" spans="1:2" s="321" customFormat="1" x14ac:dyDescent="0.25">
      <c r="A2072" s="103"/>
    </row>
    <row r="2073" spans="1:2" s="321" customFormat="1" x14ac:dyDescent="0.25">
      <c r="A2073" s="103"/>
    </row>
    <row r="2074" spans="1:2" s="321" customFormat="1" x14ac:dyDescent="0.25">
      <c r="A2074" s="103"/>
    </row>
    <row r="2075" spans="1:2" s="321" customFormat="1" x14ac:dyDescent="0.25">
      <c r="A2075" s="103"/>
    </row>
    <row r="2076" spans="1:2" s="321" customFormat="1" x14ac:dyDescent="0.25">
      <c r="A2076" s="103"/>
      <c r="B2076" s="103"/>
    </row>
    <row r="2077" spans="1:2" s="321" customFormat="1" x14ac:dyDescent="0.25">
      <c r="A2077" s="103"/>
      <c r="B2077" s="103"/>
    </row>
    <row r="2078" spans="1:2" s="321" customFormat="1" x14ac:dyDescent="0.25">
      <c r="A2078" s="103"/>
      <c r="B2078" s="103"/>
    </row>
    <row r="2079" spans="1:2" s="321" customFormat="1" x14ac:dyDescent="0.25">
      <c r="A2079" s="103"/>
      <c r="B2079" s="103"/>
    </row>
    <row r="2080" spans="1:2" s="321" customFormat="1" x14ac:dyDescent="0.25">
      <c r="A2080" s="103"/>
      <c r="B2080" s="103"/>
    </row>
    <row r="2081" spans="1:2" s="321" customFormat="1" x14ac:dyDescent="0.25">
      <c r="A2081" s="103"/>
      <c r="B2081" s="103"/>
    </row>
    <row r="2082" spans="1:2" s="321" customFormat="1" x14ac:dyDescent="0.25">
      <c r="A2082" s="103"/>
      <c r="B2082" s="103"/>
    </row>
    <row r="2083" spans="1:2" s="321" customFormat="1" x14ac:dyDescent="0.25">
      <c r="A2083" s="103"/>
      <c r="B2083" s="103"/>
    </row>
    <row r="2084" spans="1:2" s="321" customFormat="1" x14ac:dyDescent="0.25">
      <c r="A2084" s="103"/>
      <c r="B2084" s="103"/>
    </row>
    <row r="2085" spans="1:2" s="321" customFormat="1" x14ac:dyDescent="0.25">
      <c r="A2085" s="103"/>
      <c r="B2085" s="103"/>
    </row>
    <row r="2086" spans="1:2" s="321" customFormat="1" x14ac:dyDescent="0.25">
      <c r="A2086" s="103"/>
      <c r="B2086" s="103"/>
    </row>
    <row r="2087" spans="1:2" s="321" customFormat="1" x14ac:dyDescent="0.25">
      <c r="A2087" s="103"/>
      <c r="B2087" s="103"/>
    </row>
    <row r="2088" spans="1:2" s="321" customFormat="1" x14ac:dyDescent="0.25">
      <c r="A2088" s="103"/>
      <c r="B2088" s="103"/>
    </row>
    <row r="2089" spans="1:2" s="321" customFormat="1" x14ac:dyDescent="0.25">
      <c r="A2089" s="103"/>
      <c r="B2089" s="103"/>
    </row>
    <row r="2090" spans="1:2" s="321" customFormat="1" x14ac:dyDescent="0.25">
      <c r="A2090" s="103"/>
      <c r="B2090" s="103"/>
    </row>
    <row r="2091" spans="1:2" s="321" customFormat="1" x14ac:dyDescent="0.25">
      <c r="A2091" s="103"/>
      <c r="B2091" s="103"/>
    </row>
    <row r="2092" spans="1:2" s="321" customFormat="1" x14ac:dyDescent="0.25">
      <c r="A2092" s="103"/>
      <c r="B2092" s="101"/>
    </row>
    <row r="2093" spans="1:2" s="321" customFormat="1" x14ac:dyDescent="0.25">
      <c r="A2093" s="103"/>
    </row>
    <row r="2094" spans="1:2" s="321" customFormat="1" x14ac:dyDescent="0.25">
      <c r="A2094" s="103"/>
    </row>
    <row r="2095" spans="1:2" s="321" customFormat="1" x14ac:dyDescent="0.25">
      <c r="A2095" s="103"/>
    </row>
    <row r="2096" spans="1:2" s="321" customFormat="1" x14ac:dyDescent="0.25">
      <c r="A2096" s="103"/>
    </row>
    <row r="2097" spans="1:2" s="321" customFormat="1" x14ac:dyDescent="0.25">
      <c r="A2097" s="103"/>
      <c r="B2097" s="103"/>
    </row>
    <row r="2098" spans="1:2" s="321" customFormat="1" x14ac:dyDescent="0.25">
      <c r="A2098" s="103"/>
      <c r="B2098" s="103"/>
    </row>
    <row r="2099" spans="1:2" s="321" customFormat="1" x14ac:dyDescent="0.25">
      <c r="A2099" s="103"/>
      <c r="B2099" s="103"/>
    </row>
    <row r="2100" spans="1:2" s="321" customFormat="1" x14ac:dyDescent="0.25">
      <c r="A2100" s="103"/>
      <c r="B2100" s="103"/>
    </row>
    <row r="2101" spans="1:2" s="321" customFormat="1" x14ac:dyDescent="0.25">
      <c r="A2101" s="103"/>
      <c r="B2101" s="103"/>
    </row>
    <row r="2102" spans="1:2" s="321" customFormat="1" x14ac:dyDescent="0.25">
      <c r="A2102" s="103"/>
      <c r="B2102" s="103"/>
    </row>
    <row r="2103" spans="1:2" s="321" customFormat="1" x14ac:dyDescent="0.25">
      <c r="A2103" s="103"/>
      <c r="B2103" s="103"/>
    </row>
    <row r="2104" spans="1:2" s="321" customFormat="1" x14ac:dyDescent="0.25">
      <c r="A2104" s="103"/>
      <c r="B2104" s="103"/>
    </row>
    <row r="2105" spans="1:2" s="321" customFormat="1" x14ac:dyDescent="0.25">
      <c r="A2105" s="103"/>
      <c r="B2105" s="103"/>
    </row>
    <row r="2106" spans="1:2" s="321" customFormat="1" x14ac:dyDescent="0.25">
      <c r="A2106" s="103"/>
      <c r="B2106" s="103"/>
    </row>
    <row r="2107" spans="1:2" s="321" customFormat="1" x14ac:dyDescent="0.25">
      <c r="A2107" s="103"/>
      <c r="B2107" s="103"/>
    </row>
    <row r="2108" spans="1:2" s="321" customFormat="1" x14ac:dyDescent="0.25">
      <c r="A2108" s="103"/>
      <c r="B2108" s="103"/>
    </row>
    <row r="2109" spans="1:2" s="321" customFormat="1" x14ac:dyDescent="0.25">
      <c r="A2109" s="103"/>
      <c r="B2109" s="103"/>
    </row>
    <row r="2110" spans="1:2" s="321" customFormat="1" x14ac:dyDescent="0.25">
      <c r="A2110" s="103"/>
      <c r="B2110" s="103"/>
    </row>
    <row r="2111" spans="1:2" s="321" customFormat="1" x14ac:dyDescent="0.25">
      <c r="A2111" s="103"/>
      <c r="B2111" s="103"/>
    </row>
    <row r="2112" spans="1:2" s="321" customFormat="1" x14ac:dyDescent="0.25">
      <c r="A2112" s="103"/>
      <c r="B2112" s="103"/>
    </row>
    <row r="2113" spans="1:2" s="321" customFormat="1" x14ac:dyDescent="0.25">
      <c r="A2113" s="103"/>
      <c r="B2113" s="103"/>
    </row>
    <row r="2114" spans="1:2" s="321" customFormat="1" x14ac:dyDescent="0.25">
      <c r="A2114" s="103"/>
      <c r="B2114" s="103"/>
    </row>
    <row r="2115" spans="1:2" s="321" customFormat="1" x14ac:dyDescent="0.25">
      <c r="A2115" s="103"/>
      <c r="B2115" s="103"/>
    </row>
    <row r="2116" spans="1:2" s="321" customFormat="1" x14ac:dyDescent="0.25">
      <c r="A2116" s="103"/>
      <c r="B2116" s="103"/>
    </row>
    <row r="2117" spans="1:2" s="321" customFormat="1" x14ac:dyDescent="0.25">
      <c r="A2117" s="103"/>
      <c r="B2117" s="103"/>
    </row>
    <row r="2118" spans="1:2" s="321" customFormat="1" x14ac:dyDescent="0.25">
      <c r="A2118" s="103"/>
      <c r="B2118" s="103"/>
    </row>
    <row r="2119" spans="1:2" s="321" customFormat="1" x14ac:dyDescent="0.25">
      <c r="A2119" s="103"/>
      <c r="B2119" s="103"/>
    </row>
    <row r="2120" spans="1:2" s="321" customFormat="1" x14ac:dyDescent="0.25">
      <c r="A2120" s="103"/>
      <c r="B2120" s="103"/>
    </row>
    <row r="2121" spans="1:2" s="321" customFormat="1" x14ac:dyDescent="0.25">
      <c r="A2121" s="103"/>
      <c r="B2121" s="103"/>
    </row>
    <row r="2122" spans="1:2" s="321" customFormat="1" x14ac:dyDescent="0.25">
      <c r="A2122" s="103"/>
      <c r="B2122" s="103"/>
    </row>
    <row r="2123" spans="1:2" s="321" customFormat="1" x14ac:dyDescent="0.25">
      <c r="A2123" s="103"/>
      <c r="B2123" s="103"/>
    </row>
    <row r="2124" spans="1:2" s="321" customFormat="1" x14ac:dyDescent="0.25">
      <c r="A2124" s="103"/>
      <c r="B2124" s="103"/>
    </row>
    <row r="2125" spans="1:2" s="321" customFormat="1" x14ac:dyDescent="0.25">
      <c r="A2125" s="103"/>
      <c r="B2125" s="103"/>
    </row>
    <row r="2126" spans="1:2" s="321" customFormat="1" x14ac:dyDescent="0.25">
      <c r="A2126" s="103"/>
      <c r="B2126" s="103"/>
    </row>
    <row r="2127" spans="1:2" s="321" customFormat="1" x14ac:dyDescent="0.25">
      <c r="A2127" s="103"/>
      <c r="B2127" s="103"/>
    </row>
    <row r="2128" spans="1:2" s="321" customFormat="1" x14ac:dyDescent="0.25">
      <c r="A2128" s="103"/>
      <c r="B2128" s="103"/>
    </row>
    <row r="2129" spans="1:2" s="321" customFormat="1" x14ac:dyDescent="0.25">
      <c r="A2129" s="103"/>
      <c r="B2129" s="103"/>
    </row>
    <row r="2130" spans="1:2" s="321" customFormat="1" x14ac:dyDescent="0.25">
      <c r="A2130" s="103"/>
      <c r="B2130" s="103"/>
    </row>
    <row r="2131" spans="1:2" s="321" customFormat="1" x14ac:dyDescent="0.25">
      <c r="A2131" s="103"/>
      <c r="B2131" s="103"/>
    </row>
    <row r="2132" spans="1:2" s="321" customFormat="1" x14ac:dyDescent="0.25">
      <c r="A2132" s="103"/>
      <c r="B2132" s="103"/>
    </row>
    <row r="2133" spans="1:2" s="321" customFormat="1" x14ac:dyDescent="0.25">
      <c r="A2133" s="103"/>
      <c r="B2133" s="103"/>
    </row>
    <row r="2134" spans="1:2" s="321" customFormat="1" x14ac:dyDescent="0.25">
      <c r="A2134" s="103"/>
      <c r="B2134" s="103"/>
    </row>
    <row r="2135" spans="1:2" s="321" customFormat="1" x14ac:dyDescent="0.25">
      <c r="A2135" s="103"/>
      <c r="B2135" s="103"/>
    </row>
    <row r="2136" spans="1:2" s="321" customFormat="1" x14ac:dyDescent="0.25">
      <c r="A2136" s="103"/>
      <c r="B2136" s="103"/>
    </row>
    <row r="2137" spans="1:2" s="321" customFormat="1" x14ac:dyDescent="0.25">
      <c r="A2137" s="103"/>
      <c r="B2137" s="103"/>
    </row>
    <row r="2138" spans="1:2" s="321" customFormat="1" x14ac:dyDescent="0.25">
      <c r="A2138" s="103"/>
      <c r="B2138" s="103"/>
    </row>
    <row r="2139" spans="1:2" s="321" customFormat="1" x14ac:dyDescent="0.25">
      <c r="A2139" s="103"/>
      <c r="B2139" s="103"/>
    </row>
    <row r="2140" spans="1:2" s="321" customFormat="1" x14ac:dyDescent="0.25">
      <c r="A2140" s="103"/>
      <c r="B2140" s="101"/>
    </row>
    <row r="2141" spans="1:2" s="321" customFormat="1" x14ac:dyDescent="0.25">
      <c r="A2141" s="103"/>
    </row>
    <row r="2142" spans="1:2" s="321" customFormat="1" x14ac:dyDescent="0.25">
      <c r="A2142" s="103"/>
    </row>
    <row r="2143" spans="1:2" s="321" customFormat="1" x14ac:dyDescent="0.25">
      <c r="A2143" s="103"/>
    </row>
    <row r="2144" spans="1:2" s="321" customFormat="1" x14ac:dyDescent="0.25">
      <c r="A2144" s="103"/>
      <c r="B2144" s="103"/>
    </row>
    <row r="2145" spans="1:2" s="321" customFormat="1" x14ac:dyDescent="0.25">
      <c r="A2145" s="103"/>
      <c r="B2145" s="103"/>
    </row>
    <row r="2146" spans="1:2" s="321" customFormat="1" x14ac:dyDescent="0.25">
      <c r="A2146" s="103"/>
      <c r="B2146" s="103"/>
    </row>
    <row r="2147" spans="1:2" s="321" customFormat="1" x14ac:dyDescent="0.25">
      <c r="A2147" s="103"/>
      <c r="B2147" s="103"/>
    </row>
    <row r="2148" spans="1:2" s="321" customFormat="1" x14ac:dyDescent="0.25">
      <c r="A2148" s="103"/>
      <c r="B2148" s="103"/>
    </row>
    <row r="2149" spans="1:2" s="321" customFormat="1" x14ac:dyDescent="0.25">
      <c r="A2149" s="103"/>
      <c r="B2149" s="103"/>
    </row>
    <row r="2150" spans="1:2" s="321" customFormat="1" x14ac:dyDescent="0.25">
      <c r="A2150" s="103"/>
      <c r="B2150" s="103"/>
    </row>
    <row r="2151" spans="1:2" s="321" customFormat="1" x14ac:dyDescent="0.25">
      <c r="A2151" s="103"/>
      <c r="B2151" s="103"/>
    </row>
    <row r="2152" spans="1:2" s="321" customFormat="1" x14ac:dyDescent="0.25">
      <c r="A2152" s="103"/>
      <c r="B2152" s="103"/>
    </row>
    <row r="2153" spans="1:2" s="321" customFormat="1" x14ac:dyDescent="0.25">
      <c r="A2153" s="103"/>
      <c r="B2153" s="103"/>
    </row>
    <row r="2154" spans="1:2" s="321" customFormat="1" x14ac:dyDescent="0.25">
      <c r="A2154" s="103"/>
      <c r="B2154" s="103"/>
    </row>
    <row r="2155" spans="1:2" s="321" customFormat="1" x14ac:dyDescent="0.25">
      <c r="A2155" s="103"/>
      <c r="B2155" s="103"/>
    </row>
    <row r="2156" spans="1:2" s="321" customFormat="1" x14ac:dyDescent="0.25">
      <c r="A2156" s="103"/>
      <c r="B2156" s="103"/>
    </row>
    <row r="2157" spans="1:2" s="321" customFormat="1" x14ac:dyDescent="0.25">
      <c r="A2157" s="103"/>
      <c r="B2157" s="103"/>
    </row>
    <row r="2158" spans="1:2" s="321" customFormat="1" x14ac:dyDescent="0.25">
      <c r="A2158" s="103"/>
      <c r="B2158" s="103"/>
    </row>
    <row r="2159" spans="1:2" s="321" customFormat="1" x14ac:dyDescent="0.25">
      <c r="A2159" s="103"/>
      <c r="B2159" s="101"/>
    </row>
    <row r="2160" spans="1:2" s="321" customFormat="1" x14ac:dyDescent="0.25">
      <c r="A2160" s="103"/>
    </row>
    <row r="2161" spans="1:2" s="321" customFormat="1" x14ac:dyDescent="0.25">
      <c r="A2161" s="103"/>
    </row>
    <row r="2162" spans="1:2" s="321" customFormat="1" x14ac:dyDescent="0.25">
      <c r="A2162" s="103"/>
    </row>
    <row r="2163" spans="1:2" s="321" customFormat="1" x14ac:dyDescent="0.25">
      <c r="A2163" s="103"/>
      <c r="B2163" s="103"/>
    </row>
    <row r="2164" spans="1:2" s="321" customFormat="1" x14ac:dyDescent="0.25">
      <c r="A2164" s="103"/>
      <c r="B2164" s="103"/>
    </row>
    <row r="2165" spans="1:2" s="321" customFormat="1" x14ac:dyDescent="0.25">
      <c r="A2165" s="103"/>
      <c r="B2165" s="103"/>
    </row>
    <row r="2166" spans="1:2" s="321" customFormat="1" x14ac:dyDescent="0.25">
      <c r="A2166" s="103"/>
      <c r="B2166" s="103"/>
    </row>
    <row r="2167" spans="1:2" s="321" customFormat="1" x14ac:dyDescent="0.25">
      <c r="A2167" s="103"/>
      <c r="B2167" s="103"/>
    </row>
    <row r="2168" spans="1:2" s="321" customFormat="1" x14ac:dyDescent="0.25">
      <c r="A2168" s="103"/>
      <c r="B2168" s="103"/>
    </row>
    <row r="2169" spans="1:2" s="321" customFormat="1" x14ac:dyDescent="0.25">
      <c r="A2169" s="103"/>
      <c r="B2169" s="103"/>
    </row>
    <row r="2170" spans="1:2" s="321" customFormat="1" x14ac:dyDescent="0.25">
      <c r="A2170" s="103"/>
      <c r="B2170" s="103"/>
    </row>
    <row r="2171" spans="1:2" s="321" customFormat="1" x14ac:dyDescent="0.25">
      <c r="A2171" s="103"/>
      <c r="B2171" s="103"/>
    </row>
    <row r="2172" spans="1:2" s="321" customFormat="1" x14ac:dyDescent="0.25">
      <c r="A2172" s="103"/>
      <c r="B2172" s="103"/>
    </row>
    <row r="2173" spans="1:2" s="321" customFormat="1" x14ac:dyDescent="0.25">
      <c r="A2173" s="103"/>
      <c r="B2173" s="103"/>
    </row>
    <row r="2174" spans="1:2" s="321" customFormat="1" x14ac:dyDescent="0.25">
      <c r="A2174" s="103"/>
      <c r="B2174" s="103"/>
    </row>
    <row r="2175" spans="1:2" s="321" customFormat="1" x14ac:dyDescent="0.25">
      <c r="A2175" s="103"/>
      <c r="B2175" s="103"/>
    </row>
    <row r="2176" spans="1:2" s="321" customFormat="1" x14ac:dyDescent="0.25">
      <c r="A2176" s="103"/>
      <c r="B2176" s="103"/>
    </row>
    <row r="2177" spans="1:2" s="321" customFormat="1" x14ac:dyDescent="0.25">
      <c r="A2177" s="103"/>
      <c r="B2177" s="103"/>
    </row>
    <row r="2178" spans="1:2" s="321" customFormat="1" x14ac:dyDescent="0.25">
      <c r="A2178" s="103"/>
      <c r="B2178" s="103"/>
    </row>
    <row r="2179" spans="1:2" s="321" customFormat="1" x14ac:dyDescent="0.25">
      <c r="A2179" s="103"/>
      <c r="B2179" s="103"/>
    </row>
    <row r="2180" spans="1:2" s="321" customFormat="1" x14ac:dyDescent="0.25">
      <c r="A2180" s="103"/>
      <c r="B2180" s="103"/>
    </row>
    <row r="2181" spans="1:2" s="321" customFormat="1" x14ac:dyDescent="0.25">
      <c r="A2181" s="103"/>
      <c r="B2181" s="103"/>
    </row>
    <row r="2182" spans="1:2" s="321" customFormat="1" x14ac:dyDescent="0.25">
      <c r="A2182" s="103"/>
      <c r="B2182" s="103"/>
    </row>
    <row r="2183" spans="1:2" s="321" customFormat="1" x14ac:dyDescent="0.25">
      <c r="A2183" s="103"/>
      <c r="B2183" s="103"/>
    </row>
    <row r="2184" spans="1:2" s="321" customFormat="1" x14ac:dyDescent="0.25">
      <c r="A2184" s="103"/>
      <c r="B2184" s="103"/>
    </row>
    <row r="2185" spans="1:2" s="321" customFormat="1" x14ac:dyDescent="0.25">
      <c r="A2185" s="103"/>
      <c r="B2185" s="103"/>
    </row>
    <row r="2186" spans="1:2" s="321" customFormat="1" x14ac:dyDescent="0.25">
      <c r="A2186" s="103"/>
      <c r="B2186" s="103"/>
    </row>
    <row r="2187" spans="1:2" s="321" customFormat="1" x14ac:dyDescent="0.25">
      <c r="A2187" s="103"/>
      <c r="B2187" s="103"/>
    </row>
    <row r="2188" spans="1:2" s="321" customFormat="1" x14ac:dyDescent="0.25">
      <c r="A2188" s="103"/>
      <c r="B2188" s="103"/>
    </row>
    <row r="2189" spans="1:2" s="321" customFormat="1" x14ac:dyDescent="0.25">
      <c r="A2189" s="103"/>
      <c r="B2189" s="103"/>
    </row>
    <row r="2190" spans="1:2" s="321" customFormat="1" x14ac:dyDescent="0.25">
      <c r="A2190" s="103"/>
      <c r="B2190" s="103"/>
    </row>
    <row r="2191" spans="1:2" s="321" customFormat="1" x14ac:dyDescent="0.25">
      <c r="A2191" s="103"/>
      <c r="B2191" s="103"/>
    </row>
    <row r="2192" spans="1:2" s="321" customFormat="1" x14ac:dyDescent="0.25">
      <c r="A2192" s="103"/>
      <c r="B2192" s="103"/>
    </row>
    <row r="2193" spans="1:2" s="321" customFormat="1" x14ac:dyDescent="0.25">
      <c r="A2193" s="103"/>
      <c r="B2193" s="103"/>
    </row>
    <row r="2194" spans="1:2" s="321" customFormat="1" x14ac:dyDescent="0.25">
      <c r="A2194" s="103"/>
      <c r="B2194" s="103"/>
    </row>
    <row r="2195" spans="1:2" s="321" customFormat="1" x14ac:dyDescent="0.25">
      <c r="A2195" s="103"/>
      <c r="B2195" s="103"/>
    </row>
    <row r="2196" spans="1:2" s="321" customFormat="1" x14ac:dyDescent="0.25">
      <c r="A2196" s="103"/>
      <c r="B2196" s="103"/>
    </row>
    <row r="2197" spans="1:2" s="321" customFormat="1" x14ac:dyDescent="0.25">
      <c r="A2197" s="103"/>
      <c r="B2197" s="103"/>
    </row>
    <row r="2198" spans="1:2" s="321" customFormat="1" x14ac:dyDescent="0.25">
      <c r="A2198" s="103"/>
      <c r="B2198" s="103"/>
    </row>
    <row r="2199" spans="1:2" s="321" customFormat="1" x14ac:dyDescent="0.25">
      <c r="A2199" s="103"/>
      <c r="B2199" s="101"/>
    </row>
    <row r="2200" spans="1:2" s="321" customFormat="1" x14ac:dyDescent="0.25">
      <c r="A2200" s="103"/>
    </row>
    <row r="2201" spans="1:2" s="321" customFormat="1" x14ac:dyDescent="0.25">
      <c r="A2201" s="103"/>
    </row>
    <row r="2202" spans="1:2" s="321" customFormat="1" x14ac:dyDescent="0.25">
      <c r="A2202" s="103"/>
    </row>
    <row r="2203" spans="1:2" s="321" customFormat="1" x14ac:dyDescent="0.25">
      <c r="A2203" s="103"/>
      <c r="B2203" s="101"/>
    </row>
    <row r="2204" spans="1:2" s="321" customFormat="1" x14ac:dyDescent="0.25">
      <c r="A2204" s="103"/>
    </row>
    <row r="2205" spans="1:2" s="321" customFormat="1" x14ac:dyDescent="0.25">
      <c r="A2205" s="103"/>
    </row>
    <row r="2206" spans="1:2" s="321" customFormat="1" x14ac:dyDescent="0.25">
      <c r="A2206" s="103"/>
    </row>
    <row r="2207" spans="1:2" s="321" customFormat="1" x14ac:dyDescent="0.25">
      <c r="A2207" s="103"/>
      <c r="B2207" s="103"/>
    </row>
    <row r="2208" spans="1:2" s="321" customFormat="1" x14ac:dyDescent="0.25">
      <c r="A2208" s="103"/>
      <c r="B2208" s="103"/>
    </row>
    <row r="2209" spans="1:2" s="321" customFormat="1" x14ac:dyDescent="0.25">
      <c r="A2209" s="103"/>
      <c r="B2209" s="103"/>
    </row>
    <row r="2210" spans="1:2" s="321" customFormat="1" x14ac:dyDescent="0.25">
      <c r="A2210" s="103"/>
      <c r="B2210" s="103"/>
    </row>
    <row r="2211" spans="1:2" s="321" customFormat="1" x14ac:dyDescent="0.25">
      <c r="A2211" s="103"/>
      <c r="B2211" s="103"/>
    </row>
    <row r="2212" spans="1:2" s="321" customFormat="1" x14ac:dyDescent="0.25">
      <c r="A2212" s="103"/>
      <c r="B2212" s="103"/>
    </row>
    <row r="2213" spans="1:2" s="321" customFormat="1" x14ac:dyDescent="0.25">
      <c r="A2213" s="103"/>
      <c r="B2213" s="103"/>
    </row>
    <row r="2214" spans="1:2" s="321" customFormat="1" x14ac:dyDescent="0.25">
      <c r="A2214" s="103"/>
      <c r="B2214" s="103"/>
    </row>
    <row r="2215" spans="1:2" s="321" customFormat="1" x14ac:dyDescent="0.25">
      <c r="A2215" s="103"/>
      <c r="B2215" s="103"/>
    </row>
    <row r="2216" spans="1:2" s="321" customFormat="1" x14ac:dyDescent="0.25">
      <c r="A2216" s="103"/>
      <c r="B2216" s="103"/>
    </row>
    <row r="2217" spans="1:2" s="321" customFormat="1" x14ac:dyDescent="0.25">
      <c r="A2217" s="103"/>
      <c r="B2217" s="103"/>
    </row>
    <row r="2218" spans="1:2" s="321" customFormat="1" x14ac:dyDescent="0.25">
      <c r="A2218" s="103"/>
      <c r="B2218" s="103"/>
    </row>
    <row r="2219" spans="1:2" s="321" customFormat="1" x14ac:dyDescent="0.25">
      <c r="A2219" s="103"/>
      <c r="B2219" s="101"/>
    </row>
    <row r="2220" spans="1:2" s="321" customFormat="1" x14ac:dyDescent="0.25">
      <c r="A2220" s="103"/>
    </row>
    <row r="2221" spans="1:2" s="321" customFormat="1" x14ac:dyDescent="0.25">
      <c r="A2221" s="103"/>
    </row>
    <row r="2222" spans="1:2" s="321" customFormat="1" x14ac:dyDescent="0.25">
      <c r="A2222" s="103"/>
    </row>
    <row r="2223" spans="1:2" s="321" customFormat="1" x14ac:dyDescent="0.25">
      <c r="A2223" s="103"/>
      <c r="B2223" s="103"/>
    </row>
    <row r="2224" spans="1:2" s="321" customFormat="1" x14ac:dyDescent="0.25">
      <c r="A2224" s="103"/>
      <c r="B2224" s="103"/>
    </row>
    <row r="2225" spans="1:2" s="321" customFormat="1" x14ac:dyDescent="0.25">
      <c r="A2225" s="103"/>
      <c r="B2225" s="103"/>
    </row>
    <row r="2226" spans="1:2" s="321" customFormat="1" x14ac:dyDescent="0.25">
      <c r="A2226" s="103"/>
      <c r="B2226" s="103"/>
    </row>
    <row r="2227" spans="1:2" s="321" customFormat="1" x14ac:dyDescent="0.25">
      <c r="A2227" s="103"/>
      <c r="B2227" s="103"/>
    </row>
    <row r="2228" spans="1:2" s="321" customFormat="1" x14ac:dyDescent="0.25">
      <c r="A2228" s="103"/>
      <c r="B2228" s="103"/>
    </row>
    <row r="2229" spans="1:2" s="321" customFormat="1" x14ac:dyDescent="0.25">
      <c r="A2229" s="103"/>
      <c r="B2229" s="103"/>
    </row>
    <row r="2230" spans="1:2" s="321" customFormat="1" x14ac:dyDescent="0.25">
      <c r="A2230" s="103"/>
      <c r="B2230" s="103"/>
    </row>
    <row r="2231" spans="1:2" s="321" customFormat="1" x14ac:dyDescent="0.25">
      <c r="A2231" s="103"/>
      <c r="B2231" s="103"/>
    </row>
    <row r="2232" spans="1:2" s="321" customFormat="1" x14ac:dyDescent="0.25">
      <c r="A2232" s="103"/>
      <c r="B2232" s="103"/>
    </row>
    <row r="2233" spans="1:2" s="321" customFormat="1" x14ac:dyDescent="0.25">
      <c r="A2233" s="103"/>
      <c r="B2233" s="103"/>
    </row>
    <row r="2234" spans="1:2" s="321" customFormat="1" x14ac:dyDescent="0.25">
      <c r="A2234" s="103"/>
      <c r="B2234" s="103"/>
    </row>
    <row r="2235" spans="1:2" s="321" customFormat="1" x14ac:dyDescent="0.25">
      <c r="A2235" s="103"/>
      <c r="B2235" s="103"/>
    </row>
    <row r="2236" spans="1:2" s="321" customFormat="1" x14ac:dyDescent="0.25">
      <c r="A2236" s="103"/>
      <c r="B2236" s="103"/>
    </row>
    <row r="2237" spans="1:2" s="321" customFormat="1" x14ac:dyDescent="0.25">
      <c r="A2237" s="103"/>
      <c r="B2237" s="103"/>
    </row>
    <row r="2238" spans="1:2" s="321" customFormat="1" x14ac:dyDescent="0.25">
      <c r="A2238" s="103"/>
      <c r="B2238" s="103"/>
    </row>
    <row r="2239" spans="1:2" s="321" customFormat="1" x14ac:dyDescent="0.25">
      <c r="A2239" s="103"/>
      <c r="B2239" s="103"/>
    </row>
    <row r="2240" spans="1:2" s="321" customFormat="1" x14ac:dyDescent="0.25">
      <c r="A2240" s="103"/>
      <c r="B2240" s="103"/>
    </row>
    <row r="2241" spans="1:2" s="321" customFormat="1" x14ac:dyDescent="0.25">
      <c r="A2241" s="103"/>
      <c r="B2241" s="103"/>
    </row>
    <row r="2242" spans="1:2" s="321" customFormat="1" x14ac:dyDescent="0.25">
      <c r="A2242" s="103"/>
      <c r="B2242" s="103"/>
    </row>
    <row r="2243" spans="1:2" s="321" customFormat="1" x14ac:dyDescent="0.25">
      <c r="A2243" s="103"/>
      <c r="B2243" s="103"/>
    </row>
    <row r="2244" spans="1:2" s="321" customFormat="1" x14ac:dyDescent="0.25">
      <c r="A2244" s="103"/>
      <c r="B2244" s="103"/>
    </row>
    <row r="2245" spans="1:2" s="321" customFormat="1" x14ac:dyDescent="0.25">
      <c r="A2245" s="103"/>
      <c r="B2245" s="103"/>
    </row>
    <row r="2246" spans="1:2" s="321" customFormat="1" x14ac:dyDescent="0.25">
      <c r="A2246" s="103"/>
      <c r="B2246" s="103"/>
    </row>
    <row r="2247" spans="1:2" s="321" customFormat="1" x14ac:dyDescent="0.25">
      <c r="A2247" s="103"/>
      <c r="B2247" s="103"/>
    </row>
    <row r="2248" spans="1:2" s="321" customFormat="1" x14ac:dyDescent="0.25">
      <c r="A2248" s="103"/>
      <c r="B2248" s="103"/>
    </row>
    <row r="2249" spans="1:2" s="321" customFormat="1" x14ac:dyDescent="0.25">
      <c r="A2249" s="103"/>
      <c r="B2249" s="103"/>
    </row>
    <row r="2250" spans="1:2" s="321" customFormat="1" x14ac:dyDescent="0.25">
      <c r="A2250" s="103"/>
      <c r="B2250" s="103"/>
    </row>
    <row r="2251" spans="1:2" s="321" customFormat="1" x14ac:dyDescent="0.25">
      <c r="A2251" s="103"/>
      <c r="B2251" s="103"/>
    </row>
    <row r="2252" spans="1:2" s="321" customFormat="1" x14ac:dyDescent="0.25">
      <c r="A2252" s="103"/>
      <c r="B2252" s="103"/>
    </row>
    <row r="2253" spans="1:2" s="321" customFormat="1" x14ac:dyDescent="0.25">
      <c r="A2253" s="103"/>
      <c r="B2253" s="103"/>
    </row>
    <row r="2254" spans="1:2" s="321" customFormat="1" x14ac:dyDescent="0.25">
      <c r="A2254" s="103"/>
      <c r="B2254" s="103"/>
    </row>
    <row r="2255" spans="1:2" s="321" customFormat="1" x14ac:dyDescent="0.25">
      <c r="A2255" s="103"/>
      <c r="B2255" s="103"/>
    </row>
    <row r="2256" spans="1:2" s="321" customFormat="1" x14ac:dyDescent="0.25">
      <c r="A2256" s="103"/>
      <c r="B2256" s="103"/>
    </row>
    <row r="2257" spans="1:2" s="321" customFormat="1" x14ac:dyDescent="0.25">
      <c r="A2257" s="103"/>
      <c r="B2257" s="103"/>
    </row>
    <row r="2258" spans="1:2" s="321" customFormat="1" x14ac:dyDescent="0.25">
      <c r="A2258" s="103"/>
      <c r="B2258" s="103"/>
    </row>
    <row r="2259" spans="1:2" s="321" customFormat="1" x14ac:dyDescent="0.25">
      <c r="A2259" s="103"/>
      <c r="B2259" s="103"/>
    </row>
    <row r="2260" spans="1:2" s="321" customFormat="1" x14ac:dyDescent="0.25">
      <c r="A2260" s="103"/>
      <c r="B2260" s="103"/>
    </row>
    <row r="2261" spans="1:2" s="321" customFormat="1" x14ac:dyDescent="0.25">
      <c r="A2261" s="103"/>
      <c r="B2261" s="103"/>
    </row>
    <row r="2262" spans="1:2" s="321" customFormat="1" x14ac:dyDescent="0.25">
      <c r="A2262" s="103"/>
      <c r="B2262" s="103"/>
    </row>
    <row r="2263" spans="1:2" s="321" customFormat="1" x14ac:dyDescent="0.25">
      <c r="A2263" s="103"/>
      <c r="B2263" s="103"/>
    </row>
    <row r="2264" spans="1:2" s="321" customFormat="1" x14ac:dyDescent="0.25">
      <c r="A2264" s="103"/>
      <c r="B2264" s="103"/>
    </row>
    <row r="2265" spans="1:2" s="321" customFormat="1" x14ac:dyDescent="0.25">
      <c r="A2265" s="103"/>
      <c r="B2265" s="103"/>
    </row>
    <row r="2266" spans="1:2" s="321" customFormat="1" x14ac:dyDescent="0.25">
      <c r="A2266" s="103"/>
      <c r="B2266" s="103"/>
    </row>
    <row r="2267" spans="1:2" s="321" customFormat="1" x14ac:dyDescent="0.25">
      <c r="A2267" s="103"/>
      <c r="B2267" s="103"/>
    </row>
    <row r="2268" spans="1:2" s="321" customFormat="1" x14ac:dyDescent="0.25">
      <c r="A2268" s="103"/>
      <c r="B2268" s="101"/>
    </row>
    <row r="2269" spans="1:2" s="321" customFormat="1" x14ac:dyDescent="0.25">
      <c r="A2269" s="103"/>
    </row>
    <row r="2270" spans="1:2" s="321" customFormat="1" x14ac:dyDescent="0.25">
      <c r="A2270" s="103"/>
    </row>
    <row r="2271" spans="1:2" s="321" customFormat="1" x14ac:dyDescent="0.25">
      <c r="A2271" s="103"/>
    </row>
    <row r="2272" spans="1:2" s="321" customFormat="1" x14ac:dyDescent="0.25">
      <c r="A2272" s="103"/>
    </row>
    <row r="2273" spans="1:2" s="321" customFormat="1" x14ac:dyDescent="0.25">
      <c r="A2273" s="103"/>
      <c r="B2273" s="101"/>
    </row>
    <row r="2274" spans="1:2" s="321" customFormat="1" x14ac:dyDescent="0.25">
      <c r="A2274" s="103"/>
    </row>
    <row r="2275" spans="1:2" s="321" customFormat="1" x14ac:dyDescent="0.25">
      <c r="A2275" s="103"/>
    </row>
    <row r="2276" spans="1:2" s="321" customFormat="1" x14ac:dyDescent="0.25">
      <c r="A2276" s="103"/>
    </row>
    <row r="2277" spans="1:2" s="321" customFormat="1" x14ac:dyDescent="0.25">
      <c r="A2277" s="103"/>
    </row>
    <row r="2278" spans="1:2" s="321" customFormat="1" x14ac:dyDescent="0.25">
      <c r="A2278" s="103"/>
      <c r="B2278" s="103"/>
    </row>
    <row r="2279" spans="1:2" s="321" customFormat="1" x14ac:dyDescent="0.25">
      <c r="A2279" s="103"/>
      <c r="B2279" s="103"/>
    </row>
    <row r="2280" spans="1:2" s="321" customFormat="1" x14ac:dyDescent="0.25">
      <c r="A2280" s="103"/>
      <c r="B2280" s="103"/>
    </row>
    <row r="2281" spans="1:2" s="321" customFormat="1" x14ac:dyDescent="0.25">
      <c r="A2281" s="103"/>
      <c r="B2281" s="103"/>
    </row>
    <row r="2282" spans="1:2" s="321" customFormat="1" x14ac:dyDescent="0.25">
      <c r="A2282" s="103"/>
      <c r="B2282" s="103"/>
    </row>
    <row r="2283" spans="1:2" s="321" customFormat="1" x14ac:dyDescent="0.25">
      <c r="A2283" s="103"/>
      <c r="B2283" s="103"/>
    </row>
    <row r="2284" spans="1:2" s="321" customFormat="1" x14ac:dyDescent="0.25">
      <c r="A2284" s="103"/>
      <c r="B2284" s="103"/>
    </row>
    <row r="2285" spans="1:2" s="321" customFormat="1" x14ac:dyDescent="0.25">
      <c r="A2285" s="103"/>
      <c r="B2285" s="103"/>
    </row>
    <row r="2286" spans="1:2" s="321" customFormat="1" x14ac:dyDescent="0.25">
      <c r="A2286" s="103"/>
      <c r="B2286" s="103"/>
    </row>
    <row r="2287" spans="1:2" s="321" customFormat="1" x14ac:dyDescent="0.25">
      <c r="A2287" s="103"/>
      <c r="B2287" s="103"/>
    </row>
    <row r="2288" spans="1:2" s="321" customFormat="1" x14ac:dyDescent="0.25">
      <c r="A2288" s="103"/>
      <c r="B2288" s="103"/>
    </row>
    <row r="2289" spans="1:2" s="321" customFormat="1" x14ac:dyDescent="0.25">
      <c r="A2289" s="103"/>
      <c r="B2289" s="103"/>
    </row>
    <row r="2290" spans="1:2" s="321" customFormat="1" x14ac:dyDescent="0.25">
      <c r="A2290" s="103"/>
      <c r="B2290" s="103"/>
    </row>
    <row r="2291" spans="1:2" s="321" customFormat="1" x14ac:dyDescent="0.25">
      <c r="A2291" s="103"/>
      <c r="B2291" s="103"/>
    </row>
    <row r="2292" spans="1:2" s="321" customFormat="1" x14ac:dyDescent="0.25">
      <c r="A2292" s="103"/>
      <c r="B2292" s="103"/>
    </row>
    <row r="2293" spans="1:2" s="321" customFormat="1" x14ac:dyDescent="0.25">
      <c r="A2293" s="103"/>
      <c r="B2293" s="103"/>
    </row>
    <row r="2294" spans="1:2" s="321" customFormat="1" x14ac:dyDescent="0.25">
      <c r="A2294" s="103"/>
      <c r="B2294" s="103"/>
    </row>
    <row r="2295" spans="1:2" s="321" customFormat="1" x14ac:dyDescent="0.25">
      <c r="A2295" s="103"/>
      <c r="B2295" s="103"/>
    </row>
    <row r="2296" spans="1:2" s="321" customFormat="1" x14ac:dyDescent="0.25">
      <c r="A2296" s="103"/>
      <c r="B2296" s="103"/>
    </row>
    <row r="2297" spans="1:2" s="321" customFormat="1" x14ac:dyDescent="0.25">
      <c r="A2297" s="103"/>
      <c r="B2297" s="103"/>
    </row>
    <row r="2298" spans="1:2" s="321" customFormat="1" x14ac:dyDescent="0.25">
      <c r="A2298" s="103"/>
      <c r="B2298" s="103"/>
    </row>
    <row r="2299" spans="1:2" s="321" customFormat="1" x14ac:dyDescent="0.25">
      <c r="A2299" s="103"/>
      <c r="B2299" s="103"/>
    </row>
    <row r="2300" spans="1:2" s="321" customFormat="1" x14ac:dyDescent="0.25">
      <c r="A2300" s="103"/>
      <c r="B2300" s="103"/>
    </row>
    <row r="2301" spans="1:2" s="321" customFormat="1" x14ac:dyDescent="0.25">
      <c r="A2301" s="103"/>
      <c r="B2301" s="103"/>
    </row>
    <row r="2302" spans="1:2" s="321" customFormat="1" x14ac:dyDescent="0.25">
      <c r="A2302" s="103"/>
      <c r="B2302" s="103"/>
    </row>
    <row r="2303" spans="1:2" s="321" customFormat="1" x14ac:dyDescent="0.25">
      <c r="A2303" s="103"/>
      <c r="B2303" s="103"/>
    </row>
    <row r="2304" spans="1:2" s="321" customFormat="1" x14ac:dyDescent="0.25">
      <c r="A2304" s="103"/>
      <c r="B2304" s="103"/>
    </row>
    <row r="2305" spans="1:2" s="321" customFormat="1" x14ac:dyDescent="0.25">
      <c r="A2305" s="103"/>
      <c r="B2305" s="101"/>
    </row>
    <row r="2306" spans="1:2" s="321" customFormat="1" x14ac:dyDescent="0.25">
      <c r="A2306" s="103"/>
    </row>
    <row r="2307" spans="1:2" s="321" customFormat="1" x14ac:dyDescent="0.25">
      <c r="A2307" s="103"/>
    </row>
    <row r="2308" spans="1:2" s="321" customFormat="1" x14ac:dyDescent="0.25">
      <c r="A2308" s="103"/>
    </row>
    <row r="2309" spans="1:2" s="321" customFormat="1" x14ac:dyDescent="0.25">
      <c r="A2309" s="103"/>
    </row>
    <row r="2310" spans="1:2" s="321" customFormat="1" x14ac:dyDescent="0.25">
      <c r="A2310" s="103"/>
    </row>
    <row r="2311" spans="1:2" s="321" customFormat="1" x14ac:dyDescent="0.25">
      <c r="A2311" s="103"/>
      <c r="B2311" s="103"/>
    </row>
    <row r="2312" spans="1:2" s="321" customFormat="1" x14ac:dyDescent="0.25">
      <c r="A2312" s="103"/>
      <c r="B2312" s="103"/>
    </row>
    <row r="2313" spans="1:2" s="321" customFormat="1" x14ac:dyDescent="0.25">
      <c r="A2313" s="103"/>
      <c r="B2313" s="101"/>
    </row>
    <row r="2314" spans="1:2" s="321" customFormat="1" x14ac:dyDescent="0.25">
      <c r="A2314" s="103"/>
    </row>
    <row r="2315" spans="1:2" s="321" customFormat="1" x14ac:dyDescent="0.25">
      <c r="A2315" s="103"/>
    </row>
    <row r="2316" spans="1:2" s="321" customFormat="1" x14ac:dyDescent="0.25">
      <c r="A2316" s="103"/>
    </row>
    <row r="2317" spans="1:2" s="321" customFormat="1" x14ac:dyDescent="0.25">
      <c r="A2317" s="103"/>
    </row>
    <row r="2318" spans="1:2" s="321" customFormat="1" x14ac:dyDescent="0.25">
      <c r="A2318" s="103"/>
      <c r="B2318" s="103"/>
    </row>
    <row r="2319" spans="1:2" s="321" customFormat="1" x14ac:dyDescent="0.25">
      <c r="A2319" s="103"/>
      <c r="B2319" s="103"/>
    </row>
    <row r="2320" spans="1:2" s="321" customFormat="1" x14ac:dyDescent="0.25">
      <c r="A2320" s="103"/>
      <c r="B2320" s="103"/>
    </row>
    <row r="2321" spans="1:2" s="321" customFormat="1" x14ac:dyDescent="0.25">
      <c r="A2321" s="103"/>
      <c r="B2321" s="103"/>
    </row>
    <row r="2322" spans="1:2" s="321" customFormat="1" x14ac:dyDescent="0.25">
      <c r="A2322" s="103"/>
      <c r="B2322" s="103"/>
    </row>
    <row r="2323" spans="1:2" s="321" customFormat="1" x14ac:dyDescent="0.25">
      <c r="A2323" s="103"/>
      <c r="B2323" s="103"/>
    </row>
    <row r="2324" spans="1:2" s="321" customFormat="1" x14ac:dyDescent="0.25">
      <c r="A2324" s="103"/>
      <c r="B2324" s="103"/>
    </row>
    <row r="2325" spans="1:2" s="321" customFormat="1" x14ac:dyDescent="0.25">
      <c r="A2325" s="103"/>
      <c r="B2325" s="103"/>
    </row>
    <row r="2326" spans="1:2" s="321" customFormat="1" x14ac:dyDescent="0.25">
      <c r="A2326" s="103"/>
      <c r="B2326" s="103"/>
    </row>
    <row r="2327" spans="1:2" s="321" customFormat="1" x14ac:dyDescent="0.25">
      <c r="A2327" s="103"/>
      <c r="B2327" s="103"/>
    </row>
    <row r="2328" spans="1:2" s="321" customFormat="1" x14ac:dyDescent="0.25">
      <c r="A2328" s="103"/>
      <c r="B2328" s="103"/>
    </row>
    <row r="2329" spans="1:2" s="321" customFormat="1" x14ac:dyDescent="0.25">
      <c r="A2329" s="103"/>
      <c r="B2329" s="103"/>
    </row>
    <row r="2330" spans="1:2" s="321" customFormat="1" x14ac:dyDescent="0.25">
      <c r="A2330" s="103"/>
      <c r="B2330" s="103"/>
    </row>
    <row r="2331" spans="1:2" s="321" customFormat="1" x14ac:dyDescent="0.25">
      <c r="A2331" s="103"/>
      <c r="B2331" s="103"/>
    </row>
    <row r="2332" spans="1:2" s="321" customFormat="1" x14ac:dyDescent="0.25">
      <c r="A2332" s="103"/>
      <c r="B2332" s="103"/>
    </row>
    <row r="2333" spans="1:2" s="321" customFormat="1" x14ac:dyDescent="0.25">
      <c r="A2333" s="103"/>
      <c r="B2333" s="103"/>
    </row>
    <row r="2334" spans="1:2" s="321" customFormat="1" x14ac:dyDescent="0.25">
      <c r="A2334" s="103"/>
      <c r="B2334" s="103"/>
    </row>
    <row r="2335" spans="1:2" s="321" customFormat="1" x14ac:dyDescent="0.25">
      <c r="A2335" s="103"/>
      <c r="B2335" s="103"/>
    </row>
    <row r="2336" spans="1:2" s="321" customFormat="1" x14ac:dyDescent="0.25">
      <c r="A2336" s="103"/>
      <c r="B2336" s="103"/>
    </row>
    <row r="2337" spans="1:2" s="321" customFormat="1" x14ac:dyDescent="0.25">
      <c r="A2337" s="103"/>
      <c r="B2337" s="103"/>
    </row>
    <row r="2338" spans="1:2" s="321" customFormat="1" x14ac:dyDescent="0.25">
      <c r="A2338" s="103"/>
      <c r="B2338" s="103"/>
    </row>
    <row r="2339" spans="1:2" s="321" customFormat="1" x14ac:dyDescent="0.25">
      <c r="A2339" s="103"/>
      <c r="B2339" s="103"/>
    </row>
    <row r="2340" spans="1:2" s="321" customFormat="1" x14ac:dyDescent="0.25">
      <c r="A2340" s="103"/>
      <c r="B2340" s="103"/>
    </row>
    <row r="2341" spans="1:2" s="321" customFormat="1" x14ac:dyDescent="0.25">
      <c r="A2341" s="103"/>
      <c r="B2341" s="103"/>
    </row>
    <row r="2342" spans="1:2" s="321" customFormat="1" x14ac:dyDescent="0.25">
      <c r="A2342" s="103"/>
      <c r="B2342" s="103"/>
    </row>
    <row r="2343" spans="1:2" s="321" customFormat="1" x14ac:dyDescent="0.25">
      <c r="A2343" s="103"/>
      <c r="B2343" s="103"/>
    </row>
    <row r="2344" spans="1:2" s="321" customFormat="1" x14ac:dyDescent="0.25">
      <c r="A2344" s="103"/>
      <c r="B2344" s="103"/>
    </row>
    <row r="2345" spans="1:2" s="321" customFormat="1" x14ac:dyDescent="0.25">
      <c r="A2345" s="103"/>
      <c r="B2345" s="103"/>
    </row>
    <row r="2346" spans="1:2" s="321" customFormat="1" x14ac:dyDescent="0.25">
      <c r="A2346" s="103"/>
      <c r="B2346" s="103"/>
    </row>
    <row r="2347" spans="1:2" s="321" customFormat="1" x14ac:dyDescent="0.25">
      <c r="A2347" s="103"/>
      <c r="B2347" s="103"/>
    </row>
    <row r="2348" spans="1:2" s="321" customFormat="1" x14ac:dyDescent="0.25">
      <c r="A2348" s="103"/>
      <c r="B2348" s="103"/>
    </row>
    <row r="2349" spans="1:2" s="321" customFormat="1" x14ac:dyDescent="0.25">
      <c r="A2349" s="103"/>
      <c r="B2349" s="103"/>
    </row>
    <row r="2350" spans="1:2" s="321" customFormat="1" x14ac:dyDescent="0.25">
      <c r="A2350" s="103"/>
      <c r="B2350" s="103"/>
    </row>
    <row r="2351" spans="1:2" s="321" customFormat="1" x14ac:dyDescent="0.25">
      <c r="A2351" s="103"/>
      <c r="B2351" s="103"/>
    </row>
    <row r="2352" spans="1:2" s="321" customFormat="1" x14ac:dyDescent="0.25">
      <c r="A2352" s="103"/>
      <c r="B2352" s="103"/>
    </row>
    <row r="2353" spans="1:2" s="321" customFormat="1" x14ac:dyDescent="0.25">
      <c r="A2353" s="103"/>
      <c r="B2353" s="103"/>
    </row>
    <row r="2354" spans="1:2" s="321" customFormat="1" x14ac:dyDescent="0.25">
      <c r="A2354" s="103"/>
      <c r="B2354" s="103"/>
    </row>
    <row r="2355" spans="1:2" s="321" customFormat="1" x14ac:dyDescent="0.25">
      <c r="A2355" s="103"/>
      <c r="B2355" s="103"/>
    </row>
    <row r="2356" spans="1:2" s="321" customFormat="1" x14ac:dyDescent="0.25">
      <c r="A2356" s="103"/>
      <c r="B2356" s="103"/>
    </row>
    <row r="2357" spans="1:2" s="321" customFormat="1" x14ac:dyDescent="0.25">
      <c r="A2357" s="103"/>
      <c r="B2357" s="103"/>
    </row>
    <row r="2358" spans="1:2" s="321" customFormat="1" x14ac:dyDescent="0.25">
      <c r="A2358" s="103"/>
      <c r="B2358" s="103"/>
    </row>
    <row r="2359" spans="1:2" s="321" customFormat="1" x14ac:dyDescent="0.25">
      <c r="A2359" s="103"/>
      <c r="B2359" s="103"/>
    </row>
    <row r="2360" spans="1:2" s="321" customFormat="1" x14ac:dyDescent="0.25">
      <c r="A2360" s="103"/>
      <c r="B2360" s="103"/>
    </row>
    <row r="2361" spans="1:2" s="321" customFormat="1" x14ac:dyDescent="0.25">
      <c r="A2361" s="103"/>
      <c r="B2361" s="103"/>
    </row>
    <row r="2362" spans="1:2" s="321" customFormat="1" x14ac:dyDescent="0.25">
      <c r="A2362" s="103"/>
      <c r="B2362" s="101"/>
    </row>
    <row r="2363" spans="1:2" s="321" customFormat="1" x14ac:dyDescent="0.25">
      <c r="A2363" s="103"/>
    </row>
    <row r="2364" spans="1:2" s="321" customFormat="1" x14ac:dyDescent="0.25">
      <c r="A2364" s="103"/>
    </row>
    <row r="2365" spans="1:2" s="321" customFormat="1" x14ac:dyDescent="0.25">
      <c r="A2365" s="103"/>
    </row>
    <row r="2366" spans="1:2" s="321" customFormat="1" x14ac:dyDescent="0.25">
      <c r="A2366" s="103"/>
      <c r="B2366" s="101"/>
    </row>
    <row r="2367" spans="1:2" s="321" customFormat="1" x14ac:dyDescent="0.25">
      <c r="A2367" s="103"/>
    </row>
    <row r="2368" spans="1:2" s="321" customFormat="1" x14ac:dyDescent="0.25">
      <c r="A2368" s="103"/>
    </row>
    <row r="2369" spans="1:2" s="321" customFormat="1" x14ac:dyDescent="0.25">
      <c r="A2369" s="103"/>
    </row>
    <row r="2370" spans="1:2" s="321" customFormat="1" x14ac:dyDescent="0.25">
      <c r="A2370" s="103"/>
      <c r="B2370" s="103"/>
    </row>
    <row r="2371" spans="1:2" s="321" customFormat="1" x14ac:dyDescent="0.25">
      <c r="A2371" s="103"/>
      <c r="B2371" s="103"/>
    </row>
    <row r="2372" spans="1:2" s="321" customFormat="1" x14ac:dyDescent="0.25">
      <c r="A2372" s="103"/>
      <c r="B2372" s="103"/>
    </row>
    <row r="2373" spans="1:2" s="321" customFormat="1" x14ac:dyDescent="0.25">
      <c r="A2373" s="103"/>
      <c r="B2373" s="103"/>
    </row>
    <row r="2374" spans="1:2" s="321" customFormat="1" x14ac:dyDescent="0.25">
      <c r="A2374" s="103"/>
      <c r="B2374" s="103"/>
    </row>
    <row r="2375" spans="1:2" s="321" customFormat="1" x14ac:dyDescent="0.25">
      <c r="A2375" s="103"/>
      <c r="B2375" s="103"/>
    </row>
    <row r="2376" spans="1:2" s="321" customFormat="1" x14ac:dyDescent="0.25">
      <c r="A2376" s="103"/>
      <c r="B2376" s="103"/>
    </row>
    <row r="2377" spans="1:2" s="321" customFormat="1" x14ac:dyDescent="0.25">
      <c r="A2377" s="103"/>
      <c r="B2377" s="103"/>
    </row>
    <row r="2378" spans="1:2" s="321" customFormat="1" x14ac:dyDescent="0.25">
      <c r="A2378" s="103"/>
      <c r="B2378" s="103"/>
    </row>
    <row r="2379" spans="1:2" s="321" customFormat="1" x14ac:dyDescent="0.25">
      <c r="A2379" s="103"/>
      <c r="B2379" s="103"/>
    </row>
    <row r="2380" spans="1:2" s="321" customFormat="1" x14ac:dyDescent="0.25">
      <c r="A2380" s="103"/>
      <c r="B2380" s="103"/>
    </row>
    <row r="2381" spans="1:2" s="321" customFormat="1" x14ac:dyDescent="0.25">
      <c r="A2381" s="103"/>
      <c r="B2381" s="103"/>
    </row>
    <row r="2382" spans="1:2" s="321" customFormat="1" x14ac:dyDescent="0.25">
      <c r="A2382" s="103"/>
      <c r="B2382" s="103"/>
    </row>
    <row r="2383" spans="1:2" s="321" customFormat="1" x14ac:dyDescent="0.25">
      <c r="A2383" s="103"/>
      <c r="B2383" s="101"/>
    </row>
    <row r="2384" spans="1:2" s="321" customFormat="1" x14ac:dyDescent="0.25">
      <c r="A2384" s="103"/>
    </row>
    <row r="2385" spans="1:2" s="321" customFormat="1" x14ac:dyDescent="0.25">
      <c r="A2385" s="103"/>
    </row>
    <row r="2386" spans="1:2" s="321" customFormat="1" x14ac:dyDescent="0.25">
      <c r="A2386" s="103"/>
    </row>
    <row r="2387" spans="1:2" s="321" customFormat="1" x14ac:dyDescent="0.25">
      <c r="A2387" s="103"/>
      <c r="B2387" s="103"/>
    </row>
    <row r="2388" spans="1:2" s="321" customFormat="1" x14ac:dyDescent="0.25">
      <c r="A2388" s="103"/>
      <c r="B2388" s="103"/>
    </row>
    <row r="2389" spans="1:2" s="321" customFormat="1" x14ac:dyDescent="0.25">
      <c r="A2389" s="103"/>
      <c r="B2389" s="103"/>
    </row>
    <row r="2390" spans="1:2" s="321" customFormat="1" x14ac:dyDescent="0.25">
      <c r="A2390" s="103"/>
      <c r="B2390" s="103"/>
    </row>
    <row r="2391" spans="1:2" s="321" customFormat="1" x14ac:dyDescent="0.25">
      <c r="A2391" s="103"/>
      <c r="B2391" s="103"/>
    </row>
    <row r="2392" spans="1:2" s="321" customFormat="1" x14ac:dyDescent="0.25">
      <c r="A2392" s="103"/>
      <c r="B2392" s="103"/>
    </row>
    <row r="2393" spans="1:2" s="321" customFormat="1" x14ac:dyDescent="0.25">
      <c r="A2393" s="103"/>
      <c r="B2393" s="103"/>
    </row>
    <row r="2394" spans="1:2" s="321" customFormat="1" x14ac:dyDescent="0.25">
      <c r="A2394" s="103"/>
      <c r="B2394" s="103"/>
    </row>
    <row r="2395" spans="1:2" s="321" customFormat="1" x14ac:dyDescent="0.25">
      <c r="A2395" s="103"/>
      <c r="B2395" s="103"/>
    </row>
    <row r="2396" spans="1:2" s="321" customFormat="1" x14ac:dyDescent="0.25">
      <c r="A2396" s="103"/>
      <c r="B2396" s="103"/>
    </row>
    <row r="2397" spans="1:2" s="321" customFormat="1" x14ac:dyDescent="0.25">
      <c r="A2397" s="103"/>
      <c r="B2397" s="103"/>
    </row>
    <row r="2398" spans="1:2" s="321" customFormat="1" x14ac:dyDescent="0.25">
      <c r="A2398" s="103"/>
      <c r="B2398" s="103"/>
    </row>
    <row r="2399" spans="1:2" s="321" customFormat="1" x14ac:dyDescent="0.25">
      <c r="A2399" s="103"/>
      <c r="B2399" s="103"/>
    </row>
    <row r="2400" spans="1:2" s="321" customFormat="1" x14ac:dyDescent="0.25">
      <c r="A2400" s="103"/>
      <c r="B2400" s="103"/>
    </row>
    <row r="2401" spans="1:2" s="321" customFormat="1" x14ac:dyDescent="0.25">
      <c r="A2401" s="103"/>
      <c r="B2401" s="103"/>
    </row>
    <row r="2402" spans="1:2" s="321" customFormat="1" x14ac:dyDescent="0.25">
      <c r="A2402" s="103"/>
      <c r="B2402" s="103"/>
    </row>
    <row r="2403" spans="1:2" s="321" customFormat="1" x14ac:dyDescent="0.25">
      <c r="A2403" s="103"/>
      <c r="B2403" s="103"/>
    </row>
    <row r="2404" spans="1:2" s="321" customFormat="1" x14ac:dyDescent="0.25">
      <c r="A2404" s="103"/>
      <c r="B2404" s="322"/>
    </row>
    <row r="2405" spans="1:2" s="321" customFormat="1" x14ac:dyDescent="0.25">
      <c r="A2405" s="103"/>
      <c r="B2405" s="103"/>
    </row>
    <row r="2406" spans="1:2" s="321" customFormat="1" x14ac:dyDescent="0.25">
      <c r="A2406" s="103"/>
      <c r="B2406" s="103"/>
    </row>
    <row r="2407" spans="1:2" s="321" customFormat="1" x14ac:dyDescent="0.25">
      <c r="A2407" s="103"/>
      <c r="B2407" s="103"/>
    </row>
    <row r="2408" spans="1:2" s="321" customFormat="1" x14ac:dyDescent="0.25">
      <c r="A2408" s="103"/>
      <c r="B2408" s="103"/>
    </row>
    <row r="2409" spans="1:2" s="321" customFormat="1" x14ac:dyDescent="0.25">
      <c r="A2409" s="103"/>
      <c r="B2409" s="103"/>
    </row>
    <row r="2410" spans="1:2" s="321" customFormat="1" x14ac:dyDescent="0.25">
      <c r="A2410" s="103"/>
      <c r="B2410" s="103"/>
    </row>
    <row r="2411" spans="1:2" s="321" customFormat="1" x14ac:dyDescent="0.25">
      <c r="A2411" s="103"/>
      <c r="B2411" s="103"/>
    </row>
    <row r="2412" spans="1:2" s="321" customFormat="1" x14ac:dyDescent="0.25">
      <c r="A2412" s="103"/>
      <c r="B2412" s="103"/>
    </row>
    <row r="2413" spans="1:2" s="321" customFormat="1" x14ac:dyDescent="0.25">
      <c r="A2413" s="103"/>
      <c r="B2413" s="103"/>
    </row>
    <row r="2414" spans="1:2" s="321" customFormat="1" x14ac:dyDescent="0.25">
      <c r="A2414" s="103"/>
      <c r="B2414" s="103"/>
    </row>
    <row r="2415" spans="1:2" s="321" customFormat="1" x14ac:dyDescent="0.25">
      <c r="A2415" s="103"/>
      <c r="B2415" s="103"/>
    </row>
    <row r="2416" spans="1:2" s="321" customFormat="1" x14ac:dyDescent="0.25">
      <c r="A2416" s="103"/>
      <c r="B2416" s="103"/>
    </row>
    <row r="2417" spans="1:2" s="321" customFormat="1" x14ac:dyDescent="0.25">
      <c r="A2417" s="103"/>
      <c r="B2417" s="103"/>
    </row>
    <row r="2418" spans="1:2" s="321" customFormat="1" x14ac:dyDescent="0.25">
      <c r="A2418" s="103"/>
      <c r="B2418" s="103"/>
    </row>
    <row r="2419" spans="1:2" s="321" customFormat="1" x14ac:dyDescent="0.25">
      <c r="A2419" s="103"/>
      <c r="B2419" s="103"/>
    </row>
    <row r="2420" spans="1:2" s="321" customFormat="1" x14ac:dyDescent="0.25">
      <c r="A2420" s="103"/>
      <c r="B2420" s="103"/>
    </row>
    <row r="2421" spans="1:2" s="321" customFormat="1" x14ac:dyDescent="0.25">
      <c r="A2421" s="103"/>
      <c r="B2421" s="103"/>
    </row>
    <row r="2422" spans="1:2" s="321" customFormat="1" x14ac:dyDescent="0.25">
      <c r="A2422" s="103"/>
      <c r="B2422" s="103"/>
    </row>
    <row r="2423" spans="1:2" s="321" customFormat="1" x14ac:dyDescent="0.25">
      <c r="A2423" s="103"/>
      <c r="B2423" s="103"/>
    </row>
    <row r="2424" spans="1:2" s="321" customFormat="1" x14ac:dyDescent="0.25">
      <c r="A2424" s="103"/>
      <c r="B2424" s="103"/>
    </row>
    <row r="2425" spans="1:2" s="321" customFormat="1" x14ac:dyDescent="0.25">
      <c r="A2425" s="103"/>
      <c r="B2425" s="103"/>
    </row>
    <row r="2426" spans="1:2" s="321" customFormat="1" x14ac:dyDescent="0.25">
      <c r="A2426" s="103"/>
      <c r="B2426" s="103"/>
    </row>
    <row r="2427" spans="1:2" s="321" customFormat="1" x14ac:dyDescent="0.25">
      <c r="A2427" s="103"/>
      <c r="B2427" s="103"/>
    </row>
    <row r="2428" spans="1:2" s="321" customFormat="1" x14ac:dyDescent="0.25">
      <c r="A2428" s="103"/>
      <c r="B2428" s="103"/>
    </row>
    <row r="2429" spans="1:2" s="321" customFormat="1" x14ac:dyDescent="0.25">
      <c r="A2429" s="103"/>
      <c r="B2429" s="103"/>
    </row>
    <row r="2430" spans="1:2" s="321" customFormat="1" x14ac:dyDescent="0.25">
      <c r="A2430" s="103"/>
      <c r="B2430" s="103"/>
    </row>
    <row r="2431" spans="1:2" s="321" customFormat="1" x14ac:dyDescent="0.25">
      <c r="A2431" s="103"/>
      <c r="B2431" s="103"/>
    </row>
    <row r="2432" spans="1:2" s="321" customFormat="1" x14ac:dyDescent="0.25">
      <c r="A2432" s="103"/>
      <c r="B2432" s="103"/>
    </row>
    <row r="2433" spans="1:2" s="321" customFormat="1" x14ac:dyDescent="0.25">
      <c r="A2433" s="103"/>
      <c r="B2433" s="103"/>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3"/>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96" t="s">
        <v>1335</v>
      </c>
      <c r="B1" s="335" t="s">
        <v>1540</v>
      </c>
      <c r="C1" s="336" t="s">
        <v>1541</v>
      </c>
      <c r="D1" s="337" t="s">
        <v>1542</v>
      </c>
      <c r="E1" s="337" t="s">
        <v>1543</v>
      </c>
      <c r="F1" s="333" t="s">
        <v>1544</v>
      </c>
      <c r="G1" s="333" t="s">
        <v>1545</v>
      </c>
      <c r="H1" s="338" t="s">
        <v>1546</v>
      </c>
    </row>
    <row r="2" spans="1:8" x14ac:dyDescent="0.25">
      <c r="A2" s="103" t="s">
        <v>922</v>
      </c>
      <c r="B2" s="320"/>
    </row>
    <row r="3" spans="1:8" x14ac:dyDescent="0.25">
      <c r="A3" s="103" t="s">
        <v>1129</v>
      </c>
      <c r="B3" s="321"/>
    </row>
    <row r="4" spans="1:8" x14ac:dyDescent="0.25">
      <c r="A4" s="103" t="s">
        <v>1226</v>
      </c>
      <c r="B4" s="321"/>
    </row>
    <row r="5" spans="1:8" x14ac:dyDescent="0.25">
      <c r="A5" s="103" t="s">
        <v>735</v>
      </c>
      <c r="B5" s="321"/>
    </row>
    <row r="6" spans="1:8" x14ac:dyDescent="0.25">
      <c r="A6" s="103" t="s">
        <v>1238</v>
      </c>
      <c r="B6" s="321"/>
    </row>
    <row r="7" spans="1:8" x14ac:dyDescent="0.25">
      <c r="A7" s="103" t="s">
        <v>1128</v>
      </c>
      <c r="B7" s="320"/>
    </row>
    <row r="8" spans="1:8" x14ac:dyDescent="0.25">
      <c r="A8" s="103" t="s">
        <v>998</v>
      </c>
      <c r="B8" s="103"/>
    </row>
    <row r="9" spans="1:8" x14ac:dyDescent="0.25">
      <c r="A9" s="103" t="s">
        <v>1336</v>
      </c>
      <c r="B9" s="103"/>
    </row>
    <row r="10" spans="1:8" x14ac:dyDescent="0.25">
      <c r="A10" s="103" t="s">
        <v>1020</v>
      </c>
      <c r="B10" s="103"/>
    </row>
    <row r="11" spans="1:8" x14ac:dyDescent="0.25">
      <c r="A11" s="103" t="s">
        <v>1224</v>
      </c>
      <c r="B11" s="103"/>
    </row>
    <row r="12" spans="1:8" x14ac:dyDescent="0.25">
      <c r="A12" s="103" t="s">
        <v>719</v>
      </c>
      <c r="B12" s="103"/>
    </row>
    <row r="13" spans="1:8" x14ac:dyDescent="0.25">
      <c r="A13" s="103" t="s">
        <v>1006</v>
      </c>
      <c r="B13" s="103"/>
    </row>
    <row r="14" spans="1:8" x14ac:dyDescent="0.25">
      <c r="A14" s="103" t="s">
        <v>997</v>
      </c>
      <c r="B14" s="108"/>
    </row>
    <row r="15" spans="1:8" x14ac:dyDescent="0.25">
      <c r="A15" s="103" t="s">
        <v>825</v>
      </c>
      <c r="B15" s="103"/>
    </row>
    <row r="16" spans="1:8" x14ac:dyDescent="0.25">
      <c r="A16" s="103" t="s">
        <v>1338</v>
      </c>
      <c r="B16" s="103"/>
    </row>
    <row r="17" spans="1:2" x14ac:dyDescent="0.25">
      <c r="A17" s="103" t="s">
        <v>1210</v>
      </c>
      <c r="B17" s="103"/>
    </row>
    <row r="18" spans="1:2" x14ac:dyDescent="0.25">
      <c r="A18" s="103" t="s">
        <v>1326</v>
      </c>
      <c r="B18" s="103"/>
    </row>
    <row r="19" spans="1:2" x14ac:dyDescent="0.25">
      <c r="A19" s="103" t="s">
        <v>1127</v>
      </c>
      <c r="B19" s="103"/>
    </row>
    <row r="20" spans="1:2" x14ac:dyDescent="0.25">
      <c r="A20" s="103" t="s">
        <v>1169</v>
      </c>
      <c r="B20" s="103"/>
    </row>
    <row r="21" spans="1:2" x14ac:dyDescent="0.25">
      <c r="A21" s="103" t="s">
        <v>872</v>
      </c>
      <c r="B21" s="103"/>
    </row>
    <row r="22" spans="1:2" x14ac:dyDescent="0.25">
      <c r="A22" s="103" t="s">
        <v>1126</v>
      </c>
      <c r="B22" s="103"/>
    </row>
    <row r="23" spans="1:2" x14ac:dyDescent="0.25">
      <c r="A23" s="103" t="s">
        <v>1151</v>
      </c>
      <c r="B23" s="103"/>
    </row>
    <row r="24" spans="1:2" x14ac:dyDescent="0.25">
      <c r="A24" s="103" t="s">
        <v>871</v>
      </c>
      <c r="B24" s="103"/>
    </row>
    <row r="25" spans="1:2" x14ac:dyDescent="0.25">
      <c r="A25" s="103" t="s">
        <v>1327</v>
      </c>
      <c r="B25" s="103"/>
    </row>
    <row r="26" spans="1:2" x14ac:dyDescent="0.25">
      <c r="A26" s="103" t="s">
        <v>1027</v>
      </c>
      <c r="B26" s="103"/>
    </row>
    <row r="27" spans="1:2" x14ac:dyDescent="0.25">
      <c r="A27" s="103" t="s">
        <v>964</v>
      </c>
      <c r="B27" s="103"/>
    </row>
    <row r="28" spans="1:2" x14ac:dyDescent="0.25">
      <c r="A28" s="103" t="s">
        <v>1125</v>
      </c>
      <c r="B28" s="103"/>
    </row>
    <row r="29" spans="1:2" x14ac:dyDescent="0.25">
      <c r="A29" s="103" t="s">
        <v>1139</v>
      </c>
      <c r="B29" s="103"/>
    </row>
    <row r="30" spans="1:2" x14ac:dyDescent="0.25">
      <c r="A30" s="103" t="s">
        <v>1124</v>
      </c>
      <c r="B30" s="103"/>
    </row>
    <row r="31" spans="1:2" x14ac:dyDescent="0.25">
      <c r="A31" s="103" t="s">
        <v>1150</v>
      </c>
      <c r="B31" s="103"/>
    </row>
    <row r="32" spans="1:2" x14ac:dyDescent="0.25">
      <c r="A32" s="103" t="s">
        <v>1123</v>
      </c>
      <c r="B32" s="103"/>
    </row>
    <row r="33" spans="1:2" x14ac:dyDescent="0.25">
      <c r="A33" s="103" t="s">
        <v>956</v>
      </c>
      <c r="B33" s="103"/>
    </row>
    <row r="34" spans="1:2" x14ac:dyDescent="0.25">
      <c r="A34" s="103" t="s">
        <v>921</v>
      </c>
      <c r="B34" s="103"/>
    </row>
    <row r="35" spans="1:2" x14ac:dyDescent="0.25">
      <c r="A35" s="103" t="s">
        <v>955</v>
      </c>
      <c r="B35" s="103"/>
    </row>
    <row r="36" spans="1:2" x14ac:dyDescent="0.25">
      <c r="A36" s="103" t="s">
        <v>1122</v>
      </c>
      <c r="B36" s="103"/>
    </row>
    <row r="37" spans="1:2" x14ac:dyDescent="0.25">
      <c r="A37" s="103" t="s">
        <v>1121</v>
      </c>
      <c r="B37" s="103"/>
    </row>
    <row r="38" spans="1:2" x14ac:dyDescent="0.25">
      <c r="A38" s="103" t="s">
        <v>1120</v>
      </c>
      <c r="B38" s="101"/>
    </row>
    <row r="39" spans="1:2" x14ac:dyDescent="0.25">
      <c r="A39" s="103" t="s">
        <v>865</v>
      </c>
      <c r="B39" s="321"/>
    </row>
    <row r="40" spans="1:2" x14ac:dyDescent="0.25">
      <c r="A40" s="103" t="s">
        <v>1039</v>
      </c>
      <c r="B40" s="321"/>
    </row>
    <row r="41" spans="1:2" x14ac:dyDescent="0.25">
      <c r="A41" s="103" t="s">
        <v>809</v>
      </c>
      <c r="B41" s="321"/>
    </row>
    <row r="42" spans="1:2" x14ac:dyDescent="0.25">
      <c r="A42" s="103" t="s">
        <v>1237</v>
      </c>
      <c r="B42" s="101"/>
    </row>
    <row r="43" spans="1:2" x14ac:dyDescent="0.25">
      <c r="A43" s="103" t="s">
        <v>1119</v>
      </c>
      <c r="B43" s="321"/>
    </row>
    <row r="44" spans="1:2" x14ac:dyDescent="0.25">
      <c r="A44" s="103" t="s">
        <v>920</v>
      </c>
      <c r="B44" s="321"/>
    </row>
    <row r="45" spans="1:2" x14ac:dyDescent="0.25">
      <c r="A45" s="103" t="s">
        <v>1218</v>
      </c>
      <c r="B45" s="321"/>
    </row>
    <row r="46" spans="1:2" x14ac:dyDescent="0.25">
      <c r="A46" s="103" t="s">
        <v>1153</v>
      </c>
      <c r="B46" s="103"/>
    </row>
    <row r="47" spans="1:2" x14ac:dyDescent="0.25">
      <c r="A47" s="103" t="s">
        <v>1168</v>
      </c>
      <c r="B47" s="103"/>
    </row>
    <row r="48" spans="1:2" x14ac:dyDescent="0.25">
      <c r="A48" s="103" t="s">
        <v>954</v>
      </c>
      <c r="B48" s="103"/>
    </row>
    <row r="49" spans="1:2" x14ac:dyDescent="0.25">
      <c r="A49" s="103" t="s">
        <v>1118</v>
      </c>
      <c r="B49" s="103"/>
    </row>
    <row r="50" spans="1:2" x14ac:dyDescent="0.25">
      <c r="A50" s="103" t="s">
        <v>1161</v>
      </c>
      <c r="B50" s="103"/>
    </row>
    <row r="51" spans="1:2" x14ac:dyDescent="0.25">
      <c r="A51" s="103" t="s">
        <v>996</v>
      </c>
      <c r="B51" s="103"/>
    </row>
    <row r="52" spans="1:2" x14ac:dyDescent="0.25">
      <c r="A52" s="103" t="s">
        <v>1209</v>
      </c>
      <c r="B52" s="103"/>
    </row>
    <row r="53" spans="1:2" x14ac:dyDescent="0.25">
      <c r="A53" s="103" t="s">
        <v>864</v>
      </c>
      <c r="B53" s="103"/>
    </row>
    <row r="54" spans="1:2" x14ac:dyDescent="0.25">
      <c r="A54" s="103" t="s">
        <v>850</v>
      </c>
      <c r="B54" s="103"/>
    </row>
    <row r="55" spans="1:2" x14ac:dyDescent="0.25">
      <c r="A55" s="103" t="s">
        <v>995</v>
      </c>
      <c r="B55" s="103"/>
    </row>
    <row r="56" spans="1:2" x14ac:dyDescent="0.25">
      <c r="A56" s="103" t="s">
        <v>1117</v>
      </c>
      <c r="B56" s="103"/>
    </row>
    <row r="57" spans="1:2" x14ac:dyDescent="0.25">
      <c r="A57" s="103" t="s">
        <v>863</v>
      </c>
      <c r="B57" s="103"/>
    </row>
    <row r="58" spans="1:2" x14ac:dyDescent="0.25">
      <c r="A58" s="103" t="s">
        <v>712</v>
      </c>
      <c r="B58" s="103"/>
    </row>
    <row r="59" spans="1:2" x14ac:dyDescent="0.25">
      <c r="A59" s="103" t="s">
        <v>1116</v>
      </c>
      <c r="B59" s="103"/>
    </row>
    <row r="60" spans="1:2" x14ac:dyDescent="0.25">
      <c r="A60" s="103" t="s">
        <v>702</v>
      </c>
      <c r="B60" s="103"/>
    </row>
    <row r="61" spans="1:2" x14ac:dyDescent="0.25">
      <c r="A61" s="103" t="s">
        <v>1160</v>
      </c>
      <c r="B61" s="103"/>
    </row>
    <row r="62" spans="1:2" x14ac:dyDescent="0.25">
      <c r="A62" s="103" t="s">
        <v>1149</v>
      </c>
      <c r="B62" s="103"/>
    </row>
    <row r="63" spans="1:2" x14ac:dyDescent="0.25">
      <c r="A63" s="103" t="s">
        <v>953</v>
      </c>
      <c r="B63" s="101"/>
    </row>
    <row r="64" spans="1:2" x14ac:dyDescent="0.25">
      <c r="A64" s="103" t="s">
        <v>1159</v>
      </c>
      <c r="B64" s="321"/>
    </row>
    <row r="65" spans="1:2" x14ac:dyDescent="0.25">
      <c r="A65" s="103" t="s">
        <v>1005</v>
      </c>
      <c r="B65" s="321"/>
    </row>
    <row r="66" spans="1:2" x14ac:dyDescent="0.25">
      <c r="A66" s="103" t="s">
        <v>767</v>
      </c>
      <c r="B66" s="321"/>
    </row>
    <row r="67" spans="1:2" x14ac:dyDescent="0.25">
      <c r="A67" s="103" t="s">
        <v>842</v>
      </c>
      <c r="B67" s="321"/>
    </row>
    <row r="68" spans="1:2" x14ac:dyDescent="0.25">
      <c r="A68" s="103" t="s">
        <v>952</v>
      </c>
      <c r="B68" s="103"/>
    </row>
    <row r="69" spans="1:2" x14ac:dyDescent="0.25">
      <c r="A69" s="103" t="s">
        <v>829</v>
      </c>
      <c r="B69" s="103"/>
    </row>
    <row r="70" spans="1:2" x14ac:dyDescent="0.25">
      <c r="A70" s="103" t="s">
        <v>899</v>
      </c>
      <c r="B70" s="103"/>
    </row>
    <row r="71" spans="1:2" x14ac:dyDescent="0.25">
      <c r="A71" s="103" t="s">
        <v>1538</v>
      </c>
      <c r="B71" s="103"/>
    </row>
    <row r="72" spans="1:2" x14ac:dyDescent="0.25">
      <c r="A72" s="103" t="s">
        <v>849</v>
      </c>
      <c r="B72" s="103"/>
    </row>
    <row r="73" spans="1:2" x14ac:dyDescent="0.25">
      <c r="A73" s="103" t="s">
        <v>1115</v>
      </c>
      <c r="B73" s="103"/>
    </row>
    <row r="74" spans="1:2" x14ac:dyDescent="0.25">
      <c r="A74" s="103" t="s">
        <v>1323</v>
      </c>
      <c r="B74" s="103"/>
    </row>
    <row r="75" spans="1:2" x14ac:dyDescent="0.25">
      <c r="A75" s="103" t="s">
        <v>793</v>
      </c>
      <c r="B75" s="103"/>
    </row>
    <row r="76" spans="1:2" x14ac:dyDescent="0.25">
      <c r="A76" s="103" t="s">
        <v>1114</v>
      </c>
      <c r="B76" s="103"/>
    </row>
    <row r="77" spans="1:2" x14ac:dyDescent="0.25">
      <c r="A77" s="103" t="s">
        <v>1217</v>
      </c>
      <c r="B77" s="103"/>
    </row>
    <row r="78" spans="1:2" x14ac:dyDescent="0.25">
      <c r="A78" s="103" t="s">
        <v>919</v>
      </c>
      <c r="B78" s="103"/>
    </row>
    <row r="79" spans="1:2" x14ac:dyDescent="0.25">
      <c r="A79" s="103" t="s">
        <v>918</v>
      </c>
      <c r="B79" s="103"/>
    </row>
    <row r="80" spans="1:2" x14ac:dyDescent="0.25">
      <c r="A80" s="103" t="s">
        <v>1041</v>
      </c>
      <c r="B80" s="103"/>
    </row>
    <row r="81" spans="1:2" x14ac:dyDescent="0.25">
      <c r="A81" s="103" t="s">
        <v>898</v>
      </c>
      <c r="B81" s="103"/>
    </row>
    <row r="82" spans="1:2" x14ac:dyDescent="0.25">
      <c r="A82" s="103" t="s">
        <v>932</v>
      </c>
      <c r="B82" s="103"/>
    </row>
    <row r="83" spans="1:2" x14ac:dyDescent="0.25">
      <c r="A83" s="103" t="s">
        <v>1113</v>
      </c>
      <c r="B83" s="103"/>
    </row>
    <row r="84" spans="1:2" x14ac:dyDescent="0.25">
      <c r="A84" s="103" t="s">
        <v>1208</v>
      </c>
      <c r="B84" s="103"/>
    </row>
    <row r="85" spans="1:2" x14ac:dyDescent="0.25">
      <c r="A85" s="103" t="s">
        <v>1134</v>
      </c>
      <c r="B85" s="103"/>
    </row>
    <row r="86" spans="1:2" x14ac:dyDescent="0.25">
      <c r="A86" s="103" t="s">
        <v>801</v>
      </c>
      <c r="B86" s="103"/>
    </row>
    <row r="87" spans="1:2" x14ac:dyDescent="0.25">
      <c r="A87" s="103" t="s">
        <v>1186</v>
      </c>
      <c r="B87" s="103"/>
    </row>
    <row r="88" spans="1:2" x14ac:dyDescent="0.25">
      <c r="A88" s="103" t="s">
        <v>951</v>
      </c>
      <c r="B88" s="103"/>
    </row>
    <row r="89" spans="1:2" x14ac:dyDescent="0.25">
      <c r="A89" s="103" t="s">
        <v>1185</v>
      </c>
      <c r="B89" s="103"/>
    </row>
    <row r="90" spans="1:2" x14ac:dyDescent="0.25">
      <c r="A90" s="103" t="s">
        <v>963</v>
      </c>
      <c r="B90" s="103"/>
    </row>
    <row r="91" spans="1:2" x14ac:dyDescent="0.25">
      <c r="A91" s="103" t="s">
        <v>1328</v>
      </c>
      <c r="B91" s="103"/>
    </row>
    <row r="92" spans="1:2" x14ac:dyDescent="0.25">
      <c r="A92" s="103" t="s">
        <v>917</v>
      </c>
      <c r="B92" s="103"/>
    </row>
    <row r="93" spans="1:2" x14ac:dyDescent="0.25">
      <c r="A93" s="103" t="s">
        <v>1212</v>
      </c>
      <c r="B93" s="103"/>
    </row>
    <row r="94" spans="1:2" x14ac:dyDescent="0.25">
      <c r="A94" s="103" t="s">
        <v>700</v>
      </c>
      <c r="B94" s="103"/>
    </row>
    <row r="95" spans="1:2" x14ac:dyDescent="0.25">
      <c r="A95" s="103" t="s">
        <v>1112</v>
      </c>
      <c r="B95" s="103"/>
    </row>
    <row r="96" spans="1:2" x14ac:dyDescent="0.25">
      <c r="A96" s="103" t="s">
        <v>1111</v>
      </c>
      <c r="B96" s="103"/>
    </row>
    <row r="97" spans="1:2" x14ac:dyDescent="0.25">
      <c r="A97" s="103" t="s">
        <v>1207</v>
      </c>
      <c r="B97" s="103"/>
    </row>
    <row r="98" spans="1:2" x14ac:dyDescent="0.25">
      <c r="A98" s="103" t="s">
        <v>693</v>
      </c>
      <c r="B98" s="103"/>
    </row>
    <row r="99" spans="1:2" x14ac:dyDescent="0.25">
      <c r="A99" s="103" t="s">
        <v>1138</v>
      </c>
      <c r="B99" s="103"/>
    </row>
    <row r="100" spans="1:2" x14ac:dyDescent="0.25">
      <c r="A100" s="103" t="s">
        <v>780</v>
      </c>
      <c r="B100" s="103"/>
    </row>
    <row r="101" spans="1:2" x14ac:dyDescent="0.25">
      <c r="A101" s="103" t="s">
        <v>950</v>
      </c>
      <c r="B101" s="103"/>
    </row>
    <row r="102" spans="1:2" x14ac:dyDescent="0.25">
      <c r="A102" s="103" t="s">
        <v>897</v>
      </c>
      <c r="B102" s="103"/>
    </row>
    <row r="103" spans="1:2" x14ac:dyDescent="0.25">
      <c r="A103" s="103" t="s">
        <v>1315</v>
      </c>
      <c r="B103" s="103"/>
    </row>
    <row r="104" spans="1:2" x14ac:dyDescent="0.25">
      <c r="A104" s="103" t="s">
        <v>994</v>
      </c>
      <c r="B104" s="103"/>
    </row>
    <row r="105" spans="1:2" x14ac:dyDescent="0.25">
      <c r="A105" s="103" t="s">
        <v>800</v>
      </c>
      <c r="B105" s="103"/>
    </row>
    <row r="106" spans="1:2" x14ac:dyDescent="0.25">
      <c r="A106" s="103" t="s">
        <v>1110</v>
      </c>
      <c r="B106" s="103"/>
    </row>
    <row r="107" spans="1:2" x14ac:dyDescent="0.25">
      <c r="A107" s="103" t="s">
        <v>1190</v>
      </c>
      <c r="B107" s="103"/>
    </row>
    <row r="108" spans="1:2" x14ac:dyDescent="0.25">
      <c r="A108" s="103" t="s">
        <v>1109</v>
      </c>
      <c r="B108" s="103"/>
    </row>
    <row r="109" spans="1:2" x14ac:dyDescent="0.25">
      <c r="A109" s="103" t="s">
        <v>1108</v>
      </c>
      <c r="B109" s="103"/>
    </row>
    <row r="110" spans="1:2" x14ac:dyDescent="0.25">
      <c r="A110" s="103" t="s">
        <v>841</v>
      </c>
      <c r="B110" s="103"/>
    </row>
    <row r="111" spans="1:2" x14ac:dyDescent="0.25">
      <c r="A111" s="103" t="s">
        <v>993</v>
      </c>
      <c r="B111" s="103"/>
    </row>
    <row r="112" spans="1:2" x14ac:dyDescent="0.25">
      <c r="A112" s="103" t="s">
        <v>862</v>
      </c>
      <c r="B112" s="103"/>
    </row>
    <row r="113" spans="1:2" x14ac:dyDescent="0.25">
      <c r="A113" s="103" t="s">
        <v>992</v>
      </c>
      <c r="B113" s="103"/>
    </row>
    <row r="114" spans="1:2" x14ac:dyDescent="0.25">
      <c r="A114" s="103" t="s">
        <v>1313</v>
      </c>
      <c r="B114" s="103"/>
    </row>
    <row r="115" spans="1:2" x14ac:dyDescent="0.25">
      <c r="A115" s="103" t="s">
        <v>756</v>
      </c>
      <c r="B115" s="103"/>
    </row>
    <row r="116" spans="1:2" x14ac:dyDescent="0.25">
      <c r="A116" s="103" t="s">
        <v>896</v>
      </c>
      <c r="B116" s="103"/>
    </row>
    <row r="117" spans="1:2" x14ac:dyDescent="0.25">
      <c r="A117" s="103" t="s">
        <v>674</v>
      </c>
      <c r="B117" s="103"/>
    </row>
    <row r="118" spans="1:2" x14ac:dyDescent="0.25">
      <c r="A118" s="103" t="s">
        <v>1017</v>
      </c>
      <c r="B118" s="103"/>
    </row>
    <row r="119" spans="1:2" x14ac:dyDescent="0.25">
      <c r="A119" s="103" t="s">
        <v>1148</v>
      </c>
      <c r="B119" s="103"/>
    </row>
    <row r="120" spans="1:2" x14ac:dyDescent="0.25">
      <c r="A120" s="103" t="s">
        <v>949</v>
      </c>
      <c r="B120" s="103"/>
    </row>
    <row r="121" spans="1:2" x14ac:dyDescent="0.25">
      <c r="A121" s="103" t="s">
        <v>1107</v>
      </c>
      <c r="B121" s="103"/>
    </row>
    <row r="122" spans="1:2" x14ac:dyDescent="0.25">
      <c r="A122" s="103" t="s">
        <v>777</v>
      </c>
      <c r="B122" s="103"/>
    </row>
    <row r="123" spans="1:2" x14ac:dyDescent="0.25">
      <c r="A123" s="103" t="s">
        <v>808</v>
      </c>
      <c r="B123" s="103"/>
    </row>
    <row r="124" spans="1:2" x14ac:dyDescent="0.25">
      <c r="A124" s="103" t="s">
        <v>819</v>
      </c>
      <c r="B124" s="103"/>
    </row>
    <row r="125" spans="1:2" x14ac:dyDescent="0.25">
      <c r="A125" s="103" t="s">
        <v>1026</v>
      </c>
      <c r="B125" s="103"/>
    </row>
    <row r="126" spans="1:2" x14ac:dyDescent="0.25">
      <c r="A126" s="103" t="s">
        <v>1106</v>
      </c>
      <c r="B126" s="103"/>
    </row>
    <row r="127" spans="1:2" x14ac:dyDescent="0.25">
      <c r="A127" s="103" t="s">
        <v>1105</v>
      </c>
      <c r="B127" s="101"/>
    </row>
    <row r="128" spans="1:2" x14ac:dyDescent="0.25">
      <c r="A128" s="103" t="s">
        <v>1236</v>
      </c>
      <c r="B128" s="321"/>
    </row>
    <row r="129" spans="1:2" x14ac:dyDescent="0.25">
      <c r="A129" s="103" t="s">
        <v>818</v>
      </c>
      <c r="B129" s="321"/>
    </row>
    <row r="130" spans="1:2" x14ac:dyDescent="0.25">
      <c r="A130" s="103" t="s">
        <v>861</v>
      </c>
      <c r="B130" s="321"/>
    </row>
    <row r="131" spans="1:2" x14ac:dyDescent="0.25">
      <c r="A131" s="103" t="s">
        <v>1324</v>
      </c>
      <c r="B131" s="321"/>
    </row>
    <row r="132" spans="1:2" x14ac:dyDescent="0.25">
      <c r="A132" s="103" t="s">
        <v>895</v>
      </c>
      <c r="B132" s="321"/>
    </row>
    <row r="133" spans="1:2" x14ac:dyDescent="0.25">
      <c r="A133" s="103" t="s">
        <v>1158</v>
      </c>
      <c r="B133" s="103"/>
    </row>
    <row r="134" spans="1:2" x14ac:dyDescent="0.25">
      <c r="A134" s="103" t="s">
        <v>1206</v>
      </c>
      <c r="B134" s="103"/>
    </row>
    <row r="135" spans="1:2" x14ac:dyDescent="0.25">
      <c r="A135" s="103" t="s">
        <v>673</v>
      </c>
      <c r="B135" s="103"/>
    </row>
    <row r="136" spans="1:2" x14ac:dyDescent="0.25">
      <c r="A136" s="103" t="s">
        <v>1104</v>
      </c>
      <c r="B136" s="103"/>
    </row>
    <row r="137" spans="1:2" x14ac:dyDescent="0.25">
      <c r="A137" s="103" t="s">
        <v>1103</v>
      </c>
      <c r="B137" s="103"/>
    </row>
    <row r="138" spans="1:2" x14ac:dyDescent="0.25">
      <c r="A138" s="103" t="s">
        <v>931</v>
      </c>
      <c r="B138" s="103"/>
    </row>
    <row r="139" spans="1:2" x14ac:dyDescent="0.25">
      <c r="A139" s="103" t="s">
        <v>1235</v>
      </c>
      <c r="B139" s="103"/>
    </row>
    <row r="140" spans="1:2" x14ac:dyDescent="0.25">
      <c r="A140" s="103" t="s">
        <v>894</v>
      </c>
      <c r="B140" s="103"/>
    </row>
    <row r="141" spans="1:2" x14ac:dyDescent="0.25">
      <c r="A141" s="103" t="s">
        <v>881</v>
      </c>
      <c r="B141" s="103"/>
    </row>
    <row r="142" spans="1:2" x14ac:dyDescent="0.25">
      <c r="A142" s="103" t="s">
        <v>893</v>
      </c>
      <c r="B142" s="103"/>
    </row>
    <row r="143" spans="1:2" x14ac:dyDescent="0.25">
      <c r="A143" s="103" t="s">
        <v>817</v>
      </c>
      <c r="B143" s="103"/>
    </row>
    <row r="144" spans="1:2" x14ac:dyDescent="0.25">
      <c r="A144" s="103" t="s">
        <v>1167</v>
      </c>
      <c r="B144" s="103"/>
    </row>
    <row r="145" spans="1:2" x14ac:dyDescent="0.25">
      <c r="A145" s="103" t="s">
        <v>776</v>
      </c>
      <c r="B145" s="103"/>
    </row>
    <row r="146" spans="1:2" x14ac:dyDescent="0.25">
      <c r="A146" s="103" t="s">
        <v>1316</v>
      </c>
      <c r="B146" s="103"/>
    </row>
    <row r="147" spans="1:2" x14ac:dyDescent="0.25">
      <c r="A147" s="103" t="s">
        <v>807</v>
      </c>
      <c r="B147" s="103"/>
    </row>
    <row r="148" spans="1:2" x14ac:dyDescent="0.25">
      <c r="A148" s="103" t="s">
        <v>775</v>
      </c>
      <c r="B148" s="103"/>
    </row>
    <row r="149" spans="1:2" x14ac:dyDescent="0.25">
      <c r="A149" s="103" t="s">
        <v>1166</v>
      </c>
      <c r="B149" s="103"/>
    </row>
    <row r="150" spans="1:2" x14ac:dyDescent="0.25">
      <c r="A150" s="103" t="s">
        <v>766</v>
      </c>
      <c r="B150" s="103"/>
    </row>
    <row r="151" spans="1:2" x14ac:dyDescent="0.25">
      <c r="A151" s="103" t="s">
        <v>1184</v>
      </c>
      <c r="B151" s="103"/>
    </row>
    <row r="152" spans="1:2" x14ac:dyDescent="0.25">
      <c r="A152" s="103" t="s">
        <v>930</v>
      </c>
      <c r="B152" s="103"/>
    </row>
    <row r="153" spans="1:2" x14ac:dyDescent="0.25">
      <c r="A153" s="103" t="s">
        <v>916</v>
      </c>
      <c r="B153" s="103"/>
    </row>
    <row r="154" spans="1:2" x14ac:dyDescent="0.25">
      <c r="A154" s="103" t="s">
        <v>1032</v>
      </c>
      <c r="B154" s="103"/>
    </row>
    <row r="155" spans="1:2" x14ac:dyDescent="0.25">
      <c r="A155" s="103" t="s">
        <v>816</v>
      </c>
      <c r="B155" s="103"/>
    </row>
    <row r="156" spans="1:2" x14ac:dyDescent="0.25">
      <c r="A156" s="103" t="s">
        <v>1165</v>
      </c>
      <c r="B156" s="103"/>
    </row>
    <row r="157" spans="1:2" x14ac:dyDescent="0.25">
      <c r="A157" s="103" t="s">
        <v>860</v>
      </c>
      <c r="B157" s="103"/>
    </row>
    <row r="158" spans="1:2" x14ac:dyDescent="0.25">
      <c r="A158" s="103" t="s">
        <v>991</v>
      </c>
      <c r="B158" s="103"/>
    </row>
    <row r="159" spans="1:2" x14ac:dyDescent="0.25">
      <c r="A159" s="103" t="s">
        <v>1183</v>
      </c>
      <c r="B159" s="103"/>
    </row>
    <row r="160" spans="1:2" x14ac:dyDescent="0.25">
      <c r="A160" s="103" t="s">
        <v>1234</v>
      </c>
      <c r="B160" s="103"/>
    </row>
    <row r="161" spans="1:2" x14ac:dyDescent="0.25">
      <c r="A161" s="103" t="s">
        <v>1174</v>
      </c>
      <c r="B161" s="103"/>
    </row>
    <row r="162" spans="1:2" x14ac:dyDescent="0.25">
      <c r="A162" s="103" t="s">
        <v>664</v>
      </c>
      <c r="B162" s="103"/>
    </row>
    <row r="163" spans="1:2" x14ac:dyDescent="0.25">
      <c r="A163" s="103" t="s">
        <v>990</v>
      </c>
      <c r="B163" s="103"/>
    </row>
    <row r="164" spans="1:2" x14ac:dyDescent="0.25">
      <c r="A164" s="103" t="s">
        <v>929</v>
      </c>
      <c r="B164" s="103"/>
    </row>
    <row r="165" spans="1:2" x14ac:dyDescent="0.25">
      <c r="A165" s="103" t="s">
        <v>989</v>
      </c>
      <c r="B165" s="103"/>
    </row>
    <row r="166" spans="1:2" x14ac:dyDescent="0.25">
      <c r="A166" s="103" t="s">
        <v>1102</v>
      </c>
      <c r="B166" s="103"/>
    </row>
    <row r="167" spans="1:2" x14ac:dyDescent="0.25">
      <c r="A167" s="103" t="s">
        <v>840</v>
      </c>
      <c r="B167" s="103"/>
    </row>
    <row r="168" spans="1:2" x14ac:dyDescent="0.25">
      <c r="A168" s="103" t="s">
        <v>1101</v>
      </c>
      <c r="B168" s="103"/>
    </row>
    <row r="169" spans="1:2" x14ac:dyDescent="0.25">
      <c r="A169" s="103" t="s">
        <v>1100</v>
      </c>
      <c r="B169" s="103"/>
    </row>
    <row r="170" spans="1:2" x14ac:dyDescent="0.25">
      <c r="A170" s="103" t="s">
        <v>652</v>
      </c>
      <c r="B170" s="103"/>
    </row>
    <row r="171" spans="1:2" x14ac:dyDescent="0.25">
      <c r="A171" s="103" t="s">
        <v>848</v>
      </c>
      <c r="B171" s="103"/>
    </row>
    <row r="172" spans="1:2" x14ac:dyDescent="0.25">
      <c r="A172" s="103" t="s">
        <v>1016</v>
      </c>
      <c r="B172" s="103"/>
    </row>
    <row r="173" spans="1:2" x14ac:dyDescent="0.25">
      <c r="A173" s="103" t="s">
        <v>915</v>
      </c>
      <c r="B173" s="103"/>
    </row>
    <row r="174" spans="1:2" x14ac:dyDescent="0.25">
      <c r="A174" s="103" t="s">
        <v>1002</v>
      </c>
      <c r="B174" s="103"/>
    </row>
    <row r="175" spans="1:2" x14ac:dyDescent="0.25">
      <c r="A175" s="103" t="s">
        <v>1015</v>
      </c>
      <c r="B175" s="103"/>
    </row>
    <row r="176" spans="1:2" x14ac:dyDescent="0.25">
      <c r="A176" s="103" t="s">
        <v>1216</v>
      </c>
      <c r="B176" s="103"/>
    </row>
    <row r="177" spans="1:2" x14ac:dyDescent="0.25">
      <c r="A177" s="103" t="s">
        <v>870</v>
      </c>
      <c r="B177" s="103"/>
    </row>
    <row r="178" spans="1:2" x14ac:dyDescent="0.25">
      <c r="A178" s="103" t="s">
        <v>847</v>
      </c>
      <c r="B178" s="103"/>
    </row>
    <row r="179" spans="1:2" x14ac:dyDescent="0.25">
      <c r="A179" s="103" t="s">
        <v>1025</v>
      </c>
      <c r="B179" s="103"/>
    </row>
    <row r="180" spans="1:2" x14ac:dyDescent="0.25">
      <c r="A180" s="103" t="s">
        <v>859</v>
      </c>
      <c r="B180" s="103"/>
    </row>
    <row r="181" spans="1:2" x14ac:dyDescent="0.25">
      <c r="A181" s="103" t="s">
        <v>1137</v>
      </c>
      <c r="B181" s="103"/>
    </row>
    <row r="182" spans="1:2" x14ac:dyDescent="0.25">
      <c r="A182" s="103" t="s">
        <v>1099</v>
      </c>
      <c r="B182" s="103"/>
    </row>
    <row r="183" spans="1:2" x14ac:dyDescent="0.25">
      <c r="A183" s="103" t="s">
        <v>1098</v>
      </c>
      <c r="B183" s="103"/>
    </row>
    <row r="184" spans="1:2" x14ac:dyDescent="0.25">
      <c r="A184" s="103" t="s">
        <v>1233</v>
      </c>
      <c r="B184" s="103"/>
    </row>
    <row r="185" spans="1:2" x14ac:dyDescent="0.25">
      <c r="A185" s="103" t="s">
        <v>799</v>
      </c>
      <c r="B185" s="103"/>
    </row>
    <row r="186" spans="1:2" x14ac:dyDescent="0.25">
      <c r="A186" s="103" t="s">
        <v>948</v>
      </c>
      <c r="B186" s="103"/>
    </row>
    <row r="187" spans="1:2" x14ac:dyDescent="0.25">
      <c r="A187" s="103" t="s">
        <v>1205</v>
      </c>
      <c r="B187" s="103"/>
    </row>
    <row r="188" spans="1:2" x14ac:dyDescent="0.25">
      <c r="A188" s="103" t="s">
        <v>1097</v>
      </c>
      <c r="B188" s="103"/>
    </row>
    <row r="189" spans="1:2" x14ac:dyDescent="0.25">
      <c r="A189" s="103" t="s">
        <v>914</v>
      </c>
      <c r="B189" s="103"/>
    </row>
    <row r="190" spans="1:2" x14ac:dyDescent="0.25">
      <c r="A190" s="103" t="s">
        <v>1096</v>
      </c>
      <c r="B190" s="103"/>
    </row>
    <row r="191" spans="1:2" x14ac:dyDescent="0.25">
      <c r="A191" s="103" t="s">
        <v>913</v>
      </c>
      <c r="B191" s="103"/>
    </row>
    <row r="192" spans="1:2" x14ac:dyDescent="0.25">
      <c r="A192" s="103" t="s">
        <v>1329</v>
      </c>
      <c r="B192" s="103"/>
    </row>
    <row r="193" spans="1:2" x14ac:dyDescent="0.25">
      <c r="A193" s="103" t="s">
        <v>925</v>
      </c>
      <c r="B193" s="103"/>
    </row>
    <row r="194" spans="1:2" x14ac:dyDescent="0.25">
      <c r="A194" s="103" t="s">
        <v>1157</v>
      </c>
      <c r="B194" s="103"/>
    </row>
    <row r="195" spans="1:2" x14ac:dyDescent="0.25">
      <c r="A195" s="103" t="s">
        <v>792</v>
      </c>
      <c r="B195" s="103"/>
    </row>
    <row r="196" spans="1:2" x14ac:dyDescent="0.25">
      <c r="A196" s="103" t="s">
        <v>643</v>
      </c>
      <c r="B196" s="103"/>
    </row>
    <row r="197" spans="1:2" x14ac:dyDescent="0.25">
      <c r="A197" s="103" t="s">
        <v>988</v>
      </c>
      <c r="B197" s="103"/>
    </row>
    <row r="198" spans="1:2" x14ac:dyDescent="0.25">
      <c r="A198" s="103" t="s">
        <v>1095</v>
      </c>
      <c r="B198" s="103"/>
    </row>
    <row r="199" spans="1:2" x14ac:dyDescent="0.25">
      <c r="A199" s="103" t="s">
        <v>1182</v>
      </c>
      <c r="B199" s="103"/>
    </row>
    <row r="200" spans="1:2" x14ac:dyDescent="0.25">
      <c r="A200" s="103" t="s">
        <v>1156</v>
      </c>
      <c r="B200" s="103"/>
    </row>
    <row r="201" spans="1:2" x14ac:dyDescent="0.25">
      <c r="A201" s="103" t="s">
        <v>892</v>
      </c>
      <c r="B201" s="103"/>
    </row>
    <row r="202" spans="1:2" x14ac:dyDescent="0.25">
      <c r="A202" s="103" t="s">
        <v>633</v>
      </c>
      <c r="B202" s="103"/>
    </row>
    <row r="203" spans="1:2" x14ac:dyDescent="0.25">
      <c r="A203" s="103" t="s">
        <v>947</v>
      </c>
      <c r="B203" s="103"/>
    </row>
    <row r="204" spans="1:2" x14ac:dyDescent="0.25">
      <c r="A204" s="103" t="s">
        <v>946</v>
      </c>
      <c r="B204" s="103"/>
    </row>
    <row r="205" spans="1:2" x14ac:dyDescent="0.25">
      <c r="A205" s="103" t="s">
        <v>1094</v>
      </c>
      <c r="B205" s="101"/>
    </row>
    <row r="206" spans="1:2" x14ac:dyDescent="0.25">
      <c r="A206" s="103" t="s">
        <v>1093</v>
      </c>
      <c r="B206" s="321"/>
    </row>
    <row r="207" spans="1:2" x14ac:dyDescent="0.25">
      <c r="A207" s="103" t="s">
        <v>1152</v>
      </c>
      <c r="B207" s="321"/>
    </row>
    <row r="208" spans="1:2" x14ac:dyDescent="0.25">
      <c r="A208" s="103" t="s">
        <v>1223</v>
      </c>
      <c r="B208" s="321"/>
    </row>
    <row r="209" spans="1:2" x14ac:dyDescent="0.25">
      <c r="A209" s="103" t="s">
        <v>987</v>
      </c>
      <c r="B209" s="321"/>
    </row>
    <row r="210" spans="1:2" x14ac:dyDescent="0.25">
      <c r="A210" s="103" t="s">
        <v>1092</v>
      </c>
      <c r="B210" s="101"/>
    </row>
    <row r="211" spans="1:2" x14ac:dyDescent="0.25">
      <c r="A211" s="103" t="s">
        <v>928</v>
      </c>
      <c r="B211" s="321"/>
    </row>
    <row r="212" spans="1:2" x14ac:dyDescent="0.25">
      <c r="A212" s="103" t="s">
        <v>1222</v>
      </c>
      <c r="B212" s="321"/>
    </row>
    <row r="213" spans="1:2" x14ac:dyDescent="0.25">
      <c r="A213" s="103" t="s">
        <v>1346</v>
      </c>
      <c r="B213" s="321"/>
    </row>
    <row r="214" spans="1:2" x14ac:dyDescent="0.25">
      <c r="A214" s="103" t="s">
        <v>1181</v>
      </c>
      <c r="B214" s="321"/>
    </row>
    <row r="215" spans="1:2" x14ac:dyDescent="0.25">
      <c r="A215" s="103" t="s">
        <v>624</v>
      </c>
      <c r="B215" s="101"/>
    </row>
    <row r="216" spans="1:2" x14ac:dyDescent="0.25">
      <c r="A216" s="103" t="s">
        <v>1014</v>
      </c>
      <c r="B216" s="321"/>
    </row>
    <row r="217" spans="1:2" x14ac:dyDescent="0.25">
      <c r="A217" s="103" t="s">
        <v>611</v>
      </c>
      <c r="B217" s="321"/>
    </row>
    <row r="218" spans="1:2" x14ac:dyDescent="0.25">
      <c r="A218" s="103" t="s">
        <v>1180</v>
      </c>
      <c r="B218" s="321"/>
    </row>
    <row r="219" spans="1:2" x14ac:dyDescent="0.25">
      <c r="A219" s="103" t="s">
        <v>1091</v>
      </c>
      <c r="B219" s="321"/>
    </row>
    <row r="220" spans="1:2" x14ac:dyDescent="0.25">
      <c r="A220" s="103" t="s">
        <v>986</v>
      </c>
      <c r="B220" s="103"/>
    </row>
    <row r="221" spans="1:2" x14ac:dyDescent="0.25">
      <c r="A221" s="103" t="s">
        <v>1090</v>
      </c>
      <c r="B221" s="103"/>
    </row>
    <row r="222" spans="1:2" x14ac:dyDescent="0.25">
      <c r="A222" s="103" t="s">
        <v>891</v>
      </c>
      <c r="B222" s="103"/>
    </row>
    <row r="223" spans="1:2" x14ac:dyDescent="0.25">
      <c r="A223" s="103" t="s">
        <v>1089</v>
      </c>
      <c r="B223" s="103"/>
    </row>
    <row r="224" spans="1:2" x14ac:dyDescent="0.25">
      <c r="A224" s="103" t="s">
        <v>985</v>
      </c>
      <c r="B224" s="103"/>
    </row>
    <row r="225" spans="1:2" x14ac:dyDescent="0.25">
      <c r="A225" s="103" t="s">
        <v>1088</v>
      </c>
      <c r="B225" s="103"/>
    </row>
    <row r="226" spans="1:2" x14ac:dyDescent="0.25">
      <c r="A226" s="103" t="s">
        <v>945</v>
      </c>
      <c r="B226" s="103"/>
    </row>
    <row r="227" spans="1:2" x14ac:dyDescent="0.25">
      <c r="A227" s="103" t="s">
        <v>1087</v>
      </c>
      <c r="B227" s="103"/>
    </row>
    <row r="228" spans="1:2" x14ac:dyDescent="0.25">
      <c r="A228" s="103" t="s">
        <v>1204</v>
      </c>
      <c r="B228" s="103"/>
    </row>
    <row r="229" spans="1:2" x14ac:dyDescent="0.25">
      <c r="A229" s="103" t="s">
        <v>984</v>
      </c>
      <c r="B229" s="103"/>
    </row>
    <row r="230" spans="1:2" x14ac:dyDescent="0.25">
      <c r="A230" s="103" t="s">
        <v>983</v>
      </c>
      <c r="B230" s="103"/>
    </row>
    <row r="231" spans="1:2" x14ac:dyDescent="0.25">
      <c r="A231" s="103" t="s">
        <v>982</v>
      </c>
      <c r="B231" s="103"/>
    </row>
    <row r="232" spans="1:2" x14ac:dyDescent="0.25">
      <c r="A232" s="103" t="s">
        <v>981</v>
      </c>
      <c r="B232" s="103"/>
    </row>
    <row r="233" spans="1:2" x14ac:dyDescent="0.25">
      <c r="A233" s="103" t="s">
        <v>607</v>
      </c>
      <c r="B233" s="103"/>
    </row>
    <row r="234" spans="1:2" x14ac:dyDescent="0.25">
      <c r="A234" s="103" t="s">
        <v>944</v>
      </c>
      <c r="B234" s="103"/>
    </row>
    <row r="235" spans="1:2" x14ac:dyDescent="0.25">
      <c r="A235" s="103" t="s">
        <v>980</v>
      </c>
      <c r="B235" s="103"/>
    </row>
    <row r="236" spans="1:2" x14ac:dyDescent="0.25">
      <c r="A236" s="103" t="s">
        <v>1132</v>
      </c>
      <c r="B236" s="103"/>
    </row>
    <row r="237" spans="1:2" x14ac:dyDescent="0.25">
      <c r="A237" s="103" t="s">
        <v>1086</v>
      </c>
      <c r="B237" s="103"/>
    </row>
    <row r="238" spans="1:2" x14ac:dyDescent="0.25">
      <c r="A238" s="103" t="s">
        <v>1085</v>
      </c>
      <c r="B238" s="103"/>
    </row>
    <row r="239" spans="1:2" x14ac:dyDescent="0.25">
      <c r="A239" s="103" t="s">
        <v>1038</v>
      </c>
      <c r="B239" s="103"/>
    </row>
    <row r="240" spans="1:2" x14ac:dyDescent="0.25">
      <c r="A240" s="103" t="s">
        <v>604</v>
      </c>
      <c r="B240" s="103"/>
    </row>
    <row r="241" spans="1:2" x14ac:dyDescent="0.25">
      <c r="A241" s="103" t="s">
        <v>880</v>
      </c>
      <c r="B241" s="103"/>
    </row>
    <row r="242" spans="1:2" x14ac:dyDescent="0.25">
      <c r="A242" s="103" t="s">
        <v>1084</v>
      </c>
      <c r="B242" s="103"/>
    </row>
    <row r="243" spans="1:2" x14ac:dyDescent="0.25">
      <c r="A243" s="103" t="s">
        <v>890</v>
      </c>
      <c r="B243" s="103"/>
    </row>
    <row r="244" spans="1:2" x14ac:dyDescent="0.25">
      <c r="A244" s="103" t="s">
        <v>1135</v>
      </c>
      <c r="B244" s="103"/>
    </row>
    <row r="245" spans="1:2" x14ac:dyDescent="0.25">
      <c r="A245" s="103" t="s">
        <v>962</v>
      </c>
      <c r="B245" s="103"/>
    </row>
    <row r="246" spans="1:2" x14ac:dyDescent="0.25">
      <c r="A246" s="103" t="s">
        <v>774</v>
      </c>
      <c r="B246" s="103"/>
    </row>
    <row r="247" spans="1:2" x14ac:dyDescent="0.25">
      <c r="A247" s="103" t="s">
        <v>783</v>
      </c>
      <c r="B247" s="103"/>
    </row>
    <row r="248" spans="1:2" x14ac:dyDescent="0.25">
      <c r="A248" s="103" t="s">
        <v>1232</v>
      </c>
      <c r="B248" s="103"/>
    </row>
    <row r="249" spans="1:2" x14ac:dyDescent="0.25">
      <c r="A249" s="103" t="s">
        <v>1024</v>
      </c>
      <c r="B249" s="103"/>
    </row>
    <row r="250" spans="1:2" x14ac:dyDescent="0.25">
      <c r="A250" s="103" t="s">
        <v>879</v>
      </c>
      <c r="B250" s="103"/>
    </row>
    <row r="251" spans="1:2" x14ac:dyDescent="0.25">
      <c r="A251" s="103" t="s">
        <v>912</v>
      </c>
      <c r="B251" s="103"/>
    </row>
    <row r="252" spans="1:2" x14ac:dyDescent="0.25">
      <c r="A252" s="103" t="s">
        <v>1083</v>
      </c>
      <c r="B252" s="103"/>
    </row>
    <row r="253" spans="1:2" x14ac:dyDescent="0.25">
      <c r="A253" s="103" t="s">
        <v>846</v>
      </c>
      <c r="B253" s="103"/>
    </row>
    <row r="254" spans="1:2" x14ac:dyDescent="0.25">
      <c r="A254" s="103" t="s">
        <v>1082</v>
      </c>
      <c r="B254" s="103"/>
    </row>
    <row r="255" spans="1:2" x14ac:dyDescent="0.25">
      <c r="A255" s="103" t="s">
        <v>1322</v>
      </c>
      <c r="B255" s="103"/>
    </row>
    <row r="256" spans="1:2" x14ac:dyDescent="0.25">
      <c r="A256" s="103" t="s">
        <v>979</v>
      </c>
      <c r="B256" s="103"/>
    </row>
    <row r="257" spans="1:2" x14ac:dyDescent="0.25">
      <c r="A257" s="103" t="s">
        <v>839</v>
      </c>
      <c r="B257" s="103"/>
    </row>
    <row r="258" spans="1:2" x14ac:dyDescent="0.25">
      <c r="A258" s="103" t="s">
        <v>1332</v>
      </c>
      <c r="B258" s="103"/>
    </row>
    <row r="259" spans="1:2" x14ac:dyDescent="0.25">
      <c r="A259" s="103" t="s">
        <v>1043</v>
      </c>
      <c r="B259" s="103"/>
    </row>
    <row r="260" spans="1:2" x14ac:dyDescent="0.25">
      <c r="A260" s="103" t="s">
        <v>552</v>
      </c>
      <c r="B260" s="103"/>
    </row>
    <row r="261" spans="1:2" x14ac:dyDescent="0.25">
      <c r="A261" s="103" t="s">
        <v>1023</v>
      </c>
      <c r="B261" s="103"/>
    </row>
    <row r="262" spans="1:2" x14ac:dyDescent="0.25">
      <c r="A262" s="103" t="s">
        <v>1333</v>
      </c>
      <c r="B262" s="103"/>
    </row>
    <row r="263" spans="1:2" x14ac:dyDescent="0.25">
      <c r="A263" s="103" t="s">
        <v>820</v>
      </c>
      <c r="B263" s="103"/>
    </row>
    <row r="264" spans="1:2" x14ac:dyDescent="0.25">
      <c r="A264" s="103" t="s">
        <v>1081</v>
      </c>
      <c r="B264" s="103"/>
    </row>
    <row r="265" spans="1:2" x14ac:dyDescent="0.25">
      <c r="A265" s="103" t="s">
        <v>1040</v>
      </c>
      <c r="B265" s="103"/>
    </row>
    <row r="266" spans="1:2" x14ac:dyDescent="0.25">
      <c r="A266" s="103" t="s">
        <v>509</v>
      </c>
      <c r="B266" s="103"/>
    </row>
    <row r="267" spans="1:2" x14ac:dyDescent="0.25">
      <c r="A267" s="103" t="s">
        <v>1080</v>
      </c>
      <c r="B267" s="103"/>
    </row>
    <row r="268" spans="1:2" x14ac:dyDescent="0.25">
      <c r="A268" s="103" t="s">
        <v>1320</v>
      </c>
      <c r="B268" s="103"/>
    </row>
    <row r="269" spans="1:2" x14ac:dyDescent="0.25">
      <c r="A269" s="103" t="s">
        <v>1079</v>
      </c>
      <c r="B269" s="103"/>
    </row>
    <row r="270" spans="1:2" x14ac:dyDescent="0.25">
      <c r="A270" s="103" t="s">
        <v>878</v>
      </c>
      <c r="B270" s="103"/>
    </row>
    <row r="271" spans="1:2" x14ac:dyDescent="0.25">
      <c r="A271" s="103" t="s">
        <v>1147</v>
      </c>
      <c r="B271" s="103"/>
    </row>
    <row r="272" spans="1:2" x14ac:dyDescent="0.25">
      <c r="A272" s="103" t="s">
        <v>503</v>
      </c>
      <c r="B272" s="103"/>
    </row>
    <row r="273" spans="1:2" x14ac:dyDescent="0.25">
      <c r="A273" s="103" t="s">
        <v>1013</v>
      </c>
      <c r="B273" s="103"/>
    </row>
    <row r="274" spans="1:2" x14ac:dyDescent="0.25">
      <c r="A274" s="103" t="s">
        <v>1337</v>
      </c>
      <c r="B274" s="101"/>
    </row>
    <row r="275" spans="1:2" x14ac:dyDescent="0.25">
      <c r="A275" s="103" t="s">
        <v>1203</v>
      </c>
      <c r="B275" s="321"/>
    </row>
    <row r="276" spans="1:2" x14ac:dyDescent="0.25">
      <c r="A276" s="103" t="s">
        <v>751</v>
      </c>
      <c r="B276" s="321"/>
    </row>
    <row r="277" spans="1:2" x14ac:dyDescent="0.25">
      <c r="A277" s="103" t="s">
        <v>1078</v>
      </c>
      <c r="B277" s="321"/>
    </row>
    <row r="278" spans="1:2" x14ac:dyDescent="0.25">
      <c r="A278" s="103" t="s">
        <v>1314</v>
      </c>
      <c r="B278" s="321"/>
    </row>
    <row r="279" spans="1:2" x14ac:dyDescent="0.25">
      <c r="A279" s="103" t="s">
        <v>493</v>
      </c>
      <c r="B279" s="103"/>
    </row>
    <row r="280" spans="1:2" x14ac:dyDescent="0.25">
      <c r="A280" s="103" t="s">
        <v>1179</v>
      </c>
      <c r="B280" s="103"/>
    </row>
    <row r="281" spans="1:2" x14ac:dyDescent="0.25">
      <c r="A281" s="103" t="s">
        <v>943</v>
      </c>
      <c r="B281" s="103"/>
    </row>
    <row r="282" spans="1:2" x14ac:dyDescent="0.25">
      <c r="A282" s="103" t="s">
        <v>858</v>
      </c>
      <c r="B282" s="103"/>
    </row>
    <row r="283" spans="1:2" x14ac:dyDescent="0.25">
      <c r="A283" s="103" t="s">
        <v>1022</v>
      </c>
      <c r="B283" s="103"/>
    </row>
    <row r="284" spans="1:2" x14ac:dyDescent="0.25">
      <c r="A284" s="103" t="s">
        <v>481</v>
      </c>
      <c r="B284" s="103"/>
    </row>
    <row r="285" spans="1:2" x14ac:dyDescent="0.25">
      <c r="A285" s="103" t="s">
        <v>1037</v>
      </c>
      <c r="B285" s="103"/>
    </row>
    <row r="286" spans="1:2" x14ac:dyDescent="0.25">
      <c r="A286" s="103" t="s">
        <v>857</v>
      </c>
      <c r="B286" s="103"/>
    </row>
    <row r="287" spans="1:2" x14ac:dyDescent="0.25">
      <c r="A287" s="103" t="s">
        <v>838</v>
      </c>
      <c r="B287" s="103"/>
    </row>
    <row r="288" spans="1:2" x14ac:dyDescent="0.25">
      <c r="A288" s="103" t="s">
        <v>978</v>
      </c>
      <c r="B288" s="103"/>
    </row>
    <row r="289" spans="1:2" x14ac:dyDescent="0.25">
      <c r="A289" s="103" t="s">
        <v>791</v>
      </c>
      <c r="B289" s="103"/>
    </row>
    <row r="290" spans="1:2" x14ac:dyDescent="0.25">
      <c r="A290" s="103" t="s">
        <v>477</v>
      </c>
      <c r="B290" s="103"/>
    </row>
    <row r="291" spans="1:2" x14ac:dyDescent="0.25">
      <c r="A291" s="103" t="s">
        <v>474</v>
      </c>
      <c r="B291" s="103"/>
    </row>
    <row r="292" spans="1:2" x14ac:dyDescent="0.25">
      <c r="A292" s="103" t="s">
        <v>1077</v>
      </c>
      <c r="B292" s="103"/>
    </row>
    <row r="293" spans="1:2" x14ac:dyDescent="0.25">
      <c r="A293" s="103" t="s">
        <v>815</v>
      </c>
      <c r="B293" s="103"/>
    </row>
    <row r="294" spans="1:2" x14ac:dyDescent="0.25">
      <c r="A294" s="103" t="s">
        <v>911</v>
      </c>
      <c r="B294" s="103"/>
    </row>
    <row r="295" spans="1:2" x14ac:dyDescent="0.25">
      <c r="A295" s="103" t="s">
        <v>837</v>
      </c>
      <c r="B295" s="103"/>
    </row>
    <row r="296" spans="1:2" x14ac:dyDescent="0.25">
      <c r="A296" s="103" t="s">
        <v>1076</v>
      </c>
      <c r="B296" s="103"/>
    </row>
    <row r="297" spans="1:2" x14ac:dyDescent="0.25">
      <c r="A297" s="103" t="s">
        <v>1008</v>
      </c>
      <c r="B297" s="103"/>
    </row>
    <row r="298" spans="1:2" x14ac:dyDescent="0.25">
      <c r="A298" s="103" t="s">
        <v>467</v>
      </c>
      <c r="B298" s="103"/>
    </row>
    <row r="299" spans="1:2" x14ac:dyDescent="0.25">
      <c r="A299" s="103" t="s">
        <v>1075</v>
      </c>
      <c r="B299" s="103"/>
    </row>
    <row r="300" spans="1:2" x14ac:dyDescent="0.25">
      <c r="A300" s="103" t="s">
        <v>765</v>
      </c>
      <c r="B300" s="103"/>
    </row>
    <row r="301" spans="1:2" x14ac:dyDescent="0.25">
      <c r="A301" s="103" t="s">
        <v>1202</v>
      </c>
      <c r="B301" s="103"/>
    </row>
    <row r="302" spans="1:2" x14ac:dyDescent="0.25">
      <c r="A302" s="103" t="s">
        <v>942</v>
      </c>
      <c r="B302" s="101"/>
    </row>
    <row r="303" spans="1:2" x14ac:dyDescent="0.25">
      <c r="A303" s="103" t="s">
        <v>836</v>
      </c>
      <c r="B303" s="321"/>
    </row>
    <row r="304" spans="1:2" x14ac:dyDescent="0.25">
      <c r="A304" s="103" t="s">
        <v>869</v>
      </c>
      <c r="B304" s="321"/>
    </row>
    <row r="305" spans="1:2" x14ac:dyDescent="0.25">
      <c r="A305" s="103" t="s">
        <v>814</v>
      </c>
      <c r="B305" s="321"/>
    </row>
    <row r="306" spans="1:2" x14ac:dyDescent="0.25">
      <c r="A306" s="103" t="s">
        <v>835</v>
      </c>
      <c r="B306" s="321"/>
    </row>
    <row r="307" spans="1:2" x14ac:dyDescent="0.25">
      <c r="A307" s="103" t="s">
        <v>941</v>
      </c>
      <c r="B307" s="103"/>
    </row>
    <row r="308" spans="1:2" x14ac:dyDescent="0.25">
      <c r="A308" s="103" t="s">
        <v>1003</v>
      </c>
      <c r="B308" s="103"/>
    </row>
    <row r="309" spans="1:2" x14ac:dyDescent="0.25">
      <c r="A309" s="103" t="s">
        <v>457</v>
      </c>
      <c r="B309" s="103"/>
    </row>
    <row r="310" spans="1:2" x14ac:dyDescent="0.25">
      <c r="A310" s="103" t="s">
        <v>889</v>
      </c>
      <c r="B310" s="103"/>
    </row>
    <row r="311" spans="1:2" x14ac:dyDescent="0.25">
      <c r="A311" s="103" t="s">
        <v>910</v>
      </c>
      <c r="B311" s="103"/>
    </row>
    <row r="312" spans="1:2" x14ac:dyDescent="0.25">
      <c r="A312" s="103" t="s">
        <v>1001</v>
      </c>
      <c r="B312" s="103"/>
    </row>
    <row r="313" spans="1:2" x14ac:dyDescent="0.25">
      <c r="A313" s="103" t="s">
        <v>452</v>
      </c>
      <c r="B313" s="103"/>
    </row>
    <row r="314" spans="1:2" x14ac:dyDescent="0.25">
      <c r="A314" s="103" t="s">
        <v>1231</v>
      </c>
      <c r="B314" s="103"/>
    </row>
    <row r="315" spans="1:2" x14ac:dyDescent="0.25">
      <c r="A315" s="103" t="s">
        <v>790</v>
      </c>
      <c r="B315" s="101"/>
    </row>
    <row r="316" spans="1:2" x14ac:dyDescent="0.25">
      <c r="A316" s="103" t="s">
        <v>977</v>
      </c>
      <c r="B316" s="321"/>
    </row>
    <row r="317" spans="1:2" x14ac:dyDescent="0.25">
      <c r="A317" s="103" t="s">
        <v>940</v>
      </c>
      <c r="B317" s="321"/>
    </row>
    <row r="318" spans="1:2" x14ac:dyDescent="0.25">
      <c r="A318" s="103" t="s">
        <v>1074</v>
      </c>
      <c r="B318" s="321"/>
    </row>
    <row r="319" spans="1:2" x14ac:dyDescent="0.25">
      <c r="A319" s="103" t="s">
        <v>1036</v>
      </c>
      <c r="B319" s="103"/>
    </row>
    <row r="320" spans="1:2" x14ac:dyDescent="0.25">
      <c r="A320" s="103" t="s">
        <v>789</v>
      </c>
      <c r="B320" s="103"/>
    </row>
    <row r="321" spans="1:2" x14ac:dyDescent="0.25">
      <c r="A321" s="103" t="s">
        <v>1230</v>
      </c>
      <c r="B321" s="103"/>
    </row>
    <row r="322" spans="1:2" x14ac:dyDescent="0.25">
      <c r="A322" s="103" t="s">
        <v>1201</v>
      </c>
      <c r="B322" s="103"/>
    </row>
    <row r="323" spans="1:2" x14ac:dyDescent="0.25">
      <c r="A323" s="103" t="s">
        <v>888</v>
      </c>
      <c r="B323" s="103"/>
    </row>
    <row r="324" spans="1:2" x14ac:dyDescent="0.25">
      <c r="A324" s="103" t="s">
        <v>764</v>
      </c>
      <c r="B324" s="103"/>
    </row>
    <row r="325" spans="1:2" x14ac:dyDescent="0.25">
      <c r="A325" s="103" t="s">
        <v>909</v>
      </c>
      <c r="B325" s="103"/>
    </row>
    <row r="326" spans="1:2" x14ac:dyDescent="0.25">
      <c r="A326" s="103" t="s">
        <v>966</v>
      </c>
      <c r="B326" s="103"/>
    </row>
    <row r="327" spans="1:2" x14ac:dyDescent="0.25">
      <c r="A327" s="103" t="s">
        <v>426</v>
      </c>
      <c r="B327" s="103"/>
    </row>
    <row r="328" spans="1:2" x14ac:dyDescent="0.25">
      <c r="A328" s="103" t="s">
        <v>1178</v>
      </c>
      <c r="B328" s="103"/>
    </row>
    <row r="329" spans="1:2" x14ac:dyDescent="0.25">
      <c r="A329" s="103" t="s">
        <v>1200</v>
      </c>
      <c r="B329" s="103"/>
    </row>
    <row r="330" spans="1:2" x14ac:dyDescent="0.25">
      <c r="A330" s="103" t="s">
        <v>1172</v>
      </c>
      <c r="B330" s="103"/>
    </row>
    <row r="331" spans="1:2" x14ac:dyDescent="0.25">
      <c r="A331" s="103" t="s">
        <v>1215</v>
      </c>
      <c r="B331" s="103"/>
    </row>
    <row r="332" spans="1:2" x14ac:dyDescent="0.25">
      <c r="A332" s="103" t="s">
        <v>763</v>
      </c>
      <c r="B332" s="103"/>
    </row>
    <row r="333" spans="1:2" x14ac:dyDescent="0.25">
      <c r="A333" s="103" t="s">
        <v>1012</v>
      </c>
      <c r="B333" s="103"/>
    </row>
    <row r="334" spans="1:2" x14ac:dyDescent="0.25">
      <c r="A334" s="103" t="s">
        <v>856</v>
      </c>
      <c r="B334" s="103"/>
    </row>
    <row r="335" spans="1:2" x14ac:dyDescent="0.25">
      <c r="A335" s="103" t="s">
        <v>939</v>
      </c>
      <c r="B335" s="103"/>
    </row>
    <row r="336" spans="1:2" x14ac:dyDescent="0.25">
      <c r="A336" s="103" t="s">
        <v>938</v>
      </c>
      <c r="B336" s="103"/>
    </row>
    <row r="337" spans="1:2" x14ac:dyDescent="0.25">
      <c r="A337" s="103" t="s">
        <v>1073</v>
      </c>
      <c r="B337" s="103"/>
    </row>
    <row r="338" spans="1:2" x14ac:dyDescent="0.25">
      <c r="A338" s="103" t="s">
        <v>834</v>
      </c>
      <c r="B338" s="103"/>
    </row>
    <row r="339" spans="1:2" x14ac:dyDescent="0.25">
      <c r="A339" s="103" t="s">
        <v>1072</v>
      </c>
      <c r="B339" s="103"/>
    </row>
    <row r="340" spans="1:2" x14ac:dyDescent="0.25">
      <c r="A340" s="103" t="s">
        <v>1312</v>
      </c>
      <c r="B340" s="103"/>
    </row>
    <row r="341" spans="1:2" x14ac:dyDescent="0.25">
      <c r="A341" s="103" t="s">
        <v>1071</v>
      </c>
      <c r="B341" s="103"/>
    </row>
    <row r="342" spans="1:2" x14ac:dyDescent="0.25">
      <c r="A342" s="103" t="s">
        <v>1177</v>
      </c>
      <c r="B342" s="103"/>
    </row>
    <row r="343" spans="1:2" x14ac:dyDescent="0.25">
      <c r="A343" s="103" t="s">
        <v>1070</v>
      </c>
      <c r="B343" s="103"/>
    </row>
    <row r="344" spans="1:2" x14ac:dyDescent="0.25">
      <c r="A344" s="103" t="s">
        <v>868</v>
      </c>
      <c r="B344" s="103"/>
    </row>
    <row r="345" spans="1:2" x14ac:dyDescent="0.25">
      <c r="A345" s="103" t="s">
        <v>788</v>
      </c>
      <c r="B345" s="103"/>
    </row>
    <row r="346" spans="1:2" x14ac:dyDescent="0.25">
      <c r="A346" s="103" t="s">
        <v>937</v>
      </c>
      <c r="B346" s="103"/>
    </row>
    <row r="347" spans="1:2" x14ac:dyDescent="0.25">
      <c r="A347" s="103" t="s">
        <v>798</v>
      </c>
      <c r="B347" s="103"/>
    </row>
    <row r="348" spans="1:2" x14ac:dyDescent="0.25">
      <c r="A348" s="103" t="s">
        <v>1069</v>
      </c>
      <c r="B348" s="103"/>
    </row>
    <row r="349" spans="1:2" x14ac:dyDescent="0.25">
      <c r="A349" s="103" t="s">
        <v>1229</v>
      </c>
      <c r="B349" s="103"/>
    </row>
    <row r="350" spans="1:2" x14ac:dyDescent="0.25">
      <c r="A350" s="103" t="s">
        <v>1199</v>
      </c>
      <c r="B350" s="103"/>
    </row>
    <row r="351" spans="1:2" x14ac:dyDescent="0.25">
      <c r="A351" s="103" t="s">
        <v>867</v>
      </c>
      <c r="B351" s="103"/>
    </row>
    <row r="352" spans="1:2" x14ac:dyDescent="0.25">
      <c r="A352" s="103" t="s">
        <v>1198</v>
      </c>
      <c r="B352" s="103"/>
    </row>
    <row r="353" spans="1:2" x14ac:dyDescent="0.25">
      <c r="A353" s="103" t="s">
        <v>976</v>
      </c>
      <c r="B353" s="103"/>
    </row>
    <row r="354" spans="1:2" x14ac:dyDescent="0.25">
      <c r="A354" s="103" t="s">
        <v>410</v>
      </c>
      <c r="B354" s="103"/>
    </row>
    <row r="355" spans="1:2" x14ac:dyDescent="0.25">
      <c r="A355" s="103" t="s">
        <v>1189</v>
      </c>
      <c r="B355" s="103"/>
    </row>
    <row r="356" spans="1:2" x14ac:dyDescent="0.25">
      <c r="A356" s="103" t="s">
        <v>1197</v>
      </c>
      <c r="B356" s="101"/>
    </row>
    <row r="357" spans="1:2" x14ac:dyDescent="0.25">
      <c r="A357" s="103" t="s">
        <v>1228</v>
      </c>
      <c r="B357" s="321"/>
    </row>
    <row r="358" spans="1:2" x14ac:dyDescent="0.25">
      <c r="A358" s="103" t="s">
        <v>406</v>
      </c>
      <c r="B358" s="321"/>
    </row>
    <row r="359" spans="1:2" x14ac:dyDescent="0.25">
      <c r="A359" s="103" t="s">
        <v>1221</v>
      </c>
      <c r="B359" s="321"/>
    </row>
    <row r="360" spans="1:2" x14ac:dyDescent="0.25">
      <c r="A360" s="103" t="s">
        <v>1031</v>
      </c>
      <c r="B360" s="103"/>
    </row>
    <row r="361" spans="1:2" x14ac:dyDescent="0.25">
      <c r="A361" s="103" t="s">
        <v>1068</v>
      </c>
      <c r="B361" s="103"/>
    </row>
    <row r="362" spans="1:2" x14ac:dyDescent="0.25">
      <c r="A362" s="103" t="s">
        <v>762</v>
      </c>
      <c r="B362" s="103"/>
    </row>
    <row r="363" spans="1:2" x14ac:dyDescent="0.25">
      <c r="A363" s="103" t="s">
        <v>773</v>
      </c>
      <c r="B363" s="103"/>
    </row>
    <row r="364" spans="1:2" x14ac:dyDescent="0.25">
      <c r="A364" s="103" t="s">
        <v>957</v>
      </c>
      <c r="B364" s="103"/>
    </row>
    <row r="365" spans="1:2" x14ac:dyDescent="0.25">
      <c r="A365" s="103" t="s">
        <v>1330</v>
      </c>
      <c r="B365" s="103"/>
    </row>
    <row r="366" spans="1:2" x14ac:dyDescent="0.25">
      <c r="A366" s="103" t="s">
        <v>887</v>
      </c>
      <c r="B366" s="103"/>
    </row>
    <row r="367" spans="1:2" x14ac:dyDescent="0.25">
      <c r="A367" s="103" t="s">
        <v>927</v>
      </c>
      <c r="B367" s="103"/>
    </row>
    <row r="368" spans="1:2" x14ac:dyDescent="0.25">
      <c r="A368" s="103" t="s">
        <v>908</v>
      </c>
      <c r="B368" s="103"/>
    </row>
    <row r="369" spans="1:2" x14ac:dyDescent="0.25">
      <c r="A369" s="103" t="s">
        <v>936</v>
      </c>
      <c r="B369" s="103"/>
    </row>
    <row r="370" spans="1:2" x14ac:dyDescent="0.25">
      <c r="A370" s="103" t="s">
        <v>1067</v>
      </c>
      <c r="B370" s="103"/>
    </row>
    <row r="371" spans="1:2" x14ac:dyDescent="0.25">
      <c r="A371" s="103" t="s">
        <v>975</v>
      </c>
      <c r="B371" s="103"/>
    </row>
    <row r="372" spans="1:2" x14ac:dyDescent="0.25">
      <c r="A372" s="103" t="s">
        <v>779</v>
      </c>
      <c r="B372" s="103"/>
    </row>
    <row r="373" spans="1:2" x14ac:dyDescent="0.25">
      <c r="A373" s="103" t="s">
        <v>824</v>
      </c>
      <c r="B373" s="103"/>
    </row>
    <row r="374" spans="1:2" x14ac:dyDescent="0.25">
      <c r="A374" s="103" t="s">
        <v>907</v>
      </c>
      <c r="B374" s="103"/>
    </row>
    <row r="375" spans="1:2" x14ac:dyDescent="0.25">
      <c r="A375" s="103" t="s">
        <v>1066</v>
      </c>
      <c r="B375" s="103"/>
    </row>
    <row r="376" spans="1:2" x14ac:dyDescent="0.25">
      <c r="A376" s="103" t="s">
        <v>855</v>
      </c>
      <c r="B376" s="103"/>
    </row>
    <row r="377" spans="1:2" x14ac:dyDescent="0.25">
      <c r="A377" s="103" t="s">
        <v>1176</v>
      </c>
      <c r="B377" s="103"/>
    </row>
    <row r="378" spans="1:2" x14ac:dyDescent="0.25">
      <c r="A378" s="103" t="s">
        <v>906</v>
      </c>
      <c r="B378" s="103"/>
    </row>
    <row r="379" spans="1:2" x14ac:dyDescent="0.25">
      <c r="A379" s="103" t="s">
        <v>1196</v>
      </c>
      <c r="B379" s="103"/>
    </row>
    <row r="380" spans="1:2" x14ac:dyDescent="0.25">
      <c r="A380" s="103" t="s">
        <v>1145</v>
      </c>
      <c r="B380" s="103"/>
    </row>
    <row r="381" spans="1:2" x14ac:dyDescent="0.25">
      <c r="A381" s="103" t="s">
        <v>1164</v>
      </c>
      <c r="B381" s="103"/>
    </row>
    <row r="382" spans="1:2" x14ac:dyDescent="0.25">
      <c r="A382" s="103" t="s">
        <v>806</v>
      </c>
      <c r="B382" s="103"/>
    </row>
    <row r="383" spans="1:2" x14ac:dyDescent="0.25">
      <c r="A383" s="103" t="s">
        <v>877</v>
      </c>
      <c r="B383" s="103"/>
    </row>
    <row r="384" spans="1:2" x14ac:dyDescent="0.25">
      <c r="A384" s="103" t="s">
        <v>787</v>
      </c>
      <c r="B384" s="103"/>
    </row>
    <row r="385" spans="1:2" x14ac:dyDescent="0.25">
      <c r="A385" s="103" t="s">
        <v>933</v>
      </c>
      <c r="B385" s="103"/>
    </row>
    <row r="386" spans="1:2" x14ac:dyDescent="0.25">
      <c r="A386" s="103" t="s">
        <v>378</v>
      </c>
      <c r="B386" s="103"/>
    </row>
    <row r="387" spans="1:2" x14ac:dyDescent="0.25">
      <c r="A387" s="103" t="s">
        <v>961</v>
      </c>
      <c r="B387" s="103"/>
    </row>
    <row r="388" spans="1:2" x14ac:dyDescent="0.25">
      <c r="A388" s="103" t="s">
        <v>797</v>
      </c>
      <c r="B388" s="103"/>
    </row>
    <row r="389" spans="1:2" x14ac:dyDescent="0.25">
      <c r="A389" s="103" t="s">
        <v>1065</v>
      </c>
      <c r="B389" s="103"/>
    </row>
    <row r="390" spans="1:2" x14ac:dyDescent="0.25">
      <c r="A390" s="103" t="s">
        <v>1064</v>
      </c>
      <c r="B390" s="103"/>
    </row>
    <row r="391" spans="1:2" x14ac:dyDescent="0.25">
      <c r="A391" s="103" t="s">
        <v>1063</v>
      </c>
      <c r="B391" s="103"/>
    </row>
    <row r="392" spans="1:2" x14ac:dyDescent="0.25">
      <c r="A392" s="103" t="s">
        <v>959</v>
      </c>
      <c r="B392" s="103"/>
    </row>
    <row r="393" spans="1:2" x14ac:dyDescent="0.25">
      <c r="A393" s="103" t="s">
        <v>1317</v>
      </c>
      <c r="B393" s="103"/>
    </row>
    <row r="394" spans="1:2" x14ac:dyDescent="0.25">
      <c r="A394" s="103" t="s">
        <v>926</v>
      </c>
      <c r="B394" s="103"/>
    </row>
    <row r="395" spans="1:2" x14ac:dyDescent="0.25">
      <c r="A395" s="103" t="s">
        <v>365</v>
      </c>
      <c r="B395" s="103"/>
    </row>
    <row r="396" spans="1:2" x14ac:dyDescent="0.25">
      <c r="A396" s="103" t="s">
        <v>1011</v>
      </c>
      <c r="B396" s="103"/>
    </row>
    <row r="397" spans="1:2" x14ac:dyDescent="0.25">
      <c r="A397" s="103" t="s">
        <v>1318</v>
      </c>
      <c r="B397" s="103"/>
    </row>
    <row r="398" spans="1:2" x14ac:dyDescent="0.25">
      <c r="A398" s="103" t="s">
        <v>363</v>
      </c>
      <c r="B398" s="103"/>
    </row>
    <row r="399" spans="1:2" x14ac:dyDescent="0.25">
      <c r="A399" s="103" t="s">
        <v>901</v>
      </c>
      <c r="B399" s="103"/>
    </row>
    <row r="400" spans="1:2" x14ac:dyDescent="0.25">
      <c r="A400" s="103" t="s">
        <v>341</v>
      </c>
      <c r="B400" s="103"/>
    </row>
    <row r="401" spans="1:2" x14ac:dyDescent="0.25">
      <c r="A401" s="103" t="s">
        <v>854</v>
      </c>
      <c r="B401" s="103"/>
    </row>
    <row r="402" spans="1:2" x14ac:dyDescent="0.25">
      <c r="A402" s="103" t="s">
        <v>761</v>
      </c>
      <c r="B402" s="103"/>
    </row>
    <row r="403" spans="1:2" x14ac:dyDescent="0.25">
      <c r="A403" s="103" t="s">
        <v>853</v>
      </c>
      <c r="B403" s="103"/>
    </row>
    <row r="404" spans="1:2" x14ac:dyDescent="0.25">
      <c r="A404" s="103" t="s">
        <v>974</v>
      </c>
      <c r="B404" s="103"/>
    </row>
    <row r="405" spans="1:2" x14ac:dyDescent="0.25">
      <c r="A405" s="103" t="s">
        <v>883</v>
      </c>
      <c r="B405" s="103"/>
    </row>
    <row r="406" spans="1:2" x14ac:dyDescent="0.25">
      <c r="A406" s="103" t="s">
        <v>320</v>
      </c>
      <c r="B406" s="103"/>
    </row>
    <row r="407" spans="1:2" x14ac:dyDescent="0.25">
      <c r="A407" s="103" t="s">
        <v>1062</v>
      </c>
      <c r="B407" s="103"/>
    </row>
    <row r="408" spans="1:2" x14ac:dyDescent="0.25">
      <c r="A408" s="103" t="s">
        <v>1061</v>
      </c>
      <c r="B408" s="103"/>
    </row>
    <row r="409" spans="1:2" x14ac:dyDescent="0.25">
      <c r="A409" s="103" t="s">
        <v>747</v>
      </c>
      <c r="B409" s="103"/>
    </row>
    <row r="410" spans="1:2" x14ac:dyDescent="0.25">
      <c r="A410" s="103" t="s">
        <v>1060</v>
      </c>
      <c r="B410" s="103"/>
    </row>
    <row r="411" spans="1:2" x14ac:dyDescent="0.25">
      <c r="A411" s="103" t="s">
        <v>935</v>
      </c>
      <c r="B411" s="103"/>
    </row>
    <row r="412" spans="1:2" x14ac:dyDescent="0.25">
      <c r="A412" s="103" t="s">
        <v>875</v>
      </c>
      <c r="B412" s="103"/>
    </row>
    <row r="413" spans="1:2" x14ac:dyDescent="0.25">
      <c r="A413" s="103" t="s">
        <v>873</v>
      </c>
      <c r="B413" s="103"/>
    </row>
    <row r="414" spans="1:2" x14ac:dyDescent="0.25">
      <c r="A414" s="103" t="s">
        <v>833</v>
      </c>
      <c r="B414" s="103"/>
    </row>
    <row r="415" spans="1:2" x14ac:dyDescent="0.25">
      <c r="A415" s="103" t="s">
        <v>923</v>
      </c>
      <c r="B415" s="103"/>
    </row>
    <row r="416" spans="1:2" x14ac:dyDescent="0.25">
      <c r="A416" s="103" t="s">
        <v>973</v>
      </c>
      <c r="B416" s="101"/>
    </row>
    <row r="417" spans="1:2" x14ac:dyDescent="0.25">
      <c r="A417" s="103" t="s">
        <v>1227</v>
      </c>
      <c r="B417" s="321"/>
    </row>
    <row r="418" spans="1:2" x14ac:dyDescent="0.25">
      <c r="A418" s="103" t="s">
        <v>866</v>
      </c>
      <c r="B418" s="321"/>
    </row>
    <row r="419" spans="1:2" x14ac:dyDescent="0.25">
      <c r="A419" s="103" t="s">
        <v>294</v>
      </c>
      <c r="B419" s="321"/>
    </row>
    <row r="420" spans="1:2" x14ac:dyDescent="0.25">
      <c r="A420" s="103" t="s">
        <v>886</v>
      </c>
      <c r="B420" s="103"/>
    </row>
    <row r="421" spans="1:2" x14ac:dyDescent="0.25">
      <c r="A421" s="103" t="s">
        <v>1059</v>
      </c>
      <c r="B421" s="103"/>
    </row>
    <row r="422" spans="1:2" x14ac:dyDescent="0.25">
      <c r="A422" s="103" t="s">
        <v>851</v>
      </c>
      <c r="B422" s="103"/>
    </row>
    <row r="423" spans="1:2" x14ac:dyDescent="0.25">
      <c r="A423" s="103" t="s">
        <v>275</v>
      </c>
      <c r="B423" s="103"/>
    </row>
    <row r="424" spans="1:2" x14ac:dyDescent="0.25">
      <c r="A424" s="103" t="s">
        <v>1195</v>
      </c>
      <c r="B424" s="103"/>
    </row>
    <row r="425" spans="1:2" x14ac:dyDescent="0.25">
      <c r="A425" s="103" t="s">
        <v>1035</v>
      </c>
      <c r="B425" s="101"/>
    </row>
    <row r="426" spans="1:2" x14ac:dyDescent="0.25">
      <c r="A426" s="103" t="s">
        <v>1194</v>
      </c>
      <c r="B426" s="321"/>
    </row>
    <row r="427" spans="1:2" x14ac:dyDescent="0.25">
      <c r="A427" s="103" t="s">
        <v>1010</v>
      </c>
      <c r="B427" s="321"/>
    </row>
    <row r="428" spans="1:2" x14ac:dyDescent="0.25">
      <c r="A428" s="103" t="s">
        <v>1175</v>
      </c>
      <c r="B428" s="321"/>
    </row>
    <row r="429" spans="1:2" x14ac:dyDescent="0.25">
      <c r="A429" s="103" t="s">
        <v>972</v>
      </c>
      <c r="B429" s="321"/>
    </row>
    <row r="430" spans="1:2" x14ac:dyDescent="0.25">
      <c r="A430" s="103" t="s">
        <v>844</v>
      </c>
      <c r="B430" s="101"/>
    </row>
    <row r="431" spans="1:2" x14ac:dyDescent="0.25">
      <c r="A431" s="103" t="s">
        <v>265</v>
      </c>
      <c r="B431" s="321"/>
    </row>
    <row r="432" spans="1:2" x14ac:dyDescent="0.25">
      <c r="A432" s="103" t="s">
        <v>831</v>
      </c>
      <c r="B432" s="321"/>
    </row>
    <row r="433" spans="1:2" x14ac:dyDescent="0.25">
      <c r="A433" s="103" t="s">
        <v>246</v>
      </c>
      <c r="B433" s="321"/>
    </row>
    <row r="434" spans="1:2" x14ac:dyDescent="0.25">
      <c r="A434" s="103" t="s">
        <v>1058</v>
      </c>
      <c r="B434" s="103"/>
    </row>
    <row r="435" spans="1:2" x14ac:dyDescent="0.25">
      <c r="A435" s="103" t="s">
        <v>827</v>
      </c>
      <c r="B435" s="103"/>
    </row>
    <row r="436" spans="1:2" x14ac:dyDescent="0.25">
      <c r="A436" s="103" t="s">
        <v>240</v>
      </c>
      <c r="B436" s="103"/>
    </row>
    <row r="437" spans="1:2" x14ac:dyDescent="0.25">
      <c r="A437" s="103" t="s">
        <v>1057</v>
      </c>
      <c r="B437" s="103"/>
    </row>
    <row r="438" spans="1:2" x14ac:dyDescent="0.25">
      <c r="A438" s="103" t="s">
        <v>845</v>
      </c>
      <c r="B438" s="103"/>
    </row>
    <row r="439" spans="1:2" x14ac:dyDescent="0.25">
      <c r="A439" s="103" t="s">
        <v>1056</v>
      </c>
      <c r="B439" s="103"/>
    </row>
    <row r="440" spans="1:2" x14ac:dyDescent="0.25">
      <c r="A440" s="103" t="s">
        <v>760</v>
      </c>
      <c r="B440" s="103"/>
    </row>
    <row r="441" spans="1:2" x14ac:dyDescent="0.25">
      <c r="A441" s="103" t="s">
        <v>796</v>
      </c>
      <c r="B441" s="103"/>
    </row>
    <row r="442" spans="1:2" x14ac:dyDescent="0.25">
      <c r="A442" s="103" t="s">
        <v>885</v>
      </c>
      <c r="B442" s="101"/>
    </row>
    <row r="443" spans="1:2" x14ac:dyDescent="0.25">
      <c r="A443" s="103" t="s">
        <v>832</v>
      </c>
      <c r="B443" s="321"/>
    </row>
    <row r="444" spans="1:2" x14ac:dyDescent="0.25">
      <c r="A444" s="103" t="s">
        <v>1034</v>
      </c>
      <c r="B444" s="321"/>
    </row>
    <row r="445" spans="1:2" x14ac:dyDescent="0.25">
      <c r="A445" s="103" t="s">
        <v>828</v>
      </c>
      <c r="B445" s="321"/>
    </row>
    <row r="446" spans="1:2" x14ac:dyDescent="0.25">
      <c r="A446" s="103" t="s">
        <v>971</v>
      </c>
      <c r="B446" s="101"/>
    </row>
    <row r="447" spans="1:2" x14ac:dyDescent="0.25">
      <c r="A447" s="103" t="s">
        <v>1009</v>
      </c>
      <c r="B447" s="321"/>
    </row>
    <row r="448" spans="1:2" x14ac:dyDescent="0.25">
      <c r="A448" s="103" t="s">
        <v>795</v>
      </c>
      <c r="B448" s="321"/>
    </row>
    <row r="449" spans="1:2" x14ac:dyDescent="0.25">
      <c r="A449" s="103" t="s">
        <v>1173</v>
      </c>
      <c r="B449" s="321"/>
    </row>
    <row r="450" spans="1:2" x14ac:dyDescent="0.25">
      <c r="A450" s="103" t="s">
        <v>1144</v>
      </c>
      <c r="B450" s="321"/>
    </row>
    <row r="451" spans="1:2" x14ac:dyDescent="0.25">
      <c r="A451" s="103" t="s">
        <v>233</v>
      </c>
      <c r="B451" s="103"/>
    </row>
    <row r="452" spans="1:2" x14ac:dyDescent="0.25">
      <c r="A452" s="103" t="s">
        <v>822</v>
      </c>
      <c r="B452" s="103"/>
    </row>
    <row r="453" spans="1:2" x14ac:dyDescent="0.25">
      <c r="A453" s="103" t="s">
        <v>228</v>
      </c>
      <c r="B453" s="103"/>
    </row>
    <row r="454" spans="1:2" x14ac:dyDescent="0.25">
      <c r="A454" s="103" t="s">
        <v>1055</v>
      </c>
      <c r="B454" s="103"/>
    </row>
    <row r="455" spans="1:2" x14ac:dyDescent="0.25">
      <c r="A455" s="103" t="s">
        <v>1054</v>
      </c>
      <c r="B455" s="103"/>
    </row>
    <row r="456" spans="1:2" x14ac:dyDescent="0.25">
      <c r="A456" s="103" t="s">
        <v>759</v>
      </c>
      <c r="B456" s="103"/>
    </row>
    <row r="457" spans="1:2" x14ac:dyDescent="0.25">
      <c r="A457" s="103" t="s">
        <v>221</v>
      </c>
      <c r="B457" s="103"/>
    </row>
    <row r="458" spans="1:2" x14ac:dyDescent="0.25">
      <c r="A458" s="103" t="s">
        <v>884</v>
      </c>
      <c r="B458" s="103"/>
    </row>
    <row r="459" spans="1:2" x14ac:dyDescent="0.25">
      <c r="A459" s="103" t="s">
        <v>212</v>
      </c>
      <c r="B459" s="103"/>
    </row>
    <row r="460" spans="1:2" x14ac:dyDescent="0.25">
      <c r="A460" s="103" t="s">
        <v>1007</v>
      </c>
      <c r="B460" s="103"/>
    </row>
    <row r="461" spans="1:2" x14ac:dyDescent="0.25">
      <c r="A461" s="103" t="s">
        <v>843</v>
      </c>
      <c r="B461" s="103"/>
    </row>
    <row r="462" spans="1:2" x14ac:dyDescent="0.25">
      <c r="A462" s="103" t="s">
        <v>794</v>
      </c>
      <c r="B462" s="103"/>
    </row>
    <row r="463" spans="1:2" x14ac:dyDescent="0.25">
      <c r="A463" s="103" t="s">
        <v>199</v>
      </c>
      <c r="B463" s="103"/>
    </row>
    <row r="464" spans="1:2" x14ac:dyDescent="0.25">
      <c r="A464" s="103" t="s">
        <v>768</v>
      </c>
      <c r="B464" s="103"/>
    </row>
    <row r="465" spans="1:2" x14ac:dyDescent="0.25">
      <c r="A465" s="103" t="s">
        <v>1053</v>
      </c>
      <c r="B465" s="103"/>
    </row>
    <row r="466" spans="1:2" x14ac:dyDescent="0.25">
      <c r="A466" s="103" t="s">
        <v>1052</v>
      </c>
      <c r="B466" s="103"/>
    </row>
    <row r="467" spans="1:2" x14ac:dyDescent="0.25">
      <c r="A467" s="103" t="s">
        <v>1187</v>
      </c>
      <c r="B467" s="103"/>
    </row>
    <row r="468" spans="1:2" x14ac:dyDescent="0.25">
      <c r="A468" s="103" t="s">
        <v>1051</v>
      </c>
      <c r="B468" s="103"/>
    </row>
    <row r="469" spans="1:2" x14ac:dyDescent="0.25">
      <c r="A469" s="103" t="s">
        <v>852</v>
      </c>
      <c r="B469" s="103"/>
    </row>
    <row r="470" spans="1:2" x14ac:dyDescent="0.25">
      <c r="A470" s="103" t="s">
        <v>1004</v>
      </c>
      <c r="B470" s="103"/>
    </row>
    <row r="471" spans="1:2" x14ac:dyDescent="0.25">
      <c r="A471" s="103" t="s">
        <v>187</v>
      </c>
      <c r="B471" s="103"/>
    </row>
    <row r="472" spans="1:2" x14ac:dyDescent="0.25">
      <c r="A472" s="103" t="s">
        <v>970</v>
      </c>
      <c r="B472" s="103"/>
    </row>
    <row r="473" spans="1:2" x14ac:dyDescent="0.25">
      <c r="A473" s="103" t="s">
        <v>876</v>
      </c>
      <c r="B473" s="103"/>
    </row>
    <row r="474" spans="1:2" x14ac:dyDescent="0.25">
      <c r="A474" s="103" t="s">
        <v>805</v>
      </c>
      <c r="B474" s="101"/>
    </row>
    <row r="475" spans="1:2" x14ac:dyDescent="0.25">
      <c r="A475" s="103" t="s">
        <v>830</v>
      </c>
      <c r="B475" s="321"/>
    </row>
    <row r="476" spans="1:2" x14ac:dyDescent="0.25">
      <c r="A476" s="103" t="s">
        <v>1130</v>
      </c>
      <c r="B476" s="321"/>
    </row>
    <row r="477" spans="1:2" x14ac:dyDescent="0.25">
      <c r="A477" s="103" t="s">
        <v>182</v>
      </c>
      <c r="B477" s="321"/>
    </row>
    <row r="478" spans="1:2" x14ac:dyDescent="0.25">
      <c r="A478" s="103" t="s">
        <v>1219</v>
      </c>
      <c r="B478" s="101"/>
    </row>
    <row r="479" spans="1:2" x14ac:dyDescent="0.25">
      <c r="A479" s="103" t="s">
        <v>1143</v>
      </c>
      <c r="B479" s="321"/>
    </row>
    <row r="480" spans="1:2" x14ac:dyDescent="0.25">
      <c r="A480" s="103" t="s">
        <v>1142</v>
      </c>
      <c r="B480" s="321"/>
    </row>
    <row r="481" spans="1:2" x14ac:dyDescent="0.25">
      <c r="A481" s="103" t="s">
        <v>778</v>
      </c>
      <c r="B481" s="321"/>
    </row>
    <row r="482" spans="1:2" x14ac:dyDescent="0.25">
      <c r="A482" s="103" t="s">
        <v>175</v>
      </c>
      <c r="B482" s="321"/>
    </row>
    <row r="483" spans="1:2" x14ac:dyDescent="0.25">
      <c r="A483" s="103" t="s">
        <v>934</v>
      </c>
      <c r="B483" s="103"/>
    </row>
    <row r="484" spans="1:2" x14ac:dyDescent="0.25">
      <c r="A484" s="103" t="s">
        <v>1050</v>
      </c>
      <c r="B484" s="103"/>
    </row>
    <row r="485" spans="1:2" x14ac:dyDescent="0.25">
      <c r="A485" s="103" t="s">
        <v>757</v>
      </c>
      <c r="B485" s="103"/>
    </row>
    <row r="486" spans="1:2" x14ac:dyDescent="0.25">
      <c r="A486" s="103" t="s">
        <v>1319</v>
      </c>
      <c r="B486" s="103"/>
    </row>
    <row r="487" spans="1:2" x14ac:dyDescent="0.25">
      <c r="A487" s="103" t="s">
        <v>1049</v>
      </c>
      <c r="B487" s="103"/>
    </row>
    <row r="488" spans="1:2" x14ac:dyDescent="0.25">
      <c r="A488" s="103" t="s">
        <v>874</v>
      </c>
      <c r="B488" s="103"/>
    </row>
    <row r="489" spans="1:2" x14ac:dyDescent="0.25">
      <c r="A489" s="103" t="s">
        <v>1162</v>
      </c>
      <c r="B489" s="103"/>
    </row>
    <row r="490" spans="1:2" x14ac:dyDescent="0.25">
      <c r="A490" s="103" t="s">
        <v>1354</v>
      </c>
      <c r="B490" s="103"/>
    </row>
    <row r="491" spans="1:2" x14ac:dyDescent="0.25">
      <c r="A491" s="103" t="s">
        <v>999</v>
      </c>
      <c r="B491" s="103"/>
    </row>
    <row r="492" spans="1:2" x14ac:dyDescent="0.25">
      <c r="A492" s="103" t="s">
        <v>771</v>
      </c>
      <c r="B492" s="103"/>
    </row>
    <row r="493" spans="1:2" x14ac:dyDescent="0.25">
      <c r="A493" s="103" t="s">
        <v>169</v>
      </c>
      <c r="B493" s="103"/>
    </row>
    <row r="494" spans="1:2" x14ac:dyDescent="0.25">
      <c r="A494" s="103" t="s">
        <v>813</v>
      </c>
      <c r="B494" s="103"/>
    </row>
    <row r="495" spans="1:2" x14ac:dyDescent="0.25">
      <c r="A495" s="103" t="s">
        <v>161</v>
      </c>
      <c r="B495" s="103"/>
    </row>
    <row r="496" spans="1:2" x14ac:dyDescent="0.25">
      <c r="A496" s="103" t="s">
        <v>786</v>
      </c>
      <c r="B496" s="103"/>
    </row>
    <row r="497" spans="1:2" x14ac:dyDescent="0.25">
      <c r="A497" s="103" t="s">
        <v>969</v>
      </c>
      <c r="B497" s="103"/>
    </row>
    <row r="498" spans="1:2" x14ac:dyDescent="0.25">
      <c r="A498" s="103" t="s">
        <v>905</v>
      </c>
      <c r="B498" s="103"/>
    </row>
    <row r="499" spans="1:2" x14ac:dyDescent="0.25">
      <c r="A499" s="103" t="s">
        <v>1030</v>
      </c>
      <c r="B499" s="103"/>
    </row>
    <row r="500" spans="1:2" x14ac:dyDescent="0.25">
      <c r="A500" s="103" t="s">
        <v>1225</v>
      </c>
      <c r="B500" s="103"/>
    </row>
    <row r="501" spans="1:2" x14ac:dyDescent="0.25">
      <c r="A501" s="103" t="s">
        <v>904</v>
      </c>
      <c r="B501" s="103"/>
    </row>
    <row r="502" spans="1:2" x14ac:dyDescent="0.25">
      <c r="A502" s="103" t="s">
        <v>804</v>
      </c>
      <c r="B502" s="103"/>
    </row>
    <row r="503" spans="1:2" x14ac:dyDescent="0.25">
      <c r="A503" s="103" t="s">
        <v>802</v>
      </c>
      <c r="B503" s="103"/>
    </row>
    <row r="504" spans="1:2" x14ac:dyDescent="0.25">
      <c r="A504" s="103" t="s">
        <v>147</v>
      </c>
      <c r="B504" s="103"/>
    </row>
    <row r="505" spans="1:2" x14ac:dyDescent="0.25">
      <c r="A505" s="103" t="s">
        <v>1048</v>
      </c>
      <c r="B505" s="103"/>
    </row>
    <row r="506" spans="1:2" x14ac:dyDescent="0.25">
      <c r="A506" s="103" t="s">
        <v>903</v>
      </c>
      <c r="B506" s="103"/>
    </row>
    <row r="507" spans="1:2" x14ac:dyDescent="0.25">
      <c r="A507" s="103" t="s">
        <v>968</v>
      </c>
      <c r="B507" s="103"/>
    </row>
    <row r="508" spans="1:2" x14ac:dyDescent="0.25">
      <c r="A508" s="103" t="s">
        <v>772</v>
      </c>
      <c r="B508" s="103"/>
    </row>
    <row r="509" spans="1:2" x14ac:dyDescent="0.25">
      <c r="A509" s="103" t="s">
        <v>882</v>
      </c>
      <c r="B509" s="103"/>
    </row>
    <row r="510" spans="1:2" x14ac:dyDescent="0.25">
      <c r="A510" s="103" t="s">
        <v>1047</v>
      </c>
      <c r="B510" s="103"/>
    </row>
    <row r="511" spans="1:2" x14ac:dyDescent="0.25">
      <c r="A511" s="103" t="s">
        <v>1192</v>
      </c>
      <c r="B511" s="103"/>
    </row>
    <row r="512" spans="1:2" x14ac:dyDescent="0.25">
      <c r="A512" s="103" t="s">
        <v>1140</v>
      </c>
      <c r="B512" s="103"/>
    </row>
    <row r="513" spans="1:2" x14ac:dyDescent="0.25">
      <c r="A513" s="103" t="s">
        <v>784</v>
      </c>
      <c r="B513" s="103"/>
    </row>
    <row r="514" spans="1:2" x14ac:dyDescent="0.25">
      <c r="A514" s="103" t="s">
        <v>826</v>
      </c>
      <c r="B514" s="103"/>
    </row>
    <row r="515" spans="1:2" x14ac:dyDescent="0.25">
      <c r="A515" s="103" t="s">
        <v>812</v>
      </c>
      <c r="B515" s="103"/>
    </row>
    <row r="516" spans="1:2" x14ac:dyDescent="0.25">
      <c r="A516" s="103" t="s">
        <v>1046</v>
      </c>
      <c r="B516" s="103"/>
    </row>
    <row r="517" spans="1:2" x14ac:dyDescent="0.25">
      <c r="A517" s="103" t="s">
        <v>1045</v>
      </c>
      <c r="B517" s="103"/>
    </row>
    <row r="518" spans="1:2" x14ac:dyDescent="0.25">
      <c r="A518" s="103" t="s">
        <v>755</v>
      </c>
      <c r="B518" s="103"/>
    </row>
    <row r="519" spans="1:2" x14ac:dyDescent="0.25">
      <c r="A519" s="103" t="s">
        <v>1044</v>
      </c>
      <c r="B519" s="103"/>
    </row>
    <row r="520" spans="1:2" x14ac:dyDescent="0.25">
      <c r="A520" s="103" t="s">
        <v>967</v>
      </c>
      <c r="B520" s="103"/>
    </row>
    <row r="521" spans="1:2" x14ac:dyDescent="0.25">
      <c r="A521" s="103" t="s">
        <v>1155</v>
      </c>
      <c r="B521" s="103"/>
    </row>
    <row r="522" spans="1:2" x14ac:dyDescent="0.25">
      <c r="A522" s="103" t="s">
        <v>749</v>
      </c>
      <c r="B522" s="103"/>
    </row>
    <row r="523" spans="1:2" x14ac:dyDescent="0.25">
      <c r="A523" s="103" t="s">
        <v>1042</v>
      </c>
      <c r="B523" s="103"/>
    </row>
    <row r="524" spans="1:2" x14ac:dyDescent="0.25">
      <c r="A524" s="103" t="s">
        <v>1325</v>
      </c>
      <c r="B524" s="103"/>
    </row>
    <row r="525" spans="1:2" x14ac:dyDescent="0.25">
      <c r="A525" s="103" t="s">
        <v>1211</v>
      </c>
      <c r="B525" s="103"/>
    </row>
    <row r="526" spans="1:2" x14ac:dyDescent="0.25">
      <c r="A526" s="103" t="s">
        <v>1028</v>
      </c>
      <c r="B526" s="103"/>
    </row>
    <row r="527" spans="1:2" x14ac:dyDescent="0.25">
      <c r="A527" s="103" t="s">
        <v>1170</v>
      </c>
      <c r="B527" s="103"/>
    </row>
    <row r="528" spans="1:2" x14ac:dyDescent="0.25">
      <c r="A528" s="103" t="s">
        <v>1334</v>
      </c>
      <c r="B528" s="101"/>
    </row>
    <row r="529" spans="1:2" x14ac:dyDescent="0.25">
      <c r="A529" s="103" t="s">
        <v>754</v>
      </c>
      <c r="B529" s="321"/>
    </row>
    <row r="530" spans="1:2" x14ac:dyDescent="0.25">
      <c r="A530" s="103" t="s">
        <v>770</v>
      </c>
      <c r="B530" s="321"/>
    </row>
    <row r="531" spans="1:2" x14ac:dyDescent="0.25">
      <c r="A531" s="103" t="s">
        <v>752</v>
      </c>
      <c r="B531" s="321"/>
    </row>
    <row r="532" spans="1:2" x14ac:dyDescent="0.25">
      <c r="A532" s="103" t="s">
        <v>1331</v>
      </c>
      <c r="B532" s="321"/>
    </row>
    <row r="533" spans="1:2" x14ac:dyDescent="0.25">
      <c r="A533" s="103" t="s">
        <v>139</v>
      </c>
      <c r="B533" s="321"/>
    </row>
    <row r="534" spans="1:2" x14ac:dyDescent="0.25">
      <c r="A534" s="103" t="s">
        <v>965</v>
      </c>
      <c r="B534" s="103"/>
    </row>
    <row r="535" spans="1:2" x14ac:dyDescent="0.25">
      <c r="A535" s="103" t="s">
        <v>1321</v>
      </c>
      <c r="B535" s="103"/>
    </row>
    <row r="536" spans="1:2" x14ac:dyDescent="0.25">
      <c r="A536" s="103" t="s">
        <v>810</v>
      </c>
      <c r="B536" s="103"/>
    </row>
    <row r="537" spans="1:2" x14ac:dyDescent="0.25">
      <c r="A537" s="103" t="s">
        <v>781</v>
      </c>
      <c r="B537" s="103"/>
    </row>
    <row r="538" spans="1:2" x14ac:dyDescent="0.25">
      <c r="A538" s="103" t="s">
        <v>748</v>
      </c>
      <c r="B538" s="103"/>
    </row>
    <row r="539" spans="1:2" x14ac:dyDescent="0.25">
      <c r="A539" s="103" t="s">
        <v>902</v>
      </c>
      <c r="B539" s="103"/>
    </row>
    <row r="540" spans="1:2" x14ac:dyDescent="0.25">
      <c r="A540" s="103" t="s">
        <v>900</v>
      </c>
      <c r="B540" s="103"/>
    </row>
    <row r="541" spans="1:2" x14ac:dyDescent="0.25">
      <c r="A541" s="103"/>
      <c r="B541" s="103"/>
    </row>
    <row r="542" spans="1:2" x14ac:dyDescent="0.25">
      <c r="A542" s="103"/>
      <c r="B542" s="103"/>
    </row>
    <row r="543" spans="1:2" x14ac:dyDescent="0.25">
      <c r="A543" s="103"/>
      <c r="B543" s="103"/>
    </row>
    <row r="544" spans="1:2" x14ac:dyDescent="0.25">
      <c r="A544" s="103"/>
      <c r="B544" s="103"/>
    </row>
    <row r="545" spans="1:2" x14ac:dyDescent="0.25">
      <c r="A545" s="103"/>
      <c r="B545" s="103"/>
    </row>
    <row r="546" spans="1:2" x14ac:dyDescent="0.25">
      <c r="A546" s="103"/>
      <c r="B546" s="103"/>
    </row>
    <row r="547" spans="1:2" x14ac:dyDescent="0.25">
      <c r="A547" s="103"/>
      <c r="B547" s="103"/>
    </row>
    <row r="548" spans="1:2" x14ac:dyDescent="0.25">
      <c r="A548" s="103"/>
      <c r="B548" s="103"/>
    </row>
    <row r="549" spans="1:2" x14ac:dyDescent="0.25">
      <c r="A549" s="103"/>
      <c r="B549" s="103"/>
    </row>
    <row r="550" spans="1:2" x14ac:dyDescent="0.25">
      <c r="A550" s="103"/>
      <c r="B550" s="103"/>
    </row>
    <row r="551" spans="1:2" x14ac:dyDescent="0.25">
      <c r="A551" s="103"/>
      <c r="B551" s="103"/>
    </row>
    <row r="552" spans="1:2" x14ac:dyDescent="0.25">
      <c r="A552" s="103"/>
      <c r="B552" s="103"/>
    </row>
    <row r="553" spans="1:2" x14ac:dyDescent="0.25">
      <c r="A553" s="103"/>
      <c r="B553" s="103"/>
    </row>
    <row r="554" spans="1:2" x14ac:dyDescent="0.25">
      <c r="A554" s="103"/>
      <c r="B554" s="103"/>
    </row>
    <row r="555" spans="1:2" x14ac:dyDescent="0.25">
      <c r="A555" s="103"/>
      <c r="B555" s="103"/>
    </row>
    <row r="556" spans="1:2" x14ac:dyDescent="0.25">
      <c r="A556" s="103"/>
      <c r="B556" s="103"/>
    </row>
    <row r="557" spans="1:2" x14ac:dyDescent="0.25">
      <c r="A557" s="103"/>
      <c r="B557" s="103"/>
    </row>
    <row r="558" spans="1:2" x14ac:dyDescent="0.25">
      <c r="A558" s="103"/>
      <c r="B558" s="103"/>
    </row>
    <row r="559" spans="1:2" x14ac:dyDescent="0.25">
      <c r="A559" s="103"/>
      <c r="B559" s="101"/>
    </row>
    <row r="560" spans="1:2" x14ac:dyDescent="0.25">
      <c r="A560" s="103"/>
      <c r="B560" s="321"/>
    </row>
    <row r="561" spans="1:2" x14ac:dyDescent="0.25">
      <c r="A561" s="103"/>
      <c r="B561" s="321"/>
    </row>
    <row r="562" spans="1:2" x14ac:dyDescent="0.25">
      <c r="A562" s="103"/>
      <c r="B562" s="321"/>
    </row>
    <row r="563" spans="1:2" x14ac:dyDescent="0.25">
      <c r="A563" s="103"/>
      <c r="B563" s="321"/>
    </row>
    <row r="564" spans="1:2" x14ac:dyDescent="0.25">
      <c r="A564" s="103"/>
      <c r="B564" s="103"/>
    </row>
    <row r="565" spans="1:2" x14ac:dyDescent="0.25">
      <c r="A565" s="103"/>
      <c r="B565" s="103"/>
    </row>
    <row r="566" spans="1:2" x14ac:dyDescent="0.25">
      <c r="A566" s="103"/>
      <c r="B566" s="103"/>
    </row>
    <row r="567" spans="1:2" x14ac:dyDescent="0.25">
      <c r="A567" s="103"/>
      <c r="B567" s="103"/>
    </row>
    <row r="568" spans="1:2" x14ac:dyDescent="0.25">
      <c r="A568" s="103"/>
      <c r="B568" s="103"/>
    </row>
    <row r="569" spans="1:2" x14ac:dyDescent="0.25">
      <c r="A569" s="103"/>
      <c r="B569" s="103"/>
    </row>
    <row r="570" spans="1:2" x14ac:dyDescent="0.25">
      <c r="A570" s="103"/>
      <c r="B570" s="103"/>
    </row>
    <row r="571" spans="1:2" x14ac:dyDescent="0.25">
      <c r="A571" s="103"/>
      <c r="B571" s="103"/>
    </row>
    <row r="572" spans="1:2" x14ac:dyDescent="0.25">
      <c r="A572" s="103"/>
      <c r="B572" s="103"/>
    </row>
    <row r="573" spans="1:2" x14ac:dyDescent="0.25">
      <c r="A573" s="103"/>
      <c r="B573" s="103"/>
    </row>
    <row r="574" spans="1:2" x14ac:dyDescent="0.25">
      <c r="A574" s="103"/>
      <c r="B574" s="103"/>
    </row>
    <row r="575" spans="1:2" x14ac:dyDescent="0.25">
      <c r="A575" s="103"/>
      <c r="B575" s="103"/>
    </row>
    <row r="576" spans="1:2" x14ac:dyDescent="0.25">
      <c r="A576" s="103"/>
      <c r="B576" s="103"/>
    </row>
    <row r="577" spans="1:2" x14ac:dyDescent="0.25">
      <c r="A577" s="103"/>
      <c r="B577" s="101"/>
    </row>
    <row r="578" spans="1:2" x14ac:dyDescent="0.25">
      <c r="A578" s="103"/>
      <c r="B578" s="321"/>
    </row>
    <row r="579" spans="1:2" x14ac:dyDescent="0.25">
      <c r="A579" s="103"/>
      <c r="B579" s="321"/>
    </row>
    <row r="580" spans="1:2" x14ac:dyDescent="0.25">
      <c r="A580" s="103"/>
      <c r="B580" s="321"/>
    </row>
    <row r="581" spans="1:2" x14ac:dyDescent="0.25">
      <c r="A581" s="103"/>
      <c r="B581" s="321"/>
    </row>
    <row r="582" spans="1:2" x14ac:dyDescent="0.25">
      <c r="A582" s="103"/>
      <c r="B582" s="103"/>
    </row>
    <row r="583" spans="1:2" x14ac:dyDescent="0.25">
      <c r="A583" s="103"/>
      <c r="B583" s="103"/>
    </row>
    <row r="584" spans="1:2" x14ac:dyDescent="0.25">
      <c r="A584" s="103"/>
      <c r="B584" s="103"/>
    </row>
    <row r="585" spans="1:2" x14ac:dyDescent="0.25">
      <c r="A585" s="103"/>
      <c r="B585" s="103"/>
    </row>
    <row r="586" spans="1:2" x14ac:dyDescent="0.25">
      <c r="A586" s="103"/>
      <c r="B586" s="103"/>
    </row>
    <row r="587" spans="1:2" x14ac:dyDescent="0.25">
      <c r="A587" s="103"/>
      <c r="B587" s="103"/>
    </row>
    <row r="588" spans="1:2" x14ac:dyDescent="0.25">
      <c r="A588" s="103"/>
      <c r="B588" s="103"/>
    </row>
    <row r="589" spans="1:2" x14ac:dyDescent="0.25">
      <c r="A589" s="103"/>
      <c r="B589" s="103"/>
    </row>
    <row r="590" spans="1:2" x14ac:dyDescent="0.25">
      <c r="A590" s="103"/>
      <c r="B590" s="103"/>
    </row>
    <row r="591" spans="1:2" x14ac:dyDescent="0.25">
      <c r="A591" s="103"/>
      <c r="B591" s="103"/>
    </row>
    <row r="592" spans="1:2" x14ac:dyDescent="0.25">
      <c r="A592" s="103"/>
      <c r="B592" s="103"/>
    </row>
    <row r="593" spans="1:2" x14ac:dyDescent="0.25">
      <c r="A593" s="103"/>
      <c r="B593" s="103"/>
    </row>
    <row r="594" spans="1:2" x14ac:dyDescent="0.25">
      <c r="A594" s="103"/>
      <c r="B594" s="103"/>
    </row>
    <row r="595" spans="1:2" x14ac:dyDescent="0.25">
      <c r="A595" s="103"/>
      <c r="B595" s="103"/>
    </row>
    <row r="596" spans="1:2" x14ac:dyDescent="0.25">
      <c r="A596" s="103"/>
      <c r="B596" s="103"/>
    </row>
    <row r="597" spans="1:2" x14ac:dyDescent="0.25">
      <c r="A597" s="103"/>
      <c r="B597" s="103"/>
    </row>
    <row r="598" spans="1:2" x14ac:dyDescent="0.25">
      <c r="A598" s="103"/>
      <c r="B598" s="103"/>
    </row>
    <row r="599" spans="1:2" x14ac:dyDescent="0.25">
      <c r="A599" s="103"/>
      <c r="B599" s="103"/>
    </row>
    <row r="600" spans="1:2" x14ac:dyDescent="0.25">
      <c r="A600" s="103"/>
      <c r="B600" s="103"/>
    </row>
    <row r="601" spans="1:2" x14ac:dyDescent="0.25">
      <c r="A601" s="103"/>
      <c r="B601" s="103"/>
    </row>
    <row r="602" spans="1:2" x14ac:dyDescent="0.25">
      <c r="A602" s="103"/>
      <c r="B602" s="103"/>
    </row>
    <row r="603" spans="1:2" x14ac:dyDescent="0.25">
      <c r="A603" s="103"/>
      <c r="B603" s="103"/>
    </row>
    <row r="604" spans="1:2" x14ac:dyDescent="0.25">
      <c r="A604" s="103"/>
      <c r="B604" s="103"/>
    </row>
    <row r="605" spans="1:2" x14ac:dyDescent="0.25">
      <c r="A605" s="103"/>
      <c r="B605" s="103"/>
    </row>
    <row r="606" spans="1:2" x14ac:dyDescent="0.25">
      <c r="A606" s="103"/>
      <c r="B606" s="103"/>
    </row>
    <row r="607" spans="1:2" x14ac:dyDescent="0.25">
      <c r="A607" s="103"/>
      <c r="B607" s="103"/>
    </row>
    <row r="608" spans="1:2" x14ac:dyDescent="0.25">
      <c r="A608" s="103"/>
      <c r="B608" s="103"/>
    </row>
    <row r="609" spans="1:2" x14ac:dyDescent="0.25">
      <c r="A609" s="103"/>
      <c r="B609" s="103"/>
    </row>
    <row r="610" spans="1:2" x14ac:dyDescent="0.25">
      <c r="A610" s="103"/>
      <c r="B610" s="103"/>
    </row>
    <row r="611" spans="1:2" x14ac:dyDescent="0.25">
      <c r="A611" s="103"/>
      <c r="B611" s="103"/>
    </row>
    <row r="612" spans="1:2" x14ac:dyDescent="0.25">
      <c r="A612" s="103"/>
      <c r="B612" s="103"/>
    </row>
    <row r="613" spans="1:2" x14ac:dyDescent="0.25">
      <c r="A613" s="103"/>
      <c r="B613" s="103"/>
    </row>
    <row r="614" spans="1:2" x14ac:dyDescent="0.25">
      <c r="A614" s="103"/>
      <c r="B614" s="103"/>
    </row>
    <row r="615" spans="1:2" x14ac:dyDescent="0.25">
      <c r="A615" s="103"/>
      <c r="B615" s="101"/>
    </row>
    <row r="616" spans="1:2" x14ac:dyDescent="0.25">
      <c r="A616" s="103"/>
      <c r="B616" s="321"/>
    </row>
    <row r="617" spans="1:2" x14ac:dyDescent="0.25">
      <c r="A617" s="103"/>
      <c r="B617" s="321"/>
    </row>
    <row r="618" spans="1:2" x14ac:dyDescent="0.25">
      <c r="A618" s="103"/>
      <c r="B618" s="321"/>
    </row>
    <row r="619" spans="1:2" x14ac:dyDescent="0.25">
      <c r="A619" s="103"/>
      <c r="B619" s="103"/>
    </row>
    <row r="620" spans="1:2" x14ac:dyDescent="0.25">
      <c r="A620" s="103"/>
      <c r="B620" s="103"/>
    </row>
    <row r="621" spans="1:2" x14ac:dyDescent="0.25">
      <c r="A621" s="103"/>
      <c r="B621" s="103"/>
    </row>
    <row r="622" spans="1:2" x14ac:dyDescent="0.25">
      <c r="A622" s="103"/>
      <c r="B622" s="103"/>
    </row>
    <row r="623" spans="1:2" x14ac:dyDescent="0.25">
      <c r="A623" s="103"/>
      <c r="B623" s="103"/>
    </row>
    <row r="624" spans="1:2" x14ac:dyDescent="0.25">
      <c r="A624" s="103"/>
      <c r="B624" s="103"/>
    </row>
    <row r="625" spans="1:2" x14ac:dyDescent="0.25">
      <c r="A625" s="103"/>
      <c r="B625" s="103"/>
    </row>
    <row r="626" spans="1:2" x14ac:dyDescent="0.25">
      <c r="A626" s="103"/>
      <c r="B626" s="103"/>
    </row>
    <row r="627" spans="1:2" x14ac:dyDescent="0.25">
      <c r="A627" s="103"/>
      <c r="B627" s="103"/>
    </row>
    <row r="628" spans="1:2" x14ac:dyDescent="0.25">
      <c r="A628" s="103"/>
      <c r="B628" s="103"/>
    </row>
    <row r="629" spans="1:2" x14ac:dyDescent="0.25">
      <c r="A629" s="103"/>
      <c r="B629" s="103"/>
    </row>
    <row r="630" spans="1:2" x14ac:dyDescent="0.25">
      <c r="A630" s="103"/>
      <c r="B630" s="103"/>
    </row>
    <row r="631" spans="1:2" x14ac:dyDescent="0.25">
      <c r="A631" s="103"/>
      <c r="B631" s="103"/>
    </row>
    <row r="632" spans="1:2" x14ac:dyDescent="0.25">
      <c r="A632" s="103"/>
      <c r="B632" s="103"/>
    </row>
    <row r="633" spans="1:2" x14ac:dyDescent="0.25">
      <c r="A633" s="103"/>
      <c r="B633" s="101"/>
    </row>
    <row r="634" spans="1:2" x14ac:dyDescent="0.25">
      <c r="A634" s="103"/>
      <c r="B634" s="321"/>
    </row>
    <row r="635" spans="1:2" x14ac:dyDescent="0.25">
      <c r="A635" s="103"/>
      <c r="B635" s="321"/>
    </row>
    <row r="636" spans="1:2" x14ac:dyDescent="0.25">
      <c r="A636" s="103"/>
      <c r="B636" s="321"/>
    </row>
    <row r="637" spans="1:2" x14ac:dyDescent="0.25">
      <c r="A637" s="103"/>
      <c r="B637" s="103"/>
    </row>
    <row r="638" spans="1:2" x14ac:dyDescent="0.25">
      <c r="A638" s="103"/>
      <c r="B638" s="103"/>
    </row>
    <row r="639" spans="1:2" x14ac:dyDescent="0.25">
      <c r="A639" s="103"/>
      <c r="B639" s="103"/>
    </row>
    <row r="640" spans="1:2" x14ac:dyDescent="0.25">
      <c r="A640" s="103"/>
      <c r="B640" s="103"/>
    </row>
    <row r="641" spans="1:2" x14ac:dyDescent="0.25">
      <c r="A641" s="103"/>
      <c r="B641" s="103"/>
    </row>
    <row r="642" spans="1:2" x14ac:dyDescent="0.25">
      <c r="A642" s="103"/>
      <c r="B642" s="103"/>
    </row>
    <row r="643" spans="1:2" x14ac:dyDescent="0.25">
      <c r="A643" s="103"/>
      <c r="B643" s="103"/>
    </row>
    <row r="644" spans="1:2" x14ac:dyDescent="0.25">
      <c r="A644" s="103"/>
      <c r="B644" s="103"/>
    </row>
    <row r="645" spans="1:2" x14ac:dyDescent="0.25">
      <c r="A645" s="103"/>
      <c r="B645" s="103"/>
    </row>
    <row r="646" spans="1:2" x14ac:dyDescent="0.25">
      <c r="A646" s="103"/>
      <c r="B646" s="103"/>
    </row>
    <row r="647" spans="1:2" x14ac:dyDescent="0.25">
      <c r="A647" s="103"/>
      <c r="B647" s="103"/>
    </row>
    <row r="648" spans="1:2" x14ac:dyDescent="0.25">
      <c r="A648" s="103"/>
      <c r="B648" s="103"/>
    </row>
    <row r="649" spans="1:2" x14ac:dyDescent="0.25">
      <c r="A649" s="103"/>
      <c r="B649" s="103"/>
    </row>
    <row r="650" spans="1:2" x14ac:dyDescent="0.25">
      <c r="A650" s="103"/>
      <c r="B650" s="103"/>
    </row>
    <row r="651" spans="1:2" x14ac:dyDescent="0.25">
      <c r="A651" s="103"/>
      <c r="B651" s="103"/>
    </row>
    <row r="652" spans="1:2" x14ac:dyDescent="0.25">
      <c r="A652" s="103"/>
      <c r="B652" s="103"/>
    </row>
    <row r="653" spans="1:2" x14ac:dyDescent="0.25">
      <c r="A653" s="103"/>
      <c r="B653" s="103"/>
    </row>
    <row r="654" spans="1:2" x14ac:dyDescent="0.25">
      <c r="A654" s="103"/>
      <c r="B654" s="103"/>
    </row>
    <row r="655" spans="1:2" x14ac:dyDescent="0.25">
      <c r="A655" s="103"/>
      <c r="B655" s="103"/>
    </row>
    <row r="656" spans="1:2" x14ac:dyDescent="0.25">
      <c r="A656" s="103"/>
      <c r="B656" s="103"/>
    </row>
    <row r="657" spans="1:2" x14ac:dyDescent="0.25">
      <c r="A657" s="103"/>
      <c r="B657" s="103"/>
    </row>
    <row r="658" spans="1:2" x14ac:dyDescent="0.25">
      <c r="A658" s="103"/>
      <c r="B658" s="103"/>
    </row>
    <row r="659" spans="1:2" x14ac:dyDescent="0.25">
      <c r="A659" s="103"/>
      <c r="B659" s="103"/>
    </row>
    <row r="660" spans="1:2" x14ac:dyDescent="0.25">
      <c r="A660" s="103"/>
      <c r="B660" s="103"/>
    </row>
    <row r="661" spans="1:2" x14ac:dyDescent="0.25">
      <c r="A661" s="103"/>
      <c r="B661" s="103"/>
    </row>
    <row r="662" spans="1:2" x14ac:dyDescent="0.25">
      <c r="A662" s="103"/>
      <c r="B662" s="103"/>
    </row>
    <row r="663" spans="1:2" x14ac:dyDescent="0.25">
      <c r="A663" s="103"/>
      <c r="B663" s="103"/>
    </row>
    <row r="664" spans="1:2" x14ac:dyDescent="0.25">
      <c r="A664" s="103"/>
      <c r="B664" s="103"/>
    </row>
    <row r="665" spans="1:2" x14ac:dyDescent="0.25">
      <c r="A665" s="103"/>
      <c r="B665" s="103"/>
    </row>
    <row r="666" spans="1:2" x14ac:dyDescent="0.25">
      <c r="A666" s="103"/>
      <c r="B666" s="101"/>
    </row>
    <row r="667" spans="1:2" x14ac:dyDescent="0.25">
      <c r="A667" s="103"/>
      <c r="B667" s="321"/>
    </row>
    <row r="668" spans="1:2" x14ac:dyDescent="0.25">
      <c r="A668" s="103"/>
      <c r="B668" s="321"/>
    </row>
    <row r="669" spans="1:2" x14ac:dyDescent="0.25">
      <c r="A669" s="103"/>
      <c r="B669" s="321"/>
    </row>
    <row r="670" spans="1:2" x14ac:dyDescent="0.25">
      <c r="A670" s="103"/>
      <c r="B670" s="321"/>
    </row>
    <row r="671" spans="1:2" x14ac:dyDescent="0.25">
      <c r="A671" s="103"/>
      <c r="B671" s="101"/>
    </row>
    <row r="672" spans="1:2" x14ac:dyDescent="0.25">
      <c r="A672" s="103"/>
      <c r="B672" s="321"/>
    </row>
    <row r="673" spans="1:2" x14ac:dyDescent="0.25">
      <c r="A673" s="103"/>
      <c r="B673" s="321"/>
    </row>
    <row r="674" spans="1:2" x14ac:dyDescent="0.25">
      <c r="A674" s="103"/>
      <c r="B674" s="321"/>
    </row>
    <row r="675" spans="1:2" x14ac:dyDescent="0.25">
      <c r="A675" s="103"/>
      <c r="B675" s="321"/>
    </row>
    <row r="676" spans="1:2" x14ac:dyDescent="0.25">
      <c r="A676" s="103"/>
      <c r="B676" s="321"/>
    </row>
    <row r="677" spans="1:2" x14ac:dyDescent="0.25">
      <c r="A677" s="103"/>
      <c r="B677" s="321"/>
    </row>
    <row r="678" spans="1:2" x14ac:dyDescent="0.25">
      <c r="A678" s="103"/>
      <c r="B678" s="103"/>
    </row>
    <row r="679" spans="1:2" x14ac:dyDescent="0.25">
      <c r="A679" s="103"/>
      <c r="B679" s="103"/>
    </row>
    <row r="680" spans="1:2" x14ac:dyDescent="0.25">
      <c r="A680" s="103"/>
      <c r="B680" s="103"/>
    </row>
    <row r="681" spans="1:2" x14ac:dyDescent="0.25">
      <c r="A681" s="103"/>
      <c r="B681" s="103"/>
    </row>
    <row r="682" spans="1:2" x14ac:dyDescent="0.25">
      <c r="A682" s="103"/>
      <c r="B682" s="103"/>
    </row>
    <row r="683" spans="1:2" x14ac:dyDescent="0.25">
      <c r="A683" s="103"/>
      <c r="B683" s="103"/>
    </row>
    <row r="684" spans="1:2" x14ac:dyDescent="0.25">
      <c r="A684" s="103"/>
      <c r="B684" s="103"/>
    </row>
    <row r="685" spans="1:2" x14ac:dyDescent="0.25">
      <c r="A685" s="103"/>
      <c r="B685" s="103"/>
    </row>
    <row r="686" spans="1:2" x14ac:dyDescent="0.25">
      <c r="A686" s="103"/>
      <c r="B686" s="103"/>
    </row>
    <row r="687" spans="1:2" x14ac:dyDescent="0.25">
      <c r="A687" s="103"/>
      <c r="B687" s="103"/>
    </row>
    <row r="688" spans="1:2" x14ac:dyDescent="0.25">
      <c r="A688" s="103"/>
      <c r="B688" s="103"/>
    </row>
    <row r="689" spans="1:2" x14ac:dyDescent="0.25">
      <c r="A689" s="103"/>
      <c r="B689" s="103"/>
    </row>
    <row r="690" spans="1:2" x14ac:dyDescent="0.25">
      <c r="A690" s="103"/>
      <c r="B690" s="103"/>
    </row>
    <row r="691" spans="1:2" x14ac:dyDescent="0.25">
      <c r="A691" s="103"/>
      <c r="B691" s="103"/>
    </row>
    <row r="692" spans="1:2" x14ac:dyDescent="0.25">
      <c r="A692" s="103"/>
      <c r="B692" s="103"/>
    </row>
    <row r="693" spans="1:2" x14ac:dyDescent="0.25">
      <c r="A693" s="103"/>
      <c r="B693" s="103"/>
    </row>
    <row r="694" spans="1:2" x14ac:dyDescent="0.25">
      <c r="A694" s="103"/>
      <c r="B694" s="101"/>
    </row>
    <row r="695" spans="1:2" x14ac:dyDescent="0.25">
      <c r="A695" s="103"/>
      <c r="B695" s="321"/>
    </row>
    <row r="696" spans="1:2" x14ac:dyDescent="0.25">
      <c r="A696" s="103"/>
      <c r="B696" s="321"/>
    </row>
    <row r="697" spans="1:2" x14ac:dyDescent="0.25">
      <c r="A697" s="103"/>
      <c r="B697" s="321"/>
    </row>
    <row r="698" spans="1:2" x14ac:dyDescent="0.25">
      <c r="A698" s="103"/>
      <c r="B698" s="103"/>
    </row>
    <row r="699" spans="1:2" x14ac:dyDescent="0.25">
      <c r="A699" s="103"/>
      <c r="B699" s="103"/>
    </row>
    <row r="700" spans="1:2" x14ac:dyDescent="0.25">
      <c r="A700" s="103"/>
      <c r="B700" s="103"/>
    </row>
    <row r="701" spans="1:2" x14ac:dyDescent="0.25">
      <c r="A701" s="103"/>
      <c r="B701" s="103"/>
    </row>
    <row r="702" spans="1:2" x14ac:dyDescent="0.25">
      <c r="A702" s="103"/>
      <c r="B702" s="103"/>
    </row>
    <row r="703" spans="1:2" x14ac:dyDescent="0.25">
      <c r="A703" s="103"/>
      <c r="B703" s="103"/>
    </row>
    <row r="704" spans="1:2" x14ac:dyDescent="0.25">
      <c r="A704" s="103"/>
      <c r="B704" s="103"/>
    </row>
    <row r="705" spans="1:2" x14ac:dyDescent="0.25">
      <c r="A705" s="103"/>
      <c r="B705" s="103"/>
    </row>
    <row r="706" spans="1:2" x14ac:dyDescent="0.25">
      <c r="A706" s="103"/>
      <c r="B706" s="103"/>
    </row>
    <row r="707" spans="1:2" x14ac:dyDescent="0.25">
      <c r="A707" s="103"/>
      <c r="B707" s="103"/>
    </row>
    <row r="708" spans="1:2" x14ac:dyDescent="0.25">
      <c r="A708" s="103"/>
      <c r="B708" s="103"/>
    </row>
    <row r="709" spans="1:2" x14ac:dyDescent="0.25">
      <c r="A709" s="103"/>
      <c r="B709" s="103"/>
    </row>
    <row r="710" spans="1:2" x14ac:dyDescent="0.25">
      <c r="A710" s="103"/>
      <c r="B710" s="103"/>
    </row>
    <row r="711" spans="1:2" x14ac:dyDescent="0.25">
      <c r="A711" s="103"/>
      <c r="B711" s="103"/>
    </row>
    <row r="712" spans="1:2" x14ac:dyDescent="0.25">
      <c r="A712" s="103"/>
      <c r="B712" s="101"/>
    </row>
    <row r="713" spans="1:2" x14ac:dyDescent="0.25">
      <c r="A713" s="103"/>
      <c r="B713" s="321"/>
    </row>
    <row r="714" spans="1:2" x14ac:dyDescent="0.25">
      <c r="A714" s="103"/>
      <c r="B714" s="321"/>
    </row>
    <row r="715" spans="1:2" x14ac:dyDescent="0.25">
      <c r="A715" s="103"/>
      <c r="B715" s="321"/>
    </row>
    <row r="716" spans="1:2" x14ac:dyDescent="0.25">
      <c r="A716" s="103"/>
      <c r="B716" s="103"/>
    </row>
    <row r="717" spans="1:2" x14ac:dyDescent="0.25">
      <c r="A717" s="103"/>
      <c r="B717" s="103"/>
    </row>
    <row r="718" spans="1:2" x14ac:dyDescent="0.25">
      <c r="A718" s="103"/>
      <c r="B718" s="103"/>
    </row>
    <row r="719" spans="1:2" x14ac:dyDescent="0.25">
      <c r="A719" s="103"/>
      <c r="B719" s="103"/>
    </row>
    <row r="720" spans="1:2" x14ac:dyDescent="0.25">
      <c r="A720" s="103"/>
      <c r="B720" s="103"/>
    </row>
    <row r="721" spans="1:2" x14ac:dyDescent="0.25">
      <c r="A721" s="103"/>
      <c r="B721" s="103"/>
    </row>
    <row r="722" spans="1:2" x14ac:dyDescent="0.25">
      <c r="A722" s="103"/>
      <c r="B722" s="103"/>
    </row>
    <row r="723" spans="1:2" x14ac:dyDescent="0.25">
      <c r="A723" s="103"/>
      <c r="B723" s="103"/>
    </row>
    <row r="724" spans="1:2" x14ac:dyDescent="0.25">
      <c r="A724" s="103"/>
      <c r="B724" s="103"/>
    </row>
    <row r="725" spans="1:2" x14ac:dyDescent="0.25">
      <c r="A725" s="103"/>
      <c r="B725" s="103"/>
    </row>
    <row r="726" spans="1:2" x14ac:dyDescent="0.25">
      <c r="A726" s="103"/>
      <c r="B726" s="103"/>
    </row>
    <row r="727" spans="1:2" x14ac:dyDescent="0.25">
      <c r="A727" s="103"/>
      <c r="B727" s="103"/>
    </row>
    <row r="728" spans="1:2" x14ac:dyDescent="0.25">
      <c r="A728" s="103"/>
      <c r="B728" s="103"/>
    </row>
    <row r="729" spans="1:2" x14ac:dyDescent="0.25">
      <c r="A729" s="103"/>
      <c r="B729" s="103"/>
    </row>
    <row r="730" spans="1:2" x14ac:dyDescent="0.25">
      <c r="A730" s="103"/>
      <c r="B730" s="103"/>
    </row>
    <row r="731" spans="1:2" x14ac:dyDescent="0.25">
      <c r="A731" s="103"/>
      <c r="B731" s="103"/>
    </row>
    <row r="732" spans="1:2" x14ac:dyDescent="0.25">
      <c r="A732" s="103"/>
      <c r="B732" s="103"/>
    </row>
    <row r="733" spans="1:2" x14ac:dyDescent="0.25">
      <c r="A733" s="103"/>
      <c r="B733" s="103"/>
    </row>
    <row r="734" spans="1:2" x14ac:dyDescent="0.25">
      <c r="A734" s="103"/>
      <c r="B734" s="103"/>
    </row>
    <row r="735" spans="1:2" x14ac:dyDescent="0.25">
      <c r="A735" s="103"/>
      <c r="B735" s="103"/>
    </row>
    <row r="736" spans="1:2" x14ac:dyDescent="0.25">
      <c r="A736" s="103"/>
      <c r="B736" s="103"/>
    </row>
    <row r="737" spans="1:2" x14ac:dyDescent="0.25">
      <c r="A737" s="103"/>
      <c r="B737" s="103"/>
    </row>
    <row r="738" spans="1:2" x14ac:dyDescent="0.25">
      <c r="A738" s="103"/>
      <c r="B738" s="103"/>
    </row>
    <row r="739" spans="1:2" x14ac:dyDescent="0.25">
      <c r="A739" s="103"/>
      <c r="B739" s="103"/>
    </row>
    <row r="740" spans="1:2" x14ac:dyDescent="0.25">
      <c r="A740" s="103"/>
      <c r="B740" s="103"/>
    </row>
    <row r="741" spans="1:2" x14ac:dyDescent="0.25">
      <c r="A741" s="103"/>
      <c r="B741" s="103"/>
    </row>
    <row r="742" spans="1:2" x14ac:dyDescent="0.25">
      <c r="A742" s="103"/>
      <c r="B742" s="103"/>
    </row>
    <row r="743" spans="1:2" x14ac:dyDescent="0.25">
      <c r="A743" s="103"/>
      <c r="B743" s="103"/>
    </row>
    <row r="744" spans="1:2" x14ac:dyDescent="0.25">
      <c r="A744" s="103"/>
      <c r="B744" s="103"/>
    </row>
    <row r="745" spans="1:2" x14ac:dyDescent="0.25">
      <c r="A745" s="103"/>
      <c r="B745" s="103"/>
    </row>
    <row r="746" spans="1:2" x14ac:dyDescent="0.25">
      <c r="A746" s="103"/>
      <c r="B746" s="103"/>
    </row>
    <row r="747" spans="1:2" x14ac:dyDescent="0.25">
      <c r="A747" s="103"/>
      <c r="B747" s="103"/>
    </row>
    <row r="748" spans="1:2" x14ac:dyDescent="0.25">
      <c r="A748" s="103"/>
      <c r="B748" s="103"/>
    </row>
    <row r="749" spans="1:2" x14ac:dyDescent="0.25">
      <c r="A749" s="103"/>
      <c r="B749" s="103"/>
    </row>
    <row r="750" spans="1:2" x14ac:dyDescent="0.25">
      <c r="A750" s="103"/>
      <c r="B750" s="103"/>
    </row>
    <row r="751" spans="1:2" x14ac:dyDescent="0.25">
      <c r="A751" s="103"/>
      <c r="B751" s="103"/>
    </row>
    <row r="752" spans="1:2" x14ac:dyDescent="0.25">
      <c r="A752" s="103"/>
      <c r="B752" s="103"/>
    </row>
    <row r="753" spans="1:2" x14ac:dyDescent="0.25">
      <c r="A753" s="103"/>
      <c r="B753" s="103"/>
    </row>
    <row r="754" spans="1:2" x14ac:dyDescent="0.25">
      <c r="A754" s="103"/>
      <c r="B754" s="103"/>
    </row>
    <row r="755" spans="1:2" x14ac:dyDescent="0.25">
      <c r="A755" s="103"/>
      <c r="B755" s="103"/>
    </row>
    <row r="756" spans="1:2" x14ac:dyDescent="0.25">
      <c r="A756" s="103"/>
      <c r="B756" s="103"/>
    </row>
    <row r="757" spans="1:2" x14ac:dyDescent="0.25">
      <c r="A757" s="103"/>
      <c r="B757" s="103"/>
    </row>
    <row r="758" spans="1:2" x14ac:dyDescent="0.25">
      <c r="A758" s="103"/>
      <c r="B758" s="103"/>
    </row>
    <row r="759" spans="1:2" x14ac:dyDescent="0.25">
      <c r="A759" s="103"/>
      <c r="B759" s="103"/>
    </row>
    <row r="760" spans="1:2" x14ac:dyDescent="0.25">
      <c r="A760" s="103"/>
      <c r="B760" s="103"/>
    </row>
    <row r="761" spans="1:2" x14ac:dyDescent="0.25">
      <c r="A761" s="103"/>
      <c r="B761" s="103"/>
    </row>
    <row r="762" spans="1:2" x14ac:dyDescent="0.25">
      <c r="A762" s="103"/>
      <c r="B762" s="103"/>
    </row>
    <row r="763" spans="1:2" x14ac:dyDescent="0.25">
      <c r="A763" s="103"/>
      <c r="B763" s="103"/>
    </row>
    <row r="764" spans="1:2" x14ac:dyDescent="0.25">
      <c r="A764" s="103"/>
      <c r="B764" s="103"/>
    </row>
    <row r="765" spans="1:2" x14ac:dyDescent="0.25">
      <c r="A765" s="103"/>
      <c r="B765" s="103"/>
    </row>
    <row r="766" spans="1:2" x14ac:dyDescent="0.25">
      <c r="A766" s="103"/>
      <c r="B766" s="103"/>
    </row>
    <row r="767" spans="1:2" x14ac:dyDescent="0.25">
      <c r="A767" s="103"/>
      <c r="B767" s="103"/>
    </row>
    <row r="768" spans="1:2" x14ac:dyDescent="0.25">
      <c r="A768" s="103"/>
      <c r="B768" s="103"/>
    </row>
    <row r="769" spans="1:2" x14ac:dyDescent="0.25">
      <c r="A769" s="103"/>
      <c r="B769" s="103"/>
    </row>
    <row r="770" spans="1:2" x14ac:dyDescent="0.25">
      <c r="A770" s="103"/>
      <c r="B770" s="103"/>
    </row>
    <row r="771" spans="1:2" x14ac:dyDescent="0.25">
      <c r="A771" s="103"/>
      <c r="B771" s="103"/>
    </row>
    <row r="772" spans="1:2" x14ac:dyDescent="0.25">
      <c r="A772" s="103"/>
      <c r="B772" s="101"/>
    </row>
    <row r="773" spans="1:2" x14ac:dyDescent="0.25">
      <c r="A773" s="103"/>
      <c r="B773" s="321"/>
    </row>
    <row r="774" spans="1:2" x14ac:dyDescent="0.25">
      <c r="A774" s="103"/>
      <c r="B774" s="321"/>
    </row>
    <row r="775" spans="1:2" x14ac:dyDescent="0.25">
      <c r="A775" s="103"/>
      <c r="B775" s="321"/>
    </row>
    <row r="776" spans="1:2" x14ac:dyDescent="0.25">
      <c r="A776" s="103"/>
      <c r="B776" s="321"/>
    </row>
    <row r="777" spans="1:2" x14ac:dyDescent="0.25">
      <c r="A777" s="103"/>
      <c r="B777" s="103"/>
    </row>
    <row r="778" spans="1:2" x14ac:dyDescent="0.25">
      <c r="A778" s="103"/>
      <c r="B778" s="103"/>
    </row>
    <row r="779" spans="1:2" x14ac:dyDescent="0.25">
      <c r="A779" s="103"/>
      <c r="B779" s="103"/>
    </row>
    <row r="780" spans="1:2" x14ac:dyDescent="0.25">
      <c r="A780" s="103"/>
      <c r="B780" s="103"/>
    </row>
    <row r="781" spans="1:2" x14ac:dyDescent="0.25">
      <c r="A781" s="103"/>
      <c r="B781" s="103"/>
    </row>
    <row r="782" spans="1:2" x14ac:dyDescent="0.25">
      <c r="A782" s="103"/>
      <c r="B782" s="103"/>
    </row>
    <row r="783" spans="1:2" x14ac:dyDescent="0.25">
      <c r="A783" s="103"/>
      <c r="B783" s="103"/>
    </row>
    <row r="784" spans="1:2" x14ac:dyDescent="0.25">
      <c r="A784" s="103"/>
      <c r="B784" s="103"/>
    </row>
    <row r="785" spans="1:2" x14ac:dyDescent="0.25">
      <c r="A785" s="103"/>
      <c r="B785" s="101"/>
    </row>
    <row r="786" spans="1:2" x14ac:dyDescent="0.25">
      <c r="A786" s="103"/>
      <c r="B786" s="321"/>
    </row>
    <row r="787" spans="1:2" x14ac:dyDescent="0.25">
      <c r="A787" s="103"/>
      <c r="B787" s="321"/>
    </row>
    <row r="788" spans="1:2" x14ac:dyDescent="0.25">
      <c r="A788" s="103"/>
      <c r="B788" s="321"/>
    </row>
    <row r="789" spans="1:2" x14ac:dyDescent="0.25">
      <c r="A789" s="103"/>
      <c r="B789" s="103"/>
    </row>
    <row r="790" spans="1:2" x14ac:dyDescent="0.25">
      <c r="A790" s="103"/>
      <c r="B790" s="103"/>
    </row>
    <row r="791" spans="1:2" x14ac:dyDescent="0.25">
      <c r="A791" s="103"/>
      <c r="B791" s="103"/>
    </row>
    <row r="792" spans="1:2" x14ac:dyDescent="0.25">
      <c r="A792" s="103"/>
      <c r="B792" s="103"/>
    </row>
    <row r="793" spans="1:2" x14ac:dyDescent="0.25">
      <c r="A793" s="103"/>
      <c r="B793" s="103"/>
    </row>
    <row r="794" spans="1:2" x14ac:dyDescent="0.25">
      <c r="A794" s="103"/>
      <c r="B794" s="103"/>
    </row>
    <row r="795" spans="1:2" x14ac:dyDescent="0.25">
      <c r="A795" s="103"/>
      <c r="B795" s="103"/>
    </row>
    <row r="796" spans="1:2" x14ac:dyDescent="0.25">
      <c r="A796" s="103"/>
      <c r="B796" s="103"/>
    </row>
    <row r="797" spans="1:2" x14ac:dyDescent="0.25">
      <c r="A797" s="103"/>
      <c r="B797" s="101"/>
    </row>
    <row r="798" spans="1:2" x14ac:dyDescent="0.25">
      <c r="A798" s="103"/>
      <c r="B798" s="321"/>
    </row>
    <row r="799" spans="1:2" x14ac:dyDescent="0.25">
      <c r="A799" s="103"/>
      <c r="B799" s="321"/>
    </row>
    <row r="800" spans="1:2" x14ac:dyDescent="0.25">
      <c r="A800" s="103"/>
      <c r="B800" s="321"/>
    </row>
    <row r="801" spans="1:2" x14ac:dyDescent="0.25">
      <c r="A801" s="103"/>
      <c r="B801" s="101"/>
    </row>
    <row r="802" spans="1:2" x14ac:dyDescent="0.25">
      <c r="A802" s="103"/>
      <c r="B802" s="321"/>
    </row>
    <row r="803" spans="1:2" x14ac:dyDescent="0.25">
      <c r="A803" s="103"/>
      <c r="B803" s="321"/>
    </row>
    <row r="804" spans="1:2" x14ac:dyDescent="0.25">
      <c r="A804" s="103"/>
      <c r="B804" s="321"/>
    </row>
    <row r="805" spans="1:2" x14ac:dyDescent="0.25">
      <c r="A805" s="103"/>
      <c r="B805" s="103"/>
    </row>
    <row r="806" spans="1:2" x14ac:dyDescent="0.25">
      <c r="A806" s="103"/>
      <c r="B806" s="103"/>
    </row>
    <row r="807" spans="1:2" x14ac:dyDescent="0.25">
      <c r="A807" s="103"/>
      <c r="B807" s="103"/>
    </row>
    <row r="808" spans="1:2" x14ac:dyDescent="0.25">
      <c r="A808" s="103"/>
      <c r="B808" s="103"/>
    </row>
    <row r="809" spans="1:2" x14ac:dyDescent="0.25">
      <c r="A809" s="103"/>
      <c r="B809" s="101"/>
    </row>
    <row r="810" spans="1:2" x14ac:dyDescent="0.25">
      <c r="A810" s="103"/>
      <c r="B810" s="321"/>
    </row>
    <row r="811" spans="1:2" x14ac:dyDescent="0.25">
      <c r="A811" s="103"/>
      <c r="B811" s="321"/>
    </row>
    <row r="812" spans="1:2" x14ac:dyDescent="0.25">
      <c r="A812" s="103"/>
      <c r="B812" s="321"/>
    </row>
    <row r="813" spans="1:2" x14ac:dyDescent="0.25">
      <c r="A813" s="103"/>
      <c r="B813" s="321"/>
    </row>
    <row r="814" spans="1:2" x14ac:dyDescent="0.25">
      <c r="A814" s="103"/>
      <c r="B814" s="101"/>
    </row>
    <row r="815" spans="1:2" x14ac:dyDescent="0.25">
      <c r="A815" s="103"/>
      <c r="B815" s="321"/>
    </row>
    <row r="816" spans="1:2" x14ac:dyDescent="0.25">
      <c r="A816" s="103"/>
      <c r="B816" s="321"/>
    </row>
    <row r="817" spans="1:2" x14ac:dyDescent="0.25">
      <c r="A817" s="103"/>
      <c r="B817" s="321"/>
    </row>
    <row r="818" spans="1:2" x14ac:dyDescent="0.25">
      <c r="A818" s="103"/>
      <c r="B818" s="321"/>
    </row>
    <row r="819" spans="1:2" x14ac:dyDescent="0.25">
      <c r="A819" s="103"/>
      <c r="B819" s="103"/>
    </row>
    <row r="820" spans="1:2" x14ac:dyDescent="0.25">
      <c r="A820" s="103"/>
      <c r="B820" s="103"/>
    </row>
    <row r="821" spans="1:2" x14ac:dyDescent="0.25">
      <c r="A821" s="103"/>
      <c r="B821" s="103"/>
    </row>
    <row r="822" spans="1:2" x14ac:dyDescent="0.25">
      <c r="A822" s="103"/>
      <c r="B822" s="103"/>
    </row>
    <row r="823" spans="1:2" x14ac:dyDescent="0.25">
      <c r="A823" s="103"/>
      <c r="B823" s="103"/>
    </row>
    <row r="824" spans="1:2" x14ac:dyDescent="0.25">
      <c r="A824" s="103"/>
      <c r="B824" s="103"/>
    </row>
    <row r="825" spans="1:2" x14ac:dyDescent="0.25">
      <c r="A825" s="103"/>
      <c r="B825" s="103"/>
    </row>
    <row r="826" spans="1:2" x14ac:dyDescent="0.25">
      <c r="A826" s="103"/>
      <c r="B826" s="103"/>
    </row>
    <row r="827" spans="1:2" x14ac:dyDescent="0.25">
      <c r="A827" s="103"/>
      <c r="B827" s="103"/>
    </row>
    <row r="828" spans="1:2" x14ac:dyDescent="0.25">
      <c r="A828" s="103"/>
      <c r="B828" s="103"/>
    </row>
    <row r="829" spans="1:2" x14ac:dyDescent="0.25">
      <c r="A829" s="103"/>
      <c r="B829" s="103"/>
    </row>
    <row r="830" spans="1:2" x14ac:dyDescent="0.25">
      <c r="A830" s="103"/>
      <c r="B830" s="103"/>
    </row>
    <row r="831" spans="1:2" x14ac:dyDescent="0.25">
      <c r="A831" s="103"/>
      <c r="B831" s="103"/>
    </row>
    <row r="832" spans="1:2" x14ac:dyDescent="0.25">
      <c r="A832" s="103"/>
      <c r="B832" s="103"/>
    </row>
    <row r="833" spans="1:2" x14ac:dyDescent="0.25">
      <c r="A833" s="103"/>
      <c r="B833" s="103"/>
    </row>
    <row r="834" spans="1:2" x14ac:dyDescent="0.25">
      <c r="A834" s="103"/>
      <c r="B834" s="103"/>
    </row>
    <row r="835" spans="1:2" x14ac:dyDescent="0.25">
      <c r="A835" s="103"/>
      <c r="B835" s="103"/>
    </row>
    <row r="836" spans="1:2" x14ac:dyDescent="0.25">
      <c r="A836" s="103"/>
      <c r="B836" s="103"/>
    </row>
    <row r="837" spans="1:2" x14ac:dyDescent="0.25">
      <c r="A837" s="103"/>
      <c r="B837" s="103"/>
    </row>
    <row r="838" spans="1:2" x14ac:dyDescent="0.25">
      <c r="A838" s="103"/>
      <c r="B838" s="103"/>
    </row>
    <row r="839" spans="1:2" x14ac:dyDescent="0.25">
      <c r="A839" s="103"/>
      <c r="B839" s="103"/>
    </row>
    <row r="840" spans="1:2" x14ac:dyDescent="0.25">
      <c r="A840" s="103"/>
      <c r="B840" s="103"/>
    </row>
    <row r="841" spans="1:2" x14ac:dyDescent="0.25">
      <c r="A841" s="103"/>
      <c r="B841" s="101"/>
    </row>
    <row r="842" spans="1:2" x14ac:dyDescent="0.25">
      <c r="A842" s="103"/>
      <c r="B842" s="321"/>
    </row>
    <row r="843" spans="1:2" x14ac:dyDescent="0.25">
      <c r="A843" s="103"/>
      <c r="B843" s="321"/>
    </row>
    <row r="844" spans="1:2" x14ac:dyDescent="0.25">
      <c r="A844" s="103"/>
      <c r="B844" s="321"/>
    </row>
    <row r="845" spans="1:2" x14ac:dyDescent="0.25">
      <c r="A845" s="103"/>
      <c r="B845" s="321"/>
    </row>
    <row r="846" spans="1:2" x14ac:dyDescent="0.25">
      <c r="A846" s="103"/>
      <c r="B846" s="103"/>
    </row>
    <row r="847" spans="1:2" x14ac:dyDescent="0.25">
      <c r="A847" s="103"/>
      <c r="B847" s="103"/>
    </row>
    <row r="848" spans="1:2" x14ac:dyDescent="0.25">
      <c r="A848" s="103"/>
      <c r="B848" s="103"/>
    </row>
    <row r="849" spans="1:2" x14ac:dyDescent="0.25">
      <c r="A849" s="103"/>
      <c r="B849" s="103"/>
    </row>
    <row r="850" spans="1:2" x14ac:dyDescent="0.25">
      <c r="A850" s="103"/>
      <c r="B850" s="103"/>
    </row>
    <row r="851" spans="1:2" x14ac:dyDescent="0.25">
      <c r="A851" s="103"/>
      <c r="B851" s="101"/>
    </row>
    <row r="852" spans="1:2" x14ac:dyDescent="0.25">
      <c r="A852" s="103"/>
      <c r="B852" s="321"/>
    </row>
    <row r="853" spans="1:2" x14ac:dyDescent="0.25">
      <c r="A853" s="103"/>
      <c r="B853" s="321"/>
    </row>
    <row r="854" spans="1:2" x14ac:dyDescent="0.25">
      <c r="A854" s="103"/>
      <c r="B854" s="321"/>
    </row>
    <row r="855" spans="1:2" x14ac:dyDescent="0.25">
      <c r="A855" s="103"/>
      <c r="B855" s="321"/>
    </row>
    <row r="856" spans="1:2" x14ac:dyDescent="0.25">
      <c r="A856" s="103"/>
      <c r="B856" s="103"/>
    </row>
    <row r="857" spans="1:2" x14ac:dyDescent="0.25">
      <c r="A857" s="103"/>
      <c r="B857" s="103"/>
    </row>
    <row r="858" spans="1:2" x14ac:dyDescent="0.25">
      <c r="A858" s="103"/>
      <c r="B858" s="103"/>
    </row>
    <row r="859" spans="1:2" x14ac:dyDescent="0.25">
      <c r="A859" s="103"/>
      <c r="B859" s="103"/>
    </row>
    <row r="860" spans="1:2" x14ac:dyDescent="0.25">
      <c r="A860" s="103"/>
      <c r="B860" s="103"/>
    </row>
    <row r="861" spans="1:2" x14ac:dyDescent="0.25">
      <c r="A861" s="103"/>
      <c r="B861" s="103"/>
    </row>
    <row r="862" spans="1:2" x14ac:dyDescent="0.25">
      <c r="A862" s="103"/>
      <c r="B862" s="103"/>
    </row>
    <row r="863" spans="1:2" x14ac:dyDescent="0.25">
      <c r="A863" s="103"/>
      <c r="B863" s="103"/>
    </row>
    <row r="864" spans="1:2" x14ac:dyDescent="0.25">
      <c r="A864" s="103"/>
      <c r="B864" s="103"/>
    </row>
    <row r="865" spans="1:2" x14ac:dyDescent="0.25">
      <c r="A865" s="103"/>
      <c r="B865" s="103"/>
    </row>
    <row r="866" spans="1:2" x14ac:dyDescent="0.25">
      <c r="A866" s="103"/>
      <c r="B866" s="103"/>
    </row>
    <row r="867" spans="1:2" x14ac:dyDescent="0.25">
      <c r="A867" s="103"/>
      <c r="B867" s="103"/>
    </row>
    <row r="868" spans="1:2" x14ac:dyDescent="0.25">
      <c r="A868" s="103"/>
      <c r="B868" s="103"/>
    </row>
    <row r="869" spans="1:2" x14ac:dyDescent="0.25">
      <c r="A869" s="103"/>
      <c r="B869" s="103"/>
    </row>
    <row r="870" spans="1:2" x14ac:dyDescent="0.25">
      <c r="A870" s="103"/>
      <c r="B870" s="103"/>
    </row>
    <row r="871" spans="1:2" x14ac:dyDescent="0.25">
      <c r="A871" s="103"/>
      <c r="B871" s="103"/>
    </row>
    <row r="872" spans="1:2" x14ac:dyDescent="0.25">
      <c r="A872" s="103"/>
      <c r="B872" s="103"/>
    </row>
    <row r="873" spans="1:2" x14ac:dyDescent="0.25">
      <c r="A873" s="103"/>
      <c r="B873" s="103"/>
    </row>
    <row r="874" spans="1:2" x14ac:dyDescent="0.25">
      <c r="A874" s="103"/>
      <c r="B874" s="103"/>
    </row>
    <row r="875" spans="1:2" x14ac:dyDescent="0.25">
      <c r="A875" s="103"/>
      <c r="B875" s="103"/>
    </row>
    <row r="876" spans="1:2" x14ac:dyDescent="0.25">
      <c r="A876" s="103"/>
      <c r="B876" s="103"/>
    </row>
    <row r="877" spans="1:2" x14ac:dyDescent="0.25">
      <c r="A877" s="103"/>
      <c r="B877" s="103"/>
    </row>
    <row r="878" spans="1:2" x14ac:dyDescent="0.25">
      <c r="A878" s="103"/>
      <c r="B878" s="103"/>
    </row>
    <row r="879" spans="1:2" x14ac:dyDescent="0.25">
      <c r="A879" s="103"/>
      <c r="B879" s="103"/>
    </row>
    <row r="880" spans="1:2" x14ac:dyDescent="0.25">
      <c r="A880" s="103"/>
      <c r="B880" s="103"/>
    </row>
    <row r="881" spans="1:2" x14ac:dyDescent="0.25">
      <c r="A881" s="103"/>
      <c r="B881" s="103"/>
    </row>
    <row r="882" spans="1:2" x14ac:dyDescent="0.25">
      <c r="A882" s="103"/>
      <c r="B882" s="101"/>
    </row>
    <row r="883" spans="1:2" x14ac:dyDescent="0.25">
      <c r="A883" s="103"/>
      <c r="B883" s="321"/>
    </row>
    <row r="884" spans="1:2" x14ac:dyDescent="0.25">
      <c r="A884" s="103"/>
      <c r="B884" s="321"/>
    </row>
    <row r="885" spans="1:2" x14ac:dyDescent="0.25">
      <c r="A885" s="103"/>
      <c r="B885" s="321"/>
    </row>
    <row r="886" spans="1:2" x14ac:dyDescent="0.25">
      <c r="A886" s="103"/>
      <c r="B886" s="321"/>
    </row>
    <row r="887" spans="1:2" x14ac:dyDescent="0.25">
      <c r="A887" s="103"/>
      <c r="B887" s="101"/>
    </row>
    <row r="888" spans="1:2" x14ac:dyDescent="0.25">
      <c r="A888" s="103"/>
      <c r="B888" s="321"/>
    </row>
    <row r="889" spans="1:2" x14ac:dyDescent="0.25">
      <c r="A889" s="103"/>
      <c r="B889" s="321"/>
    </row>
    <row r="890" spans="1:2" x14ac:dyDescent="0.25">
      <c r="A890" s="103"/>
      <c r="B890" s="321"/>
    </row>
    <row r="891" spans="1:2" x14ac:dyDescent="0.25">
      <c r="A891" s="103"/>
      <c r="B891" s="321"/>
    </row>
    <row r="892" spans="1:2" x14ac:dyDescent="0.25">
      <c r="A892" s="103"/>
      <c r="B892" s="321"/>
    </row>
    <row r="893" spans="1:2" x14ac:dyDescent="0.25">
      <c r="A893" s="103"/>
      <c r="B893" s="103"/>
    </row>
    <row r="894" spans="1:2" x14ac:dyDescent="0.25">
      <c r="A894" s="103"/>
      <c r="B894" s="103"/>
    </row>
    <row r="895" spans="1:2" x14ac:dyDescent="0.25">
      <c r="A895" s="103"/>
      <c r="B895" s="103"/>
    </row>
    <row r="896" spans="1:2" x14ac:dyDescent="0.25">
      <c r="A896" s="103"/>
      <c r="B896" s="103"/>
    </row>
    <row r="897" spans="1:2" x14ac:dyDescent="0.25">
      <c r="A897" s="103"/>
      <c r="B897" s="103"/>
    </row>
    <row r="898" spans="1:2" x14ac:dyDescent="0.25">
      <c r="A898" s="103"/>
      <c r="B898" s="103"/>
    </row>
    <row r="899" spans="1:2" x14ac:dyDescent="0.25">
      <c r="A899" s="103"/>
      <c r="B899" s="103"/>
    </row>
    <row r="900" spans="1:2" x14ac:dyDescent="0.25">
      <c r="A900" s="103"/>
      <c r="B900" s="103"/>
    </row>
    <row r="901" spans="1:2" x14ac:dyDescent="0.25">
      <c r="A901" s="103"/>
      <c r="B901" s="103"/>
    </row>
    <row r="902" spans="1:2" x14ac:dyDescent="0.25">
      <c r="A902" s="103"/>
      <c r="B902" s="103"/>
    </row>
    <row r="903" spans="1:2" x14ac:dyDescent="0.25">
      <c r="A903" s="103"/>
      <c r="B903" s="103"/>
    </row>
    <row r="904" spans="1:2" x14ac:dyDescent="0.25">
      <c r="A904" s="103"/>
      <c r="B904" s="103"/>
    </row>
    <row r="905" spans="1:2" x14ac:dyDescent="0.25">
      <c r="A905" s="103"/>
      <c r="B905" s="103"/>
    </row>
    <row r="906" spans="1:2" x14ac:dyDescent="0.25">
      <c r="A906" s="103"/>
      <c r="B906" s="103"/>
    </row>
    <row r="907" spans="1:2" x14ac:dyDescent="0.25">
      <c r="A907" s="103"/>
      <c r="B907" s="103"/>
    </row>
    <row r="908" spans="1:2" x14ac:dyDescent="0.25">
      <c r="A908" s="103"/>
      <c r="B908" s="103"/>
    </row>
    <row r="909" spans="1:2" x14ac:dyDescent="0.25">
      <c r="A909" s="103"/>
      <c r="B909" s="103"/>
    </row>
    <row r="910" spans="1:2" x14ac:dyDescent="0.25">
      <c r="A910" s="103"/>
      <c r="B910" s="103"/>
    </row>
    <row r="911" spans="1:2" x14ac:dyDescent="0.25">
      <c r="A911" s="103"/>
      <c r="B911" s="103"/>
    </row>
    <row r="912" spans="1:2" x14ac:dyDescent="0.25">
      <c r="A912" s="103"/>
      <c r="B912" s="103"/>
    </row>
    <row r="913" spans="1:2" x14ac:dyDescent="0.25">
      <c r="A913" s="103"/>
      <c r="B913" s="103"/>
    </row>
    <row r="914" spans="1:2" x14ac:dyDescent="0.25">
      <c r="A914" s="103"/>
      <c r="B914" s="103"/>
    </row>
    <row r="915" spans="1:2" x14ac:dyDescent="0.25">
      <c r="A915" s="103"/>
      <c r="B915" s="103"/>
    </row>
    <row r="916" spans="1:2" x14ac:dyDescent="0.25">
      <c r="A916" s="103"/>
      <c r="B916" s="103"/>
    </row>
    <row r="917" spans="1:2" x14ac:dyDescent="0.25">
      <c r="A917" s="103"/>
      <c r="B917" s="103"/>
    </row>
    <row r="918" spans="1:2" x14ac:dyDescent="0.25">
      <c r="A918" s="103"/>
      <c r="B918" s="103"/>
    </row>
    <row r="919" spans="1:2" x14ac:dyDescent="0.25">
      <c r="A919" s="103"/>
      <c r="B919" s="103"/>
    </row>
    <row r="920" spans="1:2" x14ac:dyDescent="0.25">
      <c r="A920" s="103"/>
      <c r="B920" s="103"/>
    </row>
    <row r="921" spans="1:2" x14ac:dyDescent="0.25">
      <c r="A921" s="103"/>
      <c r="B921" s="103"/>
    </row>
    <row r="922" spans="1:2" x14ac:dyDescent="0.25">
      <c r="A922" s="103"/>
      <c r="B922" s="101"/>
    </row>
    <row r="923" spans="1:2" x14ac:dyDescent="0.25">
      <c r="A923" s="103"/>
      <c r="B923" s="321"/>
    </row>
    <row r="924" spans="1:2" x14ac:dyDescent="0.25">
      <c r="A924" s="103"/>
      <c r="B924" s="321"/>
    </row>
    <row r="925" spans="1:2" x14ac:dyDescent="0.25">
      <c r="A925" s="103"/>
      <c r="B925" s="321"/>
    </row>
    <row r="926" spans="1:2" x14ac:dyDescent="0.25">
      <c r="A926" s="103"/>
      <c r="B926" s="321"/>
    </row>
    <row r="927" spans="1:2" x14ac:dyDescent="0.25">
      <c r="A927" s="103"/>
      <c r="B927" s="103"/>
    </row>
    <row r="928" spans="1:2" x14ac:dyDescent="0.25">
      <c r="A928" s="103"/>
      <c r="B928" s="103"/>
    </row>
    <row r="929" spans="1:2" x14ac:dyDescent="0.25">
      <c r="A929" s="103"/>
      <c r="B929" s="103"/>
    </row>
    <row r="930" spans="1:2" x14ac:dyDescent="0.25">
      <c r="A930" s="103"/>
      <c r="B930" s="103"/>
    </row>
    <row r="931" spans="1:2" x14ac:dyDescent="0.25">
      <c r="A931" s="103"/>
      <c r="B931" s="103"/>
    </row>
    <row r="932" spans="1:2" x14ac:dyDescent="0.25">
      <c r="A932" s="103"/>
      <c r="B932" s="103"/>
    </row>
    <row r="933" spans="1:2" x14ac:dyDescent="0.25">
      <c r="A933" s="103"/>
      <c r="B933" s="103"/>
    </row>
    <row r="934" spans="1:2" x14ac:dyDescent="0.25">
      <c r="A934" s="103"/>
      <c r="B934" s="103"/>
    </row>
    <row r="935" spans="1:2" x14ac:dyDescent="0.25">
      <c r="A935" s="103"/>
      <c r="B935" s="101"/>
    </row>
    <row r="936" spans="1:2" x14ac:dyDescent="0.25">
      <c r="A936" s="103"/>
      <c r="B936" s="321"/>
    </row>
    <row r="937" spans="1:2" x14ac:dyDescent="0.25">
      <c r="A937" s="103"/>
      <c r="B937" s="321"/>
    </row>
    <row r="938" spans="1:2" x14ac:dyDescent="0.25">
      <c r="A938" s="103"/>
      <c r="B938" s="321"/>
    </row>
    <row r="939" spans="1:2" x14ac:dyDescent="0.25">
      <c r="A939" s="103"/>
      <c r="B939" s="321"/>
    </row>
    <row r="940" spans="1:2" x14ac:dyDescent="0.25">
      <c r="A940" s="103"/>
      <c r="B940" s="103"/>
    </row>
    <row r="941" spans="1:2" x14ac:dyDescent="0.25">
      <c r="A941" s="103"/>
      <c r="B941" s="103"/>
    </row>
    <row r="942" spans="1:2" x14ac:dyDescent="0.25">
      <c r="A942" s="103"/>
      <c r="B942" s="103"/>
    </row>
    <row r="943" spans="1:2" x14ac:dyDescent="0.25">
      <c r="A943" s="103"/>
      <c r="B943" s="103"/>
    </row>
    <row r="944" spans="1:2" x14ac:dyDescent="0.25">
      <c r="A944" s="103"/>
      <c r="B944" s="103"/>
    </row>
    <row r="945" spans="1:2" x14ac:dyDescent="0.25">
      <c r="A945" s="103"/>
      <c r="B945" s="103"/>
    </row>
    <row r="946" spans="1:2" x14ac:dyDescent="0.25">
      <c r="A946" s="103"/>
      <c r="B946" s="103"/>
    </row>
    <row r="947" spans="1:2" x14ac:dyDescent="0.25">
      <c r="A947" s="103"/>
      <c r="B947" s="103"/>
    </row>
    <row r="948" spans="1:2" x14ac:dyDescent="0.25">
      <c r="A948" s="103"/>
      <c r="B948" s="103"/>
    </row>
    <row r="949" spans="1:2" x14ac:dyDescent="0.25">
      <c r="A949" s="103"/>
      <c r="B949" s="103"/>
    </row>
    <row r="950" spans="1:2" x14ac:dyDescent="0.25">
      <c r="A950" s="103"/>
      <c r="B950" s="101"/>
    </row>
    <row r="951" spans="1:2" x14ac:dyDescent="0.25">
      <c r="A951" s="103"/>
      <c r="B951" s="321"/>
    </row>
    <row r="952" spans="1:2" x14ac:dyDescent="0.25">
      <c r="A952" s="103"/>
      <c r="B952" s="321"/>
    </row>
    <row r="953" spans="1:2" x14ac:dyDescent="0.25">
      <c r="A953" s="103"/>
      <c r="B953" s="321"/>
    </row>
    <row r="954" spans="1:2" x14ac:dyDescent="0.25">
      <c r="A954" s="103"/>
      <c r="B954" s="103"/>
    </row>
    <row r="955" spans="1:2" x14ac:dyDescent="0.25">
      <c r="A955" s="103"/>
      <c r="B955" s="103"/>
    </row>
    <row r="956" spans="1:2" x14ac:dyDescent="0.25">
      <c r="A956" s="103"/>
      <c r="B956" s="103"/>
    </row>
    <row r="957" spans="1:2" x14ac:dyDescent="0.25">
      <c r="A957" s="103"/>
      <c r="B957" s="103"/>
    </row>
    <row r="958" spans="1:2" x14ac:dyDescent="0.25">
      <c r="A958" s="103"/>
      <c r="B958" s="103"/>
    </row>
    <row r="959" spans="1:2" x14ac:dyDescent="0.25">
      <c r="A959" s="103"/>
      <c r="B959" s="101"/>
    </row>
    <row r="960" spans="1:2" x14ac:dyDescent="0.25">
      <c r="A960" s="103"/>
      <c r="B960" s="321"/>
    </row>
    <row r="961" spans="1:2" x14ac:dyDescent="0.25">
      <c r="A961" s="103"/>
      <c r="B961" s="321"/>
    </row>
    <row r="962" spans="1:2" x14ac:dyDescent="0.25">
      <c r="A962" s="103"/>
      <c r="B962" s="321"/>
    </row>
    <row r="963" spans="1:2" x14ac:dyDescent="0.25">
      <c r="A963" s="103"/>
      <c r="B963" s="321"/>
    </row>
    <row r="964" spans="1:2" x14ac:dyDescent="0.25">
      <c r="A964" s="103"/>
      <c r="B964" s="321"/>
    </row>
    <row r="965" spans="1:2" x14ac:dyDescent="0.25">
      <c r="A965" s="103"/>
      <c r="B965" s="103"/>
    </row>
    <row r="966" spans="1:2" x14ac:dyDescent="0.25">
      <c r="A966" s="103"/>
      <c r="B966" s="103"/>
    </row>
    <row r="967" spans="1:2" x14ac:dyDescent="0.25">
      <c r="A967" s="103"/>
      <c r="B967" s="103"/>
    </row>
    <row r="968" spans="1:2" x14ac:dyDescent="0.25">
      <c r="A968" s="103"/>
      <c r="B968" s="103"/>
    </row>
    <row r="969" spans="1:2" x14ac:dyDescent="0.25">
      <c r="A969" s="103"/>
      <c r="B969" s="103"/>
    </row>
    <row r="970" spans="1:2" x14ac:dyDescent="0.25">
      <c r="A970" s="103"/>
      <c r="B970" s="103"/>
    </row>
    <row r="971" spans="1:2" x14ac:dyDescent="0.25">
      <c r="A971" s="103"/>
      <c r="B971" s="103"/>
    </row>
    <row r="972" spans="1:2" x14ac:dyDescent="0.25">
      <c r="A972" s="103"/>
      <c r="B972" s="103"/>
    </row>
    <row r="973" spans="1:2" x14ac:dyDescent="0.25">
      <c r="A973" s="103"/>
      <c r="B973" s="103"/>
    </row>
    <row r="974" spans="1:2" x14ac:dyDescent="0.25">
      <c r="A974" s="103"/>
      <c r="B974" s="103"/>
    </row>
    <row r="975" spans="1:2" x14ac:dyDescent="0.25">
      <c r="A975" s="103"/>
      <c r="B975" s="103"/>
    </row>
    <row r="976" spans="1:2" x14ac:dyDescent="0.25">
      <c r="A976" s="103"/>
      <c r="B976" s="103"/>
    </row>
    <row r="977" spans="1:2" x14ac:dyDescent="0.25">
      <c r="A977" s="103"/>
      <c r="B977" s="103"/>
    </row>
    <row r="978" spans="1:2" x14ac:dyDescent="0.25">
      <c r="A978" s="103"/>
      <c r="B978" s="103"/>
    </row>
    <row r="979" spans="1:2" x14ac:dyDescent="0.25">
      <c r="A979" s="103"/>
      <c r="B979" s="103"/>
    </row>
    <row r="980" spans="1:2" x14ac:dyDescent="0.25">
      <c r="A980" s="103"/>
      <c r="B980" s="103"/>
    </row>
    <row r="981" spans="1:2" x14ac:dyDescent="0.25">
      <c r="A981" s="103"/>
      <c r="B981" s="103"/>
    </row>
    <row r="982" spans="1:2" x14ac:dyDescent="0.25">
      <c r="A982" s="103"/>
      <c r="B982" s="101"/>
    </row>
    <row r="983" spans="1:2" x14ac:dyDescent="0.25">
      <c r="A983" s="103"/>
      <c r="B983" s="321"/>
    </row>
    <row r="984" spans="1:2" x14ac:dyDescent="0.25">
      <c r="A984" s="103"/>
      <c r="B984" s="321"/>
    </row>
    <row r="985" spans="1:2" x14ac:dyDescent="0.25">
      <c r="A985" s="103"/>
      <c r="B985" s="321"/>
    </row>
    <row r="986" spans="1:2" x14ac:dyDescent="0.25">
      <c r="A986" s="103"/>
      <c r="B986" s="321"/>
    </row>
    <row r="987" spans="1:2" x14ac:dyDescent="0.25">
      <c r="A987" s="103"/>
      <c r="B987" s="103"/>
    </row>
    <row r="988" spans="1:2" x14ac:dyDescent="0.25">
      <c r="A988" s="103"/>
      <c r="B988" s="103"/>
    </row>
    <row r="989" spans="1:2" x14ac:dyDescent="0.25">
      <c r="A989" s="103"/>
      <c r="B989" s="103"/>
    </row>
    <row r="990" spans="1:2" x14ac:dyDescent="0.25">
      <c r="A990" s="103"/>
      <c r="B990" s="103"/>
    </row>
    <row r="991" spans="1:2" x14ac:dyDescent="0.25">
      <c r="A991" s="103"/>
      <c r="B991" s="103"/>
    </row>
    <row r="992" spans="1:2" x14ac:dyDescent="0.25">
      <c r="A992" s="103"/>
      <c r="B992" s="103"/>
    </row>
    <row r="993" spans="1:2" x14ac:dyDescent="0.25">
      <c r="A993" s="103"/>
      <c r="B993" s="103"/>
    </row>
    <row r="994" spans="1:2" x14ac:dyDescent="0.25">
      <c r="A994" s="103"/>
      <c r="B994" s="103"/>
    </row>
    <row r="995" spans="1:2" x14ac:dyDescent="0.25">
      <c r="A995" s="103"/>
      <c r="B995" s="103"/>
    </row>
    <row r="996" spans="1:2" x14ac:dyDescent="0.25">
      <c r="A996" s="103"/>
      <c r="B996" s="103"/>
    </row>
    <row r="997" spans="1:2" x14ac:dyDescent="0.25">
      <c r="A997" s="103"/>
      <c r="B997" s="101"/>
    </row>
    <row r="998" spans="1:2" x14ac:dyDescent="0.25">
      <c r="A998" s="103"/>
      <c r="B998" s="321"/>
    </row>
    <row r="999" spans="1:2" x14ac:dyDescent="0.25">
      <c r="A999" s="103"/>
      <c r="B999" s="321"/>
    </row>
    <row r="1000" spans="1:2" x14ac:dyDescent="0.25">
      <c r="A1000" s="103"/>
      <c r="B1000" s="321"/>
    </row>
    <row r="1001" spans="1:2" x14ac:dyDescent="0.25">
      <c r="A1001" s="103"/>
      <c r="B1001" s="103"/>
    </row>
    <row r="1002" spans="1:2" x14ac:dyDescent="0.25">
      <c r="A1002" s="103"/>
      <c r="B1002" s="103"/>
    </row>
    <row r="1003" spans="1:2" x14ac:dyDescent="0.25">
      <c r="A1003" s="103"/>
      <c r="B1003" s="103"/>
    </row>
    <row r="1004" spans="1:2" x14ac:dyDescent="0.25">
      <c r="A1004" s="103"/>
      <c r="B1004" s="103"/>
    </row>
    <row r="1005" spans="1:2" x14ac:dyDescent="0.25">
      <c r="A1005" s="103"/>
      <c r="B1005" s="103"/>
    </row>
    <row r="1006" spans="1:2" x14ac:dyDescent="0.25">
      <c r="A1006" s="103"/>
      <c r="B1006" s="103"/>
    </row>
    <row r="1007" spans="1:2" x14ac:dyDescent="0.25">
      <c r="A1007" s="103"/>
      <c r="B1007" s="103"/>
    </row>
    <row r="1008" spans="1:2" x14ac:dyDescent="0.25">
      <c r="A1008" s="103"/>
      <c r="B1008" s="103"/>
    </row>
    <row r="1009" spans="1:2" x14ac:dyDescent="0.25">
      <c r="A1009" s="103"/>
      <c r="B1009" s="103"/>
    </row>
    <row r="1010" spans="1:2" x14ac:dyDescent="0.25">
      <c r="A1010" s="103"/>
      <c r="B1010" s="103"/>
    </row>
    <row r="1011" spans="1:2" x14ac:dyDescent="0.25">
      <c r="A1011" s="103"/>
      <c r="B1011" s="103"/>
    </row>
    <row r="1012" spans="1:2" x14ac:dyDescent="0.25">
      <c r="A1012" s="103"/>
      <c r="B1012" s="103"/>
    </row>
    <row r="1013" spans="1:2" x14ac:dyDescent="0.25">
      <c r="A1013" s="103"/>
      <c r="B1013" s="103"/>
    </row>
    <row r="1014" spans="1:2" x14ac:dyDescent="0.25">
      <c r="A1014" s="103"/>
      <c r="B1014" s="103"/>
    </row>
    <row r="1015" spans="1:2" x14ac:dyDescent="0.25">
      <c r="A1015" s="103"/>
      <c r="B1015" s="103"/>
    </row>
    <row r="1016" spans="1:2" x14ac:dyDescent="0.25">
      <c r="A1016" s="103"/>
      <c r="B1016" s="103"/>
    </row>
    <row r="1017" spans="1:2" x14ac:dyDescent="0.25">
      <c r="A1017" s="103"/>
      <c r="B1017" s="101"/>
    </row>
    <row r="1018" spans="1:2" x14ac:dyDescent="0.25">
      <c r="A1018" s="103"/>
      <c r="B1018" s="321"/>
    </row>
    <row r="1019" spans="1:2" x14ac:dyDescent="0.25">
      <c r="A1019" s="103"/>
      <c r="B1019" s="321"/>
    </row>
    <row r="1020" spans="1:2" x14ac:dyDescent="0.25">
      <c r="A1020" s="103"/>
      <c r="B1020" s="321"/>
    </row>
    <row r="1021" spans="1:2" x14ac:dyDescent="0.25">
      <c r="A1021" s="103"/>
      <c r="B1021" s="321"/>
    </row>
    <row r="1022" spans="1:2" x14ac:dyDescent="0.25">
      <c r="A1022" s="103"/>
      <c r="B1022" s="103"/>
    </row>
    <row r="1023" spans="1:2" x14ac:dyDescent="0.25">
      <c r="A1023" s="103"/>
      <c r="B1023" s="103"/>
    </row>
    <row r="1024" spans="1:2" x14ac:dyDescent="0.25">
      <c r="A1024" s="103"/>
      <c r="B1024" s="103"/>
    </row>
    <row r="1025" spans="1:2" x14ac:dyDescent="0.25">
      <c r="A1025" s="103"/>
      <c r="B1025" s="103"/>
    </row>
    <row r="1026" spans="1:2" x14ac:dyDescent="0.25">
      <c r="A1026" s="103"/>
      <c r="B1026" s="103"/>
    </row>
    <row r="1027" spans="1:2" x14ac:dyDescent="0.25">
      <c r="A1027" s="103"/>
      <c r="B1027" s="103"/>
    </row>
    <row r="1028" spans="1:2" x14ac:dyDescent="0.25">
      <c r="A1028" s="103"/>
      <c r="B1028" s="103"/>
    </row>
    <row r="1029" spans="1:2" x14ac:dyDescent="0.25">
      <c r="A1029" s="103"/>
      <c r="B1029" s="103"/>
    </row>
    <row r="1030" spans="1:2" x14ac:dyDescent="0.25">
      <c r="A1030" s="103"/>
      <c r="B1030" s="103"/>
    </row>
    <row r="1031" spans="1:2" x14ac:dyDescent="0.25">
      <c r="A1031" s="103"/>
      <c r="B1031" s="103"/>
    </row>
    <row r="1032" spans="1:2" x14ac:dyDescent="0.25">
      <c r="A1032" s="103"/>
      <c r="B1032" s="103"/>
    </row>
    <row r="1033" spans="1:2" x14ac:dyDescent="0.25">
      <c r="A1033" s="103"/>
      <c r="B1033" s="103"/>
    </row>
    <row r="1034" spans="1:2" x14ac:dyDescent="0.25">
      <c r="A1034" s="103"/>
      <c r="B1034" s="103"/>
    </row>
    <row r="1035" spans="1:2" x14ac:dyDescent="0.25">
      <c r="A1035" s="103"/>
      <c r="B1035" s="103"/>
    </row>
    <row r="1036" spans="1:2" x14ac:dyDescent="0.25">
      <c r="A1036" s="103"/>
      <c r="B1036" s="103"/>
    </row>
    <row r="1037" spans="1:2" x14ac:dyDescent="0.25">
      <c r="A1037" s="103"/>
      <c r="B1037" s="103"/>
    </row>
    <row r="1038" spans="1:2" x14ac:dyDescent="0.25">
      <c r="A1038" s="103"/>
      <c r="B1038" s="103"/>
    </row>
    <row r="1039" spans="1:2" x14ac:dyDescent="0.25">
      <c r="A1039" s="103"/>
      <c r="B1039" s="103"/>
    </row>
    <row r="1040" spans="1:2" x14ac:dyDescent="0.25">
      <c r="A1040" s="103"/>
      <c r="B1040" s="103"/>
    </row>
    <row r="1041" spans="1:2" x14ac:dyDescent="0.25">
      <c r="A1041" s="103"/>
      <c r="B1041" s="103"/>
    </row>
    <row r="1042" spans="1:2" x14ac:dyDescent="0.25">
      <c r="A1042" s="103"/>
      <c r="B1042" s="103"/>
    </row>
    <row r="1043" spans="1:2" x14ac:dyDescent="0.25">
      <c r="A1043" s="103"/>
      <c r="B1043" s="103"/>
    </row>
    <row r="1044" spans="1:2" x14ac:dyDescent="0.25">
      <c r="A1044" s="103"/>
      <c r="B1044" s="103"/>
    </row>
    <row r="1045" spans="1:2" x14ac:dyDescent="0.25">
      <c r="A1045" s="103"/>
      <c r="B1045" s="103"/>
    </row>
    <row r="1046" spans="1:2" x14ac:dyDescent="0.25">
      <c r="A1046" s="103"/>
      <c r="B1046" s="103"/>
    </row>
    <row r="1047" spans="1:2" x14ac:dyDescent="0.25">
      <c r="A1047" s="103"/>
      <c r="B1047" s="103"/>
    </row>
    <row r="1048" spans="1:2" x14ac:dyDescent="0.25">
      <c r="A1048" s="103"/>
      <c r="B1048" s="103"/>
    </row>
    <row r="1049" spans="1:2" x14ac:dyDescent="0.25">
      <c r="A1049" s="103"/>
      <c r="B1049" s="103"/>
    </row>
    <row r="1050" spans="1:2" x14ac:dyDescent="0.25">
      <c r="A1050" s="103"/>
      <c r="B1050" s="103"/>
    </row>
    <row r="1051" spans="1:2" x14ac:dyDescent="0.25">
      <c r="A1051" s="103"/>
      <c r="B1051" s="103"/>
    </row>
    <row r="1052" spans="1:2" x14ac:dyDescent="0.25">
      <c r="A1052" s="103"/>
      <c r="B1052" s="103"/>
    </row>
    <row r="1053" spans="1:2" x14ac:dyDescent="0.25">
      <c r="A1053" s="103"/>
      <c r="B1053" s="103"/>
    </row>
    <row r="1054" spans="1:2" x14ac:dyDescent="0.25">
      <c r="A1054" s="103"/>
      <c r="B1054" s="103"/>
    </row>
    <row r="1055" spans="1:2" x14ac:dyDescent="0.25">
      <c r="A1055" s="103"/>
      <c r="B1055" s="101"/>
    </row>
    <row r="1056" spans="1:2" x14ac:dyDescent="0.25">
      <c r="A1056" s="103"/>
      <c r="B1056" s="321"/>
    </row>
    <row r="1057" spans="1:2" x14ac:dyDescent="0.25">
      <c r="A1057" s="103"/>
      <c r="B1057" s="321"/>
    </row>
    <row r="1058" spans="1:2" x14ac:dyDescent="0.25">
      <c r="A1058" s="103"/>
      <c r="B1058" s="321"/>
    </row>
    <row r="1059" spans="1:2" x14ac:dyDescent="0.25">
      <c r="A1059" s="103"/>
      <c r="B1059" s="321"/>
    </row>
    <row r="1060" spans="1:2" x14ac:dyDescent="0.25">
      <c r="A1060" s="103"/>
      <c r="B1060" s="103"/>
    </row>
    <row r="1061" spans="1:2" x14ac:dyDescent="0.25">
      <c r="A1061" s="103"/>
      <c r="B1061" s="103"/>
    </row>
    <row r="1062" spans="1:2" x14ac:dyDescent="0.25">
      <c r="A1062" s="103"/>
      <c r="B1062" s="103"/>
    </row>
    <row r="1063" spans="1:2" x14ac:dyDescent="0.25">
      <c r="A1063" s="103"/>
      <c r="B1063" s="103"/>
    </row>
    <row r="1064" spans="1:2" x14ac:dyDescent="0.25">
      <c r="A1064" s="103"/>
      <c r="B1064" s="103"/>
    </row>
    <row r="1065" spans="1:2" x14ac:dyDescent="0.25">
      <c r="A1065" s="103"/>
      <c r="B1065" s="103"/>
    </row>
    <row r="1066" spans="1:2" x14ac:dyDescent="0.25">
      <c r="A1066" s="103"/>
      <c r="B1066" s="103"/>
    </row>
    <row r="1067" spans="1:2" x14ac:dyDescent="0.25">
      <c r="A1067" s="103"/>
      <c r="B1067" s="103"/>
    </row>
    <row r="1068" spans="1:2" x14ac:dyDescent="0.25">
      <c r="A1068" s="103"/>
      <c r="B1068" s="103"/>
    </row>
    <row r="1069" spans="1:2" x14ac:dyDescent="0.25">
      <c r="A1069" s="103"/>
      <c r="B1069" s="103"/>
    </row>
    <row r="1070" spans="1:2" x14ac:dyDescent="0.25">
      <c r="A1070" s="103"/>
      <c r="B1070" s="103"/>
    </row>
    <row r="1071" spans="1:2" x14ac:dyDescent="0.25">
      <c r="A1071" s="103"/>
      <c r="B1071" s="103"/>
    </row>
    <row r="1072" spans="1:2" x14ac:dyDescent="0.25">
      <c r="A1072" s="103"/>
      <c r="B1072" s="103"/>
    </row>
    <row r="1073" spans="1:2" x14ac:dyDescent="0.25">
      <c r="A1073" s="103"/>
      <c r="B1073" s="103"/>
    </row>
    <row r="1074" spans="1:2" x14ac:dyDescent="0.25">
      <c r="A1074" s="103"/>
      <c r="B1074" s="103"/>
    </row>
    <row r="1075" spans="1:2" x14ac:dyDescent="0.25">
      <c r="A1075" s="103"/>
      <c r="B1075" s="103"/>
    </row>
    <row r="1076" spans="1:2" x14ac:dyDescent="0.25">
      <c r="A1076" s="103"/>
      <c r="B1076" s="103"/>
    </row>
    <row r="1077" spans="1:2" x14ac:dyDescent="0.25">
      <c r="A1077" s="103"/>
      <c r="B1077" s="103"/>
    </row>
    <row r="1078" spans="1:2" x14ac:dyDescent="0.25">
      <c r="A1078" s="103"/>
      <c r="B1078" s="103"/>
    </row>
    <row r="1079" spans="1:2" x14ac:dyDescent="0.25">
      <c r="A1079" s="103"/>
      <c r="B1079" s="101"/>
    </row>
    <row r="1080" spans="1:2" x14ac:dyDescent="0.25">
      <c r="A1080" s="103"/>
      <c r="B1080" s="321"/>
    </row>
    <row r="1081" spans="1:2" x14ac:dyDescent="0.25">
      <c r="A1081" s="103"/>
      <c r="B1081" s="321"/>
    </row>
    <row r="1082" spans="1:2" x14ac:dyDescent="0.25">
      <c r="A1082" s="103"/>
      <c r="B1082" s="321"/>
    </row>
    <row r="1083" spans="1:2" x14ac:dyDescent="0.25">
      <c r="A1083" s="103"/>
      <c r="B1083" s="103"/>
    </row>
    <row r="1084" spans="1:2" x14ac:dyDescent="0.25">
      <c r="A1084" s="103"/>
      <c r="B1084" s="103"/>
    </row>
    <row r="1085" spans="1:2" x14ac:dyDescent="0.25">
      <c r="A1085" s="103"/>
      <c r="B1085" s="103"/>
    </row>
    <row r="1086" spans="1:2" x14ac:dyDescent="0.25">
      <c r="A1086" s="103"/>
      <c r="B1086" s="103"/>
    </row>
    <row r="1087" spans="1:2" x14ac:dyDescent="0.25">
      <c r="A1087" s="103"/>
      <c r="B1087" s="101"/>
    </row>
    <row r="1088" spans="1:2" x14ac:dyDescent="0.25">
      <c r="A1088" s="103"/>
      <c r="B1088" s="321"/>
    </row>
    <row r="1089" spans="1:2" x14ac:dyDescent="0.25">
      <c r="A1089" s="103"/>
      <c r="B1089" s="321"/>
    </row>
    <row r="1090" spans="1:2" x14ac:dyDescent="0.25">
      <c r="A1090" s="103"/>
      <c r="B1090" s="321"/>
    </row>
    <row r="1091" spans="1:2" x14ac:dyDescent="0.25">
      <c r="A1091" s="103"/>
      <c r="B1091" s="321"/>
    </row>
    <row r="1092" spans="1:2" x14ac:dyDescent="0.25">
      <c r="A1092" s="103"/>
      <c r="B1092" s="321"/>
    </row>
    <row r="1093" spans="1:2" x14ac:dyDescent="0.25">
      <c r="A1093" s="103"/>
      <c r="B1093" s="103"/>
    </row>
    <row r="1094" spans="1:2" x14ac:dyDescent="0.25">
      <c r="A1094" s="103"/>
      <c r="B1094" s="103"/>
    </row>
    <row r="1095" spans="1:2" x14ac:dyDescent="0.25">
      <c r="A1095" s="103"/>
      <c r="B1095" s="103"/>
    </row>
    <row r="1096" spans="1:2" x14ac:dyDescent="0.25">
      <c r="A1096" s="103"/>
      <c r="B1096" s="103"/>
    </row>
    <row r="1097" spans="1:2" x14ac:dyDescent="0.25">
      <c r="A1097" s="103"/>
      <c r="B1097" s="103"/>
    </row>
    <row r="1098" spans="1:2" x14ac:dyDescent="0.25">
      <c r="A1098" s="103"/>
      <c r="B1098" s="103"/>
    </row>
    <row r="1099" spans="1:2" x14ac:dyDescent="0.25">
      <c r="A1099" s="103"/>
      <c r="B1099" s="103"/>
    </row>
    <row r="1100" spans="1:2" x14ac:dyDescent="0.25">
      <c r="A1100" s="103"/>
      <c r="B1100" s="103"/>
    </row>
    <row r="1101" spans="1:2" x14ac:dyDescent="0.25">
      <c r="A1101" s="103"/>
      <c r="B1101" s="103"/>
    </row>
    <row r="1102" spans="1:2" x14ac:dyDescent="0.25">
      <c r="A1102" s="103"/>
      <c r="B1102" s="103"/>
    </row>
    <row r="1103" spans="1:2" x14ac:dyDescent="0.25">
      <c r="A1103" s="103"/>
      <c r="B1103" s="103"/>
    </row>
    <row r="1104" spans="1:2" x14ac:dyDescent="0.25">
      <c r="A1104" s="103"/>
      <c r="B1104" s="103"/>
    </row>
    <row r="1105" spans="1:2" x14ac:dyDescent="0.25">
      <c r="A1105" s="103"/>
      <c r="B1105" s="101"/>
    </row>
    <row r="1106" spans="1:2" x14ac:dyDescent="0.25">
      <c r="A1106" s="103"/>
      <c r="B1106" s="321"/>
    </row>
    <row r="1107" spans="1:2" x14ac:dyDescent="0.25">
      <c r="A1107" s="103"/>
      <c r="B1107" s="321"/>
    </row>
    <row r="1108" spans="1:2" x14ac:dyDescent="0.25">
      <c r="A1108" s="103"/>
      <c r="B1108" s="321"/>
    </row>
    <row r="1109" spans="1:2" x14ac:dyDescent="0.25">
      <c r="A1109" s="103"/>
      <c r="B1109" s="103"/>
    </row>
    <row r="1110" spans="1:2" x14ac:dyDescent="0.25">
      <c r="A1110" s="103"/>
      <c r="B1110" s="103"/>
    </row>
    <row r="1111" spans="1:2" x14ac:dyDescent="0.25">
      <c r="A1111" s="103"/>
      <c r="B1111" s="103"/>
    </row>
    <row r="1112" spans="1:2" x14ac:dyDescent="0.25">
      <c r="A1112" s="103"/>
      <c r="B1112" s="103"/>
    </row>
    <row r="1113" spans="1:2" x14ac:dyDescent="0.25">
      <c r="A1113" s="103"/>
      <c r="B1113" s="103"/>
    </row>
    <row r="1114" spans="1:2" x14ac:dyDescent="0.25">
      <c r="A1114" s="103"/>
      <c r="B1114" s="103"/>
    </row>
    <row r="1115" spans="1:2" x14ac:dyDescent="0.25">
      <c r="A1115" s="103"/>
      <c r="B1115" s="103"/>
    </row>
    <row r="1116" spans="1:2" x14ac:dyDescent="0.25">
      <c r="A1116" s="103"/>
      <c r="B1116" s="103"/>
    </row>
    <row r="1117" spans="1:2" x14ac:dyDescent="0.25">
      <c r="A1117" s="103"/>
      <c r="B1117" s="103"/>
    </row>
    <row r="1118" spans="1:2" x14ac:dyDescent="0.25">
      <c r="A1118" s="103"/>
      <c r="B1118" s="103"/>
    </row>
    <row r="1119" spans="1:2" x14ac:dyDescent="0.25">
      <c r="A1119" s="103"/>
      <c r="B1119" s="103"/>
    </row>
    <row r="1120" spans="1:2" x14ac:dyDescent="0.25">
      <c r="A1120" s="103"/>
      <c r="B1120" s="103"/>
    </row>
    <row r="1121" spans="1:2" x14ac:dyDescent="0.25">
      <c r="A1121" s="103"/>
      <c r="B1121" s="103"/>
    </row>
    <row r="1122" spans="1:2" x14ac:dyDescent="0.25">
      <c r="A1122" s="103"/>
      <c r="B1122" s="103"/>
    </row>
    <row r="1123" spans="1:2" x14ac:dyDescent="0.25">
      <c r="A1123" s="103"/>
      <c r="B1123" s="103"/>
    </row>
    <row r="1124" spans="1:2" x14ac:dyDescent="0.25">
      <c r="A1124" s="103"/>
      <c r="B1124" s="103"/>
    </row>
    <row r="1125" spans="1:2" x14ac:dyDescent="0.25">
      <c r="A1125" s="103"/>
      <c r="B1125" s="103"/>
    </row>
    <row r="1126" spans="1:2" x14ac:dyDescent="0.25">
      <c r="A1126" s="103"/>
      <c r="B1126" s="103"/>
    </row>
    <row r="1127" spans="1:2" x14ac:dyDescent="0.25">
      <c r="A1127" s="103"/>
      <c r="B1127" s="103"/>
    </row>
    <row r="1128" spans="1:2" x14ac:dyDescent="0.25">
      <c r="A1128" s="103"/>
      <c r="B1128" s="103"/>
    </row>
    <row r="1129" spans="1:2" x14ac:dyDescent="0.25">
      <c r="A1129" s="103"/>
      <c r="B1129" s="103"/>
    </row>
    <row r="1130" spans="1:2" x14ac:dyDescent="0.25">
      <c r="A1130" s="103"/>
      <c r="B1130" s="103"/>
    </row>
    <row r="1131" spans="1:2" x14ac:dyDescent="0.25">
      <c r="A1131" s="103"/>
      <c r="B1131" s="103"/>
    </row>
    <row r="1132" spans="1:2" x14ac:dyDescent="0.25">
      <c r="A1132" s="103"/>
      <c r="B1132" s="103"/>
    </row>
    <row r="1133" spans="1:2" x14ac:dyDescent="0.25">
      <c r="A1133" s="103"/>
      <c r="B1133" s="103"/>
    </row>
    <row r="1134" spans="1:2" x14ac:dyDescent="0.25">
      <c r="A1134" s="103"/>
      <c r="B1134" s="103"/>
    </row>
    <row r="1135" spans="1:2" x14ac:dyDescent="0.25">
      <c r="A1135" s="103"/>
      <c r="B1135" s="103"/>
    </row>
    <row r="1136" spans="1:2" x14ac:dyDescent="0.25">
      <c r="A1136" s="103"/>
      <c r="B1136" s="101"/>
    </row>
    <row r="1137" spans="1:2" x14ac:dyDescent="0.25">
      <c r="A1137" s="103"/>
      <c r="B1137" s="321"/>
    </row>
    <row r="1138" spans="1:2" x14ac:dyDescent="0.25">
      <c r="A1138" s="103"/>
      <c r="B1138" s="321"/>
    </row>
    <row r="1139" spans="1:2" x14ac:dyDescent="0.25">
      <c r="A1139" s="103"/>
      <c r="B1139" s="321"/>
    </row>
    <row r="1140" spans="1:2" x14ac:dyDescent="0.25">
      <c r="A1140" s="103"/>
      <c r="B1140" s="321"/>
    </row>
    <row r="1141" spans="1:2" x14ac:dyDescent="0.25">
      <c r="A1141" s="103"/>
      <c r="B1141" s="103"/>
    </row>
    <row r="1142" spans="1:2" x14ac:dyDescent="0.25">
      <c r="A1142" s="103"/>
      <c r="B1142" s="103"/>
    </row>
    <row r="1143" spans="1:2" x14ac:dyDescent="0.25">
      <c r="A1143" s="103"/>
      <c r="B1143" s="103"/>
    </row>
    <row r="1144" spans="1:2" x14ac:dyDescent="0.25">
      <c r="A1144" s="103"/>
      <c r="B1144" s="103"/>
    </row>
    <row r="1145" spans="1:2" x14ac:dyDescent="0.25">
      <c r="A1145" s="103"/>
      <c r="B1145" s="103"/>
    </row>
    <row r="1146" spans="1:2" x14ac:dyDescent="0.25">
      <c r="A1146" s="103"/>
      <c r="B1146" s="103"/>
    </row>
    <row r="1147" spans="1:2" x14ac:dyDescent="0.25">
      <c r="A1147" s="103"/>
      <c r="B1147" s="103"/>
    </row>
    <row r="1148" spans="1:2" x14ac:dyDescent="0.25">
      <c r="A1148" s="103"/>
      <c r="B1148" s="103"/>
    </row>
    <row r="1149" spans="1:2" x14ac:dyDescent="0.25">
      <c r="A1149" s="103"/>
      <c r="B1149" s="103"/>
    </row>
    <row r="1150" spans="1:2" x14ac:dyDescent="0.25">
      <c r="A1150" s="103"/>
      <c r="B1150" s="103"/>
    </row>
    <row r="1151" spans="1:2" x14ac:dyDescent="0.25">
      <c r="A1151" s="103"/>
      <c r="B1151" s="103"/>
    </row>
    <row r="1152" spans="1:2" x14ac:dyDescent="0.25">
      <c r="A1152" s="103"/>
      <c r="B1152" s="103"/>
    </row>
    <row r="1153" spans="1:2" x14ac:dyDescent="0.25">
      <c r="A1153" s="103"/>
      <c r="B1153" s="103"/>
    </row>
    <row r="1154" spans="1:2" x14ac:dyDescent="0.25">
      <c r="A1154" s="103"/>
      <c r="B1154" s="103"/>
    </row>
    <row r="1155" spans="1:2" x14ac:dyDescent="0.25">
      <c r="A1155" s="103"/>
      <c r="B1155" s="103"/>
    </row>
    <row r="1156" spans="1:2" x14ac:dyDescent="0.25">
      <c r="A1156" s="103"/>
      <c r="B1156" s="103"/>
    </row>
    <row r="1157" spans="1:2" x14ac:dyDescent="0.25">
      <c r="A1157" s="103"/>
      <c r="B1157" s="103"/>
    </row>
    <row r="1158" spans="1:2" x14ac:dyDescent="0.25">
      <c r="A1158" s="103"/>
      <c r="B1158" s="103"/>
    </row>
    <row r="1159" spans="1:2" x14ac:dyDescent="0.25">
      <c r="A1159" s="103"/>
      <c r="B1159" s="103"/>
    </row>
    <row r="1160" spans="1:2" x14ac:dyDescent="0.25">
      <c r="A1160" s="103"/>
      <c r="B1160" s="103"/>
    </row>
    <row r="1161" spans="1:2" x14ac:dyDescent="0.25">
      <c r="A1161" s="103"/>
      <c r="B1161" s="103"/>
    </row>
    <row r="1162" spans="1:2" x14ac:dyDescent="0.25">
      <c r="A1162" s="103"/>
      <c r="B1162" s="103"/>
    </row>
    <row r="1163" spans="1:2" x14ac:dyDescent="0.25">
      <c r="A1163" s="103"/>
      <c r="B1163" s="103"/>
    </row>
    <row r="1164" spans="1:2" x14ac:dyDescent="0.25">
      <c r="A1164" s="103"/>
      <c r="B1164" s="103"/>
    </row>
    <row r="1165" spans="1:2" x14ac:dyDescent="0.25">
      <c r="A1165" s="103"/>
      <c r="B1165" s="103"/>
    </row>
    <row r="1166" spans="1:2" x14ac:dyDescent="0.25">
      <c r="A1166" s="103"/>
      <c r="B1166" s="103"/>
    </row>
    <row r="1167" spans="1:2" x14ac:dyDescent="0.25">
      <c r="A1167" s="103"/>
      <c r="B1167" s="103"/>
    </row>
    <row r="1168" spans="1:2" x14ac:dyDescent="0.25">
      <c r="A1168" s="103"/>
      <c r="B1168" s="103"/>
    </row>
    <row r="1169" spans="1:2" x14ac:dyDescent="0.25">
      <c r="A1169" s="103"/>
      <c r="B1169" s="103"/>
    </row>
    <row r="1170" spans="1:2" x14ac:dyDescent="0.25">
      <c r="A1170" s="103"/>
      <c r="B1170" s="103"/>
    </row>
    <row r="1171" spans="1:2" x14ac:dyDescent="0.25">
      <c r="A1171" s="103"/>
      <c r="B1171" s="103"/>
    </row>
    <row r="1172" spans="1:2" x14ac:dyDescent="0.25">
      <c r="A1172" s="103"/>
      <c r="B1172" s="103"/>
    </row>
    <row r="1173" spans="1:2" x14ac:dyDescent="0.25">
      <c r="A1173" s="103"/>
      <c r="B1173" s="103"/>
    </row>
    <row r="1174" spans="1:2" x14ac:dyDescent="0.25">
      <c r="A1174" s="103"/>
      <c r="B1174" s="103"/>
    </row>
    <row r="1175" spans="1:2" x14ac:dyDescent="0.25">
      <c r="A1175" s="103"/>
      <c r="B1175" s="103"/>
    </row>
    <row r="1176" spans="1:2" x14ac:dyDescent="0.25">
      <c r="A1176" s="103"/>
      <c r="B1176" s="103"/>
    </row>
    <row r="1177" spans="1:2" x14ac:dyDescent="0.25">
      <c r="A1177" s="103"/>
      <c r="B1177" s="103"/>
    </row>
    <row r="1178" spans="1:2" x14ac:dyDescent="0.25">
      <c r="A1178" s="103"/>
      <c r="B1178" s="103"/>
    </row>
    <row r="1179" spans="1:2" x14ac:dyDescent="0.25">
      <c r="A1179" s="103"/>
      <c r="B1179" s="103"/>
    </row>
    <row r="1180" spans="1:2" x14ac:dyDescent="0.25">
      <c r="A1180" s="103"/>
      <c r="B1180" s="103"/>
    </row>
    <row r="1181" spans="1:2" x14ac:dyDescent="0.25">
      <c r="A1181" s="103"/>
      <c r="B1181" s="103"/>
    </row>
    <row r="1182" spans="1:2" x14ac:dyDescent="0.25">
      <c r="A1182" s="103"/>
      <c r="B1182" s="103"/>
    </row>
    <row r="1183" spans="1:2" x14ac:dyDescent="0.25">
      <c r="A1183" s="103"/>
      <c r="B1183" s="103"/>
    </row>
    <row r="1184" spans="1:2" x14ac:dyDescent="0.25">
      <c r="A1184" s="103"/>
      <c r="B1184" s="103"/>
    </row>
    <row r="1185" spans="1:2" x14ac:dyDescent="0.25">
      <c r="A1185" s="103"/>
      <c r="B1185" s="103"/>
    </row>
    <row r="1186" spans="1:2" x14ac:dyDescent="0.25">
      <c r="A1186" s="103"/>
      <c r="B1186" s="103"/>
    </row>
    <row r="1187" spans="1:2" x14ac:dyDescent="0.25">
      <c r="A1187" s="103"/>
      <c r="B1187" s="103"/>
    </row>
    <row r="1188" spans="1:2" x14ac:dyDescent="0.25">
      <c r="A1188" s="103"/>
      <c r="B1188" s="103"/>
    </row>
    <row r="1189" spans="1:2" x14ac:dyDescent="0.25">
      <c r="A1189" s="103"/>
      <c r="B1189" s="103"/>
    </row>
    <row r="1190" spans="1:2" x14ac:dyDescent="0.25">
      <c r="A1190" s="103"/>
      <c r="B1190" s="101"/>
    </row>
    <row r="1191" spans="1:2" x14ac:dyDescent="0.25">
      <c r="A1191" s="103"/>
      <c r="B1191" s="321"/>
    </row>
    <row r="1192" spans="1:2" x14ac:dyDescent="0.25">
      <c r="A1192" s="103"/>
      <c r="B1192" s="321"/>
    </row>
    <row r="1193" spans="1:2" x14ac:dyDescent="0.25">
      <c r="A1193" s="103"/>
      <c r="B1193" s="321"/>
    </row>
    <row r="1194" spans="1:2" x14ac:dyDescent="0.25">
      <c r="A1194" s="103"/>
      <c r="B1194" s="321"/>
    </row>
    <row r="1195" spans="1:2" x14ac:dyDescent="0.25">
      <c r="A1195" s="103"/>
      <c r="B1195" s="101"/>
    </row>
    <row r="1196" spans="1:2" x14ac:dyDescent="0.25">
      <c r="A1196" s="103"/>
      <c r="B1196" s="321"/>
    </row>
    <row r="1197" spans="1:2" x14ac:dyDescent="0.25">
      <c r="A1197" s="103"/>
      <c r="B1197" s="321"/>
    </row>
    <row r="1198" spans="1:2" x14ac:dyDescent="0.25">
      <c r="A1198" s="103"/>
      <c r="B1198" s="321"/>
    </row>
    <row r="1199" spans="1:2" x14ac:dyDescent="0.25">
      <c r="A1199" s="103"/>
      <c r="B1199" s="103"/>
    </row>
    <row r="1200" spans="1:2" x14ac:dyDescent="0.25">
      <c r="A1200" s="103"/>
      <c r="B1200" s="103"/>
    </row>
    <row r="1201" spans="1:2" x14ac:dyDescent="0.25">
      <c r="A1201" s="103"/>
      <c r="B1201" s="103"/>
    </row>
    <row r="1202" spans="1:2" x14ac:dyDescent="0.25">
      <c r="A1202" s="103"/>
      <c r="B1202" s="103"/>
    </row>
    <row r="1203" spans="1:2" x14ac:dyDescent="0.25">
      <c r="A1203" s="103"/>
      <c r="B1203" s="103"/>
    </row>
    <row r="1204" spans="1:2" x14ac:dyDescent="0.25">
      <c r="A1204" s="103"/>
      <c r="B1204" s="103"/>
    </row>
    <row r="1205" spans="1:2" x14ac:dyDescent="0.25">
      <c r="A1205" s="103"/>
      <c r="B1205" s="103"/>
    </row>
    <row r="1206" spans="1:2" x14ac:dyDescent="0.25">
      <c r="A1206" s="103"/>
      <c r="B1206" s="103"/>
    </row>
    <row r="1207" spans="1:2" x14ac:dyDescent="0.25">
      <c r="A1207" s="103"/>
      <c r="B1207" s="103"/>
    </row>
    <row r="1208" spans="1:2" x14ac:dyDescent="0.25">
      <c r="A1208" s="103"/>
      <c r="B1208" s="103"/>
    </row>
    <row r="1209" spans="1:2" x14ac:dyDescent="0.25">
      <c r="A1209" s="103"/>
      <c r="B1209" s="103"/>
    </row>
    <row r="1210" spans="1:2" x14ac:dyDescent="0.25">
      <c r="A1210" s="103"/>
      <c r="B1210" s="103"/>
    </row>
    <row r="1211" spans="1:2" x14ac:dyDescent="0.25">
      <c r="A1211" s="103"/>
      <c r="B1211" s="103"/>
    </row>
    <row r="1212" spans="1:2" x14ac:dyDescent="0.25">
      <c r="A1212" s="103"/>
      <c r="B1212" s="103"/>
    </row>
    <row r="1213" spans="1:2" x14ac:dyDescent="0.25">
      <c r="A1213" s="103"/>
      <c r="B1213" s="103"/>
    </row>
    <row r="1214" spans="1:2" x14ac:dyDescent="0.25">
      <c r="A1214" s="103"/>
      <c r="B1214" s="103"/>
    </row>
    <row r="1215" spans="1:2" x14ac:dyDescent="0.25">
      <c r="A1215" s="103"/>
      <c r="B1215" s="103"/>
    </row>
    <row r="1216" spans="1:2" x14ac:dyDescent="0.25">
      <c r="A1216" s="103"/>
      <c r="B1216" s="103"/>
    </row>
    <row r="1217" spans="1:2" x14ac:dyDescent="0.25">
      <c r="A1217" s="103"/>
      <c r="B1217" s="101"/>
    </row>
    <row r="1218" spans="1:2" x14ac:dyDescent="0.25">
      <c r="A1218" s="103"/>
      <c r="B1218" s="321"/>
    </row>
    <row r="1219" spans="1:2" x14ac:dyDescent="0.25">
      <c r="A1219" s="103"/>
      <c r="B1219" s="321"/>
    </row>
    <row r="1220" spans="1:2" x14ac:dyDescent="0.25">
      <c r="A1220" s="103"/>
      <c r="B1220" s="321"/>
    </row>
    <row r="1221" spans="1:2" x14ac:dyDescent="0.25">
      <c r="A1221" s="103"/>
      <c r="B1221" s="101"/>
    </row>
    <row r="1222" spans="1:2" x14ac:dyDescent="0.25">
      <c r="A1222" s="103"/>
      <c r="B1222" s="321"/>
    </row>
    <row r="1223" spans="1:2" x14ac:dyDescent="0.25">
      <c r="A1223" s="103"/>
      <c r="B1223" s="321"/>
    </row>
    <row r="1224" spans="1:2" x14ac:dyDescent="0.25">
      <c r="A1224" s="103"/>
      <c r="B1224" s="321"/>
    </row>
    <row r="1225" spans="1:2" x14ac:dyDescent="0.25">
      <c r="A1225" s="103"/>
      <c r="B1225" s="321"/>
    </row>
    <row r="1226" spans="1:2" x14ac:dyDescent="0.25">
      <c r="A1226" s="103"/>
      <c r="B1226" s="101"/>
    </row>
    <row r="1227" spans="1:2" x14ac:dyDescent="0.25">
      <c r="A1227" s="103"/>
      <c r="B1227" s="321"/>
    </row>
    <row r="1228" spans="1:2" x14ac:dyDescent="0.25">
      <c r="A1228" s="103"/>
      <c r="B1228" s="321"/>
    </row>
    <row r="1229" spans="1:2" x14ac:dyDescent="0.25">
      <c r="A1229" s="103"/>
      <c r="B1229" s="321"/>
    </row>
    <row r="1230" spans="1:2" x14ac:dyDescent="0.25">
      <c r="A1230" s="103"/>
      <c r="B1230" s="103"/>
    </row>
    <row r="1231" spans="1:2" x14ac:dyDescent="0.25">
      <c r="A1231" s="103"/>
      <c r="B1231" s="103"/>
    </row>
    <row r="1232" spans="1:2" x14ac:dyDescent="0.25">
      <c r="A1232" s="103"/>
      <c r="B1232" s="103"/>
    </row>
    <row r="1233" spans="1:2" x14ac:dyDescent="0.25">
      <c r="A1233" s="103"/>
      <c r="B1233" s="103"/>
    </row>
    <row r="1234" spans="1:2" x14ac:dyDescent="0.25">
      <c r="A1234" s="103"/>
      <c r="B1234" s="103"/>
    </row>
    <row r="1235" spans="1:2" x14ac:dyDescent="0.25">
      <c r="A1235" s="103"/>
      <c r="B1235" s="103"/>
    </row>
    <row r="1236" spans="1:2" x14ac:dyDescent="0.25">
      <c r="A1236" s="103"/>
      <c r="B1236" s="103"/>
    </row>
    <row r="1237" spans="1:2" x14ac:dyDescent="0.25">
      <c r="A1237" s="103"/>
      <c r="B1237" s="103"/>
    </row>
    <row r="1238" spans="1:2" x14ac:dyDescent="0.25">
      <c r="A1238" s="103"/>
      <c r="B1238" s="103"/>
    </row>
    <row r="1239" spans="1:2" x14ac:dyDescent="0.25">
      <c r="A1239" s="103"/>
      <c r="B1239" s="103"/>
    </row>
    <row r="1240" spans="1:2" x14ac:dyDescent="0.25">
      <c r="A1240" s="103"/>
      <c r="B1240" s="103"/>
    </row>
    <row r="1241" spans="1:2" x14ac:dyDescent="0.25">
      <c r="A1241" s="103"/>
      <c r="B1241" s="103"/>
    </row>
    <row r="1242" spans="1:2" x14ac:dyDescent="0.25">
      <c r="A1242" s="103"/>
      <c r="B1242" s="103"/>
    </row>
    <row r="1243" spans="1:2" x14ac:dyDescent="0.25">
      <c r="A1243" s="103"/>
      <c r="B1243" s="103"/>
    </row>
    <row r="1244" spans="1:2" x14ac:dyDescent="0.25">
      <c r="A1244" s="103"/>
      <c r="B1244" s="103"/>
    </row>
    <row r="1245" spans="1:2" x14ac:dyDescent="0.25">
      <c r="A1245" s="103"/>
      <c r="B1245" s="103"/>
    </row>
    <row r="1246" spans="1:2" x14ac:dyDescent="0.25">
      <c r="A1246" s="103"/>
      <c r="B1246" s="103"/>
    </row>
    <row r="1247" spans="1:2" x14ac:dyDescent="0.25">
      <c r="A1247" s="103"/>
      <c r="B1247" s="101"/>
    </row>
    <row r="1248" spans="1:2" x14ac:dyDescent="0.25">
      <c r="A1248" s="103"/>
      <c r="B1248" s="321"/>
    </row>
    <row r="1249" spans="1:2" x14ac:dyDescent="0.25">
      <c r="A1249" s="103"/>
      <c r="B1249" s="321"/>
    </row>
    <row r="1250" spans="1:2" x14ac:dyDescent="0.25">
      <c r="A1250" s="103"/>
      <c r="B1250" s="321"/>
    </row>
    <row r="1251" spans="1:2" x14ac:dyDescent="0.25">
      <c r="A1251" s="103"/>
      <c r="B1251" s="321"/>
    </row>
    <row r="1252" spans="1:2" x14ac:dyDescent="0.25">
      <c r="A1252" s="103"/>
      <c r="B1252" s="101"/>
    </row>
    <row r="1253" spans="1:2" x14ac:dyDescent="0.25">
      <c r="A1253" s="103"/>
      <c r="B1253" s="321"/>
    </row>
    <row r="1254" spans="1:2" x14ac:dyDescent="0.25">
      <c r="A1254" s="103"/>
      <c r="B1254" s="321"/>
    </row>
    <row r="1255" spans="1:2" x14ac:dyDescent="0.25">
      <c r="A1255" s="103"/>
      <c r="B1255" s="321"/>
    </row>
    <row r="1256" spans="1:2" x14ac:dyDescent="0.25">
      <c r="A1256" s="103"/>
      <c r="B1256" s="321"/>
    </row>
    <row r="1257" spans="1:2" x14ac:dyDescent="0.25">
      <c r="A1257" s="103"/>
      <c r="B1257" s="321"/>
    </row>
    <row r="1258" spans="1:2" x14ac:dyDescent="0.25">
      <c r="A1258" s="103"/>
      <c r="B1258" s="103"/>
    </row>
    <row r="1259" spans="1:2" x14ac:dyDescent="0.25">
      <c r="A1259" s="103"/>
      <c r="B1259" s="103"/>
    </row>
    <row r="1260" spans="1:2" x14ac:dyDescent="0.25">
      <c r="A1260" s="103"/>
      <c r="B1260" s="103"/>
    </row>
    <row r="1261" spans="1:2" x14ac:dyDescent="0.25">
      <c r="A1261" s="103"/>
      <c r="B1261" s="103"/>
    </row>
    <row r="1262" spans="1:2" x14ac:dyDescent="0.25">
      <c r="A1262" s="103"/>
      <c r="B1262" s="103"/>
    </row>
    <row r="1263" spans="1:2" x14ac:dyDescent="0.25">
      <c r="A1263" s="103"/>
      <c r="B1263" s="103"/>
    </row>
    <row r="1264" spans="1:2" x14ac:dyDescent="0.25">
      <c r="A1264" s="103"/>
      <c r="B1264" s="103"/>
    </row>
    <row r="1265" spans="1:2" x14ac:dyDescent="0.25">
      <c r="A1265" s="103"/>
      <c r="B1265" s="103"/>
    </row>
    <row r="1266" spans="1:2" x14ac:dyDescent="0.25">
      <c r="A1266" s="103"/>
      <c r="B1266" s="101"/>
    </row>
    <row r="1267" spans="1:2" x14ac:dyDescent="0.25">
      <c r="A1267" s="103"/>
      <c r="B1267" s="321"/>
    </row>
    <row r="1268" spans="1:2" x14ac:dyDescent="0.25">
      <c r="A1268" s="103"/>
      <c r="B1268" s="321"/>
    </row>
    <row r="1269" spans="1:2" x14ac:dyDescent="0.25">
      <c r="A1269" s="103"/>
      <c r="B1269" s="321"/>
    </row>
    <row r="1270" spans="1:2" x14ac:dyDescent="0.25">
      <c r="A1270" s="103"/>
      <c r="B1270" s="321"/>
    </row>
    <row r="1271" spans="1:2" x14ac:dyDescent="0.25">
      <c r="A1271" s="103"/>
      <c r="B1271" s="103"/>
    </row>
    <row r="1272" spans="1:2" x14ac:dyDescent="0.25">
      <c r="A1272" s="103"/>
      <c r="B1272" s="103"/>
    </row>
    <row r="1273" spans="1:2" x14ac:dyDescent="0.25">
      <c r="A1273" s="103"/>
      <c r="B1273" s="103"/>
    </row>
    <row r="1274" spans="1:2" x14ac:dyDescent="0.25">
      <c r="A1274" s="103"/>
      <c r="B1274" s="103"/>
    </row>
    <row r="1275" spans="1:2" x14ac:dyDescent="0.25">
      <c r="A1275" s="103"/>
      <c r="B1275" s="103"/>
    </row>
    <row r="1276" spans="1:2" x14ac:dyDescent="0.25">
      <c r="A1276" s="103"/>
      <c r="B1276" s="103"/>
    </row>
    <row r="1277" spans="1:2" x14ac:dyDescent="0.25">
      <c r="A1277" s="103"/>
      <c r="B1277" s="103"/>
    </row>
    <row r="1278" spans="1:2" x14ac:dyDescent="0.25">
      <c r="A1278" s="103"/>
      <c r="B1278" s="103"/>
    </row>
    <row r="1279" spans="1:2" x14ac:dyDescent="0.25">
      <c r="A1279" s="103"/>
      <c r="B1279" s="103"/>
    </row>
    <row r="1280" spans="1:2" x14ac:dyDescent="0.25">
      <c r="A1280" s="103"/>
      <c r="B1280" s="103"/>
    </row>
    <row r="1281" spans="1:2" x14ac:dyDescent="0.25">
      <c r="A1281" s="103"/>
      <c r="B1281" s="103"/>
    </row>
    <row r="1282" spans="1:2" x14ac:dyDescent="0.25">
      <c r="A1282" s="103"/>
      <c r="B1282" s="103"/>
    </row>
    <row r="1283" spans="1:2" x14ac:dyDescent="0.25">
      <c r="A1283" s="103"/>
      <c r="B1283" s="103"/>
    </row>
    <row r="1284" spans="1:2" x14ac:dyDescent="0.25">
      <c r="A1284" s="103"/>
      <c r="B1284" s="103"/>
    </row>
    <row r="1285" spans="1:2" x14ac:dyDescent="0.25">
      <c r="A1285" s="103"/>
      <c r="B1285" s="103"/>
    </row>
    <row r="1286" spans="1:2" x14ac:dyDescent="0.25">
      <c r="A1286" s="103"/>
      <c r="B1286" s="103"/>
    </row>
    <row r="1287" spans="1:2" x14ac:dyDescent="0.25">
      <c r="A1287" s="103"/>
      <c r="B1287" s="103"/>
    </row>
    <row r="1288" spans="1:2" x14ac:dyDescent="0.25">
      <c r="A1288" s="103"/>
      <c r="B1288" s="103"/>
    </row>
    <row r="1289" spans="1:2" x14ac:dyDescent="0.25">
      <c r="A1289" s="103"/>
      <c r="B1289" s="103"/>
    </row>
    <row r="1290" spans="1:2" x14ac:dyDescent="0.25">
      <c r="A1290" s="103"/>
      <c r="B1290" s="103"/>
    </row>
    <row r="1291" spans="1:2" x14ac:dyDescent="0.25">
      <c r="A1291" s="103"/>
      <c r="B1291" s="103"/>
    </row>
    <row r="1292" spans="1:2" x14ac:dyDescent="0.25">
      <c r="A1292" s="103"/>
      <c r="B1292" s="103"/>
    </row>
    <row r="1293" spans="1:2" x14ac:dyDescent="0.25">
      <c r="A1293" s="103"/>
      <c r="B1293" s="103"/>
    </row>
    <row r="1294" spans="1:2" x14ac:dyDescent="0.25">
      <c r="A1294" s="103"/>
      <c r="B1294" s="103"/>
    </row>
    <row r="1295" spans="1:2" x14ac:dyDescent="0.25">
      <c r="A1295" s="103"/>
      <c r="B1295" s="103"/>
    </row>
    <row r="1296" spans="1:2" x14ac:dyDescent="0.25">
      <c r="A1296" s="103"/>
      <c r="B1296" s="103"/>
    </row>
    <row r="1297" spans="1:2" x14ac:dyDescent="0.25">
      <c r="A1297" s="103"/>
      <c r="B1297" s="103"/>
    </row>
    <row r="1298" spans="1:2" x14ac:dyDescent="0.25">
      <c r="A1298" s="103"/>
      <c r="B1298" s="103"/>
    </row>
    <row r="1299" spans="1:2" x14ac:dyDescent="0.25">
      <c r="A1299" s="103"/>
      <c r="B1299" s="103"/>
    </row>
    <row r="1300" spans="1:2" x14ac:dyDescent="0.25">
      <c r="A1300" s="103"/>
      <c r="B1300" s="103"/>
    </row>
    <row r="1301" spans="1:2" x14ac:dyDescent="0.25">
      <c r="A1301" s="103"/>
      <c r="B1301" s="103"/>
    </row>
    <row r="1302" spans="1:2" x14ac:dyDescent="0.25">
      <c r="A1302" s="103"/>
      <c r="B1302" s="103"/>
    </row>
    <row r="1303" spans="1:2" x14ac:dyDescent="0.25">
      <c r="A1303" s="103"/>
      <c r="B1303" s="103"/>
    </row>
    <row r="1304" spans="1:2" x14ac:dyDescent="0.25">
      <c r="A1304" s="103"/>
      <c r="B1304" s="103"/>
    </row>
    <row r="1305" spans="1:2" x14ac:dyDescent="0.25">
      <c r="A1305" s="103"/>
      <c r="B1305" s="103"/>
    </row>
    <row r="1306" spans="1:2" x14ac:dyDescent="0.25">
      <c r="A1306" s="103"/>
      <c r="B1306" s="103"/>
    </row>
    <row r="1307" spans="1:2" x14ac:dyDescent="0.25">
      <c r="A1307" s="103"/>
      <c r="B1307" s="103"/>
    </row>
    <row r="1308" spans="1:2" x14ac:dyDescent="0.25">
      <c r="A1308" s="103"/>
      <c r="B1308" s="101"/>
    </row>
    <row r="1309" spans="1:2" x14ac:dyDescent="0.25">
      <c r="A1309" s="103"/>
      <c r="B1309" s="321"/>
    </row>
    <row r="1310" spans="1:2" x14ac:dyDescent="0.25">
      <c r="A1310" s="103"/>
      <c r="B1310" s="321"/>
    </row>
    <row r="1311" spans="1:2" x14ac:dyDescent="0.25">
      <c r="A1311" s="103"/>
      <c r="B1311" s="321"/>
    </row>
    <row r="1312" spans="1:2" x14ac:dyDescent="0.25">
      <c r="A1312" s="103"/>
      <c r="B1312" s="103"/>
    </row>
    <row r="1313" spans="1:2" x14ac:dyDescent="0.25">
      <c r="A1313" s="103"/>
      <c r="B1313" s="103"/>
    </row>
    <row r="1314" spans="1:2" x14ac:dyDescent="0.25">
      <c r="A1314" s="103"/>
      <c r="B1314" s="103"/>
    </row>
    <row r="1315" spans="1:2" x14ac:dyDescent="0.25">
      <c r="A1315" s="103"/>
      <c r="B1315" s="103"/>
    </row>
    <row r="1316" spans="1:2" x14ac:dyDescent="0.25">
      <c r="A1316" s="103"/>
      <c r="B1316" s="103"/>
    </row>
    <row r="1317" spans="1:2" x14ac:dyDescent="0.25">
      <c r="A1317" s="103"/>
      <c r="B1317" s="103"/>
    </row>
    <row r="1318" spans="1:2" x14ac:dyDescent="0.25">
      <c r="A1318" s="103"/>
      <c r="B1318" s="103"/>
    </row>
    <row r="1319" spans="1:2" x14ac:dyDescent="0.25">
      <c r="A1319" s="103"/>
      <c r="B1319" s="103"/>
    </row>
    <row r="1320" spans="1:2" x14ac:dyDescent="0.25">
      <c r="A1320" s="103"/>
      <c r="B1320" s="103"/>
    </row>
    <row r="1321" spans="1:2" x14ac:dyDescent="0.25">
      <c r="A1321" s="103"/>
      <c r="B1321" s="103"/>
    </row>
    <row r="1322" spans="1:2" x14ac:dyDescent="0.25">
      <c r="A1322" s="103"/>
      <c r="B1322" s="103"/>
    </row>
    <row r="1323" spans="1:2" x14ac:dyDescent="0.25">
      <c r="A1323" s="103"/>
      <c r="B1323" s="103"/>
    </row>
    <row r="1324" spans="1:2" x14ac:dyDescent="0.25">
      <c r="A1324" s="103"/>
      <c r="B1324" s="103"/>
    </row>
    <row r="1325" spans="1:2" x14ac:dyDescent="0.25">
      <c r="A1325" s="103"/>
      <c r="B1325" s="103"/>
    </row>
    <row r="1326" spans="1:2" x14ac:dyDescent="0.25">
      <c r="A1326" s="103"/>
      <c r="B1326" s="101"/>
    </row>
    <row r="1327" spans="1:2" x14ac:dyDescent="0.25">
      <c r="A1327" s="103"/>
      <c r="B1327" s="321"/>
    </row>
    <row r="1328" spans="1:2" x14ac:dyDescent="0.25">
      <c r="A1328" s="103"/>
      <c r="B1328" s="321"/>
    </row>
    <row r="1329" spans="1:2" x14ac:dyDescent="0.25">
      <c r="A1329" s="103"/>
      <c r="B1329" s="321"/>
    </row>
    <row r="1330" spans="1:2" x14ac:dyDescent="0.25">
      <c r="A1330" s="103"/>
      <c r="B1330" s="103"/>
    </row>
    <row r="1331" spans="1:2" x14ac:dyDescent="0.25">
      <c r="A1331" s="103"/>
      <c r="B1331" s="103"/>
    </row>
    <row r="1332" spans="1:2" x14ac:dyDescent="0.25">
      <c r="A1332" s="103"/>
      <c r="B1332" s="103"/>
    </row>
    <row r="1333" spans="1:2" x14ac:dyDescent="0.25">
      <c r="A1333" s="103"/>
      <c r="B1333" s="103"/>
    </row>
    <row r="1334" spans="1:2" x14ac:dyDescent="0.25">
      <c r="A1334" s="103"/>
      <c r="B1334" s="103"/>
    </row>
    <row r="1335" spans="1:2" x14ac:dyDescent="0.25">
      <c r="A1335" s="103"/>
      <c r="B1335" s="101"/>
    </row>
    <row r="1336" spans="1:2" x14ac:dyDescent="0.25">
      <c r="A1336" s="103"/>
      <c r="B1336" s="321"/>
    </row>
    <row r="1337" spans="1:2" x14ac:dyDescent="0.25">
      <c r="A1337" s="103"/>
      <c r="B1337" s="321"/>
    </row>
    <row r="1338" spans="1:2" x14ac:dyDescent="0.25">
      <c r="A1338" s="103"/>
      <c r="B1338" s="321"/>
    </row>
    <row r="1339" spans="1:2" x14ac:dyDescent="0.25">
      <c r="A1339" s="103"/>
      <c r="B1339" s="321"/>
    </row>
    <row r="1340" spans="1:2" x14ac:dyDescent="0.25">
      <c r="A1340" s="103"/>
      <c r="B1340" s="321"/>
    </row>
    <row r="1341" spans="1:2" x14ac:dyDescent="0.25">
      <c r="A1341" s="103"/>
      <c r="B1341" s="103"/>
    </row>
    <row r="1342" spans="1:2" x14ac:dyDescent="0.25">
      <c r="A1342" s="103"/>
      <c r="B1342" s="103"/>
    </row>
    <row r="1343" spans="1:2" x14ac:dyDescent="0.25">
      <c r="A1343" s="103"/>
      <c r="B1343" s="103"/>
    </row>
    <row r="1344" spans="1:2" x14ac:dyDescent="0.25">
      <c r="A1344" s="103"/>
      <c r="B1344" s="103"/>
    </row>
    <row r="1345" spans="1:2" x14ac:dyDescent="0.25">
      <c r="A1345" s="103"/>
      <c r="B1345" s="103"/>
    </row>
    <row r="1346" spans="1:2" x14ac:dyDescent="0.25">
      <c r="A1346" s="103"/>
      <c r="B1346" s="103"/>
    </row>
    <row r="1347" spans="1:2" x14ac:dyDescent="0.25">
      <c r="A1347" s="103"/>
      <c r="B1347" s="103"/>
    </row>
    <row r="1348" spans="1:2" x14ac:dyDescent="0.25">
      <c r="A1348" s="103"/>
      <c r="B1348" s="103"/>
    </row>
    <row r="1349" spans="1:2" x14ac:dyDescent="0.25">
      <c r="A1349" s="103"/>
      <c r="B1349" s="103"/>
    </row>
    <row r="1350" spans="1:2" x14ac:dyDescent="0.25">
      <c r="A1350" s="103"/>
      <c r="B1350" s="103"/>
    </row>
    <row r="1351" spans="1:2" x14ac:dyDescent="0.25">
      <c r="A1351" s="103"/>
      <c r="B1351" s="103"/>
    </row>
    <row r="1352" spans="1:2" x14ac:dyDescent="0.25">
      <c r="A1352" s="103"/>
      <c r="B1352" s="103"/>
    </row>
    <row r="1353" spans="1:2" x14ac:dyDescent="0.25">
      <c r="A1353" s="103"/>
      <c r="B1353" s="103"/>
    </row>
    <row r="1354" spans="1:2" x14ac:dyDescent="0.25">
      <c r="A1354" s="103"/>
      <c r="B1354" s="103"/>
    </row>
    <row r="1355" spans="1:2" x14ac:dyDescent="0.25">
      <c r="A1355" s="103"/>
      <c r="B1355" s="103"/>
    </row>
    <row r="1356" spans="1:2" x14ac:dyDescent="0.25">
      <c r="A1356" s="103"/>
      <c r="B1356" s="103"/>
    </row>
    <row r="1357" spans="1:2" x14ac:dyDescent="0.25">
      <c r="A1357" s="103"/>
      <c r="B1357" s="103"/>
    </row>
    <row r="1358" spans="1:2" x14ac:dyDescent="0.25">
      <c r="A1358" s="103"/>
      <c r="B1358" s="103"/>
    </row>
    <row r="1359" spans="1:2" x14ac:dyDescent="0.25">
      <c r="A1359" s="103"/>
      <c r="B1359" s="103"/>
    </row>
    <row r="1360" spans="1:2" x14ac:dyDescent="0.25">
      <c r="A1360" s="103"/>
      <c r="B1360" s="103"/>
    </row>
    <row r="1361" spans="1:2" x14ac:dyDescent="0.25">
      <c r="A1361" s="103"/>
      <c r="B1361" s="103"/>
    </row>
    <row r="1362" spans="1:2" x14ac:dyDescent="0.25">
      <c r="A1362" s="103"/>
      <c r="B1362" s="103"/>
    </row>
    <row r="1363" spans="1:2" x14ac:dyDescent="0.25">
      <c r="A1363" s="103"/>
      <c r="B1363" s="103"/>
    </row>
    <row r="1364" spans="1:2" x14ac:dyDescent="0.25">
      <c r="A1364" s="103"/>
      <c r="B1364" s="103"/>
    </row>
    <row r="1365" spans="1:2" x14ac:dyDescent="0.25">
      <c r="A1365" s="103"/>
      <c r="B1365" s="103"/>
    </row>
    <row r="1366" spans="1:2" x14ac:dyDescent="0.25">
      <c r="A1366" s="103"/>
      <c r="B1366" s="103"/>
    </row>
    <row r="1367" spans="1:2" x14ac:dyDescent="0.25">
      <c r="A1367" s="103"/>
      <c r="B1367" s="103"/>
    </row>
    <row r="1368" spans="1:2" x14ac:dyDescent="0.25">
      <c r="A1368" s="103"/>
      <c r="B1368" s="103"/>
    </row>
    <row r="1369" spans="1:2" x14ac:dyDescent="0.25">
      <c r="A1369" s="103"/>
      <c r="B1369" s="103"/>
    </row>
    <row r="1370" spans="1:2" x14ac:dyDescent="0.25">
      <c r="A1370" s="103"/>
      <c r="B1370" s="101"/>
    </row>
    <row r="1371" spans="1:2" x14ac:dyDescent="0.25">
      <c r="A1371" s="103"/>
      <c r="B1371" s="321"/>
    </row>
    <row r="1372" spans="1:2" x14ac:dyDescent="0.25">
      <c r="A1372" s="103"/>
      <c r="B1372" s="321"/>
    </row>
    <row r="1373" spans="1:2" x14ac:dyDescent="0.25">
      <c r="A1373" s="103"/>
      <c r="B1373" s="321"/>
    </row>
    <row r="1374" spans="1:2" x14ac:dyDescent="0.25">
      <c r="A1374" s="103"/>
      <c r="B1374" s="103"/>
    </row>
    <row r="1375" spans="1:2" x14ac:dyDescent="0.25">
      <c r="A1375" s="103"/>
      <c r="B1375" s="103"/>
    </row>
    <row r="1376" spans="1:2" x14ac:dyDescent="0.25">
      <c r="A1376" s="103"/>
      <c r="B1376" s="103"/>
    </row>
    <row r="1377" spans="1:2" x14ac:dyDescent="0.25">
      <c r="A1377" s="103"/>
      <c r="B1377" s="103"/>
    </row>
    <row r="1378" spans="1:2" x14ac:dyDescent="0.25">
      <c r="A1378" s="103"/>
      <c r="B1378" s="103"/>
    </row>
    <row r="1379" spans="1:2" x14ac:dyDescent="0.25">
      <c r="A1379" s="103"/>
      <c r="B1379" s="103"/>
    </row>
    <row r="1380" spans="1:2" x14ac:dyDescent="0.25">
      <c r="A1380" s="103"/>
      <c r="B1380" s="103"/>
    </row>
    <row r="1381" spans="1:2" x14ac:dyDescent="0.25">
      <c r="A1381" s="103"/>
      <c r="B1381" s="103"/>
    </row>
    <row r="1382" spans="1:2" x14ac:dyDescent="0.25">
      <c r="A1382" s="103"/>
      <c r="B1382" s="103"/>
    </row>
    <row r="1383" spans="1:2" x14ac:dyDescent="0.25">
      <c r="A1383" s="103"/>
      <c r="B1383" s="103"/>
    </row>
    <row r="1384" spans="1:2" x14ac:dyDescent="0.25">
      <c r="A1384" s="103"/>
      <c r="B1384" s="103"/>
    </row>
    <row r="1385" spans="1:2" x14ac:dyDescent="0.25">
      <c r="A1385" s="103"/>
      <c r="B1385" s="103"/>
    </row>
    <row r="1386" spans="1:2" x14ac:dyDescent="0.25">
      <c r="A1386" s="103"/>
      <c r="B1386" s="103"/>
    </row>
    <row r="1387" spans="1:2" x14ac:dyDescent="0.25">
      <c r="A1387" s="103"/>
      <c r="B1387" s="103"/>
    </row>
    <row r="1388" spans="1:2" x14ac:dyDescent="0.25">
      <c r="A1388" s="103"/>
      <c r="B1388" s="103"/>
    </row>
    <row r="1389" spans="1:2" x14ac:dyDescent="0.25">
      <c r="A1389" s="103"/>
      <c r="B1389" s="103"/>
    </row>
    <row r="1390" spans="1:2" x14ac:dyDescent="0.25">
      <c r="A1390" s="103"/>
      <c r="B1390" s="103"/>
    </row>
    <row r="1391" spans="1:2" x14ac:dyDescent="0.25">
      <c r="A1391" s="103"/>
      <c r="B1391" s="103"/>
    </row>
    <row r="1392" spans="1:2" x14ac:dyDescent="0.25">
      <c r="A1392" s="103"/>
      <c r="B1392" s="103"/>
    </row>
    <row r="1393" spans="1:2" x14ac:dyDescent="0.25">
      <c r="A1393" s="103"/>
      <c r="B1393" s="103"/>
    </row>
    <row r="1394" spans="1:2" x14ac:dyDescent="0.25">
      <c r="A1394" s="103"/>
      <c r="B1394" s="103"/>
    </row>
    <row r="1395" spans="1:2" x14ac:dyDescent="0.25">
      <c r="A1395" s="103"/>
      <c r="B1395" s="103"/>
    </row>
    <row r="1396" spans="1:2" x14ac:dyDescent="0.25">
      <c r="A1396" s="103"/>
      <c r="B1396" s="103"/>
    </row>
    <row r="1397" spans="1:2" x14ac:dyDescent="0.25">
      <c r="A1397" s="103"/>
      <c r="B1397" s="103"/>
    </row>
    <row r="1398" spans="1:2" x14ac:dyDescent="0.25">
      <c r="A1398" s="103"/>
      <c r="B1398" s="103"/>
    </row>
    <row r="1399" spans="1:2" x14ac:dyDescent="0.25">
      <c r="A1399" s="103"/>
      <c r="B1399" s="103"/>
    </row>
    <row r="1400" spans="1:2" x14ac:dyDescent="0.25">
      <c r="A1400" s="103"/>
      <c r="B1400" s="103"/>
    </row>
    <row r="1401" spans="1:2" x14ac:dyDescent="0.25">
      <c r="A1401" s="103"/>
      <c r="B1401" s="103"/>
    </row>
    <row r="1402" spans="1:2" x14ac:dyDescent="0.25">
      <c r="A1402" s="103"/>
      <c r="B1402" s="103"/>
    </row>
    <row r="1403" spans="1:2" x14ac:dyDescent="0.25">
      <c r="A1403" s="103"/>
      <c r="B1403" s="103"/>
    </row>
    <row r="1404" spans="1:2" x14ac:dyDescent="0.25">
      <c r="A1404" s="103"/>
      <c r="B1404" s="103"/>
    </row>
    <row r="1405" spans="1:2" x14ac:dyDescent="0.25">
      <c r="A1405" s="103"/>
      <c r="B1405" s="101"/>
    </row>
    <row r="1406" spans="1:2" x14ac:dyDescent="0.25">
      <c r="A1406" s="103"/>
      <c r="B1406" s="321"/>
    </row>
    <row r="1407" spans="1:2" x14ac:dyDescent="0.25">
      <c r="A1407" s="103"/>
      <c r="B1407" s="321"/>
    </row>
    <row r="1408" spans="1:2" x14ac:dyDescent="0.25">
      <c r="A1408" s="103"/>
      <c r="B1408" s="321"/>
    </row>
    <row r="1409" spans="1:2" x14ac:dyDescent="0.25">
      <c r="A1409" s="103"/>
      <c r="B1409" s="103"/>
    </row>
    <row r="1410" spans="1:2" x14ac:dyDescent="0.25">
      <c r="A1410" s="103"/>
      <c r="B1410" s="103"/>
    </row>
    <row r="1411" spans="1:2" x14ac:dyDescent="0.25">
      <c r="A1411" s="103"/>
      <c r="B1411" s="103"/>
    </row>
    <row r="1412" spans="1:2" x14ac:dyDescent="0.25">
      <c r="A1412" s="103"/>
      <c r="B1412" s="103"/>
    </row>
    <row r="1413" spans="1:2" x14ac:dyDescent="0.25">
      <c r="A1413" s="103"/>
      <c r="B1413" s="103"/>
    </row>
    <row r="1414" spans="1:2" x14ac:dyDescent="0.25">
      <c r="A1414" s="103"/>
      <c r="B1414" s="103"/>
    </row>
    <row r="1415" spans="1:2" x14ac:dyDescent="0.25">
      <c r="A1415" s="103"/>
      <c r="B1415" s="103"/>
    </row>
    <row r="1416" spans="1:2" x14ac:dyDescent="0.25">
      <c r="A1416" s="103"/>
      <c r="B1416" s="103"/>
    </row>
    <row r="1417" spans="1:2" x14ac:dyDescent="0.25">
      <c r="A1417" s="103"/>
      <c r="B1417" s="101"/>
    </row>
    <row r="1418" spans="1:2" x14ac:dyDescent="0.25">
      <c r="A1418" s="103"/>
      <c r="B1418" s="321"/>
    </row>
    <row r="1419" spans="1:2" x14ac:dyDescent="0.25">
      <c r="A1419" s="103"/>
      <c r="B1419" s="321"/>
    </row>
    <row r="1420" spans="1:2" x14ac:dyDescent="0.25">
      <c r="A1420" s="103"/>
      <c r="B1420" s="321"/>
    </row>
    <row r="1421" spans="1:2" x14ac:dyDescent="0.25">
      <c r="A1421" s="103"/>
      <c r="B1421" s="321"/>
    </row>
    <row r="1422" spans="1:2" x14ac:dyDescent="0.25">
      <c r="A1422" s="103"/>
      <c r="B1422" s="103"/>
    </row>
    <row r="1423" spans="1:2" x14ac:dyDescent="0.25">
      <c r="A1423" s="103"/>
      <c r="B1423" s="103"/>
    </row>
    <row r="1424" spans="1:2" x14ac:dyDescent="0.25">
      <c r="A1424" s="103"/>
      <c r="B1424" s="103"/>
    </row>
    <row r="1425" spans="1:2" x14ac:dyDescent="0.25">
      <c r="A1425" s="103"/>
      <c r="B1425" s="103"/>
    </row>
    <row r="1426" spans="1:2" x14ac:dyDescent="0.25">
      <c r="A1426" s="103"/>
      <c r="B1426" s="103"/>
    </row>
    <row r="1427" spans="1:2" x14ac:dyDescent="0.25">
      <c r="A1427" s="103"/>
      <c r="B1427" s="103"/>
    </row>
    <row r="1428" spans="1:2" x14ac:dyDescent="0.25">
      <c r="A1428" s="103"/>
      <c r="B1428" s="103"/>
    </row>
    <row r="1429" spans="1:2" x14ac:dyDescent="0.25">
      <c r="A1429" s="103"/>
      <c r="B1429" s="103"/>
    </row>
    <row r="1430" spans="1:2" x14ac:dyDescent="0.25">
      <c r="A1430" s="103"/>
      <c r="B1430" s="103"/>
    </row>
    <row r="1431" spans="1:2" x14ac:dyDescent="0.25">
      <c r="A1431" s="103"/>
      <c r="B1431" s="103"/>
    </row>
    <row r="1432" spans="1:2" x14ac:dyDescent="0.25">
      <c r="A1432" s="103"/>
      <c r="B1432" s="103"/>
    </row>
    <row r="1433" spans="1:2" x14ac:dyDescent="0.25">
      <c r="A1433" s="103"/>
      <c r="B1433" s="103"/>
    </row>
    <row r="1434" spans="1:2" x14ac:dyDescent="0.25">
      <c r="A1434" s="103"/>
      <c r="B1434" s="103"/>
    </row>
    <row r="1435" spans="1:2" x14ac:dyDescent="0.25">
      <c r="A1435" s="103"/>
      <c r="B1435" s="103"/>
    </row>
    <row r="1436" spans="1:2" x14ac:dyDescent="0.25">
      <c r="A1436" s="103"/>
      <c r="B1436" s="103"/>
    </row>
    <row r="1437" spans="1:2" x14ac:dyDescent="0.25">
      <c r="A1437" s="103"/>
      <c r="B1437" s="103"/>
    </row>
    <row r="1438" spans="1:2" x14ac:dyDescent="0.25">
      <c r="A1438" s="103"/>
      <c r="B1438" s="103"/>
    </row>
    <row r="1439" spans="1:2" x14ac:dyDescent="0.25">
      <c r="A1439" s="103"/>
      <c r="B1439" s="103"/>
    </row>
    <row r="1440" spans="1:2" x14ac:dyDescent="0.25">
      <c r="A1440" s="103"/>
      <c r="B1440" s="103"/>
    </row>
    <row r="1441" spans="1:2" x14ac:dyDescent="0.25">
      <c r="A1441" s="103"/>
      <c r="B1441" s="103"/>
    </row>
    <row r="1442" spans="1:2" x14ac:dyDescent="0.25">
      <c r="A1442" s="103"/>
      <c r="B1442" s="103"/>
    </row>
    <row r="1443" spans="1:2" x14ac:dyDescent="0.25">
      <c r="A1443" s="103"/>
      <c r="B1443" s="103"/>
    </row>
    <row r="1444" spans="1:2" x14ac:dyDescent="0.25">
      <c r="A1444" s="103"/>
      <c r="B1444" s="103"/>
    </row>
    <row r="1445" spans="1:2" x14ac:dyDescent="0.25">
      <c r="A1445" s="103"/>
      <c r="B1445" s="103"/>
    </row>
    <row r="1446" spans="1:2" x14ac:dyDescent="0.25">
      <c r="A1446" s="103"/>
      <c r="B1446" s="103"/>
    </row>
    <row r="1447" spans="1:2" x14ac:dyDescent="0.25">
      <c r="A1447" s="103"/>
      <c r="B1447" s="103"/>
    </row>
    <row r="1448" spans="1:2" x14ac:dyDescent="0.25">
      <c r="A1448" s="103"/>
      <c r="B1448" s="103"/>
    </row>
    <row r="1449" spans="1:2" x14ac:dyDescent="0.25">
      <c r="A1449" s="103"/>
      <c r="B1449" s="103"/>
    </row>
    <row r="1450" spans="1:2" x14ac:dyDescent="0.25">
      <c r="A1450" s="103"/>
      <c r="B1450" s="103"/>
    </row>
    <row r="1451" spans="1:2" x14ac:dyDescent="0.25">
      <c r="A1451" s="103"/>
      <c r="B1451" s="103"/>
    </row>
    <row r="1452" spans="1:2" x14ac:dyDescent="0.25">
      <c r="A1452" s="103"/>
      <c r="B1452" s="103"/>
    </row>
    <row r="1453" spans="1:2" x14ac:dyDescent="0.25">
      <c r="A1453" s="103"/>
      <c r="B1453" s="103"/>
    </row>
    <row r="1454" spans="1:2" x14ac:dyDescent="0.25">
      <c r="A1454" s="103"/>
      <c r="B1454" s="103"/>
    </row>
    <row r="1455" spans="1:2" x14ac:dyDescent="0.25">
      <c r="A1455" s="103"/>
      <c r="B1455" s="322"/>
    </row>
    <row r="1456" spans="1:2" x14ac:dyDescent="0.25">
      <c r="A1456" s="103"/>
      <c r="B1456" s="103"/>
    </row>
    <row r="1457" spans="1:2" x14ac:dyDescent="0.25">
      <c r="A1457" s="103"/>
      <c r="B1457" s="103"/>
    </row>
    <row r="1458" spans="1:2" x14ac:dyDescent="0.25">
      <c r="A1458" s="103"/>
      <c r="B1458" s="103"/>
    </row>
    <row r="1459" spans="1:2" x14ac:dyDescent="0.25">
      <c r="A1459" s="103"/>
      <c r="B1459" s="103"/>
    </row>
    <row r="1460" spans="1:2" x14ac:dyDescent="0.25">
      <c r="A1460" s="103"/>
      <c r="B1460" s="103"/>
    </row>
    <row r="1461" spans="1:2" x14ac:dyDescent="0.25">
      <c r="A1461" s="103"/>
      <c r="B1461" s="103"/>
    </row>
    <row r="1462" spans="1:2" x14ac:dyDescent="0.25">
      <c r="A1462" s="103"/>
      <c r="B1462" s="103"/>
    </row>
    <row r="1463" spans="1:2" x14ac:dyDescent="0.25">
      <c r="A1463" s="103"/>
      <c r="B1463" s="103"/>
    </row>
    <row r="1464" spans="1:2" x14ac:dyDescent="0.25">
      <c r="A1464" s="103"/>
      <c r="B1464" s="103"/>
    </row>
    <row r="1465" spans="1:2" x14ac:dyDescent="0.25">
      <c r="A1465" s="103"/>
      <c r="B1465" s="103"/>
    </row>
    <row r="1466" spans="1:2" x14ac:dyDescent="0.25">
      <c r="A1466" s="103"/>
      <c r="B1466" s="103"/>
    </row>
    <row r="1467" spans="1:2" x14ac:dyDescent="0.25">
      <c r="A1467" s="103"/>
      <c r="B1467" s="103"/>
    </row>
    <row r="1468" spans="1:2" x14ac:dyDescent="0.25">
      <c r="A1468" s="103"/>
      <c r="B1468" s="103"/>
    </row>
    <row r="1469" spans="1:2" x14ac:dyDescent="0.25">
      <c r="A1469" s="103"/>
      <c r="B1469" s="103"/>
    </row>
    <row r="1470" spans="1:2" x14ac:dyDescent="0.25">
      <c r="A1470" s="103"/>
      <c r="B1470" s="103"/>
    </row>
    <row r="1471" spans="1:2" x14ac:dyDescent="0.25">
      <c r="A1471" s="103"/>
      <c r="B1471" s="103"/>
    </row>
    <row r="1472" spans="1:2" x14ac:dyDescent="0.25">
      <c r="A1472" s="103"/>
      <c r="B1472" s="103"/>
    </row>
    <row r="1473" spans="1:2" x14ac:dyDescent="0.25">
      <c r="A1473" s="103"/>
      <c r="B1473" s="103"/>
    </row>
    <row r="1474" spans="1:2" x14ac:dyDescent="0.25">
      <c r="A1474" s="103"/>
      <c r="B1474" s="103"/>
    </row>
    <row r="1475" spans="1:2" x14ac:dyDescent="0.25">
      <c r="A1475" s="103"/>
      <c r="B1475" s="103"/>
    </row>
    <row r="1476" spans="1:2" x14ac:dyDescent="0.25">
      <c r="A1476" s="103"/>
      <c r="B1476" s="103"/>
    </row>
    <row r="1477" spans="1:2" x14ac:dyDescent="0.25">
      <c r="A1477" s="103"/>
      <c r="B1477" s="103"/>
    </row>
    <row r="1478" spans="1:2" x14ac:dyDescent="0.25">
      <c r="A1478" s="103"/>
      <c r="B1478" s="101"/>
    </row>
    <row r="1479" spans="1:2" x14ac:dyDescent="0.25">
      <c r="A1479" s="103"/>
      <c r="B1479" s="321"/>
    </row>
    <row r="1480" spans="1:2" x14ac:dyDescent="0.25">
      <c r="A1480" s="103"/>
      <c r="B1480" s="321"/>
    </row>
    <row r="1481" spans="1:2" x14ac:dyDescent="0.25">
      <c r="A1481" s="103"/>
      <c r="B1481" s="321"/>
    </row>
    <row r="1482" spans="1:2" x14ac:dyDescent="0.25">
      <c r="A1482" s="103"/>
      <c r="B1482" s="103"/>
    </row>
    <row r="1483" spans="1:2" x14ac:dyDescent="0.25">
      <c r="A1483" s="103"/>
      <c r="B1483" s="103"/>
    </row>
    <row r="1484" spans="1:2" x14ac:dyDescent="0.25">
      <c r="A1484" s="103"/>
      <c r="B1484" s="103"/>
    </row>
    <row r="1485" spans="1:2" x14ac:dyDescent="0.25">
      <c r="A1485" s="103"/>
      <c r="B1485" s="103"/>
    </row>
    <row r="1486" spans="1:2" x14ac:dyDescent="0.25">
      <c r="A1486" s="103"/>
      <c r="B1486" s="103"/>
    </row>
    <row r="1487" spans="1:2" x14ac:dyDescent="0.25">
      <c r="A1487" s="103"/>
      <c r="B1487" s="103"/>
    </row>
    <row r="1488" spans="1:2" x14ac:dyDescent="0.25">
      <c r="A1488" s="103"/>
      <c r="B1488" s="103"/>
    </row>
    <row r="1489" spans="1:2" x14ac:dyDescent="0.25">
      <c r="A1489" s="103"/>
      <c r="B1489" s="103"/>
    </row>
    <row r="1490" spans="1:2" x14ac:dyDescent="0.25">
      <c r="A1490" s="103"/>
      <c r="B1490" s="103"/>
    </row>
    <row r="1491" spans="1:2" x14ac:dyDescent="0.25">
      <c r="A1491" s="103"/>
      <c r="B1491" s="103"/>
    </row>
    <row r="1492" spans="1:2" x14ac:dyDescent="0.25">
      <c r="A1492" s="103"/>
      <c r="B1492" s="103"/>
    </row>
    <row r="1493" spans="1:2" x14ac:dyDescent="0.25">
      <c r="A1493" s="103"/>
      <c r="B1493" s="103"/>
    </row>
    <row r="1494" spans="1:2" x14ac:dyDescent="0.25">
      <c r="A1494" s="103"/>
      <c r="B1494" s="103"/>
    </row>
    <row r="1495" spans="1:2" x14ac:dyDescent="0.25">
      <c r="A1495" s="103"/>
      <c r="B1495" s="103"/>
    </row>
    <row r="1496" spans="1:2" x14ac:dyDescent="0.25">
      <c r="A1496" s="103"/>
      <c r="B1496" s="103"/>
    </row>
    <row r="1497" spans="1:2" x14ac:dyDescent="0.25">
      <c r="A1497" s="103"/>
      <c r="B1497" s="103"/>
    </row>
    <row r="1498" spans="1:2" x14ac:dyDescent="0.25">
      <c r="A1498" s="103"/>
      <c r="B1498" s="103"/>
    </row>
    <row r="1499" spans="1:2" x14ac:dyDescent="0.25">
      <c r="A1499" s="103"/>
      <c r="B1499" s="103"/>
    </row>
    <row r="1500" spans="1:2" x14ac:dyDescent="0.25">
      <c r="A1500" s="103"/>
      <c r="B1500" s="103"/>
    </row>
    <row r="1501" spans="1:2" x14ac:dyDescent="0.25">
      <c r="A1501" s="103"/>
      <c r="B1501" s="103"/>
    </row>
    <row r="1502" spans="1:2" x14ac:dyDescent="0.25">
      <c r="A1502" s="103"/>
      <c r="B1502" s="103"/>
    </row>
    <row r="1503" spans="1:2" x14ac:dyDescent="0.25">
      <c r="A1503" s="103"/>
      <c r="B1503" s="103"/>
    </row>
    <row r="1504" spans="1:2" x14ac:dyDescent="0.25">
      <c r="A1504" s="103"/>
      <c r="B1504" s="103"/>
    </row>
    <row r="1505" spans="1:2" x14ac:dyDescent="0.25">
      <c r="A1505" s="103"/>
      <c r="B1505" s="103"/>
    </row>
    <row r="1506" spans="1:2" x14ac:dyDescent="0.25">
      <c r="A1506" s="103"/>
      <c r="B1506" s="103"/>
    </row>
    <row r="1507" spans="1:2" x14ac:dyDescent="0.25">
      <c r="A1507" s="103"/>
      <c r="B1507" s="103"/>
    </row>
    <row r="1508" spans="1:2" x14ac:dyDescent="0.25">
      <c r="A1508" s="103"/>
      <c r="B1508" s="103"/>
    </row>
    <row r="1509" spans="1:2" x14ac:dyDescent="0.25">
      <c r="A1509" s="103"/>
      <c r="B1509" s="103"/>
    </row>
    <row r="1510" spans="1:2" x14ac:dyDescent="0.25">
      <c r="A1510" s="103"/>
      <c r="B1510" s="103"/>
    </row>
    <row r="1511" spans="1:2" x14ac:dyDescent="0.25">
      <c r="A1511" s="103"/>
      <c r="B1511" s="103"/>
    </row>
    <row r="1512" spans="1:2" x14ac:dyDescent="0.25">
      <c r="A1512" s="103"/>
      <c r="B1512" s="103"/>
    </row>
    <row r="1513" spans="1:2" x14ac:dyDescent="0.25">
      <c r="A1513" s="103"/>
      <c r="B1513" s="103"/>
    </row>
    <row r="1514" spans="1:2" x14ac:dyDescent="0.25">
      <c r="A1514" s="103"/>
      <c r="B1514" s="103"/>
    </row>
    <row r="1515" spans="1:2" x14ac:dyDescent="0.25">
      <c r="A1515" s="103"/>
      <c r="B1515" s="103"/>
    </row>
    <row r="1516" spans="1:2" x14ac:dyDescent="0.25">
      <c r="A1516" s="103"/>
      <c r="B1516" s="103"/>
    </row>
    <row r="1517" spans="1:2" x14ac:dyDescent="0.25">
      <c r="A1517" s="103"/>
      <c r="B1517" s="103"/>
    </row>
    <row r="1518" spans="1:2" x14ac:dyDescent="0.25">
      <c r="A1518" s="103"/>
      <c r="B1518" s="103"/>
    </row>
    <row r="1519" spans="1:2" x14ac:dyDescent="0.25">
      <c r="A1519" s="103"/>
      <c r="B1519" s="103"/>
    </row>
    <row r="1520" spans="1:2" x14ac:dyDescent="0.25">
      <c r="A1520" s="103"/>
      <c r="B1520" s="103"/>
    </row>
    <row r="1521" spans="1:2" x14ac:dyDescent="0.25">
      <c r="A1521" s="103"/>
      <c r="B1521" s="103"/>
    </row>
    <row r="1522" spans="1:2" x14ac:dyDescent="0.25">
      <c r="A1522" s="103"/>
      <c r="B1522" s="103"/>
    </row>
    <row r="1523" spans="1:2" x14ac:dyDescent="0.25">
      <c r="A1523" s="103"/>
      <c r="B1523" s="103"/>
    </row>
    <row r="1524" spans="1:2" x14ac:dyDescent="0.25">
      <c r="A1524" s="103"/>
      <c r="B1524" s="103"/>
    </row>
    <row r="1525" spans="1:2" x14ac:dyDescent="0.25">
      <c r="A1525" s="103"/>
      <c r="B1525" s="103"/>
    </row>
    <row r="1526" spans="1:2" x14ac:dyDescent="0.25">
      <c r="A1526" s="103"/>
      <c r="B1526" s="103"/>
    </row>
    <row r="1527" spans="1:2" x14ac:dyDescent="0.25">
      <c r="A1527" s="103"/>
      <c r="B1527" s="101"/>
    </row>
    <row r="1528" spans="1:2" x14ac:dyDescent="0.25">
      <c r="A1528" s="103"/>
      <c r="B1528" s="321"/>
    </row>
    <row r="1529" spans="1:2" x14ac:dyDescent="0.25">
      <c r="A1529" s="103"/>
      <c r="B1529" s="321"/>
    </row>
    <row r="1530" spans="1:2" x14ac:dyDescent="0.25">
      <c r="A1530" s="103"/>
      <c r="B1530" s="321"/>
    </row>
    <row r="1531" spans="1:2" x14ac:dyDescent="0.25">
      <c r="A1531" s="103"/>
      <c r="B1531" s="103"/>
    </row>
    <row r="1532" spans="1:2" x14ac:dyDescent="0.25">
      <c r="A1532" s="103"/>
      <c r="B1532" s="103"/>
    </row>
    <row r="1533" spans="1:2" x14ac:dyDescent="0.25">
      <c r="A1533" s="103"/>
      <c r="B1533" s="103"/>
    </row>
    <row r="1534" spans="1:2" x14ac:dyDescent="0.25">
      <c r="A1534" s="103"/>
      <c r="B1534" s="103"/>
    </row>
    <row r="1535" spans="1:2" x14ac:dyDescent="0.25">
      <c r="A1535" s="103"/>
      <c r="B1535" s="103"/>
    </row>
    <row r="1536" spans="1:2" x14ac:dyDescent="0.25">
      <c r="A1536" s="103"/>
      <c r="B1536" s="103"/>
    </row>
    <row r="1537" spans="1:2" x14ac:dyDescent="0.25">
      <c r="A1537" s="103"/>
      <c r="B1537" s="103"/>
    </row>
    <row r="1538" spans="1:2" x14ac:dyDescent="0.25">
      <c r="A1538" s="103"/>
      <c r="B1538" s="103"/>
    </row>
    <row r="1539" spans="1:2" x14ac:dyDescent="0.25">
      <c r="A1539" s="103"/>
      <c r="B1539" s="103"/>
    </row>
    <row r="1540" spans="1:2" x14ac:dyDescent="0.25">
      <c r="A1540" s="103"/>
      <c r="B1540" s="103"/>
    </row>
    <row r="1541" spans="1:2" x14ac:dyDescent="0.25">
      <c r="A1541" s="103"/>
      <c r="B1541" s="103"/>
    </row>
    <row r="1542" spans="1:2" x14ac:dyDescent="0.25">
      <c r="A1542" s="103"/>
      <c r="B1542" s="103"/>
    </row>
    <row r="1543" spans="1:2" x14ac:dyDescent="0.25">
      <c r="A1543" s="103"/>
      <c r="B1543" s="103"/>
    </row>
    <row r="1544" spans="1:2" x14ac:dyDescent="0.25">
      <c r="A1544" s="103"/>
      <c r="B1544" s="103"/>
    </row>
    <row r="1545" spans="1:2" x14ac:dyDescent="0.25">
      <c r="A1545" s="103"/>
      <c r="B1545" s="103"/>
    </row>
    <row r="1546" spans="1:2" x14ac:dyDescent="0.25">
      <c r="A1546" s="103"/>
      <c r="B1546" s="103"/>
    </row>
    <row r="1547" spans="1:2" x14ac:dyDescent="0.25">
      <c r="A1547" s="103"/>
      <c r="B1547" s="103"/>
    </row>
    <row r="1548" spans="1:2" x14ac:dyDescent="0.25">
      <c r="A1548" s="103"/>
      <c r="B1548" s="103"/>
    </row>
    <row r="1549" spans="1:2" x14ac:dyDescent="0.25">
      <c r="A1549" s="103"/>
      <c r="B1549" s="103"/>
    </row>
    <row r="1550" spans="1:2" x14ac:dyDescent="0.25">
      <c r="A1550" s="103"/>
      <c r="B1550" s="103"/>
    </row>
    <row r="1551" spans="1:2" x14ac:dyDescent="0.25">
      <c r="A1551" s="103"/>
      <c r="B1551" s="103"/>
    </row>
    <row r="1552" spans="1:2" x14ac:dyDescent="0.25">
      <c r="A1552" s="103"/>
      <c r="B1552" s="103"/>
    </row>
    <row r="1553" spans="1:2" x14ac:dyDescent="0.25">
      <c r="A1553" s="103"/>
      <c r="B1553" s="103"/>
    </row>
    <row r="1554" spans="1:2" x14ac:dyDescent="0.25">
      <c r="A1554" s="103"/>
      <c r="B1554" s="101"/>
    </row>
    <row r="1555" spans="1:2" x14ac:dyDescent="0.25">
      <c r="A1555" s="103"/>
      <c r="B1555" s="321"/>
    </row>
    <row r="1556" spans="1:2" x14ac:dyDescent="0.25">
      <c r="A1556" s="103"/>
      <c r="B1556" s="321"/>
    </row>
    <row r="1557" spans="1:2" x14ac:dyDescent="0.25">
      <c r="A1557" s="103"/>
      <c r="B1557" s="321"/>
    </row>
    <row r="1558" spans="1:2" x14ac:dyDescent="0.25">
      <c r="A1558" s="103"/>
      <c r="B1558" s="321"/>
    </row>
    <row r="1559" spans="1:2" x14ac:dyDescent="0.25">
      <c r="A1559" s="103"/>
      <c r="B1559" s="103"/>
    </row>
    <row r="1560" spans="1:2" x14ac:dyDescent="0.25">
      <c r="A1560" s="103"/>
      <c r="B1560" s="103"/>
    </row>
    <row r="1561" spans="1:2" x14ac:dyDescent="0.25">
      <c r="A1561" s="103"/>
      <c r="B1561" s="103"/>
    </row>
    <row r="1562" spans="1:2" x14ac:dyDescent="0.25">
      <c r="A1562" s="103"/>
      <c r="B1562" s="103"/>
    </row>
    <row r="1563" spans="1:2" x14ac:dyDescent="0.25">
      <c r="A1563" s="103"/>
      <c r="B1563" s="103"/>
    </row>
    <row r="1564" spans="1:2" x14ac:dyDescent="0.25">
      <c r="A1564" s="103"/>
      <c r="B1564" s="103"/>
    </row>
    <row r="1565" spans="1:2" x14ac:dyDescent="0.25">
      <c r="A1565" s="103"/>
      <c r="B1565" s="103"/>
    </row>
    <row r="1566" spans="1:2" x14ac:dyDescent="0.25">
      <c r="A1566" s="103"/>
      <c r="B1566" s="103"/>
    </row>
    <row r="1567" spans="1:2" x14ac:dyDescent="0.25">
      <c r="A1567" s="103"/>
      <c r="B1567" s="103"/>
    </row>
    <row r="1568" spans="1:2" x14ac:dyDescent="0.25">
      <c r="A1568" s="103"/>
      <c r="B1568" s="101"/>
    </row>
    <row r="1569" spans="1:2" x14ac:dyDescent="0.25">
      <c r="A1569" s="103"/>
      <c r="B1569" s="321"/>
    </row>
    <row r="1570" spans="1:2" x14ac:dyDescent="0.25">
      <c r="A1570" s="103"/>
      <c r="B1570" s="321"/>
    </row>
    <row r="1571" spans="1:2" x14ac:dyDescent="0.25">
      <c r="A1571" s="103"/>
      <c r="B1571" s="321"/>
    </row>
    <row r="1572" spans="1:2" x14ac:dyDescent="0.25">
      <c r="A1572" s="103"/>
      <c r="B1572" s="103"/>
    </row>
    <row r="1573" spans="1:2" x14ac:dyDescent="0.25">
      <c r="A1573" s="103"/>
      <c r="B1573" s="103"/>
    </row>
    <row r="1574" spans="1:2" x14ac:dyDescent="0.25">
      <c r="A1574" s="103"/>
      <c r="B1574" s="103"/>
    </row>
    <row r="1575" spans="1:2" x14ac:dyDescent="0.25">
      <c r="A1575" s="103"/>
      <c r="B1575" s="103"/>
    </row>
    <row r="1576" spans="1:2" x14ac:dyDescent="0.25">
      <c r="A1576" s="103"/>
      <c r="B1576" s="103"/>
    </row>
    <row r="1577" spans="1:2" x14ac:dyDescent="0.25">
      <c r="A1577" s="103"/>
      <c r="B1577" s="103"/>
    </row>
    <row r="1578" spans="1:2" x14ac:dyDescent="0.25">
      <c r="A1578" s="103"/>
      <c r="B1578" s="103"/>
    </row>
    <row r="1579" spans="1:2" x14ac:dyDescent="0.25">
      <c r="A1579" s="103"/>
      <c r="B1579" s="103"/>
    </row>
    <row r="1580" spans="1:2" x14ac:dyDescent="0.25">
      <c r="A1580" s="103"/>
      <c r="B1580" s="101"/>
    </row>
    <row r="1581" spans="1:2" x14ac:dyDescent="0.25">
      <c r="A1581" s="103"/>
      <c r="B1581" s="321"/>
    </row>
    <row r="1582" spans="1:2" x14ac:dyDescent="0.25">
      <c r="A1582" s="103"/>
      <c r="B1582" s="321"/>
    </row>
    <row r="1583" spans="1:2" x14ac:dyDescent="0.25">
      <c r="A1583" s="103"/>
      <c r="B1583" s="321"/>
    </row>
    <row r="1584" spans="1:2" x14ac:dyDescent="0.25">
      <c r="A1584" s="103"/>
      <c r="B1584" s="103"/>
    </row>
    <row r="1585" spans="1:2" x14ac:dyDescent="0.25">
      <c r="A1585" s="103"/>
      <c r="B1585" s="103"/>
    </row>
    <row r="1586" spans="1:2" x14ac:dyDescent="0.25">
      <c r="A1586" s="103"/>
      <c r="B1586" s="103"/>
    </row>
    <row r="1587" spans="1:2" x14ac:dyDescent="0.25">
      <c r="A1587" s="103"/>
      <c r="B1587" s="103"/>
    </row>
    <row r="1588" spans="1:2" x14ac:dyDescent="0.25">
      <c r="A1588" s="103"/>
      <c r="B1588" s="103"/>
    </row>
    <row r="1589" spans="1:2" x14ac:dyDescent="0.25">
      <c r="A1589" s="103"/>
      <c r="B1589" s="103"/>
    </row>
    <row r="1590" spans="1:2" x14ac:dyDescent="0.25">
      <c r="A1590" s="103"/>
      <c r="B1590" s="103"/>
    </row>
    <row r="1591" spans="1:2" x14ac:dyDescent="0.25">
      <c r="A1591" s="103"/>
      <c r="B1591" s="103"/>
    </row>
    <row r="1592" spans="1:2" x14ac:dyDescent="0.25">
      <c r="A1592" s="103"/>
      <c r="B1592" s="103"/>
    </row>
    <row r="1593" spans="1:2" x14ac:dyDescent="0.25">
      <c r="A1593" s="103"/>
      <c r="B1593" s="103"/>
    </row>
    <row r="1594" spans="1:2" x14ac:dyDescent="0.25">
      <c r="A1594" s="103"/>
      <c r="B1594" s="103"/>
    </row>
    <row r="1595" spans="1:2" x14ac:dyDescent="0.25">
      <c r="A1595" s="103"/>
      <c r="B1595" s="103"/>
    </row>
    <row r="1596" spans="1:2" x14ac:dyDescent="0.25">
      <c r="A1596" s="103"/>
      <c r="B1596" s="103"/>
    </row>
    <row r="1597" spans="1:2" x14ac:dyDescent="0.25">
      <c r="A1597" s="103"/>
      <c r="B1597" s="103"/>
    </row>
    <row r="1598" spans="1:2" x14ac:dyDescent="0.25">
      <c r="A1598" s="103"/>
      <c r="B1598" s="103"/>
    </row>
    <row r="1599" spans="1:2" x14ac:dyDescent="0.25">
      <c r="A1599" s="103"/>
      <c r="B1599" s="103"/>
    </row>
    <row r="1600" spans="1:2" x14ac:dyDescent="0.25">
      <c r="A1600" s="103"/>
      <c r="B1600" s="103"/>
    </row>
    <row r="1601" spans="1:2" x14ac:dyDescent="0.25">
      <c r="A1601" s="103"/>
      <c r="B1601" s="103"/>
    </row>
    <row r="1602" spans="1:2" x14ac:dyDescent="0.25">
      <c r="A1602" s="103"/>
      <c r="B1602" s="103"/>
    </row>
    <row r="1603" spans="1:2" x14ac:dyDescent="0.25">
      <c r="A1603" s="103"/>
      <c r="B1603" s="103"/>
    </row>
    <row r="1604" spans="1:2" x14ac:dyDescent="0.25">
      <c r="A1604" s="103"/>
      <c r="B1604" s="103"/>
    </row>
    <row r="1605" spans="1:2" x14ac:dyDescent="0.25">
      <c r="A1605" s="103"/>
      <c r="B1605" s="103"/>
    </row>
    <row r="1606" spans="1:2" x14ac:dyDescent="0.25">
      <c r="A1606" s="103"/>
      <c r="B1606" s="103"/>
    </row>
    <row r="1607" spans="1:2" x14ac:dyDescent="0.25">
      <c r="A1607" s="103"/>
      <c r="B1607" s="103"/>
    </row>
    <row r="1608" spans="1:2" x14ac:dyDescent="0.25">
      <c r="A1608" s="103"/>
      <c r="B1608" s="103"/>
    </row>
    <row r="1609" spans="1:2" x14ac:dyDescent="0.25">
      <c r="A1609" s="103"/>
      <c r="B1609" s="103"/>
    </row>
    <row r="1610" spans="1:2" x14ac:dyDescent="0.25">
      <c r="A1610" s="103"/>
      <c r="B1610" s="103"/>
    </row>
    <row r="1611" spans="1:2" x14ac:dyDescent="0.25">
      <c r="A1611" s="103"/>
      <c r="B1611" s="103"/>
    </row>
    <row r="1612" spans="1:2" x14ac:dyDescent="0.25">
      <c r="A1612" s="103"/>
      <c r="B1612" s="103"/>
    </row>
    <row r="1613" spans="1:2" x14ac:dyDescent="0.25">
      <c r="A1613" s="103"/>
      <c r="B1613" s="103"/>
    </row>
    <row r="1614" spans="1:2" x14ac:dyDescent="0.25">
      <c r="A1614" s="103"/>
      <c r="B1614" s="103"/>
    </row>
    <row r="1615" spans="1:2" x14ac:dyDescent="0.25">
      <c r="A1615" s="103"/>
      <c r="B1615" s="103"/>
    </row>
    <row r="1616" spans="1:2" x14ac:dyDescent="0.25">
      <c r="A1616" s="103"/>
      <c r="B1616" s="103"/>
    </row>
    <row r="1617" spans="1:2" x14ac:dyDescent="0.25">
      <c r="A1617" s="103"/>
      <c r="B1617" s="103"/>
    </row>
    <row r="1618" spans="1:2" x14ac:dyDescent="0.25">
      <c r="A1618" s="103"/>
      <c r="B1618" s="103"/>
    </row>
    <row r="1619" spans="1:2" x14ac:dyDescent="0.25">
      <c r="A1619" s="103"/>
      <c r="B1619" s="103"/>
    </row>
    <row r="1620" spans="1:2" x14ac:dyDescent="0.25">
      <c r="A1620" s="103"/>
      <c r="B1620" s="103"/>
    </row>
    <row r="1621" spans="1:2" x14ac:dyDescent="0.25">
      <c r="A1621" s="103"/>
      <c r="B1621" s="103"/>
    </row>
    <row r="1622" spans="1:2" x14ac:dyDescent="0.25">
      <c r="A1622" s="103"/>
      <c r="B1622" s="103"/>
    </row>
    <row r="1623" spans="1:2" x14ac:dyDescent="0.25">
      <c r="A1623" s="103"/>
      <c r="B1623" s="103"/>
    </row>
    <row r="1624" spans="1:2" x14ac:dyDescent="0.25">
      <c r="A1624" s="103"/>
      <c r="B1624" s="101"/>
    </row>
    <row r="1625" spans="1:2" x14ac:dyDescent="0.25">
      <c r="A1625" s="103"/>
      <c r="B1625" s="321"/>
    </row>
    <row r="1626" spans="1:2" x14ac:dyDescent="0.25">
      <c r="A1626" s="103"/>
      <c r="B1626" s="321"/>
    </row>
    <row r="1627" spans="1:2" x14ac:dyDescent="0.25">
      <c r="A1627" s="103"/>
      <c r="B1627" s="321"/>
    </row>
    <row r="1628" spans="1:2" x14ac:dyDescent="0.25">
      <c r="A1628" s="103"/>
      <c r="B1628" s="321"/>
    </row>
    <row r="1629" spans="1:2" x14ac:dyDescent="0.25">
      <c r="A1629" s="103"/>
      <c r="B1629" s="103"/>
    </row>
    <row r="1630" spans="1:2" x14ac:dyDescent="0.25">
      <c r="A1630" s="103"/>
      <c r="B1630" s="103"/>
    </row>
    <row r="1631" spans="1:2" x14ac:dyDescent="0.25">
      <c r="A1631" s="103"/>
      <c r="B1631" s="103"/>
    </row>
    <row r="1632" spans="1:2" x14ac:dyDescent="0.25">
      <c r="A1632" s="103"/>
      <c r="B1632" s="103"/>
    </row>
    <row r="1633" spans="1:2" x14ac:dyDescent="0.25">
      <c r="A1633" s="103"/>
      <c r="B1633" s="103"/>
    </row>
    <row r="1634" spans="1:2" x14ac:dyDescent="0.25">
      <c r="A1634" s="103"/>
      <c r="B1634" s="103"/>
    </row>
    <row r="1635" spans="1:2" x14ac:dyDescent="0.25">
      <c r="A1635" s="103"/>
      <c r="B1635" s="103"/>
    </row>
    <row r="1636" spans="1:2" x14ac:dyDescent="0.25">
      <c r="A1636" s="103"/>
      <c r="B1636" s="103"/>
    </row>
    <row r="1637" spans="1:2" x14ac:dyDescent="0.25">
      <c r="A1637" s="103"/>
      <c r="B1637" s="101"/>
    </row>
    <row r="1638" spans="1:2" x14ac:dyDescent="0.25">
      <c r="A1638" s="103"/>
      <c r="B1638" s="321"/>
    </row>
    <row r="1639" spans="1:2" x14ac:dyDescent="0.25">
      <c r="A1639" s="103"/>
      <c r="B1639" s="321"/>
    </row>
    <row r="1640" spans="1:2" x14ac:dyDescent="0.25">
      <c r="A1640" s="103"/>
      <c r="B1640" s="321"/>
    </row>
    <row r="1641" spans="1:2" x14ac:dyDescent="0.25">
      <c r="A1641" s="103"/>
      <c r="B1641" s="321"/>
    </row>
    <row r="1642" spans="1:2" x14ac:dyDescent="0.25">
      <c r="A1642" s="103"/>
      <c r="B1642" s="103"/>
    </row>
    <row r="1643" spans="1:2" x14ac:dyDescent="0.25">
      <c r="A1643" s="103"/>
      <c r="B1643" s="103"/>
    </row>
    <row r="1644" spans="1:2" x14ac:dyDescent="0.25">
      <c r="A1644" s="103"/>
      <c r="B1644" s="103"/>
    </row>
    <row r="1645" spans="1:2" x14ac:dyDescent="0.25">
      <c r="A1645" s="103"/>
      <c r="B1645" s="103"/>
    </row>
    <row r="1646" spans="1:2" x14ac:dyDescent="0.25">
      <c r="A1646" s="103"/>
      <c r="B1646" s="103"/>
    </row>
    <row r="1647" spans="1:2" x14ac:dyDescent="0.25">
      <c r="A1647" s="103"/>
      <c r="B1647" s="103"/>
    </row>
    <row r="1648" spans="1:2" x14ac:dyDescent="0.25">
      <c r="A1648" s="103"/>
      <c r="B1648" s="103"/>
    </row>
    <row r="1649" spans="1:2" x14ac:dyDescent="0.25">
      <c r="A1649" s="103"/>
      <c r="B1649" s="103"/>
    </row>
    <row r="1650" spans="1:2" x14ac:dyDescent="0.25">
      <c r="A1650" s="103"/>
      <c r="B1650" s="103"/>
    </row>
    <row r="1651" spans="1:2" x14ac:dyDescent="0.25">
      <c r="A1651" s="103"/>
      <c r="B1651" s="103"/>
    </row>
    <row r="1652" spans="1:2" x14ac:dyDescent="0.25">
      <c r="A1652" s="103"/>
      <c r="B1652" s="103"/>
    </row>
    <row r="1653" spans="1:2" x14ac:dyDescent="0.25">
      <c r="A1653" s="103"/>
      <c r="B1653" s="103"/>
    </row>
    <row r="1654" spans="1:2" x14ac:dyDescent="0.25">
      <c r="A1654" s="103"/>
      <c r="B1654" s="103"/>
    </row>
    <row r="1655" spans="1:2" x14ac:dyDescent="0.25">
      <c r="A1655" s="103"/>
      <c r="B1655" s="103"/>
    </row>
    <row r="1656" spans="1:2" x14ac:dyDescent="0.25">
      <c r="A1656" s="103"/>
      <c r="B1656" s="103"/>
    </row>
    <row r="1657" spans="1:2" x14ac:dyDescent="0.25">
      <c r="A1657" s="103"/>
      <c r="B1657" s="103"/>
    </row>
    <row r="1658" spans="1:2" x14ac:dyDescent="0.25">
      <c r="A1658" s="103"/>
      <c r="B1658" s="103"/>
    </row>
    <row r="1659" spans="1:2" x14ac:dyDescent="0.25">
      <c r="A1659" s="103"/>
      <c r="B1659" s="103"/>
    </row>
    <row r="1660" spans="1:2" x14ac:dyDescent="0.25">
      <c r="A1660" s="103"/>
      <c r="B1660" s="103"/>
    </row>
    <row r="1661" spans="1:2" x14ac:dyDescent="0.25">
      <c r="A1661" s="103"/>
      <c r="B1661" s="103"/>
    </row>
    <row r="1662" spans="1:2" x14ac:dyDescent="0.25">
      <c r="A1662" s="103"/>
      <c r="B1662" s="103"/>
    </row>
    <row r="1663" spans="1:2" x14ac:dyDescent="0.25">
      <c r="A1663" s="103"/>
      <c r="B1663" s="103"/>
    </row>
    <row r="1664" spans="1:2" x14ac:dyDescent="0.25">
      <c r="A1664" s="103"/>
      <c r="B1664" s="103"/>
    </row>
    <row r="1665" spans="1:2" x14ac:dyDescent="0.25">
      <c r="A1665" s="103"/>
      <c r="B1665" s="103"/>
    </row>
    <row r="1666" spans="1:2" x14ac:dyDescent="0.25">
      <c r="A1666" s="103"/>
      <c r="B1666" s="103"/>
    </row>
    <row r="1667" spans="1:2" x14ac:dyDescent="0.25">
      <c r="A1667" s="103"/>
      <c r="B1667" s="103"/>
    </row>
    <row r="1668" spans="1:2" x14ac:dyDescent="0.25">
      <c r="A1668" s="103"/>
      <c r="B1668" s="103"/>
    </row>
    <row r="1669" spans="1:2" x14ac:dyDescent="0.25">
      <c r="A1669" s="103"/>
      <c r="B1669" s="103"/>
    </row>
    <row r="1670" spans="1:2" x14ac:dyDescent="0.25">
      <c r="A1670" s="103"/>
      <c r="B1670" s="103"/>
    </row>
    <row r="1671" spans="1:2" x14ac:dyDescent="0.25">
      <c r="A1671" s="103"/>
      <c r="B1671" s="103"/>
    </row>
    <row r="1672" spans="1:2" x14ac:dyDescent="0.25">
      <c r="A1672" s="103"/>
      <c r="B1672" s="103"/>
    </row>
    <row r="1673" spans="1:2" x14ac:dyDescent="0.25">
      <c r="A1673" s="103"/>
      <c r="B1673" s="103"/>
    </row>
    <row r="1674" spans="1:2" x14ac:dyDescent="0.25">
      <c r="A1674" s="103"/>
      <c r="B1674" s="103"/>
    </row>
    <row r="1675" spans="1:2" x14ac:dyDescent="0.25">
      <c r="A1675" s="103"/>
      <c r="B1675" s="103"/>
    </row>
    <row r="1676" spans="1:2" x14ac:dyDescent="0.25">
      <c r="A1676" s="103"/>
      <c r="B1676" s="103"/>
    </row>
    <row r="1677" spans="1:2" x14ac:dyDescent="0.25">
      <c r="A1677" s="103"/>
      <c r="B1677" s="103"/>
    </row>
    <row r="1678" spans="1:2" x14ac:dyDescent="0.25">
      <c r="A1678" s="103"/>
      <c r="B1678" s="103"/>
    </row>
    <row r="1679" spans="1:2" x14ac:dyDescent="0.25">
      <c r="A1679" s="103"/>
      <c r="B1679" s="103"/>
    </row>
    <row r="1680" spans="1:2" x14ac:dyDescent="0.25">
      <c r="A1680" s="103"/>
      <c r="B1680" s="103"/>
    </row>
    <row r="1681" spans="1:2" x14ac:dyDescent="0.25">
      <c r="A1681" s="103"/>
      <c r="B1681" s="103"/>
    </row>
    <row r="1682" spans="1:2" x14ac:dyDescent="0.25">
      <c r="A1682" s="103"/>
      <c r="B1682" s="103"/>
    </row>
    <row r="1683" spans="1:2" x14ac:dyDescent="0.25">
      <c r="A1683" s="103"/>
      <c r="B1683" s="103"/>
    </row>
    <row r="1684" spans="1:2" x14ac:dyDescent="0.25">
      <c r="A1684" s="103"/>
      <c r="B1684" s="103"/>
    </row>
    <row r="1685" spans="1:2" x14ac:dyDescent="0.25">
      <c r="A1685" s="103"/>
      <c r="B1685" s="103"/>
    </row>
    <row r="1686" spans="1:2" x14ac:dyDescent="0.25">
      <c r="A1686" s="103"/>
      <c r="B1686" s="103"/>
    </row>
    <row r="1687" spans="1:2" x14ac:dyDescent="0.25">
      <c r="A1687" s="103"/>
      <c r="B1687" s="103"/>
    </row>
    <row r="1688" spans="1:2" x14ac:dyDescent="0.25">
      <c r="A1688" s="103"/>
      <c r="B1688" s="103"/>
    </row>
    <row r="1689" spans="1:2" x14ac:dyDescent="0.25">
      <c r="A1689" s="103"/>
      <c r="B1689" s="103"/>
    </row>
    <row r="1690" spans="1:2" x14ac:dyDescent="0.25">
      <c r="A1690" s="103"/>
      <c r="B1690" s="103"/>
    </row>
    <row r="1691" spans="1:2" x14ac:dyDescent="0.25">
      <c r="A1691" s="103"/>
      <c r="B1691" s="103"/>
    </row>
    <row r="1692" spans="1:2" x14ac:dyDescent="0.25">
      <c r="A1692" s="103"/>
      <c r="B1692" s="103"/>
    </row>
    <row r="1693" spans="1:2" x14ac:dyDescent="0.25">
      <c r="A1693" s="103"/>
      <c r="B1693" s="103"/>
    </row>
    <row r="1694" spans="1:2" x14ac:dyDescent="0.25">
      <c r="A1694" s="103"/>
      <c r="B1694" s="103"/>
    </row>
    <row r="1695" spans="1:2" x14ac:dyDescent="0.25">
      <c r="A1695" s="103"/>
      <c r="B1695" s="103"/>
    </row>
    <row r="1696" spans="1:2" x14ac:dyDescent="0.25">
      <c r="A1696" s="103"/>
      <c r="B1696" s="103"/>
    </row>
    <row r="1697" spans="1:2" x14ac:dyDescent="0.25">
      <c r="A1697" s="103"/>
      <c r="B1697" s="103"/>
    </row>
    <row r="1698" spans="1:2" x14ac:dyDescent="0.25">
      <c r="A1698" s="103"/>
      <c r="B1698" s="103"/>
    </row>
    <row r="1699" spans="1:2" x14ac:dyDescent="0.25">
      <c r="A1699" s="103"/>
      <c r="B1699" s="103"/>
    </row>
    <row r="1700" spans="1:2" x14ac:dyDescent="0.25">
      <c r="A1700" s="103"/>
      <c r="B1700" s="103"/>
    </row>
    <row r="1701" spans="1:2" x14ac:dyDescent="0.25">
      <c r="A1701" s="103"/>
      <c r="B1701" s="103"/>
    </row>
    <row r="1702" spans="1:2" x14ac:dyDescent="0.25">
      <c r="A1702" s="103"/>
      <c r="B1702" s="103"/>
    </row>
    <row r="1703" spans="1:2" x14ac:dyDescent="0.25">
      <c r="A1703" s="103"/>
      <c r="B1703" s="103"/>
    </row>
    <row r="1704" spans="1:2" x14ac:dyDescent="0.25">
      <c r="A1704" s="103"/>
      <c r="B1704" s="103"/>
    </row>
    <row r="1705" spans="1:2" x14ac:dyDescent="0.25">
      <c r="A1705" s="103"/>
      <c r="B1705" s="103"/>
    </row>
    <row r="1706" spans="1:2" x14ac:dyDescent="0.25">
      <c r="A1706" s="103"/>
      <c r="B1706" s="103"/>
    </row>
    <row r="1707" spans="1:2" x14ac:dyDescent="0.25">
      <c r="A1707" s="103"/>
      <c r="B1707" s="103"/>
    </row>
    <row r="1708" spans="1:2" x14ac:dyDescent="0.25">
      <c r="A1708" s="103"/>
      <c r="B1708" s="103"/>
    </row>
    <row r="1709" spans="1:2" x14ac:dyDescent="0.25">
      <c r="A1709" s="103"/>
      <c r="B1709" s="103"/>
    </row>
    <row r="1710" spans="1:2" x14ac:dyDescent="0.25">
      <c r="A1710" s="103"/>
      <c r="B1710" s="103"/>
    </row>
    <row r="1711" spans="1:2" x14ac:dyDescent="0.25">
      <c r="A1711" s="103"/>
      <c r="B1711" s="103"/>
    </row>
    <row r="1712" spans="1:2" x14ac:dyDescent="0.25">
      <c r="A1712" s="103"/>
      <c r="B1712" s="101"/>
    </row>
    <row r="1713" spans="1:2" x14ac:dyDescent="0.25">
      <c r="A1713" s="103"/>
      <c r="B1713" s="321"/>
    </row>
    <row r="1714" spans="1:2" x14ac:dyDescent="0.25">
      <c r="A1714" s="103"/>
      <c r="B1714" s="321"/>
    </row>
    <row r="1715" spans="1:2" x14ac:dyDescent="0.25">
      <c r="A1715" s="103"/>
      <c r="B1715" s="321"/>
    </row>
    <row r="1716" spans="1:2" x14ac:dyDescent="0.25">
      <c r="A1716" s="103"/>
      <c r="B1716" s="101"/>
    </row>
    <row r="1717" spans="1:2" x14ac:dyDescent="0.25">
      <c r="A1717" s="103"/>
      <c r="B1717" s="321"/>
    </row>
    <row r="1718" spans="1:2" x14ac:dyDescent="0.25">
      <c r="A1718" s="103"/>
      <c r="B1718" s="321"/>
    </row>
    <row r="1719" spans="1:2" x14ac:dyDescent="0.25">
      <c r="A1719" s="103"/>
      <c r="B1719" s="321"/>
    </row>
    <row r="1720" spans="1:2" x14ac:dyDescent="0.25">
      <c r="A1720" s="103"/>
      <c r="B1720" s="101"/>
    </row>
    <row r="1721" spans="1:2" x14ac:dyDescent="0.25">
      <c r="A1721" s="103"/>
      <c r="B1721" s="321"/>
    </row>
    <row r="1722" spans="1:2" x14ac:dyDescent="0.25">
      <c r="A1722" s="103"/>
      <c r="B1722" s="321"/>
    </row>
    <row r="1723" spans="1:2" x14ac:dyDescent="0.25">
      <c r="A1723" s="103"/>
      <c r="B1723" s="321"/>
    </row>
    <row r="1724" spans="1:2" x14ac:dyDescent="0.25">
      <c r="A1724" s="103"/>
      <c r="B1724" s="101"/>
    </row>
    <row r="1725" spans="1:2" x14ac:dyDescent="0.25">
      <c r="A1725" s="103"/>
      <c r="B1725" s="321"/>
    </row>
    <row r="1726" spans="1:2" x14ac:dyDescent="0.25">
      <c r="A1726" s="103"/>
      <c r="B1726" s="321"/>
    </row>
    <row r="1727" spans="1:2" x14ac:dyDescent="0.25">
      <c r="A1727" s="103"/>
      <c r="B1727" s="321"/>
    </row>
    <row r="1728" spans="1:2" x14ac:dyDescent="0.25">
      <c r="A1728" s="103"/>
      <c r="B1728" s="321"/>
    </row>
    <row r="1729" spans="1:2" x14ac:dyDescent="0.25">
      <c r="A1729" s="103"/>
      <c r="B1729" s="103"/>
    </row>
    <row r="1730" spans="1:2" x14ac:dyDescent="0.25">
      <c r="A1730" s="103"/>
      <c r="B1730" s="103"/>
    </row>
    <row r="1731" spans="1:2" x14ac:dyDescent="0.25">
      <c r="A1731" s="103"/>
      <c r="B1731" s="103"/>
    </row>
    <row r="1732" spans="1:2" x14ac:dyDescent="0.25">
      <c r="A1732" s="103"/>
      <c r="B1732" s="103"/>
    </row>
    <row r="1733" spans="1:2" x14ac:dyDescent="0.25">
      <c r="A1733" s="103"/>
      <c r="B1733" s="103"/>
    </row>
    <row r="1734" spans="1:2" x14ac:dyDescent="0.25">
      <c r="A1734" s="103"/>
      <c r="B1734" s="103"/>
    </row>
    <row r="1735" spans="1:2" x14ac:dyDescent="0.25">
      <c r="A1735" s="103"/>
      <c r="B1735" s="103"/>
    </row>
    <row r="1736" spans="1:2" x14ac:dyDescent="0.25">
      <c r="A1736" s="103"/>
      <c r="B1736" s="103"/>
    </row>
    <row r="1737" spans="1:2" x14ac:dyDescent="0.25">
      <c r="A1737" s="103"/>
      <c r="B1737" s="103"/>
    </row>
    <row r="1738" spans="1:2" x14ac:dyDescent="0.25">
      <c r="A1738" s="103"/>
      <c r="B1738" s="103"/>
    </row>
    <row r="1739" spans="1:2" x14ac:dyDescent="0.25">
      <c r="A1739" s="103"/>
      <c r="B1739" s="103"/>
    </row>
    <row r="1740" spans="1:2" x14ac:dyDescent="0.25">
      <c r="A1740" s="103"/>
      <c r="B1740" s="103"/>
    </row>
    <row r="1741" spans="1:2" x14ac:dyDescent="0.25">
      <c r="A1741" s="103"/>
      <c r="B1741" s="103"/>
    </row>
    <row r="1742" spans="1:2" x14ac:dyDescent="0.25">
      <c r="A1742" s="103"/>
      <c r="B1742" s="103"/>
    </row>
    <row r="1743" spans="1:2" x14ac:dyDescent="0.25">
      <c r="A1743" s="103"/>
      <c r="B1743" s="103"/>
    </row>
    <row r="1744" spans="1:2" x14ac:dyDescent="0.25">
      <c r="A1744" s="103"/>
      <c r="B1744" s="103"/>
    </row>
    <row r="1745" spans="1:2" x14ac:dyDescent="0.25">
      <c r="A1745" s="103"/>
      <c r="B1745" s="103"/>
    </row>
    <row r="1746" spans="1:2" x14ac:dyDescent="0.25">
      <c r="A1746" s="103"/>
      <c r="B1746" s="103"/>
    </row>
    <row r="1747" spans="1:2" x14ac:dyDescent="0.25">
      <c r="A1747" s="103"/>
      <c r="B1747" s="103"/>
    </row>
    <row r="1748" spans="1:2" x14ac:dyDescent="0.25">
      <c r="A1748" s="103"/>
      <c r="B1748" s="103"/>
    </row>
    <row r="1749" spans="1:2" x14ac:dyDescent="0.25">
      <c r="A1749" s="103"/>
      <c r="B1749" s="103"/>
    </row>
    <row r="1750" spans="1:2" x14ac:dyDescent="0.25">
      <c r="A1750" s="103"/>
      <c r="B1750" s="103"/>
    </row>
    <row r="1751" spans="1:2" x14ac:dyDescent="0.25">
      <c r="A1751" s="103"/>
      <c r="B1751" s="103"/>
    </row>
    <row r="1752" spans="1:2" x14ac:dyDescent="0.25">
      <c r="A1752" s="103"/>
      <c r="B1752" s="101"/>
    </row>
    <row r="1753" spans="1:2" x14ac:dyDescent="0.25">
      <c r="A1753" s="103"/>
      <c r="B1753" s="321"/>
    </row>
    <row r="1754" spans="1:2" x14ac:dyDescent="0.25">
      <c r="A1754" s="103"/>
      <c r="B1754" s="321"/>
    </row>
    <row r="1755" spans="1:2" x14ac:dyDescent="0.25">
      <c r="A1755" s="103"/>
      <c r="B1755" s="321"/>
    </row>
    <row r="1756" spans="1:2" x14ac:dyDescent="0.25">
      <c r="A1756" s="103"/>
      <c r="B1756" s="321"/>
    </row>
    <row r="1757" spans="1:2" x14ac:dyDescent="0.25">
      <c r="A1757" s="103"/>
      <c r="B1757" s="103"/>
    </row>
    <row r="1758" spans="1:2" x14ac:dyDescent="0.25">
      <c r="A1758" s="103"/>
      <c r="B1758" s="103"/>
    </row>
    <row r="1759" spans="1:2" x14ac:dyDescent="0.25">
      <c r="A1759" s="103"/>
      <c r="B1759" s="103"/>
    </row>
    <row r="1760" spans="1:2" x14ac:dyDescent="0.25">
      <c r="A1760" s="103"/>
      <c r="B1760" s="103"/>
    </row>
    <row r="1761" spans="1:2" x14ac:dyDescent="0.25">
      <c r="A1761" s="103"/>
      <c r="B1761" s="103"/>
    </row>
    <row r="1762" spans="1:2" x14ac:dyDescent="0.25">
      <c r="A1762" s="103"/>
      <c r="B1762" s="103"/>
    </row>
    <row r="1763" spans="1:2" x14ac:dyDescent="0.25">
      <c r="A1763" s="103"/>
      <c r="B1763" s="103"/>
    </row>
    <row r="1764" spans="1:2" x14ac:dyDescent="0.25">
      <c r="A1764" s="103"/>
      <c r="B1764" s="103"/>
    </row>
    <row r="1765" spans="1:2" x14ac:dyDescent="0.25">
      <c r="A1765" s="103"/>
      <c r="B1765" s="103"/>
    </row>
    <row r="1766" spans="1:2" x14ac:dyDescent="0.25">
      <c r="A1766" s="103"/>
      <c r="B1766" s="103"/>
    </row>
    <row r="1767" spans="1:2" x14ac:dyDescent="0.25">
      <c r="A1767" s="103"/>
      <c r="B1767" s="103"/>
    </row>
    <row r="1768" spans="1:2" x14ac:dyDescent="0.25">
      <c r="A1768" s="103"/>
      <c r="B1768" s="103"/>
    </row>
    <row r="1769" spans="1:2" x14ac:dyDescent="0.25">
      <c r="A1769" s="103"/>
      <c r="B1769" s="103"/>
    </row>
    <row r="1770" spans="1:2" x14ac:dyDescent="0.25">
      <c r="A1770" s="103"/>
      <c r="B1770" s="103"/>
    </row>
    <row r="1771" spans="1:2" x14ac:dyDescent="0.25">
      <c r="A1771" s="103"/>
      <c r="B1771" s="103"/>
    </row>
    <row r="1772" spans="1:2" x14ac:dyDescent="0.25">
      <c r="A1772" s="103"/>
      <c r="B1772" s="103"/>
    </row>
    <row r="1773" spans="1:2" x14ac:dyDescent="0.25">
      <c r="A1773" s="103"/>
      <c r="B1773" s="103"/>
    </row>
    <row r="1774" spans="1:2" x14ac:dyDescent="0.25">
      <c r="A1774" s="103"/>
      <c r="B1774" s="103"/>
    </row>
    <row r="1775" spans="1:2" x14ac:dyDescent="0.25">
      <c r="A1775" s="103"/>
      <c r="B1775" s="103"/>
    </row>
    <row r="1776" spans="1:2" x14ac:dyDescent="0.25">
      <c r="A1776" s="103"/>
      <c r="B1776" s="103"/>
    </row>
    <row r="1777" spans="1:2" x14ac:dyDescent="0.25">
      <c r="A1777" s="103"/>
      <c r="B1777" s="103"/>
    </row>
    <row r="1778" spans="1:2" x14ac:dyDescent="0.25">
      <c r="A1778" s="103"/>
      <c r="B1778" s="103"/>
    </row>
    <row r="1779" spans="1:2" x14ac:dyDescent="0.25">
      <c r="A1779" s="103"/>
      <c r="B1779" s="103"/>
    </row>
    <row r="1780" spans="1:2" x14ac:dyDescent="0.25">
      <c r="A1780" s="103"/>
      <c r="B1780" s="103"/>
    </row>
    <row r="1781" spans="1:2" x14ac:dyDescent="0.25">
      <c r="A1781" s="103"/>
      <c r="B1781" s="103"/>
    </row>
    <row r="1782" spans="1:2" x14ac:dyDescent="0.25">
      <c r="A1782" s="103"/>
      <c r="B1782" s="103"/>
    </row>
    <row r="1783" spans="1:2" x14ac:dyDescent="0.25">
      <c r="A1783" s="103"/>
      <c r="B1783" s="103"/>
    </row>
    <row r="1784" spans="1:2" x14ac:dyDescent="0.25">
      <c r="A1784" s="103"/>
      <c r="B1784" s="103"/>
    </row>
    <row r="1785" spans="1:2" x14ac:dyDescent="0.25">
      <c r="A1785" s="103"/>
      <c r="B1785" s="103"/>
    </row>
    <row r="1786" spans="1:2" x14ac:dyDescent="0.25">
      <c r="A1786" s="103"/>
      <c r="B1786" s="103"/>
    </row>
    <row r="1787" spans="1:2" x14ac:dyDescent="0.25">
      <c r="A1787" s="103"/>
      <c r="B1787" s="103"/>
    </row>
    <row r="1788" spans="1:2" x14ac:dyDescent="0.25">
      <c r="A1788" s="103"/>
      <c r="B1788" s="103"/>
    </row>
    <row r="1789" spans="1:2" x14ac:dyDescent="0.25">
      <c r="A1789" s="103"/>
      <c r="B1789" s="322"/>
    </row>
    <row r="1790" spans="1:2" x14ac:dyDescent="0.25">
      <c r="A1790" s="103"/>
      <c r="B1790" s="322"/>
    </row>
    <row r="1791" spans="1:2" x14ac:dyDescent="0.25">
      <c r="A1791" s="103"/>
      <c r="B1791" s="322"/>
    </row>
    <row r="1792" spans="1:2" x14ac:dyDescent="0.25">
      <c r="A1792" s="103"/>
      <c r="B1792" s="322"/>
    </row>
    <row r="1793" spans="1:2" x14ac:dyDescent="0.25">
      <c r="A1793" s="103"/>
      <c r="B1793" s="322"/>
    </row>
    <row r="1794" spans="1:2" x14ac:dyDescent="0.25">
      <c r="A1794" s="103"/>
      <c r="B1794" s="103"/>
    </row>
    <row r="1795" spans="1:2" x14ac:dyDescent="0.25">
      <c r="A1795" s="103"/>
      <c r="B1795" s="103"/>
    </row>
    <row r="1796" spans="1:2" x14ac:dyDescent="0.25">
      <c r="A1796" s="103"/>
      <c r="B1796" s="103"/>
    </row>
    <row r="1797" spans="1:2" x14ac:dyDescent="0.25">
      <c r="A1797" s="103"/>
      <c r="B1797" s="103"/>
    </row>
    <row r="1798" spans="1:2" x14ac:dyDescent="0.25">
      <c r="A1798" s="103"/>
      <c r="B1798" s="103"/>
    </row>
    <row r="1799" spans="1:2" x14ac:dyDescent="0.25">
      <c r="A1799" s="103"/>
      <c r="B1799" s="103"/>
    </row>
    <row r="1800" spans="1:2" x14ac:dyDescent="0.25">
      <c r="A1800" s="103"/>
      <c r="B1800" s="103"/>
    </row>
    <row r="1801" spans="1:2" x14ac:dyDescent="0.25">
      <c r="A1801" s="103"/>
      <c r="B1801" s="103"/>
    </row>
    <row r="1802" spans="1:2" x14ac:dyDescent="0.25">
      <c r="A1802" s="103"/>
      <c r="B1802" s="103"/>
    </row>
    <row r="1803" spans="1:2" x14ac:dyDescent="0.25">
      <c r="A1803" s="103"/>
      <c r="B1803" s="103"/>
    </row>
    <row r="1804" spans="1:2" x14ac:dyDescent="0.25">
      <c r="A1804" s="103"/>
      <c r="B1804" s="103"/>
    </row>
    <row r="1805" spans="1:2" x14ac:dyDescent="0.25">
      <c r="A1805" s="103"/>
      <c r="B1805" s="103"/>
    </row>
    <row r="1806" spans="1:2" x14ac:dyDescent="0.25">
      <c r="A1806" s="103"/>
      <c r="B1806" s="103"/>
    </row>
    <row r="1807" spans="1:2" x14ac:dyDescent="0.25">
      <c r="A1807" s="103"/>
      <c r="B1807" s="103"/>
    </row>
    <row r="1808" spans="1:2" x14ac:dyDescent="0.25">
      <c r="A1808" s="103"/>
      <c r="B1808" s="103"/>
    </row>
    <row r="1809" spans="1:2" x14ac:dyDescent="0.25">
      <c r="A1809" s="103"/>
      <c r="B1809" s="103"/>
    </row>
    <row r="1810" spans="1:2" x14ac:dyDescent="0.25">
      <c r="A1810" s="103"/>
      <c r="B1810" s="103"/>
    </row>
    <row r="1811" spans="1:2" x14ac:dyDescent="0.25">
      <c r="A1811" s="103"/>
      <c r="B1811" s="103"/>
    </row>
    <row r="1812" spans="1:2" x14ac:dyDescent="0.25">
      <c r="A1812" s="103"/>
      <c r="B1812" s="103"/>
    </row>
    <row r="1813" spans="1:2" x14ac:dyDescent="0.25">
      <c r="A1813" s="103"/>
      <c r="B1813" s="103"/>
    </row>
    <row r="1814" spans="1:2" x14ac:dyDescent="0.25">
      <c r="A1814" s="103"/>
      <c r="B1814" s="103"/>
    </row>
    <row r="1815" spans="1:2" x14ac:dyDescent="0.25">
      <c r="A1815" s="103"/>
      <c r="B1815" s="103"/>
    </row>
    <row r="1816" spans="1:2" x14ac:dyDescent="0.25">
      <c r="A1816" s="103"/>
      <c r="B1816" s="103"/>
    </row>
    <row r="1817" spans="1:2" x14ac:dyDescent="0.25">
      <c r="A1817" s="103"/>
      <c r="B1817" s="103"/>
    </row>
    <row r="1818" spans="1:2" x14ac:dyDescent="0.25">
      <c r="A1818" s="103"/>
      <c r="B1818" s="103"/>
    </row>
    <row r="1819" spans="1:2" x14ac:dyDescent="0.25">
      <c r="A1819" s="103"/>
      <c r="B1819" s="103"/>
    </row>
    <row r="1820" spans="1:2" x14ac:dyDescent="0.25">
      <c r="A1820" s="103"/>
      <c r="B1820" s="103"/>
    </row>
    <row r="1821" spans="1:2" x14ac:dyDescent="0.25">
      <c r="A1821" s="103"/>
      <c r="B1821" s="103"/>
    </row>
    <row r="1822" spans="1:2" x14ac:dyDescent="0.25">
      <c r="A1822" s="103"/>
      <c r="B1822" s="103"/>
    </row>
    <row r="1823" spans="1:2" x14ac:dyDescent="0.25">
      <c r="A1823" s="103"/>
      <c r="B1823" s="103"/>
    </row>
    <row r="1824" spans="1:2" x14ac:dyDescent="0.25">
      <c r="A1824" s="103"/>
      <c r="B1824" s="103"/>
    </row>
    <row r="1825" spans="1:2" x14ac:dyDescent="0.25">
      <c r="A1825" s="103"/>
      <c r="B1825" s="103"/>
    </row>
    <row r="1826" spans="1:2" x14ac:dyDescent="0.25">
      <c r="A1826" s="103"/>
      <c r="B1826" s="103"/>
    </row>
    <row r="1827" spans="1:2" x14ac:dyDescent="0.25">
      <c r="A1827" s="103"/>
      <c r="B1827" s="103"/>
    </row>
    <row r="1828" spans="1:2" x14ac:dyDescent="0.25">
      <c r="A1828" s="103"/>
      <c r="B1828" s="103"/>
    </row>
    <row r="1829" spans="1:2" x14ac:dyDescent="0.25">
      <c r="A1829" s="103"/>
      <c r="B1829" s="103"/>
    </row>
    <row r="1830" spans="1:2" x14ac:dyDescent="0.25">
      <c r="A1830" s="103"/>
      <c r="B1830" s="103"/>
    </row>
    <row r="1831" spans="1:2" x14ac:dyDescent="0.25">
      <c r="A1831" s="103"/>
      <c r="B1831" s="103"/>
    </row>
    <row r="1832" spans="1:2" x14ac:dyDescent="0.25">
      <c r="A1832" s="103"/>
      <c r="B1832" s="103"/>
    </row>
    <row r="1833" spans="1:2" x14ac:dyDescent="0.25">
      <c r="A1833" s="103"/>
      <c r="B1833" s="103"/>
    </row>
    <row r="1834" spans="1:2" x14ac:dyDescent="0.25">
      <c r="A1834" s="103"/>
      <c r="B1834" s="103"/>
    </row>
    <row r="1835" spans="1:2" x14ac:dyDescent="0.25">
      <c r="A1835" s="103"/>
      <c r="B1835" s="103"/>
    </row>
    <row r="1836" spans="1:2" x14ac:dyDescent="0.25">
      <c r="A1836" s="103"/>
      <c r="B1836" s="103"/>
    </row>
    <row r="1837" spans="1:2" x14ac:dyDescent="0.25">
      <c r="A1837" s="103"/>
      <c r="B1837" s="103"/>
    </row>
    <row r="1838" spans="1:2" x14ac:dyDescent="0.25">
      <c r="A1838" s="103"/>
      <c r="B1838" s="103"/>
    </row>
    <row r="1839" spans="1:2" x14ac:dyDescent="0.25">
      <c r="A1839" s="103"/>
      <c r="B1839" s="103"/>
    </row>
    <row r="1840" spans="1:2" x14ac:dyDescent="0.25">
      <c r="A1840" s="103"/>
      <c r="B1840" s="103"/>
    </row>
    <row r="1841" spans="1:2" x14ac:dyDescent="0.25">
      <c r="A1841" s="103"/>
      <c r="B1841" s="103"/>
    </row>
    <row r="1842" spans="1:2" x14ac:dyDescent="0.25">
      <c r="A1842" s="103"/>
      <c r="B1842" s="103"/>
    </row>
    <row r="1843" spans="1:2" x14ac:dyDescent="0.25">
      <c r="A1843" s="103"/>
      <c r="B1843" s="103"/>
    </row>
    <row r="1844" spans="1:2" x14ac:dyDescent="0.25">
      <c r="A1844" s="103"/>
      <c r="B1844" s="103"/>
    </row>
    <row r="1845" spans="1:2" x14ac:dyDescent="0.25">
      <c r="A1845" s="103"/>
      <c r="B1845" s="103"/>
    </row>
    <row r="1846" spans="1:2" x14ac:dyDescent="0.25">
      <c r="A1846" s="103"/>
      <c r="B1846" s="103"/>
    </row>
    <row r="1847" spans="1:2" x14ac:dyDescent="0.25">
      <c r="A1847" s="103"/>
      <c r="B1847" s="103"/>
    </row>
    <row r="1848" spans="1:2" x14ac:dyDescent="0.25">
      <c r="A1848" s="103"/>
      <c r="B1848" s="103"/>
    </row>
    <row r="1849" spans="1:2" x14ac:dyDescent="0.25">
      <c r="A1849" s="103"/>
      <c r="B1849" s="103"/>
    </row>
    <row r="1850" spans="1:2" x14ac:dyDescent="0.25">
      <c r="A1850" s="103"/>
      <c r="B1850" s="103"/>
    </row>
    <row r="1851" spans="1:2" x14ac:dyDescent="0.25">
      <c r="A1851" s="103"/>
      <c r="B1851" s="103"/>
    </row>
    <row r="1852" spans="1:2" x14ac:dyDescent="0.25">
      <c r="A1852" s="103"/>
      <c r="B1852" s="103"/>
    </row>
    <row r="1853" spans="1:2" x14ac:dyDescent="0.25">
      <c r="A1853" s="103"/>
      <c r="B1853" s="103"/>
    </row>
    <row r="1854" spans="1:2" x14ac:dyDescent="0.25">
      <c r="A1854" s="103"/>
      <c r="B1854" s="103"/>
    </row>
    <row r="1855" spans="1:2" x14ac:dyDescent="0.25">
      <c r="A1855" s="103"/>
      <c r="B1855" s="103"/>
    </row>
    <row r="1856" spans="1:2" x14ac:dyDescent="0.25">
      <c r="A1856" s="103"/>
      <c r="B1856" s="103"/>
    </row>
    <row r="1857" spans="1:2" x14ac:dyDescent="0.25">
      <c r="A1857" s="103"/>
      <c r="B1857" s="103"/>
    </row>
    <row r="1858" spans="1:2" x14ac:dyDescent="0.25">
      <c r="A1858" s="103"/>
      <c r="B1858" s="103"/>
    </row>
    <row r="1859" spans="1:2" x14ac:dyDescent="0.25">
      <c r="A1859" s="103"/>
      <c r="B1859" s="103"/>
    </row>
    <row r="1860" spans="1:2" x14ac:dyDescent="0.25">
      <c r="A1860" s="103"/>
      <c r="B1860" s="101"/>
    </row>
    <row r="1861" spans="1:2" x14ac:dyDescent="0.25">
      <c r="A1861" s="103"/>
      <c r="B1861" s="321"/>
    </row>
    <row r="1862" spans="1:2" x14ac:dyDescent="0.25">
      <c r="A1862" s="103"/>
      <c r="B1862" s="321"/>
    </row>
    <row r="1863" spans="1:2" x14ac:dyDescent="0.25">
      <c r="A1863" s="103"/>
      <c r="B1863" s="321"/>
    </row>
    <row r="1864" spans="1:2" x14ac:dyDescent="0.25">
      <c r="A1864" s="103"/>
      <c r="B1864" s="321"/>
    </row>
    <row r="1865" spans="1:2" x14ac:dyDescent="0.25">
      <c r="A1865" s="103"/>
      <c r="B1865" s="103"/>
    </row>
    <row r="1866" spans="1:2" x14ac:dyDescent="0.25">
      <c r="A1866" s="103"/>
      <c r="B1866" s="103"/>
    </row>
    <row r="1867" spans="1:2" x14ac:dyDescent="0.25">
      <c r="A1867" s="103"/>
      <c r="B1867" s="103"/>
    </row>
    <row r="1868" spans="1:2" x14ac:dyDescent="0.25">
      <c r="A1868" s="103"/>
      <c r="B1868" s="103"/>
    </row>
    <row r="1869" spans="1:2" x14ac:dyDescent="0.25">
      <c r="A1869" s="103"/>
      <c r="B1869" s="103"/>
    </row>
    <row r="1870" spans="1:2" x14ac:dyDescent="0.25">
      <c r="A1870" s="103"/>
      <c r="B1870" s="103"/>
    </row>
    <row r="1871" spans="1:2" x14ac:dyDescent="0.25">
      <c r="A1871" s="103"/>
      <c r="B1871" s="103"/>
    </row>
    <row r="1872" spans="1:2" x14ac:dyDescent="0.25">
      <c r="A1872" s="103"/>
      <c r="B1872" s="101"/>
    </row>
    <row r="1873" spans="1:2" x14ac:dyDescent="0.25">
      <c r="A1873" s="103"/>
      <c r="B1873" s="321"/>
    </row>
    <row r="1874" spans="1:2" x14ac:dyDescent="0.25">
      <c r="A1874" s="103"/>
      <c r="B1874" s="321"/>
    </row>
    <row r="1875" spans="1:2" x14ac:dyDescent="0.25">
      <c r="A1875" s="103"/>
      <c r="B1875" s="321"/>
    </row>
    <row r="1876" spans="1:2" x14ac:dyDescent="0.25">
      <c r="A1876" s="103"/>
      <c r="B1876" s="321"/>
    </row>
    <row r="1877" spans="1:2" x14ac:dyDescent="0.25">
      <c r="A1877" s="103"/>
      <c r="B1877" s="103"/>
    </row>
    <row r="1878" spans="1:2" x14ac:dyDescent="0.25">
      <c r="A1878" s="103"/>
      <c r="B1878" s="103"/>
    </row>
    <row r="1879" spans="1:2" x14ac:dyDescent="0.25">
      <c r="A1879" s="103"/>
      <c r="B1879" s="103"/>
    </row>
    <row r="1880" spans="1:2" x14ac:dyDescent="0.25">
      <c r="A1880" s="103"/>
      <c r="B1880" s="103"/>
    </row>
    <row r="1881" spans="1:2" x14ac:dyDescent="0.25">
      <c r="A1881" s="103"/>
      <c r="B1881" s="103"/>
    </row>
    <row r="1882" spans="1:2" x14ac:dyDescent="0.25">
      <c r="A1882" s="103"/>
      <c r="B1882" s="103"/>
    </row>
    <row r="1883" spans="1:2" x14ac:dyDescent="0.25">
      <c r="A1883" s="103"/>
      <c r="B1883" s="103"/>
    </row>
    <row r="1884" spans="1:2" x14ac:dyDescent="0.25">
      <c r="A1884" s="103"/>
      <c r="B1884" s="103"/>
    </row>
    <row r="1885" spans="1:2" x14ac:dyDescent="0.25">
      <c r="A1885" s="103"/>
      <c r="B1885" s="103"/>
    </row>
    <row r="1886" spans="1:2" x14ac:dyDescent="0.25">
      <c r="A1886" s="103"/>
      <c r="B1886" s="103"/>
    </row>
    <row r="1887" spans="1:2" x14ac:dyDescent="0.25">
      <c r="A1887" s="103"/>
      <c r="B1887" s="103"/>
    </row>
    <row r="1888" spans="1:2" x14ac:dyDescent="0.25">
      <c r="A1888" s="103"/>
      <c r="B1888" s="103"/>
    </row>
    <row r="1889" spans="1:2" x14ac:dyDescent="0.25">
      <c r="A1889" s="103"/>
      <c r="B1889" s="103"/>
    </row>
    <row r="1890" spans="1:2" x14ac:dyDescent="0.25">
      <c r="A1890" s="103"/>
      <c r="B1890" s="103"/>
    </row>
    <row r="1891" spans="1:2" x14ac:dyDescent="0.25">
      <c r="A1891" s="103"/>
      <c r="B1891" s="103"/>
    </row>
    <row r="1892" spans="1:2" x14ac:dyDescent="0.25">
      <c r="A1892" s="103"/>
      <c r="B1892" s="103"/>
    </row>
    <row r="1893" spans="1:2" x14ac:dyDescent="0.25">
      <c r="A1893" s="103"/>
      <c r="B1893" s="103"/>
    </row>
    <row r="1894" spans="1:2" x14ac:dyDescent="0.25">
      <c r="A1894" s="103"/>
      <c r="B1894" s="103"/>
    </row>
    <row r="1895" spans="1:2" x14ac:dyDescent="0.25">
      <c r="A1895" s="103"/>
      <c r="B1895" s="103"/>
    </row>
    <row r="1896" spans="1:2" x14ac:dyDescent="0.25">
      <c r="A1896" s="103"/>
      <c r="B1896" s="103"/>
    </row>
    <row r="1897" spans="1:2" x14ac:dyDescent="0.25">
      <c r="A1897" s="103"/>
      <c r="B1897" s="103"/>
    </row>
    <row r="1898" spans="1:2" x14ac:dyDescent="0.25">
      <c r="A1898" s="103"/>
      <c r="B1898" s="103"/>
    </row>
    <row r="1899" spans="1:2" x14ac:dyDescent="0.25">
      <c r="A1899" s="103"/>
      <c r="B1899" s="103"/>
    </row>
    <row r="1900" spans="1:2" x14ac:dyDescent="0.25">
      <c r="A1900" s="103"/>
      <c r="B1900" s="103"/>
    </row>
    <row r="1901" spans="1:2" x14ac:dyDescent="0.25">
      <c r="A1901" s="103"/>
      <c r="B1901" s="103"/>
    </row>
    <row r="1902" spans="1:2" x14ac:dyDescent="0.25">
      <c r="A1902" s="103"/>
      <c r="B1902" s="103"/>
    </row>
    <row r="1903" spans="1:2" x14ac:dyDescent="0.25">
      <c r="A1903" s="103"/>
      <c r="B1903" s="103"/>
    </row>
    <row r="1904" spans="1:2" x14ac:dyDescent="0.25">
      <c r="A1904" s="103"/>
      <c r="B1904" s="103"/>
    </row>
    <row r="1905" spans="1:2" x14ac:dyDescent="0.25">
      <c r="A1905" s="103"/>
      <c r="B1905" s="103"/>
    </row>
    <row r="1906" spans="1:2" x14ac:dyDescent="0.25">
      <c r="A1906" s="103"/>
      <c r="B1906" s="103"/>
    </row>
    <row r="1907" spans="1:2" x14ac:dyDescent="0.25">
      <c r="A1907" s="103"/>
      <c r="B1907" s="103"/>
    </row>
    <row r="1908" spans="1:2" x14ac:dyDescent="0.25">
      <c r="A1908" s="103"/>
      <c r="B1908" s="103"/>
    </row>
    <row r="1909" spans="1:2" x14ac:dyDescent="0.25">
      <c r="A1909" s="103"/>
      <c r="B1909" s="103"/>
    </row>
    <row r="1910" spans="1:2" x14ac:dyDescent="0.25">
      <c r="A1910" s="103"/>
      <c r="B1910" s="103"/>
    </row>
    <row r="1911" spans="1:2" x14ac:dyDescent="0.25">
      <c r="A1911" s="103"/>
      <c r="B1911" s="103"/>
    </row>
    <row r="1912" spans="1:2" x14ac:dyDescent="0.25">
      <c r="A1912" s="103"/>
      <c r="B1912" s="103"/>
    </row>
    <row r="1913" spans="1:2" x14ac:dyDescent="0.25">
      <c r="A1913" s="103"/>
      <c r="B1913" s="103"/>
    </row>
    <row r="1914" spans="1:2" x14ac:dyDescent="0.25">
      <c r="A1914" s="103"/>
      <c r="B1914" s="103"/>
    </row>
    <row r="1915" spans="1:2" x14ac:dyDescent="0.25">
      <c r="A1915" s="103"/>
      <c r="B1915" s="103"/>
    </row>
    <row r="1916" spans="1:2" x14ac:dyDescent="0.25">
      <c r="A1916" s="103"/>
      <c r="B1916" s="103"/>
    </row>
    <row r="1917" spans="1:2" x14ac:dyDescent="0.25">
      <c r="A1917" s="103"/>
      <c r="B1917" s="103"/>
    </row>
    <row r="1918" spans="1:2" x14ac:dyDescent="0.25">
      <c r="A1918" s="103"/>
      <c r="B1918" s="103"/>
    </row>
    <row r="1919" spans="1:2" x14ac:dyDescent="0.25">
      <c r="A1919" s="103"/>
      <c r="B1919" s="103"/>
    </row>
    <row r="1920" spans="1:2" x14ac:dyDescent="0.25">
      <c r="A1920" s="103"/>
      <c r="B1920" s="103"/>
    </row>
    <row r="1921" spans="1:2" x14ac:dyDescent="0.25">
      <c r="A1921" s="103"/>
      <c r="B1921" s="103"/>
    </row>
    <row r="1922" spans="1:2" x14ac:dyDescent="0.25">
      <c r="A1922" s="103"/>
      <c r="B1922" s="103"/>
    </row>
    <row r="1923" spans="1:2" x14ac:dyDescent="0.25">
      <c r="A1923" s="103"/>
      <c r="B1923" s="103"/>
    </row>
    <row r="1924" spans="1:2" x14ac:dyDescent="0.25">
      <c r="A1924" s="103"/>
      <c r="B1924" s="103"/>
    </row>
    <row r="1925" spans="1:2" x14ac:dyDescent="0.25">
      <c r="A1925" s="103"/>
      <c r="B1925" s="101"/>
    </row>
    <row r="1926" spans="1:2" x14ac:dyDescent="0.25">
      <c r="A1926" s="103"/>
      <c r="B1926" s="321"/>
    </row>
    <row r="1927" spans="1:2" x14ac:dyDescent="0.25">
      <c r="A1927" s="103"/>
      <c r="B1927" s="321"/>
    </row>
    <row r="1928" spans="1:2" x14ac:dyDescent="0.25">
      <c r="A1928" s="103"/>
      <c r="B1928" s="321"/>
    </row>
    <row r="1929" spans="1:2" x14ac:dyDescent="0.25">
      <c r="A1929" s="103"/>
      <c r="B1929" s="321"/>
    </row>
    <row r="1930" spans="1:2" x14ac:dyDescent="0.25">
      <c r="A1930" s="103"/>
      <c r="B1930" s="321"/>
    </row>
    <row r="1931" spans="1:2" x14ac:dyDescent="0.25">
      <c r="A1931" s="103"/>
      <c r="B1931" s="321"/>
    </row>
    <row r="1932" spans="1:2" x14ac:dyDescent="0.25">
      <c r="A1932" s="103"/>
      <c r="B1932" s="103"/>
    </row>
    <row r="1933" spans="1:2" x14ac:dyDescent="0.25">
      <c r="A1933" s="103"/>
      <c r="B1933" s="103"/>
    </row>
    <row r="1934" spans="1:2" x14ac:dyDescent="0.25">
      <c r="A1934" s="103"/>
      <c r="B1934" s="103"/>
    </row>
    <row r="1935" spans="1:2" x14ac:dyDescent="0.25">
      <c r="A1935" s="103"/>
      <c r="B1935" s="103"/>
    </row>
    <row r="1936" spans="1:2" x14ac:dyDescent="0.25">
      <c r="A1936" s="103"/>
      <c r="B1936" s="103"/>
    </row>
    <row r="1937" spans="1:2" x14ac:dyDescent="0.25">
      <c r="A1937" s="103"/>
      <c r="B1937" s="103"/>
    </row>
    <row r="1938" spans="1:2" x14ac:dyDescent="0.25">
      <c r="A1938" s="103"/>
      <c r="B1938" s="103"/>
    </row>
    <row r="1939" spans="1:2" x14ac:dyDescent="0.25">
      <c r="A1939" s="103"/>
      <c r="B1939" s="103"/>
    </row>
    <row r="1940" spans="1:2" x14ac:dyDescent="0.25">
      <c r="A1940" s="103"/>
      <c r="B1940" s="103"/>
    </row>
    <row r="1941" spans="1:2" x14ac:dyDescent="0.25">
      <c r="A1941" s="103"/>
      <c r="B1941" s="103"/>
    </row>
    <row r="1942" spans="1:2" x14ac:dyDescent="0.25">
      <c r="A1942" s="103"/>
      <c r="B1942" s="103"/>
    </row>
    <row r="1943" spans="1:2" x14ac:dyDescent="0.25">
      <c r="A1943" s="103"/>
      <c r="B1943" s="103"/>
    </row>
    <row r="1944" spans="1:2" x14ac:dyDescent="0.25">
      <c r="A1944" s="103"/>
      <c r="B1944" s="103"/>
    </row>
    <row r="1945" spans="1:2" x14ac:dyDescent="0.25">
      <c r="A1945" s="103"/>
      <c r="B1945" s="103"/>
    </row>
    <row r="1946" spans="1:2" x14ac:dyDescent="0.25">
      <c r="A1946" s="103"/>
      <c r="B1946" s="103"/>
    </row>
    <row r="1947" spans="1:2" x14ac:dyDescent="0.25">
      <c r="A1947" s="103"/>
      <c r="B1947" s="103"/>
    </row>
    <row r="1948" spans="1:2" x14ac:dyDescent="0.25">
      <c r="A1948" s="103"/>
      <c r="B1948" s="103"/>
    </row>
    <row r="1949" spans="1:2" x14ac:dyDescent="0.25">
      <c r="A1949" s="103"/>
      <c r="B1949" s="103"/>
    </row>
    <row r="1950" spans="1:2" x14ac:dyDescent="0.25">
      <c r="A1950" s="103"/>
      <c r="B1950" s="103"/>
    </row>
    <row r="1951" spans="1:2" x14ac:dyDescent="0.25">
      <c r="A1951" s="103"/>
      <c r="B1951" s="103"/>
    </row>
    <row r="1952" spans="1:2" x14ac:dyDescent="0.25">
      <c r="A1952" s="103"/>
      <c r="B1952" s="103"/>
    </row>
    <row r="1953" spans="1:2" x14ac:dyDescent="0.25">
      <c r="A1953" s="103"/>
      <c r="B1953" s="103"/>
    </row>
    <row r="1954" spans="1:2" x14ac:dyDescent="0.25">
      <c r="A1954" s="103"/>
      <c r="B1954" s="103"/>
    </row>
    <row r="1955" spans="1:2" x14ac:dyDescent="0.25">
      <c r="A1955" s="103"/>
      <c r="B1955" s="103"/>
    </row>
    <row r="1956" spans="1:2" x14ac:dyDescent="0.25">
      <c r="A1956" s="103"/>
      <c r="B1956" s="103"/>
    </row>
    <row r="1957" spans="1:2" x14ac:dyDescent="0.25">
      <c r="A1957" s="103"/>
      <c r="B1957" s="103"/>
    </row>
    <row r="1958" spans="1:2" x14ac:dyDescent="0.25">
      <c r="A1958" s="103"/>
      <c r="B1958" s="103"/>
    </row>
    <row r="1959" spans="1:2" x14ac:dyDescent="0.25">
      <c r="A1959" s="103"/>
      <c r="B1959" s="103"/>
    </row>
    <row r="1960" spans="1:2" x14ac:dyDescent="0.25">
      <c r="A1960" s="103"/>
      <c r="B1960" s="103"/>
    </row>
    <row r="1961" spans="1:2" x14ac:dyDescent="0.25">
      <c r="A1961" s="103"/>
      <c r="B1961" s="103"/>
    </row>
    <row r="1962" spans="1:2" x14ac:dyDescent="0.25">
      <c r="A1962" s="103"/>
      <c r="B1962" s="103"/>
    </row>
    <row r="1963" spans="1:2" x14ac:dyDescent="0.25">
      <c r="A1963" s="103"/>
      <c r="B1963" s="103"/>
    </row>
    <row r="1964" spans="1:2" x14ac:dyDescent="0.25">
      <c r="A1964" s="103"/>
      <c r="B1964" s="103"/>
    </row>
    <row r="1965" spans="1:2" x14ac:dyDescent="0.25">
      <c r="A1965" s="103"/>
      <c r="B1965" s="103"/>
    </row>
    <row r="1966" spans="1:2" x14ac:dyDescent="0.25">
      <c r="A1966" s="103"/>
      <c r="B1966" s="103"/>
    </row>
    <row r="1967" spans="1:2" x14ac:dyDescent="0.25">
      <c r="A1967" s="103"/>
      <c r="B1967" s="103"/>
    </row>
    <row r="1968" spans="1:2" x14ac:dyDescent="0.25">
      <c r="A1968" s="103"/>
      <c r="B1968" s="103"/>
    </row>
    <row r="1969" spans="1:2" x14ac:dyDescent="0.25">
      <c r="A1969" s="103"/>
      <c r="B1969" s="103"/>
    </row>
    <row r="1970" spans="1:2" x14ac:dyDescent="0.25">
      <c r="A1970" s="103"/>
      <c r="B1970" s="103"/>
    </row>
    <row r="1971" spans="1:2" x14ac:dyDescent="0.25">
      <c r="A1971" s="103"/>
      <c r="B1971" s="103"/>
    </row>
    <row r="1972" spans="1:2" x14ac:dyDescent="0.25">
      <c r="A1972" s="103"/>
      <c r="B1972" s="103"/>
    </row>
    <row r="1973" spans="1:2" x14ac:dyDescent="0.25">
      <c r="A1973" s="103"/>
      <c r="B1973" s="103"/>
    </row>
    <row r="1974" spans="1:2" x14ac:dyDescent="0.25">
      <c r="A1974" s="103"/>
      <c r="B1974" s="103"/>
    </row>
    <row r="1975" spans="1:2" x14ac:dyDescent="0.25">
      <c r="A1975" s="103"/>
      <c r="B1975" s="103"/>
    </row>
    <row r="1976" spans="1:2" x14ac:dyDescent="0.25">
      <c r="A1976" s="103"/>
      <c r="B1976" s="103"/>
    </row>
    <row r="1977" spans="1:2" x14ac:dyDescent="0.25">
      <c r="A1977" s="103"/>
      <c r="B1977" s="103"/>
    </row>
    <row r="1978" spans="1:2" x14ac:dyDescent="0.25">
      <c r="A1978" s="103"/>
      <c r="B1978" s="103"/>
    </row>
    <row r="1979" spans="1:2" x14ac:dyDescent="0.25">
      <c r="A1979" s="103"/>
      <c r="B1979" s="103"/>
    </row>
    <row r="1980" spans="1:2" x14ac:dyDescent="0.25">
      <c r="A1980" s="103"/>
      <c r="B1980" s="103"/>
    </row>
    <row r="1981" spans="1:2" x14ac:dyDescent="0.25">
      <c r="A1981" s="103"/>
      <c r="B1981" s="103"/>
    </row>
    <row r="1982" spans="1:2" x14ac:dyDescent="0.25">
      <c r="A1982" s="103"/>
      <c r="B1982" s="103"/>
    </row>
    <row r="1983" spans="1:2" x14ac:dyDescent="0.25">
      <c r="A1983" s="103"/>
      <c r="B1983" s="103"/>
    </row>
    <row r="1984" spans="1:2" x14ac:dyDescent="0.25">
      <c r="A1984" s="103"/>
      <c r="B1984" s="103"/>
    </row>
    <row r="1985" spans="1:2" x14ac:dyDescent="0.25">
      <c r="A1985" s="103"/>
      <c r="B1985" s="103"/>
    </row>
    <row r="1986" spans="1:2" x14ac:dyDescent="0.25">
      <c r="A1986" s="103"/>
      <c r="B1986" s="103"/>
    </row>
    <row r="1987" spans="1:2" x14ac:dyDescent="0.25">
      <c r="A1987" s="103"/>
      <c r="B1987" s="103"/>
    </row>
    <row r="1988" spans="1:2" x14ac:dyDescent="0.25">
      <c r="A1988" s="103"/>
      <c r="B1988" s="103"/>
    </row>
    <row r="1989" spans="1:2" x14ac:dyDescent="0.25">
      <c r="A1989" s="103"/>
      <c r="B1989" s="103"/>
    </row>
    <row r="1990" spans="1:2" x14ac:dyDescent="0.25">
      <c r="A1990" s="103"/>
      <c r="B1990" s="103"/>
    </row>
    <row r="1991" spans="1:2" x14ac:dyDescent="0.25">
      <c r="A1991" s="103"/>
      <c r="B1991" s="103"/>
    </row>
    <row r="1992" spans="1:2" x14ac:dyDescent="0.25">
      <c r="A1992" s="103"/>
      <c r="B1992" s="103"/>
    </row>
    <row r="1993" spans="1:2" x14ac:dyDescent="0.25">
      <c r="A1993" s="103"/>
      <c r="B1993" s="103"/>
    </row>
    <row r="1994" spans="1:2" x14ac:dyDescent="0.25">
      <c r="A1994" s="103"/>
      <c r="B1994" s="103"/>
    </row>
    <row r="1995" spans="1:2" x14ac:dyDescent="0.25">
      <c r="A1995" s="103"/>
      <c r="B1995" s="103"/>
    </row>
    <row r="1996" spans="1:2" x14ac:dyDescent="0.25">
      <c r="A1996" s="103"/>
      <c r="B1996" s="103"/>
    </row>
    <row r="1997" spans="1:2" x14ac:dyDescent="0.25">
      <c r="A1997" s="103"/>
      <c r="B1997" s="103"/>
    </row>
    <row r="1998" spans="1:2" x14ac:dyDescent="0.25">
      <c r="A1998" s="103"/>
      <c r="B1998" s="103"/>
    </row>
    <row r="1999" spans="1:2" x14ac:dyDescent="0.25">
      <c r="A1999" s="103"/>
      <c r="B1999" s="103"/>
    </row>
    <row r="2000" spans="1:2" x14ac:dyDescent="0.25">
      <c r="A2000" s="103"/>
      <c r="B2000" s="103"/>
    </row>
    <row r="2001" spans="1:2" x14ac:dyDescent="0.25">
      <c r="A2001" s="103"/>
      <c r="B2001" s="103"/>
    </row>
    <row r="2002" spans="1:2" x14ac:dyDescent="0.25">
      <c r="A2002" s="103"/>
      <c r="B2002" s="103"/>
    </row>
    <row r="2003" spans="1:2" x14ac:dyDescent="0.25">
      <c r="A2003" s="103"/>
      <c r="B2003" s="103"/>
    </row>
    <row r="2004" spans="1:2" x14ac:dyDescent="0.25">
      <c r="A2004" s="103"/>
      <c r="B2004" s="101"/>
    </row>
    <row r="2005" spans="1:2" x14ac:dyDescent="0.25">
      <c r="A2005" s="103"/>
      <c r="B2005" s="321"/>
    </row>
    <row r="2006" spans="1:2" x14ac:dyDescent="0.25">
      <c r="A2006" s="103"/>
      <c r="B2006" s="321"/>
    </row>
    <row r="2007" spans="1:2" x14ac:dyDescent="0.25">
      <c r="A2007" s="103"/>
      <c r="B2007" s="321"/>
    </row>
    <row r="2008" spans="1:2" x14ac:dyDescent="0.25">
      <c r="A2008" s="103"/>
      <c r="B2008" s="321"/>
    </row>
    <row r="2009" spans="1:2" x14ac:dyDescent="0.25">
      <c r="A2009" s="103"/>
      <c r="B2009" s="101"/>
    </row>
    <row r="2010" spans="1:2" x14ac:dyDescent="0.25">
      <c r="A2010" s="103"/>
      <c r="B2010" s="321"/>
    </row>
    <row r="2011" spans="1:2" x14ac:dyDescent="0.25">
      <c r="A2011" s="103"/>
      <c r="B2011" s="321"/>
    </row>
    <row r="2012" spans="1:2" x14ac:dyDescent="0.25">
      <c r="A2012" s="103"/>
      <c r="B2012" s="321"/>
    </row>
    <row r="2013" spans="1:2" x14ac:dyDescent="0.25">
      <c r="A2013" s="103"/>
      <c r="B2013" s="101"/>
    </row>
    <row r="2014" spans="1:2" x14ac:dyDescent="0.25">
      <c r="A2014" s="103"/>
      <c r="B2014" s="321"/>
    </row>
    <row r="2015" spans="1:2" x14ac:dyDescent="0.25">
      <c r="A2015" s="103"/>
      <c r="B2015" s="321"/>
    </row>
    <row r="2016" spans="1:2" x14ac:dyDescent="0.25">
      <c r="A2016" s="103"/>
      <c r="B2016" s="321"/>
    </row>
    <row r="2017" spans="1:2" x14ac:dyDescent="0.25">
      <c r="A2017" s="103"/>
      <c r="B2017" s="103"/>
    </row>
    <row r="2018" spans="1:2" x14ac:dyDescent="0.25">
      <c r="A2018" s="103"/>
      <c r="B2018" s="103"/>
    </row>
    <row r="2019" spans="1:2" x14ac:dyDescent="0.25">
      <c r="A2019" s="103"/>
      <c r="B2019" s="103"/>
    </row>
    <row r="2020" spans="1:2" x14ac:dyDescent="0.25">
      <c r="A2020" s="103"/>
      <c r="B2020" s="103"/>
    </row>
    <row r="2021" spans="1:2" x14ac:dyDescent="0.25">
      <c r="A2021" s="103"/>
      <c r="B2021" s="103"/>
    </row>
    <row r="2022" spans="1:2" x14ac:dyDescent="0.25">
      <c r="A2022" s="103"/>
      <c r="B2022" s="101"/>
    </row>
    <row r="2023" spans="1:2" x14ac:dyDescent="0.25">
      <c r="A2023" s="103"/>
      <c r="B2023" s="321"/>
    </row>
    <row r="2024" spans="1:2" x14ac:dyDescent="0.25">
      <c r="A2024" s="103"/>
      <c r="B2024" s="321"/>
    </row>
    <row r="2025" spans="1:2" x14ac:dyDescent="0.25">
      <c r="A2025" s="103"/>
      <c r="B2025" s="321"/>
    </row>
    <row r="2026" spans="1:2" x14ac:dyDescent="0.25">
      <c r="A2026" s="103"/>
      <c r="B2026" s="321"/>
    </row>
    <row r="2027" spans="1:2" x14ac:dyDescent="0.25">
      <c r="A2027" s="103"/>
      <c r="B2027" s="101"/>
    </row>
    <row r="2028" spans="1:2" x14ac:dyDescent="0.25">
      <c r="A2028" s="103"/>
      <c r="B2028" s="321"/>
    </row>
    <row r="2029" spans="1:2" x14ac:dyDescent="0.25">
      <c r="A2029" s="103"/>
      <c r="B2029" s="321"/>
    </row>
    <row r="2030" spans="1:2" x14ac:dyDescent="0.25">
      <c r="A2030" s="103"/>
      <c r="B2030" s="321"/>
    </row>
    <row r="2031" spans="1:2" x14ac:dyDescent="0.25">
      <c r="A2031" s="103"/>
      <c r="B2031" s="103"/>
    </row>
    <row r="2032" spans="1:2" x14ac:dyDescent="0.25">
      <c r="A2032" s="103"/>
      <c r="B2032" s="103"/>
    </row>
    <row r="2033" spans="1:2" x14ac:dyDescent="0.25">
      <c r="A2033" s="103"/>
      <c r="B2033" s="103"/>
    </row>
    <row r="2034" spans="1:2" x14ac:dyDescent="0.25">
      <c r="A2034" s="103"/>
      <c r="B2034" s="103"/>
    </row>
    <row r="2035" spans="1:2" x14ac:dyDescent="0.25">
      <c r="A2035" s="103"/>
      <c r="B2035" s="103"/>
    </row>
    <row r="2036" spans="1:2" x14ac:dyDescent="0.25">
      <c r="A2036" s="103"/>
      <c r="B2036" s="103"/>
    </row>
    <row r="2037" spans="1:2" x14ac:dyDescent="0.25">
      <c r="A2037" s="103"/>
      <c r="B2037" s="103"/>
    </row>
    <row r="2038" spans="1:2" x14ac:dyDescent="0.25">
      <c r="A2038" s="103"/>
      <c r="B2038" s="103"/>
    </row>
    <row r="2039" spans="1:2" x14ac:dyDescent="0.25">
      <c r="A2039" s="103"/>
      <c r="B2039" s="101"/>
    </row>
    <row r="2040" spans="1:2" x14ac:dyDescent="0.25">
      <c r="A2040" s="103"/>
      <c r="B2040" s="321"/>
    </row>
    <row r="2041" spans="1:2" x14ac:dyDescent="0.25">
      <c r="A2041" s="103"/>
      <c r="B2041" s="321"/>
    </row>
    <row r="2042" spans="1:2" x14ac:dyDescent="0.25">
      <c r="A2042" s="103"/>
      <c r="B2042" s="321"/>
    </row>
    <row r="2043" spans="1:2" x14ac:dyDescent="0.25">
      <c r="A2043" s="103"/>
      <c r="B2043" s="321"/>
    </row>
    <row r="2044" spans="1:2" x14ac:dyDescent="0.25">
      <c r="A2044" s="103"/>
      <c r="B2044" s="103"/>
    </row>
    <row r="2045" spans="1:2" x14ac:dyDescent="0.25">
      <c r="A2045" s="103"/>
      <c r="B2045" s="103"/>
    </row>
    <row r="2046" spans="1:2" x14ac:dyDescent="0.25">
      <c r="A2046" s="103"/>
      <c r="B2046" s="103"/>
    </row>
    <row r="2047" spans="1:2" x14ac:dyDescent="0.25">
      <c r="A2047" s="103"/>
      <c r="B2047" s="103"/>
    </row>
    <row r="2048" spans="1:2" x14ac:dyDescent="0.25">
      <c r="A2048" s="103"/>
      <c r="B2048" s="103"/>
    </row>
    <row r="2049" spans="1:2" x14ac:dyDescent="0.25">
      <c r="A2049" s="103"/>
      <c r="B2049" s="103"/>
    </row>
    <row r="2050" spans="1:2" x14ac:dyDescent="0.25">
      <c r="A2050" s="103"/>
      <c r="B2050" s="103"/>
    </row>
    <row r="2051" spans="1:2" x14ac:dyDescent="0.25">
      <c r="A2051" s="103"/>
      <c r="B2051" s="103"/>
    </row>
    <row r="2052" spans="1:2" x14ac:dyDescent="0.25">
      <c r="A2052" s="103"/>
      <c r="B2052" s="103"/>
    </row>
    <row r="2053" spans="1:2" x14ac:dyDescent="0.25">
      <c r="A2053" s="103"/>
      <c r="B2053" s="103"/>
    </row>
    <row r="2054" spans="1:2" x14ac:dyDescent="0.25">
      <c r="A2054" s="103"/>
      <c r="B2054" s="103"/>
    </row>
    <row r="2055" spans="1:2" x14ac:dyDescent="0.25">
      <c r="A2055" s="103"/>
      <c r="B2055" s="103"/>
    </row>
    <row r="2056" spans="1:2" x14ac:dyDescent="0.25">
      <c r="A2056" s="103"/>
      <c r="B2056" s="103"/>
    </row>
    <row r="2057" spans="1:2" x14ac:dyDescent="0.25">
      <c r="A2057" s="103"/>
      <c r="B2057" s="103"/>
    </row>
    <row r="2058" spans="1:2" x14ac:dyDescent="0.25">
      <c r="A2058" s="103"/>
      <c r="B2058" s="101"/>
    </row>
    <row r="2059" spans="1:2" x14ac:dyDescent="0.25">
      <c r="A2059" s="103"/>
      <c r="B2059" s="321"/>
    </row>
    <row r="2060" spans="1:2" x14ac:dyDescent="0.25">
      <c r="A2060" s="103"/>
      <c r="B2060" s="321"/>
    </row>
    <row r="2061" spans="1:2" x14ac:dyDescent="0.25">
      <c r="A2061" s="103"/>
      <c r="B2061" s="321"/>
    </row>
    <row r="2062" spans="1:2" x14ac:dyDescent="0.25">
      <c r="A2062" s="103"/>
      <c r="B2062" s="103"/>
    </row>
    <row r="2063" spans="1:2" x14ac:dyDescent="0.25">
      <c r="A2063" s="103"/>
      <c r="B2063" s="103"/>
    </row>
    <row r="2064" spans="1:2" x14ac:dyDescent="0.25">
      <c r="A2064" s="103"/>
      <c r="B2064" s="103"/>
    </row>
    <row r="2065" spans="1:2" x14ac:dyDescent="0.25">
      <c r="A2065" s="103"/>
      <c r="B2065" s="103"/>
    </row>
    <row r="2066" spans="1:2" x14ac:dyDescent="0.25">
      <c r="A2066" s="103"/>
      <c r="B2066" s="103"/>
    </row>
    <row r="2067" spans="1:2" x14ac:dyDescent="0.25">
      <c r="A2067" s="103"/>
      <c r="B2067" s="103"/>
    </row>
    <row r="2068" spans="1:2" x14ac:dyDescent="0.25">
      <c r="A2068" s="103"/>
      <c r="B2068" s="103"/>
    </row>
    <row r="2069" spans="1:2" x14ac:dyDescent="0.25">
      <c r="A2069" s="103"/>
      <c r="B2069" s="103"/>
    </row>
    <row r="2070" spans="1:2" x14ac:dyDescent="0.25">
      <c r="A2070" s="103"/>
      <c r="B2070" s="103"/>
    </row>
    <row r="2071" spans="1:2" x14ac:dyDescent="0.25">
      <c r="A2071" s="103"/>
      <c r="B2071" s="101"/>
    </row>
    <row r="2072" spans="1:2" x14ac:dyDescent="0.25">
      <c r="A2072" s="103"/>
      <c r="B2072" s="321"/>
    </row>
    <row r="2073" spans="1:2" x14ac:dyDescent="0.25">
      <c r="A2073" s="103"/>
      <c r="B2073" s="321"/>
    </row>
    <row r="2074" spans="1:2" x14ac:dyDescent="0.25">
      <c r="A2074" s="103"/>
      <c r="B2074" s="321"/>
    </row>
    <row r="2075" spans="1:2" x14ac:dyDescent="0.25">
      <c r="A2075" s="103"/>
      <c r="B2075" s="321"/>
    </row>
    <row r="2076" spans="1:2" x14ac:dyDescent="0.25">
      <c r="A2076" s="103"/>
      <c r="B2076" s="103"/>
    </row>
    <row r="2077" spans="1:2" x14ac:dyDescent="0.25">
      <c r="A2077" s="103"/>
      <c r="B2077" s="103"/>
    </row>
    <row r="2078" spans="1:2" x14ac:dyDescent="0.25">
      <c r="A2078" s="103"/>
      <c r="B2078" s="103"/>
    </row>
    <row r="2079" spans="1:2" x14ac:dyDescent="0.25">
      <c r="A2079" s="103"/>
      <c r="B2079" s="103"/>
    </row>
    <row r="2080" spans="1:2" x14ac:dyDescent="0.25">
      <c r="A2080" s="103"/>
      <c r="B2080" s="103"/>
    </row>
    <row r="2081" spans="1:2" x14ac:dyDescent="0.25">
      <c r="A2081" s="103"/>
      <c r="B2081" s="103"/>
    </row>
    <row r="2082" spans="1:2" x14ac:dyDescent="0.25">
      <c r="A2082" s="103"/>
      <c r="B2082" s="103"/>
    </row>
    <row r="2083" spans="1:2" x14ac:dyDescent="0.25">
      <c r="A2083" s="103"/>
      <c r="B2083" s="103"/>
    </row>
    <row r="2084" spans="1:2" x14ac:dyDescent="0.25">
      <c r="A2084" s="103"/>
      <c r="B2084" s="103"/>
    </row>
    <row r="2085" spans="1:2" x14ac:dyDescent="0.25">
      <c r="A2085" s="103"/>
      <c r="B2085" s="103"/>
    </row>
    <row r="2086" spans="1:2" x14ac:dyDescent="0.25">
      <c r="A2086" s="103"/>
      <c r="B2086" s="103"/>
    </row>
    <row r="2087" spans="1:2" x14ac:dyDescent="0.25">
      <c r="A2087" s="103"/>
      <c r="B2087" s="103"/>
    </row>
    <row r="2088" spans="1:2" x14ac:dyDescent="0.25">
      <c r="A2088" s="103"/>
      <c r="B2088" s="103"/>
    </row>
    <row r="2089" spans="1:2" x14ac:dyDescent="0.25">
      <c r="A2089" s="103"/>
      <c r="B2089" s="103"/>
    </row>
    <row r="2090" spans="1:2" x14ac:dyDescent="0.25">
      <c r="A2090" s="103"/>
      <c r="B2090" s="103"/>
    </row>
    <row r="2091" spans="1:2" x14ac:dyDescent="0.25">
      <c r="A2091" s="103"/>
      <c r="B2091" s="103"/>
    </row>
    <row r="2092" spans="1:2" x14ac:dyDescent="0.25">
      <c r="A2092" s="103"/>
      <c r="B2092" s="101"/>
    </row>
    <row r="2093" spans="1:2" x14ac:dyDescent="0.25">
      <c r="A2093" s="103"/>
      <c r="B2093" s="321"/>
    </row>
    <row r="2094" spans="1:2" x14ac:dyDescent="0.25">
      <c r="A2094" s="103"/>
      <c r="B2094" s="321"/>
    </row>
    <row r="2095" spans="1:2" x14ac:dyDescent="0.25">
      <c r="A2095" s="103"/>
      <c r="B2095" s="321"/>
    </row>
    <row r="2096" spans="1:2" x14ac:dyDescent="0.25">
      <c r="A2096" s="103"/>
      <c r="B2096" s="321"/>
    </row>
    <row r="2097" spans="1:2" x14ac:dyDescent="0.25">
      <c r="A2097" s="103"/>
      <c r="B2097" s="103"/>
    </row>
    <row r="2098" spans="1:2" x14ac:dyDescent="0.25">
      <c r="A2098" s="103"/>
      <c r="B2098" s="103"/>
    </row>
    <row r="2099" spans="1:2" x14ac:dyDescent="0.25">
      <c r="A2099" s="103"/>
      <c r="B2099" s="103"/>
    </row>
    <row r="2100" spans="1:2" x14ac:dyDescent="0.25">
      <c r="A2100" s="103"/>
      <c r="B2100" s="103"/>
    </row>
    <row r="2101" spans="1:2" x14ac:dyDescent="0.25">
      <c r="A2101" s="103"/>
      <c r="B2101" s="103"/>
    </row>
    <row r="2102" spans="1:2" x14ac:dyDescent="0.25">
      <c r="A2102" s="103"/>
      <c r="B2102" s="103"/>
    </row>
    <row r="2103" spans="1:2" x14ac:dyDescent="0.25">
      <c r="A2103" s="103"/>
      <c r="B2103" s="103"/>
    </row>
    <row r="2104" spans="1:2" x14ac:dyDescent="0.25">
      <c r="A2104" s="103"/>
      <c r="B2104" s="103"/>
    </row>
    <row r="2105" spans="1:2" x14ac:dyDescent="0.25">
      <c r="A2105" s="103"/>
      <c r="B2105" s="103"/>
    </row>
    <row r="2106" spans="1:2" x14ac:dyDescent="0.25">
      <c r="A2106" s="103"/>
      <c r="B2106" s="103"/>
    </row>
    <row r="2107" spans="1:2" x14ac:dyDescent="0.25">
      <c r="A2107" s="103"/>
      <c r="B2107" s="103"/>
    </row>
    <row r="2108" spans="1:2" x14ac:dyDescent="0.25">
      <c r="A2108" s="103"/>
      <c r="B2108" s="103"/>
    </row>
    <row r="2109" spans="1:2" x14ac:dyDescent="0.25">
      <c r="A2109" s="103"/>
      <c r="B2109" s="103"/>
    </row>
    <row r="2110" spans="1:2" x14ac:dyDescent="0.25">
      <c r="A2110" s="103"/>
      <c r="B2110" s="103"/>
    </row>
    <row r="2111" spans="1:2" x14ac:dyDescent="0.25">
      <c r="A2111" s="103"/>
      <c r="B2111" s="103"/>
    </row>
    <row r="2112" spans="1:2" x14ac:dyDescent="0.25">
      <c r="A2112" s="103"/>
      <c r="B2112" s="103"/>
    </row>
    <row r="2113" spans="1:2" x14ac:dyDescent="0.25">
      <c r="A2113" s="103"/>
      <c r="B2113" s="103"/>
    </row>
    <row r="2114" spans="1:2" x14ac:dyDescent="0.25">
      <c r="A2114" s="103"/>
      <c r="B2114" s="103"/>
    </row>
    <row r="2115" spans="1:2" x14ac:dyDescent="0.25">
      <c r="A2115" s="103"/>
      <c r="B2115" s="103"/>
    </row>
    <row r="2116" spans="1:2" x14ac:dyDescent="0.25">
      <c r="A2116" s="103"/>
      <c r="B2116" s="103"/>
    </row>
    <row r="2117" spans="1:2" x14ac:dyDescent="0.25">
      <c r="A2117" s="103"/>
      <c r="B2117" s="103"/>
    </row>
    <row r="2118" spans="1:2" x14ac:dyDescent="0.25">
      <c r="A2118" s="103"/>
      <c r="B2118" s="103"/>
    </row>
    <row r="2119" spans="1:2" x14ac:dyDescent="0.25">
      <c r="A2119" s="103"/>
      <c r="B2119" s="103"/>
    </row>
    <row r="2120" spans="1:2" x14ac:dyDescent="0.25">
      <c r="A2120" s="103"/>
      <c r="B2120" s="103"/>
    </row>
    <row r="2121" spans="1:2" x14ac:dyDescent="0.25">
      <c r="A2121" s="103"/>
      <c r="B2121" s="103"/>
    </row>
    <row r="2122" spans="1:2" x14ac:dyDescent="0.25">
      <c r="A2122" s="103"/>
      <c r="B2122" s="103"/>
    </row>
    <row r="2123" spans="1:2" x14ac:dyDescent="0.25">
      <c r="A2123" s="103"/>
      <c r="B2123" s="103"/>
    </row>
    <row r="2124" spans="1:2" x14ac:dyDescent="0.25">
      <c r="A2124" s="103"/>
      <c r="B2124" s="103"/>
    </row>
    <row r="2125" spans="1:2" x14ac:dyDescent="0.25">
      <c r="A2125" s="103"/>
      <c r="B2125" s="103"/>
    </row>
    <row r="2126" spans="1:2" x14ac:dyDescent="0.25">
      <c r="A2126" s="103"/>
      <c r="B2126" s="103"/>
    </row>
    <row r="2127" spans="1:2" x14ac:dyDescent="0.25">
      <c r="A2127" s="103"/>
      <c r="B2127" s="103"/>
    </row>
    <row r="2128" spans="1:2" x14ac:dyDescent="0.25">
      <c r="A2128" s="103"/>
      <c r="B2128" s="103"/>
    </row>
    <row r="2129" spans="1:2" x14ac:dyDescent="0.25">
      <c r="A2129" s="103"/>
      <c r="B2129" s="103"/>
    </row>
    <row r="2130" spans="1:2" x14ac:dyDescent="0.25">
      <c r="A2130" s="103"/>
      <c r="B2130" s="103"/>
    </row>
    <row r="2131" spans="1:2" x14ac:dyDescent="0.25">
      <c r="A2131" s="103"/>
      <c r="B2131" s="103"/>
    </row>
    <row r="2132" spans="1:2" x14ac:dyDescent="0.25">
      <c r="A2132" s="103"/>
      <c r="B2132" s="103"/>
    </row>
    <row r="2133" spans="1:2" x14ac:dyDescent="0.25">
      <c r="A2133" s="103"/>
      <c r="B2133" s="103"/>
    </row>
    <row r="2134" spans="1:2" x14ac:dyDescent="0.25">
      <c r="A2134" s="103"/>
      <c r="B2134" s="103"/>
    </row>
    <row r="2135" spans="1:2" x14ac:dyDescent="0.25">
      <c r="A2135" s="103"/>
      <c r="B2135" s="103"/>
    </row>
    <row r="2136" spans="1:2" x14ac:dyDescent="0.25">
      <c r="A2136" s="103"/>
      <c r="B2136" s="103"/>
    </row>
    <row r="2137" spans="1:2" x14ac:dyDescent="0.25">
      <c r="A2137" s="103"/>
      <c r="B2137" s="103"/>
    </row>
    <row r="2138" spans="1:2" x14ac:dyDescent="0.25">
      <c r="A2138" s="103"/>
      <c r="B2138" s="103"/>
    </row>
    <row r="2139" spans="1:2" x14ac:dyDescent="0.25">
      <c r="A2139" s="103"/>
      <c r="B2139" s="103"/>
    </row>
    <row r="2140" spans="1:2" x14ac:dyDescent="0.25">
      <c r="A2140" s="103"/>
      <c r="B2140" s="101"/>
    </row>
    <row r="2141" spans="1:2" x14ac:dyDescent="0.25">
      <c r="A2141" s="103"/>
      <c r="B2141" s="321"/>
    </row>
    <row r="2142" spans="1:2" x14ac:dyDescent="0.25">
      <c r="A2142" s="103"/>
      <c r="B2142" s="321"/>
    </row>
    <row r="2143" spans="1:2" x14ac:dyDescent="0.25">
      <c r="A2143" s="103"/>
      <c r="B2143" s="321"/>
    </row>
    <row r="2144" spans="1:2" x14ac:dyDescent="0.25">
      <c r="A2144" s="103"/>
      <c r="B2144" s="103"/>
    </row>
    <row r="2145" spans="1:2" x14ac:dyDescent="0.25">
      <c r="A2145" s="103"/>
      <c r="B2145" s="103"/>
    </row>
    <row r="2146" spans="1:2" x14ac:dyDescent="0.25">
      <c r="A2146" s="103"/>
      <c r="B2146" s="103"/>
    </row>
    <row r="2147" spans="1:2" x14ac:dyDescent="0.25">
      <c r="A2147" s="103"/>
      <c r="B2147" s="103"/>
    </row>
    <row r="2148" spans="1:2" x14ac:dyDescent="0.25">
      <c r="A2148" s="103"/>
      <c r="B2148" s="103"/>
    </row>
    <row r="2149" spans="1:2" x14ac:dyDescent="0.25">
      <c r="A2149" s="103"/>
      <c r="B2149" s="103"/>
    </row>
    <row r="2150" spans="1:2" x14ac:dyDescent="0.25">
      <c r="A2150" s="103"/>
      <c r="B2150" s="103"/>
    </row>
    <row r="2151" spans="1:2" x14ac:dyDescent="0.25">
      <c r="A2151" s="103"/>
      <c r="B2151" s="103"/>
    </row>
    <row r="2152" spans="1:2" x14ac:dyDescent="0.25">
      <c r="A2152" s="103"/>
      <c r="B2152" s="103"/>
    </row>
    <row r="2153" spans="1:2" x14ac:dyDescent="0.25">
      <c r="A2153" s="103"/>
      <c r="B2153" s="103"/>
    </row>
    <row r="2154" spans="1:2" x14ac:dyDescent="0.25">
      <c r="A2154" s="103"/>
      <c r="B2154" s="103"/>
    </row>
    <row r="2155" spans="1:2" x14ac:dyDescent="0.25">
      <c r="A2155" s="103"/>
      <c r="B2155" s="103"/>
    </row>
    <row r="2156" spans="1:2" x14ac:dyDescent="0.25">
      <c r="A2156" s="103"/>
      <c r="B2156" s="103"/>
    </row>
    <row r="2157" spans="1:2" x14ac:dyDescent="0.25">
      <c r="A2157" s="103"/>
      <c r="B2157" s="103"/>
    </row>
    <row r="2158" spans="1:2" x14ac:dyDescent="0.25">
      <c r="A2158" s="103"/>
      <c r="B2158" s="103"/>
    </row>
    <row r="2159" spans="1:2" x14ac:dyDescent="0.25">
      <c r="A2159" s="103"/>
      <c r="B2159" s="101"/>
    </row>
    <row r="2160" spans="1:2" x14ac:dyDescent="0.25">
      <c r="A2160" s="103"/>
      <c r="B2160" s="321"/>
    </row>
    <row r="2161" spans="1:2" x14ac:dyDescent="0.25">
      <c r="A2161" s="103"/>
      <c r="B2161" s="321"/>
    </row>
    <row r="2162" spans="1:2" x14ac:dyDescent="0.25">
      <c r="A2162" s="103"/>
      <c r="B2162" s="321"/>
    </row>
    <row r="2163" spans="1:2" x14ac:dyDescent="0.25">
      <c r="A2163" s="103"/>
      <c r="B2163" s="103"/>
    </row>
    <row r="2164" spans="1:2" x14ac:dyDescent="0.25">
      <c r="A2164" s="103"/>
      <c r="B2164" s="103"/>
    </row>
    <row r="2165" spans="1:2" x14ac:dyDescent="0.25">
      <c r="A2165" s="103"/>
      <c r="B2165" s="103"/>
    </row>
    <row r="2166" spans="1:2" x14ac:dyDescent="0.25">
      <c r="A2166" s="103"/>
      <c r="B2166" s="103"/>
    </row>
    <row r="2167" spans="1:2" x14ac:dyDescent="0.25">
      <c r="A2167" s="103"/>
      <c r="B2167" s="103"/>
    </row>
    <row r="2168" spans="1:2" x14ac:dyDescent="0.25">
      <c r="A2168" s="103"/>
      <c r="B2168" s="103"/>
    </row>
    <row r="2169" spans="1:2" x14ac:dyDescent="0.25">
      <c r="A2169" s="103"/>
      <c r="B2169" s="103"/>
    </row>
    <row r="2170" spans="1:2" x14ac:dyDescent="0.25">
      <c r="A2170" s="103"/>
      <c r="B2170" s="103"/>
    </row>
    <row r="2171" spans="1:2" x14ac:dyDescent="0.25">
      <c r="A2171" s="103"/>
      <c r="B2171" s="103"/>
    </row>
    <row r="2172" spans="1:2" x14ac:dyDescent="0.25">
      <c r="A2172" s="103"/>
      <c r="B2172" s="103"/>
    </row>
    <row r="2173" spans="1:2" x14ac:dyDescent="0.25">
      <c r="A2173" s="103"/>
      <c r="B2173" s="103"/>
    </row>
    <row r="2174" spans="1:2" x14ac:dyDescent="0.25">
      <c r="A2174" s="103"/>
      <c r="B2174" s="103"/>
    </row>
    <row r="2175" spans="1:2" x14ac:dyDescent="0.25">
      <c r="A2175" s="103"/>
      <c r="B2175" s="103"/>
    </row>
    <row r="2176" spans="1:2" x14ac:dyDescent="0.25">
      <c r="A2176" s="103"/>
      <c r="B2176" s="103"/>
    </row>
    <row r="2177" spans="1:2" x14ac:dyDescent="0.25">
      <c r="A2177" s="103"/>
      <c r="B2177" s="103"/>
    </row>
    <row r="2178" spans="1:2" x14ac:dyDescent="0.25">
      <c r="A2178" s="103"/>
      <c r="B2178" s="103"/>
    </row>
    <row r="2179" spans="1:2" x14ac:dyDescent="0.25">
      <c r="A2179" s="103"/>
      <c r="B2179" s="103"/>
    </row>
    <row r="2180" spans="1:2" x14ac:dyDescent="0.25">
      <c r="A2180" s="103"/>
      <c r="B2180" s="103"/>
    </row>
    <row r="2181" spans="1:2" x14ac:dyDescent="0.25">
      <c r="A2181" s="103"/>
      <c r="B2181" s="103"/>
    </row>
    <row r="2182" spans="1:2" x14ac:dyDescent="0.25">
      <c r="A2182" s="103"/>
      <c r="B2182" s="103"/>
    </row>
    <row r="2183" spans="1:2" x14ac:dyDescent="0.25">
      <c r="A2183" s="103"/>
      <c r="B2183" s="103"/>
    </row>
    <row r="2184" spans="1:2" x14ac:dyDescent="0.25">
      <c r="A2184" s="103"/>
      <c r="B2184" s="103"/>
    </row>
    <row r="2185" spans="1:2" x14ac:dyDescent="0.25">
      <c r="A2185" s="103"/>
      <c r="B2185" s="103"/>
    </row>
    <row r="2186" spans="1:2" x14ac:dyDescent="0.25">
      <c r="A2186" s="103"/>
      <c r="B2186" s="103"/>
    </row>
    <row r="2187" spans="1:2" x14ac:dyDescent="0.25">
      <c r="A2187" s="103"/>
      <c r="B2187" s="103"/>
    </row>
    <row r="2188" spans="1:2" x14ac:dyDescent="0.25">
      <c r="A2188" s="103"/>
      <c r="B2188" s="103"/>
    </row>
    <row r="2189" spans="1:2" x14ac:dyDescent="0.25">
      <c r="A2189" s="103"/>
      <c r="B2189" s="103"/>
    </row>
    <row r="2190" spans="1:2" x14ac:dyDescent="0.25">
      <c r="A2190" s="103"/>
      <c r="B2190" s="103"/>
    </row>
    <row r="2191" spans="1:2" x14ac:dyDescent="0.25">
      <c r="A2191" s="103"/>
      <c r="B2191" s="103"/>
    </row>
    <row r="2192" spans="1:2" x14ac:dyDescent="0.25">
      <c r="A2192" s="103"/>
      <c r="B2192" s="103"/>
    </row>
    <row r="2193" spans="1:2" x14ac:dyDescent="0.25">
      <c r="A2193" s="103"/>
      <c r="B2193" s="103"/>
    </row>
    <row r="2194" spans="1:2" x14ac:dyDescent="0.25">
      <c r="A2194" s="103"/>
      <c r="B2194" s="103"/>
    </row>
    <row r="2195" spans="1:2" x14ac:dyDescent="0.25">
      <c r="A2195" s="103"/>
      <c r="B2195" s="103"/>
    </row>
    <row r="2196" spans="1:2" x14ac:dyDescent="0.25">
      <c r="A2196" s="103"/>
      <c r="B2196" s="103"/>
    </row>
    <row r="2197" spans="1:2" x14ac:dyDescent="0.25">
      <c r="A2197" s="103"/>
      <c r="B2197" s="103"/>
    </row>
    <row r="2198" spans="1:2" x14ac:dyDescent="0.25">
      <c r="A2198" s="103"/>
      <c r="B2198" s="103"/>
    </row>
    <row r="2199" spans="1:2" x14ac:dyDescent="0.25">
      <c r="A2199" s="103"/>
      <c r="B2199" s="101"/>
    </row>
    <row r="2200" spans="1:2" x14ac:dyDescent="0.25">
      <c r="A2200" s="103"/>
      <c r="B2200" s="321"/>
    </row>
    <row r="2201" spans="1:2" x14ac:dyDescent="0.25">
      <c r="A2201" s="103"/>
      <c r="B2201" s="321"/>
    </row>
    <row r="2202" spans="1:2" x14ac:dyDescent="0.25">
      <c r="A2202" s="103"/>
      <c r="B2202" s="321"/>
    </row>
    <row r="2203" spans="1:2" x14ac:dyDescent="0.25">
      <c r="A2203" s="103"/>
      <c r="B2203" s="101"/>
    </row>
    <row r="2204" spans="1:2" x14ac:dyDescent="0.25">
      <c r="A2204" s="103"/>
      <c r="B2204" s="321"/>
    </row>
    <row r="2205" spans="1:2" x14ac:dyDescent="0.25">
      <c r="A2205" s="103"/>
      <c r="B2205" s="321"/>
    </row>
    <row r="2206" spans="1:2" x14ac:dyDescent="0.25">
      <c r="A2206" s="103"/>
      <c r="B2206" s="321"/>
    </row>
    <row r="2207" spans="1:2" x14ac:dyDescent="0.25">
      <c r="A2207" s="103"/>
      <c r="B2207" s="103"/>
    </row>
    <row r="2208" spans="1:2" x14ac:dyDescent="0.25">
      <c r="A2208" s="103"/>
      <c r="B2208" s="103"/>
    </row>
    <row r="2209" spans="1:2" x14ac:dyDescent="0.25">
      <c r="A2209" s="103"/>
      <c r="B2209" s="103"/>
    </row>
    <row r="2210" spans="1:2" x14ac:dyDescent="0.25">
      <c r="A2210" s="103"/>
      <c r="B2210" s="103"/>
    </row>
    <row r="2211" spans="1:2" x14ac:dyDescent="0.25">
      <c r="A2211" s="103"/>
      <c r="B2211" s="103"/>
    </row>
    <row r="2212" spans="1:2" x14ac:dyDescent="0.25">
      <c r="A2212" s="103"/>
      <c r="B2212" s="103"/>
    </row>
    <row r="2213" spans="1:2" x14ac:dyDescent="0.25">
      <c r="A2213" s="103"/>
      <c r="B2213" s="103"/>
    </row>
    <row r="2214" spans="1:2" x14ac:dyDescent="0.25">
      <c r="A2214" s="103"/>
      <c r="B2214" s="103"/>
    </row>
    <row r="2215" spans="1:2" x14ac:dyDescent="0.25">
      <c r="A2215" s="103"/>
      <c r="B2215" s="103"/>
    </row>
    <row r="2216" spans="1:2" x14ac:dyDescent="0.25">
      <c r="A2216" s="103"/>
      <c r="B2216" s="103"/>
    </row>
    <row r="2217" spans="1:2" x14ac:dyDescent="0.25">
      <c r="A2217" s="103"/>
      <c r="B2217" s="103"/>
    </row>
    <row r="2218" spans="1:2" x14ac:dyDescent="0.25">
      <c r="A2218" s="103"/>
      <c r="B2218" s="103"/>
    </row>
    <row r="2219" spans="1:2" x14ac:dyDescent="0.25">
      <c r="A2219" s="103"/>
      <c r="B2219" s="101"/>
    </row>
    <row r="2220" spans="1:2" x14ac:dyDescent="0.25">
      <c r="A2220" s="103"/>
      <c r="B2220" s="321"/>
    </row>
    <row r="2221" spans="1:2" x14ac:dyDescent="0.25">
      <c r="A2221" s="103"/>
      <c r="B2221" s="321"/>
    </row>
    <row r="2222" spans="1:2" x14ac:dyDescent="0.25">
      <c r="A2222" s="103"/>
      <c r="B2222" s="321"/>
    </row>
    <row r="2223" spans="1:2" x14ac:dyDescent="0.25">
      <c r="A2223" s="103"/>
      <c r="B2223" s="103"/>
    </row>
    <row r="2224" spans="1:2" x14ac:dyDescent="0.25">
      <c r="A2224" s="103"/>
      <c r="B2224" s="103"/>
    </row>
    <row r="2225" spans="1:2" x14ac:dyDescent="0.25">
      <c r="A2225" s="103"/>
      <c r="B2225" s="103"/>
    </row>
    <row r="2226" spans="1:2" x14ac:dyDescent="0.25">
      <c r="A2226" s="103"/>
      <c r="B2226" s="103"/>
    </row>
    <row r="2227" spans="1:2" x14ac:dyDescent="0.25">
      <c r="A2227" s="103"/>
      <c r="B2227" s="103"/>
    </row>
    <row r="2228" spans="1:2" x14ac:dyDescent="0.25">
      <c r="A2228" s="103"/>
      <c r="B2228" s="103"/>
    </row>
    <row r="2229" spans="1:2" x14ac:dyDescent="0.25">
      <c r="A2229" s="103"/>
      <c r="B2229" s="103"/>
    </row>
    <row r="2230" spans="1:2" x14ac:dyDescent="0.25">
      <c r="A2230" s="103"/>
      <c r="B2230" s="103"/>
    </row>
    <row r="2231" spans="1:2" x14ac:dyDescent="0.25">
      <c r="A2231" s="103"/>
      <c r="B2231" s="103"/>
    </row>
    <row r="2232" spans="1:2" x14ac:dyDescent="0.25">
      <c r="A2232" s="103"/>
      <c r="B2232" s="103"/>
    </row>
    <row r="2233" spans="1:2" x14ac:dyDescent="0.25">
      <c r="A2233" s="103"/>
      <c r="B2233" s="103"/>
    </row>
    <row r="2234" spans="1:2" x14ac:dyDescent="0.25">
      <c r="A2234" s="103"/>
      <c r="B2234" s="103"/>
    </row>
    <row r="2235" spans="1:2" x14ac:dyDescent="0.25">
      <c r="A2235" s="103"/>
      <c r="B2235" s="103"/>
    </row>
    <row r="2236" spans="1:2" x14ac:dyDescent="0.25">
      <c r="A2236" s="103"/>
      <c r="B2236" s="103"/>
    </row>
    <row r="2237" spans="1:2" x14ac:dyDescent="0.25">
      <c r="A2237" s="103"/>
      <c r="B2237" s="103"/>
    </row>
    <row r="2238" spans="1:2" x14ac:dyDescent="0.25">
      <c r="A2238" s="103"/>
      <c r="B2238" s="103"/>
    </row>
    <row r="2239" spans="1:2" x14ac:dyDescent="0.25">
      <c r="A2239" s="103"/>
      <c r="B2239" s="103"/>
    </row>
    <row r="2240" spans="1:2" x14ac:dyDescent="0.25">
      <c r="A2240" s="103"/>
      <c r="B2240" s="103"/>
    </row>
    <row r="2241" spans="1:2" x14ac:dyDescent="0.25">
      <c r="A2241" s="103"/>
      <c r="B2241" s="103"/>
    </row>
    <row r="2242" spans="1:2" x14ac:dyDescent="0.25">
      <c r="A2242" s="103"/>
      <c r="B2242" s="103"/>
    </row>
    <row r="2243" spans="1:2" x14ac:dyDescent="0.25">
      <c r="A2243" s="103"/>
      <c r="B2243" s="103"/>
    </row>
    <row r="2244" spans="1:2" x14ac:dyDescent="0.25">
      <c r="A2244" s="103"/>
      <c r="B2244" s="103"/>
    </row>
    <row r="2245" spans="1:2" x14ac:dyDescent="0.25">
      <c r="A2245" s="103"/>
      <c r="B2245" s="103"/>
    </row>
    <row r="2246" spans="1:2" x14ac:dyDescent="0.25">
      <c r="A2246" s="103"/>
      <c r="B2246" s="103"/>
    </row>
    <row r="2247" spans="1:2" x14ac:dyDescent="0.25">
      <c r="A2247" s="103"/>
      <c r="B2247" s="103"/>
    </row>
    <row r="2248" spans="1:2" x14ac:dyDescent="0.25">
      <c r="A2248" s="103"/>
      <c r="B2248" s="103"/>
    </row>
    <row r="2249" spans="1:2" x14ac:dyDescent="0.25">
      <c r="A2249" s="103"/>
      <c r="B2249" s="103"/>
    </row>
    <row r="2250" spans="1:2" x14ac:dyDescent="0.25">
      <c r="A2250" s="103"/>
      <c r="B2250" s="103"/>
    </row>
    <row r="2251" spans="1:2" x14ac:dyDescent="0.25">
      <c r="A2251" s="103"/>
      <c r="B2251" s="103"/>
    </row>
    <row r="2252" spans="1:2" x14ac:dyDescent="0.25">
      <c r="A2252" s="103"/>
      <c r="B2252" s="103"/>
    </row>
    <row r="2253" spans="1:2" x14ac:dyDescent="0.25">
      <c r="A2253" s="103"/>
      <c r="B2253" s="103"/>
    </row>
    <row r="2254" spans="1:2" x14ac:dyDescent="0.25">
      <c r="A2254" s="103"/>
      <c r="B2254" s="103"/>
    </row>
    <row r="2255" spans="1:2" x14ac:dyDescent="0.25">
      <c r="A2255" s="103"/>
      <c r="B2255" s="103"/>
    </row>
    <row r="2256" spans="1:2" x14ac:dyDescent="0.25">
      <c r="A2256" s="103"/>
      <c r="B2256" s="103"/>
    </row>
    <row r="2257" spans="1:2" x14ac:dyDescent="0.25">
      <c r="A2257" s="103"/>
      <c r="B2257" s="103"/>
    </row>
    <row r="2258" spans="1:2" x14ac:dyDescent="0.25">
      <c r="A2258" s="103"/>
      <c r="B2258" s="103"/>
    </row>
    <row r="2259" spans="1:2" x14ac:dyDescent="0.25">
      <c r="A2259" s="103"/>
      <c r="B2259" s="103"/>
    </row>
    <row r="2260" spans="1:2" x14ac:dyDescent="0.25">
      <c r="A2260" s="103"/>
      <c r="B2260" s="103"/>
    </row>
    <row r="2261" spans="1:2" x14ac:dyDescent="0.25">
      <c r="A2261" s="103"/>
      <c r="B2261" s="103"/>
    </row>
    <row r="2262" spans="1:2" x14ac:dyDescent="0.25">
      <c r="A2262" s="103"/>
      <c r="B2262" s="103"/>
    </row>
    <row r="2263" spans="1:2" x14ac:dyDescent="0.25">
      <c r="A2263" s="103"/>
      <c r="B2263" s="103"/>
    </row>
    <row r="2264" spans="1:2" x14ac:dyDescent="0.25">
      <c r="A2264" s="103"/>
      <c r="B2264" s="103"/>
    </row>
    <row r="2265" spans="1:2" x14ac:dyDescent="0.25">
      <c r="A2265" s="103"/>
      <c r="B2265" s="103"/>
    </row>
    <row r="2266" spans="1:2" x14ac:dyDescent="0.25">
      <c r="A2266" s="103"/>
      <c r="B2266" s="103"/>
    </row>
    <row r="2267" spans="1:2" x14ac:dyDescent="0.25">
      <c r="A2267" s="103"/>
      <c r="B2267" s="103"/>
    </row>
    <row r="2268" spans="1:2" x14ac:dyDescent="0.25">
      <c r="A2268" s="103"/>
      <c r="B2268" s="101"/>
    </row>
    <row r="2269" spans="1:2" x14ac:dyDescent="0.25">
      <c r="A2269" s="103"/>
      <c r="B2269" s="321"/>
    </row>
    <row r="2270" spans="1:2" x14ac:dyDescent="0.25">
      <c r="A2270" s="103"/>
      <c r="B2270" s="321"/>
    </row>
    <row r="2271" spans="1:2" x14ac:dyDescent="0.25">
      <c r="A2271" s="103"/>
      <c r="B2271" s="321"/>
    </row>
    <row r="2272" spans="1:2" x14ac:dyDescent="0.25">
      <c r="A2272" s="103"/>
      <c r="B2272" s="321"/>
    </row>
    <row r="2273" spans="1:2" x14ac:dyDescent="0.25">
      <c r="A2273" s="103"/>
      <c r="B2273" s="101"/>
    </row>
    <row r="2274" spans="1:2" x14ac:dyDescent="0.25">
      <c r="A2274" s="103"/>
      <c r="B2274" s="321"/>
    </row>
    <row r="2275" spans="1:2" x14ac:dyDescent="0.25">
      <c r="A2275" s="103"/>
      <c r="B2275" s="321"/>
    </row>
    <row r="2276" spans="1:2" x14ac:dyDescent="0.25">
      <c r="A2276" s="103"/>
      <c r="B2276" s="321"/>
    </row>
    <row r="2277" spans="1:2" x14ac:dyDescent="0.25">
      <c r="A2277" s="103"/>
      <c r="B2277" s="321"/>
    </row>
    <row r="2278" spans="1:2" x14ac:dyDescent="0.25">
      <c r="A2278" s="103"/>
      <c r="B2278" s="103"/>
    </row>
    <row r="2279" spans="1:2" x14ac:dyDescent="0.25">
      <c r="A2279" s="103"/>
      <c r="B2279" s="103"/>
    </row>
    <row r="2280" spans="1:2" x14ac:dyDescent="0.25">
      <c r="A2280" s="103"/>
      <c r="B2280" s="103"/>
    </row>
    <row r="2281" spans="1:2" x14ac:dyDescent="0.25">
      <c r="A2281" s="103"/>
      <c r="B2281" s="103"/>
    </row>
    <row r="2282" spans="1:2" x14ac:dyDescent="0.25">
      <c r="A2282" s="103"/>
      <c r="B2282" s="103"/>
    </row>
    <row r="2283" spans="1:2" x14ac:dyDescent="0.25">
      <c r="A2283" s="103"/>
      <c r="B2283" s="103"/>
    </row>
    <row r="2284" spans="1:2" x14ac:dyDescent="0.25">
      <c r="A2284" s="103"/>
      <c r="B2284" s="103"/>
    </row>
    <row r="2285" spans="1:2" x14ac:dyDescent="0.25">
      <c r="A2285" s="103"/>
      <c r="B2285" s="103"/>
    </row>
    <row r="2286" spans="1:2" x14ac:dyDescent="0.25">
      <c r="A2286" s="103"/>
      <c r="B2286" s="103"/>
    </row>
    <row r="2287" spans="1:2" x14ac:dyDescent="0.25">
      <c r="A2287" s="103"/>
      <c r="B2287" s="103"/>
    </row>
    <row r="2288" spans="1:2" x14ac:dyDescent="0.25">
      <c r="A2288" s="103"/>
      <c r="B2288" s="103"/>
    </row>
    <row r="2289" spans="1:2" x14ac:dyDescent="0.25">
      <c r="A2289" s="103"/>
      <c r="B2289" s="103"/>
    </row>
    <row r="2290" spans="1:2" x14ac:dyDescent="0.25">
      <c r="A2290" s="103"/>
      <c r="B2290" s="103"/>
    </row>
    <row r="2291" spans="1:2" x14ac:dyDescent="0.25">
      <c r="A2291" s="103"/>
      <c r="B2291" s="103"/>
    </row>
    <row r="2292" spans="1:2" x14ac:dyDescent="0.25">
      <c r="A2292" s="103"/>
      <c r="B2292" s="103"/>
    </row>
    <row r="2293" spans="1:2" x14ac:dyDescent="0.25">
      <c r="A2293" s="103"/>
      <c r="B2293" s="103"/>
    </row>
    <row r="2294" spans="1:2" x14ac:dyDescent="0.25">
      <c r="A2294" s="103"/>
      <c r="B2294" s="103"/>
    </row>
    <row r="2295" spans="1:2" x14ac:dyDescent="0.25">
      <c r="A2295" s="103"/>
      <c r="B2295" s="103"/>
    </row>
    <row r="2296" spans="1:2" x14ac:dyDescent="0.25">
      <c r="A2296" s="103"/>
      <c r="B2296" s="103"/>
    </row>
    <row r="2297" spans="1:2" x14ac:dyDescent="0.25">
      <c r="A2297" s="103"/>
      <c r="B2297" s="103"/>
    </row>
    <row r="2298" spans="1:2" x14ac:dyDescent="0.25">
      <c r="A2298" s="103"/>
      <c r="B2298" s="103"/>
    </row>
    <row r="2299" spans="1:2" x14ac:dyDescent="0.25">
      <c r="A2299" s="103"/>
      <c r="B2299" s="103"/>
    </row>
    <row r="2300" spans="1:2" x14ac:dyDescent="0.25">
      <c r="A2300" s="103"/>
      <c r="B2300" s="103"/>
    </row>
    <row r="2301" spans="1:2" x14ac:dyDescent="0.25">
      <c r="A2301" s="103"/>
      <c r="B2301" s="103"/>
    </row>
    <row r="2302" spans="1:2" x14ac:dyDescent="0.25">
      <c r="A2302" s="103"/>
      <c r="B2302" s="103"/>
    </row>
    <row r="2303" spans="1:2" x14ac:dyDescent="0.25">
      <c r="A2303" s="103"/>
      <c r="B2303" s="103"/>
    </row>
    <row r="2304" spans="1:2" x14ac:dyDescent="0.25">
      <c r="A2304" s="103"/>
      <c r="B2304" s="103"/>
    </row>
    <row r="2305" spans="1:2" x14ac:dyDescent="0.25">
      <c r="A2305" s="103"/>
      <c r="B2305" s="101"/>
    </row>
    <row r="2306" spans="1:2" x14ac:dyDescent="0.25">
      <c r="A2306" s="103"/>
      <c r="B2306" s="321"/>
    </row>
    <row r="2307" spans="1:2" x14ac:dyDescent="0.25">
      <c r="A2307" s="103"/>
      <c r="B2307" s="321"/>
    </row>
    <row r="2308" spans="1:2" x14ac:dyDescent="0.25">
      <c r="A2308" s="103"/>
      <c r="B2308" s="321"/>
    </row>
    <row r="2309" spans="1:2" x14ac:dyDescent="0.25">
      <c r="A2309" s="103"/>
      <c r="B2309" s="321"/>
    </row>
    <row r="2310" spans="1:2" x14ac:dyDescent="0.25">
      <c r="A2310" s="103"/>
      <c r="B2310" s="321"/>
    </row>
    <row r="2311" spans="1:2" x14ac:dyDescent="0.25">
      <c r="A2311" s="103"/>
      <c r="B2311" s="103"/>
    </row>
    <row r="2312" spans="1:2" x14ac:dyDescent="0.25">
      <c r="A2312" s="103"/>
      <c r="B2312" s="103"/>
    </row>
    <row r="2313" spans="1:2" x14ac:dyDescent="0.25">
      <c r="A2313" s="103"/>
      <c r="B2313" s="101"/>
    </row>
    <row r="2314" spans="1:2" x14ac:dyDescent="0.25">
      <c r="A2314" s="103"/>
      <c r="B2314" s="321"/>
    </row>
    <row r="2315" spans="1:2" x14ac:dyDescent="0.25">
      <c r="A2315" s="103"/>
      <c r="B2315" s="321"/>
    </row>
    <row r="2316" spans="1:2" x14ac:dyDescent="0.25">
      <c r="A2316" s="103"/>
      <c r="B2316" s="321"/>
    </row>
    <row r="2317" spans="1:2" x14ac:dyDescent="0.25">
      <c r="A2317" s="103"/>
      <c r="B2317" s="321"/>
    </row>
    <row r="2318" spans="1:2" x14ac:dyDescent="0.25">
      <c r="A2318" s="103"/>
      <c r="B2318" s="103"/>
    </row>
    <row r="2319" spans="1:2" x14ac:dyDescent="0.25">
      <c r="A2319" s="103"/>
      <c r="B2319" s="103"/>
    </row>
    <row r="2320" spans="1:2" x14ac:dyDescent="0.25">
      <c r="A2320" s="103"/>
      <c r="B2320" s="103"/>
    </row>
    <row r="2321" spans="1:2" x14ac:dyDescent="0.25">
      <c r="A2321" s="103"/>
      <c r="B2321" s="103"/>
    </row>
    <row r="2322" spans="1:2" x14ac:dyDescent="0.25">
      <c r="A2322" s="103"/>
      <c r="B2322" s="103"/>
    </row>
    <row r="2323" spans="1:2" x14ac:dyDescent="0.25">
      <c r="A2323" s="103"/>
      <c r="B2323" s="103"/>
    </row>
    <row r="2324" spans="1:2" x14ac:dyDescent="0.25">
      <c r="A2324" s="103"/>
      <c r="B2324" s="103"/>
    </row>
    <row r="2325" spans="1:2" x14ac:dyDescent="0.25">
      <c r="A2325" s="103"/>
      <c r="B2325" s="103"/>
    </row>
    <row r="2326" spans="1:2" x14ac:dyDescent="0.25">
      <c r="A2326" s="103"/>
      <c r="B2326" s="103"/>
    </row>
    <row r="2327" spans="1:2" x14ac:dyDescent="0.25">
      <c r="A2327" s="103"/>
      <c r="B2327" s="103"/>
    </row>
    <row r="2328" spans="1:2" x14ac:dyDescent="0.25">
      <c r="A2328" s="103"/>
      <c r="B2328" s="103"/>
    </row>
    <row r="2329" spans="1:2" x14ac:dyDescent="0.25">
      <c r="A2329" s="103"/>
      <c r="B2329" s="103"/>
    </row>
    <row r="2330" spans="1:2" x14ac:dyDescent="0.25">
      <c r="A2330" s="103"/>
      <c r="B2330" s="103"/>
    </row>
    <row r="2331" spans="1:2" x14ac:dyDescent="0.25">
      <c r="A2331" s="103"/>
      <c r="B2331" s="103"/>
    </row>
    <row r="2332" spans="1:2" x14ac:dyDescent="0.25">
      <c r="A2332" s="103"/>
      <c r="B2332" s="103"/>
    </row>
    <row r="2333" spans="1:2" x14ac:dyDescent="0.25">
      <c r="A2333" s="103"/>
      <c r="B2333" s="103"/>
    </row>
    <row r="2334" spans="1:2" x14ac:dyDescent="0.25">
      <c r="A2334" s="103"/>
      <c r="B2334" s="103"/>
    </row>
    <row r="2335" spans="1:2" x14ac:dyDescent="0.25">
      <c r="A2335" s="103"/>
      <c r="B2335" s="103"/>
    </row>
    <row r="2336" spans="1:2" x14ac:dyDescent="0.25">
      <c r="A2336" s="103"/>
      <c r="B2336" s="103"/>
    </row>
    <row r="2337" spans="1:2" x14ac:dyDescent="0.25">
      <c r="A2337" s="103"/>
      <c r="B2337" s="103"/>
    </row>
    <row r="2338" spans="1:2" x14ac:dyDescent="0.25">
      <c r="A2338" s="103"/>
      <c r="B2338" s="103"/>
    </row>
    <row r="2339" spans="1:2" x14ac:dyDescent="0.25">
      <c r="A2339" s="103"/>
      <c r="B2339" s="103"/>
    </row>
    <row r="2340" spans="1:2" x14ac:dyDescent="0.25">
      <c r="A2340" s="103"/>
      <c r="B2340" s="103"/>
    </row>
    <row r="2341" spans="1:2" x14ac:dyDescent="0.25">
      <c r="A2341" s="103"/>
      <c r="B2341" s="103"/>
    </row>
    <row r="2342" spans="1:2" x14ac:dyDescent="0.25">
      <c r="A2342" s="103"/>
      <c r="B2342" s="103"/>
    </row>
    <row r="2343" spans="1:2" x14ac:dyDescent="0.25">
      <c r="A2343" s="103"/>
      <c r="B2343" s="103"/>
    </row>
    <row r="2344" spans="1:2" x14ac:dyDescent="0.25">
      <c r="A2344" s="103"/>
      <c r="B2344" s="103"/>
    </row>
    <row r="2345" spans="1:2" x14ac:dyDescent="0.25">
      <c r="A2345" s="103"/>
      <c r="B2345" s="103"/>
    </row>
    <row r="2346" spans="1:2" x14ac:dyDescent="0.25">
      <c r="A2346" s="103"/>
      <c r="B2346" s="103"/>
    </row>
    <row r="2347" spans="1:2" x14ac:dyDescent="0.25">
      <c r="A2347" s="103"/>
      <c r="B2347" s="103"/>
    </row>
    <row r="2348" spans="1:2" x14ac:dyDescent="0.25">
      <c r="A2348" s="103"/>
      <c r="B2348" s="103"/>
    </row>
    <row r="2349" spans="1:2" x14ac:dyDescent="0.25">
      <c r="A2349" s="103"/>
      <c r="B2349" s="103"/>
    </row>
    <row r="2350" spans="1:2" x14ac:dyDescent="0.25">
      <c r="A2350" s="103"/>
      <c r="B2350" s="103"/>
    </row>
    <row r="2351" spans="1:2" x14ac:dyDescent="0.25">
      <c r="A2351" s="103"/>
      <c r="B2351" s="103"/>
    </row>
    <row r="2352" spans="1:2" x14ac:dyDescent="0.25">
      <c r="A2352" s="103"/>
      <c r="B2352" s="103"/>
    </row>
    <row r="2353" spans="1:2" x14ac:dyDescent="0.25">
      <c r="A2353" s="103"/>
      <c r="B2353" s="103"/>
    </row>
    <row r="2354" spans="1:2" x14ac:dyDescent="0.25">
      <c r="A2354" s="103"/>
      <c r="B2354" s="103"/>
    </row>
    <row r="2355" spans="1:2" x14ac:dyDescent="0.25">
      <c r="A2355" s="103"/>
      <c r="B2355" s="103"/>
    </row>
    <row r="2356" spans="1:2" x14ac:dyDescent="0.25">
      <c r="A2356" s="103"/>
      <c r="B2356" s="103"/>
    </row>
    <row r="2357" spans="1:2" x14ac:dyDescent="0.25">
      <c r="A2357" s="103"/>
      <c r="B2357" s="103"/>
    </row>
    <row r="2358" spans="1:2" x14ac:dyDescent="0.25">
      <c r="A2358" s="103"/>
      <c r="B2358" s="103"/>
    </row>
    <row r="2359" spans="1:2" x14ac:dyDescent="0.25">
      <c r="A2359" s="103"/>
      <c r="B2359" s="103"/>
    </row>
    <row r="2360" spans="1:2" x14ac:dyDescent="0.25">
      <c r="A2360" s="103"/>
      <c r="B2360" s="103"/>
    </row>
    <row r="2361" spans="1:2" x14ac:dyDescent="0.25">
      <c r="A2361" s="103"/>
      <c r="B2361" s="103"/>
    </row>
    <row r="2362" spans="1:2" x14ac:dyDescent="0.25">
      <c r="A2362" s="103"/>
      <c r="B2362" s="101"/>
    </row>
    <row r="2363" spans="1:2" x14ac:dyDescent="0.25">
      <c r="A2363" s="103"/>
      <c r="B2363" s="321"/>
    </row>
    <row r="2364" spans="1:2" x14ac:dyDescent="0.25">
      <c r="A2364" s="103"/>
      <c r="B2364" s="321"/>
    </row>
    <row r="2365" spans="1:2" x14ac:dyDescent="0.25">
      <c r="A2365" s="103"/>
      <c r="B2365" s="321"/>
    </row>
    <row r="2366" spans="1:2" x14ac:dyDescent="0.25">
      <c r="A2366" s="103"/>
      <c r="B2366" s="101"/>
    </row>
    <row r="2367" spans="1:2" x14ac:dyDescent="0.25">
      <c r="A2367" s="103"/>
      <c r="B2367" s="321"/>
    </row>
    <row r="2368" spans="1:2" x14ac:dyDescent="0.25">
      <c r="A2368" s="103"/>
      <c r="B2368" s="321"/>
    </row>
    <row r="2369" spans="1:2" x14ac:dyDescent="0.25">
      <c r="A2369" s="103"/>
      <c r="B2369" s="321"/>
    </row>
    <row r="2370" spans="1:2" x14ac:dyDescent="0.25">
      <c r="A2370" s="103"/>
      <c r="B2370" s="103"/>
    </row>
    <row r="2371" spans="1:2" x14ac:dyDescent="0.25">
      <c r="A2371" s="103"/>
      <c r="B2371" s="103"/>
    </row>
    <row r="2372" spans="1:2" x14ac:dyDescent="0.25">
      <c r="A2372" s="103"/>
      <c r="B2372" s="103"/>
    </row>
    <row r="2373" spans="1:2" x14ac:dyDescent="0.25">
      <c r="A2373" s="103"/>
      <c r="B2373" s="103"/>
    </row>
    <row r="2374" spans="1:2" x14ac:dyDescent="0.25">
      <c r="A2374" s="103"/>
      <c r="B2374" s="103"/>
    </row>
    <row r="2375" spans="1:2" x14ac:dyDescent="0.25">
      <c r="A2375" s="103"/>
      <c r="B2375" s="103"/>
    </row>
    <row r="2376" spans="1:2" x14ac:dyDescent="0.25">
      <c r="A2376" s="103"/>
      <c r="B2376" s="103"/>
    </row>
    <row r="2377" spans="1:2" x14ac:dyDescent="0.25">
      <c r="A2377" s="103"/>
      <c r="B2377" s="103"/>
    </row>
    <row r="2378" spans="1:2" x14ac:dyDescent="0.25">
      <c r="A2378" s="103"/>
      <c r="B2378" s="103"/>
    </row>
    <row r="2379" spans="1:2" x14ac:dyDescent="0.25">
      <c r="A2379" s="103"/>
      <c r="B2379" s="103"/>
    </row>
    <row r="2380" spans="1:2" x14ac:dyDescent="0.25">
      <c r="A2380" s="103"/>
      <c r="B2380" s="103"/>
    </row>
    <row r="2381" spans="1:2" x14ac:dyDescent="0.25">
      <c r="A2381" s="103"/>
      <c r="B2381" s="103"/>
    </row>
    <row r="2382" spans="1:2" x14ac:dyDescent="0.25">
      <c r="A2382" s="103"/>
      <c r="B2382" s="103"/>
    </row>
    <row r="2383" spans="1:2" x14ac:dyDescent="0.25">
      <c r="A2383" s="103"/>
      <c r="B2383" s="101"/>
    </row>
    <row r="2384" spans="1:2" x14ac:dyDescent="0.25">
      <c r="A2384" s="103"/>
      <c r="B2384" s="321"/>
    </row>
    <row r="2385" spans="1:2" x14ac:dyDescent="0.25">
      <c r="A2385" s="103"/>
      <c r="B2385" s="321"/>
    </row>
    <row r="2386" spans="1:2" x14ac:dyDescent="0.25">
      <c r="A2386" s="103"/>
      <c r="B2386" s="321"/>
    </row>
    <row r="2387" spans="1:2" x14ac:dyDescent="0.25">
      <c r="A2387" s="103"/>
      <c r="B2387" s="103"/>
    </row>
    <row r="2388" spans="1:2" x14ac:dyDescent="0.25">
      <c r="A2388" s="103"/>
      <c r="B2388" s="103"/>
    </row>
    <row r="2389" spans="1:2" x14ac:dyDescent="0.25">
      <c r="A2389" s="103"/>
      <c r="B2389" s="103"/>
    </row>
    <row r="2390" spans="1:2" x14ac:dyDescent="0.25">
      <c r="A2390" s="103"/>
      <c r="B2390" s="103"/>
    </row>
    <row r="2391" spans="1:2" x14ac:dyDescent="0.25">
      <c r="A2391" s="103"/>
      <c r="B2391" s="103"/>
    </row>
    <row r="2392" spans="1:2" x14ac:dyDescent="0.25">
      <c r="A2392" s="103"/>
      <c r="B2392" s="103"/>
    </row>
    <row r="2393" spans="1:2" x14ac:dyDescent="0.25">
      <c r="A2393" s="103"/>
      <c r="B2393" s="103"/>
    </row>
    <row r="2394" spans="1:2" x14ac:dyDescent="0.25">
      <c r="A2394" s="103"/>
      <c r="B2394" s="103"/>
    </row>
    <row r="2395" spans="1:2" x14ac:dyDescent="0.25">
      <c r="A2395" s="103"/>
      <c r="B2395" s="103"/>
    </row>
    <row r="2396" spans="1:2" x14ac:dyDescent="0.25">
      <c r="A2396" s="103"/>
      <c r="B2396" s="103"/>
    </row>
    <row r="2397" spans="1:2" x14ac:dyDescent="0.25">
      <c r="A2397" s="103"/>
      <c r="B2397" s="103"/>
    </row>
    <row r="2398" spans="1:2" x14ac:dyDescent="0.25">
      <c r="A2398" s="103"/>
      <c r="B2398" s="103"/>
    </row>
    <row r="2399" spans="1:2" x14ac:dyDescent="0.25">
      <c r="A2399" s="103"/>
      <c r="B2399" s="103"/>
    </row>
    <row r="2400" spans="1:2" x14ac:dyDescent="0.25">
      <c r="A2400" s="103"/>
      <c r="B2400" s="103"/>
    </row>
    <row r="2401" spans="1:2" x14ac:dyDescent="0.25">
      <c r="A2401" s="103"/>
      <c r="B2401" s="103"/>
    </row>
    <row r="2402" spans="1:2" x14ac:dyDescent="0.25">
      <c r="A2402" s="103"/>
      <c r="B2402" s="103"/>
    </row>
    <row r="2403" spans="1:2" x14ac:dyDescent="0.25">
      <c r="A2403" s="103"/>
      <c r="B2403" s="103"/>
    </row>
    <row r="2404" spans="1:2" x14ac:dyDescent="0.25">
      <c r="A2404" s="103"/>
      <c r="B2404" s="322"/>
    </row>
    <row r="2405" spans="1:2" x14ac:dyDescent="0.25">
      <c r="A2405" s="103"/>
      <c r="B2405" s="103"/>
    </row>
    <row r="2406" spans="1:2" x14ac:dyDescent="0.25">
      <c r="A2406" s="103"/>
      <c r="B2406" s="103"/>
    </row>
    <row r="2407" spans="1:2" x14ac:dyDescent="0.25">
      <c r="A2407" s="103"/>
      <c r="B2407" s="103"/>
    </row>
    <row r="2408" spans="1:2" x14ac:dyDescent="0.25">
      <c r="A2408" s="103"/>
      <c r="B2408" s="103"/>
    </row>
    <row r="2409" spans="1:2" x14ac:dyDescent="0.25">
      <c r="A2409" s="103"/>
      <c r="B2409" s="103"/>
    </row>
    <row r="2410" spans="1:2" x14ac:dyDescent="0.25">
      <c r="A2410" s="103"/>
      <c r="B2410" s="103"/>
    </row>
    <row r="2411" spans="1:2" x14ac:dyDescent="0.25">
      <c r="A2411" s="103"/>
      <c r="B2411" s="103"/>
    </row>
    <row r="2412" spans="1:2" x14ac:dyDescent="0.25">
      <c r="A2412" s="103"/>
      <c r="B2412" s="103"/>
    </row>
    <row r="2413" spans="1:2" x14ac:dyDescent="0.25">
      <c r="A2413" s="103"/>
      <c r="B2413" s="103"/>
    </row>
    <row r="2414" spans="1:2" x14ac:dyDescent="0.25">
      <c r="A2414" s="103"/>
      <c r="B2414" s="103"/>
    </row>
    <row r="2415" spans="1:2" x14ac:dyDescent="0.25">
      <c r="A2415" s="103"/>
      <c r="B2415" s="103"/>
    </row>
    <row r="2416" spans="1:2" x14ac:dyDescent="0.25">
      <c r="A2416" s="103"/>
      <c r="B2416" s="103"/>
    </row>
    <row r="2417" spans="1:2" x14ac:dyDescent="0.25">
      <c r="A2417" s="103"/>
      <c r="B2417" s="103"/>
    </row>
    <row r="2418" spans="1:2" x14ac:dyDescent="0.25">
      <c r="A2418" s="103"/>
      <c r="B2418" s="103"/>
    </row>
    <row r="2419" spans="1:2" x14ac:dyDescent="0.25">
      <c r="A2419" s="103"/>
      <c r="B2419" s="103"/>
    </row>
    <row r="2420" spans="1:2" x14ac:dyDescent="0.25">
      <c r="A2420" s="103"/>
      <c r="B2420" s="103"/>
    </row>
    <row r="2421" spans="1:2" x14ac:dyDescent="0.25">
      <c r="A2421" s="103"/>
      <c r="B2421" s="103"/>
    </row>
    <row r="2422" spans="1:2" x14ac:dyDescent="0.25">
      <c r="A2422" s="103"/>
      <c r="B2422" s="103"/>
    </row>
    <row r="2423" spans="1:2" x14ac:dyDescent="0.25">
      <c r="A2423" s="103"/>
      <c r="B2423" s="103"/>
    </row>
    <row r="2424" spans="1:2" x14ac:dyDescent="0.25">
      <c r="A2424" s="103"/>
      <c r="B2424" s="103"/>
    </row>
    <row r="2425" spans="1:2" x14ac:dyDescent="0.25">
      <c r="A2425" s="103"/>
      <c r="B2425" s="103"/>
    </row>
    <row r="2426" spans="1:2" x14ac:dyDescent="0.25">
      <c r="A2426" s="103"/>
      <c r="B2426" s="103"/>
    </row>
    <row r="2427" spans="1:2" x14ac:dyDescent="0.25">
      <c r="A2427" s="103"/>
      <c r="B2427" s="103"/>
    </row>
    <row r="2428" spans="1:2" x14ac:dyDescent="0.25">
      <c r="A2428" s="103"/>
      <c r="B2428" s="103"/>
    </row>
    <row r="2429" spans="1:2" x14ac:dyDescent="0.25">
      <c r="A2429" s="103"/>
      <c r="B2429" s="103"/>
    </row>
    <row r="2430" spans="1:2" x14ac:dyDescent="0.25">
      <c r="A2430" s="103"/>
      <c r="B2430" s="103"/>
    </row>
    <row r="2431" spans="1:2" x14ac:dyDescent="0.25">
      <c r="A2431" s="103"/>
      <c r="B2431" s="103"/>
    </row>
    <row r="2432" spans="1:2" x14ac:dyDescent="0.25">
      <c r="A2432" s="103"/>
      <c r="B2432" s="103"/>
    </row>
    <row r="2433" spans="1:2" x14ac:dyDescent="0.25">
      <c r="A2433" s="103"/>
      <c r="B2433" s="103"/>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4"/>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96" t="s">
        <v>1335</v>
      </c>
      <c r="B1" s="335" t="s">
        <v>1540</v>
      </c>
      <c r="C1" s="336" t="s">
        <v>1541</v>
      </c>
      <c r="D1" s="337" t="s">
        <v>1542</v>
      </c>
      <c r="E1" s="337" t="s">
        <v>1543</v>
      </c>
      <c r="F1" s="333" t="s">
        <v>1544</v>
      </c>
      <c r="G1" s="333" t="s">
        <v>1545</v>
      </c>
      <c r="H1" s="338" t="s">
        <v>1546</v>
      </c>
    </row>
    <row r="2" spans="1:8" s="321" customFormat="1" x14ac:dyDescent="0.25">
      <c r="A2" s="103" t="s">
        <v>922</v>
      </c>
      <c r="B2" s="320"/>
    </row>
    <row r="3" spans="1:8" s="321" customFormat="1" x14ac:dyDescent="0.25">
      <c r="A3" s="103" t="s">
        <v>1129</v>
      </c>
    </row>
    <row r="4" spans="1:8" s="321" customFormat="1" x14ac:dyDescent="0.25">
      <c r="A4" s="103" t="s">
        <v>1226</v>
      </c>
    </row>
    <row r="5" spans="1:8" s="321" customFormat="1" x14ac:dyDescent="0.25">
      <c r="A5" s="103" t="s">
        <v>735</v>
      </c>
    </row>
    <row r="6" spans="1:8" s="321" customFormat="1" x14ac:dyDescent="0.25">
      <c r="A6" s="103" t="s">
        <v>1238</v>
      </c>
    </row>
    <row r="7" spans="1:8" s="321" customFormat="1" x14ac:dyDescent="0.25">
      <c r="A7" s="103" t="s">
        <v>1128</v>
      </c>
      <c r="B7" s="320"/>
    </row>
    <row r="8" spans="1:8" s="321" customFormat="1" x14ac:dyDescent="0.25">
      <c r="A8" s="103" t="s">
        <v>998</v>
      </c>
      <c r="B8" s="103"/>
    </row>
    <row r="9" spans="1:8" s="321" customFormat="1" x14ac:dyDescent="0.25">
      <c r="A9" s="103" t="s">
        <v>1336</v>
      </c>
      <c r="B9" s="103"/>
    </row>
    <row r="10" spans="1:8" s="321" customFormat="1" x14ac:dyDescent="0.25">
      <c r="A10" s="103" t="s">
        <v>1020</v>
      </c>
      <c r="B10" s="103"/>
    </row>
    <row r="11" spans="1:8" s="321" customFormat="1" x14ac:dyDescent="0.25">
      <c r="A11" s="103" t="s">
        <v>1224</v>
      </c>
      <c r="B11" s="103"/>
    </row>
    <row r="12" spans="1:8" s="321" customFormat="1" x14ac:dyDescent="0.25">
      <c r="A12" s="103" t="s">
        <v>719</v>
      </c>
      <c r="B12" s="103"/>
    </row>
    <row r="13" spans="1:8" s="321" customFormat="1" x14ac:dyDescent="0.25">
      <c r="A13" s="103" t="s">
        <v>1006</v>
      </c>
      <c r="B13" s="103"/>
    </row>
    <row r="14" spans="1:8" s="321" customFormat="1" x14ac:dyDescent="0.25">
      <c r="A14" s="103" t="s">
        <v>997</v>
      </c>
      <c r="B14" s="108"/>
    </row>
    <row r="15" spans="1:8" s="321" customFormat="1" x14ac:dyDescent="0.25">
      <c r="A15" s="103" t="s">
        <v>825</v>
      </c>
      <c r="B15" s="103"/>
    </row>
    <row r="16" spans="1:8" s="321" customFormat="1" x14ac:dyDescent="0.25">
      <c r="A16" s="103" t="s">
        <v>1338</v>
      </c>
      <c r="B16" s="103"/>
    </row>
    <row r="17" spans="1:2" s="321" customFormat="1" x14ac:dyDescent="0.25">
      <c r="A17" s="103" t="s">
        <v>1210</v>
      </c>
      <c r="B17" s="103"/>
    </row>
    <row r="18" spans="1:2" s="321" customFormat="1" x14ac:dyDescent="0.25">
      <c r="A18" s="103" t="s">
        <v>1326</v>
      </c>
      <c r="B18" s="103"/>
    </row>
    <row r="19" spans="1:2" s="321" customFormat="1" x14ac:dyDescent="0.25">
      <c r="A19" s="103" t="s">
        <v>1127</v>
      </c>
      <c r="B19" s="103"/>
    </row>
    <row r="20" spans="1:2" s="321" customFormat="1" x14ac:dyDescent="0.25">
      <c r="A20" s="103" t="s">
        <v>1169</v>
      </c>
      <c r="B20" s="103"/>
    </row>
    <row r="21" spans="1:2" s="321" customFormat="1" x14ac:dyDescent="0.25">
      <c r="A21" s="103" t="s">
        <v>872</v>
      </c>
      <c r="B21" s="103"/>
    </row>
    <row r="22" spans="1:2" s="321" customFormat="1" x14ac:dyDescent="0.25">
      <c r="A22" s="103" t="s">
        <v>1126</v>
      </c>
      <c r="B22" s="103"/>
    </row>
    <row r="23" spans="1:2" s="321" customFormat="1" x14ac:dyDescent="0.25">
      <c r="A23" s="103" t="s">
        <v>1151</v>
      </c>
      <c r="B23" s="103"/>
    </row>
    <row r="24" spans="1:2" s="321" customFormat="1" x14ac:dyDescent="0.25">
      <c r="A24" s="103" t="s">
        <v>871</v>
      </c>
      <c r="B24" s="103"/>
    </row>
    <row r="25" spans="1:2" s="321" customFormat="1" x14ac:dyDescent="0.25">
      <c r="A25" s="103" t="s">
        <v>1327</v>
      </c>
      <c r="B25" s="103"/>
    </row>
    <row r="26" spans="1:2" s="321" customFormat="1" x14ac:dyDescent="0.25">
      <c r="A26" s="103" t="s">
        <v>1027</v>
      </c>
      <c r="B26" s="103"/>
    </row>
    <row r="27" spans="1:2" s="321" customFormat="1" x14ac:dyDescent="0.25">
      <c r="A27" s="103" t="s">
        <v>964</v>
      </c>
      <c r="B27" s="103"/>
    </row>
    <row r="28" spans="1:2" s="321" customFormat="1" x14ac:dyDescent="0.25">
      <c r="A28" s="103" t="s">
        <v>1125</v>
      </c>
      <c r="B28" s="103"/>
    </row>
    <row r="29" spans="1:2" s="321" customFormat="1" x14ac:dyDescent="0.25">
      <c r="A29" s="103" t="s">
        <v>1139</v>
      </c>
      <c r="B29" s="103"/>
    </row>
    <row r="30" spans="1:2" s="321" customFormat="1" x14ac:dyDescent="0.25">
      <c r="A30" s="103" t="s">
        <v>1124</v>
      </c>
      <c r="B30" s="103"/>
    </row>
    <row r="31" spans="1:2" s="321" customFormat="1" x14ac:dyDescent="0.25">
      <c r="A31" s="103" t="s">
        <v>1150</v>
      </c>
      <c r="B31" s="103"/>
    </row>
    <row r="32" spans="1:2" s="321" customFormat="1" x14ac:dyDescent="0.25">
      <c r="A32" s="103" t="s">
        <v>1123</v>
      </c>
      <c r="B32" s="103"/>
    </row>
    <row r="33" spans="1:2" s="321" customFormat="1" x14ac:dyDescent="0.25">
      <c r="A33" s="103" t="s">
        <v>956</v>
      </c>
      <c r="B33" s="103"/>
    </row>
    <row r="34" spans="1:2" s="321" customFormat="1" x14ac:dyDescent="0.25">
      <c r="A34" s="103" t="s">
        <v>921</v>
      </c>
      <c r="B34" s="103"/>
    </row>
    <row r="35" spans="1:2" s="321" customFormat="1" x14ac:dyDescent="0.25">
      <c r="A35" s="103" t="s">
        <v>955</v>
      </c>
      <c r="B35" s="103"/>
    </row>
    <row r="36" spans="1:2" s="321" customFormat="1" x14ac:dyDescent="0.25">
      <c r="A36" s="103" t="s">
        <v>1122</v>
      </c>
      <c r="B36" s="103"/>
    </row>
    <row r="37" spans="1:2" s="321" customFormat="1" x14ac:dyDescent="0.25">
      <c r="A37" s="103" t="s">
        <v>1121</v>
      </c>
      <c r="B37" s="103"/>
    </row>
    <row r="38" spans="1:2" s="321" customFormat="1" x14ac:dyDescent="0.25">
      <c r="A38" s="103" t="s">
        <v>1120</v>
      </c>
      <c r="B38" s="101"/>
    </row>
    <row r="39" spans="1:2" s="321" customFormat="1" x14ac:dyDescent="0.25">
      <c r="A39" s="103" t="s">
        <v>865</v>
      </c>
    </row>
    <row r="40" spans="1:2" s="321" customFormat="1" x14ac:dyDescent="0.25">
      <c r="A40" s="103" t="s">
        <v>1039</v>
      </c>
    </row>
    <row r="41" spans="1:2" s="321" customFormat="1" x14ac:dyDescent="0.25">
      <c r="A41" s="103" t="s">
        <v>809</v>
      </c>
    </row>
    <row r="42" spans="1:2" s="321" customFormat="1" x14ac:dyDescent="0.25">
      <c r="A42" s="103" t="s">
        <v>1237</v>
      </c>
      <c r="B42" s="101"/>
    </row>
    <row r="43" spans="1:2" s="321" customFormat="1" x14ac:dyDescent="0.25">
      <c r="A43" s="103" t="s">
        <v>1119</v>
      </c>
    </row>
    <row r="44" spans="1:2" s="321" customFormat="1" x14ac:dyDescent="0.25">
      <c r="A44" s="103" t="s">
        <v>920</v>
      </c>
    </row>
    <row r="45" spans="1:2" s="321" customFormat="1" x14ac:dyDescent="0.25">
      <c r="A45" s="103" t="s">
        <v>1218</v>
      </c>
    </row>
    <row r="46" spans="1:2" s="321" customFormat="1" x14ac:dyDescent="0.25">
      <c r="A46" s="103" t="s">
        <v>1153</v>
      </c>
      <c r="B46" s="103"/>
    </row>
    <row r="47" spans="1:2" s="321" customFormat="1" x14ac:dyDescent="0.25">
      <c r="A47" s="103" t="s">
        <v>1168</v>
      </c>
      <c r="B47" s="103"/>
    </row>
    <row r="48" spans="1:2" s="321" customFormat="1" x14ac:dyDescent="0.25">
      <c r="A48" s="103" t="s">
        <v>954</v>
      </c>
      <c r="B48" s="103"/>
    </row>
    <row r="49" spans="1:2" s="321" customFormat="1" x14ac:dyDescent="0.25">
      <c r="A49" s="103" t="s">
        <v>1118</v>
      </c>
      <c r="B49" s="103"/>
    </row>
    <row r="50" spans="1:2" s="321" customFormat="1" x14ac:dyDescent="0.25">
      <c r="A50" s="103" t="s">
        <v>1161</v>
      </c>
      <c r="B50" s="103"/>
    </row>
    <row r="51" spans="1:2" s="321" customFormat="1" x14ac:dyDescent="0.25">
      <c r="A51" s="103" t="s">
        <v>996</v>
      </c>
      <c r="B51" s="103"/>
    </row>
    <row r="52" spans="1:2" s="321" customFormat="1" x14ac:dyDescent="0.25">
      <c r="A52" s="103" t="s">
        <v>1209</v>
      </c>
      <c r="B52" s="103"/>
    </row>
    <row r="53" spans="1:2" s="321" customFormat="1" x14ac:dyDescent="0.25">
      <c r="A53" s="103" t="s">
        <v>864</v>
      </c>
      <c r="B53" s="103"/>
    </row>
    <row r="54" spans="1:2" s="321" customFormat="1" x14ac:dyDescent="0.25">
      <c r="A54" s="103" t="s">
        <v>850</v>
      </c>
      <c r="B54" s="103"/>
    </row>
    <row r="55" spans="1:2" s="321" customFormat="1" x14ac:dyDescent="0.25">
      <c r="A55" s="103" t="s">
        <v>995</v>
      </c>
      <c r="B55" s="103"/>
    </row>
    <row r="56" spans="1:2" s="321" customFormat="1" x14ac:dyDescent="0.25">
      <c r="A56" s="103" t="s">
        <v>1117</v>
      </c>
      <c r="B56" s="103"/>
    </row>
    <row r="57" spans="1:2" s="321" customFormat="1" x14ac:dyDescent="0.25">
      <c r="A57" s="103" t="s">
        <v>863</v>
      </c>
      <c r="B57" s="103"/>
    </row>
    <row r="58" spans="1:2" s="321" customFormat="1" x14ac:dyDescent="0.25">
      <c r="A58" s="103" t="s">
        <v>712</v>
      </c>
      <c r="B58" s="103"/>
    </row>
    <row r="59" spans="1:2" s="321" customFormat="1" x14ac:dyDescent="0.25">
      <c r="A59" s="103" t="s">
        <v>1116</v>
      </c>
      <c r="B59" s="103"/>
    </row>
    <row r="60" spans="1:2" s="321" customFormat="1" x14ac:dyDescent="0.25">
      <c r="A60" s="103" t="s">
        <v>702</v>
      </c>
      <c r="B60" s="103"/>
    </row>
    <row r="61" spans="1:2" s="321" customFormat="1" x14ac:dyDescent="0.25">
      <c r="A61" s="103" t="s">
        <v>1160</v>
      </c>
      <c r="B61" s="103"/>
    </row>
    <row r="62" spans="1:2" s="321" customFormat="1" x14ac:dyDescent="0.25">
      <c r="A62" s="103" t="s">
        <v>1149</v>
      </c>
      <c r="B62" s="103"/>
    </row>
    <row r="63" spans="1:2" s="321" customFormat="1" x14ac:dyDescent="0.25">
      <c r="A63" s="103" t="s">
        <v>953</v>
      </c>
      <c r="B63" s="101"/>
    </row>
    <row r="64" spans="1:2" s="321" customFormat="1" x14ac:dyDescent="0.25">
      <c r="A64" s="103" t="s">
        <v>1159</v>
      </c>
    </row>
    <row r="65" spans="1:2" s="321" customFormat="1" x14ac:dyDescent="0.25">
      <c r="A65" s="103" t="s">
        <v>1005</v>
      </c>
    </row>
    <row r="66" spans="1:2" s="321" customFormat="1" x14ac:dyDescent="0.25">
      <c r="A66" s="103" t="s">
        <v>767</v>
      </c>
    </row>
    <row r="67" spans="1:2" s="321" customFormat="1" x14ac:dyDescent="0.25">
      <c r="A67" s="103" t="s">
        <v>842</v>
      </c>
    </row>
    <row r="68" spans="1:2" s="321" customFormat="1" x14ac:dyDescent="0.25">
      <c r="A68" s="103" t="s">
        <v>952</v>
      </c>
      <c r="B68" s="103"/>
    </row>
    <row r="69" spans="1:2" s="321" customFormat="1" x14ac:dyDescent="0.25">
      <c r="A69" s="103" t="s">
        <v>829</v>
      </c>
      <c r="B69" s="103"/>
    </row>
    <row r="70" spans="1:2" s="321" customFormat="1" x14ac:dyDescent="0.25">
      <c r="A70" s="103" t="s">
        <v>899</v>
      </c>
      <c r="B70" s="103"/>
    </row>
    <row r="71" spans="1:2" s="321" customFormat="1" x14ac:dyDescent="0.25">
      <c r="A71" s="103" t="s">
        <v>1538</v>
      </c>
      <c r="B71" s="103"/>
    </row>
    <row r="72" spans="1:2" s="321" customFormat="1" x14ac:dyDescent="0.25">
      <c r="A72" s="103" t="s">
        <v>849</v>
      </c>
      <c r="B72" s="103"/>
    </row>
    <row r="73" spans="1:2" s="321" customFormat="1" x14ac:dyDescent="0.25">
      <c r="A73" s="103" t="s">
        <v>1115</v>
      </c>
      <c r="B73" s="103"/>
    </row>
    <row r="74" spans="1:2" s="321" customFormat="1" x14ac:dyDescent="0.25">
      <c r="A74" s="103" t="s">
        <v>1323</v>
      </c>
      <c r="B74" s="103"/>
    </row>
    <row r="75" spans="1:2" s="321" customFormat="1" x14ac:dyDescent="0.25">
      <c r="A75" s="103" t="s">
        <v>793</v>
      </c>
      <c r="B75" s="103"/>
    </row>
    <row r="76" spans="1:2" s="321" customFormat="1" x14ac:dyDescent="0.25">
      <c r="A76" s="103" t="s">
        <v>1114</v>
      </c>
      <c r="B76" s="103"/>
    </row>
    <row r="77" spans="1:2" s="321" customFormat="1" x14ac:dyDescent="0.25">
      <c r="A77" s="103" t="s">
        <v>1217</v>
      </c>
      <c r="B77" s="103"/>
    </row>
    <row r="78" spans="1:2" s="321" customFormat="1" x14ac:dyDescent="0.25">
      <c r="A78" s="103" t="s">
        <v>919</v>
      </c>
      <c r="B78" s="103"/>
    </row>
    <row r="79" spans="1:2" s="321" customFormat="1" x14ac:dyDescent="0.25">
      <c r="A79" s="103" t="s">
        <v>918</v>
      </c>
      <c r="B79" s="103"/>
    </row>
    <row r="80" spans="1:2" s="321" customFormat="1" x14ac:dyDescent="0.25">
      <c r="A80" s="103" t="s">
        <v>1041</v>
      </c>
      <c r="B80" s="103"/>
    </row>
    <row r="81" spans="1:2" s="321" customFormat="1" x14ac:dyDescent="0.25">
      <c r="A81" s="103" t="s">
        <v>898</v>
      </c>
      <c r="B81" s="103"/>
    </row>
    <row r="82" spans="1:2" s="321" customFormat="1" x14ac:dyDescent="0.25">
      <c r="A82" s="103" t="s">
        <v>932</v>
      </c>
      <c r="B82" s="103"/>
    </row>
    <row r="83" spans="1:2" s="321" customFormat="1" x14ac:dyDescent="0.25">
      <c r="A83" s="103" t="s">
        <v>1113</v>
      </c>
      <c r="B83" s="103"/>
    </row>
    <row r="84" spans="1:2" s="321" customFormat="1" x14ac:dyDescent="0.25">
      <c r="A84" s="103" t="s">
        <v>1208</v>
      </c>
      <c r="B84" s="103"/>
    </row>
    <row r="85" spans="1:2" s="321" customFormat="1" x14ac:dyDescent="0.25">
      <c r="A85" s="103" t="s">
        <v>1134</v>
      </c>
      <c r="B85" s="103"/>
    </row>
    <row r="86" spans="1:2" s="321" customFormat="1" x14ac:dyDescent="0.25">
      <c r="A86" s="103" t="s">
        <v>801</v>
      </c>
      <c r="B86" s="103"/>
    </row>
    <row r="87" spans="1:2" s="321" customFormat="1" x14ac:dyDescent="0.25">
      <c r="A87" s="103" t="s">
        <v>1186</v>
      </c>
      <c r="B87" s="103"/>
    </row>
    <row r="88" spans="1:2" s="321" customFormat="1" x14ac:dyDescent="0.25">
      <c r="A88" s="103" t="s">
        <v>951</v>
      </c>
      <c r="B88" s="103"/>
    </row>
    <row r="89" spans="1:2" s="321" customFormat="1" x14ac:dyDescent="0.25">
      <c r="A89" s="103" t="s">
        <v>1185</v>
      </c>
      <c r="B89" s="103"/>
    </row>
    <row r="90" spans="1:2" s="321" customFormat="1" x14ac:dyDescent="0.25">
      <c r="A90" s="103" t="s">
        <v>963</v>
      </c>
      <c r="B90" s="103"/>
    </row>
    <row r="91" spans="1:2" s="321" customFormat="1" x14ac:dyDescent="0.25">
      <c r="A91" s="103" t="s">
        <v>1328</v>
      </c>
      <c r="B91" s="103"/>
    </row>
    <row r="92" spans="1:2" s="321" customFormat="1" x14ac:dyDescent="0.25">
      <c r="A92" s="103" t="s">
        <v>917</v>
      </c>
      <c r="B92" s="103"/>
    </row>
    <row r="93" spans="1:2" s="321" customFormat="1" x14ac:dyDescent="0.25">
      <c r="A93" s="103" t="s">
        <v>1212</v>
      </c>
      <c r="B93" s="103"/>
    </row>
    <row r="94" spans="1:2" s="321" customFormat="1" x14ac:dyDescent="0.25">
      <c r="A94" s="103" t="s">
        <v>700</v>
      </c>
      <c r="B94" s="103"/>
    </row>
    <row r="95" spans="1:2" s="321" customFormat="1" x14ac:dyDescent="0.25">
      <c r="A95" s="103" t="s">
        <v>1112</v>
      </c>
      <c r="B95" s="103"/>
    </row>
    <row r="96" spans="1:2" s="321" customFormat="1" x14ac:dyDescent="0.25">
      <c r="A96" s="103" t="s">
        <v>1111</v>
      </c>
      <c r="B96" s="103"/>
    </row>
    <row r="97" spans="1:2" s="321" customFormat="1" x14ac:dyDescent="0.25">
      <c r="A97" s="103" t="s">
        <v>1207</v>
      </c>
      <c r="B97" s="103"/>
    </row>
    <row r="98" spans="1:2" s="321" customFormat="1" x14ac:dyDescent="0.25">
      <c r="A98" s="103" t="s">
        <v>693</v>
      </c>
      <c r="B98" s="103"/>
    </row>
    <row r="99" spans="1:2" s="321" customFormat="1" x14ac:dyDescent="0.25">
      <c r="A99" s="103" t="s">
        <v>1138</v>
      </c>
      <c r="B99" s="103"/>
    </row>
    <row r="100" spans="1:2" s="321" customFormat="1" x14ac:dyDescent="0.25">
      <c r="A100" s="103" t="s">
        <v>780</v>
      </c>
      <c r="B100" s="103"/>
    </row>
    <row r="101" spans="1:2" s="321" customFormat="1" x14ac:dyDescent="0.25">
      <c r="A101" s="103" t="s">
        <v>950</v>
      </c>
      <c r="B101" s="103"/>
    </row>
    <row r="102" spans="1:2" s="321" customFormat="1" x14ac:dyDescent="0.25">
      <c r="A102" s="103" t="s">
        <v>897</v>
      </c>
      <c r="B102" s="103"/>
    </row>
    <row r="103" spans="1:2" s="321" customFormat="1" x14ac:dyDescent="0.25">
      <c r="A103" s="103" t="s">
        <v>1315</v>
      </c>
      <c r="B103" s="103"/>
    </row>
    <row r="104" spans="1:2" s="321" customFormat="1" x14ac:dyDescent="0.25">
      <c r="A104" s="103" t="s">
        <v>994</v>
      </c>
      <c r="B104" s="103"/>
    </row>
    <row r="105" spans="1:2" s="321" customFormat="1" x14ac:dyDescent="0.25">
      <c r="A105" s="103" t="s">
        <v>800</v>
      </c>
      <c r="B105" s="103"/>
    </row>
    <row r="106" spans="1:2" s="321" customFormat="1" x14ac:dyDescent="0.25">
      <c r="A106" s="103" t="s">
        <v>1110</v>
      </c>
      <c r="B106" s="103"/>
    </row>
    <row r="107" spans="1:2" s="321" customFormat="1" x14ac:dyDescent="0.25">
      <c r="A107" s="103" t="s">
        <v>1190</v>
      </c>
      <c r="B107" s="103"/>
    </row>
    <row r="108" spans="1:2" s="321" customFormat="1" x14ac:dyDescent="0.25">
      <c r="A108" s="103" t="s">
        <v>1109</v>
      </c>
      <c r="B108" s="103"/>
    </row>
    <row r="109" spans="1:2" s="321" customFormat="1" x14ac:dyDescent="0.25">
      <c r="A109" s="103" t="s">
        <v>1108</v>
      </c>
      <c r="B109" s="103"/>
    </row>
    <row r="110" spans="1:2" s="321" customFormat="1" x14ac:dyDescent="0.25">
      <c r="A110" s="103" t="s">
        <v>841</v>
      </c>
      <c r="B110" s="103"/>
    </row>
    <row r="111" spans="1:2" s="321" customFormat="1" x14ac:dyDescent="0.25">
      <c r="A111" s="103" t="s">
        <v>993</v>
      </c>
      <c r="B111" s="103"/>
    </row>
    <row r="112" spans="1:2" s="321" customFormat="1" x14ac:dyDescent="0.25">
      <c r="A112" s="103" t="s">
        <v>862</v>
      </c>
      <c r="B112" s="103"/>
    </row>
    <row r="113" spans="1:2" s="321" customFormat="1" x14ac:dyDescent="0.25">
      <c r="A113" s="103" t="s">
        <v>992</v>
      </c>
      <c r="B113" s="103"/>
    </row>
    <row r="114" spans="1:2" s="321" customFormat="1" x14ac:dyDescent="0.25">
      <c r="A114" s="103" t="s">
        <v>1313</v>
      </c>
      <c r="B114" s="103"/>
    </row>
    <row r="115" spans="1:2" s="321" customFormat="1" x14ac:dyDescent="0.25">
      <c r="A115" s="103" t="s">
        <v>756</v>
      </c>
      <c r="B115" s="103"/>
    </row>
    <row r="116" spans="1:2" s="321" customFormat="1" x14ac:dyDescent="0.25">
      <c r="A116" s="103" t="s">
        <v>896</v>
      </c>
      <c r="B116" s="103"/>
    </row>
    <row r="117" spans="1:2" s="321" customFormat="1" x14ac:dyDescent="0.25">
      <c r="A117" s="103" t="s">
        <v>674</v>
      </c>
      <c r="B117" s="103"/>
    </row>
    <row r="118" spans="1:2" s="321" customFormat="1" x14ac:dyDescent="0.25">
      <c r="A118" s="103" t="s">
        <v>1017</v>
      </c>
      <c r="B118" s="103"/>
    </row>
    <row r="119" spans="1:2" s="321" customFormat="1" x14ac:dyDescent="0.25">
      <c r="A119" s="103" t="s">
        <v>1148</v>
      </c>
      <c r="B119" s="103"/>
    </row>
    <row r="120" spans="1:2" s="321" customFormat="1" x14ac:dyDescent="0.25">
      <c r="A120" s="103" t="s">
        <v>949</v>
      </c>
      <c r="B120" s="103"/>
    </row>
    <row r="121" spans="1:2" s="321" customFormat="1" x14ac:dyDescent="0.25">
      <c r="A121" s="103" t="s">
        <v>1107</v>
      </c>
      <c r="B121" s="103"/>
    </row>
    <row r="122" spans="1:2" s="321" customFormat="1" x14ac:dyDescent="0.25">
      <c r="A122" s="103" t="s">
        <v>777</v>
      </c>
      <c r="B122" s="103"/>
    </row>
    <row r="123" spans="1:2" s="321" customFormat="1" x14ac:dyDescent="0.25">
      <c r="A123" s="103" t="s">
        <v>808</v>
      </c>
      <c r="B123" s="103"/>
    </row>
    <row r="124" spans="1:2" s="321" customFormat="1" x14ac:dyDescent="0.25">
      <c r="A124" s="103" t="s">
        <v>819</v>
      </c>
      <c r="B124" s="103"/>
    </row>
    <row r="125" spans="1:2" s="321" customFormat="1" x14ac:dyDescent="0.25">
      <c r="A125" s="103" t="s">
        <v>1026</v>
      </c>
      <c r="B125" s="103"/>
    </row>
    <row r="126" spans="1:2" s="321" customFormat="1" x14ac:dyDescent="0.25">
      <c r="A126" s="103" t="s">
        <v>1106</v>
      </c>
      <c r="B126" s="103"/>
    </row>
    <row r="127" spans="1:2" s="321" customFormat="1" x14ac:dyDescent="0.25">
      <c r="A127" s="103" t="s">
        <v>1105</v>
      </c>
      <c r="B127" s="101"/>
    </row>
    <row r="128" spans="1:2" s="321" customFormat="1" x14ac:dyDescent="0.25">
      <c r="A128" s="103" t="s">
        <v>1236</v>
      </c>
    </row>
    <row r="129" spans="1:2" s="321" customFormat="1" x14ac:dyDescent="0.25">
      <c r="A129" s="103" t="s">
        <v>818</v>
      </c>
    </row>
    <row r="130" spans="1:2" s="321" customFormat="1" x14ac:dyDescent="0.25">
      <c r="A130" s="103" t="s">
        <v>861</v>
      </c>
    </row>
    <row r="131" spans="1:2" s="321" customFormat="1" x14ac:dyDescent="0.25">
      <c r="A131" s="103" t="s">
        <v>1324</v>
      </c>
    </row>
    <row r="132" spans="1:2" s="321" customFormat="1" x14ac:dyDescent="0.25">
      <c r="A132" s="103" t="s">
        <v>895</v>
      </c>
    </row>
    <row r="133" spans="1:2" s="321" customFormat="1" x14ac:dyDescent="0.25">
      <c r="A133" s="103" t="s">
        <v>1158</v>
      </c>
      <c r="B133" s="103"/>
    </row>
    <row r="134" spans="1:2" s="321" customFormat="1" x14ac:dyDescent="0.25">
      <c r="A134" s="103" t="s">
        <v>1206</v>
      </c>
      <c r="B134" s="103"/>
    </row>
    <row r="135" spans="1:2" s="321" customFormat="1" x14ac:dyDescent="0.25">
      <c r="A135" s="103" t="s">
        <v>673</v>
      </c>
      <c r="B135" s="103"/>
    </row>
    <row r="136" spans="1:2" s="321" customFormat="1" x14ac:dyDescent="0.25">
      <c r="A136" s="103" t="s">
        <v>1104</v>
      </c>
      <c r="B136" s="103"/>
    </row>
    <row r="137" spans="1:2" s="321" customFormat="1" x14ac:dyDescent="0.25">
      <c r="A137" s="103" t="s">
        <v>1103</v>
      </c>
      <c r="B137" s="103"/>
    </row>
    <row r="138" spans="1:2" s="321" customFormat="1" x14ac:dyDescent="0.25">
      <c r="A138" s="103" t="s">
        <v>931</v>
      </c>
      <c r="B138" s="103"/>
    </row>
    <row r="139" spans="1:2" s="321" customFormat="1" x14ac:dyDescent="0.25">
      <c r="A139" s="103" t="s">
        <v>1235</v>
      </c>
      <c r="B139" s="103"/>
    </row>
    <row r="140" spans="1:2" s="321" customFormat="1" x14ac:dyDescent="0.25">
      <c r="A140" s="103" t="s">
        <v>894</v>
      </c>
      <c r="B140" s="103"/>
    </row>
    <row r="141" spans="1:2" s="321" customFormat="1" x14ac:dyDescent="0.25">
      <c r="A141" s="103" t="s">
        <v>881</v>
      </c>
      <c r="B141" s="103"/>
    </row>
    <row r="142" spans="1:2" s="321" customFormat="1" x14ac:dyDescent="0.25">
      <c r="A142" s="103" t="s">
        <v>893</v>
      </c>
      <c r="B142" s="103"/>
    </row>
    <row r="143" spans="1:2" s="321" customFormat="1" x14ac:dyDescent="0.25">
      <c r="A143" s="103" t="s">
        <v>817</v>
      </c>
      <c r="B143" s="103"/>
    </row>
    <row r="144" spans="1:2" s="321" customFormat="1" x14ac:dyDescent="0.25">
      <c r="A144" s="103" t="s">
        <v>1167</v>
      </c>
      <c r="B144" s="103"/>
    </row>
    <row r="145" spans="1:2" s="321" customFormat="1" x14ac:dyDescent="0.25">
      <c r="A145" s="103" t="s">
        <v>776</v>
      </c>
      <c r="B145" s="103"/>
    </row>
    <row r="146" spans="1:2" s="321" customFormat="1" x14ac:dyDescent="0.25">
      <c r="A146" s="103" t="s">
        <v>1316</v>
      </c>
      <c r="B146" s="103"/>
    </row>
    <row r="147" spans="1:2" s="321" customFormat="1" x14ac:dyDescent="0.25">
      <c r="A147" s="103" t="s">
        <v>807</v>
      </c>
      <c r="B147" s="103"/>
    </row>
    <row r="148" spans="1:2" s="321" customFormat="1" x14ac:dyDescent="0.25">
      <c r="A148" s="103" t="s">
        <v>775</v>
      </c>
      <c r="B148" s="103"/>
    </row>
    <row r="149" spans="1:2" s="321" customFormat="1" x14ac:dyDescent="0.25">
      <c r="A149" s="103" t="s">
        <v>1166</v>
      </c>
      <c r="B149" s="103"/>
    </row>
    <row r="150" spans="1:2" s="321" customFormat="1" x14ac:dyDescent="0.25">
      <c r="A150" s="103" t="s">
        <v>766</v>
      </c>
      <c r="B150" s="103"/>
    </row>
    <row r="151" spans="1:2" s="321" customFormat="1" x14ac:dyDescent="0.25">
      <c r="A151" s="103" t="s">
        <v>1184</v>
      </c>
      <c r="B151" s="103"/>
    </row>
    <row r="152" spans="1:2" s="321" customFormat="1" x14ac:dyDescent="0.25">
      <c r="A152" s="103" t="s">
        <v>930</v>
      </c>
      <c r="B152" s="103"/>
    </row>
    <row r="153" spans="1:2" s="321" customFormat="1" x14ac:dyDescent="0.25">
      <c r="A153" s="103" t="s">
        <v>916</v>
      </c>
      <c r="B153" s="103"/>
    </row>
    <row r="154" spans="1:2" s="321" customFormat="1" x14ac:dyDescent="0.25">
      <c r="A154" s="103" t="s">
        <v>1032</v>
      </c>
      <c r="B154" s="103"/>
    </row>
    <row r="155" spans="1:2" s="321" customFormat="1" x14ac:dyDescent="0.25">
      <c r="A155" s="103" t="s">
        <v>816</v>
      </c>
      <c r="B155" s="103"/>
    </row>
    <row r="156" spans="1:2" s="321" customFormat="1" x14ac:dyDescent="0.25">
      <c r="A156" s="103" t="s">
        <v>1165</v>
      </c>
      <c r="B156" s="103"/>
    </row>
    <row r="157" spans="1:2" s="321" customFormat="1" x14ac:dyDescent="0.25">
      <c r="A157" s="103" t="s">
        <v>860</v>
      </c>
      <c r="B157" s="103"/>
    </row>
    <row r="158" spans="1:2" s="321" customFormat="1" x14ac:dyDescent="0.25">
      <c r="A158" s="103" t="s">
        <v>991</v>
      </c>
      <c r="B158" s="103"/>
    </row>
    <row r="159" spans="1:2" s="321" customFormat="1" x14ac:dyDescent="0.25">
      <c r="A159" s="103" t="s">
        <v>1183</v>
      </c>
      <c r="B159" s="103"/>
    </row>
    <row r="160" spans="1:2" s="321" customFormat="1" x14ac:dyDescent="0.25">
      <c r="A160" s="103" t="s">
        <v>1234</v>
      </c>
      <c r="B160" s="103"/>
    </row>
    <row r="161" spans="1:2" s="321" customFormat="1" x14ac:dyDescent="0.25">
      <c r="A161" s="103" t="s">
        <v>1174</v>
      </c>
      <c r="B161" s="103"/>
    </row>
    <row r="162" spans="1:2" s="321" customFormat="1" x14ac:dyDescent="0.25">
      <c r="A162" s="103" t="s">
        <v>664</v>
      </c>
      <c r="B162" s="103"/>
    </row>
    <row r="163" spans="1:2" s="321" customFormat="1" x14ac:dyDescent="0.25">
      <c r="A163" s="103" t="s">
        <v>990</v>
      </c>
      <c r="B163" s="103"/>
    </row>
    <row r="164" spans="1:2" s="321" customFormat="1" x14ac:dyDescent="0.25">
      <c r="A164" s="103" t="s">
        <v>929</v>
      </c>
      <c r="B164" s="103"/>
    </row>
    <row r="165" spans="1:2" s="321" customFormat="1" x14ac:dyDescent="0.25">
      <c r="A165" s="103" t="s">
        <v>989</v>
      </c>
      <c r="B165" s="103"/>
    </row>
    <row r="166" spans="1:2" s="321" customFormat="1" x14ac:dyDescent="0.25">
      <c r="A166" s="103" t="s">
        <v>1102</v>
      </c>
      <c r="B166" s="103"/>
    </row>
    <row r="167" spans="1:2" s="321" customFormat="1" x14ac:dyDescent="0.25">
      <c r="A167" s="103" t="s">
        <v>840</v>
      </c>
      <c r="B167" s="103"/>
    </row>
    <row r="168" spans="1:2" s="321" customFormat="1" x14ac:dyDescent="0.25">
      <c r="A168" s="103" t="s">
        <v>1101</v>
      </c>
      <c r="B168" s="103"/>
    </row>
    <row r="169" spans="1:2" s="321" customFormat="1" x14ac:dyDescent="0.25">
      <c r="A169" s="103" t="s">
        <v>1100</v>
      </c>
      <c r="B169" s="103"/>
    </row>
    <row r="170" spans="1:2" s="321" customFormat="1" x14ac:dyDescent="0.25">
      <c r="A170" s="103" t="s">
        <v>652</v>
      </c>
      <c r="B170" s="103"/>
    </row>
    <row r="171" spans="1:2" s="321" customFormat="1" x14ac:dyDescent="0.25">
      <c r="A171" s="103" t="s">
        <v>848</v>
      </c>
      <c r="B171" s="103"/>
    </row>
    <row r="172" spans="1:2" s="321" customFormat="1" x14ac:dyDescent="0.25">
      <c r="A172" s="103" t="s">
        <v>1016</v>
      </c>
      <c r="B172" s="103"/>
    </row>
    <row r="173" spans="1:2" s="321" customFormat="1" x14ac:dyDescent="0.25">
      <c r="A173" s="103" t="s">
        <v>915</v>
      </c>
      <c r="B173" s="103"/>
    </row>
    <row r="174" spans="1:2" s="321" customFormat="1" x14ac:dyDescent="0.25">
      <c r="A174" s="103" t="s">
        <v>1002</v>
      </c>
      <c r="B174" s="103"/>
    </row>
    <row r="175" spans="1:2" s="321" customFormat="1" x14ac:dyDescent="0.25">
      <c r="A175" s="103" t="s">
        <v>1015</v>
      </c>
      <c r="B175" s="103"/>
    </row>
    <row r="176" spans="1:2" s="321" customFormat="1" x14ac:dyDescent="0.25">
      <c r="A176" s="103" t="s">
        <v>1216</v>
      </c>
      <c r="B176" s="103"/>
    </row>
    <row r="177" spans="1:2" s="321" customFormat="1" x14ac:dyDescent="0.25">
      <c r="A177" s="103" t="s">
        <v>870</v>
      </c>
      <c r="B177" s="103"/>
    </row>
    <row r="178" spans="1:2" s="321" customFormat="1" x14ac:dyDescent="0.25">
      <c r="A178" s="103" t="s">
        <v>847</v>
      </c>
      <c r="B178" s="103"/>
    </row>
    <row r="179" spans="1:2" s="321" customFormat="1" x14ac:dyDescent="0.25">
      <c r="A179" s="103" t="s">
        <v>1025</v>
      </c>
      <c r="B179" s="103"/>
    </row>
    <row r="180" spans="1:2" s="321" customFormat="1" x14ac:dyDescent="0.25">
      <c r="A180" s="103" t="s">
        <v>859</v>
      </c>
      <c r="B180" s="103"/>
    </row>
    <row r="181" spans="1:2" s="321" customFormat="1" x14ac:dyDescent="0.25">
      <c r="A181" s="103" t="s">
        <v>1137</v>
      </c>
      <c r="B181" s="103"/>
    </row>
    <row r="182" spans="1:2" s="321" customFormat="1" x14ac:dyDescent="0.25">
      <c r="A182" s="103" t="s">
        <v>1099</v>
      </c>
      <c r="B182" s="103"/>
    </row>
    <row r="183" spans="1:2" s="321" customFormat="1" x14ac:dyDescent="0.25">
      <c r="A183" s="103" t="s">
        <v>1098</v>
      </c>
      <c r="B183" s="103"/>
    </row>
    <row r="184" spans="1:2" s="321" customFormat="1" x14ac:dyDescent="0.25">
      <c r="A184" s="103" t="s">
        <v>1233</v>
      </c>
      <c r="B184" s="103"/>
    </row>
    <row r="185" spans="1:2" s="321" customFormat="1" x14ac:dyDescent="0.25">
      <c r="A185" s="103" t="s">
        <v>799</v>
      </c>
      <c r="B185" s="103"/>
    </row>
    <row r="186" spans="1:2" s="321" customFormat="1" x14ac:dyDescent="0.25">
      <c r="A186" s="103" t="s">
        <v>948</v>
      </c>
      <c r="B186" s="103"/>
    </row>
    <row r="187" spans="1:2" s="321" customFormat="1" x14ac:dyDescent="0.25">
      <c r="A187" s="103" t="s">
        <v>1205</v>
      </c>
      <c r="B187" s="103"/>
    </row>
    <row r="188" spans="1:2" s="321" customFormat="1" x14ac:dyDescent="0.25">
      <c r="A188" s="103" t="s">
        <v>1097</v>
      </c>
      <c r="B188" s="103"/>
    </row>
    <row r="189" spans="1:2" s="321" customFormat="1" x14ac:dyDescent="0.25">
      <c r="A189" s="103" t="s">
        <v>914</v>
      </c>
      <c r="B189" s="103"/>
    </row>
    <row r="190" spans="1:2" s="321" customFormat="1" x14ac:dyDescent="0.25">
      <c r="A190" s="103" t="s">
        <v>1096</v>
      </c>
      <c r="B190" s="103"/>
    </row>
    <row r="191" spans="1:2" s="321" customFormat="1" x14ac:dyDescent="0.25">
      <c r="A191" s="103" t="s">
        <v>913</v>
      </c>
      <c r="B191" s="103"/>
    </row>
    <row r="192" spans="1:2" s="321" customFormat="1" x14ac:dyDescent="0.25">
      <c r="A192" s="103" t="s">
        <v>1329</v>
      </c>
      <c r="B192" s="103"/>
    </row>
    <row r="193" spans="1:2" s="321" customFormat="1" x14ac:dyDescent="0.25">
      <c r="A193" s="103" t="s">
        <v>925</v>
      </c>
      <c r="B193" s="103"/>
    </row>
    <row r="194" spans="1:2" s="321" customFormat="1" x14ac:dyDescent="0.25">
      <c r="A194" s="103" t="s">
        <v>1157</v>
      </c>
      <c r="B194" s="103"/>
    </row>
    <row r="195" spans="1:2" s="321" customFormat="1" x14ac:dyDescent="0.25">
      <c r="A195" s="103" t="s">
        <v>792</v>
      </c>
      <c r="B195" s="103"/>
    </row>
    <row r="196" spans="1:2" s="321" customFormat="1" x14ac:dyDescent="0.25">
      <c r="A196" s="103" t="s">
        <v>643</v>
      </c>
      <c r="B196" s="103"/>
    </row>
    <row r="197" spans="1:2" s="321" customFormat="1" x14ac:dyDescent="0.25">
      <c r="A197" s="103" t="s">
        <v>988</v>
      </c>
      <c r="B197" s="103"/>
    </row>
    <row r="198" spans="1:2" s="321" customFormat="1" x14ac:dyDescent="0.25">
      <c r="A198" s="103" t="s">
        <v>1095</v>
      </c>
      <c r="B198" s="103"/>
    </row>
    <row r="199" spans="1:2" s="321" customFormat="1" x14ac:dyDescent="0.25">
      <c r="A199" s="103" t="s">
        <v>1182</v>
      </c>
      <c r="B199" s="103"/>
    </row>
    <row r="200" spans="1:2" s="321" customFormat="1" x14ac:dyDescent="0.25">
      <c r="A200" s="103" t="s">
        <v>1156</v>
      </c>
      <c r="B200" s="103"/>
    </row>
    <row r="201" spans="1:2" s="321" customFormat="1" x14ac:dyDescent="0.25">
      <c r="A201" s="103" t="s">
        <v>892</v>
      </c>
      <c r="B201" s="103"/>
    </row>
    <row r="202" spans="1:2" s="321" customFormat="1" x14ac:dyDescent="0.25">
      <c r="A202" s="103" t="s">
        <v>633</v>
      </c>
      <c r="B202" s="103"/>
    </row>
    <row r="203" spans="1:2" s="321" customFormat="1" x14ac:dyDescent="0.25">
      <c r="A203" s="103" t="s">
        <v>947</v>
      </c>
      <c r="B203" s="103"/>
    </row>
    <row r="204" spans="1:2" s="321" customFormat="1" x14ac:dyDescent="0.25">
      <c r="A204" s="103" t="s">
        <v>946</v>
      </c>
      <c r="B204" s="103"/>
    </row>
    <row r="205" spans="1:2" s="321" customFormat="1" x14ac:dyDescent="0.25">
      <c r="A205" s="103" t="s">
        <v>1094</v>
      </c>
      <c r="B205" s="101"/>
    </row>
    <row r="206" spans="1:2" s="321" customFormat="1" x14ac:dyDescent="0.25">
      <c r="A206" s="103" t="s">
        <v>1093</v>
      </c>
    </row>
    <row r="207" spans="1:2" s="321" customFormat="1" x14ac:dyDescent="0.25">
      <c r="A207" s="103" t="s">
        <v>1152</v>
      </c>
    </row>
    <row r="208" spans="1:2" s="321" customFormat="1" x14ac:dyDescent="0.25">
      <c r="A208" s="103" t="s">
        <v>1223</v>
      </c>
    </row>
    <row r="209" spans="1:2" s="321" customFormat="1" x14ac:dyDescent="0.25">
      <c r="A209" s="103" t="s">
        <v>987</v>
      </c>
    </row>
    <row r="210" spans="1:2" s="321" customFormat="1" x14ac:dyDescent="0.25">
      <c r="A210" s="103" t="s">
        <v>1092</v>
      </c>
      <c r="B210" s="101"/>
    </row>
    <row r="211" spans="1:2" s="321" customFormat="1" x14ac:dyDescent="0.25">
      <c r="A211" s="103" t="s">
        <v>928</v>
      </c>
    </row>
    <row r="212" spans="1:2" s="321" customFormat="1" x14ac:dyDescent="0.25">
      <c r="A212" s="103" t="s">
        <v>1222</v>
      </c>
    </row>
    <row r="213" spans="1:2" s="321" customFormat="1" x14ac:dyDescent="0.25">
      <c r="A213" s="103" t="s">
        <v>1346</v>
      </c>
    </row>
    <row r="214" spans="1:2" s="321" customFormat="1" x14ac:dyDescent="0.25">
      <c r="A214" s="103" t="s">
        <v>1181</v>
      </c>
    </row>
    <row r="215" spans="1:2" s="321" customFormat="1" x14ac:dyDescent="0.25">
      <c r="A215" s="103" t="s">
        <v>624</v>
      </c>
      <c r="B215" s="101"/>
    </row>
    <row r="216" spans="1:2" s="321" customFormat="1" x14ac:dyDescent="0.25">
      <c r="A216" s="103" t="s">
        <v>1014</v>
      </c>
    </row>
    <row r="217" spans="1:2" s="321" customFormat="1" x14ac:dyDescent="0.25">
      <c r="A217" s="103" t="s">
        <v>611</v>
      </c>
    </row>
    <row r="218" spans="1:2" s="321" customFormat="1" x14ac:dyDescent="0.25">
      <c r="A218" s="103" t="s">
        <v>1180</v>
      </c>
    </row>
    <row r="219" spans="1:2" s="321" customFormat="1" x14ac:dyDescent="0.25">
      <c r="A219" s="103" t="s">
        <v>1091</v>
      </c>
    </row>
    <row r="220" spans="1:2" s="321" customFormat="1" x14ac:dyDescent="0.25">
      <c r="A220" s="103" t="s">
        <v>986</v>
      </c>
      <c r="B220" s="103"/>
    </row>
    <row r="221" spans="1:2" s="321" customFormat="1" x14ac:dyDescent="0.25">
      <c r="A221" s="103" t="s">
        <v>1090</v>
      </c>
      <c r="B221" s="103"/>
    </row>
    <row r="222" spans="1:2" s="321" customFormat="1" x14ac:dyDescent="0.25">
      <c r="A222" s="103" t="s">
        <v>891</v>
      </c>
      <c r="B222" s="103"/>
    </row>
    <row r="223" spans="1:2" s="321" customFormat="1" x14ac:dyDescent="0.25">
      <c r="A223" s="103" t="s">
        <v>1089</v>
      </c>
      <c r="B223" s="103"/>
    </row>
    <row r="224" spans="1:2" s="321" customFormat="1" x14ac:dyDescent="0.25">
      <c r="A224" s="103" t="s">
        <v>985</v>
      </c>
      <c r="B224" s="103"/>
    </row>
    <row r="225" spans="1:2" s="321" customFormat="1" x14ac:dyDescent="0.25">
      <c r="A225" s="103" t="s">
        <v>1088</v>
      </c>
      <c r="B225" s="103"/>
    </row>
    <row r="226" spans="1:2" s="321" customFormat="1" x14ac:dyDescent="0.25">
      <c r="A226" s="103" t="s">
        <v>945</v>
      </c>
      <c r="B226" s="103"/>
    </row>
    <row r="227" spans="1:2" s="321" customFormat="1" x14ac:dyDescent="0.25">
      <c r="A227" s="103" t="s">
        <v>1087</v>
      </c>
      <c r="B227" s="103"/>
    </row>
    <row r="228" spans="1:2" s="321" customFormat="1" x14ac:dyDescent="0.25">
      <c r="A228" s="103" t="s">
        <v>1204</v>
      </c>
      <c r="B228" s="103"/>
    </row>
    <row r="229" spans="1:2" s="321" customFormat="1" x14ac:dyDescent="0.25">
      <c r="A229" s="103" t="s">
        <v>984</v>
      </c>
      <c r="B229" s="103"/>
    </row>
    <row r="230" spans="1:2" s="321" customFormat="1" x14ac:dyDescent="0.25">
      <c r="A230" s="103" t="s">
        <v>983</v>
      </c>
      <c r="B230" s="103"/>
    </row>
    <row r="231" spans="1:2" s="321" customFormat="1" x14ac:dyDescent="0.25">
      <c r="A231" s="103" t="s">
        <v>982</v>
      </c>
      <c r="B231" s="103"/>
    </row>
    <row r="232" spans="1:2" s="321" customFormat="1" x14ac:dyDescent="0.25">
      <c r="A232" s="103" t="s">
        <v>981</v>
      </c>
      <c r="B232" s="103"/>
    </row>
    <row r="233" spans="1:2" s="321" customFormat="1" x14ac:dyDescent="0.25">
      <c r="A233" s="103" t="s">
        <v>607</v>
      </c>
      <c r="B233" s="103"/>
    </row>
    <row r="234" spans="1:2" s="321" customFormat="1" x14ac:dyDescent="0.25">
      <c r="A234" s="103" t="s">
        <v>944</v>
      </c>
      <c r="B234" s="103"/>
    </row>
    <row r="235" spans="1:2" s="321" customFormat="1" x14ac:dyDescent="0.25">
      <c r="A235" s="103" t="s">
        <v>980</v>
      </c>
      <c r="B235" s="103"/>
    </row>
    <row r="236" spans="1:2" s="321" customFormat="1" x14ac:dyDescent="0.25">
      <c r="A236" s="103" t="s">
        <v>1132</v>
      </c>
      <c r="B236" s="103"/>
    </row>
    <row r="237" spans="1:2" s="321" customFormat="1" x14ac:dyDescent="0.25">
      <c r="A237" s="103" t="s">
        <v>1086</v>
      </c>
      <c r="B237" s="103"/>
    </row>
    <row r="238" spans="1:2" s="321" customFormat="1" x14ac:dyDescent="0.25">
      <c r="A238" s="103" t="s">
        <v>1085</v>
      </c>
      <c r="B238" s="103"/>
    </row>
    <row r="239" spans="1:2" s="321" customFormat="1" x14ac:dyDescent="0.25">
      <c r="A239" s="103" t="s">
        <v>1038</v>
      </c>
      <c r="B239" s="103"/>
    </row>
    <row r="240" spans="1:2" s="321" customFormat="1" x14ac:dyDescent="0.25">
      <c r="A240" s="103" t="s">
        <v>604</v>
      </c>
      <c r="B240" s="103"/>
    </row>
    <row r="241" spans="1:2" s="321" customFormat="1" x14ac:dyDescent="0.25">
      <c r="A241" s="103" t="s">
        <v>880</v>
      </c>
      <c r="B241" s="103"/>
    </row>
    <row r="242" spans="1:2" s="321" customFormat="1" x14ac:dyDescent="0.25">
      <c r="A242" s="103" t="s">
        <v>1084</v>
      </c>
      <c r="B242" s="103"/>
    </row>
    <row r="243" spans="1:2" s="321" customFormat="1" x14ac:dyDescent="0.25">
      <c r="A243" s="103" t="s">
        <v>890</v>
      </c>
      <c r="B243" s="103"/>
    </row>
    <row r="244" spans="1:2" s="321" customFormat="1" x14ac:dyDescent="0.25">
      <c r="A244" s="103" t="s">
        <v>1135</v>
      </c>
      <c r="B244" s="103"/>
    </row>
    <row r="245" spans="1:2" s="321" customFormat="1" x14ac:dyDescent="0.25">
      <c r="A245" s="103" t="s">
        <v>962</v>
      </c>
      <c r="B245" s="103"/>
    </row>
    <row r="246" spans="1:2" s="321" customFormat="1" x14ac:dyDescent="0.25">
      <c r="A246" s="103" t="s">
        <v>774</v>
      </c>
      <c r="B246" s="103"/>
    </row>
    <row r="247" spans="1:2" s="321" customFormat="1" x14ac:dyDescent="0.25">
      <c r="A247" s="103" t="s">
        <v>783</v>
      </c>
      <c r="B247" s="103"/>
    </row>
    <row r="248" spans="1:2" s="321" customFormat="1" x14ac:dyDescent="0.25">
      <c r="A248" s="103" t="s">
        <v>1232</v>
      </c>
      <c r="B248" s="103"/>
    </row>
    <row r="249" spans="1:2" s="321" customFormat="1" x14ac:dyDescent="0.25">
      <c r="A249" s="103" t="s">
        <v>1024</v>
      </c>
      <c r="B249" s="103"/>
    </row>
    <row r="250" spans="1:2" s="321" customFormat="1" x14ac:dyDescent="0.25">
      <c r="A250" s="103" t="s">
        <v>879</v>
      </c>
      <c r="B250" s="103"/>
    </row>
    <row r="251" spans="1:2" s="321" customFormat="1" x14ac:dyDescent="0.25">
      <c r="A251" s="103" t="s">
        <v>912</v>
      </c>
      <c r="B251" s="103"/>
    </row>
    <row r="252" spans="1:2" s="321" customFormat="1" x14ac:dyDescent="0.25">
      <c r="A252" s="103" t="s">
        <v>1083</v>
      </c>
      <c r="B252" s="103"/>
    </row>
    <row r="253" spans="1:2" s="321" customFormat="1" x14ac:dyDescent="0.25">
      <c r="A253" s="103" t="s">
        <v>846</v>
      </c>
      <c r="B253" s="103"/>
    </row>
    <row r="254" spans="1:2" s="321" customFormat="1" x14ac:dyDescent="0.25">
      <c r="A254" s="103" t="s">
        <v>1082</v>
      </c>
      <c r="B254" s="103"/>
    </row>
    <row r="255" spans="1:2" s="321" customFormat="1" x14ac:dyDescent="0.25">
      <c r="A255" s="103" t="s">
        <v>1322</v>
      </c>
      <c r="B255" s="103"/>
    </row>
    <row r="256" spans="1:2" s="321" customFormat="1" x14ac:dyDescent="0.25">
      <c r="A256" s="103" t="s">
        <v>979</v>
      </c>
      <c r="B256" s="103"/>
    </row>
    <row r="257" spans="1:2" s="321" customFormat="1" x14ac:dyDescent="0.25">
      <c r="A257" s="103" t="s">
        <v>839</v>
      </c>
      <c r="B257" s="103"/>
    </row>
    <row r="258" spans="1:2" s="321" customFormat="1" x14ac:dyDescent="0.25">
      <c r="A258" s="103" t="s">
        <v>1332</v>
      </c>
      <c r="B258" s="103"/>
    </row>
    <row r="259" spans="1:2" s="321" customFormat="1" x14ac:dyDescent="0.25">
      <c r="A259" s="103" t="s">
        <v>1043</v>
      </c>
      <c r="B259" s="103"/>
    </row>
    <row r="260" spans="1:2" s="321" customFormat="1" x14ac:dyDescent="0.25">
      <c r="A260" s="103" t="s">
        <v>552</v>
      </c>
      <c r="B260" s="103"/>
    </row>
    <row r="261" spans="1:2" s="321" customFormat="1" x14ac:dyDescent="0.25">
      <c r="A261" s="103" t="s">
        <v>1023</v>
      </c>
      <c r="B261" s="103"/>
    </row>
    <row r="262" spans="1:2" s="321" customFormat="1" x14ac:dyDescent="0.25">
      <c r="A262" s="103" t="s">
        <v>1333</v>
      </c>
      <c r="B262" s="103"/>
    </row>
    <row r="263" spans="1:2" s="321" customFormat="1" x14ac:dyDescent="0.25">
      <c r="A263" s="103" t="s">
        <v>820</v>
      </c>
      <c r="B263" s="103"/>
    </row>
    <row r="264" spans="1:2" s="321" customFormat="1" x14ac:dyDescent="0.25">
      <c r="A264" s="103" t="s">
        <v>1081</v>
      </c>
      <c r="B264" s="103"/>
    </row>
    <row r="265" spans="1:2" s="321" customFormat="1" x14ac:dyDescent="0.25">
      <c r="A265" s="103" t="s">
        <v>1040</v>
      </c>
      <c r="B265" s="103"/>
    </row>
    <row r="266" spans="1:2" s="321" customFormat="1" x14ac:dyDescent="0.25">
      <c r="A266" s="103" t="s">
        <v>509</v>
      </c>
      <c r="B266" s="103"/>
    </row>
    <row r="267" spans="1:2" s="321" customFormat="1" x14ac:dyDescent="0.25">
      <c r="A267" s="103" t="s">
        <v>1080</v>
      </c>
      <c r="B267" s="103"/>
    </row>
    <row r="268" spans="1:2" s="321" customFormat="1" x14ac:dyDescent="0.25">
      <c r="A268" s="103" t="s">
        <v>1320</v>
      </c>
      <c r="B268" s="103"/>
    </row>
    <row r="269" spans="1:2" s="321" customFormat="1" x14ac:dyDescent="0.25">
      <c r="A269" s="103" t="s">
        <v>1079</v>
      </c>
      <c r="B269" s="103"/>
    </row>
    <row r="270" spans="1:2" s="321" customFormat="1" x14ac:dyDescent="0.25">
      <c r="A270" s="103" t="s">
        <v>878</v>
      </c>
      <c r="B270" s="103"/>
    </row>
    <row r="271" spans="1:2" s="321" customFormat="1" x14ac:dyDescent="0.25">
      <c r="A271" s="103" t="s">
        <v>1147</v>
      </c>
      <c r="B271" s="103"/>
    </row>
    <row r="272" spans="1:2" s="321" customFormat="1" x14ac:dyDescent="0.25">
      <c r="A272" s="103" t="s">
        <v>503</v>
      </c>
      <c r="B272" s="103"/>
    </row>
    <row r="273" spans="1:2" s="321" customFormat="1" x14ac:dyDescent="0.25">
      <c r="A273" s="103" t="s">
        <v>1013</v>
      </c>
      <c r="B273" s="103"/>
    </row>
    <row r="274" spans="1:2" s="321" customFormat="1" x14ac:dyDescent="0.25">
      <c r="A274" s="103" t="s">
        <v>1337</v>
      </c>
      <c r="B274" s="101"/>
    </row>
    <row r="275" spans="1:2" s="321" customFormat="1" x14ac:dyDescent="0.25">
      <c r="A275" s="103" t="s">
        <v>1203</v>
      </c>
    </row>
    <row r="276" spans="1:2" s="321" customFormat="1" x14ac:dyDescent="0.25">
      <c r="A276" s="103" t="s">
        <v>751</v>
      </c>
    </row>
    <row r="277" spans="1:2" s="321" customFormat="1" x14ac:dyDescent="0.25">
      <c r="A277" s="103" t="s">
        <v>1078</v>
      </c>
    </row>
    <row r="278" spans="1:2" s="321" customFormat="1" x14ac:dyDescent="0.25">
      <c r="A278" s="103" t="s">
        <v>1314</v>
      </c>
    </row>
    <row r="279" spans="1:2" s="321" customFormat="1" x14ac:dyDescent="0.25">
      <c r="A279" s="103" t="s">
        <v>493</v>
      </c>
      <c r="B279" s="103"/>
    </row>
    <row r="280" spans="1:2" s="321" customFormat="1" x14ac:dyDescent="0.25">
      <c r="A280" s="103" t="s">
        <v>1179</v>
      </c>
      <c r="B280" s="103"/>
    </row>
    <row r="281" spans="1:2" s="321" customFormat="1" x14ac:dyDescent="0.25">
      <c r="A281" s="103" t="s">
        <v>943</v>
      </c>
      <c r="B281" s="103"/>
    </row>
    <row r="282" spans="1:2" s="321" customFormat="1" x14ac:dyDescent="0.25">
      <c r="A282" s="103" t="s">
        <v>858</v>
      </c>
      <c r="B282" s="103"/>
    </row>
    <row r="283" spans="1:2" s="321" customFormat="1" x14ac:dyDescent="0.25">
      <c r="A283" s="103" t="s">
        <v>1022</v>
      </c>
      <c r="B283" s="103"/>
    </row>
    <row r="284" spans="1:2" s="321" customFormat="1" x14ac:dyDescent="0.25">
      <c r="A284" s="103" t="s">
        <v>481</v>
      </c>
      <c r="B284" s="103"/>
    </row>
    <row r="285" spans="1:2" s="321" customFormat="1" x14ac:dyDescent="0.25">
      <c r="A285" s="103" t="s">
        <v>1037</v>
      </c>
      <c r="B285" s="103"/>
    </row>
    <row r="286" spans="1:2" s="321" customFormat="1" x14ac:dyDescent="0.25">
      <c r="A286" s="103" t="s">
        <v>857</v>
      </c>
      <c r="B286" s="103"/>
    </row>
    <row r="287" spans="1:2" s="321" customFormat="1" x14ac:dyDescent="0.25">
      <c r="A287" s="103" t="s">
        <v>838</v>
      </c>
      <c r="B287" s="103"/>
    </row>
    <row r="288" spans="1:2" s="321" customFormat="1" x14ac:dyDescent="0.25">
      <c r="A288" s="103" t="s">
        <v>978</v>
      </c>
      <c r="B288" s="103"/>
    </row>
    <row r="289" spans="1:2" s="321" customFormat="1" x14ac:dyDescent="0.25">
      <c r="A289" s="103" t="s">
        <v>791</v>
      </c>
      <c r="B289" s="103"/>
    </row>
    <row r="290" spans="1:2" s="321" customFormat="1" x14ac:dyDescent="0.25">
      <c r="A290" s="103" t="s">
        <v>477</v>
      </c>
      <c r="B290" s="103"/>
    </row>
    <row r="291" spans="1:2" s="321" customFormat="1" x14ac:dyDescent="0.25">
      <c r="A291" s="103" t="s">
        <v>474</v>
      </c>
      <c r="B291" s="103"/>
    </row>
    <row r="292" spans="1:2" s="321" customFormat="1" x14ac:dyDescent="0.25">
      <c r="A292" s="103" t="s">
        <v>1077</v>
      </c>
      <c r="B292" s="103"/>
    </row>
    <row r="293" spans="1:2" s="321" customFormat="1" x14ac:dyDescent="0.25">
      <c r="A293" s="103" t="s">
        <v>815</v>
      </c>
      <c r="B293" s="103"/>
    </row>
    <row r="294" spans="1:2" s="321" customFormat="1" x14ac:dyDescent="0.25">
      <c r="A294" s="103" t="s">
        <v>911</v>
      </c>
      <c r="B294" s="103"/>
    </row>
    <row r="295" spans="1:2" s="321" customFormat="1" x14ac:dyDescent="0.25">
      <c r="A295" s="103" t="s">
        <v>837</v>
      </c>
      <c r="B295" s="103"/>
    </row>
    <row r="296" spans="1:2" s="321" customFormat="1" x14ac:dyDescent="0.25">
      <c r="A296" s="103" t="s">
        <v>1076</v>
      </c>
      <c r="B296" s="103"/>
    </row>
    <row r="297" spans="1:2" s="321" customFormat="1" x14ac:dyDescent="0.25">
      <c r="A297" s="103" t="s">
        <v>1008</v>
      </c>
      <c r="B297" s="103"/>
    </row>
    <row r="298" spans="1:2" s="321" customFormat="1" x14ac:dyDescent="0.25">
      <c r="A298" s="103" t="s">
        <v>467</v>
      </c>
      <c r="B298" s="103"/>
    </row>
    <row r="299" spans="1:2" s="321" customFormat="1" x14ac:dyDescent="0.25">
      <c r="A299" s="103" t="s">
        <v>1075</v>
      </c>
      <c r="B299" s="103"/>
    </row>
    <row r="300" spans="1:2" s="321" customFormat="1" x14ac:dyDescent="0.25">
      <c r="A300" s="103" t="s">
        <v>765</v>
      </c>
      <c r="B300" s="103"/>
    </row>
    <row r="301" spans="1:2" s="321" customFormat="1" x14ac:dyDescent="0.25">
      <c r="A301" s="103" t="s">
        <v>1202</v>
      </c>
      <c r="B301" s="103"/>
    </row>
    <row r="302" spans="1:2" s="321" customFormat="1" x14ac:dyDescent="0.25">
      <c r="A302" s="103" t="s">
        <v>942</v>
      </c>
      <c r="B302" s="101"/>
    </row>
    <row r="303" spans="1:2" s="321" customFormat="1" x14ac:dyDescent="0.25">
      <c r="A303" s="103" t="s">
        <v>836</v>
      </c>
    </row>
    <row r="304" spans="1:2" s="321" customFormat="1" x14ac:dyDescent="0.25">
      <c r="A304" s="103" t="s">
        <v>869</v>
      </c>
    </row>
    <row r="305" spans="1:2" s="321" customFormat="1" x14ac:dyDescent="0.25">
      <c r="A305" s="103" t="s">
        <v>814</v>
      </c>
    </row>
    <row r="306" spans="1:2" s="321" customFormat="1" x14ac:dyDescent="0.25">
      <c r="A306" s="103" t="s">
        <v>835</v>
      </c>
    </row>
    <row r="307" spans="1:2" s="321" customFormat="1" x14ac:dyDescent="0.25">
      <c r="A307" s="103" t="s">
        <v>941</v>
      </c>
      <c r="B307" s="103"/>
    </row>
    <row r="308" spans="1:2" s="321" customFormat="1" x14ac:dyDescent="0.25">
      <c r="A308" s="103" t="s">
        <v>1003</v>
      </c>
      <c r="B308" s="103"/>
    </row>
    <row r="309" spans="1:2" s="321" customFormat="1" x14ac:dyDescent="0.25">
      <c r="A309" s="103" t="s">
        <v>457</v>
      </c>
      <c r="B309" s="103"/>
    </row>
    <row r="310" spans="1:2" s="321" customFormat="1" x14ac:dyDescent="0.25">
      <c r="A310" s="103" t="s">
        <v>889</v>
      </c>
      <c r="B310" s="103"/>
    </row>
    <row r="311" spans="1:2" s="321" customFormat="1" x14ac:dyDescent="0.25">
      <c r="A311" s="103" t="s">
        <v>910</v>
      </c>
      <c r="B311" s="103"/>
    </row>
    <row r="312" spans="1:2" s="321" customFormat="1" x14ac:dyDescent="0.25">
      <c r="A312" s="103" t="s">
        <v>1001</v>
      </c>
      <c r="B312" s="103"/>
    </row>
    <row r="313" spans="1:2" s="321" customFormat="1" x14ac:dyDescent="0.25">
      <c r="A313" s="103" t="s">
        <v>452</v>
      </c>
      <c r="B313" s="103"/>
    </row>
    <row r="314" spans="1:2" s="321" customFormat="1" x14ac:dyDescent="0.25">
      <c r="A314" s="103" t="s">
        <v>1231</v>
      </c>
      <c r="B314" s="103"/>
    </row>
    <row r="315" spans="1:2" s="321" customFormat="1" x14ac:dyDescent="0.25">
      <c r="A315" s="103" t="s">
        <v>790</v>
      </c>
      <c r="B315" s="101"/>
    </row>
    <row r="316" spans="1:2" s="321" customFormat="1" x14ac:dyDescent="0.25">
      <c r="A316" s="103" t="s">
        <v>977</v>
      </c>
    </row>
    <row r="317" spans="1:2" s="321" customFormat="1" x14ac:dyDescent="0.25">
      <c r="A317" s="103" t="s">
        <v>940</v>
      </c>
    </row>
    <row r="318" spans="1:2" s="321" customFormat="1" x14ac:dyDescent="0.25">
      <c r="A318" s="103" t="s">
        <v>1074</v>
      </c>
    </row>
    <row r="319" spans="1:2" s="321" customFormat="1" x14ac:dyDescent="0.25">
      <c r="A319" s="103" t="s">
        <v>1036</v>
      </c>
      <c r="B319" s="103"/>
    </row>
    <row r="320" spans="1:2" s="321" customFormat="1" x14ac:dyDescent="0.25">
      <c r="A320" s="103" t="s">
        <v>789</v>
      </c>
      <c r="B320" s="103"/>
    </row>
    <row r="321" spans="1:2" s="321" customFormat="1" x14ac:dyDescent="0.25">
      <c r="A321" s="103" t="s">
        <v>1230</v>
      </c>
      <c r="B321" s="103"/>
    </row>
    <row r="322" spans="1:2" s="321" customFormat="1" x14ac:dyDescent="0.25">
      <c r="A322" s="103" t="s">
        <v>1201</v>
      </c>
      <c r="B322" s="103"/>
    </row>
    <row r="323" spans="1:2" s="321" customFormat="1" x14ac:dyDescent="0.25">
      <c r="A323" s="103" t="s">
        <v>888</v>
      </c>
      <c r="B323" s="103"/>
    </row>
    <row r="324" spans="1:2" s="321" customFormat="1" x14ac:dyDescent="0.25">
      <c r="A324" s="103" t="s">
        <v>764</v>
      </c>
      <c r="B324" s="103"/>
    </row>
    <row r="325" spans="1:2" s="321" customFormat="1" x14ac:dyDescent="0.25">
      <c r="A325" s="103" t="s">
        <v>909</v>
      </c>
      <c r="B325" s="103"/>
    </row>
    <row r="326" spans="1:2" s="321" customFormat="1" x14ac:dyDescent="0.25">
      <c r="A326" s="103" t="s">
        <v>966</v>
      </c>
      <c r="B326" s="103"/>
    </row>
    <row r="327" spans="1:2" s="321" customFormat="1" x14ac:dyDescent="0.25">
      <c r="A327" s="103" t="s">
        <v>426</v>
      </c>
      <c r="B327" s="103"/>
    </row>
    <row r="328" spans="1:2" s="321" customFormat="1" x14ac:dyDescent="0.25">
      <c r="A328" s="103" t="s">
        <v>1178</v>
      </c>
      <c r="B328" s="103"/>
    </row>
    <row r="329" spans="1:2" s="321" customFormat="1" x14ac:dyDescent="0.25">
      <c r="A329" s="103" t="s">
        <v>1200</v>
      </c>
      <c r="B329" s="103"/>
    </row>
    <row r="330" spans="1:2" s="321" customFormat="1" x14ac:dyDescent="0.25">
      <c r="A330" s="103" t="s">
        <v>1172</v>
      </c>
      <c r="B330" s="103"/>
    </row>
    <row r="331" spans="1:2" s="321" customFormat="1" x14ac:dyDescent="0.25">
      <c r="A331" s="103" t="s">
        <v>1215</v>
      </c>
      <c r="B331" s="103"/>
    </row>
    <row r="332" spans="1:2" s="321" customFormat="1" x14ac:dyDescent="0.25">
      <c r="A332" s="103" t="s">
        <v>763</v>
      </c>
      <c r="B332" s="103"/>
    </row>
    <row r="333" spans="1:2" s="321" customFormat="1" x14ac:dyDescent="0.25">
      <c r="A333" s="103" t="s">
        <v>1012</v>
      </c>
      <c r="B333" s="103"/>
    </row>
    <row r="334" spans="1:2" s="321" customFormat="1" x14ac:dyDescent="0.25">
      <c r="A334" s="103" t="s">
        <v>856</v>
      </c>
      <c r="B334" s="103"/>
    </row>
    <row r="335" spans="1:2" s="321" customFormat="1" x14ac:dyDescent="0.25">
      <c r="A335" s="103" t="s">
        <v>939</v>
      </c>
      <c r="B335" s="103"/>
    </row>
    <row r="336" spans="1:2" s="321" customFormat="1" x14ac:dyDescent="0.25">
      <c r="A336" s="103" t="s">
        <v>938</v>
      </c>
      <c r="B336" s="103"/>
    </row>
    <row r="337" spans="1:2" s="321" customFormat="1" x14ac:dyDescent="0.25">
      <c r="A337" s="103" t="s">
        <v>1073</v>
      </c>
      <c r="B337" s="103"/>
    </row>
    <row r="338" spans="1:2" s="321" customFormat="1" x14ac:dyDescent="0.25">
      <c r="A338" s="103" t="s">
        <v>834</v>
      </c>
      <c r="B338" s="103"/>
    </row>
    <row r="339" spans="1:2" s="321" customFormat="1" x14ac:dyDescent="0.25">
      <c r="A339" s="103" t="s">
        <v>1072</v>
      </c>
      <c r="B339" s="103"/>
    </row>
    <row r="340" spans="1:2" s="321" customFormat="1" x14ac:dyDescent="0.25">
      <c r="A340" s="103" t="s">
        <v>1312</v>
      </c>
      <c r="B340" s="103"/>
    </row>
    <row r="341" spans="1:2" s="321" customFormat="1" x14ac:dyDescent="0.25">
      <c r="A341" s="103" t="s">
        <v>1071</v>
      </c>
      <c r="B341" s="103"/>
    </row>
    <row r="342" spans="1:2" s="321" customFormat="1" x14ac:dyDescent="0.25">
      <c r="A342" s="103" t="s">
        <v>1177</v>
      </c>
      <c r="B342" s="103"/>
    </row>
    <row r="343" spans="1:2" s="321" customFormat="1" x14ac:dyDescent="0.25">
      <c r="A343" s="103" t="s">
        <v>1070</v>
      </c>
      <c r="B343" s="103"/>
    </row>
    <row r="344" spans="1:2" s="321" customFormat="1" x14ac:dyDescent="0.25">
      <c r="A344" s="103" t="s">
        <v>868</v>
      </c>
      <c r="B344" s="103"/>
    </row>
    <row r="345" spans="1:2" s="321" customFormat="1" x14ac:dyDescent="0.25">
      <c r="A345" s="103" t="s">
        <v>788</v>
      </c>
      <c r="B345" s="103"/>
    </row>
    <row r="346" spans="1:2" s="321" customFormat="1" x14ac:dyDescent="0.25">
      <c r="A346" s="103" t="s">
        <v>937</v>
      </c>
      <c r="B346" s="103"/>
    </row>
    <row r="347" spans="1:2" s="321" customFormat="1" x14ac:dyDescent="0.25">
      <c r="A347" s="103" t="s">
        <v>798</v>
      </c>
      <c r="B347" s="103"/>
    </row>
    <row r="348" spans="1:2" s="321" customFormat="1" x14ac:dyDescent="0.25">
      <c r="A348" s="103" t="s">
        <v>1069</v>
      </c>
      <c r="B348" s="103"/>
    </row>
    <row r="349" spans="1:2" s="321" customFormat="1" x14ac:dyDescent="0.25">
      <c r="A349" s="103" t="s">
        <v>1229</v>
      </c>
      <c r="B349" s="103"/>
    </row>
    <row r="350" spans="1:2" s="321" customFormat="1" x14ac:dyDescent="0.25">
      <c r="A350" s="103" t="s">
        <v>1199</v>
      </c>
      <c r="B350" s="103"/>
    </row>
    <row r="351" spans="1:2" s="321" customFormat="1" x14ac:dyDescent="0.25">
      <c r="A351" s="103" t="s">
        <v>867</v>
      </c>
      <c r="B351" s="103"/>
    </row>
    <row r="352" spans="1:2" s="321" customFormat="1" x14ac:dyDescent="0.25">
      <c r="A352" s="103" t="s">
        <v>1198</v>
      </c>
      <c r="B352" s="103"/>
    </row>
    <row r="353" spans="1:2" s="321" customFormat="1" x14ac:dyDescent="0.25">
      <c r="A353" s="103" t="s">
        <v>976</v>
      </c>
      <c r="B353" s="103"/>
    </row>
    <row r="354" spans="1:2" s="321" customFormat="1" x14ac:dyDescent="0.25">
      <c r="A354" s="103" t="s">
        <v>410</v>
      </c>
      <c r="B354" s="103"/>
    </row>
    <row r="355" spans="1:2" s="321" customFormat="1" x14ac:dyDescent="0.25">
      <c r="A355" s="103" t="s">
        <v>1189</v>
      </c>
      <c r="B355" s="103"/>
    </row>
    <row r="356" spans="1:2" s="321" customFormat="1" x14ac:dyDescent="0.25">
      <c r="A356" s="103" t="s">
        <v>1197</v>
      </c>
      <c r="B356" s="101"/>
    </row>
    <row r="357" spans="1:2" s="321" customFormat="1" x14ac:dyDescent="0.25">
      <c r="A357" s="103" t="s">
        <v>1228</v>
      </c>
    </row>
    <row r="358" spans="1:2" s="321" customFormat="1" x14ac:dyDescent="0.25">
      <c r="A358" s="103" t="s">
        <v>406</v>
      </c>
    </row>
    <row r="359" spans="1:2" s="321" customFormat="1" x14ac:dyDescent="0.25">
      <c r="A359" s="103" t="s">
        <v>1221</v>
      </c>
    </row>
    <row r="360" spans="1:2" s="321" customFormat="1" x14ac:dyDescent="0.25">
      <c r="A360" s="103" t="s">
        <v>1031</v>
      </c>
      <c r="B360" s="103"/>
    </row>
    <row r="361" spans="1:2" s="321" customFormat="1" x14ac:dyDescent="0.25">
      <c r="A361" s="103" t="s">
        <v>1068</v>
      </c>
      <c r="B361" s="103"/>
    </row>
    <row r="362" spans="1:2" s="321" customFormat="1" x14ac:dyDescent="0.25">
      <c r="A362" s="103" t="s">
        <v>762</v>
      </c>
      <c r="B362" s="103"/>
    </row>
    <row r="363" spans="1:2" s="321" customFormat="1" x14ac:dyDescent="0.25">
      <c r="A363" s="103" t="s">
        <v>773</v>
      </c>
      <c r="B363" s="103"/>
    </row>
    <row r="364" spans="1:2" s="321" customFormat="1" x14ac:dyDescent="0.25">
      <c r="A364" s="103" t="s">
        <v>957</v>
      </c>
      <c r="B364" s="103"/>
    </row>
    <row r="365" spans="1:2" s="321" customFormat="1" x14ac:dyDescent="0.25">
      <c r="A365" s="103" t="s">
        <v>1330</v>
      </c>
      <c r="B365" s="103"/>
    </row>
    <row r="366" spans="1:2" s="321" customFormat="1" x14ac:dyDescent="0.25">
      <c r="A366" s="103" t="s">
        <v>887</v>
      </c>
      <c r="B366" s="103"/>
    </row>
    <row r="367" spans="1:2" s="321" customFormat="1" x14ac:dyDescent="0.25">
      <c r="A367" s="103" t="s">
        <v>927</v>
      </c>
      <c r="B367" s="103"/>
    </row>
    <row r="368" spans="1:2" s="321" customFormat="1" x14ac:dyDescent="0.25">
      <c r="A368" s="103" t="s">
        <v>908</v>
      </c>
      <c r="B368" s="103"/>
    </row>
    <row r="369" spans="1:2" s="321" customFormat="1" x14ac:dyDescent="0.25">
      <c r="A369" s="103" t="s">
        <v>936</v>
      </c>
      <c r="B369" s="103"/>
    </row>
    <row r="370" spans="1:2" s="321" customFormat="1" x14ac:dyDescent="0.25">
      <c r="A370" s="103" t="s">
        <v>1067</v>
      </c>
      <c r="B370" s="103"/>
    </row>
    <row r="371" spans="1:2" s="321" customFormat="1" x14ac:dyDescent="0.25">
      <c r="A371" s="103" t="s">
        <v>975</v>
      </c>
      <c r="B371" s="103"/>
    </row>
    <row r="372" spans="1:2" s="321" customFormat="1" x14ac:dyDescent="0.25">
      <c r="A372" s="103" t="s">
        <v>779</v>
      </c>
      <c r="B372" s="103"/>
    </row>
    <row r="373" spans="1:2" s="321" customFormat="1" x14ac:dyDescent="0.25">
      <c r="A373" s="103" t="s">
        <v>824</v>
      </c>
      <c r="B373" s="103"/>
    </row>
    <row r="374" spans="1:2" s="321" customFormat="1" x14ac:dyDescent="0.25">
      <c r="A374" s="103" t="s">
        <v>907</v>
      </c>
      <c r="B374" s="103"/>
    </row>
    <row r="375" spans="1:2" s="321" customFormat="1" x14ac:dyDescent="0.25">
      <c r="A375" s="103" t="s">
        <v>1066</v>
      </c>
      <c r="B375" s="103"/>
    </row>
    <row r="376" spans="1:2" s="321" customFormat="1" x14ac:dyDescent="0.25">
      <c r="A376" s="103" t="s">
        <v>855</v>
      </c>
      <c r="B376" s="103"/>
    </row>
    <row r="377" spans="1:2" s="321" customFormat="1" x14ac:dyDescent="0.25">
      <c r="A377" s="103" t="s">
        <v>1176</v>
      </c>
      <c r="B377" s="103"/>
    </row>
    <row r="378" spans="1:2" s="321" customFormat="1" x14ac:dyDescent="0.25">
      <c r="A378" s="103" t="s">
        <v>906</v>
      </c>
      <c r="B378" s="103"/>
    </row>
    <row r="379" spans="1:2" s="321" customFormat="1" x14ac:dyDescent="0.25">
      <c r="A379" s="103" t="s">
        <v>1196</v>
      </c>
      <c r="B379" s="103"/>
    </row>
    <row r="380" spans="1:2" s="321" customFormat="1" x14ac:dyDescent="0.25">
      <c r="A380" s="103" t="s">
        <v>1145</v>
      </c>
      <c r="B380" s="103"/>
    </row>
    <row r="381" spans="1:2" s="321" customFormat="1" x14ac:dyDescent="0.25">
      <c r="A381" s="103" t="s">
        <v>1164</v>
      </c>
      <c r="B381" s="103"/>
    </row>
    <row r="382" spans="1:2" s="321" customFormat="1" x14ac:dyDescent="0.25">
      <c r="A382" s="103" t="s">
        <v>806</v>
      </c>
      <c r="B382" s="103"/>
    </row>
    <row r="383" spans="1:2" s="321" customFormat="1" x14ac:dyDescent="0.25">
      <c r="A383" s="103" t="s">
        <v>877</v>
      </c>
      <c r="B383" s="103"/>
    </row>
    <row r="384" spans="1:2" s="321" customFormat="1" x14ac:dyDescent="0.25">
      <c r="A384" s="103" t="s">
        <v>787</v>
      </c>
      <c r="B384" s="103"/>
    </row>
    <row r="385" spans="1:2" s="321" customFormat="1" x14ac:dyDescent="0.25">
      <c r="A385" s="103" t="s">
        <v>933</v>
      </c>
      <c r="B385" s="103"/>
    </row>
    <row r="386" spans="1:2" s="321" customFormat="1" x14ac:dyDescent="0.25">
      <c r="A386" s="103" t="s">
        <v>378</v>
      </c>
      <c r="B386" s="103"/>
    </row>
    <row r="387" spans="1:2" s="321" customFormat="1" x14ac:dyDescent="0.25">
      <c r="A387" s="103" t="s">
        <v>961</v>
      </c>
      <c r="B387" s="103"/>
    </row>
    <row r="388" spans="1:2" s="321" customFormat="1" x14ac:dyDescent="0.25">
      <c r="A388" s="103" t="s">
        <v>797</v>
      </c>
      <c r="B388" s="103"/>
    </row>
    <row r="389" spans="1:2" s="321" customFormat="1" x14ac:dyDescent="0.25">
      <c r="A389" s="103" t="s">
        <v>1065</v>
      </c>
      <c r="B389" s="103"/>
    </row>
    <row r="390" spans="1:2" s="321" customFormat="1" x14ac:dyDescent="0.25">
      <c r="A390" s="103" t="s">
        <v>1064</v>
      </c>
      <c r="B390" s="103"/>
    </row>
    <row r="391" spans="1:2" s="321" customFormat="1" x14ac:dyDescent="0.25">
      <c r="A391" s="103" t="s">
        <v>1063</v>
      </c>
      <c r="B391" s="103"/>
    </row>
    <row r="392" spans="1:2" s="321" customFormat="1" x14ac:dyDescent="0.25">
      <c r="A392" s="103" t="s">
        <v>959</v>
      </c>
      <c r="B392" s="103"/>
    </row>
    <row r="393" spans="1:2" s="321" customFormat="1" x14ac:dyDescent="0.25">
      <c r="A393" s="103" t="s">
        <v>1317</v>
      </c>
      <c r="B393" s="103"/>
    </row>
    <row r="394" spans="1:2" s="321" customFormat="1" x14ac:dyDescent="0.25">
      <c r="A394" s="103" t="s">
        <v>926</v>
      </c>
      <c r="B394" s="103"/>
    </row>
    <row r="395" spans="1:2" s="321" customFormat="1" x14ac:dyDescent="0.25">
      <c r="A395" s="103" t="s">
        <v>365</v>
      </c>
      <c r="B395" s="103"/>
    </row>
    <row r="396" spans="1:2" s="321" customFormat="1" x14ac:dyDescent="0.25">
      <c r="A396" s="103" t="s">
        <v>1011</v>
      </c>
      <c r="B396" s="103"/>
    </row>
    <row r="397" spans="1:2" s="321" customFormat="1" x14ac:dyDescent="0.25">
      <c r="A397" s="103" t="s">
        <v>1318</v>
      </c>
      <c r="B397" s="103"/>
    </row>
    <row r="398" spans="1:2" s="321" customFormat="1" x14ac:dyDescent="0.25">
      <c r="A398" s="103" t="s">
        <v>363</v>
      </c>
      <c r="B398" s="103"/>
    </row>
    <row r="399" spans="1:2" s="321" customFormat="1" x14ac:dyDescent="0.25">
      <c r="A399" s="103" t="s">
        <v>901</v>
      </c>
      <c r="B399" s="103"/>
    </row>
    <row r="400" spans="1:2" s="321" customFormat="1" x14ac:dyDescent="0.25">
      <c r="A400" s="103" t="s">
        <v>341</v>
      </c>
      <c r="B400" s="103"/>
    </row>
    <row r="401" spans="1:2" s="321" customFormat="1" x14ac:dyDescent="0.25">
      <c r="A401" s="103" t="s">
        <v>854</v>
      </c>
      <c r="B401" s="103"/>
    </row>
    <row r="402" spans="1:2" s="321" customFormat="1" x14ac:dyDescent="0.25">
      <c r="A402" s="103" t="s">
        <v>761</v>
      </c>
      <c r="B402" s="103"/>
    </row>
    <row r="403" spans="1:2" s="321" customFormat="1" x14ac:dyDescent="0.25">
      <c r="A403" s="103" t="s">
        <v>853</v>
      </c>
      <c r="B403" s="103"/>
    </row>
    <row r="404" spans="1:2" s="321" customFormat="1" x14ac:dyDescent="0.25">
      <c r="A404" s="103" t="s">
        <v>974</v>
      </c>
      <c r="B404" s="103"/>
    </row>
    <row r="405" spans="1:2" s="321" customFormat="1" x14ac:dyDescent="0.25">
      <c r="A405" s="103" t="s">
        <v>883</v>
      </c>
      <c r="B405" s="103"/>
    </row>
    <row r="406" spans="1:2" s="321" customFormat="1" x14ac:dyDescent="0.25">
      <c r="A406" s="103" t="s">
        <v>320</v>
      </c>
      <c r="B406" s="103"/>
    </row>
    <row r="407" spans="1:2" s="321" customFormat="1" x14ac:dyDescent="0.25">
      <c r="A407" s="103" t="s">
        <v>1062</v>
      </c>
      <c r="B407" s="103"/>
    </row>
    <row r="408" spans="1:2" s="321" customFormat="1" x14ac:dyDescent="0.25">
      <c r="A408" s="103" t="s">
        <v>1061</v>
      </c>
      <c r="B408" s="103"/>
    </row>
    <row r="409" spans="1:2" s="321" customFormat="1" x14ac:dyDescent="0.25">
      <c r="A409" s="103" t="s">
        <v>747</v>
      </c>
      <c r="B409" s="103"/>
    </row>
    <row r="410" spans="1:2" s="321" customFormat="1" x14ac:dyDescent="0.25">
      <c r="A410" s="103" t="s">
        <v>1060</v>
      </c>
      <c r="B410" s="103"/>
    </row>
    <row r="411" spans="1:2" s="321" customFormat="1" x14ac:dyDescent="0.25">
      <c r="A411" s="103" t="s">
        <v>935</v>
      </c>
      <c r="B411" s="103"/>
    </row>
    <row r="412" spans="1:2" s="321" customFormat="1" x14ac:dyDescent="0.25">
      <c r="A412" s="103" t="s">
        <v>875</v>
      </c>
      <c r="B412" s="103"/>
    </row>
    <row r="413" spans="1:2" s="321" customFormat="1" x14ac:dyDescent="0.25">
      <c r="A413" s="103" t="s">
        <v>873</v>
      </c>
      <c r="B413" s="103"/>
    </row>
    <row r="414" spans="1:2" s="321" customFormat="1" x14ac:dyDescent="0.25">
      <c r="A414" s="103" t="s">
        <v>833</v>
      </c>
      <c r="B414" s="103"/>
    </row>
    <row r="415" spans="1:2" s="321" customFormat="1" x14ac:dyDescent="0.25">
      <c r="A415" s="103" t="s">
        <v>923</v>
      </c>
      <c r="B415" s="103"/>
    </row>
    <row r="416" spans="1:2" s="321" customFormat="1" x14ac:dyDescent="0.25">
      <c r="A416" s="103" t="s">
        <v>973</v>
      </c>
      <c r="B416" s="101"/>
    </row>
    <row r="417" spans="1:2" s="321" customFormat="1" x14ac:dyDescent="0.25">
      <c r="A417" s="103" t="s">
        <v>1227</v>
      </c>
    </row>
    <row r="418" spans="1:2" s="321" customFormat="1" x14ac:dyDescent="0.25">
      <c r="A418" s="103" t="s">
        <v>866</v>
      </c>
    </row>
    <row r="419" spans="1:2" s="321" customFormat="1" x14ac:dyDescent="0.25">
      <c r="A419" s="103" t="s">
        <v>294</v>
      </c>
    </row>
    <row r="420" spans="1:2" s="321" customFormat="1" x14ac:dyDescent="0.25">
      <c r="A420" s="103" t="s">
        <v>886</v>
      </c>
      <c r="B420" s="103"/>
    </row>
    <row r="421" spans="1:2" s="321" customFormat="1" x14ac:dyDescent="0.25">
      <c r="A421" s="103" t="s">
        <v>1059</v>
      </c>
      <c r="B421" s="103"/>
    </row>
    <row r="422" spans="1:2" s="321" customFormat="1" x14ac:dyDescent="0.25">
      <c r="A422" s="103" t="s">
        <v>851</v>
      </c>
      <c r="B422" s="103"/>
    </row>
    <row r="423" spans="1:2" s="321" customFormat="1" x14ac:dyDescent="0.25">
      <c r="A423" s="103" t="s">
        <v>275</v>
      </c>
      <c r="B423" s="103"/>
    </row>
    <row r="424" spans="1:2" s="321" customFormat="1" x14ac:dyDescent="0.25">
      <c r="A424" s="103" t="s">
        <v>1195</v>
      </c>
      <c r="B424" s="103"/>
    </row>
    <row r="425" spans="1:2" s="321" customFormat="1" x14ac:dyDescent="0.25">
      <c r="A425" s="103" t="s">
        <v>1035</v>
      </c>
      <c r="B425" s="101"/>
    </row>
    <row r="426" spans="1:2" s="321" customFormat="1" x14ac:dyDescent="0.25">
      <c r="A426" s="103" t="s">
        <v>1194</v>
      </c>
    </row>
    <row r="427" spans="1:2" s="321" customFormat="1" x14ac:dyDescent="0.25">
      <c r="A427" s="103" t="s">
        <v>1010</v>
      </c>
    </row>
    <row r="428" spans="1:2" s="321" customFormat="1" x14ac:dyDescent="0.25">
      <c r="A428" s="103" t="s">
        <v>1175</v>
      </c>
    </row>
    <row r="429" spans="1:2" s="321" customFormat="1" x14ac:dyDescent="0.25">
      <c r="A429" s="103" t="s">
        <v>972</v>
      </c>
    </row>
    <row r="430" spans="1:2" s="321" customFormat="1" x14ac:dyDescent="0.25">
      <c r="A430" s="103" t="s">
        <v>844</v>
      </c>
      <c r="B430" s="101"/>
    </row>
    <row r="431" spans="1:2" s="321" customFormat="1" x14ac:dyDescent="0.25">
      <c r="A431" s="103" t="s">
        <v>265</v>
      </c>
    </row>
    <row r="432" spans="1:2" s="321" customFormat="1" x14ac:dyDescent="0.25">
      <c r="A432" s="103" t="s">
        <v>831</v>
      </c>
    </row>
    <row r="433" spans="1:2" s="321" customFormat="1" x14ac:dyDescent="0.25">
      <c r="A433" s="103" t="s">
        <v>246</v>
      </c>
    </row>
    <row r="434" spans="1:2" s="321" customFormat="1" x14ac:dyDescent="0.25">
      <c r="A434" s="103" t="s">
        <v>1058</v>
      </c>
      <c r="B434" s="103"/>
    </row>
    <row r="435" spans="1:2" s="321" customFormat="1" x14ac:dyDescent="0.25">
      <c r="A435" s="103" t="s">
        <v>827</v>
      </c>
      <c r="B435" s="103"/>
    </row>
    <row r="436" spans="1:2" s="321" customFormat="1" x14ac:dyDescent="0.25">
      <c r="A436" s="103" t="s">
        <v>240</v>
      </c>
      <c r="B436" s="103"/>
    </row>
    <row r="437" spans="1:2" s="321" customFormat="1" x14ac:dyDescent="0.25">
      <c r="A437" s="103" t="s">
        <v>1057</v>
      </c>
      <c r="B437" s="103"/>
    </row>
    <row r="438" spans="1:2" s="321" customFormat="1" x14ac:dyDescent="0.25">
      <c r="A438" s="103" t="s">
        <v>845</v>
      </c>
      <c r="B438" s="103"/>
    </row>
    <row r="439" spans="1:2" s="321" customFormat="1" x14ac:dyDescent="0.25">
      <c r="A439" s="103" t="s">
        <v>1056</v>
      </c>
      <c r="B439" s="103"/>
    </row>
    <row r="440" spans="1:2" s="321" customFormat="1" x14ac:dyDescent="0.25">
      <c r="A440" s="103" t="s">
        <v>760</v>
      </c>
      <c r="B440" s="103"/>
    </row>
    <row r="441" spans="1:2" s="321" customFormat="1" x14ac:dyDescent="0.25">
      <c r="A441" s="103" t="s">
        <v>796</v>
      </c>
      <c r="B441" s="103"/>
    </row>
    <row r="442" spans="1:2" s="321" customFormat="1" x14ac:dyDescent="0.25">
      <c r="A442" s="103" t="s">
        <v>885</v>
      </c>
      <c r="B442" s="101"/>
    </row>
    <row r="443" spans="1:2" s="321" customFormat="1" x14ac:dyDescent="0.25">
      <c r="A443" s="103" t="s">
        <v>832</v>
      </c>
    </row>
    <row r="444" spans="1:2" s="321" customFormat="1" x14ac:dyDescent="0.25">
      <c r="A444" s="103" t="s">
        <v>1034</v>
      </c>
    </row>
    <row r="445" spans="1:2" s="321" customFormat="1" x14ac:dyDescent="0.25">
      <c r="A445" s="103" t="s">
        <v>828</v>
      </c>
    </row>
    <row r="446" spans="1:2" s="321" customFormat="1" x14ac:dyDescent="0.25">
      <c r="A446" s="103" t="s">
        <v>971</v>
      </c>
      <c r="B446" s="101"/>
    </row>
    <row r="447" spans="1:2" s="321" customFormat="1" x14ac:dyDescent="0.25">
      <c r="A447" s="103" t="s">
        <v>1009</v>
      </c>
    </row>
    <row r="448" spans="1:2" s="321" customFormat="1" x14ac:dyDescent="0.25">
      <c r="A448" s="103" t="s">
        <v>795</v>
      </c>
    </row>
    <row r="449" spans="1:2" s="321" customFormat="1" x14ac:dyDescent="0.25">
      <c r="A449" s="103" t="s">
        <v>1173</v>
      </c>
    </row>
    <row r="450" spans="1:2" s="321" customFormat="1" x14ac:dyDescent="0.25">
      <c r="A450" s="103" t="s">
        <v>1144</v>
      </c>
    </row>
    <row r="451" spans="1:2" s="321" customFormat="1" x14ac:dyDescent="0.25">
      <c r="A451" s="103" t="s">
        <v>233</v>
      </c>
      <c r="B451" s="103"/>
    </row>
    <row r="452" spans="1:2" s="321" customFormat="1" x14ac:dyDescent="0.25">
      <c r="A452" s="103" t="s">
        <v>822</v>
      </c>
      <c r="B452" s="103"/>
    </row>
    <row r="453" spans="1:2" s="321" customFormat="1" x14ac:dyDescent="0.25">
      <c r="A453" s="103" t="s">
        <v>228</v>
      </c>
      <c r="B453" s="103"/>
    </row>
    <row r="454" spans="1:2" s="321" customFormat="1" x14ac:dyDescent="0.25">
      <c r="A454" s="103" t="s">
        <v>1055</v>
      </c>
      <c r="B454" s="103"/>
    </row>
    <row r="455" spans="1:2" s="321" customFormat="1" x14ac:dyDescent="0.25">
      <c r="A455" s="103" t="s">
        <v>1054</v>
      </c>
      <c r="B455" s="103"/>
    </row>
    <row r="456" spans="1:2" s="321" customFormat="1" x14ac:dyDescent="0.25">
      <c r="A456" s="103" t="s">
        <v>759</v>
      </c>
      <c r="B456" s="103"/>
    </row>
    <row r="457" spans="1:2" s="321" customFormat="1" x14ac:dyDescent="0.25">
      <c r="A457" s="103" t="s">
        <v>221</v>
      </c>
      <c r="B457" s="103"/>
    </row>
    <row r="458" spans="1:2" s="321" customFormat="1" x14ac:dyDescent="0.25">
      <c r="A458" s="103" t="s">
        <v>884</v>
      </c>
      <c r="B458" s="103"/>
    </row>
    <row r="459" spans="1:2" s="321" customFormat="1" x14ac:dyDescent="0.25">
      <c r="A459" s="103" t="s">
        <v>212</v>
      </c>
      <c r="B459" s="103"/>
    </row>
    <row r="460" spans="1:2" s="321" customFormat="1" x14ac:dyDescent="0.25">
      <c r="A460" s="103" t="s">
        <v>1007</v>
      </c>
      <c r="B460" s="103"/>
    </row>
    <row r="461" spans="1:2" s="321" customFormat="1" x14ac:dyDescent="0.25">
      <c r="A461" s="103" t="s">
        <v>843</v>
      </c>
      <c r="B461" s="103"/>
    </row>
    <row r="462" spans="1:2" s="321" customFormat="1" x14ac:dyDescent="0.25">
      <c r="A462" s="103" t="s">
        <v>794</v>
      </c>
      <c r="B462" s="103"/>
    </row>
    <row r="463" spans="1:2" s="321" customFormat="1" x14ac:dyDescent="0.25">
      <c r="A463" s="103" t="s">
        <v>199</v>
      </c>
      <c r="B463" s="103"/>
    </row>
    <row r="464" spans="1:2" s="321" customFormat="1" x14ac:dyDescent="0.25">
      <c r="A464" s="103" t="s">
        <v>768</v>
      </c>
      <c r="B464" s="103"/>
    </row>
    <row r="465" spans="1:2" s="321" customFormat="1" x14ac:dyDescent="0.25">
      <c r="A465" s="103" t="s">
        <v>1053</v>
      </c>
      <c r="B465" s="103"/>
    </row>
    <row r="466" spans="1:2" s="321" customFormat="1" x14ac:dyDescent="0.25">
      <c r="A466" s="103" t="s">
        <v>1052</v>
      </c>
      <c r="B466" s="103"/>
    </row>
    <row r="467" spans="1:2" s="321" customFormat="1" x14ac:dyDescent="0.25">
      <c r="A467" s="103" t="s">
        <v>1187</v>
      </c>
      <c r="B467" s="103"/>
    </row>
    <row r="468" spans="1:2" s="321" customFormat="1" x14ac:dyDescent="0.25">
      <c r="A468" s="103" t="s">
        <v>1051</v>
      </c>
      <c r="B468" s="103"/>
    </row>
    <row r="469" spans="1:2" s="321" customFormat="1" x14ac:dyDescent="0.25">
      <c r="A469" s="103" t="s">
        <v>852</v>
      </c>
      <c r="B469" s="103"/>
    </row>
    <row r="470" spans="1:2" s="321" customFormat="1" x14ac:dyDescent="0.25">
      <c r="A470" s="103" t="s">
        <v>1004</v>
      </c>
      <c r="B470" s="103"/>
    </row>
    <row r="471" spans="1:2" s="321" customFormat="1" x14ac:dyDescent="0.25">
      <c r="A471" s="103" t="s">
        <v>187</v>
      </c>
      <c r="B471" s="103"/>
    </row>
    <row r="472" spans="1:2" s="321" customFormat="1" x14ac:dyDescent="0.25">
      <c r="A472" s="103" t="s">
        <v>970</v>
      </c>
      <c r="B472" s="103"/>
    </row>
    <row r="473" spans="1:2" s="321" customFormat="1" x14ac:dyDescent="0.25">
      <c r="A473" s="103" t="s">
        <v>876</v>
      </c>
      <c r="B473" s="103"/>
    </row>
    <row r="474" spans="1:2" s="321" customFormat="1" x14ac:dyDescent="0.25">
      <c r="A474" s="103" t="s">
        <v>805</v>
      </c>
      <c r="B474" s="101"/>
    </row>
    <row r="475" spans="1:2" s="321" customFormat="1" x14ac:dyDescent="0.25">
      <c r="A475" s="103" t="s">
        <v>830</v>
      </c>
    </row>
    <row r="476" spans="1:2" s="321" customFormat="1" x14ac:dyDescent="0.25">
      <c r="A476" s="103" t="s">
        <v>1130</v>
      </c>
    </row>
    <row r="477" spans="1:2" s="321" customFormat="1" x14ac:dyDescent="0.25">
      <c r="A477" s="103" t="s">
        <v>182</v>
      </c>
    </row>
    <row r="478" spans="1:2" s="321" customFormat="1" x14ac:dyDescent="0.25">
      <c r="A478" s="103" t="s">
        <v>1219</v>
      </c>
      <c r="B478" s="101"/>
    </row>
    <row r="479" spans="1:2" s="321" customFormat="1" x14ac:dyDescent="0.25">
      <c r="A479" s="103" t="s">
        <v>1143</v>
      </c>
    </row>
    <row r="480" spans="1:2" s="321" customFormat="1" x14ac:dyDescent="0.25">
      <c r="A480" s="103" t="s">
        <v>1142</v>
      </c>
    </row>
    <row r="481" spans="1:2" s="321" customFormat="1" x14ac:dyDescent="0.25">
      <c r="A481" s="103" t="s">
        <v>778</v>
      </c>
    </row>
    <row r="482" spans="1:2" s="321" customFormat="1" x14ac:dyDescent="0.25">
      <c r="A482" s="103" t="s">
        <v>175</v>
      </c>
    </row>
    <row r="483" spans="1:2" s="321" customFormat="1" x14ac:dyDescent="0.25">
      <c r="A483" s="103" t="s">
        <v>934</v>
      </c>
      <c r="B483" s="103"/>
    </row>
    <row r="484" spans="1:2" s="321" customFormat="1" x14ac:dyDescent="0.25">
      <c r="A484" s="103" t="s">
        <v>1050</v>
      </c>
      <c r="B484" s="103"/>
    </row>
    <row r="485" spans="1:2" s="321" customFormat="1" x14ac:dyDescent="0.25">
      <c r="A485" s="103" t="s">
        <v>757</v>
      </c>
      <c r="B485" s="103"/>
    </row>
    <row r="486" spans="1:2" s="321" customFormat="1" x14ac:dyDescent="0.25">
      <c r="A486" s="103" t="s">
        <v>1319</v>
      </c>
      <c r="B486" s="103"/>
    </row>
    <row r="487" spans="1:2" s="321" customFormat="1" x14ac:dyDescent="0.25">
      <c r="A487" s="103" t="s">
        <v>1049</v>
      </c>
      <c r="B487" s="103"/>
    </row>
    <row r="488" spans="1:2" s="321" customFormat="1" x14ac:dyDescent="0.25">
      <c r="A488" s="103" t="s">
        <v>874</v>
      </c>
      <c r="B488" s="103"/>
    </row>
    <row r="489" spans="1:2" s="321" customFormat="1" x14ac:dyDescent="0.25">
      <c r="A489" s="103" t="s">
        <v>1162</v>
      </c>
      <c r="B489" s="103"/>
    </row>
    <row r="490" spans="1:2" s="321" customFormat="1" x14ac:dyDescent="0.25">
      <c r="A490" s="103" t="s">
        <v>1354</v>
      </c>
      <c r="B490" s="103"/>
    </row>
    <row r="491" spans="1:2" s="321" customFormat="1" x14ac:dyDescent="0.25">
      <c r="A491" s="103" t="s">
        <v>999</v>
      </c>
      <c r="B491" s="103"/>
    </row>
    <row r="492" spans="1:2" s="321" customFormat="1" x14ac:dyDescent="0.25">
      <c r="A492" s="103" t="s">
        <v>771</v>
      </c>
      <c r="B492" s="103"/>
    </row>
    <row r="493" spans="1:2" s="321" customFormat="1" x14ac:dyDescent="0.25">
      <c r="A493" s="103" t="s">
        <v>169</v>
      </c>
      <c r="B493" s="103"/>
    </row>
    <row r="494" spans="1:2" s="321" customFormat="1" x14ac:dyDescent="0.25">
      <c r="A494" s="103" t="s">
        <v>813</v>
      </c>
      <c r="B494" s="103"/>
    </row>
    <row r="495" spans="1:2" s="321" customFormat="1" x14ac:dyDescent="0.25">
      <c r="A495" s="103" t="s">
        <v>161</v>
      </c>
      <c r="B495" s="103"/>
    </row>
    <row r="496" spans="1:2" s="321" customFormat="1" x14ac:dyDescent="0.25">
      <c r="A496" s="103" t="s">
        <v>786</v>
      </c>
      <c r="B496" s="103"/>
    </row>
    <row r="497" spans="1:2" s="321" customFormat="1" x14ac:dyDescent="0.25">
      <c r="A497" s="103" t="s">
        <v>969</v>
      </c>
      <c r="B497" s="103"/>
    </row>
    <row r="498" spans="1:2" s="321" customFormat="1" x14ac:dyDescent="0.25">
      <c r="A498" s="103" t="s">
        <v>905</v>
      </c>
      <c r="B498" s="103"/>
    </row>
    <row r="499" spans="1:2" s="321" customFormat="1" x14ac:dyDescent="0.25">
      <c r="A499" s="103" t="s">
        <v>1030</v>
      </c>
      <c r="B499" s="103"/>
    </row>
    <row r="500" spans="1:2" s="321" customFormat="1" x14ac:dyDescent="0.25">
      <c r="A500" s="103" t="s">
        <v>1225</v>
      </c>
      <c r="B500" s="103"/>
    </row>
    <row r="501" spans="1:2" s="321" customFormat="1" x14ac:dyDescent="0.25">
      <c r="A501" s="103" t="s">
        <v>904</v>
      </c>
      <c r="B501" s="103"/>
    </row>
    <row r="502" spans="1:2" s="321" customFormat="1" x14ac:dyDescent="0.25">
      <c r="A502" s="103" t="s">
        <v>804</v>
      </c>
      <c r="B502" s="103"/>
    </row>
    <row r="503" spans="1:2" s="321" customFormat="1" x14ac:dyDescent="0.25">
      <c r="A503" s="103" t="s">
        <v>802</v>
      </c>
      <c r="B503" s="103"/>
    </row>
    <row r="504" spans="1:2" s="321" customFormat="1" x14ac:dyDescent="0.25">
      <c r="A504" s="103" t="s">
        <v>147</v>
      </c>
      <c r="B504" s="103"/>
    </row>
    <row r="505" spans="1:2" s="321" customFormat="1" x14ac:dyDescent="0.25">
      <c r="A505" s="103" t="s">
        <v>1048</v>
      </c>
      <c r="B505" s="103"/>
    </row>
    <row r="506" spans="1:2" s="321" customFormat="1" x14ac:dyDescent="0.25">
      <c r="A506" s="103" t="s">
        <v>903</v>
      </c>
      <c r="B506" s="103"/>
    </row>
    <row r="507" spans="1:2" s="321" customFormat="1" x14ac:dyDescent="0.25">
      <c r="A507" s="103" t="s">
        <v>968</v>
      </c>
      <c r="B507" s="103"/>
    </row>
    <row r="508" spans="1:2" s="321" customFormat="1" x14ac:dyDescent="0.25">
      <c r="A508" s="103" t="s">
        <v>772</v>
      </c>
      <c r="B508" s="103"/>
    </row>
    <row r="509" spans="1:2" s="321" customFormat="1" x14ac:dyDescent="0.25">
      <c r="A509" s="103" t="s">
        <v>882</v>
      </c>
      <c r="B509" s="103"/>
    </row>
    <row r="510" spans="1:2" s="321" customFormat="1" x14ac:dyDescent="0.25">
      <c r="A510" s="103" t="s">
        <v>1047</v>
      </c>
      <c r="B510" s="103"/>
    </row>
    <row r="511" spans="1:2" s="321" customFormat="1" x14ac:dyDescent="0.25">
      <c r="A511" s="103" t="s">
        <v>1192</v>
      </c>
      <c r="B511" s="103"/>
    </row>
    <row r="512" spans="1:2" s="321" customFormat="1" x14ac:dyDescent="0.25">
      <c r="A512" s="103" t="s">
        <v>1140</v>
      </c>
      <c r="B512" s="103"/>
    </row>
    <row r="513" spans="1:2" s="321" customFormat="1" x14ac:dyDescent="0.25">
      <c r="A513" s="103" t="s">
        <v>784</v>
      </c>
      <c r="B513" s="103"/>
    </row>
    <row r="514" spans="1:2" s="321" customFormat="1" x14ac:dyDescent="0.25">
      <c r="A514" s="103" t="s">
        <v>826</v>
      </c>
      <c r="B514" s="103"/>
    </row>
    <row r="515" spans="1:2" s="321" customFormat="1" x14ac:dyDescent="0.25">
      <c r="A515" s="103" t="s">
        <v>812</v>
      </c>
      <c r="B515" s="103"/>
    </row>
    <row r="516" spans="1:2" s="321" customFormat="1" x14ac:dyDescent="0.25">
      <c r="A516" s="103" t="s">
        <v>1046</v>
      </c>
      <c r="B516" s="103"/>
    </row>
    <row r="517" spans="1:2" s="321" customFormat="1" x14ac:dyDescent="0.25">
      <c r="A517" s="103" t="s">
        <v>1045</v>
      </c>
      <c r="B517" s="103"/>
    </row>
    <row r="518" spans="1:2" s="321" customFormat="1" x14ac:dyDescent="0.25">
      <c r="A518" s="103" t="s">
        <v>755</v>
      </c>
      <c r="B518" s="103"/>
    </row>
    <row r="519" spans="1:2" s="321" customFormat="1" x14ac:dyDescent="0.25">
      <c r="A519" s="103" t="s">
        <v>1044</v>
      </c>
      <c r="B519" s="103"/>
    </row>
    <row r="520" spans="1:2" s="321" customFormat="1" x14ac:dyDescent="0.25">
      <c r="A520" s="103" t="s">
        <v>967</v>
      </c>
      <c r="B520" s="103"/>
    </row>
    <row r="521" spans="1:2" s="321" customFormat="1" x14ac:dyDescent="0.25">
      <c r="A521" s="103" t="s">
        <v>1155</v>
      </c>
      <c r="B521" s="103"/>
    </row>
    <row r="522" spans="1:2" s="321" customFormat="1" x14ac:dyDescent="0.25">
      <c r="A522" s="103" t="s">
        <v>749</v>
      </c>
      <c r="B522" s="103"/>
    </row>
    <row r="523" spans="1:2" s="321" customFormat="1" x14ac:dyDescent="0.25">
      <c r="A523" s="103" t="s">
        <v>1042</v>
      </c>
      <c r="B523" s="103"/>
    </row>
    <row r="524" spans="1:2" s="321" customFormat="1" x14ac:dyDescent="0.25">
      <c r="A524" s="103" t="s">
        <v>1325</v>
      </c>
      <c r="B524" s="103"/>
    </row>
    <row r="525" spans="1:2" s="321" customFormat="1" x14ac:dyDescent="0.25">
      <c r="A525" s="103" t="s">
        <v>1211</v>
      </c>
      <c r="B525" s="103"/>
    </row>
    <row r="526" spans="1:2" s="321" customFormat="1" x14ac:dyDescent="0.25">
      <c r="A526" s="103" t="s">
        <v>1028</v>
      </c>
      <c r="B526" s="103"/>
    </row>
    <row r="527" spans="1:2" s="321" customFormat="1" x14ac:dyDescent="0.25">
      <c r="A527" s="103" t="s">
        <v>1170</v>
      </c>
      <c r="B527" s="103"/>
    </row>
    <row r="528" spans="1:2" s="321" customFormat="1" x14ac:dyDescent="0.25">
      <c r="A528" s="103" t="s">
        <v>1334</v>
      </c>
      <c r="B528" s="101"/>
    </row>
    <row r="529" spans="1:2" s="321" customFormat="1" x14ac:dyDescent="0.25">
      <c r="A529" s="103" t="s">
        <v>754</v>
      </c>
    </row>
    <row r="530" spans="1:2" s="321" customFormat="1" x14ac:dyDescent="0.25">
      <c r="A530" s="103" t="s">
        <v>770</v>
      </c>
    </row>
    <row r="531" spans="1:2" s="321" customFormat="1" x14ac:dyDescent="0.25">
      <c r="A531" s="103" t="s">
        <v>752</v>
      </c>
    </row>
    <row r="532" spans="1:2" s="321" customFormat="1" x14ac:dyDescent="0.25">
      <c r="A532" s="103" t="s">
        <v>1331</v>
      </c>
    </row>
    <row r="533" spans="1:2" s="321" customFormat="1" x14ac:dyDescent="0.25">
      <c r="A533" s="103" t="s">
        <v>139</v>
      </c>
    </row>
    <row r="534" spans="1:2" s="321" customFormat="1" x14ac:dyDescent="0.25">
      <c r="A534" s="103" t="s">
        <v>965</v>
      </c>
      <c r="B534" s="103"/>
    </row>
    <row r="535" spans="1:2" s="321" customFormat="1" x14ac:dyDescent="0.25">
      <c r="A535" s="103" t="s">
        <v>1321</v>
      </c>
      <c r="B535" s="103"/>
    </row>
    <row r="536" spans="1:2" s="321" customFormat="1" x14ac:dyDescent="0.25">
      <c r="A536" s="103" t="s">
        <v>810</v>
      </c>
      <c r="B536" s="103"/>
    </row>
    <row r="537" spans="1:2" s="321" customFormat="1" x14ac:dyDescent="0.25">
      <c r="A537" s="103" t="s">
        <v>781</v>
      </c>
      <c r="B537" s="103"/>
    </row>
    <row r="538" spans="1:2" s="321" customFormat="1" x14ac:dyDescent="0.25">
      <c r="A538" s="103" t="s">
        <v>748</v>
      </c>
      <c r="B538" s="103"/>
    </row>
    <row r="539" spans="1:2" s="321" customFormat="1" x14ac:dyDescent="0.25">
      <c r="A539" s="103" t="s">
        <v>902</v>
      </c>
      <c r="B539" s="103"/>
    </row>
    <row r="540" spans="1:2" s="321" customFormat="1" x14ac:dyDescent="0.25">
      <c r="A540" s="103" t="s">
        <v>900</v>
      </c>
      <c r="B540" s="103"/>
    </row>
    <row r="541" spans="1:2" s="321" customFormat="1" x14ac:dyDescent="0.25">
      <c r="A541" s="103"/>
      <c r="B541" s="103"/>
    </row>
    <row r="542" spans="1:2" s="321" customFormat="1" x14ac:dyDescent="0.25">
      <c r="A542" s="103"/>
      <c r="B542" s="103"/>
    </row>
    <row r="543" spans="1:2" s="321" customFormat="1" x14ac:dyDescent="0.25">
      <c r="A543" s="103"/>
      <c r="B543" s="103"/>
    </row>
    <row r="544" spans="1:2" s="321" customFormat="1" x14ac:dyDescent="0.25">
      <c r="A544" s="103"/>
      <c r="B544" s="103"/>
    </row>
    <row r="545" spans="1:2" s="321" customFormat="1" x14ac:dyDescent="0.25">
      <c r="A545" s="103"/>
      <c r="B545" s="103"/>
    </row>
    <row r="546" spans="1:2" s="321" customFormat="1" x14ac:dyDescent="0.25">
      <c r="A546" s="103"/>
      <c r="B546" s="103"/>
    </row>
    <row r="547" spans="1:2" s="321" customFormat="1" x14ac:dyDescent="0.25">
      <c r="A547" s="103"/>
      <c r="B547" s="103"/>
    </row>
    <row r="548" spans="1:2" s="321" customFormat="1" x14ac:dyDescent="0.25">
      <c r="A548" s="103"/>
      <c r="B548" s="103"/>
    </row>
    <row r="549" spans="1:2" s="321" customFormat="1" x14ac:dyDescent="0.25">
      <c r="A549" s="103"/>
      <c r="B549" s="103"/>
    </row>
    <row r="550" spans="1:2" s="321" customFormat="1" x14ac:dyDescent="0.25">
      <c r="A550" s="103"/>
      <c r="B550" s="103"/>
    </row>
    <row r="551" spans="1:2" s="321" customFormat="1" x14ac:dyDescent="0.25">
      <c r="A551" s="103"/>
      <c r="B551" s="103"/>
    </row>
    <row r="552" spans="1:2" s="321" customFormat="1" x14ac:dyDescent="0.25">
      <c r="A552" s="103"/>
      <c r="B552" s="103"/>
    </row>
    <row r="553" spans="1:2" s="321" customFormat="1" x14ac:dyDescent="0.25">
      <c r="A553" s="103"/>
      <c r="B553" s="103"/>
    </row>
    <row r="554" spans="1:2" s="321" customFormat="1" x14ac:dyDescent="0.25">
      <c r="A554" s="103"/>
      <c r="B554" s="103"/>
    </row>
    <row r="555" spans="1:2" s="321" customFormat="1" x14ac:dyDescent="0.25">
      <c r="A555" s="103"/>
      <c r="B555" s="103"/>
    </row>
    <row r="556" spans="1:2" s="321" customFormat="1" x14ac:dyDescent="0.25">
      <c r="A556" s="103"/>
      <c r="B556" s="103"/>
    </row>
    <row r="557" spans="1:2" s="321" customFormat="1" x14ac:dyDescent="0.25">
      <c r="A557" s="103"/>
      <c r="B557" s="103"/>
    </row>
    <row r="558" spans="1:2" s="321" customFormat="1" x14ac:dyDescent="0.25">
      <c r="A558" s="103"/>
      <c r="B558" s="103"/>
    </row>
    <row r="559" spans="1:2" s="321" customFormat="1" x14ac:dyDescent="0.25">
      <c r="A559" s="103"/>
      <c r="B559" s="101"/>
    </row>
    <row r="560" spans="1:2" s="321" customFormat="1" x14ac:dyDescent="0.25">
      <c r="A560" s="103"/>
    </row>
    <row r="561" spans="1:2" s="321" customFormat="1" x14ac:dyDescent="0.25">
      <c r="A561" s="103"/>
    </row>
    <row r="562" spans="1:2" s="321" customFormat="1" x14ac:dyDescent="0.25">
      <c r="A562" s="103"/>
    </row>
    <row r="563" spans="1:2" s="321" customFormat="1" x14ac:dyDescent="0.25">
      <c r="A563" s="103"/>
    </row>
    <row r="564" spans="1:2" s="321" customFormat="1" x14ac:dyDescent="0.25">
      <c r="A564" s="103"/>
      <c r="B564" s="103"/>
    </row>
    <row r="565" spans="1:2" s="321" customFormat="1" x14ac:dyDescent="0.25">
      <c r="A565" s="103"/>
      <c r="B565" s="103"/>
    </row>
    <row r="566" spans="1:2" s="321" customFormat="1" x14ac:dyDescent="0.25">
      <c r="A566" s="103"/>
      <c r="B566" s="103"/>
    </row>
    <row r="567" spans="1:2" s="321" customFormat="1" x14ac:dyDescent="0.25">
      <c r="A567" s="103"/>
      <c r="B567" s="103"/>
    </row>
    <row r="568" spans="1:2" s="321" customFormat="1" x14ac:dyDescent="0.25">
      <c r="A568" s="103"/>
      <c r="B568" s="103"/>
    </row>
    <row r="569" spans="1:2" s="321" customFormat="1" x14ac:dyDescent="0.25">
      <c r="A569" s="103"/>
      <c r="B569" s="103"/>
    </row>
    <row r="570" spans="1:2" s="321" customFormat="1" x14ac:dyDescent="0.25">
      <c r="A570" s="103"/>
      <c r="B570" s="103"/>
    </row>
    <row r="571" spans="1:2" s="321" customFormat="1" x14ac:dyDescent="0.25">
      <c r="A571" s="103"/>
      <c r="B571" s="103"/>
    </row>
    <row r="572" spans="1:2" s="321" customFormat="1" x14ac:dyDescent="0.25">
      <c r="A572" s="103"/>
      <c r="B572" s="103"/>
    </row>
    <row r="573" spans="1:2" s="321" customFormat="1" x14ac:dyDescent="0.25">
      <c r="A573" s="103"/>
      <c r="B573" s="103"/>
    </row>
    <row r="574" spans="1:2" s="321" customFormat="1" x14ac:dyDescent="0.25">
      <c r="A574" s="103"/>
      <c r="B574" s="103"/>
    </row>
    <row r="575" spans="1:2" s="321" customFormat="1" x14ac:dyDescent="0.25">
      <c r="A575" s="103"/>
      <c r="B575" s="103"/>
    </row>
    <row r="576" spans="1:2" s="321" customFormat="1" x14ac:dyDescent="0.25">
      <c r="A576" s="103"/>
      <c r="B576" s="103"/>
    </row>
    <row r="577" spans="1:2" s="321" customFormat="1" x14ac:dyDescent="0.25">
      <c r="A577" s="103"/>
      <c r="B577" s="101"/>
    </row>
    <row r="578" spans="1:2" s="321" customFormat="1" x14ac:dyDescent="0.25">
      <c r="A578" s="103"/>
    </row>
    <row r="579" spans="1:2" s="321" customFormat="1" x14ac:dyDescent="0.25">
      <c r="A579" s="103"/>
    </row>
    <row r="580" spans="1:2" s="321" customFormat="1" x14ac:dyDescent="0.25">
      <c r="A580" s="103"/>
    </row>
    <row r="581" spans="1:2" s="321" customFormat="1" x14ac:dyDescent="0.25">
      <c r="A581" s="103"/>
    </row>
    <row r="582" spans="1:2" s="321" customFormat="1" x14ac:dyDescent="0.25">
      <c r="A582" s="103"/>
      <c r="B582" s="103"/>
    </row>
    <row r="583" spans="1:2" s="321" customFormat="1" x14ac:dyDescent="0.25">
      <c r="A583" s="103"/>
      <c r="B583" s="103"/>
    </row>
    <row r="584" spans="1:2" s="321" customFormat="1" x14ac:dyDescent="0.25">
      <c r="A584" s="103"/>
      <c r="B584" s="103"/>
    </row>
    <row r="585" spans="1:2" s="321" customFormat="1" x14ac:dyDescent="0.25">
      <c r="A585" s="103"/>
      <c r="B585" s="103"/>
    </row>
    <row r="586" spans="1:2" s="321" customFormat="1" x14ac:dyDescent="0.25">
      <c r="A586" s="103"/>
      <c r="B586" s="103"/>
    </row>
    <row r="587" spans="1:2" s="321" customFormat="1" x14ac:dyDescent="0.25">
      <c r="A587" s="103"/>
      <c r="B587" s="103"/>
    </row>
    <row r="588" spans="1:2" s="321" customFormat="1" x14ac:dyDescent="0.25">
      <c r="A588" s="103"/>
      <c r="B588" s="103"/>
    </row>
    <row r="589" spans="1:2" s="321" customFormat="1" x14ac:dyDescent="0.25">
      <c r="A589" s="103"/>
      <c r="B589" s="103"/>
    </row>
    <row r="590" spans="1:2" s="321" customFormat="1" x14ac:dyDescent="0.25">
      <c r="A590" s="103"/>
      <c r="B590" s="103"/>
    </row>
    <row r="591" spans="1:2" s="321" customFormat="1" x14ac:dyDescent="0.25">
      <c r="A591" s="103"/>
      <c r="B591" s="103"/>
    </row>
    <row r="592" spans="1:2" s="321" customFormat="1" x14ac:dyDescent="0.25">
      <c r="A592" s="103"/>
      <c r="B592" s="103"/>
    </row>
    <row r="593" spans="1:2" s="321" customFormat="1" x14ac:dyDescent="0.25">
      <c r="A593" s="103"/>
      <c r="B593" s="103"/>
    </row>
    <row r="594" spans="1:2" s="321" customFormat="1" x14ac:dyDescent="0.25">
      <c r="A594" s="103"/>
      <c r="B594" s="103"/>
    </row>
    <row r="595" spans="1:2" s="321" customFormat="1" x14ac:dyDescent="0.25">
      <c r="A595" s="103"/>
      <c r="B595" s="103"/>
    </row>
    <row r="596" spans="1:2" s="321" customFormat="1" x14ac:dyDescent="0.25">
      <c r="A596" s="103"/>
      <c r="B596" s="103"/>
    </row>
    <row r="597" spans="1:2" s="321" customFormat="1" x14ac:dyDescent="0.25">
      <c r="A597" s="103"/>
      <c r="B597" s="103"/>
    </row>
    <row r="598" spans="1:2" s="321" customFormat="1" x14ac:dyDescent="0.25">
      <c r="A598" s="103"/>
      <c r="B598" s="103"/>
    </row>
    <row r="599" spans="1:2" s="321" customFormat="1" x14ac:dyDescent="0.25">
      <c r="A599" s="103"/>
      <c r="B599" s="103"/>
    </row>
    <row r="600" spans="1:2" s="321" customFormat="1" x14ac:dyDescent="0.25">
      <c r="A600" s="103"/>
      <c r="B600" s="103"/>
    </row>
    <row r="601" spans="1:2" s="321" customFormat="1" x14ac:dyDescent="0.25">
      <c r="A601" s="103"/>
      <c r="B601" s="103"/>
    </row>
    <row r="602" spans="1:2" s="321" customFormat="1" x14ac:dyDescent="0.25">
      <c r="A602" s="103"/>
      <c r="B602" s="103"/>
    </row>
    <row r="603" spans="1:2" s="321" customFormat="1" x14ac:dyDescent="0.25">
      <c r="A603" s="103"/>
      <c r="B603" s="103"/>
    </row>
    <row r="604" spans="1:2" s="321" customFormat="1" x14ac:dyDescent="0.25">
      <c r="A604" s="103"/>
      <c r="B604" s="103"/>
    </row>
    <row r="605" spans="1:2" s="321" customFormat="1" x14ac:dyDescent="0.25">
      <c r="A605" s="103"/>
      <c r="B605" s="103"/>
    </row>
    <row r="606" spans="1:2" s="321" customFormat="1" x14ac:dyDescent="0.25">
      <c r="A606" s="103"/>
      <c r="B606" s="103"/>
    </row>
    <row r="607" spans="1:2" s="321" customFormat="1" x14ac:dyDescent="0.25">
      <c r="A607" s="103"/>
      <c r="B607" s="103"/>
    </row>
    <row r="608" spans="1:2" s="321" customFormat="1" x14ac:dyDescent="0.25">
      <c r="A608" s="103"/>
      <c r="B608" s="103"/>
    </row>
    <row r="609" spans="1:2" s="321" customFormat="1" x14ac:dyDescent="0.25">
      <c r="A609" s="103"/>
      <c r="B609" s="103"/>
    </row>
    <row r="610" spans="1:2" s="321" customFormat="1" x14ac:dyDescent="0.25">
      <c r="A610" s="103"/>
      <c r="B610" s="103"/>
    </row>
    <row r="611" spans="1:2" s="321" customFormat="1" x14ac:dyDescent="0.25">
      <c r="A611" s="103"/>
      <c r="B611" s="103"/>
    </row>
    <row r="612" spans="1:2" s="321" customFormat="1" x14ac:dyDescent="0.25">
      <c r="A612" s="103"/>
      <c r="B612" s="103"/>
    </row>
    <row r="613" spans="1:2" s="321" customFormat="1" x14ac:dyDescent="0.25">
      <c r="A613" s="103"/>
      <c r="B613" s="103"/>
    </row>
    <row r="614" spans="1:2" s="321" customFormat="1" x14ac:dyDescent="0.25">
      <c r="A614" s="103"/>
      <c r="B614" s="103"/>
    </row>
    <row r="615" spans="1:2" s="321" customFormat="1" x14ac:dyDescent="0.25">
      <c r="A615" s="103"/>
      <c r="B615" s="101"/>
    </row>
    <row r="616" spans="1:2" s="321" customFormat="1" x14ac:dyDescent="0.25">
      <c r="A616" s="103"/>
    </row>
    <row r="617" spans="1:2" s="321" customFormat="1" x14ac:dyDescent="0.25">
      <c r="A617" s="103"/>
    </row>
    <row r="618" spans="1:2" s="321" customFormat="1" x14ac:dyDescent="0.25">
      <c r="A618" s="103"/>
    </row>
    <row r="619" spans="1:2" s="321" customFormat="1" x14ac:dyDescent="0.25">
      <c r="A619" s="103"/>
      <c r="B619" s="103"/>
    </row>
    <row r="620" spans="1:2" s="321" customFormat="1" x14ac:dyDescent="0.25">
      <c r="A620" s="103"/>
      <c r="B620" s="103"/>
    </row>
    <row r="621" spans="1:2" s="321" customFormat="1" x14ac:dyDescent="0.25">
      <c r="A621" s="103"/>
      <c r="B621" s="103"/>
    </row>
    <row r="622" spans="1:2" s="321" customFormat="1" x14ac:dyDescent="0.25">
      <c r="A622" s="103"/>
      <c r="B622" s="103"/>
    </row>
    <row r="623" spans="1:2" s="321" customFormat="1" x14ac:dyDescent="0.25">
      <c r="A623" s="103"/>
      <c r="B623" s="103"/>
    </row>
    <row r="624" spans="1:2" s="321" customFormat="1" x14ac:dyDescent="0.25">
      <c r="A624" s="103"/>
      <c r="B624" s="103"/>
    </row>
    <row r="625" spans="1:2" s="321" customFormat="1" x14ac:dyDescent="0.25">
      <c r="A625" s="103"/>
      <c r="B625" s="103"/>
    </row>
    <row r="626" spans="1:2" s="321" customFormat="1" x14ac:dyDescent="0.25">
      <c r="A626" s="103"/>
      <c r="B626" s="103"/>
    </row>
    <row r="627" spans="1:2" s="321" customFormat="1" x14ac:dyDescent="0.25">
      <c r="A627" s="103"/>
      <c r="B627" s="103"/>
    </row>
    <row r="628" spans="1:2" s="321" customFormat="1" x14ac:dyDescent="0.25">
      <c r="A628" s="103"/>
      <c r="B628" s="103"/>
    </row>
    <row r="629" spans="1:2" s="321" customFormat="1" x14ac:dyDescent="0.25">
      <c r="A629" s="103"/>
      <c r="B629" s="103"/>
    </row>
    <row r="630" spans="1:2" s="321" customFormat="1" x14ac:dyDescent="0.25">
      <c r="A630" s="103"/>
      <c r="B630" s="103"/>
    </row>
    <row r="631" spans="1:2" s="321" customFormat="1" x14ac:dyDescent="0.25">
      <c r="A631" s="103"/>
      <c r="B631" s="103"/>
    </row>
    <row r="632" spans="1:2" s="321" customFormat="1" x14ac:dyDescent="0.25">
      <c r="A632" s="103"/>
      <c r="B632" s="103"/>
    </row>
    <row r="633" spans="1:2" s="321" customFormat="1" x14ac:dyDescent="0.25">
      <c r="A633" s="103"/>
      <c r="B633" s="101"/>
    </row>
    <row r="634" spans="1:2" s="321" customFormat="1" x14ac:dyDescent="0.25">
      <c r="A634" s="103"/>
    </row>
    <row r="635" spans="1:2" s="321" customFormat="1" x14ac:dyDescent="0.25">
      <c r="A635" s="103"/>
    </row>
    <row r="636" spans="1:2" s="321" customFormat="1" x14ac:dyDescent="0.25">
      <c r="A636" s="103"/>
    </row>
    <row r="637" spans="1:2" s="321" customFormat="1" x14ac:dyDescent="0.25">
      <c r="A637" s="103"/>
      <c r="B637" s="103"/>
    </row>
    <row r="638" spans="1:2" s="321" customFormat="1" x14ac:dyDescent="0.25">
      <c r="A638" s="103"/>
      <c r="B638" s="103"/>
    </row>
    <row r="639" spans="1:2" s="321" customFormat="1" x14ac:dyDescent="0.25">
      <c r="A639" s="103"/>
      <c r="B639" s="103"/>
    </row>
    <row r="640" spans="1:2" s="321" customFormat="1" x14ac:dyDescent="0.25">
      <c r="A640" s="103"/>
      <c r="B640" s="103"/>
    </row>
    <row r="641" spans="1:2" s="321" customFormat="1" x14ac:dyDescent="0.25">
      <c r="A641" s="103"/>
      <c r="B641" s="103"/>
    </row>
    <row r="642" spans="1:2" s="321" customFormat="1" x14ac:dyDescent="0.25">
      <c r="A642" s="103"/>
      <c r="B642" s="103"/>
    </row>
    <row r="643" spans="1:2" s="321" customFormat="1" x14ac:dyDescent="0.25">
      <c r="A643" s="103"/>
      <c r="B643" s="103"/>
    </row>
    <row r="644" spans="1:2" s="321" customFormat="1" x14ac:dyDescent="0.25">
      <c r="A644" s="103"/>
      <c r="B644" s="103"/>
    </row>
    <row r="645" spans="1:2" s="321" customFormat="1" x14ac:dyDescent="0.25">
      <c r="A645" s="103"/>
      <c r="B645" s="103"/>
    </row>
    <row r="646" spans="1:2" s="321" customFormat="1" x14ac:dyDescent="0.25">
      <c r="A646" s="103"/>
      <c r="B646" s="103"/>
    </row>
    <row r="647" spans="1:2" s="321" customFormat="1" x14ac:dyDescent="0.25">
      <c r="A647" s="103"/>
      <c r="B647" s="103"/>
    </row>
    <row r="648" spans="1:2" s="321" customFormat="1" x14ac:dyDescent="0.25">
      <c r="A648" s="103"/>
      <c r="B648" s="103"/>
    </row>
    <row r="649" spans="1:2" s="321" customFormat="1" x14ac:dyDescent="0.25">
      <c r="A649" s="103"/>
      <c r="B649" s="103"/>
    </row>
    <row r="650" spans="1:2" s="321" customFormat="1" x14ac:dyDescent="0.25">
      <c r="A650" s="103"/>
      <c r="B650" s="103"/>
    </row>
    <row r="651" spans="1:2" s="321" customFormat="1" x14ac:dyDescent="0.25">
      <c r="A651" s="103"/>
      <c r="B651" s="103"/>
    </row>
    <row r="652" spans="1:2" s="321" customFormat="1" x14ac:dyDescent="0.25">
      <c r="A652" s="103"/>
      <c r="B652" s="103"/>
    </row>
    <row r="653" spans="1:2" s="321" customFormat="1" x14ac:dyDescent="0.25">
      <c r="A653" s="103"/>
      <c r="B653" s="103"/>
    </row>
    <row r="654" spans="1:2" s="321" customFormat="1" x14ac:dyDescent="0.25">
      <c r="A654" s="103"/>
      <c r="B654" s="103"/>
    </row>
    <row r="655" spans="1:2" s="321" customFormat="1" x14ac:dyDescent="0.25">
      <c r="A655" s="103"/>
      <c r="B655" s="103"/>
    </row>
    <row r="656" spans="1:2" s="321" customFormat="1" x14ac:dyDescent="0.25">
      <c r="A656" s="103"/>
      <c r="B656" s="103"/>
    </row>
    <row r="657" spans="1:2" s="321" customFormat="1" x14ac:dyDescent="0.25">
      <c r="A657" s="103"/>
      <c r="B657" s="103"/>
    </row>
    <row r="658" spans="1:2" s="321" customFormat="1" x14ac:dyDescent="0.25">
      <c r="A658" s="103"/>
      <c r="B658" s="103"/>
    </row>
    <row r="659" spans="1:2" s="321" customFormat="1" x14ac:dyDescent="0.25">
      <c r="A659" s="103"/>
      <c r="B659" s="103"/>
    </row>
    <row r="660" spans="1:2" s="321" customFormat="1" x14ac:dyDescent="0.25">
      <c r="A660" s="103"/>
      <c r="B660" s="103"/>
    </row>
    <row r="661" spans="1:2" s="321" customFormat="1" x14ac:dyDescent="0.25">
      <c r="A661" s="103"/>
      <c r="B661" s="103"/>
    </row>
    <row r="662" spans="1:2" s="321" customFormat="1" x14ac:dyDescent="0.25">
      <c r="A662" s="103"/>
      <c r="B662" s="103"/>
    </row>
    <row r="663" spans="1:2" s="321" customFormat="1" x14ac:dyDescent="0.25">
      <c r="A663" s="103"/>
      <c r="B663" s="103"/>
    </row>
    <row r="664" spans="1:2" s="321" customFormat="1" x14ac:dyDescent="0.25">
      <c r="A664" s="103"/>
      <c r="B664" s="103"/>
    </row>
    <row r="665" spans="1:2" s="321" customFormat="1" x14ac:dyDescent="0.25">
      <c r="A665" s="103"/>
      <c r="B665" s="103"/>
    </row>
    <row r="666" spans="1:2" s="321" customFormat="1" x14ac:dyDescent="0.25">
      <c r="A666" s="103"/>
      <c r="B666" s="101"/>
    </row>
    <row r="667" spans="1:2" s="321" customFormat="1" x14ac:dyDescent="0.25">
      <c r="A667" s="103"/>
    </row>
    <row r="668" spans="1:2" s="321" customFormat="1" x14ac:dyDescent="0.25">
      <c r="A668" s="103"/>
    </row>
    <row r="669" spans="1:2" s="321" customFormat="1" x14ac:dyDescent="0.25">
      <c r="A669" s="103"/>
    </row>
    <row r="670" spans="1:2" s="321" customFormat="1" x14ac:dyDescent="0.25">
      <c r="A670" s="103"/>
    </row>
    <row r="671" spans="1:2" s="321" customFormat="1" x14ac:dyDescent="0.25">
      <c r="A671" s="103"/>
      <c r="B671" s="101"/>
    </row>
    <row r="672" spans="1:2" s="321" customFormat="1" x14ac:dyDescent="0.25">
      <c r="A672" s="103"/>
    </row>
    <row r="673" spans="1:2" s="321" customFormat="1" x14ac:dyDescent="0.25">
      <c r="A673" s="103"/>
    </row>
    <row r="674" spans="1:2" s="321" customFormat="1" x14ac:dyDescent="0.25">
      <c r="A674" s="103"/>
    </row>
    <row r="675" spans="1:2" s="321" customFormat="1" x14ac:dyDescent="0.25">
      <c r="A675" s="103"/>
    </row>
    <row r="676" spans="1:2" s="321" customFormat="1" x14ac:dyDescent="0.25">
      <c r="A676" s="103"/>
    </row>
    <row r="677" spans="1:2" s="321" customFormat="1" x14ac:dyDescent="0.25">
      <c r="A677" s="103"/>
    </row>
    <row r="678" spans="1:2" s="321" customFormat="1" x14ac:dyDescent="0.25">
      <c r="A678" s="103"/>
      <c r="B678" s="103"/>
    </row>
    <row r="679" spans="1:2" s="321" customFormat="1" x14ac:dyDescent="0.25">
      <c r="A679" s="103"/>
      <c r="B679" s="103"/>
    </row>
    <row r="680" spans="1:2" s="321" customFormat="1" x14ac:dyDescent="0.25">
      <c r="A680" s="103"/>
      <c r="B680" s="103"/>
    </row>
    <row r="681" spans="1:2" s="321" customFormat="1" x14ac:dyDescent="0.25">
      <c r="A681" s="103"/>
      <c r="B681" s="103"/>
    </row>
    <row r="682" spans="1:2" s="321" customFormat="1" x14ac:dyDescent="0.25">
      <c r="A682" s="103"/>
      <c r="B682" s="103"/>
    </row>
    <row r="683" spans="1:2" s="321" customFormat="1" x14ac:dyDescent="0.25">
      <c r="A683" s="103"/>
      <c r="B683" s="103"/>
    </row>
    <row r="684" spans="1:2" s="321" customFormat="1" x14ac:dyDescent="0.25">
      <c r="A684" s="103"/>
      <c r="B684" s="103"/>
    </row>
    <row r="685" spans="1:2" s="321" customFormat="1" x14ac:dyDescent="0.25">
      <c r="A685" s="103"/>
      <c r="B685" s="103"/>
    </row>
    <row r="686" spans="1:2" s="321" customFormat="1" x14ac:dyDescent="0.25">
      <c r="A686" s="103"/>
      <c r="B686" s="103"/>
    </row>
    <row r="687" spans="1:2" s="321" customFormat="1" x14ac:dyDescent="0.25">
      <c r="A687" s="103"/>
      <c r="B687" s="103"/>
    </row>
    <row r="688" spans="1:2" s="321" customFormat="1" x14ac:dyDescent="0.25">
      <c r="A688" s="103"/>
      <c r="B688" s="103"/>
    </row>
    <row r="689" spans="1:2" s="321" customFormat="1" x14ac:dyDescent="0.25">
      <c r="A689" s="103"/>
      <c r="B689" s="103"/>
    </row>
    <row r="690" spans="1:2" s="321" customFormat="1" x14ac:dyDescent="0.25">
      <c r="A690" s="103"/>
      <c r="B690" s="103"/>
    </row>
    <row r="691" spans="1:2" s="321" customFormat="1" x14ac:dyDescent="0.25">
      <c r="A691" s="103"/>
      <c r="B691" s="103"/>
    </row>
    <row r="692" spans="1:2" s="321" customFormat="1" x14ac:dyDescent="0.25">
      <c r="A692" s="103"/>
      <c r="B692" s="103"/>
    </row>
    <row r="693" spans="1:2" s="321" customFormat="1" x14ac:dyDescent="0.25">
      <c r="A693" s="103"/>
      <c r="B693" s="103"/>
    </row>
    <row r="694" spans="1:2" s="321" customFormat="1" x14ac:dyDescent="0.25">
      <c r="A694" s="103"/>
      <c r="B694" s="101"/>
    </row>
    <row r="695" spans="1:2" s="321" customFormat="1" x14ac:dyDescent="0.25">
      <c r="A695" s="103"/>
    </row>
    <row r="696" spans="1:2" s="321" customFormat="1" x14ac:dyDescent="0.25">
      <c r="A696" s="103"/>
    </row>
    <row r="697" spans="1:2" s="321" customFormat="1" x14ac:dyDescent="0.25">
      <c r="A697" s="103"/>
    </row>
    <row r="698" spans="1:2" s="321" customFormat="1" x14ac:dyDescent="0.25">
      <c r="A698" s="103"/>
      <c r="B698" s="103"/>
    </row>
    <row r="699" spans="1:2" s="321" customFormat="1" x14ac:dyDescent="0.25">
      <c r="A699" s="103"/>
      <c r="B699" s="103"/>
    </row>
    <row r="700" spans="1:2" s="321" customFormat="1" x14ac:dyDescent="0.25">
      <c r="A700" s="103"/>
      <c r="B700" s="103"/>
    </row>
    <row r="701" spans="1:2" s="321" customFormat="1" x14ac:dyDescent="0.25">
      <c r="A701" s="103"/>
      <c r="B701" s="103"/>
    </row>
    <row r="702" spans="1:2" s="321" customFormat="1" x14ac:dyDescent="0.25">
      <c r="A702" s="103"/>
      <c r="B702" s="103"/>
    </row>
    <row r="703" spans="1:2" s="321" customFormat="1" x14ac:dyDescent="0.25">
      <c r="A703" s="103"/>
      <c r="B703" s="103"/>
    </row>
    <row r="704" spans="1:2" s="321" customFormat="1" x14ac:dyDescent="0.25">
      <c r="A704" s="103"/>
      <c r="B704" s="103"/>
    </row>
    <row r="705" spans="1:2" s="321" customFormat="1" x14ac:dyDescent="0.25">
      <c r="A705" s="103"/>
      <c r="B705" s="103"/>
    </row>
    <row r="706" spans="1:2" s="321" customFormat="1" x14ac:dyDescent="0.25">
      <c r="A706" s="103"/>
      <c r="B706" s="103"/>
    </row>
    <row r="707" spans="1:2" s="321" customFormat="1" x14ac:dyDescent="0.25">
      <c r="A707" s="103"/>
      <c r="B707" s="103"/>
    </row>
    <row r="708" spans="1:2" s="321" customFormat="1" x14ac:dyDescent="0.25">
      <c r="A708" s="103"/>
      <c r="B708" s="103"/>
    </row>
    <row r="709" spans="1:2" s="321" customFormat="1" x14ac:dyDescent="0.25">
      <c r="A709" s="103"/>
      <c r="B709" s="103"/>
    </row>
    <row r="710" spans="1:2" s="321" customFormat="1" x14ac:dyDescent="0.25">
      <c r="A710" s="103"/>
      <c r="B710" s="103"/>
    </row>
    <row r="711" spans="1:2" s="321" customFormat="1" x14ac:dyDescent="0.25">
      <c r="A711" s="103"/>
      <c r="B711" s="103"/>
    </row>
    <row r="712" spans="1:2" s="321" customFormat="1" x14ac:dyDescent="0.25">
      <c r="A712" s="103"/>
      <c r="B712" s="101"/>
    </row>
    <row r="713" spans="1:2" s="321" customFormat="1" x14ac:dyDescent="0.25">
      <c r="A713" s="103"/>
    </row>
    <row r="714" spans="1:2" s="321" customFormat="1" x14ac:dyDescent="0.25">
      <c r="A714" s="103"/>
    </row>
    <row r="715" spans="1:2" s="321" customFormat="1" x14ac:dyDescent="0.25">
      <c r="A715" s="103"/>
    </row>
    <row r="716" spans="1:2" s="321" customFormat="1" x14ac:dyDescent="0.25">
      <c r="A716" s="103"/>
      <c r="B716" s="103"/>
    </row>
    <row r="717" spans="1:2" s="321" customFormat="1" x14ac:dyDescent="0.25">
      <c r="A717" s="103"/>
      <c r="B717" s="103"/>
    </row>
    <row r="718" spans="1:2" s="321" customFormat="1" x14ac:dyDescent="0.25">
      <c r="A718" s="103"/>
      <c r="B718" s="103"/>
    </row>
    <row r="719" spans="1:2" s="321" customFormat="1" x14ac:dyDescent="0.25">
      <c r="A719" s="103"/>
      <c r="B719" s="103"/>
    </row>
    <row r="720" spans="1:2" s="321" customFormat="1" x14ac:dyDescent="0.25">
      <c r="A720" s="103"/>
      <c r="B720" s="103"/>
    </row>
    <row r="721" spans="1:2" s="321" customFormat="1" x14ac:dyDescent="0.25">
      <c r="A721" s="103"/>
      <c r="B721" s="103"/>
    </row>
    <row r="722" spans="1:2" s="321" customFormat="1" x14ac:dyDescent="0.25">
      <c r="A722" s="103"/>
      <c r="B722" s="103"/>
    </row>
    <row r="723" spans="1:2" s="321" customFormat="1" x14ac:dyDescent="0.25">
      <c r="A723" s="103"/>
      <c r="B723" s="103"/>
    </row>
    <row r="724" spans="1:2" s="321" customFormat="1" x14ac:dyDescent="0.25">
      <c r="A724" s="103"/>
      <c r="B724" s="103"/>
    </row>
    <row r="725" spans="1:2" s="321" customFormat="1" x14ac:dyDescent="0.25">
      <c r="A725" s="103"/>
      <c r="B725" s="103"/>
    </row>
    <row r="726" spans="1:2" s="321" customFormat="1" x14ac:dyDescent="0.25">
      <c r="A726" s="103"/>
      <c r="B726" s="103"/>
    </row>
    <row r="727" spans="1:2" s="321" customFormat="1" x14ac:dyDescent="0.25">
      <c r="A727" s="103"/>
      <c r="B727" s="103"/>
    </row>
    <row r="728" spans="1:2" s="321" customFormat="1" x14ac:dyDescent="0.25">
      <c r="A728" s="103"/>
      <c r="B728" s="103"/>
    </row>
    <row r="729" spans="1:2" s="321" customFormat="1" x14ac:dyDescent="0.25">
      <c r="A729" s="103"/>
      <c r="B729" s="103"/>
    </row>
    <row r="730" spans="1:2" s="321" customFormat="1" x14ac:dyDescent="0.25">
      <c r="A730" s="103"/>
      <c r="B730" s="103"/>
    </row>
    <row r="731" spans="1:2" s="321" customFormat="1" x14ac:dyDescent="0.25">
      <c r="A731" s="103"/>
      <c r="B731" s="103"/>
    </row>
    <row r="732" spans="1:2" s="321" customFormat="1" x14ac:dyDescent="0.25">
      <c r="A732" s="103"/>
      <c r="B732" s="103"/>
    </row>
    <row r="733" spans="1:2" s="321" customFormat="1" x14ac:dyDescent="0.25">
      <c r="A733" s="103"/>
      <c r="B733" s="103"/>
    </row>
    <row r="734" spans="1:2" s="321" customFormat="1" x14ac:dyDescent="0.25">
      <c r="A734" s="103"/>
      <c r="B734" s="103"/>
    </row>
    <row r="735" spans="1:2" s="321" customFormat="1" x14ac:dyDescent="0.25">
      <c r="A735" s="103"/>
      <c r="B735" s="103"/>
    </row>
    <row r="736" spans="1:2" s="321" customFormat="1" x14ac:dyDescent="0.25">
      <c r="A736" s="103"/>
      <c r="B736" s="103"/>
    </row>
    <row r="737" spans="1:2" s="321" customFormat="1" x14ac:dyDescent="0.25">
      <c r="A737" s="103"/>
      <c r="B737" s="103"/>
    </row>
    <row r="738" spans="1:2" s="321" customFormat="1" x14ac:dyDescent="0.25">
      <c r="A738" s="103"/>
      <c r="B738" s="103"/>
    </row>
    <row r="739" spans="1:2" s="321" customFormat="1" x14ac:dyDescent="0.25">
      <c r="A739" s="103"/>
      <c r="B739" s="103"/>
    </row>
    <row r="740" spans="1:2" s="321" customFormat="1" x14ac:dyDescent="0.25">
      <c r="A740" s="103"/>
      <c r="B740" s="103"/>
    </row>
    <row r="741" spans="1:2" s="321" customFormat="1" x14ac:dyDescent="0.25">
      <c r="A741" s="103"/>
      <c r="B741" s="103"/>
    </row>
    <row r="742" spans="1:2" s="321" customFormat="1" x14ac:dyDescent="0.25">
      <c r="A742" s="103"/>
      <c r="B742" s="103"/>
    </row>
    <row r="743" spans="1:2" s="321" customFormat="1" x14ac:dyDescent="0.25">
      <c r="A743" s="103"/>
      <c r="B743" s="103"/>
    </row>
    <row r="744" spans="1:2" s="321" customFormat="1" x14ac:dyDescent="0.25">
      <c r="A744" s="103"/>
      <c r="B744" s="103"/>
    </row>
    <row r="745" spans="1:2" s="321" customFormat="1" x14ac:dyDescent="0.25">
      <c r="A745" s="103"/>
      <c r="B745" s="103"/>
    </row>
    <row r="746" spans="1:2" s="321" customFormat="1" x14ac:dyDescent="0.25">
      <c r="A746" s="103"/>
      <c r="B746" s="103"/>
    </row>
    <row r="747" spans="1:2" s="321" customFormat="1" x14ac:dyDescent="0.25">
      <c r="A747" s="103"/>
      <c r="B747" s="103"/>
    </row>
    <row r="748" spans="1:2" s="321" customFormat="1" x14ac:dyDescent="0.25">
      <c r="A748" s="103"/>
      <c r="B748" s="103"/>
    </row>
    <row r="749" spans="1:2" s="321" customFormat="1" x14ac:dyDescent="0.25">
      <c r="A749" s="103"/>
      <c r="B749" s="103"/>
    </row>
    <row r="750" spans="1:2" s="321" customFormat="1" x14ac:dyDescent="0.25">
      <c r="A750" s="103"/>
      <c r="B750" s="103"/>
    </row>
    <row r="751" spans="1:2" s="321" customFormat="1" x14ac:dyDescent="0.25">
      <c r="A751" s="103"/>
      <c r="B751" s="103"/>
    </row>
    <row r="752" spans="1:2" s="321" customFormat="1" x14ac:dyDescent="0.25">
      <c r="A752" s="103"/>
      <c r="B752" s="103"/>
    </row>
    <row r="753" spans="1:2" s="321" customFormat="1" x14ac:dyDescent="0.25">
      <c r="A753" s="103"/>
      <c r="B753" s="103"/>
    </row>
    <row r="754" spans="1:2" s="321" customFormat="1" x14ac:dyDescent="0.25">
      <c r="A754" s="103"/>
      <c r="B754" s="103"/>
    </row>
    <row r="755" spans="1:2" s="321" customFormat="1" x14ac:dyDescent="0.25">
      <c r="A755" s="103"/>
      <c r="B755" s="103"/>
    </row>
    <row r="756" spans="1:2" s="321" customFormat="1" x14ac:dyDescent="0.25">
      <c r="A756" s="103"/>
      <c r="B756" s="103"/>
    </row>
    <row r="757" spans="1:2" s="321" customFormat="1" x14ac:dyDescent="0.25">
      <c r="A757" s="103"/>
      <c r="B757" s="103"/>
    </row>
    <row r="758" spans="1:2" s="321" customFormat="1" x14ac:dyDescent="0.25">
      <c r="A758" s="103"/>
      <c r="B758" s="103"/>
    </row>
    <row r="759" spans="1:2" s="321" customFormat="1" x14ac:dyDescent="0.25">
      <c r="A759" s="103"/>
      <c r="B759" s="103"/>
    </row>
    <row r="760" spans="1:2" s="321" customFormat="1" x14ac:dyDescent="0.25">
      <c r="A760" s="103"/>
      <c r="B760" s="103"/>
    </row>
    <row r="761" spans="1:2" s="321" customFormat="1" x14ac:dyDescent="0.25">
      <c r="A761" s="103"/>
      <c r="B761" s="103"/>
    </row>
    <row r="762" spans="1:2" s="321" customFormat="1" x14ac:dyDescent="0.25">
      <c r="A762" s="103"/>
      <c r="B762" s="103"/>
    </row>
    <row r="763" spans="1:2" s="321" customFormat="1" x14ac:dyDescent="0.25">
      <c r="A763" s="103"/>
      <c r="B763" s="103"/>
    </row>
    <row r="764" spans="1:2" s="321" customFormat="1" x14ac:dyDescent="0.25">
      <c r="A764" s="103"/>
      <c r="B764" s="103"/>
    </row>
    <row r="765" spans="1:2" s="321" customFormat="1" x14ac:dyDescent="0.25">
      <c r="A765" s="103"/>
      <c r="B765" s="103"/>
    </row>
    <row r="766" spans="1:2" s="321" customFormat="1" x14ac:dyDescent="0.25">
      <c r="A766" s="103"/>
      <c r="B766" s="103"/>
    </row>
    <row r="767" spans="1:2" s="321" customFormat="1" x14ac:dyDescent="0.25">
      <c r="A767" s="103"/>
      <c r="B767" s="103"/>
    </row>
    <row r="768" spans="1:2" s="321" customFormat="1" x14ac:dyDescent="0.25">
      <c r="A768" s="103"/>
      <c r="B768" s="103"/>
    </row>
    <row r="769" spans="1:2" s="321" customFormat="1" x14ac:dyDescent="0.25">
      <c r="A769" s="103"/>
      <c r="B769" s="103"/>
    </row>
    <row r="770" spans="1:2" s="321" customFormat="1" x14ac:dyDescent="0.25">
      <c r="A770" s="103"/>
      <c r="B770" s="103"/>
    </row>
    <row r="771" spans="1:2" s="321" customFormat="1" x14ac:dyDescent="0.25">
      <c r="A771" s="103"/>
      <c r="B771" s="103"/>
    </row>
    <row r="772" spans="1:2" s="321" customFormat="1" x14ac:dyDescent="0.25">
      <c r="A772" s="103"/>
      <c r="B772" s="101"/>
    </row>
    <row r="773" spans="1:2" s="321" customFormat="1" x14ac:dyDescent="0.25">
      <c r="A773" s="103"/>
    </row>
    <row r="774" spans="1:2" s="321" customFormat="1" x14ac:dyDescent="0.25">
      <c r="A774" s="103"/>
    </row>
    <row r="775" spans="1:2" s="321" customFormat="1" x14ac:dyDescent="0.25">
      <c r="A775" s="103"/>
    </row>
    <row r="776" spans="1:2" s="321" customFormat="1" x14ac:dyDescent="0.25">
      <c r="A776" s="103"/>
    </row>
    <row r="777" spans="1:2" s="321" customFormat="1" x14ac:dyDescent="0.25">
      <c r="A777" s="103"/>
      <c r="B777" s="103"/>
    </row>
    <row r="778" spans="1:2" s="321" customFormat="1" x14ac:dyDescent="0.25">
      <c r="A778" s="103"/>
      <c r="B778" s="103"/>
    </row>
    <row r="779" spans="1:2" s="321" customFormat="1" x14ac:dyDescent="0.25">
      <c r="A779" s="103"/>
      <c r="B779" s="103"/>
    </row>
    <row r="780" spans="1:2" s="321" customFormat="1" x14ac:dyDescent="0.25">
      <c r="A780" s="103"/>
      <c r="B780" s="103"/>
    </row>
    <row r="781" spans="1:2" s="321" customFormat="1" x14ac:dyDescent="0.25">
      <c r="A781" s="103"/>
      <c r="B781" s="103"/>
    </row>
    <row r="782" spans="1:2" s="321" customFormat="1" x14ac:dyDescent="0.25">
      <c r="A782" s="103"/>
      <c r="B782" s="103"/>
    </row>
    <row r="783" spans="1:2" s="321" customFormat="1" x14ac:dyDescent="0.25">
      <c r="A783" s="103"/>
      <c r="B783" s="103"/>
    </row>
    <row r="784" spans="1:2" s="321" customFormat="1" x14ac:dyDescent="0.25">
      <c r="A784" s="103"/>
      <c r="B784" s="103"/>
    </row>
    <row r="785" spans="1:2" s="321" customFormat="1" x14ac:dyDescent="0.25">
      <c r="A785" s="103"/>
      <c r="B785" s="101"/>
    </row>
    <row r="786" spans="1:2" s="321" customFormat="1" x14ac:dyDescent="0.25">
      <c r="A786" s="103"/>
    </row>
    <row r="787" spans="1:2" s="321" customFormat="1" x14ac:dyDescent="0.25">
      <c r="A787" s="103"/>
    </row>
    <row r="788" spans="1:2" s="321" customFormat="1" x14ac:dyDescent="0.25">
      <c r="A788" s="103"/>
    </row>
    <row r="789" spans="1:2" s="321" customFormat="1" x14ac:dyDescent="0.25">
      <c r="A789" s="103"/>
      <c r="B789" s="103"/>
    </row>
    <row r="790" spans="1:2" s="321" customFormat="1" x14ac:dyDescent="0.25">
      <c r="A790" s="103"/>
      <c r="B790" s="103"/>
    </row>
    <row r="791" spans="1:2" s="321" customFormat="1" x14ac:dyDescent="0.25">
      <c r="A791" s="103"/>
      <c r="B791" s="103"/>
    </row>
    <row r="792" spans="1:2" s="321" customFormat="1" x14ac:dyDescent="0.25">
      <c r="A792" s="103"/>
      <c r="B792" s="103"/>
    </row>
    <row r="793" spans="1:2" s="321" customFormat="1" x14ac:dyDescent="0.25">
      <c r="A793" s="103"/>
      <c r="B793" s="103"/>
    </row>
    <row r="794" spans="1:2" s="321" customFormat="1" x14ac:dyDescent="0.25">
      <c r="A794" s="103"/>
      <c r="B794" s="103"/>
    </row>
    <row r="795" spans="1:2" s="321" customFormat="1" x14ac:dyDescent="0.25">
      <c r="A795" s="103"/>
      <c r="B795" s="103"/>
    </row>
    <row r="796" spans="1:2" s="321" customFormat="1" x14ac:dyDescent="0.25">
      <c r="A796" s="103"/>
      <c r="B796" s="103"/>
    </row>
    <row r="797" spans="1:2" s="321" customFormat="1" x14ac:dyDescent="0.25">
      <c r="A797" s="103"/>
      <c r="B797" s="101"/>
    </row>
    <row r="798" spans="1:2" s="321" customFormat="1" x14ac:dyDescent="0.25">
      <c r="A798" s="103"/>
    </row>
    <row r="799" spans="1:2" s="321" customFormat="1" x14ac:dyDescent="0.25">
      <c r="A799" s="103"/>
    </row>
    <row r="800" spans="1:2" s="321" customFormat="1" x14ac:dyDescent="0.25">
      <c r="A800" s="103"/>
    </row>
    <row r="801" spans="1:2" s="321" customFormat="1" x14ac:dyDescent="0.25">
      <c r="A801" s="103"/>
      <c r="B801" s="101"/>
    </row>
    <row r="802" spans="1:2" s="321" customFormat="1" x14ac:dyDescent="0.25">
      <c r="A802" s="103"/>
    </row>
    <row r="803" spans="1:2" s="321" customFormat="1" x14ac:dyDescent="0.25">
      <c r="A803" s="103"/>
    </row>
    <row r="804" spans="1:2" s="321" customFormat="1" x14ac:dyDescent="0.25">
      <c r="A804" s="103"/>
    </row>
    <row r="805" spans="1:2" s="321" customFormat="1" x14ac:dyDescent="0.25">
      <c r="A805" s="103"/>
      <c r="B805" s="103"/>
    </row>
    <row r="806" spans="1:2" s="321" customFormat="1" x14ac:dyDescent="0.25">
      <c r="A806" s="103"/>
      <c r="B806" s="103"/>
    </row>
    <row r="807" spans="1:2" s="321" customFormat="1" x14ac:dyDescent="0.25">
      <c r="A807" s="103"/>
      <c r="B807" s="103"/>
    </row>
    <row r="808" spans="1:2" s="321" customFormat="1" x14ac:dyDescent="0.25">
      <c r="A808" s="103"/>
      <c r="B808" s="103"/>
    </row>
    <row r="809" spans="1:2" s="321" customFormat="1" x14ac:dyDescent="0.25">
      <c r="A809" s="103"/>
      <c r="B809" s="101"/>
    </row>
    <row r="810" spans="1:2" s="321" customFormat="1" x14ac:dyDescent="0.25">
      <c r="A810" s="103"/>
    </row>
    <row r="811" spans="1:2" s="321" customFormat="1" x14ac:dyDescent="0.25">
      <c r="A811" s="103"/>
    </row>
    <row r="812" spans="1:2" s="321" customFormat="1" x14ac:dyDescent="0.25">
      <c r="A812" s="103"/>
    </row>
    <row r="813" spans="1:2" s="321" customFormat="1" x14ac:dyDescent="0.25">
      <c r="A813" s="103"/>
    </row>
    <row r="814" spans="1:2" s="321" customFormat="1" x14ac:dyDescent="0.25">
      <c r="A814" s="103"/>
      <c r="B814" s="101"/>
    </row>
    <row r="815" spans="1:2" s="321" customFormat="1" x14ac:dyDescent="0.25">
      <c r="A815" s="103"/>
    </row>
    <row r="816" spans="1:2" s="321" customFormat="1" x14ac:dyDescent="0.25">
      <c r="A816" s="103"/>
    </row>
    <row r="817" spans="1:2" s="321" customFormat="1" x14ac:dyDescent="0.25">
      <c r="A817" s="103"/>
    </row>
    <row r="818" spans="1:2" s="321" customFormat="1" x14ac:dyDescent="0.25">
      <c r="A818" s="103"/>
    </row>
    <row r="819" spans="1:2" s="321" customFormat="1" x14ac:dyDescent="0.25">
      <c r="A819" s="103"/>
      <c r="B819" s="103"/>
    </row>
    <row r="820" spans="1:2" s="321" customFormat="1" x14ac:dyDescent="0.25">
      <c r="A820" s="103"/>
      <c r="B820" s="103"/>
    </row>
    <row r="821" spans="1:2" s="321" customFormat="1" x14ac:dyDescent="0.25">
      <c r="A821" s="103"/>
      <c r="B821" s="103"/>
    </row>
    <row r="822" spans="1:2" s="321" customFormat="1" x14ac:dyDescent="0.25">
      <c r="A822" s="103"/>
      <c r="B822" s="103"/>
    </row>
    <row r="823" spans="1:2" s="321" customFormat="1" x14ac:dyDescent="0.25">
      <c r="A823" s="103"/>
      <c r="B823" s="103"/>
    </row>
    <row r="824" spans="1:2" s="321" customFormat="1" x14ac:dyDescent="0.25">
      <c r="A824" s="103"/>
      <c r="B824" s="103"/>
    </row>
    <row r="825" spans="1:2" s="321" customFormat="1" x14ac:dyDescent="0.25">
      <c r="A825" s="103"/>
      <c r="B825" s="103"/>
    </row>
    <row r="826" spans="1:2" s="321" customFormat="1" x14ac:dyDescent="0.25">
      <c r="A826" s="103"/>
      <c r="B826" s="103"/>
    </row>
    <row r="827" spans="1:2" s="321" customFormat="1" x14ac:dyDescent="0.25">
      <c r="A827" s="103"/>
      <c r="B827" s="103"/>
    </row>
    <row r="828" spans="1:2" s="321" customFormat="1" x14ac:dyDescent="0.25">
      <c r="A828" s="103"/>
      <c r="B828" s="103"/>
    </row>
    <row r="829" spans="1:2" s="321" customFormat="1" x14ac:dyDescent="0.25">
      <c r="A829" s="103"/>
      <c r="B829" s="103"/>
    </row>
    <row r="830" spans="1:2" s="321" customFormat="1" x14ac:dyDescent="0.25">
      <c r="A830" s="103"/>
      <c r="B830" s="103"/>
    </row>
    <row r="831" spans="1:2" s="321" customFormat="1" x14ac:dyDescent="0.25">
      <c r="A831" s="103"/>
      <c r="B831" s="103"/>
    </row>
    <row r="832" spans="1:2" s="321" customFormat="1" x14ac:dyDescent="0.25">
      <c r="A832" s="103"/>
      <c r="B832" s="103"/>
    </row>
    <row r="833" spans="1:2" s="321" customFormat="1" x14ac:dyDescent="0.25">
      <c r="A833" s="103"/>
      <c r="B833" s="103"/>
    </row>
    <row r="834" spans="1:2" s="321" customFormat="1" x14ac:dyDescent="0.25">
      <c r="A834" s="103"/>
      <c r="B834" s="103"/>
    </row>
    <row r="835" spans="1:2" s="321" customFormat="1" x14ac:dyDescent="0.25">
      <c r="A835" s="103"/>
      <c r="B835" s="103"/>
    </row>
    <row r="836" spans="1:2" s="321" customFormat="1" x14ac:dyDescent="0.25">
      <c r="A836" s="103"/>
      <c r="B836" s="103"/>
    </row>
    <row r="837" spans="1:2" s="321" customFormat="1" x14ac:dyDescent="0.25">
      <c r="A837" s="103"/>
      <c r="B837" s="103"/>
    </row>
    <row r="838" spans="1:2" s="321" customFormat="1" x14ac:dyDescent="0.25">
      <c r="A838" s="103"/>
      <c r="B838" s="103"/>
    </row>
    <row r="839" spans="1:2" s="321" customFormat="1" x14ac:dyDescent="0.25">
      <c r="A839" s="103"/>
      <c r="B839" s="103"/>
    </row>
    <row r="840" spans="1:2" s="321" customFormat="1" x14ac:dyDescent="0.25">
      <c r="A840" s="103"/>
      <c r="B840" s="103"/>
    </row>
    <row r="841" spans="1:2" s="321" customFormat="1" x14ac:dyDescent="0.25">
      <c r="A841" s="103"/>
      <c r="B841" s="101"/>
    </row>
    <row r="842" spans="1:2" s="321" customFormat="1" x14ac:dyDescent="0.25">
      <c r="A842" s="103"/>
    </row>
    <row r="843" spans="1:2" s="321" customFormat="1" x14ac:dyDescent="0.25">
      <c r="A843" s="103"/>
    </row>
    <row r="844" spans="1:2" s="321" customFormat="1" x14ac:dyDescent="0.25">
      <c r="A844" s="103"/>
    </row>
    <row r="845" spans="1:2" s="321" customFormat="1" x14ac:dyDescent="0.25">
      <c r="A845" s="103"/>
    </row>
    <row r="846" spans="1:2" s="321" customFormat="1" x14ac:dyDescent="0.25">
      <c r="A846" s="103"/>
      <c r="B846" s="103"/>
    </row>
    <row r="847" spans="1:2" s="321" customFormat="1" x14ac:dyDescent="0.25">
      <c r="A847" s="103"/>
      <c r="B847" s="103"/>
    </row>
    <row r="848" spans="1:2" s="321" customFormat="1" x14ac:dyDescent="0.25">
      <c r="A848" s="103"/>
      <c r="B848" s="103"/>
    </row>
    <row r="849" spans="1:2" s="321" customFormat="1" x14ac:dyDescent="0.25">
      <c r="A849" s="103"/>
      <c r="B849" s="103"/>
    </row>
    <row r="850" spans="1:2" s="321" customFormat="1" x14ac:dyDescent="0.25">
      <c r="A850" s="103"/>
      <c r="B850" s="103"/>
    </row>
    <row r="851" spans="1:2" s="321" customFormat="1" x14ac:dyDescent="0.25">
      <c r="A851" s="103"/>
      <c r="B851" s="101"/>
    </row>
    <row r="852" spans="1:2" s="321" customFormat="1" x14ac:dyDescent="0.25">
      <c r="A852" s="103"/>
    </row>
    <row r="853" spans="1:2" s="321" customFormat="1" x14ac:dyDescent="0.25">
      <c r="A853" s="103"/>
    </row>
    <row r="854" spans="1:2" s="321" customFormat="1" x14ac:dyDescent="0.25">
      <c r="A854" s="103"/>
    </row>
    <row r="855" spans="1:2" s="321" customFormat="1" x14ac:dyDescent="0.25">
      <c r="A855" s="103"/>
    </row>
    <row r="856" spans="1:2" s="321" customFormat="1" x14ac:dyDescent="0.25">
      <c r="A856" s="103"/>
      <c r="B856" s="103"/>
    </row>
    <row r="857" spans="1:2" s="321" customFormat="1" x14ac:dyDescent="0.25">
      <c r="A857" s="103"/>
      <c r="B857" s="103"/>
    </row>
    <row r="858" spans="1:2" s="321" customFormat="1" x14ac:dyDescent="0.25">
      <c r="A858" s="103"/>
      <c r="B858" s="103"/>
    </row>
    <row r="859" spans="1:2" s="321" customFormat="1" x14ac:dyDescent="0.25">
      <c r="A859" s="103"/>
      <c r="B859" s="103"/>
    </row>
    <row r="860" spans="1:2" s="321" customFormat="1" x14ac:dyDescent="0.25">
      <c r="A860" s="103"/>
      <c r="B860" s="103"/>
    </row>
    <row r="861" spans="1:2" s="321" customFormat="1" x14ac:dyDescent="0.25">
      <c r="A861" s="103"/>
      <c r="B861" s="103"/>
    </row>
    <row r="862" spans="1:2" s="321" customFormat="1" x14ac:dyDescent="0.25">
      <c r="A862" s="103"/>
      <c r="B862" s="103"/>
    </row>
    <row r="863" spans="1:2" s="321" customFormat="1" x14ac:dyDescent="0.25">
      <c r="A863" s="103"/>
      <c r="B863" s="103"/>
    </row>
    <row r="864" spans="1:2" s="321" customFormat="1" x14ac:dyDescent="0.25">
      <c r="A864" s="103"/>
      <c r="B864" s="103"/>
    </row>
    <row r="865" spans="1:2" s="321" customFormat="1" x14ac:dyDescent="0.25">
      <c r="A865" s="103"/>
      <c r="B865" s="103"/>
    </row>
    <row r="866" spans="1:2" s="321" customFormat="1" x14ac:dyDescent="0.25">
      <c r="A866" s="103"/>
      <c r="B866" s="103"/>
    </row>
    <row r="867" spans="1:2" s="321" customFormat="1" x14ac:dyDescent="0.25">
      <c r="A867" s="103"/>
      <c r="B867" s="103"/>
    </row>
    <row r="868" spans="1:2" s="321" customFormat="1" x14ac:dyDescent="0.25">
      <c r="A868" s="103"/>
      <c r="B868" s="103"/>
    </row>
    <row r="869" spans="1:2" s="321" customFormat="1" x14ac:dyDescent="0.25">
      <c r="A869" s="103"/>
      <c r="B869" s="103"/>
    </row>
    <row r="870" spans="1:2" s="321" customFormat="1" x14ac:dyDescent="0.25">
      <c r="A870" s="103"/>
      <c r="B870" s="103"/>
    </row>
    <row r="871" spans="1:2" s="321" customFormat="1" x14ac:dyDescent="0.25">
      <c r="A871" s="103"/>
      <c r="B871" s="103"/>
    </row>
    <row r="872" spans="1:2" s="321" customFormat="1" x14ac:dyDescent="0.25">
      <c r="A872" s="103"/>
      <c r="B872" s="103"/>
    </row>
    <row r="873" spans="1:2" s="321" customFormat="1" x14ac:dyDescent="0.25">
      <c r="A873" s="103"/>
      <c r="B873" s="103"/>
    </row>
    <row r="874" spans="1:2" s="321" customFormat="1" x14ac:dyDescent="0.25">
      <c r="A874" s="103"/>
      <c r="B874" s="103"/>
    </row>
    <row r="875" spans="1:2" s="321" customFormat="1" x14ac:dyDescent="0.25">
      <c r="A875" s="103"/>
      <c r="B875" s="103"/>
    </row>
    <row r="876" spans="1:2" s="321" customFormat="1" x14ac:dyDescent="0.25">
      <c r="A876" s="103"/>
      <c r="B876" s="103"/>
    </row>
    <row r="877" spans="1:2" s="321" customFormat="1" x14ac:dyDescent="0.25">
      <c r="A877" s="103"/>
      <c r="B877" s="103"/>
    </row>
    <row r="878" spans="1:2" s="321" customFormat="1" x14ac:dyDescent="0.25">
      <c r="A878" s="103"/>
      <c r="B878" s="103"/>
    </row>
    <row r="879" spans="1:2" s="321" customFormat="1" x14ac:dyDescent="0.25">
      <c r="A879" s="103"/>
      <c r="B879" s="103"/>
    </row>
    <row r="880" spans="1:2" s="321" customFormat="1" x14ac:dyDescent="0.25">
      <c r="A880" s="103"/>
      <c r="B880" s="103"/>
    </row>
    <row r="881" spans="1:2" s="321" customFormat="1" x14ac:dyDescent="0.25">
      <c r="A881" s="103"/>
      <c r="B881" s="103"/>
    </row>
    <row r="882" spans="1:2" s="321" customFormat="1" x14ac:dyDescent="0.25">
      <c r="A882" s="103"/>
      <c r="B882" s="101"/>
    </row>
    <row r="883" spans="1:2" s="321" customFormat="1" x14ac:dyDescent="0.25">
      <c r="A883" s="103"/>
    </row>
    <row r="884" spans="1:2" s="321" customFormat="1" x14ac:dyDescent="0.25">
      <c r="A884" s="103"/>
    </row>
    <row r="885" spans="1:2" s="321" customFormat="1" x14ac:dyDescent="0.25">
      <c r="A885" s="103"/>
    </row>
    <row r="886" spans="1:2" s="321" customFormat="1" x14ac:dyDescent="0.25">
      <c r="A886" s="103"/>
    </row>
    <row r="887" spans="1:2" s="321" customFormat="1" x14ac:dyDescent="0.25">
      <c r="A887" s="103"/>
      <c r="B887" s="101"/>
    </row>
    <row r="888" spans="1:2" s="321" customFormat="1" x14ac:dyDescent="0.25">
      <c r="A888" s="103"/>
    </row>
    <row r="889" spans="1:2" s="321" customFormat="1" x14ac:dyDescent="0.25">
      <c r="A889" s="103"/>
    </row>
    <row r="890" spans="1:2" s="321" customFormat="1" x14ac:dyDescent="0.25">
      <c r="A890" s="103"/>
    </row>
    <row r="891" spans="1:2" s="321" customFormat="1" x14ac:dyDescent="0.25">
      <c r="A891" s="103"/>
    </row>
    <row r="892" spans="1:2" s="321" customFormat="1" x14ac:dyDescent="0.25">
      <c r="A892" s="103"/>
    </row>
    <row r="893" spans="1:2" s="321" customFormat="1" x14ac:dyDescent="0.25">
      <c r="A893" s="103"/>
      <c r="B893" s="103"/>
    </row>
    <row r="894" spans="1:2" s="321" customFormat="1" x14ac:dyDescent="0.25">
      <c r="A894" s="103"/>
      <c r="B894" s="103"/>
    </row>
    <row r="895" spans="1:2" s="321" customFormat="1" x14ac:dyDescent="0.25">
      <c r="A895" s="103"/>
      <c r="B895" s="103"/>
    </row>
    <row r="896" spans="1:2" s="321" customFormat="1" x14ac:dyDescent="0.25">
      <c r="A896" s="103"/>
      <c r="B896" s="103"/>
    </row>
    <row r="897" spans="1:2" s="321" customFormat="1" x14ac:dyDescent="0.25">
      <c r="A897" s="103"/>
      <c r="B897" s="103"/>
    </row>
    <row r="898" spans="1:2" s="321" customFormat="1" x14ac:dyDescent="0.25">
      <c r="A898" s="103"/>
      <c r="B898" s="103"/>
    </row>
    <row r="899" spans="1:2" s="321" customFormat="1" x14ac:dyDescent="0.25">
      <c r="A899" s="103"/>
      <c r="B899" s="103"/>
    </row>
    <row r="900" spans="1:2" s="321" customFormat="1" x14ac:dyDescent="0.25">
      <c r="A900" s="103"/>
      <c r="B900" s="103"/>
    </row>
    <row r="901" spans="1:2" s="321" customFormat="1" x14ac:dyDescent="0.25">
      <c r="A901" s="103"/>
      <c r="B901" s="103"/>
    </row>
    <row r="902" spans="1:2" s="321" customFormat="1" x14ac:dyDescent="0.25">
      <c r="A902" s="103"/>
      <c r="B902" s="103"/>
    </row>
    <row r="903" spans="1:2" s="321" customFormat="1" x14ac:dyDescent="0.25">
      <c r="A903" s="103"/>
      <c r="B903" s="103"/>
    </row>
    <row r="904" spans="1:2" s="321" customFormat="1" x14ac:dyDescent="0.25">
      <c r="A904" s="103"/>
      <c r="B904" s="103"/>
    </row>
    <row r="905" spans="1:2" s="321" customFormat="1" x14ac:dyDescent="0.25">
      <c r="A905" s="103"/>
      <c r="B905" s="103"/>
    </row>
    <row r="906" spans="1:2" s="321" customFormat="1" x14ac:dyDescent="0.25">
      <c r="A906" s="103"/>
      <c r="B906" s="103"/>
    </row>
    <row r="907" spans="1:2" s="321" customFormat="1" x14ac:dyDescent="0.25">
      <c r="A907" s="103"/>
      <c r="B907" s="103"/>
    </row>
    <row r="908" spans="1:2" s="321" customFormat="1" x14ac:dyDescent="0.25">
      <c r="A908" s="103"/>
      <c r="B908" s="103"/>
    </row>
    <row r="909" spans="1:2" s="321" customFormat="1" x14ac:dyDescent="0.25">
      <c r="A909" s="103"/>
      <c r="B909" s="103"/>
    </row>
    <row r="910" spans="1:2" s="321" customFormat="1" x14ac:dyDescent="0.25">
      <c r="A910" s="103"/>
      <c r="B910" s="103"/>
    </row>
    <row r="911" spans="1:2" s="321" customFormat="1" x14ac:dyDescent="0.25">
      <c r="A911" s="103"/>
      <c r="B911" s="103"/>
    </row>
    <row r="912" spans="1:2" s="321" customFormat="1" x14ac:dyDescent="0.25">
      <c r="A912" s="103"/>
      <c r="B912" s="103"/>
    </row>
    <row r="913" spans="1:2" s="321" customFormat="1" x14ac:dyDescent="0.25">
      <c r="A913" s="103"/>
      <c r="B913" s="103"/>
    </row>
    <row r="914" spans="1:2" s="321" customFormat="1" x14ac:dyDescent="0.25">
      <c r="A914" s="103"/>
      <c r="B914" s="103"/>
    </row>
    <row r="915" spans="1:2" s="321" customFormat="1" x14ac:dyDescent="0.25">
      <c r="A915" s="103"/>
      <c r="B915" s="103"/>
    </row>
    <row r="916" spans="1:2" s="321" customFormat="1" x14ac:dyDescent="0.25">
      <c r="A916" s="103"/>
      <c r="B916" s="103"/>
    </row>
    <row r="917" spans="1:2" s="321" customFormat="1" x14ac:dyDescent="0.25">
      <c r="A917" s="103"/>
      <c r="B917" s="103"/>
    </row>
    <row r="918" spans="1:2" s="321" customFormat="1" x14ac:dyDescent="0.25">
      <c r="A918" s="103"/>
      <c r="B918" s="103"/>
    </row>
    <row r="919" spans="1:2" s="321" customFormat="1" x14ac:dyDescent="0.25">
      <c r="A919" s="103"/>
      <c r="B919" s="103"/>
    </row>
    <row r="920" spans="1:2" s="321" customFormat="1" x14ac:dyDescent="0.25">
      <c r="A920" s="103"/>
      <c r="B920" s="103"/>
    </row>
    <row r="921" spans="1:2" s="321" customFormat="1" x14ac:dyDescent="0.25">
      <c r="A921" s="103"/>
      <c r="B921" s="103"/>
    </row>
    <row r="922" spans="1:2" s="321" customFormat="1" x14ac:dyDescent="0.25">
      <c r="A922" s="103"/>
      <c r="B922" s="101"/>
    </row>
    <row r="923" spans="1:2" s="321" customFormat="1" x14ac:dyDescent="0.25">
      <c r="A923" s="103"/>
    </row>
    <row r="924" spans="1:2" s="321" customFormat="1" x14ac:dyDescent="0.25">
      <c r="A924" s="103"/>
    </row>
    <row r="925" spans="1:2" s="321" customFormat="1" x14ac:dyDescent="0.25">
      <c r="A925" s="103"/>
    </row>
    <row r="926" spans="1:2" s="321" customFormat="1" x14ac:dyDescent="0.25">
      <c r="A926" s="103"/>
    </row>
    <row r="927" spans="1:2" s="321" customFormat="1" x14ac:dyDescent="0.25">
      <c r="A927" s="103"/>
      <c r="B927" s="103"/>
    </row>
    <row r="928" spans="1:2" s="321" customFormat="1" x14ac:dyDescent="0.25">
      <c r="A928" s="103"/>
      <c r="B928" s="103"/>
    </row>
    <row r="929" spans="1:2" s="321" customFormat="1" x14ac:dyDescent="0.25">
      <c r="A929" s="103"/>
      <c r="B929" s="103"/>
    </row>
    <row r="930" spans="1:2" s="321" customFormat="1" x14ac:dyDescent="0.25">
      <c r="A930" s="103"/>
      <c r="B930" s="103"/>
    </row>
    <row r="931" spans="1:2" s="321" customFormat="1" x14ac:dyDescent="0.25">
      <c r="A931" s="103"/>
      <c r="B931" s="103"/>
    </row>
    <row r="932" spans="1:2" s="321" customFormat="1" x14ac:dyDescent="0.25">
      <c r="A932" s="103"/>
      <c r="B932" s="103"/>
    </row>
    <row r="933" spans="1:2" s="321" customFormat="1" x14ac:dyDescent="0.25">
      <c r="A933" s="103"/>
      <c r="B933" s="103"/>
    </row>
    <row r="934" spans="1:2" s="321" customFormat="1" x14ac:dyDescent="0.25">
      <c r="A934" s="103"/>
      <c r="B934" s="103"/>
    </row>
    <row r="935" spans="1:2" s="321" customFormat="1" x14ac:dyDescent="0.25">
      <c r="A935" s="103"/>
      <c r="B935" s="101"/>
    </row>
    <row r="936" spans="1:2" s="321" customFormat="1" x14ac:dyDescent="0.25">
      <c r="A936" s="103"/>
    </row>
    <row r="937" spans="1:2" s="321" customFormat="1" x14ac:dyDescent="0.25">
      <c r="A937" s="103"/>
    </row>
    <row r="938" spans="1:2" s="321" customFormat="1" x14ac:dyDescent="0.25">
      <c r="A938" s="103"/>
    </row>
    <row r="939" spans="1:2" s="321" customFormat="1" x14ac:dyDescent="0.25">
      <c r="A939" s="103"/>
    </row>
    <row r="940" spans="1:2" s="321" customFormat="1" x14ac:dyDescent="0.25">
      <c r="A940" s="103"/>
      <c r="B940" s="103"/>
    </row>
    <row r="941" spans="1:2" s="321" customFormat="1" x14ac:dyDescent="0.25">
      <c r="A941" s="103"/>
      <c r="B941" s="103"/>
    </row>
    <row r="942" spans="1:2" s="321" customFormat="1" x14ac:dyDescent="0.25">
      <c r="A942" s="103"/>
      <c r="B942" s="103"/>
    </row>
    <row r="943" spans="1:2" s="321" customFormat="1" x14ac:dyDescent="0.25">
      <c r="A943" s="103"/>
      <c r="B943" s="103"/>
    </row>
    <row r="944" spans="1:2" s="321" customFormat="1" x14ac:dyDescent="0.25">
      <c r="A944" s="103"/>
      <c r="B944" s="103"/>
    </row>
    <row r="945" spans="1:2" s="321" customFormat="1" x14ac:dyDescent="0.25">
      <c r="A945" s="103"/>
      <c r="B945" s="103"/>
    </row>
    <row r="946" spans="1:2" s="321" customFormat="1" x14ac:dyDescent="0.25">
      <c r="A946" s="103"/>
      <c r="B946" s="103"/>
    </row>
    <row r="947" spans="1:2" s="321" customFormat="1" x14ac:dyDescent="0.25">
      <c r="A947" s="103"/>
      <c r="B947" s="103"/>
    </row>
    <row r="948" spans="1:2" s="321" customFormat="1" x14ac:dyDescent="0.25">
      <c r="A948" s="103"/>
      <c r="B948" s="103"/>
    </row>
    <row r="949" spans="1:2" s="321" customFormat="1" x14ac:dyDescent="0.25">
      <c r="A949" s="103"/>
      <c r="B949" s="103"/>
    </row>
    <row r="950" spans="1:2" s="321" customFormat="1" x14ac:dyDescent="0.25">
      <c r="A950" s="103"/>
      <c r="B950" s="101"/>
    </row>
    <row r="951" spans="1:2" s="321" customFormat="1" x14ac:dyDescent="0.25">
      <c r="A951" s="103"/>
    </row>
    <row r="952" spans="1:2" s="321" customFormat="1" x14ac:dyDescent="0.25">
      <c r="A952" s="103"/>
    </row>
    <row r="953" spans="1:2" s="321" customFormat="1" x14ac:dyDescent="0.25">
      <c r="A953" s="103"/>
    </row>
    <row r="954" spans="1:2" s="321" customFormat="1" x14ac:dyDescent="0.25">
      <c r="A954" s="103"/>
      <c r="B954" s="103"/>
    </row>
    <row r="955" spans="1:2" s="321" customFormat="1" x14ac:dyDescent="0.25">
      <c r="A955" s="103"/>
      <c r="B955" s="103"/>
    </row>
    <row r="956" spans="1:2" s="321" customFormat="1" x14ac:dyDescent="0.25">
      <c r="A956" s="103"/>
      <c r="B956" s="103"/>
    </row>
    <row r="957" spans="1:2" s="321" customFormat="1" x14ac:dyDescent="0.25">
      <c r="A957" s="103"/>
      <c r="B957" s="103"/>
    </row>
    <row r="958" spans="1:2" s="321" customFormat="1" x14ac:dyDescent="0.25">
      <c r="A958" s="103"/>
      <c r="B958" s="103"/>
    </row>
    <row r="959" spans="1:2" s="321" customFormat="1" x14ac:dyDescent="0.25">
      <c r="A959" s="103"/>
      <c r="B959" s="101"/>
    </row>
    <row r="960" spans="1:2" s="321" customFormat="1" x14ac:dyDescent="0.25">
      <c r="A960" s="103"/>
    </row>
    <row r="961" spans="1:2" s="321" customFormat="1" x14ac:dyDescent="0.25">
      <c r="A961" s="103"/>
    </row>
    <row r="962" spans="1:2" s="321" customFormat="1" x14ac:dyDescent="0.25">
      <c r="A962" s="103"/>
    </row>
    <row r="963" spans="1:2" s="321" customFormat="1" x14ac:dyDescent="0.25">
      <c r="A963" s="103"/>
    </row>
    <row r="964" spans="1:2" s="321" customFormat="1" x14ac:dyDescent="0.25">
      <c r="A964" s="103"/>
    </row>
    <row r="965" spans="1:2" s="321" customFormat="1" x14ac:dyDescent="0.25">
      <c r="A965" s="103"/>
      <c r="B965" s="103"/>
    </row>
    <row r="966" spans="1:2" s="321" customFormat="1" x14ac:dyDescent="0.25">
      <c r="A966" s="103"/>
      <c r="B966" s="103"/>
    </row>
    <row r="967" spans="1:2" s="321" customFormat="1" x14ac:dyDescent="0.25">
      <c r="A967" s="103"/>
      <c r="B967" s="103"/>
    </row>
    <row r="968" spans="1:2" s="321" customFormat="1" x14ac:dyDescent="0.25">
      <c r="A968" s="103"/>
      <c r="B968" s="103"/>
    </row>
    <row r="969" spans="1:2" s="321" customFormat="1" x14ac:dyDescent="0.25">
      <c r="A969" s="103"/>
      <c r="B969" s="103"/>
    </row>
    <row r="970" spans="1:2" s="321" customFormat="1" x14ac:dyDescent="0.25">
      <c r="A970" s="103"/>
      <c r="B970" s="103"/>
    </row>
    <row r="971" spans="1:2" s="321" customFormat="1" x14ac:dyDescent="0.25">
      <c r="A971" s="103"/>
      <c r="B971" s="103"/>
    </row>
    <row r="972" spans="1:2" s="321" customFormat="1" x14ac:dyDescent="0.25">
      <c r="A972" s="103"/>
      <c r="B972" s="103"/>
    </row>
    <row r="973" spans="1:2" s="321" customFormat="1" x14ac:dyDescent="0.25">
      <c r="A973" s="103"/>
      <c r="B973" s="103"/>
    </row>
    <row r="974" spans="1:2" s="321" customFormat="1" x14ac:dyDescent="0.25">
      <c r="A974" s="103"/>
      <c r="B974" s="103"/>
    </row>
    <row r="975" spans="1:2" s="321" customFormat="1" x14ac:dyDescent="0.25">
      <c r="A975" s="103"/>
      <c r="B975" s="103"/>
    </row>
    <row r="976" spans="1:2" s="321" customFormat="1" x14ac:dyDescent="0.25">
      <c r="A976" s="103"/>
      <c r="B976" s="103"/>
    </row>
    <row r="977" spans="1:2" s="321" customFormat="1" x14ac:dyDescent="0.25">
      <c r="A977" s="103"/>
      <c r="B977" s="103"/>
    </row>
    <row r="978" spans="1:2" s="321" customFormat="1" x14ac:dyDescent="0.25">
      <c r="A978" s="103"/>
      <c r="B978" s="103"/>
    </row>
    <row r="979" spans="1:2" s="321" customFormat="1" x14ac:dyDescent="0.25">
      <c r="A979" s="103"/>
      <c r="B979" s="103"/>
    </row>
    <row r="980" spans="1:2" s="321" customFormat="1" x14ac:dyDescent="0.25">
      <c r="A980" s="103"/>
      <c r="B980" s="103"/>
    </row>
    <row r="981" spans="1:2" s="321" customFormat="1" x14ac:dyDescent="0.25">
      <c r="A981" s="103"/>
      <c r="B981" s="103"/>
    </row>
    <row r="982" spans="1:2" s="321" customFormat="1" x14ac:dyDescent="0.25">
      <c r="A982" s="103"/>
      <c r="B982" s="101"/>
    </row>
    <row r="983" spans="1:2" s="321" customFormat="1" x14ac:dyDescent="0.25">
      <c r="A983" s="103"/>
    </row>
    <row r="984" spans="1:2" s="321" customFormat="1" x14ac:dyDescent="0.25">
      <c r="A984" s="103"/>
    </row>
    <row r="985" spans="1:2" s="321" customFormat="1" x14ac:dyDescent="0.25">
      <c r="A985" s="103"/>
    </row>
    <row r="986" spans="1:2" s="321" customFormat="1" x14ac:dyDescent="0.25">
      <c r="A986" s="103"/>
    </row>
    <row r="987" spans="1:2" s="321" customFormat="1" x14ac:dyDescent="0.25">
      <c r="A987" s="103"/>
      <c r="B987" s="103"/>
    </row>
    <row r="988" spans="1:2" s="321" customFormat="1" x14ac:dyDescent="0.25">
      <c r="A988" s="103"/>
      <c r="B988" s="103"/>
    </row>
    <row r="989" spans="1:2" s="321" customFormat="1" x14ac:dyDescent="0.25">
      <c r="A989" s="103"/>
      <c r="B989" s="103"/>
    </row>
    <row r="990" spans="1:2" s="321" customFormat="1" x14ac:dyDescent="0.25">
      <c r="A990" s="103"/>
      <c r="B990" s="103"/>
    </row>
    <row r="991" spans="1:2" s="321" customFormat="1" x14ac:dyDescent="0.25">
      <c r="A991" s="103"/>
      <c r="B991" s="103"/>
    </row>
    <row r="992" spans="1:2" s="321" customFormat="1" x14ac:dyDescent="0.25">
      <c r="A992" s="103"/>
      <c r="B992" s="103"/>
    </row>
    <row r="993" spans="1:2" s="321" customFormat="1" x14ac:dyDescent="0.25">
      <c r="A993" s="103"/>
      <c r="B993" s="103"/>
    </row>
    <row r="994" spans="1:2" s="321" customFormat="1" x14ac:dyDescent="0.25">
      <c r="A994" s="103"/>
      <c r="B994" s="103"/>
    </row>
    <row r="995" spans="1:2" s="321" customFormat="1" x14ac:dyDescent="0.25">
      <c r="A995" s="103"/>
      <c r="B995" s="103"/>
    </row>
    <row r="996" spans="1:2" s="321" customFormat="1" x14ac:dyDescent="0.25">
      <c r="A996" s="103"/>
      <c r="B996" s="103"/>
    </row>
    <row r="997" spans="1:2" s="321" customFormat="1" x14ac:dyDescent="0.25">
      <c r="A997" s="103"/>
      <c r="B997" s="101"/>
    </row>
    <row r="998" spans="1:2" s="321" customFormat="1" x14ac:dyDescent="0.25">
      <c r="A998" s="103"/>
    </row>
    <row r="999" spans="1:2" s="321" customFormat="1" x14ac:dyDescent="0.25">
      <c r="A999" s="103"/>
    </row>
    <row r="1000" spans="1:2" s="321" customFormat="1" x14ac:dyDescent="0.25">
      <c r="A1000" s="103"/>
    </row>
    <row r="1001" spans="1:2" s="321" customFormat="1" x14ac:dyDescent="0.25">
      <c r="A1001" s="103"/>
      <c r="B1001" s="103"/>
    </row>
    <row r="1002" spans="1:2" s="321" customFormat="1" x14ac:dyDescent="0.25">
      <c r="A1002" s="103"/>
      <c r="B1002" s="103"/>
    </row>
    <row r="1003" spans="1:2" s="321" customFormat="1" x14ac:dyDescent="0.25">
      <c r="A1003" s="103"/>
      <c r="B1003" s="103"/>
    </row>
    <row r="1004" spans="1:2" s="321" customFormat="1" x14ac:dyDescent="0.25">
      <c r="A1004" s="103"/>
      <c r="B1004" s="103"/>
    </row>
    <row r="1005" spans="1:2" s="321" customFormat="1" x14ac:dyDescent="0.25">
      <c r="A1005" s="103"/>
      <c r="B1005" s="103"/>
    </row>
    <row r="1006" spans="1:2" s="321" customFormat="1" x14ac:dyDescent="0.25">
      <c r="A1006" s="103"/>
      <c r="B1006" s="103"/>
    </row>
    <row r="1007" spans="1:2" s="321" customFormat="1" x14ac:dyDescent="0.25">
      <c r="A1007" s="103"/>
      <c r="B1007" s="103"/>
    </row>
    <row r="1008" spans="1:2" s="321" customFormat="1" x14ac:dyDescent="0.25">
      <c r="A1008" s="103"/>
      <c r="B1008" s="103"/>
    </row>
    <row r="1009" spans="1:2" s="321" customFormat="1" x14ac:dyDescent="0.25">
      <c r="A1009" s="103"/>
      <c r="B1009" s="103"/>
    </row>
    <row r="1010" spans="1:2" s="321" customFormat="1" x14ac:dyDescent="0.25">
      <c r="A1010" s="103"/>
      <c r="B1010" s="103"/>
    </row>
    <row r="1011" spans="1:2" s="321" customFormat="1" x14ac:dyDescent="0.25">
      <c r="A1011" s="103"/>
      <c r="B1011" s="103"/>
    </row>
    <row r="1012" spans="1:2" s="321" customFormat="1" x14ac:dyDescent="0.25">
      <c r="A1012" s="103"/>
      <c r="B1012" s="103"/>
    </row>
    <row r="1013" spans="1:2" s="321" customFormat="1" x14ac:dyDescent="0.25">
      <c r="A1013" s="103"/>
      <c r="B1013" s="103"/>
    </row>
    <row r="1014" spans="1:2" s="321" customFormat="1" x14ac:dyDescent="0.25">
      <c r="A1014" s="103"/>
      <c r="B1014" s="103"/>
    </row>
    <row r="1015" spans="1:2" s="321" customFormat="1" x14ac:dyDescent="0.25">
      <c r="A1015" s="103"/>
      <c r="B1015" s="103"/>
    </row>
    <row r="1016" spans="1:2" s="321" customFormat="1" x14ac:dyDescent="0.25">
      <c r="A1016" s="103"/>
      <c r="B1016" s="103"/>
    </row>
    <row r="1017" spans="1:2" s="321" customFormat="1" x14ac:dyDescent="0.25">
      <c r="A1017" s="103"/>
      <c r="B1017" s="101"/>
    </row>
    <row r="1018" spans="1:2" s="321" customFormat="1" x14ac:dyDescent="0.25">
      <c r="A1018" s="103"/>
    </row>
    <row r="1019" spans="1:2" s="321" customFormat="1" x14ac:dyDescent="0.25">
      <c r="A1019" s="103"/>
    </row>
    <row r="1020" spans="1:2" s="321" customFormat="1" x14ac:dyDescent="0.25">
      <c r="A1020" s="103"/>
    </row>
    <row r="1021" spans="1:2" s="321" customFormat="1" x14ac:dyDescent="0.25">
      <c r="A1021" s="103"/>
    </row>
    <row r="1022" spans="1:2" s="321" customFormat="1" x14ac:dyDescent="0.25">
      <c r="A1022" s="103"/>
      <c r="B1022" s="103"/>
    </row>
    <row r="1023" spans="1:2" s="321" customFormat="1" x14ac:dyDescent="0.25">
      <c r="A1023" s="103"/>
      <c r="B1023" s="103"/>
    </row>
    <row r="1024" spans="1:2" s="321" customFormat="1" x14ac:dyDescent="0.25">
      <c r="A1024" s="103"/>
      <c r="B1024" s="103"/>
    </row>
    <row r="1025" spans="1:2" s="321" customFormat="1" x14ac:dyDescent="0.25">
      <c r="A1025" s="103"/>
      <c r="B1025" s="103"/>
    </row>
    <row r="1026" spans="1:2" s="321" customFormat="1" x14ac:dyDescent="0.25">
      <c r="A1026" s="103"/>
      <c r="B1026" s="103"/>
    </row>
    <row r="1027" spans="1:2" s="321" customFormat="1" x14ac:dyDescent="0.25">
      <c r="A1027" s="103"/>
      <c r="B1027" s="103"/>
    </row>
    <row r="1028" spans="1:2" s="321" customFormat="1" x14ac:dyDescent="0.25">
      <c r="A1028" s="103"/>
      <c r="B1028" s="103"/>
    </row>
    <row r="1029" spans="1:2" s="321" customFormat="1" x14ac:dyDescent="0.25">
      <c r="A1029" s="103"/>
      <c r="B1029" s="103"/>
    </row>
    <row r="1030" spans="1:2" s="321" customFormat="1" x14ac:dyDescent="0.25">
      <c r="A1030" s="103"/>
      <c r="B1030" s="103"/>
    </row>
    <row r="1031" spans="1:2" s="321" customFormat="1" x14ac:dyDescent="0.25">
      <c r="A1031" s="103"/>
      <c r="B1031" s="103"/>
    </row>
    <row r="1032" spans="1:2" s="321" customFormat="1" x14ac:dyDescent="0.25">
      <c r="A1032" s="103"/>
      <c r="B1032" s="103"/>
    </row>
    <row r="1033" spans="1:2" s="321" customFormat="1" x14ac:dyDescent="0.25">
      <c r="A1033" s="103"/>
      <c r="B1033" s="103"/>
    </row>
    <row r="1034" spans="1:2" s="321" customFormat="1" x14ac:dyDescent="0.25">
      <c r="A1034" s="103"/>
      <c r="B1034" s="103"/>
    </row>
    <row r="1035" spans="1:2" s="321" customFormat="1" x14ac:dyDescent="0.25">
      <c r="A1035" s="103"/>
      <c r="B1035" s="103"/>
    </row>
    <row r="1036" spans="1:2" s="321" customFormat="1" x14ac:dyDescent="0.25">
      <c r="A1036" s="103"/>
      <c r="B1036" s="103"/>
    </row>
    <row r="1037" spans="1:2" s="321" customFormat="1" x14ac:dyDescent="0.25">
      <c r="A1037" s="103"/>
      <c r="B1037" s="103"/>
    </row>
    <row r="1038" spans="1:2" s="321" customFormat="1" x14ac:dyDescent="0.25">
      <c r="A1038" s="103"/>
      <c r="B1038" s="103"/>
    </row>
    <row r="1039" spans="1:2" s="321" customFormat="1" x14ac:dyDescent="0.25">
      <c r="A1039" s="103"/>
      <c r="B1039" s="103"/>
    </row>
    <row r="1040" spans="1:2" s="321" customFormat="1" x14ac:dyDescent="0.25">
      <c r="A1040" s="103"/>
      <c r="B1040" s="103"/>
    </row>
    <row r="1041" spans="1:2" s="321" customFormat="1" x14ac:dyDescent="0.25">
      <c r="A1041" s="103"/>
      <c r="B1041" s="103"/>
    </row>
    <row r="1042" spans="1:2" s="321" customFormat="1" x14ac:dyDescent="0.25">
      <c r="A1042" s="103"/>
      <c r="B1042" s="103"/>
    </row>
    <row r="1043" spans="1:2" s="321" customFormat="1" x14ac:dyDescent="0.25">
      <c r="A1043" s="103"/>
      <c r="B1043" s="103"/>
    </row>
    <row r="1044" spans="1:2" s="321" customFormat="1" x14ac:dyDescent="0.25">
      <c r="A1044" s="103"/>
      <c r="B1044" s="103"/>
    </row>
    <row r="1045" spans="1:2" s="321" customFormat="1" x14ac:dyDescent="0.25">
      <c r="A1045" s="103"/>
      <c r="B1045" s="103"/>
    </row>
    <row r="1046" spans="1:2" s="321" customFormat="1" x14ac:dyDescent="0.25">
      <c r="A1046" s="103"/>
      <c r="B1046" s="103"/>
    </row>
    <row r="1047" spans="1:2" s="321" customFormat="1" x14ac:dyDescent="0.25">
      <c r="A1047" s="103"/>
      <c r="B1047" s="103"/>
    </row>
    <row r="1048" spans="1:2" s="321" customFormat="1" x14ac:dyDescent="0.25">
      <c r="A1048" s="103"/>
      <c r="B1048" s="103"/>
    </row>
    <row r="1049" spans="1:2" s="321" customFormat="1" x14ac:dyDescent="0.25">
      <c r="A1049" s="103"/>
      <c r="B1049" s="103"/>
    </row>
    <row r="1050" spans="1:2" s="321" customFormat="1" x14ac:dyDescent="0.25">
      <c r="A1050" s="103"/>
      <c r="B1050" s="103"/>
    </row>
    <row r="1051" spans="1:2" s="321" customFormat="1" x14ac:dyDescent="0.25">
      <c r="A1051" s="103"/>
      <c r="B1051" s="103"/>
    </row>
    <row r="1052" spans="1:2" s="321" customFormat="1" x14ac:dyDescent="0.25">
      <c r="A1052" s="103"/>
      <c r="B1052" s="103"/>
    </row>
    <row r="1053" spans="1:2" s="321" customFormat="1" x14ac:dyDescent="0.25">
      <c r="A1053" s="103"/>
      <c r="B1053" s="103"/>
    </row>
    <row r="1054" spans="1:2" s="321" customFormat="1" x14ac:dyDescent="0.25">
      <c r="A1054" s="103"/>
      <c r="B1054" s="103"/>
    </row>
    <row r="1055" spans="1:2" s="321" customFormat="1" x14ac:dyDescent="0.25">
      <c r="A1055" s="103"/>
      <c r="B1055" s="101"/>
    </row>
    <row r="1056" spans="1:2" s="321" customFormat="1" x14ac:dyDescent="0.25">
      <c r="A1056" s="103"/>
    </row>
    <row r="1057" spans="1:2" s="321" customFormat="1" x14ac:dyDescent="0.25">
      <c r="A1057" s="103"/>
    </row>
    <row r="1058" spans="1:2" s="321" customFormat="1" x14ac:dyDescent="0.25">
      <c r="A1058" s="103"/>
    </row>
    <row r="1059" spans="1:2" s="321" customFormat="1" x14ac:dyDescent="0.25">
      <c r="A1059" s="103"/>
    </row>
    <row r="1060" spans="1:2" s="321" customFormat="1" x14ac:dyDescent="0.25">
      <c r="A1060" s="103"/>
      <c r="B1060" s="103"/>
    </row>
    <row r="1061" spans="1:2" s="321" customFormat="1" x14ac:dyDescent="0.25">
      <c r="A1061" s="103"/>
      <c r="B1061" s="103"/>
    </row>
    <row r="1062" spans="1:2" s="321" customFormat="1" x14ac:dyDescent="0.25">
      <c r="A1062" s="103"/>
      <c r="B1062" s="103"/>
    </row>
    <row r="1063" spans="1:2" s="321" customFormat="1" x14ac:dyDescent="0.25">
      <c r="A1063" s="103"/>
      <c r="B1063" s="103"/>
    </row>
    <row r="1064" spans="1:2" s="321" customFormat="1" x14ac:dyDescent="0.25">
      <c r="A1064" s="103"/>
      <c r="B1064" s="103"/>
    </row>
    <row r="1065" spans="1:2" s="321" customFormat="1" x14ac:dyDescent="0.25">
      <c r="A1065" s="103"/>
      <c r="B1065" s="103"/>
    </row>
    <row r="1066" spans="1:2" s="321" customFormat="1" x14ac:dyDescent="0.25">
      <c r="A1066" s="103"/>
      <c r="B1066" s="103"/>
    </row>
    <row r="1067" spans="1:2" s="321" customFormat="1" x14ac:dyDescent="0.25">
      <c r="A1067" s="103"/>
      <c r="B1067" s="103"/>
    </row>
    <row r="1068" spans="1:2" s="321" customFormat="1" x14ac:dyDescent="0.25">
      <c r="A1068" s="103"/>
      <c r="B1068" s="103"/>
    </row>
    <row r="1069" spans="1:2" s="321" customFormat="1" x14ac:dyDescent="0.25">
      <c r="A1069" s="103"/>
      <c r="B1069" s="103"/>
    </row>
    <row r="1070" spans="1:2" s="321" customFormat="1" x14ac:dyDescent="0.25">
      <c r="A1070" s="103"/>
      <c r="B1070" s="103"/>
    </row>
    <row r="1071" spans="1:2" s="321" customFormat="1" x14ac:dyDescent="0.25">
      <c r="A1071" s="103"/>
      <c r="B1071" s="103"/>
    </row>
    <row r="1072" spans="1:2" s="321" customFormat="1" x14ac:dyDescent="0.25">
      <c r="A1072" s="103"/>
      <c r="B1072" s="103"/>
    </row>
    <row r="1073" spans="1:2" s="321" customFormat="1" x14ac:dyDescent="0.25">
      <c r="A1073" s="103"/>
      <c r="B1073" s="103"/>
    </row>
    <row r="1074" spans="1:2" s="321" customFormat="1" x14ac:dyDescent="0.25">
      <c r="A1074" s="103"/>
      <c r="B1074" s="103"/>
    </row>
    <row r="1075" spans="1:2" s="321" customFormat="1" x14ac:dyDescent="0.25">
      <c r="A1075" s="103"/>
      <c r="B1075" s="103"/>
    </row>
    <row r="1076" spans="1:2" s="321" customFormat="1" x14ac:dyDescent="0.25">
      <c r="A1076" s="103"/>
      <c r="B1076" s="103"/>
    </row>
    <row r="1077" spans="1:2" s="321" customFormat="1" x14ac:dyDescent="0.25">
      <c r="A1077" s="103"/>
      <c r="B1077" s="103"/>
    </row>
    <row r="1078" spans="1:2" s="321" customFormat="1" x14ac:dyDescent="0.25">
      <c r="A1078" s="103"/>
      <c r="B1078" s="103"/>
    </row>
    <row r="1079" spans="1:2" s="321" customFormat="1" x14ac:dyDescent="0.25">
      <c r="A1079" s="103"/>
      <c r="B1079" s="101"/>
    </row>
    <row r="1080" spans="1:2" s="321" customFormat="1" x14ac:dyDescent="0.25">
      <c r="A1080" s="103"/>
    </row>
    <row r="1081" spans="1:2" s="321" customFormat="1" x14ac:dyDescent="0.25">
      <c r="A1081" s="103"/>
    </row>
    <row r="1082" spans="1:2" s="321" customFormat="1" x14ac:dyDescent="0.25">
      <c r="A1082" s="103"/>
    </row>
    <row r="1083" spans="1:2" s="321" customFormat="1" x14ac:dyDescent="0.25">
      <c r="A1083" s="103"/>
      <c r="B1083" s="103"/>
    </row>
    <row r="1084" spans="1:2" s="321" customFormat="1" x14ac:dyDescent="0.25">
      <c r="A1084" s="103"/>
      <c r="B1084" s="103"/>
    </row>
    <row r="1085" spans="1:2" s="321" customFormat="1" x14ac:dyDescent="0.25">
      <c r="A1085" s="103"/>
      <c r="B1085" s="103"/>
    </row>
    <row r="1086" spans="1:2" s="321" customFormat="1" x14ac:dyDescent="0.25">
      <c r="A1086" s="103"/>
      <c r="B1086" s="103"/>
    </row>
    <row r="1087" spans="1:2" s="321" customFormat="1" x14ac:dyDescent="0.25">
      <c r="A1087" s="103"/>
      <c r="B1087" s="101"/>
    </row>
    <row r="1088" spans="1:2" s="321" customFormat="1" x14ac:dyDescent="0.25">
      <c r="A1088" s="103"/>
    </row>
    <row r="1089" spans="1:2" s="321" customFormat="1" x14ac:dyDescent="0.25">
      <c r="A1089" s="103"/>
    </row>
    <row r="1090" spans="1:2" s="321" customFormat="1" x14ac:dyDescent="0.25">
      <c r="A1090" s="103"/>
    </row>
    <row r="1091" spans="1:2" s="321" customFormat="1" x14ac:dyDescent="0.25">
      <c r="A1091" s="103"/>
    </row>
    <row r="1092" spans="1:2" s="321" customFormat="1" x14ac:dyDescent="0.25">
      <c r="A1092" s="103"/>
    </row>
    <row r="1093" spans="1:2" s="321" customFormat="1" x14ac:dyDescent="0.25">
      <c r="A1093" s="103"/>
      <c r="B1093" s="103"/>
    </row>
    <row r="1094" spans="1:2" s="321" customFormat="1" x14ac:dyDescent="0.25">
      <c r="A1094" s="103"/>
      <c r="B1094" s="103"/>
    </row>
    <row r="1095" spans="1:2" s="321" customFormat="1" x14ac:dyDescent="0.25">
      <c r="A1095" s="103"/>
      <c r="B1095" s="103"/>
    </row>
    <row r="1096" spans="1:2" s="321" customFormat="1" x14ac:dyDescent="0.25">
      <c r="A1096" s="103"/>
      <c r="B1096" s="103"/>
    </row>
    <row r="1097" spans="1:2" s="321" customFormat="1" x14ac:dyDescent="0.25">
      <c r="A1097" s="103"/>
      <c r="B1097" s="103"/>
    </row>
    <row r="1098" spans="1:2" s="321" customFormat="1" x14ac:dyDescent="0.25">
      <c r="A1098" s="103"/>
      <c r="B1098" s="103"/>
    </row>
    <row r="1099" spans="1:2" s="321" customFormat="1" x14ac:dyDescent="0.25">
      <c r="A1099" s="103"/>
      <c r="B1099" s="103"/>
    </row>
    <row r="1100" spans="1:2" s="321" customFormat="1" x14ac:dyDescent="0.25">
      <c r="A1100" s="103"/>
      <c r="B1100" s="103"/>
    </row>
    <row r="1101" spans="1:2" s="321" customFormat="1" x14ac:dyDescent="0.25">
      <c r="A1101" s="103"/>
      <c r="B1101" s="103"/>
    </row>
    <row r="1102" spans="1:2" s="321" customFormat="1" x14ac:dyDescent="0.25">
      <c r="A1102" s="103"/>
      <c r="B1102" s="103"/>
    </row>
    <row r="1103" spans="1:2" s="321" customFormat="1" x14ac:dyDescent="0.25">
      <c r="A1103" s="103"/>
      <c r="B1103" s="103"/>
    </row>
    <row r="1104" spans="1:2" s="321" customFormat="1" x14ac:dyDescent="0.25">
      <c r="A1104" s="103"/>
      <c r="B1104" s="103"/>
    </row>
    <row r="1105" spans="1:2" s="321" customFormat="1" x14ac:dyDescent="0.25">
      <c r="A1105" s="103"/>
      <c r="B1105" s="101"/>
    </row>
    <row r="1106" spans="1:2" s="321" customFormat="1" x14ac:dyDescent="0.25">
      <c r="A1106" s="103"/>
    </row>
    <row r="1107" spans="1:2" s="321" customFormat="1" x14ac:dyDescent="0.25">
      <c r="A1107" s="103"/>
    </row>
    <row r="1108" spans="1:2" s="321" customFormat="1" x14ac:dyDescent="0.25">
      <c r="A1108" s="103"/>
    </row>
    <row r="1109" spans="1:2" s="321" customFormat="1" x14ac:dyDescent="0.25">
      <c r="A1109" s="103"/>
      <c r="B1109" s="103"/>
    </row>
    <row r="1110" spans="1:2" s="321" customFormat="1" x14ac:dyDescent="0.25">
      <c r="A1110" s="103"/>
      <c r="B1110" s="103"/>
    </row>
    <row r="1111" spans="1:2" s="321" customFormat="1" x14ac:dyDescent="0.25">
      <c r="A1111" s="103"/>
      <c r="B1111" s="103"/>
    </row>
    <row r="1112" spans="1:2" s="321" customFormat="1" x14ac:dyDescent="0.25">
      <c r="A1112" s="103"/>
      <c r="B1112" s="103"/>
    </row>
    <row r="1113" spans="1:2" s="321" customFormat="1" x14ac:dyDescent="0.25">
      <c r="A1113" s="103"/>
      <c r="B1113" s="103"/>
    </row>
    <row r="1114" spans="1:2" s="321" customFormat="1" x14ac:dyDescent="0.25">
      <c r="A1114" s="103"/>
      <c r="B1114" s="103"/>
    </row>
    <row r="1115" spans="1:2" s="321" customFormat="1" x14ac:dyDescent="0.25">
      <c r="A1115" s="103"/>
      <c r="B1115" s="103"/>
    </row>
    <row r="1116" spans="1:2" s="321" customFormat="1" x14ac:dyDescent="0.25">
      <c r="A1116" s="103"/>
      <c r="B1116" s="103"/>
    </row>
    <row r="1117" spans="1:2" s="321" customFormat="1" x14ac:dyDescent="0.25">
      <c r="A1117" s="103"/>
      <c r="B1117" s="103"/>
    </row>
    <row r="1118" spans="1:2" s="321" customFormat="1" x14ac:dyDescent="0.25">
      <c r="A1118" s="103"/>
      <c r="B1118" s="103"/>
    </row>
    <row r="1119" spans="1:2" s="321" customFormat="1" x14ac:dyDescent="0.25">
      <c r="A1119" s="103"/>
      <c r="B1119" s="103"/>
    </row>
    <row r="1120" spans="1:2" s="321" customFormat="1" x14ac:dyDescent="0.25">
      <c r="A1120" s="103"/>
      <c r="B1120" s="103"/>
    </row>
    <row r="1121" spans="1:2" s="321" customFormat="1" x14ac:dyDescent="0.25">
      <c r="A1121" s="103"/>
      <c r="B1121" s="103"/>
    </row>
    <row r="1122" spans="1:2" s="321" customFormat="1" x14ac:dyDescent="0.25">
      <c r="A1122" s="103"/>
      <c r="B1122" s="103"/>
    </row>
    <row r="1123" spans="1:2" s="321" customFormat="1" x14ac:dyDescent="0.25">
      <c r="A1123" s="103"/>
      <c r="B1123" s="103"/>
    </row>
    <row r="1124" spans="1:2" s="321" customFormat="1" x14ac:dyDescent="0.25">
      <c r="A1124" s="103"/>
      <c r="B1124" s="103"/>
    </row>
    <row r="1125" spans="1:2" s="321" customFormat="1" x14ac:dyDescent="0.25">
      <c r="A1125" s="103"/>
      <c r="B1125" s="103"/>
    </row>
    <row r="1126" spans="1:2" s="321" customFormat="1" x14ac:dyDescent="0.25">
      <c r="A1126" s="103"/>
      <c r="B1126" s="103"/>
    </row>
    <row r="1127" spans="1:2" s="321" customFormat="1" x14ac:dyDescent="0.25">
      <c r="A1127" s="103"/>
      <c r="B1127" s="103"/>
    </row>
    <row r="1128" spans="1:2" s="321" customFormat="1" x14ac:dyDescent="0.25">
      <c r="A1128" s="103"/>
      <c r="B1128" s="103"/>
    </row>
    <row r="1129" spans="1:2" s="321" customFormat="1" x14ac:dyDescent="0.25">
      <c r="A1129" s="103"/>
      <c r="B1129" s="103"/>
    </row>
    <row r="1130" spans="1:2" s="321" customFormat="1" x14ac:dyDescent="0.25">
      <c r="A1130" s="103"/>
      <c r="B1130" s="103"/>
    </row>
    <row r="1131" spans="1:2" s="321" customFormat="1" x14ac:dyDescent="0.25">
      <c r="A1131" s="103"/>
      <c r="B1131" s="103"/>
    </row>
    <row r="1132" spans="1:2" s="321" customFormat="1" x14ac:dyDescent="0.25">
      <c r="A1132" s="103"/>
      <c r="B1132" s="103"/>
    </row>
    <row r="1133" spans="1:2" s="321" customFormat="1" x14ac:dyDescent="0.25">
      <c r="A1133" s="103"/>
      <c r="B1133" s="103"/>
    </row>
    <row r="1134" spans="1:2" s="321" customFormat="1" x14ac:dyDescent="0.25">
      <c r="A1134" s="103"/>
      <c r="B1134" s="103"/>
    </row>
    <row r="1135" spans="1:2" s="321" customFormat="1" x14ac:dyDescent="0.25">
      <c r="A1135" s="103"/>
      <c r="B1135" s="103"/>
    </row>
    <row r="1136" spans="1:2" s="321" customFormat="1" x14ac:dyDescent="0.25">
      <c r="A1136" s="103"/>
      <c r="B1136" s="101"/>
    </row>
    <row r="1137" spans="1:2" s="321" customFormat="1" x14ac:dyDescent="0.25">
      <c r="A1137" s="103"/>
    </row>
    <row r="1138" spans="1:2" s="321" customFormat="1" x14ac:dyDescent="0.25">
      <c r="A1138" s="103"/>
    </row>
    <row r="1139" spans="1:2" s="321" customFormat="1" x14ac:dyDescent="0.25">
      <c r="A1139" s="103"/>
    </row>
    <row r="1140" spans="1:2" s="321" customFormat="1" x14ac:dyDescent="0.25">
      <c r="A1140" s="103"/>
    </row>
    <row r="1141" spans="1:2" s="321" customFormat="1" x14ac:dyDescent="0.25">
      <c r="A1141" s="103"/>
      <c r="B1141" s="103"/>
    </row>
    <row r="1142" spans="1:2" s="321" customFormat="1" x14ac:dyDescent="0.25">
      <c r="A1142" s="103"/>
      <c r="B1142" s="103"/>
    </row>
    <row r="1143" spans="1:2" s="321" customFormat="1" x14ac:dyDescent="0.25">
      <c r="A1143" s="103"/>
      <c r="B1143" s="103"/>
    </row>
    <row r="1144" spans="1:2" s="321" customFormat="1" x14ac:dyDescent="0.25">
      <c r="A1144" s="103"/>
      <c r="B1144" s="103"/>
    </row>
    <row r="1145" spans="1:2" s="321" customFormat="1" x14ac:dyDescent="0.25">
      <c r="A1145" s="103"/>
      <c r="B1145" s="103"/>
    </row>
    <row r="1146" spans="1:2" s="321" customFormat="1" x14ac:dyDescent="0.25">
      <c r="A1146" s="103"/>
      <c r="B1146" s="103"/>
    </row>
    <row r="1147" spans="1:2" s="321" customFormat="1" x14ac:dyDescent="0.25">
      <c r="A1147" s="103"/>
      <c r="B1147" s="103"/>
    </row>
    <row r="1148" spans="1:2" s="321" customFormat="1" x14ac:dyDescent="0.25">
      <c r="A1148" s="103"/>
      <c r="B1148" s="103"/>
    </row>
    <row r="1149" spans="1:2" s="321" customFormat="1" x14ac:dyDescent="0.25">
      <c r="A1149" s="103"/>
      <c r="B1149" s="103"/>
    </row>
    <row r="1150" spans="1:2" s="321" customFormat="1" x14ac:dyDescent="0.25">
      <c r="A1150" s="103"/>
      <c r="B1150" s="103"/>
    </row>
    <row r="1151" spans="1:2" s="321" customFormat="1" x14ac:dyDescent="0.25">
      <c r="A1151" s="103"/>
      <c r="B1151" s="103"/>
    </row>
    <row r="1152" spans="1:2" s="321" customFormat="1" x14ac:dyDescent="0.25">
      <c r="A1152" s="103"/>
      <c r="B1152" s="103"/>
    </row>
    <row r="1153" spans="1:2" s="321" customFormat="1" x14ac:dyDescent="0.25">
      <c r="A1153" s="103"/>
      <c r="B1153" s="103"/>
    </row>
    <row r="1154" spans="1:2" s="321" customFormat="1" x14ac:dyDescent="0.25">
      <c r="A1154" s="103"/>
      <c r="B1154" s="103"/>
    </row>
    <row r="1155" spans="1:2" s="321" customFormat="1" x14ac:dyDescent="0.25">
      <c r="A1155" s="103"/>
      <c r="B1155" s="103"/>
    </row>
    <row r="1156" spans="1:2" s="321" customFormat="1" x14ac:dyDescent="0.25">
      <c r="A1156" s="103"/>
      <c r="B1156" s="103"/>
    </row>
    <row r="1157" spans="1:2" s="321" customFormat="1" x14ac:dyDescent="0.25">
      <c r="A1157" s="103"/>
      <c r="B1157" s="103"/>
    </row>
    <row r="1158" spans="1:2" s="321" customFormat="1" x14ac:dyDescent="0.25">
      <c r="A1158" s="103"/>
      <c r="B1158" s="103"/>
    </row>
    <row r="1159" spans="1:2" s="321" customFormat="1" x14ac:dyDescent="0.25">
      <c r="A1159" s="103"/>
      <c r="B1159" s="103"/>
    </row>
    <row r="1160" spans="1:2" s="321" customFormat="1" x14ac:dyDescent="0.25">
      <c r="A1160" s="103"/>
      <c r="B1160" s="103"/>
    </row>
    <row r="1161" spans="1:2" s="321" customFormat="1" x14ac:dyDescent="0.25">
      <c r="A1161" s="103"/>
      <c r="B1161" s="103"/>
    </row>
    <row r="1162" spans="1:2" s="321" customFormat="1" x14ac:dyDescent="0.25">
      <c r="A1162" s="103"/>
      <c r="B1162" s="103"/>
    </row>
    <row r="1163" spans="1:2" s="321" customFormat="1" x14ac:dyDescent="0.25">
      <c r="A1163" s="103"/>
      <c r="B1163" s="103"/>
    </row>
    <row r="1164" spans="1:2" s="321" customFormat="1" x14ac:dyDescent="0.25">
      <c r="A1164" s="103"/>
      <c r="B1164" s="103"/>
    </row>
    <row r="1165" spans="1:2" s="321" customFormat="1" x14ac:dyDescent="0.25">
      <c r="A1165" s="103"/>
      <c r="B1165" s="103"/>
    </row>
    <row r="1166" spans="1:2" s="321" customFormat="1" x14ac:dyDescent="0.25">
      <c r="A1166" s="103"/>
      <c r="B1166" s="103"/>
    </row>
    <row r="1167" spans="1:2" s="321" customFormat="1" x14ac:dyDescent="0.25">
      <c r="A1167" s="103"/>
      <c r="B1167" s="103"/>
    </row>
    <row r="1168" spans="1:2" s="321" customFormat="1" x14ac:dyDescent="0.25">
      <c r="A1168" s="103"/>
      <c r="B1168" s="103"/>
    </row>
    <row r="1169" spans="1:2" s="321" customFormat="1" x14ac:dyDescent="0.25">
      <c r="A1169" s="103"/>
      <c r="B1169" s="103"/>
    </row>
    <row r="1170" spans="1:2" s="321" customFormat="1" x14ac:dyDescent="0.25">
      <c r="A1170" s="103"/>
      <c r="B1170" s="103"/>
    </row>
    <row r="1171" spans="1:2" s="321" customFormat="1" x14ac:dyDescent="0.25">
      <c r="A1171" s="103"/>
      <c r="B1171" s="103"/>
    </row>
    <row r="1172" spans="1:2" s="321" customFormat="1" x14ac:dyDescent="0.25">
      <c r="A1172" s="103"/>
      <c r="B1172" s="103"/>
    </row>
    <row r="1173" spans="1:2" s="321" customFormat="1" x14ac:dyDescent="0.25">
      <c r="A1173" s="103"/>
      <c r="B1173" s="103"/>
    </row>
    <row r="1174" spans="1:2" s="321" customFormat="1" x14ac:dyDescent="0.25">
      <c r="A1174" s="103"/>
      <c r="B1174" s="103"/>
    </row>
    <row r="1175" spans="1:2" s="321" customFormat="1" x14ac:dyDescent="0.25">
      <c r="A1175" s="103"/>
      <c r="B1175" s="103"/>
    </row>
    <row r="1176" spans="1:2" s="321" customFormat="1" x14ac:dyDescent="0.25">
      <c r="A1176" s="103"/>
      <c r="B1176" s="103"/>
    </row>
    <row r="1177" spans="1:2" s="321" customFormat="1" x14ac:dyDescent="0.25">
      <c r="A1177" s="103"/>
      <c r="B1177" s="103"/>
    </row>
    <row r="1178" spans="1:2" s="321" customFormat="1" x14ac:dyDescent="0.25">
      <c r="A1178" s="103"/>
      <c r="B1178" s="103"/>
    </row>
    <row r="1179" spans="1:2" s="321" customFormat="1" x14ac:dyDescent="0.25">
      <c r="A1179" s="103"/>
      <c r="B1179" s="103"/>
    </row>
    <row r="1180" spans="1:2" s="321" customFormat="1" x14ac:dyDescent="0.25">
      <c r="A1180" s="103"/>
      <c r="B1180" s="103"/>
    </row>
    <row r="1181" spans="1:2" s="321" customFormat="1" x14ac:dyDescent="0.25">
      <c r="A1181" s="103"/>
      <c r="B1181" s="103"/>
    </row>
    <row r="1182" spans="1:2" s="321" customFormat="1" x14ac:dyDescent="0.25">
      <c r="A1182" s="103"/>
      <c r="B1182" s="103"/>
    </row>
    <row r="1183" spans="1:2" s="321" customFormat="1" x14ac:dyDescent="0.25">
      <c r="A1183" s="103"/>
      <c r="B1183" s="103"/>
    </row>
    <row r="1184" spans="1:2" s="321" customFormat="1" x14ac:dyDescent="0.25">
      <c r="A1184" s="103"/>
      <c r="B1184" s="103"/>
    </row>
    <row r="1185" spans="1:2" s="321" customFormat="1" x14ac:dyDescent="0.25">
      <c r="A1185" s="103"/>
      <c r="B1185" s="103"/>
    </row>
    <row r="1186" spans="1:2" s="321" customFormat="1" x14ac:dyDescent="0.25">
      <c r="A1186" s="103"/>
      <c r="B1186" s="103"/>
    </row>
    <row r="1187" spans="1:2" s="321" customFormat="1" x14ac:dyDescent="0.25">
      <c r="A1187" s="103"/>
      <c r="B1187" s="103"/>
    </row>
    <row r="1188" spans="1:2" s="321" customFormat="1" x14ac:dyDescent="0.25">
      <c r="A1188" s="103"/>
      <c r="B1188" s="103"/>
    </row>
    <row r="1189" spans="1:2" s="321" customFormat="1" x14ac:dyDescent="0.25">
      <c r="A1189" s="103"/>
      <c r="B1189" s="103"/>
    </row>
    <row r="1190" spans="1:2" s="321" customFormat="1" x14ac:dyDescent="0.25">
      <c r="A1190" s="103"/>
      <c r="B1190" s="101"/>
    </row>
    <row r="1191" spans="1:2" s="321" customFormat="1" x14ac:dyDescent="0.25">
      <c r="A1191" s="103"/>
    </row>
    <row r="1192" spans="1:2" s="321" customFormat="1" x14ac:dyDescent="0.25">
      <c r="A1192" s="103"/>
    </row>
    <row r="1193" spans="1:2" s="321" customFormat="1" x14ac:dyDescent="0.25">
      <c r="A1193" s="103"/>
    </row>
    <row r="1194" spans="1:2" s="321" customFormat="1" x14ac:dyDescent="0.25">
      <c r="A1194" s="103"/>
    </row>
    <row r="1195" spans="1:2" s="321" customFormat="1" x14ac:dyDescent="0.25">
      <c r="A1195" s="103"/>
      <c r="B1195" s="101"/>
    </row>
    <row r="1196" spans="1:2" s="321" customFormat="1" x14ac:dyDescent="0.25">
      <c r="A1196" s="103"/>
    </row>
    <row r="1197" spans="1:2" s="321" customFormat="1" x14ac:dyDescent="0.25">
      <c r="A1197" s="103"/>
    </row>
    <row r="1198" spans="1:2" s="321" customFormat="1" x14ac:dyDescent="0.25">
      <c r="A1198" s="103"/>
    </row>
    <row r="1199" spans="1:2" s="321" customFormat="1" x14ac:dyDescent="0.25">
      <c r="A1199" s="103"/>
      <c r="B1199" s="103"/>
    </row>
    <row r="1200" spans="1:2" s="321" customFormat="1" x14ac:dyDescent="0.25">
      <c r="A1200" s="103"/>
      <c r="B1200" s="103"/>
    </row>
    <row r="1201" spans="1:2" s="321" customFormat="1" x14ac:dyDescent="0.25">
      <c r="A1201" s="103"/>
      <c r="B1201" s="103"/>
    </row>
    <row r="1202" spans="1:2" s="321" customFormat="1" x14ac:dyDescent="0.25">
      <c r="A1202" s="103"/>
      <c r="B1202" s="103"/>
    </row>
    <row r="1203" spans="1:2" s="321" customFormat="1" x14ac:dyDescent="0.25">
      <c r="A1203" s="103"/>
      <c r="B1203" s="103"/>
    </row>
    <row r="1204" spans="1:2" s="321" customFormat="1" x14ac:dyDescent="0.25">
      <c r="A1204" s="103"/>
      <c r="B1204" s="103"/>
    </row>
    <row r="1205" spans="1:2" s="321" customFormat="1" x14ac:dyDescent="0.25">
      <c r="A1205" s="103"/>
      <c r="B1205" s="103"/>
    </row>
    <row r="1206" spans="1:2" s="321" customFormat="1" x14ac:dyDescent="0.25">
      <c r="A1206" s="103"/>
      <c r="B1206" s="103"/>
    </row>
    <row r="1207" spans="1:2" s="321" customFormat="1" x14ac:dyDescent="0.25">
      <c r="A1207" s="103"/>
      <c r="B1207" s="103"/>
    </row>
    <row r="1208" spans="1:2" s="321" customFormat="1" x14ac:dyDescent="0.25">
      <c r="A1208" s="103"/>
      <c r="B1208" s="103"/>
    </row>
    <row r="1209" spans="1:2" s="321" customFormat="1" x14ac:dyDescent="0.25">
      <c r="A1209" s="103"/>
      <c r="B1209" s="103"/>
    </row>
    <row r="1210" spans="1:2" s="321" customFormat="1" x14ac:dyDescent="0.25">
      <c r="A1210" s="103"/>
      <c r="B1210" s="103"/>
    </row>
    <row r="1211" spans="1:2" s="321" customFormat="1" x14ac:dyDescent="0.25">
      <c r="A1211" s="103"/>
      <c r="B1211" s="103"/>
    </row>
    <row r="1212" spans="1:2" s="321" customFormat="1" x14ac:dyDescent="0.25">
      <c r="A1212" s="103"/>
      <c r="B1212" s="103"/>
    </row>
    <row r="1213" spans="1:2" s="321" customFormat="1" x14ac:dyDescent="0.25">
      <c r="A1213" s="103"/>
      <c r="B1213" s="103"/>
    </row>
    <row r="1214" spans="1:2" s="321" customFormat="1" x14ac:dyDescent="0.25">
      <c r="A1214" s="103"/>
      <c r="B1214" s="103"/>
    </row>
    <row r="1215" spans="1:2" s="321" customFormat="1" x14ac:dyDescent="0.25">
      <c r="A1215" s="103"/>
      <c r="B1215" s="103"/>
    </row>
    <row r="1216" spans="1:2" s="321" customFormat="1" x14ac:dyDescent="0.25">
      <c r="A1216" s="103"/>
      <c r="B1216" s="103"/>
    </row>
    <row r="1217" spans="1:2" s="321" customFormat="1" x14ac:dyDescent="0.25">
      <c r="A1217" s="103"/>
      <c r="B1217" s="101"/>
    </row>
    <row r="1218" spans="1:2" s="321" customFormat="1" x14ac:dyDescent="0.25">
      <c r="A1218" s="103"/>
    </row>
    <row r="1219" spans="1:2" s="321" customFormat="1" x14ac:dyDescent="0.25">
      <c r="A1219" s="103"/>
    </row>
    <row r="1220" spans="1:2" s="321" customFormat="1" x14ac:dyDescent="0.25">
      <c r="A1220" s="103"/>
    </row>
    <row r="1221" spans="1:2" s="321" customFormat="1" x14ac:dyDescent="0.25">
      <c r="A1221" s="103"/>
      <c r="B1221" s="101"/>
    </row>
    <row r="1222" spans="1:2" s="321" customFormat="1" x14ac:dyDescent="0.25">
      <c r="A1222" s="103"/>
    </row>
    <row r="1223" spans="1:2" s="321" customFormat="1" x14ac:dyDescent="0.25">
      <c r="A1223" s="103"/>
    </row>
    <row r="1224" spans="1:2" s="321" customFormat="1" x14ac:dyDescent="0.25">
      <c r="A1224" s="103"/>
    </row>
    <row r="1225" spans="1:2" s="321" customFormat="1" x14ac:dyDescent="0.25">
      <c r="A1225" s="103"/>
    </row>
    <row r="1226" spans="1:2" s="321" customFormat="1" x14ac:dyDescent="0.25">
      <c r="A1226" s="103"/>
      <c r="B1226" s="101"/>
    </row>
    <row r="1227" spans="1:2" s="321" customFormat="1" x14ac:dyDescent="0.25">
      <c r="A1227" s="103"/>
    </row>
    <row r="1228" spans="1:2" s="321" customFormat="1" x14ac:dyDescent="0.25">
      <c r="A1228" s="103"/>
    </row>
    <row r="1229" spans="1:2" s="321" customFormat="1" x14ac:dyDescent="0.25">
      <c r="A1229" s="103"/>
    </row>
    <row r="1230" spans="1:2" s="321" customFormat="1" x14ac:dyDescent="0.25">
      <c r="A1230" s="103"/>
      <c r="B1230" s="103"/>
    </row>
    <row r="1231" spans="1:2" s="321" customFormat="1" x14ac:dyDescent="0.25">
      <c r="A1231" s="103"/>
      <c r="B1231" s="103"/>
    </row>
    <row r="1232" spans="1:2" s="321" customFormat="1" x14ac:dyDescent="0.25">
      <c r="A1232" s="103"/>
      <c r="B1232" s="103"/>
    </row>
    <row r="1233" spans="1:2" s="321" customFormat="1" x14ac:dyDescent="0.25">
      <c r="A1233" s="103"/>
      <c r="B1233" s="103"/>
    </row>
    <row r="1234" spans="1:2" s="321" customFormat="1" x14ac:dyDescent="0.25">
      <c r="A1234" s="103"/>
      <c r="B1234" s="103"/>
    </row>
    <row r="1235" spans="1:2" s="321" customFormat="1" x14ac:dyDescent="0.25">
      <c r="A1235" s="103"/>
      <c r="B1235" s="103"/>
    </row>
    <row r="1236" spans="1:2" s="321" customFormat="1" x14ac:dyDescent="0.25">
      <c r="A1236" s="103"/>
      <c r="B1236" s="103"/>
    </row>
    <row r="1237" spans="1:2" s="321" customFormat="1" x14ac:dyDescent="0.25">
      <c r="A1237" s="103"/>
      <c r="B1237" s="103"/>
    </row>
    <row r="1238" spans="1:2" s="321" customFormat="1" x14ac:dyDescent="0.25">
      <c r="A1238" s="103"/>
      <c r="B1238" s="103"/>
    </row>
    <row r="1239" spans="1:2" s="321" customFormat="1" x14ac:dyDescent="0.25">
      <c r="A1239" s="103"/>
      <c r="B1239" s="103"/>
    </row>
    <row r="1240" spans="1:2" s="321" customFormat="1" x14ac:dyDescent="0.25">
      <c r="A1240" s="103"/>
      <c r="B1240" s="103"/>
    </row>
    <row r="1241" spans="1:2" s="321" customFormat="1" x14ac:dyDescent="0.25">
      <c r="A1241" s="103"/>
      <c r="B1241" s="103"/>
    </row>
    <row r="1242" spans="1:2" s="321" customFormat="1" x14ac:dyDescent="0.25">
      <c r="A1242" s="103"/>
      <c r="B1242" s="103"/>
    </row>
    <row r="1243" spans="1:2" s="321" customFormat="1" x14ac:dyDescent="0.25">
      <c r="A1243" s="103"/>
      <c r="B1243" s="103"/>
    </row>
    <row r="1244" spans="1:2" s="321" customFormat="1" x14ac:dyDescent="0.25">
      <c r="A1244" s="103"/>
      <c r="B1244" s="103"/>
    </row>
    <row r="1245" spans="1:2" s="321" customFormat="1" x14ac:dyDescent="0.25">
      <c r="A1245" s="103"/>
      <c r="B1245" s="103"/>
    </row>
    <row r="1246" spans="1:2" s="321" customFormat="1" x14ac:dyDescent="0.25">
      <c r="A1246" s="103"/>
      <c r="B1246" s="103"/>
    </row>
    <row r="1247" spans="1:2" s="321" customFormat="1" x14ac:dyDescent="0.25">
      <c r="A1247" s="103"/>
      <c r="B1247" s="101"/>
    </row>
    <row r="1248" spans="1:2" s="321" customFormat="1" x14ac:dyDescent="0.25">
      <c r="A1248" s="103"/>
    </row>
    <row r="1249" spans="1:2" s="321" customFormat="1" x14ac:dyDescent="0.25">
      <c r="A1249" s="103"/>
    </row>
    <row r="1250" spans="1:2" s="321" customFormat="1" x14ac:dyDescent="0.25">
      <c r="A1250" s="103"/>
    </row>
    <row r="1251" spans="1:2" s="321" customFormat="1" x14ac:dyDescent="0.25">
      <c r="A1251" s="103"/>
    </row>
    <row r="1252" spans="1:2" s="321" customFormat="1" x14ac:dyDescent="0.25">
      <c r="A1252" s="103"/>
      <c r="B1252" s="101"/>
    </row>
    <row r="1253" spans="1:2" s="321" customFormat="1" x14ac:dyDescent="0.25">
      <c r="A1253" s="103"/>
    </row>
    <row r="1254" spans="1:2" s="321" customFormat="1" x14ac:dyDescent="0.25">
      <c r="A1254" s="103"/>
    </row>
    <row r="1255" spans="1:2" s="321" customFormat="1" x14ac:dyDescent="0.25">
      <c r="A1255" s="103"/>
    </row>
    <row r="1256" spans="1:2" s="321" customFormat="1" x14ac:dyDescent="0.25">
      <c r="A1256" s="103"/>
    </row>
    <row r="1257" spans="1:2" s="321" customFormat="1" x14ac:dyDescent="0.25">
      <c r="A1257" s="103"/>
    </row>
    <row r="1258" spans="1:2" s="321" customFormat="1" x14ac:dyDescent="0.25">
      <c r="A1258" s="103"/>
      <c r="B1258" s="103"/>
    </row>
    <row r="1259" spans="1:2" s="321" customFormat="1" x14ac:dyDescent="0.25">
      <c r="A1259" s="103"/>
      <c r="B1259" s="103"/>
    </row>
    <row r="1260" spans="1:2" s="321" customFormat="1" x14ac:dyDescent="0.25">
      <c r="A1260" s="103"/>
      <c r="B1260" s="103"/>
    </row>
    <row r="1261" spans="1:2" s="321" customFormat="1" x14ac:dyDescent="0.25">
      <c r="A1261" s="103"/>
      <c r="B1261" s="103"/>
    </row>
    <row r="1262" spans="1:2" s="321" customFormat="1" x14ac:dyDescent="0.25">
      <c r="A1262" s="103"/>
      <c r="B1262" s="103"/>
    </row>
    <row r="1263" spans="1:2" s="321" customFormat="1" x14ac:dyDescent="0.25">
      <c r="A1263" s="103"/>
      <c r="B1263" s="103"/>
    </row>
    <row r="1264" spans="1:2" s="321" customFormat="1" x14ac:dyDescent="0.25">
      <c r="A1264" s="103"/>
      <c r="B1264" s="103"/>
    </row>
    <row r="1265" spans="1:2" s="321" customFormat="1" x14ac:dyDescent="0.25">
      <c r="A1265" s="103"/>
      <c r="B1265" s="103"/>
    </row>
    <row r="1266" spans="1:2" s="321" customFormat="1" x14ac:dyDescent="0.25">
      <c r="A1266" s="103"/>
      <c r="B1266" s="101"/>
    </row>
    <row r="1267" spans="1:2" s="321" customFormat="1" x14ac:dyDescent="0.25">
      <c r="A1267" s="103"/>
    </row>
    <row r="1268" spans="1:2" s="321" customFormat="1" x14ac:dyDescent="0.25">
      <c r="A1268" s="103"/>
    </row>
    <row r="1269" spans="1:2" s="321" customFormat="1" x14ac:dyDescent="0.25">
      <c r="A1269" s="103"/>
    </row>
    <row r="1270" spans="1:2" s="321" customFormat="1" x14ac:dyDescent="0.25">
      <c r="A1270" s="103"/>
    </row>
    <row r="1271" spans="1:2" s="321" customFormat="1" x14ac:dyDescent="0.25">
      <c r="A1271" s="103"/>
      <c r="B1271" s="103"/>
    </row>
    <row r="1272" spans="1:2" s="321" customFormat="1" x14ac:dyDescent="0.25">
      <c r="A1272" s="103"/>
      <c r="B1272" s="103"/>
    </row>
    <row r="1273" spans="1:2" s="321" customFormat="1" x14ac:dyDescent="0.25">
      <c r="A1273" s="103"/>
      <c r="B1273" s="103"/>
    </row>
    <row r="1274" spans="1:2" s="321" customFormat="1" x14ac:dyDescent="0.25">
      <c r="A1274" s="103"/>
      <c r="B1274" s="103"/>
    </row>
    <row r="1275" spans="1:2" s="321" customFormat="1" x14ac:dyDescent="0.25">
      <c r="A1275" s="103"/>
      <c r="B1275" s="103"/>
    </row>
    <row r="1276" spans="1:2" s="321" customFormat="1" x14ac:dyDescent="0.25">
      <c r="A1276" s="103"/>
      <c r="B1276" s="103"/>
    </row>
    <row r="1277" spans="1:2" s="321" customFormat="1" x14ac:dyDescent="0.25">
      <c r="A1277" s="103"/>
      <c r="B1277" s="103"/>
    </row>
    <row r="1278" spans="1:2" s="321" customFormat="1" x14ac:dyDescent="0.25">
      <c r="A1278" s="103"/>
      <c r="B1278" s="103"/>
    </row>
    <row r="1279" spans="1:2" s="321" customFormat="1" x14ac:dyDescent="0.25">
      <c r="A1279" s="103"/>
      <c r="B1279" s="103"/>
    </row>
    <row r="1280" spans="1:2" s="321" customFormat="1" x14ac:dyDescent="0.25">
      <c r="A1280" s="103"/>
      <c r="B1280" s="103"/>
    </row>
    <row r="1281" spans="1:2" s="321" customFormat="1" x14ac:dyDescent="0.25">
      <c r="A1281" s="103"/>
      <c r="B1281" s="103"/>
    </row>
    <row r="1282" spans="1:2" s="321" customFormat="1" x14ac:dyDescent="0.25">
      <c r="A1282" s="103"/>
      <c r="B1282" s="103"/>
    </row>
    <row r="1283" spans="1:2" s="321" customFormat="1" x14ac:dyDescent="0.25">
      <c r="A1283" s="103"/>
      <c r="B1283" s="103"/>
    </row>
    <row r="1284" spans="1:2" s="321" customFormat="1" x14ac:dyDescent="0.25">
      <c r="A1284" s="103"/>
      <c r="B1284" s="103"/>
    </row>
    <row r="1285" spans="1:2" s="321" customFormat="1" x14ac:dyDescent="0.25">
      <c r="A1285" s="103"/>
      <c r="B1285" s="103"/>
    </row>
    <row r="1286" spans="1:2" s="321" customFormat="1" x14ac:dyDescent="0.25">
      <c r="A1286" s="103"/>
      <c r="B1286" s="103"/>
    </row>
    <row r="1287" spans="1:2" s="321" customFormat="1" x14ac:dyDescent="0.25">
      <c r="A1287" s="103"/>
      <c r="B1287" s="103"/>
    </row>
    <row r="1288" spans="1:2" s="321" customFormat="1" x14ac:dyDescent="0.25">
      <c r="A1288" s="103"/>
      <c r="B1288" s="103"/>
    </row>
    <row r="1289" spans="1:2" s="321" customFormat="1" x14ac:dyDescent="0.25">
      <c r="A1289" s="103"/>
      <c r="B1289" s="103"/>
    </row>
    <row r="1290" spans="1:2" s="321" customFormat="1" x14ac:dyDescent="0.25">
      <c r="A1290" s="103"/>
      <c r="B1290" s="103"/>
    </row>
    <row r="1291" spans="1:2" s="321" customFormat="1" x14ac:dyDescent="0.25">
      <c r="A1291" s="103"/>
      <c r="B1291" s="103"/>
    </row>
    <row r="1292" spans="1:2" s="321" customFormat="1" x14ac:dyDescent="0.25">
      <c r="A1292" s="103"/>
      <c r="B1292" s="103"/>
    </row>
    <row r="1293" spans="1:2" s="321" customFormat="1" x14ac:dyDescent="0.25">
      <c r="A1293" s="103"/>
      <c r="B1293" s="103"/>
    </row>
    <row r="1294" spans="1:2" s="321" customFormat="1" x14ac:dyDescent="0.25">
      <c r="A1294" s="103"/>
      <c r="B1294" s="103"/>
    </row>
    <row r="1295" spans="1:2" s="321" customFormat="1" x14ac:dyDescent="0.25">
      <c r="A1295" s="103"/>
      <c r="B1295" s="103"/>
    </row>
    <row r="1296" spans="1:2" s="321" customFormat="1" x14ac:dyDescent="0.25">
      <c r="A1296" s="103"/>
      <c r="B1296" s="103"/>
    </row>
    <row r="1297" spans="1:2" s="321" customFormat="1" x14ac:dyDescent="0.25">
      <c r="A1297" s="103"/>
      <c r="B1297" s="103"/>
    </row>
    <row r="1298" spans="1:2" s="321" customFormat="1" x14ac:dyDescent="0.25">
      <c r="A1298" s="103"/>
      <c r="B1298" s="103"/>
    </row>
    <row r="1299" spans="1:2" s="321" customFormat="1" x14ac:dyDescent="0.25">
      <c r="A1299" s="103"/>
      <c r="B1299" s="103"/>
    </row>
    <row r="1300" spans="1:2" s="321" customFormat="1" x14ac:dyDescent="0.25">
      <c r="A1300" s="103"/>
      <c r="B1300" s="103"/>
    </row>
    <row r="1301" spans="1:2" s="321" customFormat="1" x14ac:dyDescent="0.25">
      <c r="A1301" s="103"/>
      <c r="B1301" s="103"/>
    </row>
    <row r="1302" spans="1:2" s="321" customFormat="1" x14ac:dyDescent="0.25">
      <c r="A1302" s="103"/>
      <c r="B1302" s="103"/>
    </row>
    <row r="1303" spans="1:2" s="321" customFormat="1" x14ac:dyDescent="0.25">
      <c r="A1303" s="103"/>
      <c r="B1303" s="103"/>
    </row>
    <row r="1304" spans="1:2" s="321" customFormat="1" x14ac:dyDescent="0.25">
      <c r="A1304" s="103"/>
      <c r="B1304" s="103"/>
    </row>
    <row r="1305" spans="1:2" s="321" customFormat="1" x14ac:dyDescent="0.25">
      <c r="A1305" s="103"/>
      <c r="B1305" s="103"/>
    </row>
    <row r="1306" spans="1:2" s="321" customFormat="1" x14ac:dyDescent="0.25">
      <c r="A1306" s="103"/>
      <c r="B1306" s="103"/>
    </row>
    <row r="1307" spans="1:2" s="321" customFormat="1" x14ac:dyDescent="0.25">
      <c r="A1307" s="103"/>
      <c r="B1307" s="103"/>
    </row>
    <row r="1308" spans="1:2" s="321" customFormat="1" x14ac:dyDescent="0.25">
      <c r="A1308" s="103"/>
      <c r="B1308" s="101"/>
    </row>
    <row r="1309" spans="1:2" s="321" customFormat="1" x14ac:dyDescent="0.25">
      <c r="A1309" s="103"/>
    </row>
    <row r="1310" spans="1:2" s="321" customFormat="1" x14ac:dyDescent="0.25">
      <c r="A1310" s="103"/>
    </row>
    <row r="1311" spans="1:2" s="321" customFormat="1" x14ac:dyDescent="0.25">
      <c r="A1311" s="103"/>
    </row>
    <row r="1312" spans="1:2" s="321" customFormat="1" x14ac:dyDescent="0.25">
      <c r="A1312" s="103"/>
      <c r="B1312" s="103"/>
    </row>
    <row r="1313" spans="1:2" s="321" customFormat="1" x14ac:dyDescent="0.25">
      <c r="A1313" s="103"/>
      <c r="B1313" s="103"/>
    </row>
    <row r="1314" spans="1:2" s="321" customFormat="1" x14ac:dyDescent="0.25">
      <c r="A1314" s="103"/>
      <c r="B1314" s="103"/>
    </row>
    <row r="1315" spans="1:2" s="321" customFormat="1" x14ac:dyDescent="0.25">
      <c r="A1315" s="103"/>
      <c r="B1315" s="103"/>
    </row>
    <row r="1316" spans="1:2" s="321" customFormat="1" x14ac:dyDescent="0.25">
      <c r="A1316" s="103"/>
      <c r="B1316" s="103"/>
    </row>
    <row r="1317" spans="1:2" s="321" customFormat="1" x14ac:dyDescent="0.25">
      <c r="A1317" s="103"/>
      <c r="B1317" s="103"/>
    </row>
    <row r="1318" spans="1:2" s="321" customFormat="1" x14ac:dyDescent="0.25">
      <c r="A1318" s="103"/>
      <c r="B1318" s="103"/>
    </row>
    <row r="1319" spans="1:2" s="321" customFormat="1" x14ac:dyDescent="0.25">
      <c r="A1319" s="103"/>
      <c r="B1319" s="103"/>
    </row>
    <row r="1320" spans="1:2" s="321" customFormat="1" x14ac:dyDescent="0.25">
      <c r="A1320" s="103"/>
      <c r="B1320" s="103"/>
    </row>
    <row r="1321" spans="1:2" s="321" customFormat="1" x14ac:dyDescent="0.25">
      <c r="A1321" s="103"/>
      <c r="B1321" s="103"/>
    </row>
    <row r="1322" spans="1:2" s="321" customFormat="1" x14ac:dyDescent="0.25">
      <c r="A1322" s="103"/>
      <c r="B1322" s="103"/>
    </row>
    <row r="1323" spans="1:2" s="321" customFormat="1" x14ac:dyDescent="0.25">
      <c r="A1323" s="103"/>
      <c r="B1323" s="103"/>
    </row>
    <row r="1324" spans="1:2" s="321" customFormat="1" x14ac:dyDescent="0.25">
      <c r="A1324" s="103"/>
      <c r="B1324" s="103"/>
    </row>
    <row r="1325" spans="1:2" s="321" customFormat="1" x14ac:dyDescent="0.25">
      <c r="A1325" s="103"/>
      <c r="B1325" s="103"/>
    </row>
    <row r="1326" spans="1:2" s="321" customFormat="1" x14ac:dyDescent="0.25">
      <c r="A1326" s="103"/>
      <c r="B1326" s="101"/>
    </row>
    <row r="1327" spans="1:2" s="321" customFormat="1" x14ac:dyDescent="0.25">
      <c r="A1327" s="103"/>
    </row>
    <row r="1328" spans="1:2" s="321" customFormat="1" x14ac:dyDescent="0.25">
      <c r="A1328" s="103"/>
    </row>
    <row r="1329" spans="1:2" s="321" customFormat="1" x14ac:dyDescent="0.25">
      <c r="A1329" s="103"/>
    </row>
    <row r="1330" spans="1:2" s="321" customFormat="1" x14ac:dyDescent="0.25">
      <c r="A1330" s="103"/>
      <c r="B1330" s="103"/>
    </row>
    <row r="1331" spans="1:2" s="321" customFormat="1" x14ac:dyDescent="0.25">
      <c r="A1331" s="103"/>
      <c r="B1331" s="103"/>
    </row>
    <row r="1332" spans="1:2" s="321" customFormat="1" x14ac:dyDescent="0.25">
      <c r="A1332" s="103"/>
      <c r="B1332" s="103"/>
    </row>
    <row r="1333" spans="1:2" s="321" customFormat="1" x14ac:dyDescent="0.25">
      <c r="A1333" s="103"/>
      <c r="B1333" s="103"/>
    </row>
    <row r="1334" spans="1:2" s="321" customFormat="1" x14ac:dyDescent="0.25">
      <c r="A1334" s="103"/>
      <c r="B1334" s="103"/>
    </row>
    <row r="1335" spans="1:2" s="321" customFormat="1" x14ac:dyDescent="0.25">
      <c r="A1335" s="103"/>
      <c r="B1335" s="101"/>
    </row>
    <row r="1336" spans="1:2" s="321" customFormat="1" x14ac:dyDescent="0.25">
      <c r="A1336" s="103"/>
    </row>
    <row r="1337" spans="1:2" s="321" customFormat="1" x14ac:dyDescent="0.25">
      <c r="A1337" s="103"/>
    </row>
    <row r="1338" spans="1:2" s="321" customFormat="1" x14ac:dyDescent="0.25">
      <c r="A1338" s="103"/>
    </row>
    <row r="1339" spans="1:2" s="321" customFormat="1" x14ac:dyDescent="0.25">
      <c r="A1339" s="103"/>
    </row>
    <row r="1340" spans="1:2" s="321" customFormat="1" x14ac:dyDescent="0.25">
      <c r="A1340" s="103"/>
    </row>
    <row r="1341" spans="1:2" s="321" customFormat="1" x14ac:dyDescent="0.25">
      <c r="A1341" s="103"/>
      <c r="B1341" s="103"/>
    </row>
    <row r="1342" spans="1:2" s="321" customFormat="1" x14ac:dyDescent="0.25">
      <c r="A1342" s="103"/>
      <c r="B1342" s="103"/>
    </row>
    <row r="1343" spans="1:2" s="321" customFormat="1" x14ac:dyDescent="0.25">
      <c r="A1343" s="103"/>
      <c r="B1343" s="103"/>
    </row>
    <row r="1344" spans="1:2" s="321" customFormat="1" x14ac:dyDescent="0.25">
      <c r="A1344" s="103"/>
      <c r="B1344" s="103"/>
    </row>
    <row r="1345" spans="1:2" s="321" customFormat="1" x14ac:dyDescent="0.25">
      <c r="A1345" s="103"/>
      <c r="B1345" s="103"/>
    </row>
    <row r="1346" spans="1:2" s="321" customFormat="1" x14ac:dyDescent="0.25">
      <c r="A1346" s="103"/>
      <c r="B1346" s="103"/>
    </row>
    <row r="1347" spans="1:2" s="321" customFormat="1" x14ac:dyDescent="0.25">
      <c r="A1347" s="103"/>
      <c r="B1347" s="103"/>
    </row>
    <row r="1348" spans="1:2" s="321" customFormat="1" x14ac:dyDescent="0.25">
      <c r="A1348" s="103"/>
      <c r="B1348" s="103"/>
    </row>
    <row r="1349" spans="1:2" s="321" customFormat="1" x14ac:dyDescent="0.25">
      <c r="A1349" s="103"/>
      <c r="B1349" s="103"/>
    </row>
    <row r="1350" spans="1:2" s="321" customFormat="1" x14ac:dyDescent="0.25">
      <c r="A1350" s="103"/>
      <c r="B1350" s="103"/>
    </row>
    <row r="1351" spans="1:2" s="321" customFormat="1" x14ac:dyDescent="0.25">
      <c r="A1351" s="103"/>
      <c r="B1351" s="103"/>
    </row>
    <row r="1352" spans="1:2" s="321" customFormat="1" x14ac:dyDescent="0.25">
      <c r="A1352" s="103"/>
      <c r="B1352" s="103"/>
    </row>
    <row r="1353" spans="1:2" s="321" customFormat="1" x14ac:dyDescent="0.25">
      <c r="A1353" s="103"/>
      <c r="B1353" s="103"/>
    </row>
    <row r="1354" spans="1:2" s="321" customFormat="1" x14ac:dyDescent="0.25">
      <c r="A1354" s="103"/>
      <c r="B1354" s="103"/>
    </row>
    <row r="1355" spans="1:2" s="321" customFormat="1" x14ac:dyDescent="0.25">
      <c r="A1355" s="103"/>
      <c r="B1355" s="103"/>
    </row>
    <row r="1356" spans="1:2" s="321" customFormat="1" x14ac:dyDescent="0.25">
      <c r="A1356" s="103"/>
      <c r="B1356" s="103"/>
    </row>
    <row r="1357" spans="1:2" s="321" customFormat="1" x14ac:dyDescent="0.25">
      <c r="A1357" s="103"/>
      <c r="B1357" s="103"/>
    </row>
    <row r="1358" spans="1:2" s="321" customFormat="1" x14ac:dyDescent="0.25">
      <c r="A1358" s="103"/>
      <c r="B1358" s="103"/>
    </row>
    <row r="1359" spans="1:2" s="321" customFormat="1" x14ac:dyDescent="0.25">
      <c r="A1359" s="103"/>
      <c r="B1359" s="103"/>
    </row>
    <row r="1360" spans="1:2" s="321" customFormat="1" x14ac:dyDescent="0.25">
      <c r="A1360" s="103"/>
      <c r="B1360" s="103"/>
    </row>
    <row r="1361" spans="1:2" s="321" customFormat="1" x14ac:dyDescent="0.25">
      <c r="A1361" s="103"/>
      <c r="B1361" s="103"/>
    </row>
    <row r="1362" spans="1:2" s="321" customFormat="1" x14ac:dyDescent="0.25">
      <c r="A1362" s="103"/>
      <c r="B1362" s="103"/>
    </row>
    <row r="1363" spans="1:2" s="321" customFormat="1" x14ac:dyDescent="0.25">
      <c r="A1363" s="103"/>
      <c r="B1363" s="103"/>
    </row>
    <row r="1364" spans="1:2" s="321" customFormat="1" x14ac:dyDescent="0.25">
      <c r="A1364" s="103"/>
      <c r="B1364" s="103"/>
    </row>
    <row r="1365" spans="1:2" s="321" customFormat="1" x14ac:dyDescent="0.25">
      <c r="A1365" s="103"/>
      <c r="B1365" s="103"/>
    </row>
    <row r="1366" spans="1:2" s="321" customFormat="1" x14ac:dyDescent="0.25">
      <c r="A1366" s="103"/>
      <c r="B1366" s="103"/>
    </row>
    <row r="1367" spans="1:2" s="321" customFormat="1" x14ac:dyDescent="0.25">
      <c r="A1367" s="103"/>
      <c r="B1367" s="103"/>
    </row>
    <row r="1368" spans="1:2" s="321" customFormat="1" x14ac:dyDescent="0.25">
      <c r="A1368" s="103"/>
      <c r="B1368" s="103"/>
    </row>
    <row r="1369" spans="1:2" s="321" customFormat="1" x14ac:dyDescent="0.25">
      <c r="A1369" s="103"/>
      <c r="B1369" s="103"/>
    </row>
    <row r="1370" spans="1:2" s="321" customFormat="1" x14ac:dyDescent="0.25">
      <c r="A1370" s="103"/>
      <c r="B1370" s="101"/>
    </row>
    <row r="1371" spans="1:2" s="321" customFormat="1" x14ac:dyDescent="0.25">
      <c r="A1371" s="103"/>
    </row>
    <row r="1372" spans="1:2" s="321" customFormat="1" x14ac:dyDescent="0.25">
      <c r="A1372" s="103"/>
    </row>
    <row r="1373" spans="1:2" s="321" customFormat="1" x14ac:dyDescent="0.25">
      <c r="A1373" s="103"/>
    </row>
    <row r="1374" spans="1:2" s="321" customFormat="1" x14ac:dyDescent="0.25">
      <c r="A1374" s="103"/>
      <c r="B1374" s="103"/>
    </row>
    <row r="1375" spans="1:2" s="321" customFormat="1" x14ac:dyDescent="0.25">
      <c r="A1375" s="103"/>
      <c r="B1375" s="103"/>
    </row>
    <row r="1376" spans="1:2" s="321" customFormat="1" x14ac:dyDescent="0.25">
      <c r="A1376" s="103"/>
      <c r="B1376" s="103"/>
    </row>
    <row r="1377" spans="1:2" s="321" customFormat="1" x14ac:dyDescent="0.25">
      <c r="A1377" s="103"/>
      <c r="B1377" s="103"/>
    </row>
    <row r="1378" spans="1:2" s="321" customFormat="1" x14ac:dyDescent="0.25">
      <c r="A1378" s="103"/>
      <c r="B1378" s="103"/>
    </row>
    <row r="1379" spans="1:2" s="321" customFormat="1" x14ac:dyDescent="0.25">
      <c r="A1379" s="103"/>
      <c r="B1379" s="103"/>
    </row>
    <row r="1380" spans="1:2" s="321" customFormat="1" x14ac:dyDescent="0.25">
      <c r="A1380" s="103"/>
      <c r="B1380" s="103"/>
    </row>
    <row r="1381" spans="1:2" s="321" customFormat="1" x14ac:dyDescent="0.25">
      <c r="A1381" s="103"/>
      <c r="B1381" s="103"/>
    </row>
    <row r="1382" spans="1:2" s="321" customFormat="1" x14ac:dyDescent="0.25">
      <c r="A1382" s="103"/>
      <c r="B1382" s="103"/>
    </row>
    <row r="1383" spans="1:2" s="321" customFormat="1" x14ac:dyDescent="0.25">
      <c r="A1383" s="103"/>
      <c r="B1383" s="103"/>
    </row>
    <row r="1384" spans="1:2" s="321" customFormat="1" x14ac:dyDescent="0.25">
      <c r="A1384" s="103"/>
      <c r="B1384" s="103"/>
    </row>
    <row r="1385" spans="1:2" s="321" customFormat="1" x14ac:dyDescent="0.25">
      <c r="A1385" s="103"/>
      <c r="B1385" s="103"/>
    </row>
    <row r="1386" spans="1:2" s="321" customFormat="1" x14ac:dyDescent="0.25">
      <c r="A1386" s="103"/>
      <c r="B1386" s="103"/>
    </row>
    <row r="1387" spans="1:2" s="321" customFormat="1" x14ac:dyDescent="0.25">
      <c r="A1387" s="103"/>
      <c r="B1387" s="103"/>
    </row>
    <row r="1388" spans="1:2" s="321" customFormat="1" x14ac:dyDescent="0.25">
      <c r="A1388" s="103"/>
      <c r="B1388" s="103"/>
    </row>
    <row r="1389" spans="1:2" s="321" customFormat="1" x14ac:dyDescent="0.25">
      <c r="A1389" s="103"/>
      <c r="B1389" s="103"/>
    </row>
    <row r="1390" spans="1:2" s="321" customFormat="1" x14ac:dyDescent="0.25">
      <c r="A1390" s="103"/>
      <c r="B1390" s="103"/>
    </row>
    <row r="1391" spans="1:2" s="321" customFormat="1" x14ac:dyDescent="0.25">
      <c r="A1391" s="103"/>
      <c r="B1391" s="103"/>
    </row>
    <row r="1392" spans="1:2" s="321" customFormat="1" x14ac:dyDescent="0.25">
      <c r="A1392" s="103"/>
      <c r="B1392" s="103"/>
    </row>
    <row r="1393" spans="1:2" s="321" customFormat="1" x14ac:dyDescent="0.25">
      <c r="A1393" s="103"/>
      <c r="B1393" s="103"/>
    </row>
    <row r="1394" spans="1:2" s="321" customFormat="1" x14ac:dyDescent="0.25">
      <c r="A1394" s="103"/>
      <c r="B1394" s="103"/>
    </row>
    <row r="1395" spans="1:2" s="321" customFormat="1" x14ac:dyDescent="0.25">
      <c r="A1395" s="103"/>
      <c r="B1395" s="103"/>
    </row>
    <row r="1396" spans="1:2" s="321" customFormat="1" x14ac:dyDescent="0.25">
      <c r="A1396" s="103"/>
      <c r="B1396" s="103"/>
    </row>
    <row r="1397" spans="1:2" s="321" customFormat="1" x14ac:dyDescent="0.25">
      <c r="A1397" s="103"/>
      <c r="B1397" s="103"/>
    </row>
    <row r="1398" spans="1:2" s="321" customFormat="1" x14ac:dyDescent="0.25">
      <c r="A1398" s="103"/>
      <c r="B1398" s="103"/>
    </row>
    <row r="1399" spans="1:2" s="321" customFormat="1" x14ac:dyDescent="0.25">
      <c r="A1399" s="103"/>
      <c r="B1399" s="103"/>
    </row>
    <row r="1400" spans="1:2" s="321" customFormat="1" x14ac:dyDescent="0.25">
      <c r="A1400" s="103"/>
      <c r="B1400" s="103"/>
    </row>
    <row r="1401" spans="1:2" s="321" customFormat="1" x14ac:dyDescent="0.25">
      <c r="A1401" s="103"/>
      <c r="B1401" s="103"/>
    </row>
    <row r="1402" spans="1:2" s="321" customFormat="1" x14ac:dyDescent="0.25">
      <c r="A1402" s="103"/>
      <c r="B1402" s="103"/>
    </row>
    <row r="1403" spans="1:2" s="321" customFormat="1" x14ac:dyDescent="0.25">
      <c r="A1403" s="103"/>
      <c r="B1403" s="103"/>
    </row>
    <row r="1404" spans="1:2" s="321" customFormat="1" x14ac:dyDescent="0.25">
      <c r="A1404" s="103"/>
      <c r="B1404" s="103"/>
    </row>
    <row r="1405" spans="1:2" s="321" customFormat="1" x14ac:dyDescent="0.25">
      <c r="A1405" s="103"/>
      <c r="B1405" s="101"/>
    </row>
    <row r="1406" spans="1:2" s="321" customFormat="1" x14ac:dyDescent="0.25">
      <c r="A1406" s="103"/>
    </row>
    <row r="1407" spans="1:2" s="321" customFormat="1" x14ac:dyDescent="0.25">
      <c r="A1407" s="103"/>
    </row>
    <row r="1408" spans="1:2" s="321" customFormat="1" x14ac:dyDescent="0.25">
      <c r="A1408" s="103"/>
    </row>
    <row r="1409" spans="1:2" s="321" customFormat="1" x14ac:dyDescent="0.25">
      <c r="A1409" s="103"/>
      <c r="B1409" s="103"/>
    </row>
    <row r="1410" spans="1:2" s="321" customFormat="1" x14ac:dyDescent="0.25">
      <c r="A1410" s="103"/>
      <c r="B1410" s="103"/>
    </row>
    <row r="1411" spans="1:2" s="321" customFormat="1" x14ac:dyDescent="0.25">
      <c r="A1411" s="103"/>
      <c r="B1411" s="103"/>
    </row>
    <row r="1412" spans="1:2" s="321" customFormat="1" x14ac:dyDescent="0.25">
      <c r="A1412" s="103"/>
      <c r="B1412" s="103"/>
    </row>
    <row r="1413" spans="1:2" s="321" customFormat="1" x14ac:dyDescent="0.25">
      <c r="A1413" s="103"/>
      <c r="B1413" s="103"/>
    </row>
    <row r="1414" spans="1:2" s="321" customFormat="1" x14ac:dyDescent="0.25">
      <c r="A1414" s="103"/>
      <c r="B1414" s="103"/>
    </row>
    <row r="1415" spans="1:2" s="321" customFormat="1" x14ac:dyDescent="0.25">
      <c r="A1415" s="103"/>
      <c r="B1415" s="103"/>
    </row>
    <row r="1416" spans="1:2" s="321" customFormat="1" x14ac:dyDescent="0.25">
      <c r="A1416" s="103"/>
      <c r="B1416" s="103"/>
    </row>
    <row r="1417" spans="1:2" s="321" customFormat="1" x14ac:dyDescent="0.25">
      <c r="A1417" s="103"/>
      <c r="B1417" s="101"/>
    </row>
    <row r="1418" spans="1:2" s="321" customFormat="1" x14ac:dyDescent="0.25">
      <c r="A1418" s="103"/>
    </row>
    <row r="1419" spans="1:2" s="321" customFormat="1" x14ac:dyDescent="0.25">
      <c r="A1419" s="103"/>
    </row>
    <row r="1420" spans="1:2" s="321" customFormat="1" x14ac:dyDescent="0.25">
      <c r="A1420" s="103"/>
    </row>
    <row r="1421" spans="1:2" s="321" customFormat="1" x14ac:dyDescent="0.25">
      <c r="A1421" s="103"/>
    </row>
    <row r="1422" spans="1:2" s="321" customFormat="1" x14ac:dyDescent="0.25">
      <c r="A1422" s="103"/>
      <c r="B1422" s="103"/>
    </row>
    <row r="1423" spans="1:2" s="321" customFormat="1" x14ac:dyDescent="0.25">
      <c r="A1423" s="103"/>
      <c r="B1423" s="103"/>
    </row>
    <row r="1424" spans="1:2" s="321" customFormat="1" x14ac:dyDescent="0.25">
      <c r="A1424" s="103"/>
      <c r="B1424" s="103"/>
    </row>
    <row r="1425" spans="1:2" s="321" customFormat="1" x14ac:dyDescent="0.25">
      <c r="A1425" s="103"/>
      <c r="B1425" s="103"/>
    </row>
    <row r="1426" spans="1:2" s="321" customFormat="1" x14ac:dyDescent="0.25">
      <c r="A1426" s="103"/>
      <c r="B1426" s="103"/>
    </row>
    <row r="1427" spans="1:2" s="321" customFormat="1" x14ac:dyDescent="0.25">
      <c r="A1427" s="103"/>
      <c r="B1427" s="103"/>
    </row>
    <row r="1428" spans="1:2" s="321" customFormat="1" x14ac:dyDescent="0.25">
      <c r="A1428" s="103"/>
      <c r="B1428" s="103"/>
    </row>
    <row r="1429" spans="1:2" s="321" customFormat="1" x14ac:dyDescent="0.25">
      <c r="A1429" s="103"/>
      <c r="B1429" s="103"/>
    </row>
    <row r="1430" spans="1:2" s="321" customFormat="1" x14ac:dyDescent="0.25">
      <c r="A1430" s="103"/>
      <c r="B1430" s="103"/>
    </row>
    <row r="1431" spans="1:2" s="321" customFormat="1" x14ac:dyDescent="0.25">
      <c r="A1431" s="103"/>
      <c r="B1431" s="103"/>
    </row>
    <row r="1432" spans="1:2" s="321" customFormat="1" x14ac:dyDescent="0.25">
      <c r="A1432" s="103"/>
      <c r="B1432" s="103"/>
    </row>
    <row r="1433" spans="1:2" s="321" customFormat="1" x14ac:dyDescent="0.25">
      <c r="A1433" s="103"/>
      <c r="B1433" s="103"/>
    </row>
    <row r="1434" spans="1:2" s="321" customFormat="1" x14ac:dyDescent="0.25">
      <c r="A1434" s="103"/>
      <c r="B1434" s="103"/>
    </row>
    <row r="1435" spans="1:2" s="321" customFormat="1" x14ac:dyDescent="0.25">
      <c r="A1435" s="103"/>
      <c r="B1435" s="103"/>
    </row>
    <row r="1436" spans="1:2" s="321" customFormat="1" x14ac:dyDescent="0.25">
      <c r="A1436" s="103"/>
      <c r="B1436" s="103"/>
    </row>
    <row r="1437" spans="1:2" s="321" customFormat="1" x14ac:dyDescent="0.25">
      <c r="A1437" s="103"/>
      <c r="B1437" s="103"/>
    </row>
    <row r="1438" spans="1:2" s="321" customFormat="1" x14ac:dyDescent="0.25">
      <c r="A1438" s="103"/>
      <c r="B1438" s="103"/>
    </row>
    <row r="1439" spans="1:2" s="321" customFormat="1" x14ac:dyDescent="0.25">
      <c r="A1439" s="103"/>
      <c r="B1439" s="103"/>
    </row>
    <row r="1440" spans="1:2" s="321" customFormat="1" x14ac:dyDescent="0.25">
      <c r="A1440" s="103"/>
      <c r="B1440" s="103"/>
    </row>
    <row r="1441" spans="1:2" s="321" customFormat="1" x14ac:dyDescent="0.25">
      <c r="A1441" s="103"/>
      <c r="B1441" s="103"/>
    </row>
    <row r="1442" spans="1:2" s="321" customFormat="1" x14ac:dyDescent="0.25">
      <c r="A1442" s="103"/>
      <c r="B1442" s="103"/>
    </row>
    <row r="1443" spans="1:2" s="321" customFormat="1" x14ac:dyDescent="0.25">
      <c r="A1443" s="103"/>
      <c r="B1443" s="103"/>
    </row>
    <row r="1444" spans="1:2" s="321" customFormat="1" x14ac:dyDescent="0.25">
      <c r="A1444" s="103"/>
      <c r="B1444" s="103"/>
    </row>
    <row r="1445" spans="1:2" s="321" customFormat="1" x14ac:dyDescent="0.25">
      <c r="A1445" s="103"/>
      <c r="B1445" s="103"/>
    </row>
    <row r="1446" spans="1:2" s="321" customFormat="1" x14ac:dyDescent="0.25">
      <c r="A1446" s="103"/>
      <c r="B1446" s="103"/>
    </row>
    <row r="1447" spans="1:2" s="321" customFormat="1" x14ac:dyDescent="0.25">
      <c r="A1447" s="103"/>
      <c r="B1447" s="103"/>
    </row>
    <row r="1448" spans="1:2" s="321" customFormat="1" x14ac:dyDescent="0.25">
      <c r="A1448" s="103"/>
      <c r="B1448" s="103"/>
    </row>
    <row r="1449" spans="1:2" s="321" customFormat="1" x14ac:dyDescent="0.25">
      <c r="A1449" s="103"/>
      <c r="B1449" s="103"/>
    </row>
    <row r="1450" spans="1:2" s="321" customFormat="1" x14ac:dyDescent="0.25">
      <c r="A1450" s="103"/>
      <c r="B1450" s="103"/>
    </row>
    <row r="1451" spans="1:2" s="321" customFormat="1" x14ac:dyDescent="0.25">
      <c r="A1451" s="103"/>
      <c r="B1451" s="103"/>
    </row>
    <row r="1452" spans="1:2" s="321" customFormat="1" x14ac:dyDescent="0.25">
      <c r="A1452" s="103"/>
      <c r="B1452" s="103"/>
    </row>
    <row r="1453" spans="1:2" s="321" customFormat="1" x14ac:dyDescent="0.25">
      <c r="A1453" s="103"/>
      <c r="B1453" s="103"/>
    </row>
    <row r="1454" spans="1:2" s="321" customFormat="1" x14ac:dyDescent="0.25">
      <c r="A1454" s="103"/>
      <c r="B1454" s="103"/>
    </row>
    <row r="1455" spans="1:2" s="321" customFormat="1" x14ac:dyDescent="0.25">
      <c r="A1455" s="103"/>
      <c r="B1455" s="322"/>
    </row>
    <row r="1456" spans="1:2" s="321" customFormat="1" x14ac:dyDescent="0.25">
      <c r="A1456" s="103"/>
      <c r="B1456" s="103"/>
    </row>
    <row r="1457" spans="1:2" s="321" customFormat="1" x14ac:dyDescent="0.25">
      <c r="A1457" s="103"/>
      <c r="B1457" s="103"/>
    </row>
    <row r="1458" spans="1:2" s="321" customFormat="1" x14ac:dyDescent="0.25">
      <c r="A1458" s="103"/>
      <c r="B1458" s="103"/>
    </row>
    <row r="1459" spans="1:2" s="321" customFormat="1" x14ac:dyDescent="0.25">
      <c r="A1459" s="103"/>
      <c r="B1459" s="103"/>
    </row>
    <row r="1460" spans="1:2" s="321" customFormat="1" x14ac:dyDescent="0.25">
      <c r="A1460" s="103"/>
      <c r="B1460" s="103"/>
    </row>
    <row r="1461" spans="1:2" s="321" customFormat="1" x14ac:dyDescent="0.25">
      <c r="A1461" s="103"/>
      <c r="B1461" s="103"/>
    </row>
    <row r="1462" spans="1:2" s="321" customFormat="1" x14ac:dyDescent="0.25">
      <c r="A1462" s="103"/>
      <c r="B1462" s="103"/>
    </row>
    <row r="1463" spans="1:2" s="321" customFormat="1" x14ac:dyDescent="0.25">
      <c r="A1463" s="103"/>
      <c r="B1463" s="103"/>
    </row>
    <row r="1464" spans="1:2" s="321" customFormat="1" x14ac:dyDescent="0.25">
      <c r="A1464" s="103"/>
      <c r="B1464" s="103"/>
    </row>
    <row r="1465" spans="1:2" s="321" customFormat="1" x14ac:dyDescent="0.25">
      <c r="A1465" s="103"/>
      <c r="B1465" s="103"/>
    </row>
    <row r="1466" spans="1:2" s="321" customFormat="1" x14ac:dyDescent="0.25">
      <c r="A1466" s="103"/>
      <c r="B1466" s="103"/>
    </row>
    <row r="1467" spans="1:2" s="321" customFormat="1" x14ac:dyDescent="0.25">
      <c r="A1467" s="103"/>
      <c r="B1467" s="103"/>
    </row>
    <row r="1468" spans="1:2" s="321" customFormat="1" x14ac:dyDescent="0.25">
      <c r="A1468" s="103"/>
      <c r="B1468" s="103"/>
    </row>
    <row r="1469" spans="1:2" s="321" customFormat="1" x14ac:dyDescent="0.25">
      <c r="A1469" s="103"/>
      <c r="B1469" s="103"/>
    </row>
    <row r="1470" spans="1:2" s="321" customFormat="1" x14ac:dyDescent="0.25">
      <c r="A1470" s="103"/>
      <c r="B1470" s="103"/>
    </row>
    <row r="1471" spans="1:2" s="321" customFormat="1" x14ac:dyDescent="0.25">
      <c r="A1471" s="103"/>
      <c r="B1471" s="103"/>
    </row>
    <row r="1472" spans="1:2" s="321" customFormat="1" x14ac:dyDescent="0.25">
      <c r="A1472" s="103"/>
      <c r="B1472" s="103"/>
    </row>
    <row r="1473" spans="1:2" s="321" customFormat="1" x14ac:dyDescent="0.25">
      <c r="A1473" s="103"/>
      <c r="B1473" s="103"/>
    </row>
    <row r="1474" spans="1:2" s="321" customFormat="1" x14ac:dyDescent="0.25">
      <c r="A1474" s="103"/>
      <c r="B1474" s="103"/>
    </row>
    <row r="1475" spans="1:2" s="321" customFormat="1" x14ac:dyDescent="0.25">
      <c r="A1475" s="103"/>
      <c r="B1475" s="103"/>
    </row>
    <row r="1476" spans="1:2" s="321" customFormat="1" x14ac:dyDescent="0.25">
      <c r="A1476" s="103"/>
      <c r="B1476" s="103"/>
    </row>
    <row r="1477" spans="1:2" s="321" customFormat="1" x14ac:dyDescent="0.25">
      <c r="A1477" s="103"/>
      <c r="B1477" s="103"/>
    </row>
    <row r="1478" spans="1:2" s="321" customFormat="1" x14ac:dyDescent="0.25">
      <c r="A1478" s="103"/>
      <c r="B1478" s="101"/>
    </row>
    <row r="1479" spans="1:2" s="321" customFormat="1" x14ac:dyDescent="0.25">
      <c r="A1479" s="103"/>
    </row>
    <row r="1480" spans="1:2" s="321" customFormat="1" x14ac:dyDescent="0.25">
      <c r="A1480" s="103"/>
    </row>
    <row r="1481" spans="1:2" s="321" customFormat="1" x14ac:dyDescent="0.25">
      <c r="A1481" s="103"/>
    </row>
    <row r="1482" spans="1:2" s="321" customFormat="1" x14ac:dyDescent="0.25">
      <c r="A1482" s="103"/>
      <c r="B1482" s="103"/>
    </row>
    <row r="1483" spans="1:2" s="321" customFormat="1" x14ac:dyDescent="0.25">
      <c r="A1483" s="103"/>
      <c r="B1483" s="103"/>
    </row>
    <row r="1484" spans="1:2" s="321" customFormat="1" x14ac:dyDescent="0.25">
      <c r="A1484" s="103"/>
      <c r="B1484" s="103"/>
    </row>
    <row r="1485" spans="1:2" s="321" customFormat="1" x14ac:dyDescent="0.25">
      <c r="A1485" s="103"/>
      <c r="B1485" s="103"/>
    </row>
    <row r="1486" spans="1:2" s="321" customFormat="1" x14ac:dyDescent="0.25">
      <c r="A1486" s="103"/>
      <c r="B1486" s="103"/>
    </row>
    <row r="1487" spans="1:2" s="321" customFormat="1" x14ac:dyDescent="0.25">
      <c r="A1487" s="103"/>
      <c r="B1487" s="103"/>
    </row>
    <row r="1488" spans="1:2" s="321" customFormat="1" x14ac:dyDescent="0.25">
      <c r="A1488" s="103"/>
      <c r="B1488" s="103"/>
    </row>
    <row r="1489" spans="1:2" s="321" customFormat="1" x14ac:dyDescent="0.25">
      <c r="A1489" s="103"/>
      <c r="B1489" s="103"/>
    </row>
    <row r="1490" spans="1:2" s="321" customFormat="1" x14ac:dyDescent="0.25">
      <c r="A1490" s="103"/>
      <c r="B1490" s="103"/>
    </row>
    <row r="1491" spans="1:2" s="321" customFormat="1" x14ac:dyDescent="0.25">
      <c r="A1491" s="103"/>
      <c r="B1491" s="103"/>
    </row>
    <row r="1492" spans="1:2" s="321" customFormat="1" x14ac:dyDescent="0.25">
      <c r="A1492" s="103"/>
      <c r="B1492" s="103"/>
    </row>
    <row r="1493" spans="1:2" s="321" customFormat="1" x14ac:dyDescent="0.25">
      <c r="A1493" s="103"/>
      <c r="B1493" s="103"/>
    </row>
    <row r="1494" spans="1:2" s="321" customFormat="1" x14ac:dyDescent="0.25">
      <c r="A1494" s="103"/>
      <c r="B1494" s="103"/>
    </row>
    <row r="1495" spans="1:2" s="321" customFormat="1" x14ac:dyDescent="0.25">
      <c r="A1495" s="103"/>
      <c r="B1495" s="103"/>
    </row>
    <row r="1496" spans="1:2" s="321" customFormat="1" x14ac:dyDescent="0.25">
      <c r="A1496" s="103"/>
      <c r="B1496" s="103"/>
    </row>
    <row r="1497" spans="1:2" s="321" customFormat="1" x14ac:dyDescent="0.25">
      <c r="A1497" s="103"/>
      <c r="B1497" s="103"/>
    </row>
    <row r="1498" spans="1:2" s="321" customFormat="1" x14ac:dyDescent="0.25">
      <c r="A1498" s="103"/>
      <c r="B1498" s="103"/>
    </row>
    <row r="1499" spans="1:2" s="321" customFormat="1" x14ac:dyDescent="0.25">
      <c r="A1499" s="103"/>
      <c r="B1499" s="103"/>
    </row>
    <row r="1500" spans="1:2" s="321" customFormat="1" x14ac:dyDescent="0.25">
      <c r="A1500" s="103"/>
      <c r="B1500" s="103"/>
    </row>
    <row r="1501" spans="1:2" s="321" customFormat="1" x14ac:dyDescent="0.25">
      <c r="A1501" s="103"/>
      <c r="B1501" s="103"/>
    </row>
    <row r="1502" spans="1:2" s="321" customFormat="1" x14ac:dyDescent="0.25">
      <c r="A1502" s="103"/>
      <c r="B1502" s="103"/>
    </row>
    <row r="1503" spans="1:2" s="321" customFormat="1" x14ac:dyDescent="0.25">
      <c r="A1503" s="103"/>
      <c r="B1503" s="103"/>
    </row>
    <row r="1504" spans="1:2" s="321" customFormat="1" x14ac:dyDescent="0.25">
      <c r="A1504" s="103"/>
      <c r="B1504" s="103"/>
    </row>
    <row r="1505" spans="1:2" s="321" customFormat="1" x14ac:dyDescent="0.25">
      <c r="A1505" s="103"/>
      <c r="B1505" s="103"/>
    </row>
    <row r="1506" spans="1:2" s="321" customFormat="1" x14ac:dyDescent="0.25">
      <c r="A1506" s="103"/>
      <c r="B1506" s="103"/>
    </row>
    <row r="1507" spans="1:2" s="321" customFormat="1" x14ac:dyDescent="0.25">
      <c r="A1507" s="103"/>
      <c r="B1507" s="103"/>
    </row>
    <row r="1508" spans="1:2" s="321" customFormat="1" x14ac:dyDescent="0.25">
      <c r="A1508" s="103"/>
      <c r="B1508" s="103"/>
    </row>
    <row r="1509" spans="1:2" s="321" customFormat="1" x14ac:dyDescent="0.25">
      <c r="A1509" s="103"/>
      <c r="B1509" s="103"/>
    </row>
    <row r="1510" spans="1:2" s="321" customFormat="1" x14ac:dyDescent="0.25">
      <c r="A1510" s="103"/>
      <c r="B1510" s="103"/>
    </row>
    <row r="1511" spans="1:2" s="321" customFormat="1" x14ac:dyDescent="0.25">
      <c r="A1511" s="103"/>
      <c r="B1511" s="103"/>
    </row>
    <row r="1512" spans="1:2" s="321" customFormat="1" x14ac:dyDescent="0.25">
      <c r="A1512" s="103"/>
      <c r="B1512" s="103"/>
    </row>
    <row r="1513" spans="1:2" s="321" customFormat="1" x14ac:dyDescent="0.25">
      <c r="A1513" s="103"/>
      <c r="B1513" s="103"/>
    </row>
    <row r="1514" spans="1:2" s="321" customFormat="1" x14ac:dyDescent="0.25">
      <c r="A1514" s="103"/>
      <c r="B1514" s="103"/>
    </row>
    <row r="1515" spans="1:2" s="321" customFormat="1" x14ac:dyDescent="0.25">
      <c r="A1515" s="103"/>
      <c r="B1515" s="103"/>
    </row>
    <row r="1516" spans="1:2" s="321" customFormat="1" x14ac:dyDescent="0.25">
      <c r="A1516" s="103"/>
      <c r="B1516" s="103"/>
    </row>
    <row r="1517" spans="1:2" s="321" customFormat="1" x14ac:dyDescent="0.25">
      <c r="A1517" s="103"/>
      <c r="B1517" s="103"/>
    </row>
    <row r="1518" spans="1:2" s="321" customFormat="1" x14ac:dyDescent="0.25">
      <c r="A1518" s="103"/>
      <c r="B1518" s="103"/>
    </row>
    <row r="1519" spans="1:2" s="321" customFormat="1" x14ac:dyDescent="0.25">
      <c r="A1519" s="103"/>
      <c r="B1519" s="103"/>
    </row>
    <row r="1520" spans="1:2" s="321" customFormat="1" x14ac:dyDescent="0.25">
      <c r="A1520" s="103"/>
      <c r="B1520" s="103"/>
    </row>
    <row r="1521" spans="1:2" s="321" customFormat="1" x14ac:dyDescent="0.25">
      <c r="A1521" s="103"/>
      <c r="B1521" s="103"/>
    </row>
    <row r="1522" spans="1:2" s="321" customFormat="1" x14ac:dyDescent="0.25">
      <c r="A1522" s="103"/>
      <c r="B1522" s="103"/>
    </row>
    <row r="1523" spans="1:2" s="321" customFormat="1" x14ac:dyDescent="0.25">
      <c r="A1523" s="103"/>
      <c r="B1523" s="103"/>
    </row>
    <row r="1524" spans="1:2" s="321" customFormat="1" x14ac:dyDescent="0.25">
      <c r="A1524" s="103"/>
      <c r="B1524" s="103"/>
    </row>
    <row r="1525" spans="1:2" s="321" customFormat="1" x14ac:dyDescent="0.25">
      <c r="A1525" s="103"/>
      <c r="B1525" s="103"/>
    </row>
    <row r="1526" spans="1:2" s="321" customFormat="1" x14ac:dyDescent="0.25">
      <c r="A1526" s="103"/>
      <c r="B1526" s="103"/>
    </row>
    <row r="1527" spans="1:2" s="321" customFormat="1" x14ac:dyDescent="0.25">
      <c r="A1527" s="103"/>
      <c r="B1527" s="101"/>
    </row>
    <row r="1528" spans="1:2" s="321" customFormat="1" x14ac:dyDescent="0.25">
      <c r="A1528" s="103"/>
    </row>
    <row r="1529" spans="1:2" s="321" customFormat="1" x14ac:dyDescent="0.25">
      <c r="A1529" s="103"/>
    </row>
    <row r="1530" spans="1:2" s="321" customFormat="1" x14ac:dyDescent="0.25">
      <c r="A1530" s="103"/>
    </row>
    <row r="1531" spans="1:2" s="321" customFormat="1" x14ac:dyDescent="0.25">
      <c r="A1531" s="103"/>
      <c r="B1531" s="103"/>
    </row>
    <row r="1532" spans="1:2" s="321" customFormat="1" x14ac:dyDescent="0.25">
      <c r="A1532" s="103"/>
      <c r="B1532" s="103"/>
    </row>
    <row r="1533" spans="1:2" s="321" customFormat="1" x14ac:dyDescent="0.25">
      <c r="A1533" s="103"/>
      <c r="B1533" s="103"/>
    </row>
    <row r="1534" spans="1:2" s="321" customFormat="1" x14ac:dyDescent="0.25">
      <c r="A1534" s="103"/>
      <c r="B1534" s="103"/>
    </row>
    <row r="1535" spans="1:2" s="321" customFormat="1" x14ac:dyDescent="0.25">
      <c r="A1535" s="103"/>
      <c r="B1535" s="103"/>
    </row>
    <row r="1536" spans="1:2" s="321" customFormat="1" x14ac:dyDescent="0.25">
      <c r="A1536" s="103"/>
      <c r="B1536" s="103"/>
    </row>
    <row r="1537" spans="1:2" s="321" customFormat="1" x14ac:dyDescent="0.25">
      <c r="A1537" s="103"/>
      <c r="B1537" s="103"/>
    </row>
    <row r="1538" spans="1:2" s="321" customFormat="1" x14ac:dyDescent="0.25">
      <c r="A1538" s="103"/>
      <c r="B1538" s="103"/>
    </row>
    <row r="1539" spans="1:2" s="321" customFormat="1" x14ac:dyDescent="0.25">
      <c r="A1539" s="103"/>
      <c r="B1539" s="103"/>
    </row>
    <row r="1540" spans="1:2" s="321" customFormat="1" x14ac:dyDescent="0.25">
      <c r="A1540" s="103"/>
      <c r="B1540" s="103"/>
    </row>
    <row r="1541" spans="1:2" s="321" customFormat="1" x14ac:dyDescent="0.25">
      <c r="A1541" s="103"/>
      <c r="B1541" s="103"/>
    </row>
    <row r="1542" spans="1:2" s="321" customFormat="1" x14ac:dyDescent="0.25">
      <c r="A1542" s="103"/>
      <c r="B1542" s="103"/>
    </row>
    <row r="1543" spans="1:2" s="321" customFormat="1" x14ac:dyDescent="0.25">
      <c r="A1543" s="103"/>
      <c r="B1543" s="103"/>
    </row>
    <row r="1544" spans="1:2" s="321" customFormat="1" x14ac:dyDescent="0.25">
      <c r="A1544" s="103"/>
      <c r="B1544" s="103"/>
    </row>
    <row r="1545" spans="1:2" s="321" customFormat="1" x14ac:dyDescent="0.25">
      <c r="A1545" s="103"/>
      <c r="B1545" s="103"/>
    </row>
    <row r="1546" spans="1:2" s="321" customFormat="1" x14ac:dyDescent="0.25">
      <c r="A1546" s="103"/>
      <c r="B1546" s="103"/>
    </row>
    <row r="1547" spans="1:2" s="321" customFormat="1" x14ac:dyDescent="0.25">
      <c r="A1547" s="103"/>
      <c r="B1547" s="103"/>
    </row>
    <row r="1548" spans="1:2" s="321" customFormat="1" x14ac:dyDescent="0.25">
      <c r="A1548" s="103"/>
      <c r="B1548" s="103"/>
    </row>
    <row r="1549" spans="1:2" s="321" customFormat="1" x14ac:dyDescent="0.25">
      <c r="A1549" s="103"/>
      <c r="B1549" s="103"/>
    </row>
    <row r="1550" spans="1:2" s="321" customFormat="1" x14ac:dyDescent="0.25">
      <c r="A1550" s="103"/>
      <c r="B1550" s="103"/>
    </row>
    <row r="1551" spans="1:2" s="321" customFormat="1" x14ac:dyDescent="0.25">
      <c r="A1551" s="103"/>
      <c r="B1551" s="103"/>
    </row>
    <row r="1552" spans="1:2" s="321" customFormat="1" x14ac:dyDescent="0.25">
      <c r="A1552" s="103"/>
      <c r="B1552" s="103"/>
    </row>
    <row r="1553" spans="1:2" s="321" customFormat="1" x14ac:dyDescent="0.25">
      <c r="A1553" s="103"/>
      <c r="B1553" s="103"/>
    </row>
    <row r="1554" spans="1:2" s="321" customFormat="1" x14ac:dyDescent="0.25">
      <c r="A1554" s="103"/>
      <c r="B1554" s="101"/>
    </row>
    <row r="1555" spans="1:2" s="321" customFormat="1" x14ac:dyDescent="0.25">
      <c r="A1555" s="103"/>
    </row>
    <row r="1556" spans="1:2" s="321" customFormat="1" x14ac:dyDescent="0.25">
      <c r="A1556" s="103"/>
    </row>
    <row r="1557" spans="1:2" s="321" customFormat="1" x14ac:dyDescent="0.25">
      <c r="A1557" s="103"/>
    </row>
    <row r="1558" spans="1:2" s="321" customFormat="1" x14ac:dyDescent="0.25">
      <c r="A1558" s="103"/>
    </row>
    <row r="1559" spans="1:2" s="321" customFormat="1" x14ac:dyDescent="0.25">
      <c r="A1559" s="103"/>
      <c r="B1559" s="103"/>
    </row>
    <row r="1560" spans="1:2" s="321" customFormat="1" x14ac:dyDescent="0.25">
      <c r="A1560" s="103"/>
      <c r="B1560" s="103"/>
    </row>
    <row r="1561" spans="1:2" s="321" customFormat="1" x14ac:dyDescent="0.25">
      <c r="A1561" s="103"/>
      <c r="B1561" s="103"/>
    </row>
    <row r="1562" spans="1:2" s="321" customFormat="1" x14ac:dyDescent="0.25">
      <c r="A1562" s="103"/>
      <c r="B1562" s="103"/>
    </row>
    <row r="1563" spans="1:2" s="321" customFormat="1" x14ac:dyDescent="0.25">
      <c r="A1563" s="103"/>
      <c r="B1563" s="103"/>
    </row>
    <row r="1564" spans="1:2" s="321" customFormat="1" x14ac:dyDescent="0.25">
      <c r="A1564" s="103"/>
      <c r="B1564" s="103"/>
    </row>
    <row r="1565" spans="1:2" s="321" customFormat="1" x14ac:dyDescent="0.25">
      <c r="A1565" s="103"/>
      <c r="B1565" s="103"/>
    </row>
    <row r="1566" spans="1:2" s="321" customFormat="1" x14ac:dyDescent="0.25">
      <c r="A1566" s="103"/>
      <c r="B1566" s="103"/>
    </row>
    <row r="1567" spans="1:2" s="321" customFormat="1" x14ac:dyDescent="0.25">
      <c r="A1567" s="103"/>
      <c r="B1567" s="103"/>
    </row>
    <row r="1568" spans="1:2" s="321" customFormat="1" x14ac:dyDescent="0.25">
      <c r="A1568" s="103"/>
      <c r="B1568" s="101"/>
    </row>
    <row r="1569" spans="1:2" s="321" customFormat="1" x14ac:dyDescent="0.25">
      <c r="A1569" s="103"/>
    </row>
    <row r="1570" spans="1:2" s="321" customFormat="1" x14ac:dyDescent="0.25">
      <c r="A1570" s="103"/>
    </row>
    <row r="1571" spans="1:2" s="321" customFormat="1" x14ac:dyDescent="0.25">
      <c r="A1571" s="103"/>
    </row>
    <row r="1572" spans="1:2" s="321" customFormat="1" x14ac:dyDescent="0.25">
      <c r="A1572" s="103"/>
      <c r="B1572" s="103"/>
    </row>
    <row r="1573" spans="1:2" s="321" customFormat="1" x14ac:dyDescent="0.25">
      <c r="A1573" s="103"/>
      <c r="B1573" s="103"/>
    </row>
    <row r="1574" spans="1:2" s="321" customFormat="1" x14ac:dyDescent="0.25">
      <c r="A1574" s="103"/>
      <c r="B1574" s="103"/>
    </row>
    <row r="1575" spans="1:2" s="321" customFormat="1" x14ac:dyDescent="0.25">
      <c r="A1575" s="103"/>
      <c r="B1575" s="103"/>
    </row>
    <row r="1576" spans="1:2" s="321" customFormat="1" x14ac:dyDescent="0.25">
      <c r="A1576" s="103"/>
      <c r="B1576" s="103"/>
    </row>
    <row r="1577" spans="1:2" s="321" customFormat="1" x14ac:dyDescent="0.25">
      <c r="A1577" s="103"/>
      <c r="B1577" s="103"/>
    </row>
    <row r="1578" spans="1:2" s="321" customFormat="1" x14ac:dyDescent="0.25">
      <c r="A1578" s="103"/>
      <c r="B1578" s="103"/>
    </row>
    <row r="1579" spans="1:2" s="321" customFormat="1" x14ac:dyDescent="0.25">
      <c r="A1579" s="103"/>
      <c r="B1579" s="103"/>
    </row>
    <row r="1580" spans="1:2" s="321" customFormat="1" x14ac:dyDescent="0.25">
      <c r="A1580" s="103"/>
      <c r="B1580" s="101"/>
    </row>
    <row r="1581" spans="1:2" s="321" customFormat="1" x14ac:dyDescent="0.25">
      <c r="A1581" s="103"/>
    </row>
    <row r="1582" spans="1:2" s="321" customFormat="1" x14ac:dyDescent="0.25">
      <c r="A1582" s="103"/>
    </row>
    <row r="1583" spans="1:2" s="321" customFormat="1" x14ac:dyDescent="0.25">
      <c r="A1583" s="103"/>
    </row>
    <row r="1584" spans="1:2" s="321" customFormat="1" x14ac:dyDescent="0.25">
      <c r="A1584" s="103"/>
      <c r="B1584" s="103"/>
    </row>
    <row r="1585" spans="1:2" s="321" customFormat="1" x14ac:dyDescent="0.25">
      <c r="A1585" s="103"/>
      <c r="B1585" s="103"/>
    </row>
    <row r="1586" spans="1:2" s="321" customFormat="1" x14ac:dyDescent="0.25">
      <c r="A1586" s="103"/>
      <c r="B1586" s="103"/>
    </row>
    <row r="1587" spans="1:2" s="321" customFormat="1" x14ac:dyDescent="0.25">
      <c r="A1587" s="103"/>
      <c r="B1587" s="103"/>
    </row>
    <row r="1588" spans="1:2" s="321" customFormat="1" x14ac:dyDescent="0.25">
      <c r="A1588" s="103"/>
      <c r="B1588" s="103"/>
    </row>
    <row r="1589" spans="1:2" s="321" customFormat="1" x14ac:dyDescent="0.25">
      <c r="A1589" s="103"/>
      <c r="B1589" s="103"/>
    </row>
    <row r="1590" spans="1:2" s="321" customFormat="1" x14ac:dyDescent="0.25">
      <c r="A1590" s="103"/>
      <c r="B1590" s="103"/>
    </row>
    <row r="1591" spans="1:2" s="321" customFormat="1" x14ac:dyDescent="0.25">
      <c r="A1591" s="103"/>
      <c r="B1591" s="103"/>
    </row>
    <row r="1592" spans="1:2" s="321" customFormat="1" x14ac:dyDescent="0.25">
      <c r="A1592" s="103"/>
      <c r="B1592" s="103"/>
    </row>
    <row r="1593" spans="1:2" s="321" customFormat="1" x14ac:dyDescent="0.25">
      <c r="A1593" s="103"/>
      <c r="B1593" s="103"/>
    </row>
    <row r="1594" spans="1:2" s="321" customFormat="1" x14ac:dyDescent="0.25">
      <c r="A1594" s="103"/>
      <c r="B1594" s="103"/>
    </row>
    <row r="1595" spans="1:2" s="321" customFormat="1" x14ac:dyDescent="0.25">
      <c r="A1595" s="103"/>
      <c r="B1595" s="103"/>
    </row>
    <row r="1596" spans="1:2" s="321" customFormat="1" x14ac:dyDescent="0.25">
      <c r="A1596" s="103"/>
      <c r="B1596" s="103"/>
    </row>
    <row r="1597" spans="1:2" s="321" customFormat="1" x14ac:dyDescent="0.25">
      <c r="A1597" s="103"/>
      <c r="B1597" s="103"/>
    </row>
    <row r="1598" spans="1:2" s="321" customFormat="1" x14ac:dyDescent="0.25">
      <c r="A1598" s="103"/>
      <c r="B1598" s="103"/>
    </row>
    <row r="1599" spans="1:2" s="321" customFormat="1" x14ac:dyDescent="0.25">
      <c r="A1599" s="103"/>
      <c r="B1599" s="103"/>
    </row>
    <row r="1600" spans="1:2" s="321" customFormat="1" x14ac:dyDescent="0.25">
      <c r="A1600" s="103"/>
      <c r="B1600" s="103"/>
    </row>
    <row r="1601" spans="1:2" s="321" customFormat="1" x14ac:dyDescent="0.25">
      <c r="A1601" s="103"/>
      <c r="B1601" s="103"/>
    </row>
    <row r="1602" spans="1:2" s="321" customFormat="1" x14ac:dyDescent="0.25">
      <c r="A1602" s="103"/>
      <c r="B1602" s="103"/>
    </row>
    <row r="1603" spans="1:2" s="321" customFormat="1" x14ac:dyDescent="0.25">
      <c r="A1603" s="103"/>
      <c r="B1603" s="103"/>
    </row>
    <row r="1604" spans="1:2" s="321" customFormat="1" x14ac:dyDescent="0.25">
      <c r="A1604" s="103"/>
      <c r="B1604" s="103"/>
    </row>
    <row r="1605" spans="1:2" s="321" customFormat="1" x14ac:dyDescent="0.25">
      <c r="A1605" s="103"/>
      <c r="B1605" s="103"/>
    </row>
    <row r="1606" spans="1:2" s="321" customFormat="1" x14ac:dyDescent="0.25">
      <c r="A1606" s="103"/>
      <c r="B1606" s="103"/>
    </row>
    <row r="1607" spans="1:2" s="321" customFormat="1" x14ac:dyDescent="0.25">
      <c r="A1607" s="103"/>
      <c r="B1607" s="103"/>
    </row>
    <row r="1608" spans="1:2" s="321" customFormat="1" x14ac:dyDescent="0.25">
      <c r="A1608" s="103"/>
      <c r="B1608" s="103"/>
    </row>
    <row r="1609" spans="1:2" s="321" customFormat="1" x14ac:dyDescent="0.25">
      <c r="A1609" s="103"/>
      <c r="B1609" s="103"/>
    </row>
    <row r="1610" spans="1:2" s="321" customFormat="1" x14ac:dyDescent="0.25">
      <c r="A1610" s="103"/>
      <c r="B1610" s="103"/>
    </row>
    <row r="1611" spans="1:2" s="321" customFormat="1" x14ac:dyDescent="0.25">
      <c r="A1611" s="103"/>
      <c r="B1611" s="103"/>
    </row>
    <row r="1612" spans="1:2" s="321" customFormat="1" x14ac:dyDescent="0.25">
      <c r="A1612" s="103"/>
      <c r="B1612" s="103"/>
    </row>
    <row r="1613" spans="1:2" s="321" customFormat="1" x14ac:dyDescent="0.25">
      <c r="A1613" s="103"/>
      <c r="B1613" s="103"/>
    </row>
    <row r="1614" spans="1:2" s="321" customFormat="1" x14ac:dyDescent="0.25">
      <c r="A1614" s="103"/>
      <c r="B1614" s="103"/>
    </row>
    <row r="1615" spans="1:2" s="321" customFormat="1" x14ac:dyDescent="0.25">
      <c r="A1615" s="103"/>
      <c r="B1615" s="103"/>
    </row>
    <row r="1616" spans="1:2" s="321" customFormat="1" x14ac:dyDescent="0.25">
      <c r="A1616" s="103"/>
      <c r="B1616" s="103"/>
    </row>
    <row r="1617" spans="1:2" s="321" customFormat="1" x14ac:dyDescent="0.25">
      <c r="A1617" s="103"/>
      <c r="B1617" s="103"/>
    </row>
    <row r="1618" spans="1:2" s="321" customFormat="1" x14ac:dyDescent="0.25">
      <c r="A1618" s="103"/>
      <c r="B1618" s="103"/>
    </row>
    <row r="1619" spans="1:2" s="321" customFormat="1" x14ac:dyDescent="0.25">
      <c r="A1619" s="103"/>
      <c r="B1619" s="103"/>
    </row>
    <row r="1620" spans="1:2" s="321" customFormat="1" x14ac:dyDescent="0.25">
      <c r="A1620" s="103"/>
      <c r="B1620" s="103"/>
    </row>
    <row r="1621" spans="1:2" s="321" customFormat="1" x14ac:dyDescent="0.25">
      <c r="A1621" s="103"/>
      <c r="B1621" s="103"/>
    </row>
    <row r="1622" spans="1:2" s="321" customFormat="1" x14ac:dyDescent="0.25">
      <c r="A1622" s="103"/>
      <c r="B1622" s="103"/>
    </row>
    <row r="1623" spans="1:2" s="321" customFormat="1" x14ac:dyDescent="0.25">
      <c r="A1623" s="103"/>
      <c r="B1623" s="103"/>
    </row>
    <row r="1624" spans="1:2" s="321" customFormat="1" x14ac:dyDescent="0.25">
      <c r="A1624" s="103"/>
      <c r="B1624" s="101"/>
    </row>
    <row r="1625" spans="1:2" s="321" customFormat="1" x14ac:dyDescent="0.25">
      <c r="A1625" s="103"/>
    </row>
    <row r="1626" spans="1:2" s="321" customFormat="1" x14ac:dyDescent="0.25">
      <c r="A1626" s="103"/>
    </row>
    <row r="1627" spans="1:2" s="321" customFormat="1" x14ac:dyDescent="0.25">
      <c r="A1627" s="103"/>
    </row>
    <row r="1628" spans="1:2" s="321" customFormat="1" x14ac:dyDescent="0.25">
      <c r="A1628" s="103"/>
    </row>
    <row r="1629" spans="1:2" s="321" customFormat="1" x14ac:dyDescent="0.25">
      <c r="A1629" s="103"/>
      <c r="B1629" s="103"/>
    </row>
    <row r="1630" spans="1:2" s="321" customFormat="1" x14ac:dyDescent="0.25">
      <c r="A1630" s="103"/>
      <c r="B1630" s="103"/>
    </row>
    <row r="1631" spans="1:2" s="321" customFormat="1" x14ac:dyDescent="0.25">
      <c r="A1631" s="103"/>
      <c r="B1631" s="103"/>
    </row>
    <row r="1632" spans="1:2" s="321" customFormat="1" x14ac:dyDescent="0.25">
      <c r="A1632" s="103"/>
      <c r="B1632" s="103"/>
    </row>
    <row r="1633" spans="1:2" s="321" customFormat="1" x14ac:dyDescent="0.25">
      <c r="A1633" s="103"/>
      <c r="B1633" s="103"/>
    </row>
    <row r="1634" spans="1:2" s="321" customFormat="1" x14ac:dyDescent="0.25">
      <c r="A1634" s="103"/>
      <c r="B1634" s="103"/>
    </row>
    <row r="1635" spans="1:2" s="321" customFormat="1" x14ac:dyDescent="0.25">
      <c r="A1635" s="103"/>
      <c r="B1635" s="103"/>
    </row>
    <row r="1636" spans="1:2" s="321" customFormat="1" x14ac:dyDescent="0.25">
      <c r="A1636" s="103"/>
      <c r="B1636" s="103"/>
    </row>
    <row r="1637" spans="1:2" s="321" customFormat="1" x14ac:dyDescent="0.25">
      <c r="A1637" s="103"/>
      <c r="B1637" s="101"/>
    </row>
    <row r="1638" spans="1:2" s="321" customFormat="1" x14ac:dyDescent="0.25">
      <c r="A1638" s="103"/>
    </row>
    <row r="1639" spans="1:2" s="321" customFormat="1" x14ac:dyDescent="0.25">
      <c r="A1639" s="103"/>
    </row>
    <row r="1640" spans="1:2" s="321" customFormat="1" x14ac:dyDescent="0.25">
      <c r="A1640" s="103"/>
    </row>
    <row r="1641" spans="1:2" s="321" customFormat="1" x14ac:dyDescent="0.25">
      <c r="A1641" s="103"/>
    </row>
    <row r="1642" spans="1:2" s="321" customFormat="1" x14ac:dyDescent="0.25">
      <c r="A1642" s="103"/>
      <c r="B1642" s="103"/>
    </row>
    <row r="1643" spans="1:2" s="321" customFormat="1" x14ac:dyDescent="0.25">
      <c r="A1643" s="103"/>
      <c r="B1643" s="103"/>
    </row>
    <row r="1644" spans="1:2" s="321" customFormat="1" x14ac:dyDescent="0.25">
      <c r="A1644" s="103"/>
      <c r="B1644" s="103"/>
    </row>
    <row r="1645" spans="1:2" s="321" customFormat="1" x14ac:dyDescent="0.25">
      <c r="A1645" s="103"/>
      <c r="B1645" s="103"/>
    </row>
    <row r="1646" spans="1:2" s="321" customFormat="1" x14ac:dyDescent="0.25">
      <c r="A1646" s="103"/>
      <c r="B1646" s="103"/>
    </row>
    <row r="1647" spans="1:2" s="321" customFormat="1" x14ac:dyDescent="0.25">
      <c r="A1647" s="103"/>
      <c r="B1647" s="103"/>
    </row>
    <row r="1648" spans="1:2" s="321" customFormat="1" x14ac:dyDescent="0.25">
      <c r="A1648" s="103"/>
      <c r="B1648" s="103"/>
    </row>
    <row r="1649" spans="1:2" s="321" customFormat="1" x14ac:dyDescent="0.25">
      <c r="A1649" s="103"/>
      <c r="B1649" s="103"/>
    </row>
    <row r="1650" spans="1:2" s="321" customFormat="1" x14ac:dyDescent="0.25">
      <c r="A1650" s="103"/>
      <c r="B1650" s="103"/>
    </row>
    <row r="1651" spans="1:2" s="321" customFormat="1" x14ac:dyDescent="0.25">
      <c r="A1651" s="103"/>
      <c r="B1651" s="103"/>
    </row>
    <row r="1652" spans="1:2" s="321" customFormat="1" x14ac:dyDescent="0.25">
      <c r="A1652" s="103"/>
      <c r="B1652" s="103"/>
    </row>
    <row r="1653" spans="1:2" s="321" customFormat="1" x14ac:dyDescent="0.25">
      <c r="A1653" s="103"/>
      <c r="B1653" s="103"/>
    </row>
    <row r="1654" spans="1:2" s="321" customFormat="1" x14ac:dyDescent="0.25">
      <c r="A1654" s="103"/>
      <c r="B1654" s="103"/>
    </row>
    <row r="1655" spans="1:2" s="321" customFormat="1" x14ac:dyDescent="0.25">
      <c r="A1655" s="103"/>
      <c r="B1655" s="103"/>
    </row>
    <row r="1656" spans="1:2" s="321" customFormat="1" x14ac:dyDescent="0.25">
      <c r="A1656" s="103"/>
      <c r="B1656" s="103"/>
    </row>
    <row r="1657" spans="1:2" s="321" customFormat="1" x14ac:dyDescent="0.25">
      <c r="A1657" s="103"/>
      <c r="B1657" s="103"/>
    </row>
    <row r="1658" spans="1:2" s="321" customFormat="1" x14ac:dyDescent="0.25">
      <c r="A1658" s="103"/>
      <c r="B1658" s="103"/>
    </row>
    <row r="1659" spans="1:2" s="321" customFormat="1" x14ac:dyDescent="0.25">
      <c r="A1659" s="103"/>
      <c r="B1659" s="103"/>
    </row>
    <row r="1660" spans="1:2" s="321" customFormat="1" x14ac:dyDescent="0.25">
      <c r="A1660" s="103"/>
      <c r="B1660" s="103"/>
    </row>
    <row r="1661" spans="1:2" s="321" customFormat="1" x14ac:dyDescent="0.25">
      <c r="A1661" s="103"/>
      <c r="B1661" s="103"/>
    </row>
    <row r="1662" spans="1:2" s="321" customFormat="1" x14ac:dyDescent="0.25">
      <c r="A1662" s="103"/>
      <c r="B1662" s="103"/>
    </row>
    <row r="1663" spans="1:2" s="321" customFormat="1" x14ac:dyDescent="0.25">
      <c r="A1663" s="103"/>
      <c r="B1663" s="103"/>
    </row>
    <row r="1664" spans="1:2" s="321" customFormat="1" x14ac:dyDescent="0.25">
      <c r="A1664" s="103"/>
      <c r="B1664" s="103"/>
    </row>
    <row r="1665" spans="1:2" s="321" customFormat="1" x14ac:dyDescent="0.25">
      <c r="A1665" s="103"/>
      <c r="B1665" s="103"/>
    </row>
    <row r="1666" spans="1:2" s="321" customFormat="1" x14ac:dyDescent="0.25">
      <c r="A1666" s="103"/>
      <c r="B1666" s="103"/>
    </row>
    <row r="1667" spans="1:2" s="321" customFormat="1" x14ac:dyDescent="0.25">
      <c r="A1667" s="103"/>
      <c r="B1667" s="103"/>
    </row>
    <row r="1668" spans="1:2" s="321" customFormat="1" x14ac:dyDescent="0.25">
      <c r="A1668" s="103"/>
      <c r="B1668" s="103"/>
    </row>
    <row r="1669" spans="1:2" s="321" customFormat="1" x14ac:dyDescent="0.25">
      <c r="A1669" s="103"/>
      <c r="B1669" s="103"/>
    </row>
    <row r="1670" spans="1:2" s="321" customFormat="1" x14ac:dyDescent="0.25">
      <c r="A1670" s="103"/>
      <c r="B1670" s="103"/>
    </row>
    <row r="1671" spans="1:2" s="321" customFormat="1" x14ac:dyDescent="0.25">
      <c r="A1671" s="103"/>
      <c r="B1671" s="103"/>
    </row>
    <row r="1672" spans="1:2" s="321" customFormat="1" x14ac:dyDescent="0.25">
      <c r="A1672" s="103"/>
      <c r="B1672" s="103"/>
    </row>
    <row r="1673" spans="1:2" s="321" customFormat="1" x14ac:dyDescent="0.25">
      <c r="A1673" s="103"/>
      <c r="B1673" s="103"/>
    </row>
    <row r="1674" spans="1:2" s="321" customFormat="1" x14ac:dyDescent="0.25">
      <c r="A1674" s="103"/>
      <c r="B1674" s="103"/>
    </row>
    <row r="1675" spans="1:2" s="321" customFormat="1" x14ac:dyDescent="0.25">
      <c r="A1675" s="103"/>
      <c r="B1675" s="103"/>
    </row>
    <row r="1676" spans="1:2" s="321" customFormat="1" x14ac:dyDescent="0.25">
      <c r="A1676" s="103"/>
      <c r="B1676" s="103"/>
    </row>
    <row r="1677" spans="1:2" s="321" customFormat="1" x14ac:dyDescent="0.25">
      <c r="A1677" s="103"/>
      <c r="B1677" s="103"/>
    </row>
    <row r="1678" spans="1:2" s="321" customFormat="1" x14ac:dyDescent="0.25">
      <c r="A1678" s="103"/>
      <c r="B1678" s="103"/>
    </row>
    <row r="1679" spans="1:2" s="321" customFormat="1" x14ac:dyDescent="0.25">
      <c r="A1679" s="103"/>
      <c r="B1679" s="103"/>
    </row>
    <row r="1680" spans="1:2" s="321" customFormat="1" x14ac:dyDescent="0.25">
      <c r="A1680" s="103"/>
      <c r="B1680" s="103"/>
    </row>
    <row r="1681" spans="1:2" s="321" customFormat="1" x14ac:dyDescent="0.25">
      <c r="A1681" s="103"/>
      <c r="B1681" s="103"/>
    </row>
    <row r="1682" spans="1:2" s="321" customFormat="1" x14ac:dyDescent="0.25">
      <c r="A1682" s="103"/>
      <c r="B1682" s="103"/>
    </row>
    <row r="1683" spans="1:2" s="321" customFormat="1" x14ac:dyDescent="0.25">
      <c r="A1683" s="103"/>
      <c r="B1683" s="103"/>
    </row>
    <row r="1684" spans="1:2" s="321" customFormat="1" x14ac:dyDescent="0.25">
      <c r="A1684" s="103"/>
      <c r="B1684" s="103"/>
    </row>
    <row r="1685" spans="1:2" s="321" customFormat="1" x14ac:dyDescent="0.25">
      <c r="A1685" s="103"/>
      <c r="B1685" s="103"/>
    </row>
    <row r="1686" spans="1:2" s="321" customFormat="1" x14ac:dyDescent="0.25">
      <c r="A1686" s="103"/>
      <c r="B1686" s="103"/>
    </row>
    <row r="1687" spans="1:2" s="321" customFormat="1" x14ac:dyDescent="0.25">
      <c r="A1687" s="103"/>
      <c r="B1687" s="103"/>
    </row>
    <row r="1688" spans="1:2" s="321" customFormat="1" x14ac:dyDescent="0.25">
      <c r="A1688" s="103"/>
      <c r="B1688" s="103"/>
    </row>
    <row r="1689" spans="1:2" s="321" customFormat="1" x14ac:dyDescent="0.25">
      <c r="A1689" s="103"/>
      <c r="B1689" s="103"/>
    </row>
    <row r="1690" spans="1:2" s="321" customFormat="1" x14ac:dyDescent="0.25">
      <c r="A1690" s="103"/>
      <c r="B1690" s="103"/>
    </row>
    <row r="1691" spans="1:2" s="321" customFormat="1" x14ac:dyDescent="0.25">
      <c r="A1691" s="103"/>
      <c r="B1691" s="103"/>
    </row>
    <row r="1692" spans="1:2" s="321" customFormat="1" x14ac:dyDescent="0.25">
      <c r="A1692" s="103"/>
      <c r="B1692" s="103"/>
    </row>
    <row r="1693" spans="1:2" s="321" customFormat="1" x14ac:dyDescent="0.25">
      <c r="A1693" s="103"/>
      <c r="B1693" s="103"/>
    </row>
    <row r="1694" spans="1:2" s="321" customFormat="1" x14ac:dyDescent="0.25">
      <c r="A1694" s="103"/>
      <c r="B1694" s="103"/>
    </row>
    <row r="1695" spans="1:2" s="321" customFormat="1" x14ac:dyDescent="0.25">
      <c r="A1695" s="103"/>
      <c r="B1695" s="103"/>
    </row>
    <row r="1696" spans="1:2" s="321" customFormat="1" x14ac:dyDescent="0.25">
      <c r="A1696" s="103"/>
      <c r="B1696" s="103"/>
    </row>
    <row r="1697" spans="1:2" s="321" customFormat="1" x14ac:dyDescent="0.25">
      <c r="A1697" s="103"/>
      <c r="B1697" s="103"/>
    </row>
    <row r="1698" spans="1:2" s="321" customFormat="1" x14ac:dyDescent="0.25">
      <c r="A1698" s="103"/>
      <c r="B1698" s="103"/>
    </row>
    <row r="1699" spans="1:2" s="321" customFormat="1" x14ac:dyDescent="0.25">
      <c r="A1699" s="103"/>
      <c r="B1699" s="103"/>
    </row>
    <row r="1700" spans="1:2" s="321" customFormat="1" x14ac:dyDescent="0.25">
      <c r="A1700" s="103"/>
      <c r="B1700" s="103"/>
    </row>
    <row r="1701" spans="1:2" s="321" customFormat="1" x14ac:dyDescent="0.25">
      <c r="A1701" s="103"/>
      <c r="B1701" s="103"/>
    </row>
    <row r="1702" spans="1:2" s="321" customFormat="1" x14ac:dyDescent="0.25">
      <c r="A1702" s="103"/>
      <c r="B1702" s="103"/>
    </row>
    <row r="1703" spans="1:2" s="321" customFormat="1" x14ac:dyDescent="0.25">
      <c r="A1703" s="103"/>
      <c r="B1703" s="103"/>
    </row>
    <row r="1704" spans="1:2" s="321" customFormat="1" x14ac:dyDescent="0.25">
      <c r="A1704" s="103"/>
      <c r="B1704" s="103"/>
    </row>
    <row r="1705" spans="1:2" s="321" customFormat="1" x14ac:dyDescent="0.25">
      <c r="A1705" s="103"/>
      <c r="B1705" s="103"/>
    </row>
    <row r="1706" spans="1:2" s="321" customFormat="1" x14ac:dyDescent="0.25">
      <c r="A1706" s="103"/>
      <c r="B1706" s="103"/>
    </row>
    <row r="1707" spans="1:2" s="321" customFormat="1" x14ac:dyDescent="0.25">
      <c r="A1707" s="103"/>
      <c r="B1707" s="103"/>
    </row>
    <row r="1708" spans="1:2" s="321" customFormat="1" x14ac:dyDescent="0.25">
      <c r="A1708" s="103"/>
      <c r="B1708" s="103"/>
    </row>
    <row r="1709" spans="1:2" s="321" customFormat="1" x14ac:dyDescent="0.25">
      <c r="A1709" s="103"/>
      <c r="B1709" s="103"/>
    </row>
    <row r="1710" spans="1:2" s="321" customFormat="1" x14ac:dyDescent="0.25">
      <c r="A1710" s="103"/>
      <c r="B1710" s="103"/>
    </row>
    <row r="1711" spans="1:2" s="321" customFormat="1" x14ac:dyDescent="0.25">
      <c r="A1711" s="103"/>
      <c r="B1711" s="103"/>
    </row>
    <row r="1712" spans="1:2" s="321" customFormat="1" x14ac:dyDescent="0.25">
      <c r="A1712" s="103"/>
      <c r="B1712" s="101"/>
    </row>
    <row r="1713" spans="1:2" s="321" customFormat="1" x14ac:dyDescent="0.25">
      <c r="A1713" s="103"/>
    </row>
    <row r="1714" spans="1:2" s="321" customFormat="1" x14ac:dyDescent="0.25">
      <c r="A1714" s="103"/>
    </row>
    <row r="1715" spans="1:2" s="321" customFormat="1" x14ac:dyDescent="0.25">
      <c r="A1715" s="103"/>
    </row>
    <row r="1716" spans="1:2" s="321" customFormat="1" x14ac:dyDescent="0.25">
      <c r="A1716" s="103"/>
      <c r="B1716" s="101"/>
    </row>
    <row r="1717" spans="1:2" s="321" customFormat="1" x14ac:dyDescent="0.25">
      <c r="A1717" s="103"/>
    </row>
    <row r="1718" spans="1:2" s="321" customFormat="1" x14ac:dyDescent="0.25">
      <c r="A1718" s="103"/>
    </row>
    <row r="1719" spans="1:2" s="321" customFormat="1" x14ac:dyDescent="0.25">
      <c r="A1719" s="103"/>
    </row>
    <row r="1720" spans="1:2" s="321" customFormat="1" x14ac:dyDescent="0.25">
      <c r="A1720" s="103"/>
      <c r="B1720" s="101"/>
    </row>
    <row r="1721" spans="1:2" s="321" customFormat="1" x14ac:dyDescent="0.25">
      <c r="A1721" s="103"/>
    </row>
    <row r="1722" spans="1:2" s="321" customFormat="1" x14ac:dyDescent="0.25">
      <c r="A1722" s="103"/>
    </row>
    <row r="1723" spans="1:2" s="321" customFormat="1" x14ac:dyDescent="0.25">
      <c r="A1723" s="103"/>
    </row>
    <row r="1724" spans="1:2" s="321" customFormat="1" x14ac:dyDescent="0.25">
      <c r="A1724" s="103"/>
      <c r="B1724" s="101"/>
    </row>
    <row r="1725" spans="1:2" s="321" customFormat="1" x14ac:dyDescent="0.25">
      <c r="A1725" s="103"/>
    </row>
    <row r="1726" spans="1:2" s="321" customFormat="1" x14ac:dyDescent="0.25">
      <c r="A1726" s="103"/>
    </row>
    <row r="1727" spans="1:2" s="321" customFormat="1" x14ac:dyDescent="0.25">
      <c r="A1727" s="103"/>
    </row>
    <row r="1728" spans="1:2" s="321" customFormat="1" x14ac:dyDescent="0.25">
      <c r="A1728" s="103"/>
    </row>
    <row r="1729" spans="1:2" s="321" customFormat="1" x14ac:dyDescent="0.25">
      <c r="A1729" s="103"/>
      <c r="B1729" s="103"/>
    </row>
    <row r="1730" spans="1:2" s="321" customFormat="1" x14ac:dyDescent="0.25">
      <c r="A1730" s="103"/>
      <c r="B1730" s="103"/>
    </row>
    <row r="1731" spans="1:2" s="321" customFormat="1" x14ac:dyDescent="0.25">
      <c r="A1731" s="103"/>
      <c r="B1731" s="103"/>
    </row>
    <row r="1732" spans="1:2" s="321" customFormat="1" x14ac:dyDescent="0.25">
      <c r="A1732" s="103"/>
      <c r="B1732" s="103"/>
    </row>
    <row r="1733" spans="1:2" s="321" customFormat="1" x14ac:dyDescent="0.25">
      <c r="A1733" s="103"/>
      <c r="B1733" s="103"/>
    </row>
    <row r="1734" spans="1:2" s="321" customFormat="1" x14ac:dyDescent="0.25">
      <c r="A1734" s="103"/>
      <c r="B1734" s="103"/>
    </row>
    <row r="1735" spans="1:2" s="321" customFormat="1" x14ac:dyDescent="0.25">
      <c r="A1735" s="103"/>
      <c r="B1735" s="103"/>
    </row>
    <row r="1736" spans="1:2" s="321" customFormat="1" x14ac:dyDescent="0.25">
      <c r="A1736" s="103"/>
      <c r="B1736" s="103"/>
    </row>
    <row r="1737" spans="1:2" s="321" customFormat="1" x14ac:dyDescent="0.25">
      <c r="A1737" s="103"/>
      <c r="B1737" s="103"/>
    </row>
    <row r="1738" spans="1:2" s="321" customFormat="1" x14ac:dyDescent="0.25">
      <c r="A1738" s="103"/>
      <c r="B1738" s="103"/>
    </row>
    <row r="1739" spans="1:2" s="321" customFormat="1" x14ac:dyDescent="0.25">
      <c r="A1739" s="103"/>
      <c r="B1739" s="103"/>
    </row>
    <row r="1740" spans="1:2" s="321" customFormat="1" x14ac:dyDescent="0.25">
      <c r="A1740" s="103"/>
      <c r="B1740" s="103"/>
    </row>
    <row r="1741" spans="1:2" s="321" customFormat="1" x14ac:dyDescent="0.25">
      <c r="A1741" s="103"/>
      <c r="B1741" s="103"/>
    </row>
    <row r="1742" spans="1:2" s="321" customFormat="1" x14ac:dyDescent="0.25">
      <c r="A1742" s="103"/>
      <c r="B1742" s="103"/>
    </row>
    <row r="1743" spans="1:2" s="321" customFormat="1" x14ac:dyDescent="0.25">
      <c r="A1743" s="103"/>
      <c r="B1743" s="103"/>
    </row>
    <row r="1744" spans="1:2" s="321" customFormat="1" x14ac:dyDescent="0.25">
      <c r="A1744" s="103"/>
      <c r="B1744" s="103"/>
    </row>
    <row r="1745" spans="1:2" s="321" customFormat="1" x14ac:dyDescent="0.25">
      <c r="A1745" s="103"/>
      <c r="B1745" s="103"/>
    </row>
    <row r="1746" spans="1:2" s="321" customFormat="1" x14ac:dyDescent="0.25">
      <c r="A1746" s="103"/>
      <c r="B1746" s="103"/>
    </row>
    <row r="1747" spans="1:2" s="321" customFormat="1" x14ac:dyDescent="0.25">
      <c r="A1747" s="103"/>
      <c r="B1747" s="103"/>
    </row>
    <row r="1748" spans="1:2" s="321" customFormat="1" x14ac:dyDescent="0.25">
      <c r="A1748" s="103"/>
      <c r="B1748" s="103"/>
    </row>
    <row r="1749" spans="1:2" s="321" customFormat="1" x14ac:dyDescent="0.25">
      <c r="A1749" s="103"/>
      <c r="B1749" s="103"/>
    </row>
    <row r="1750" spans="1:2" s="321" customFormat="1" x14ac:dyDescent="0.25">
      <c r="A1750" s="103"/>
      <c r="B1750" s="103"/>
    </row>
    <row r="1751" spans="1:2" s="321" customFormat="1" x14ac:dyDescent="0.25">
      <c r="A1751" s="103"/>
      <c r="B1751" s="103"/>
    </row>
    <row r="1752" spans="1:2" s="321" customFormat="1" x14ac:dyDescent="0.25">
      <c r="A1752" s="103"/>
      <c r="B1752" s="101"/>
    </row>
    <row r="1753" spans="1:2" s="321" customFormat="1" x14ac:dyDescent="0.25">
      <c r="A1753" s="103"/>
    </row>
    <row r="1754" spans="1:2" s="321" customFormat="1" x14ac:dyDescent="0.25">
      <c r="A1754" s="103"/>
    </row>
    <row r="1755" spans="1:2" s="321" customFormat="1" x14ac:dyDescent="0.25">
      <c r="A1755" s="103"/>
    </row>
    <row r="1756" spans="1:2" s="321" customFormat="1" x14ac:dyDescent="0.25">
      <c r="A1756" s="103"/>
    </row>
    <row r="1757" spans="1:2" s="321" customFormat="1" x14ac:dyDescent="0.25">
      <c r="A1757" s="103"/>
      <c r="B1757" s="103"/>
    </row>
    <row r="1758" spans="1:2" s="321" customFormat="1" x14ac:dyDescent="0.25">
      <c r="A1758" s="103"/>
      <c r="B1758" s="103"/>
    </row>
    <row r="1759" spans="1:2" s="321" customFormat="1" x14ac:dyDescent="0.25">
      <c r="A1759" s="103"/>
      <c r="B1759" s="103"/>
    </row>
    <row r="1760" spans="1:2" s="321" customFormat="1" x14ac:dyDescent="0.25">
      <c r="A1760" s="103"/>
      <c r="B1760" s="103"/>
    </row>
    <row r="1761" spans="1:2" s="321" customFormat="1" x14ac:dyDescent="0.25">
      <c r="A1761" s="103"/>
      <c r="B1761" s="103"/>
    </row>
    <row r="1762" spans="1:2" s="321" customFormat="1" x14ac:dyDescent="0.25">
      <c r="A1762" s="103"/>
      <c r="B1762" s="103"/>
    </row>
    <row r="1763" spans="1:2" s="321" customFormat="1" x14ac:dyDescent="0.25">
      <c r="A1763" s="103"/>
      <c r="B1763" s="103"/>
    </row>
    <row r="1764" spans="1:2" s="321" customFormat="1" x14ac:dyDescent="0.25">
      <c r="A1764" s="103"/>
      <c r="B1764" s="103"/>
    </row>
    <row r="1765" spans="1:2" s="321" customFormat="1" x14ac:dyDescent="0.25">
      <c r="A1765" s="103"/>
      <c r="B1765" s="103"/>
    </row>
    <row r="1766" spans="1:2" s="321" customFormat="1" x14ac:dyDescent="0.25">
      <c r="A1766" s="103"/>
      <c r="B1766" s="103"/>
    </row>
    <row r="1767" spans="1:2" s="321" customFormat="1" x14ac:dyDescent="0.25">
      <c r="A1767" s="103"/>
      <c r="B1767" s="103"/>
    </row>
    <row r="1768" spans="1:2" s="321" customFormat="1" x14ac:dyDescent="0.25">
      <c r="A1768" s="103"/>
      <c r="B1768" s="103"/>
    </row>
    <row r="1769" spans="1:2" s="321" customFormat="1" x14ac:dyDescent="0.25">
      <c r="A1769" s="103"/>
      <c r="B1769" s="103"/>
    </row>
    <row r="1770" spans="1:2" s="321" customFormat="1" x14ac:dyDescent="0.25">
      <c r="A1770" s="103"/>
      <c r="B1770" s="103"/>
    </row>
    <row r="1771" spans="1:2" s="321" customFormat="1" x14ac:dyDescent="0.25">
      <c r="A1771" s="103"/>
      <c r="B1771" s="103"/>
    </row>
    <row r="1772" spans="1:2" s="321" customFormat="1" x14ac:dyDescent="0.25">
      <c r="A1772" s="103"/>
      <c r="B1772" s="103"/>
    </row>
    <row r="1773" spans="1:2" s="321" customFormat="1" x14ac:dyDescent="0.25">
      <c r="A1773" s="103"/>
      <c r="B1773" s="103"/>
    </row>
    <row r="1774" spans="1:2" s="321" customFormat="1" x14ac:dyDescent="0.25">
      <c r="A1774" s="103"/>
      <c r="B1774" s="103"/>
    </row>
    <row r="1775" spans="1:2" s="321" customFormat="1" x14ac:dyDescent="0.25">
      <c r="A1775" s="103"/>
      <c r="B1775" s="103"/>
    </row>
    <row r="1776" spans="1:2" s="321" customFormat="1" x14ac:dyDescent="0.25">
      <c r="A1776" s="103"/>
      <c r="B1776" s="103"/>
    </row>
    <row r="1777" spans="1:2" s="321" customFormat="1" x14ac:dyDescent="0.25">
      <c r="A1777" s="103"/>
      <c r="B1777" s="103"/>
    </row>
    <row r="1778" spans="1:2" s="321" customFormat="1" x14ac:dyDescent="0.25">
      <c r="A1778" s="103"/>
      <c r="B1778" s="103"/>
    </row>
    <row r="1779" spans="1:2" s="321" customFormat="1" x14ac:dyDescent="0.25">
      <c r="A1779" s="103"/>
      <c r="B1779" s="103"/>
    </row>
    <row r="1780" spans="1:2" s="321" customFormat="1" x14ac:dyDescent="0.25">
      <c r="A1780" s="103"/>
      <c r="B1780" s="103"/>
    </row>
    <row r="1781" spans="1:2" s="321" customFormat="1" x14ac:dyDescent="0.25">
      <c r="A1781" s="103"/>
      <c r="B1781" s="103"/>
    </row>
    <row r="1782" spans="1:2" s="321" customFormat="1" x14ac:dyDescent="0.25">
      <c r="A1782" s="103"/>
      <c r="B1782" s="103"/>
    </row>
    <row r="1783" spans="1:2" s="321" customFormat="1" x14ac:dyDescent="0.25">
      <c r="A1783" s="103"/>
      <c r="B1783" s="103"/>
    </row>
    <row r="1784" spans="1:2" s="321" customFormat="1" x14ac:dyDescent="0.25">
      <c r="A1784" s="103"/>
      <c r="B1784" s="103"/>
    </row>
    <row r="1785" spans="1:2" s="321" customFormat="1" x14ac:dyDescent="0.25">
      <c r="A1785" s="103"/>
      <c r="B1785" s="103"/>
    </row>
    <row r="1786" spans="1:2" s="321" customFormat="1" x14ac:dyDescent="0.25">
      <c r="A1786" s="103"/>
      <c r="B1786" s="103"/>
    </row>
    <row r="1787" spans="1:2" s="321" customFormat="1" x14ac:dyDescent="0.25">
      <c r="A1787" s="103"/>
      <c r="B1787" s="103"/>
    </row>
    <row r="1788" spans="1:2" s="321" customFormat="1" x14ac:dyDescent="0.25">
      <c r="A1788" s="103"/>
      <c r="B1788" s="103"/>
    </row>
    <row r="1789" spans="1:2" s="321" customFormat="1" x14ac:dyDescent="0.25">
      <c r="A1789" s="103"/>
      <c r="B1789" s="322"/>
    </row>
    <row r="1790" spans="1:2" s="321" customFormat="1" x14ac:dyDescent="0.25">
      <c r="A1790" s="103"/>
      <c r="B1790" s="322"/>
    </row>
    <row r="1791" spans="1:2" s="321" customFormat="1" x14ac:dyDescent="0.25">
      <c r="A1791" s="103"/>
      <c r="B1791" s="322"/>
    </row>
    <row r="1792" spans="1:2" s="321" customFormat="1" x14ac:dyDescent="0.25">
      <c r="A1792" s="103"/>
      <c r="B1792" s="322"/>
    </row>
    <row r="1793" spans="1:2" s="321" customFormat="1" x14ac:dyDescent="0.25">
      <c r="A1793" s="103"/>
      <c r="B1793" s="322"/>
    </row>
    <row r="1794" spans="1:2" s="321" customFormat="1" x14ac:dyDescent="0.25">
      <c r="A1794" s="103"/>
      <c r="B1794" s="103"/>
    </row>
    <row r="1795" spans="1:2" s="321" customFormat="1" x14ac:dyDescent="0.25">
      <c r="A1795" s="103"/>
      <c r="B1795" s="103"/>
    </row>
    <row r="1796" spans="1:2" s="321" customFormat="1" x14ac:dyDescent="0.25">
      <c r="A1796" s="103"/>
      <c r="B1796" s="103"/>
    </row>
    <row r="1797" spans="1:2" s="321" customFormat="1" x14ac:dyDescent="0.25">
      <c r="A1797" s="103"/>
      <c r="B1797" s="103"/>
    </row>
    <row r="1798" spans="1:2" s="321" customFormat="1" x14ac:dyDescent="0.25">
      <c r="A1798" s="103"/>
      <c r="B1798" s="103"/>
    </row>
    <row r="1799" spans="1:2" s="321" customFormat="1" x14ac:dyDescent="0.25">
      <c r="A1799" s="103"/>
      <c r="B1799" s="103"/>
    </row>
    <row r="1800" spans="1:2" s="321" customFormat="1" x14ac:dyDescent="0.25">
      <c r="A1800" s="103"/>
      <c r="B1800" s="103"/>
    </row>
    <row r="1801" spans="1:2" s="321" customFormat="1" x14ac:dyDescent="0.25">
      <c r="A1801" s="103"/>
      <c r="B1801" s="103"/>
    </row>
    <row r="1802" spans="1:2" s="321" customFormat="1" x14ac:dyDescent="0.25">
      <c r="A1802" s="103"/>
      <c r="B1802" s="103"/>
    </row>
    <row r="1803" spans="1:2" s="321" customFormat="1" x14ac:dyDescent="0.25">
      <c r="A1803" s="103"/>
      <c r="B1803" s="103"/>
    </row>
    <row r="1804" spans="1:2" s="321" customFormat="1" x14ac:dyDescent="0.25">
      <c r="A1804" s="103"/>
      <c r="B1804" s="103"/>
    </row>
    <row r="1805" spans="1:2" s="321" customFormat="1" x14ac:dyDescent="0.25">
      <c r="A1805" s="103"/>
      <c r="B1805" s="103"/>
    </row>
    <row r="1806" spans="1:2" s="321" customFormat="1" x14ac:dyDescent="0.25">
      <c r="A1806" s="103"/>
      <c r="B1806" s="103"/>
    </row>
    <row r="1807" spans="1:2" s="321" customFormat="1" x14ac:dyDescent="0.25">
      <c r="A1807" s="103"/>
      <c r="B1807" s="103"/>
    </row>
    <row r="1808" spans="1:2" s="321" customFormat="1" x14ac:dyDescent="0.25">
      <c r="A1808" s="103"/>
      <c r="B1808" s="103"/>
    </row>
    <row r="1809" spans="1:2" s="321" customFormat="1" x14ac:dyDescent="0.25">
      <c r="A1809" s="103"/>
      <c r="B1809" s="103"/>
    </row>
    <row r="1810" spans="1:2" s="321" customFormat="1" x14ac:dyDescent="0.25">
      <c r="A1810" s="103"/>
      <c r="B1810" s="103"/>
    </row>
    <row r="1811" spans="1:2" s="321" customFormat="1" x14ac:dyDescent="0.25">
      <c r="A1811" s="103"/>
      <c r="B1811" s="103"/>
    </row>
    <row r="1812" spans="1:2" s="321" customFormat="1" x14ac:dyDescent="0.25">
      <c r="A1812" s="103"/>
      <c r="B1812" s="103"/>
    </row>
    <row r="1813" spans="1:2" s="321" customFormat="1" x14ac:dyDescent="0.25">
      <c r="A1813" s="103"/>
      <c r="B1813" s="103"/>
    </row>
    <row r="1814" spans="1:2" s="321" customFormat="1" x14ac:dyDescent="0.25">
      <c r="A1814" s="103"/>
      <c r="B1814" s="103"/>
    </row>
    <row r="1815" spans="1:2" s="321" customFormat="1" x14ac:dyDescent="0.25">
      <c r="A1815" s="103"/>
      <c r="B1815" s="103"/>
    </row>
    <row r="1816" spans="1:2" s="321" customFormat="1" x14ac:dyDescent="0.25">
      <c r="A1816" s="103"/>
      <c r="B1816" s="103"/>
    </row>
    <row r="1817" spans="1:2" s="321" customFormat="1" x14ac:dyDescent="0.25">
      <c r="A1817" s="103"/>
      <c r="B1817" s="103"/>
    </row>
    <row r="1818" spans="1:2" s="321" customFormat="1" x14ac:dyDescent="0.25">
      <c r="A1818" s="103"/>
      <c r="B1818" s="103"/>
    </row>
    <row r="1819" spans="1:2" s="321" customFormat="1" x14ac:dyDescent="0.25">
      <c r="A1819" s="103"/>
      <c r="B1819" s="103"/>
    </row>
    <row r="1820" spans="1:2" s="321" customFormat="1" x14ac:dyDescent="0.25">
      <c r="A1820" s="103"/>
      <c r="B1820" s="103"/>
    </row>
    <row r="1821" spans="1:2" s="321" customFormat="1" x14ac:dyDescent="0.25">
      <c r="A1821" s="103"/>
      <c r="B1821" s="103"/>
    </row>
    <row r="1822" spans="1:2" s="321" customFormat="1" x14ac:dyDescent="0.25">
      <c r="A1822" s="103"/>
      <c r="B1822" s="103"/>
    </row>
    <row r="1823" spans="1:2" s="321" customFormat="1" x14ac:dyDescent="0.25">
      <c r="A1823" s="103"/>
      <c r="B1823" s="103"/>
    </row>
    <row r="1824" spans="1:2" s="321" customFormat="1" x14ac:dyDescent="0.25">
      <c r="A1824" s="103"/>
      <c r="B1824" s="103"/>
    </row>
    <row r="1825" spans="1:2" s="321" customFormat="1" x14ac:dyDescent="0.25">
      <c r="A1825" s="103"/>
      <c r="B1825" s="103"/>
    </row>
    <row r="1826" spans="1:2" s="321" customFormat="1" x14ac:dyDescent="0.25">
      <c r="A1826" s="103"/>
      <c r="B1826" s="103"/>
    </row>
    <row r="1827" spans="1:2" s="321" customFormat="1" x14ac:dyDescent="0.25">
      <c r="A1827" s="103"/>
      <c r="B1827" s="103"/>
    </row>
    <row r="1828" spans="1:2" s="321" customFormat="1" x14ac:dyDescent="0.25">
      <c r="A1828" s="103"/>
      <c r="B1828" s="103"/>
    </row>
    <row r="1829" spans="1:2" s="321" customFormat="1" x14ac:dyDescent="0.25">
      <c r="A1829" s="103"/>
      <c r="B1829" s="103"/>
    </row>
    <row r="1830" spans="1:2" s="321" customFormat="1" x14ac:dyDescent="0.25">
      <c r="A1830" s="103"/>
      <c r="B1830" s="103"/>
    </row>
    <row r="1831" spans="1:2" s="321" customFormat="1" x14ac:dyDescent="0.25">
      <c r="A1831" s="103"/>
      <c r="B1831" s="103"/>
    </row>
    <row r="1832" spans="1:2" s="321" customFormat="1" x14ac:dyDescent="0.25">
      <c r="A1832" s="103"/>
      <c r="B1832" s="103"/>
    </row>
    <row r="1833" spans="1:2" s="321" customFormat="1" x14ac:dyDescent="0.25">
      <c r="A1833" s="103"/>
      <c r="B1833" s="103"/>
    </row>
    <row r="1834" spans="1:2" s="321" customFormat="1" x14ac:dyDescent="0.25">
      <c r="A1834" s="103"/>
      <c r="B1834" s="103"/>
    </row>
    <row r="1835" spans="1:2" s="321" customFormat="1" x14ac:dyDescent="0.25">
      <c r="A1835" s="103"/>
      <c r="B1835" s="103"/>
    </row>
    <row r="1836" spans="1:2" s="321" customFormat="1" x14ac:dyDescent="0.25">
      <c r="A1836" s="103"/>
      <c r="B1836" s="103"/>
    </row>
    <row r="1837" spans="1:2" s="321" customFormat="1" x14ac:dyDescent="0.25">
      <c r="A1837" s="103"/>
      <c r="B1837" s="103"/>
    </row>
    <row r="1838" spans="1:2" s="321" customFormat="1" x14ac:dyDescent="0.25">
      <c r="A1838" s="103"/>
      <c r="B1838" s="103"/>
    </row>
    <row r="1839" spans="1:2" s="321" customFormat="1" x14ac:dyDescent="0.25">
      <c r="A1839" s="103"/>
      <c r="B1839" s="103"/>
    </row>
    <row r="1840" spans="1:2" s="321" customFormat="1" x14ac:dyDescent="0.25">
      <c r="A1840" s="103"/>
      <c r="B1840" s="103"/>
    </row>
    <row r="1841" spans="1:2" s="321" customFormat="1" x14ac:dyDescent="0.25">
      <c r="A1841" s="103"/>
      <c r="B1841" s="103"/>
    </row>
    <row r="1842" spans="1:2" s="321" customFormat="1" x14ac:dyDescent="0.25">
      <c r="A1842" s="103"/>
      <c r="B1842" s="103"/>
    </row>
    <row r="1843" spans="1:2" s="321" customFormat="1" x14ac:dyDescent="0.25">
      <c r="A1843" s="103"/>
      <c r="B1843" s="103"/>
    </row>
    <row r="1844" spans="1:2" s="321" customFormat="1" x14ac:dyDescent="0.25">
      <c r="A1844" s="103"/>
      <c r="B1844" s="103"/>
    </row>
    <row r="1845" spans="1:2" s="321" customFormat="1" x14ac:dyDescent="0.25">
      <c r="A1845" s="103"/>
      <c r="B1845" s="103"/>
    </row>
    <row r="1846" spans="1:2" s="321" customFormat="1" x14ac:dyDescent="0.25">
      <c r="A1846" s="103"/>
      <c r="B1846" s="103"/>
    </row>
    <row r="1847" spans="1:2" s="321" customFormat="1" x14ac:dyDescent="0.25">
      <c r="A1847" s="103"/>
      <c r="B1847" s="103"/>
    </row>
    <row r="1848" spans="1:2" s="321" customFormat="1" x14ac:dyDescent="0.25">
      <c r="A1848" s="103"/>
      <c r="B1848" s="103"/>
    </row>
    <row r="1849" spans="1:2" s="321" customFormat="1" x14ac:dyDescent="0.25">
      <c r="A1849" s="103"/>
      <c r="B1849" s="103"/>
    </row>
    <row r="1850" spans="1:2" s="321" customFormat="1" x14ac:dyDescent="0.25">
      <c r="A1850" s="103"/>
      <c r="B1850" s="103"/>
    </row>
    <row r="1851" spans="1:2" s="321" customFormat="1" x14ac:dyDescent="0.25">
      <c r="A1851" s="103"/>
      <c r="B1851" s="103"/>
    </row>
    <row r="1852" spans="1:2" s="321" customFormat="1" x14ac:dyDescent="0.25">
      <c r="A1852" s="103"/>
      <c r="B1852" s="103"/>
    </row>
    <row r="1853" spans="1:2" s="321" customFormat="1" x14ac:dyDescent="0.25">
      <c r="A1853" s="103"/>
      <c r="B1853" s="103"/>
    </row>
    <row r="1854" spans="1:2" s="321" customFormat="1" x14ac:dyDescent="0.25">
      <c r="A1854" s="103"/>
      <c r="B1854" s="103"/>
    </row>
    <row r="1855" spans="1:2" s="321" customFormat="1" x14ac:dyDescent="0.25">
      <c r="A1855" s="103"/>
      <c r="B1855" s="103"/>
    </row>
    <row r="1856" spans="1:2" s="321" customFormat="1" x14ac:dyDescent="0.25">
      <c r="A1856" s="103"/>
      <c r="B1856" s="103"/>
    </row>
    <row r="1857" spans="1:2" s="321" customFormat="1" x14ac:dyDescent="0.25">
      <c r="A1857" s="103"/>
      <c r="B1857" s="103"/>
    </row>
    <row r="1858" spans="1:2" s="321" customFormat="1" x14ac:dyDescent="0.25">
      <c r="A1858" s="103"/>
      <c r="B1858" s="103"/>
    </row>
    <row r="1859" spans="1:2" s="321" customFormat="1" x14ac:dyDescent="0.25">
      <c r="A1859" s="103"/>
      <c r="B1859" s="103"/>
    </row>
    <row r="1860" spans="1:2" s="321" customFormat="1" x14ac:dyDescent="0.25">
      <c r="A1860" s="103"/>
      <c r="B1860" s="101"/>
    </row>
    <row r="1861" spans="1:2" s="321" customFormat="1" x14ac:dyDescent="0.25">
      <c r="A1861" s="103"/>
    </row>
    <row r="1862" spans="1:2" s="321" customFormat="1" x14ac:dyDescent="0.25">
      <c r="A1862" s="103"/>
    </row>
    <row r="1863" spans="1:2" s="321" customFormat="1" x14ac:dyDescent="0.25">
      <c r="A1863" s="103"/>
    </row>
    <row r="1864" spans="1:2" s="321" customFormat="1" x14ac:dyDescent="0.25">
      <c r="A1864" s="103"/>
    </row>
    <row r="1865" spans="1:2" s="321" customFormat="1" x14ac:dyDescent="0.25">
      <c r="A1865" s="103"/>
      <c r="B1865" s="103"/>
    </row>
    <row r="1866" spans="1:2" s="321" customFormat="1" x14ac:dyDescent="0.25">
      <c r="A1866" s="103"/>
      <c r="B1866" s="103"/>
    </row>
    <row r="1867" spans="1:2" s="321" customFormat="1" x14ac:dyDescent="0.25">
      <c r="A1867" s="103"/>
      <c r="B1867" s="103"/>
    </row>
    <row r="1868" spans="1:2" s="321" customFormat="1" x14ac:dyDescent="0.25">
      <c r="A1868" s="103"/>
      <c r="B1868" s="103"/>
    </row>
    <row r="1869" spans="1:2" s="321" customFormat="1" x14ac:dyDescent="0.25">
      <c r="A1869" s="103"/>
      <c r="B1869" s="103"/>
    </row>
    <row r="1870" spans="1:2" s="321" customFormat="1" x14ac:dyDescent="0.25">
      <c r="A1870" s="103"/>
      <c r="B1870" s="103"/>
    </row>
    <row r="1871" spans="1:2" s="321" customFormat="1" x14ac:dyDescent="0.25">
      <c r="A1871" s="103"/>
      <c r="B1871" s="103"/>
    </row>
    <row r="1872" spans="1:2" s="321" customFormat="1" x14ac:dyDescent="0.25">
      <c r="A1872" s="103"/>
      <c r="B1872" s="101"/>
    </row>
    <row r="1873" spans="1:2" s="321" customFormat="1" x14ac:dyDescent="0.25">
      <c r="A1873" s="103"/>
    </row>
    <row r="1874" spans="1:2" s="321" customFormat="1" x14ac:dyDescent="0.25">
      <c r="A1874" s="103"/>
    </row>
    <row r="1875" spans="1:2" s="321" customFormat="1" x14ac:dyDescent="0.25">
      <c r="A1875" s="103"/>
    </row>
    <row r="1876" spans="1:2" s="321" customFormat="1" x14ac:dyDescent="0.25">
      <c r="A1876" s="103"/>
    </row>
    <row r="1877" spans="1:2" s="321" customFormat="1" x14ac:dyDescent="0.25">
      <c r="A1877" s="103"/>
      <c r="B1877" s="103"/>
    </row>
    <row r="1878" spans="1:2" s="321" customFormat="1" x14ac:dyDescent="0.25">
      <c r="A1878" s="103"/>
      <c r="B1878" s="103"/>
    </row>
    <row r="1879" spans="1:2" s="321" customFormat="1" x14ac:dyDescent="0.25">
      <c r="A1879" s="103"/>
      <c r="B1879" s="103"/>
    </row>
    <row r="1880" spans="1:2" s="321" customFormat="1" x14ac:dyDescent="0.25">
      <c r="A1880" s="103"/>
      <c r="B1880" s="103"/>
    </row>
    <row r="1881" spans="1:2" s="321" customFormat="1" x14ac:dyDescent="0.25">
      <c r="A1881" s="103"/>
      <c r="B1881" s="103"/>
    </row>
    <row r="1882" spans="1:2" s="321" customFormat="1" x14ac:dyDescent="0.25">
      <c r="A1882" s="103"/>
      <c r="B1882" s="103"/>
    </row>
    <row r="1883" spans="1:2" s="321" customFormat="1" x14ac:dyDescent="0.25">
      <c r="A1883" s="103"/>
      <c r="B1883" s="103"/>
    </row>
    <row r="1884" spans="1:2" s="321" customFormat="1" x14ac:dyDescent="0.25">
      <c r="A1884" s="103"/>
      <c r="B1884" s="103"/>
    </row>
    <row r="1885" spans="1:2" s="321" customFormat="1" x14ac:dyDescent="0.25">
      <c r="A1885" s="103"/>
      <c r="B1885" s="103"/>
    </row>
    <row r="1886" spans="1:2" s="321" customFormat="1" x14ac:dyDescent="0.25">
      <c r="A1886" s="103"/>
      <c r="B1886" s="103"/>
    </row>
    <row r="1887" spans="1:2" s="321" customFormat="1" x14ac:dyDescent="0.25">
      <c r="A1887" s="103"/>
      <c r="B1887" s="103"/>
    </row>
    <row r="1888" spans="1:2" s="321" customFormat="1" x14ac:dyDescent="0.25">
      <c r="A1888" s="103"/>
      <c r="B1888" s="103"/>
    </row>
    <row r="1889" spans="1:2" s="321" customFormat="1" x14ac:dyDescent="0.25">
      <c r="A1889" s="103"/>
      <c r="B1889" s="103"/>
    </row>
    <row r="1890" spans="1:2" s="321" customFormat="1" x14ac:dyDescent="0.25">
      <c r="A1890" s="103"/>
      <c r="B1890" s="103"/>
    </row>
    <row r="1891" spans="1:2" s="321" customFormat="1" x14ac:dyDescent="0.25">
      <c r="A1891" s="103"/>
      <c r="B1891" s="103"/>
    </row>
    <row r="1892" spans="1:2" s="321" customFormat="1" x14ac:dyDescent="0.25">
      <c r="A1892" s="103"/>
      <c r="B1892" s="103"/>
    </row>
    <row r="1893" spans="1:2" s="321" customFormat="1" x14ac:dyDescent="0.25">
      <c r="A1893" s="103"/>
      <c r="B1893" s="103"/>
    </row>
    <row r="1894" spans="1:2" s="321" customFormat="1" x14ac:dyDescent="0.25">
      <c r="A1894" s="103"/>
      <c r="B1894" s="103"/>
    </row>
    <row r="1895" spans="1:2" s="321" customFormat="1" x14ac:dyDescent="0.25">
      <c r="A1895" s="103"/>
      <c r="B1895" s="103"/>
    </row>
    <row r="1896" spans="1:2" s="321" customFormat="1" x14ac:dyDescent="0.25">
      <c r="A1896" s="103"/>
      <c r="B1896" s="103"/>
    </row>
    <row r="1897" spans="1:2" s="321" customFormat="1" x14ac:dyDescent="0.25">
      <c r="A1897" s="103"/>
      <c r="B1897" s="103"/>
    </row>
    <row r="1898" spans="1:2" s="321" customFormat="1" x14ac:dyDescent="0.25">
      <c r="A1898" s="103"/>
      <c r="B1898" s="103"/>
    </row>
    <row r="1899" spans="1:2" s="321" customFormat="1" x14ac:dyDescent="0.25">
      <c r="A1899" s="103"/>
      <c r="B1899" s="103"/>
    </row>
    <row r="1900" spans="1:2" s="321" customFormat="1" x14ac:dyDescent="0.25">
      <c r="A1900" s="103"/>
      <c r="B1900" s="103"/>
    </row>
    <row r="1901" spans="1:2" s="321" customFormat="1" x14ac:dyDescent="0.25">
      <c r="A1901" s="103"/>
      <c r="B1901" s="103"/>
    </row>
    <row r="1902" spans="1:2" s="321" customFormat="1" x14ac:dyDescent="0.25">
      <c r="A1902" s="103"/>
      <c r="B1902" s="103"/>
    </row>
    <row r="1903" spans="1:2" s="321" customFormat="1" x14ac:dyDescent="0.25">
      <c r="A1903" s="103"/>
      <c r="B1903" s="103"/>
    </row>
    <row r="1904" spans="1:2" s="321" customFormat="1" x14ac:dyDescent="0.25">
      <c r="A1904" s="103"/>
      <c r="B1904" s="103"/>
    </row>
    <row r="1905" spans="1:2" s="321" customFormat="1" x14ac:dyDescent="0.25">
      <c r="A1905" s="103"/>
      <c r="B1905" s="103"/>
    </row>
    <row r="1906" spans="1:2" s="321" customFormat="1" x14ac:dyDescent="0.25">
      <c r="A1906" s="103"/>
      <c r="B1906" s="103"/>
    </row>
    <row r="1907" spans="1:2" s="321" customFormat="1" x14ac:dyDescent="0.25">
      <c r="A1907" s="103"/>
      <c r="B1907" s="103"/>
    </row>
    <row r="1908" spans="1:2" s="321" customFormat="1" x14ac:dyDescent="0.25">
      <c r="A1908" s="103"/>
      <c r="B1908" s="103"/>
    </row>
    <row r="1909" spans="1:2" s="321" customFormat="1" x14ac:dyDescent="0.25">
      <c r="A1909" s="103"/>
      <c r="B1909" s="103"/>
    </row>
    <row r="1910" spans="1:2" s="321" customFormat="1" x14ac:dyDescent="0.25">
      <c r="A1910" s="103"/>
      <c r="B1910" s="103"/>
    </row>
    <row r="1911" spans="1:2" s="321" customFormat="1" x14ac:dyDescent="0.25">
      <c r="A1911" s="103"/>
      <c r="B1911" s="103"/>
    </row>
    <row r="1912" spans="1:2" s="321" customFormat="1" x14ac:dyDescent="0.25">
      <c r="A1912" s="103"/>
      <c r="B1912" s="103"/>
    </row>
    <row r="1913" spans="1:2" s="321" customFormat="1" x14ac:dyDescent="0.25">
      <c r="A1913" s="103"/>
      <c r="B1913" s="103"/>
    </row>
    <row r="1914" spans="1:2" s="321" customFormat="1" x14ac:dyDescent="0.25">
      <c r="A1914" s="103"/>
      <c r="B1914" s="103"/>
    </row>
    <row r="1915" spans="1:2" s="321" customFormat="1" x14ac:dyDescent="0.25">
      <c r="A1915" s="103"/>
      <c r="B1915" s="103"/>
    </row>
    <row r="1916" spans="1:2" s="321" customFormat="1" x14ac:dyDescent="0.25">
      <c r="A1916" s="103"/>
      <c r="B1916" s="103"/>
    </row>
    <row r="1917" spans="1:2" s="321" customFormat="1" x14ac:dyDescent="0.25">
      <c r="A1917" s="103"/>
      <c r="B1917" s="103"/>
    </row>
    <row r="1918" spans="1:2" s="321" customFormat="1" x14ac:dyDescent="0.25">
      <c r="A1918" s="103"/>
      <c r="B1918" s="103"/>
    </row>
    <row r="1919" spans="1:2" s="321" customFormat="1" x14ac:dyDescent="0.25">
      <c r="A1919" s="103"/>
      <c r="B1919" s="103"/>
    </row>
    <row r="1920" spans="1:2" s="321" customFormat="1" x14ac:dyDescent="0.25">
      <c r="A1920" s="103"/>
      <c r="B1920" s="103"/>
    </row>
    <row r="1921" spans="1:2" s="321" customFormat="1" x14ac:dyDescent="0.25">
      <c r="A1921" s="103"/>
      <c r="B1921" s="103"/>
    </row>
    <row r="1922" spans="1:2" s="321" customFormat="1" x14ac:dyDescent="0.25">
      <c r="A1922" s="103"/>
      <c r="B1922" s="103"/>
    </row>
    <row r="1923" spans="1:2" s="321" customFormat="1" x14ac:dyDescent="0.25">
      <c r="A1923" s="103"/>
      <c r="B1923" s="103"/>
    </row>
    <row r="1924" spans="1:2" s="321" customFormat="1" x14ac:dyDescent="0.25">
      <c r="A1924" s="103"/>
      <c r="B1924" s="103"/>
    </row>
    <row r="1925" spans="1:2" s="321" customFormat="1" x14ac:dyDescent="0.25">
      <c r="A1925" s="103"/>
      <c r="B1925" s="101"/>
    </row>
    <row r="1926" spans="1:2" s="321" customFormat="1" x14ac:dyDescent="0.25">
      <c r="A1926" s="103"/>
    </row>
    <row r="1927" spans="1:2" s="321" customFormat="1" x14ac:dyDescent="0.25">
      <c r="A1927" s="103"/>
    </row>
    <row r="1928" spans="1:2" s="321" customFormat="1" x14ac:dyDescent="0.25">
      <c r="A1928" s="103"/>
    </row>
    <row r="1929" spans="1:2" s="321" customFormat="1" x14ac:dyDescent="0.25">
      <c r="A1929" s="103"/>
    </row>
    <row r="1930" spans="1:2" s="321" customFormat="1" x14ac:dyDescent="0.25">
      <c r="A1930" s="103"/>
    </row>
    <row r="1931" spans="1:2" s="321" customFormat="1" x14ac:dyDescent="0.25">
      <c r="A1931" s="103"/>
    </row>
    <row r="1932" spans="1:2" s="321" customFormat="1" x14ac:dyDescent="0.25">
      <c r="A1932" s="103"/>
      <c r="B1932" s="103"/>
    </row>
    <row r="1933" spans="1:2" s="321" customFormat="1" x14ac:dyDescent="0.25">
      <c r="A1933" s="103"/>
      <c r="B1933" s="103"/>
    </row>
    <row r="1934" spans="1:2" s="321" customFormat="1" x14ac:dyDescent="0.25">
      <c r="A1934" s="103"/>
      <c r="B1934" s="103"/>
    </row>
    <row r="1935" spans="1:2" s="321" customFormat="1" x14ac:dyDescent="0.25">
      <c r="A1935" s="103"/>
      <c r="B1935" s="103"/>
    </row>
    <row r="1936" spans="1:2" s="321" customFormat="1" x14ac:dyDescent="0.25">
      <c r="A1936" s="103"/>
      <c r="B1936" s="103"/>
    </row>
    <row r="1937" spans="1:2" s="321" customFormat="1" x14ac:dyDescent="0.25">
      <c r="A1937" s="103"/>
      <c r="B1937" s="103"/>
    </row>
    <row r="1938" spans="1:2" s="321" customFormat="1" x14ac:dyDescent="0.25">
      <c r="A1938" s="103"/>
      <c r="B1938" s="103"/>
    </row>
    <row r="1939" spans="1:2" s="321" customFormat="1" x14ac:dyDescent="0.25">
      <c r="A1939" s="103"/>
      <c r="B1939" s="103"/>
    </row>
    <row r="1940" spans="1:2" s="321" customFormat="1" x14ac:dyDescent="0.25">
      <c r="A1940" s="103"/>
      <c r="B1940" s="103"/>
    </row>
    <row r="1941" spans="1:2" s="321" customFormat="1" x14ac:dyDescent="0.25">
      <c r="A1941" s="103"/>
      <c r="B1941" s="103"/>
    </row>
    <row r="1942" spans="1:2" s="321" customFormat="1" x14ac:dyDescent="0.25">
      <c r="A1942" s="103"/>
      <c r="B1942" s="103"/>
    </row>
    <row r="1943" spans="1:2" s="321" customFormat="1" x14ac:dyDescent="0.25">
      <c r="A1943" s="103"/>
      <c r="B1943" s="103"/>
    </row>
    <row r="1944" spans="1:2" s="321" customFormat="1" x14ac:dyDescent="0.25">
      <c r="A1944" s="103"/>
      <c r="B1944" s="103"/>
    </row>
    <row r="1945" spans="1:2" s="321" customFormat="1" x14ac:dyDescent="0.25">
      <c r="A1945" s="103"/>
      <c r="B1945" s="103"/>
    </row>
    <row r="1946" spans="1:2" s="321" customFormat="1" x14ac:dyDescent="0.25">
      <c r="A1946" s="103"/>
      <c r="B1946" s="103"/>
    </row>
    <row r="1947" spans="1:2" s="321" customFormat="1" x14ac:dyDescent="0.25">
      <c r="A1947" s="103"/>
      <c r="B1947" s="103"/>
    </row>
    <row r="1948" spans="1:2" s="321" customFormat="1" x14ac:dyDescent="0.25">
      <c r="A1948" s="103"/>
      <c r="B1948" s="103"/>
    </row>
    <row r="1949" spans="1:2" s="321" customFormat="1" x14ac:dyDescent="0.25">
      <c r="A1949" s="103"/>
      <c r="B1949" s="103"/>
    </row>
    <row r="1950" spans="1:2" s="321" customFormat="1" x14ac:dyDescent="0.25">
      <c r="A1950" s="103"/>
      <c r="B1950" s="103"/>
    </row>
    <row r="1951" spans="1:2" s="321" customFormat="1" x14ac:dyDescent="0.25">
      <c r="A1951" s="103"/>
      <c r="B1951" s="103"/>
    </row>
    <row r="1952" spans="1:2" s="321" customFormat="1" x14ac:dyDescent="0.25">
      <c r="A1952" s="103"/>
      <c r="B1952" s="103"/>
    </row>
    <row r="1953" spans="1:2" s="321" customFormat="1" x14ac:dyDescent="0.25">
      <c r="A1953" s="103"/>
      <c r="B1953" s="103"/>
    </row>
    <row r="1954" spans="1:2" s="321" customFormat="1" x14ac:dyDescent="0.25">
      <c r="A1954" s="103"/>
      <c r="B1954" s="103"/>
    </row>
    <row r="1955" spans="1:2" s="321" customFormat="1" x14ac:dyDescent="0.25">
      <c r="A1955" s="103"/>
      <c r="B1955" s="103"/>
    </row>
    <row r="1956" spans="1:2" s="321" customFormat="1" x14ac:dyDescent="0.25">
      <c r="A1956" s="103"/>
      <c r="B1956" s="103"/>
    </row>
    <row r="1957" spans="1:2" s="321" customFormat="1" x14ac:dyDescent="0.25">
      <c r="A1957" s="103"/>
      <c r="B1957" s="103"/>
    </row>
    <row r="1958" spans="1:2" s="321" customFormat="1" x14ac:dyDescent="0.25">
      <c r="A1958" s="103"/>
      <c r="B1958" s="103"/>
    </row>
    <row r="1959" spans="1:2" s="321" customFormat="1" x14ac:dyDescent="0.25">
      <c r="A1959" s="103"/>
      <c r="B1959" s="103"/>
    </row>
    <row r="1960" spans="1:2" s="321" customFormat="1" x14ac:dyDescent="0.25">
      <c r="A1960" s="103"/>
      <c r="B1960" s="103"/>
    </row>
    <row r="1961" spans="1:2" s="321" customFormat="1" x14ac:dyDescent="0.25">
      <c r="A1961" s="103"/>
      <c r="B1961" s="103"/>
    </row>
    <row r="1962" spans="1:2" s="321" customFormat="1" x14ac:dyDescent="0.25">
      <c r="A1962" s="103"/>
      <c r="B1962" s="103"/>
    </row>
    <row r="1963" spans="1:2" s="321" customFormat="1" x14ac:dyDescent="0.25">
      <c r="A1963" s="103"/>
      <c r="B1963" s="103"/>
    </row>
    <row r="1964" spans="1:2" s="321" customFormat="1" x14ac:dyDescent="0.25">
      <c r="A1964" s="103"/>
      <c r="B1964" s="103"/>
    </row>
    <row r="1965" spans="1:2" s="321" customFormat="1" x14ac:dyDescent="0.25">
      <c r="A1965" s="103"/>
      <c r="B1965" s="103"/>
    </row>
    <row r="1966" spans="1:2" s="321" customFormat="1" x14ac:dyDescent="0.25">
      <c r="A1966" s="103"/>
      <c r="B1966" s="103"/>
    </row>
    <row r="1967" spans="1:2" s="321" customFormat="1" x14ac:dyDescent="0.25">
      <c r="A1967" s="103"/>
      <c r="B1967" s="103"/>
    </row>
    <row r="1968" spans="1:2" s="321" customFormat="1" x14ac:dyDescent="0.25">
      <c r="A1968" s="103"/>
      <c r="B1968" s="103"/>
    </row>
    <row r="1969" spans="1:2" s="321" customFormat="1" x14ac:dyDescent="0.25">
      <c r="A1969" s="103"/>
      <c r="B1969" s="103"/>
    </row>
    <row r="1970" spans="1:2" s="321" customFormat="1" x14ac:dyDescent="0.25">
      <c r="A1970" s="103"/>
      <c r="B1970" s="103"/>
    </row>
    <row r="1971" spans="1:2" s="321" customFormat="1" x14ac:dyDescent="0.25">
      <c r="A1971" s="103"/>
      <c r="B1971" s="103"/>
    </row>
    <row r="1972" spans="1:2" s="321" customFormat="1" x14ac:dyDescent="0.25">
      <c r="A1972" s="103"/>
      <c r="B1972" s="103"/>
    </row>
    <row r="1973" spans="1:2" s="321" customFormat="1" x14ac:dyDescent="0.25">
      <c r="A1973" s="103"/>
      <c r="B1973" s="103"/>
    </row>
    <row r="1974" spans="1:2" s="321" customFormat="1" x14ac:dyDescent="0.25">
      <c r="A1974" s="103"/>
      <c r="B1974" s="103"/>
    </row>
    <row r="1975" spans="1:2" s="321" customFormat="1" x14ac:dyDescent="0.25">
      <c r="A1975" s="103"/>
      <c r="B1975" s="103"/>
    </row>
    <row r="1976" spans="1:2" s="321" customFormat="1" x14ac:dyDescent="0.25">
      <c r="A1976" s="103"/>
      <c r="B1976" s="103"/>
    </row>
    <row r="1977" spans="1:2" s="321" customFormat="1" x14ac:dyDescent="0.25">
      <c r="A1977" s="103"/>
      <c r="B1977" s="103"/>
    </row>
    <row r="1978" spans="1:2" s="321" customFormat="1" x14ac:dyDescent="0.25">
      <c r="A1978" s="103"/>
      <c r="B1978" s="103"/>
    </row>
    <row r="1979" spans="1:2" s="321" customFormat="1" x14ac:dyDescent="0.25">
      <c r="A1979" s="103"/>
      <c r="B1979" s="103"/>
    </row>
    <row r="1980" spans="1:2" s="321" customFormat="1" x14ac:dyDescent="0.25">
      <c r="A1980" s="103"/>
      <c r="B1980" s="103"/>
    </row>
    <row r="1981" spans="1:2" s="321" customFormat="1" x14ac:dyDescent="0.25">
      <c r="A1981" s="103"/>
      <c r="B1981" s="103"/>
    </row>
    <row r="1982" spans="1:2" s="321" customFormat="1" x14ac:dyDescent="0.25">
      <c r="A1982" s="103"/>
      <c r="B1982" s="103"/>
    </row>
    <row r="1983" spans="1:2" s="321" customFormat="1" x14ac:dyDescent="0.25">
      <c r="A1983" s="103"/>
      <c r="B1983" s="103"/>
    </row>
    <row r="1984" spans="1:2" s="321" customFormat="1" x14ac:dyDescent="0.25">
      <c r="A1984" s="103"/>
      <c r="B1984" s="103"/>
    </row>
    <row r="1985" spans="1:2" s="321" customFormat="1" x14ac:dyDescent="0.25">
      <c r="A1985" s="103"/>
      <c r="B1985" s="103"/>
    </row>
    <row r="1986" spans="1:2" s="321" customFormat="1" x14ac:dyDescent="0.25">
      <c r="A1986" s="103"/>
      <c r="B1986" s="103"/>
    </row>
    <row r="1987" spans="1:2" s="321" customFormat="1" x14ac:dyDescent="0.25">
      <c r="A1987" s="103"/>
      <c r="B1987" s="103"/>
    </row>
    <row r="1988" spans="1:2" s="321" customFormat="1" x14ac:dyDescent="0.25">
      <c r="A1988" s="103"/>
      <c r="B1988" s="103"/>
    </row>
    <row r="1989" spans="1:2" s="321" customFormat="1" x14ac:dyDescent="0.25">
      <c r="A1989" s="103"/>
      <c r="B1989" s="103"/>
    </row>
    <row r="1990" spans="1:2" s="321" customFormat="1" x14ac:dyDescent="0.25">
      <c r="A1990" s="103"/>
      <c r="B1990" s="103"/>
    </row>
    <row r="1991" spans="1:2" s="321" customFormat="1" x14ac:dyDescent="0.25">
      <c r="A1991" s="103"/>
      <c r="B1991" s="103"/>
    </row>
    <row r="1992" spans="1:2" s="321" customFormat="1" x14ac:dyDescent="0.25">
      <c r="A1992" s="103"/>
      <c r="B1992" s="103"/>
    </row>
    <row r="1993" spans="1:2" s="321" customFormat="1" x14ac:dyDescent="0.25">
      <c r="A1993" s="103"/>
      <c r="B1993" s="103"/>
    </row>
    <row r="1994" spans="1:2" s="321" customFormat="1" x14ac:dyDescent="0.25">
      <c r="A1994" s="103"/>
      <c r="B1994" s="103"/>
    </row>
    <row r="1995" spans="1:2" s="321" customFormat="1" x14ac:dyDescent="0.25">
      <c r="A1995" s="103"/>
      <c r="B1995" s="103"/>
    </row>
    <row r="1996" spans="1:2" s="321" customFormat="1" x14ac:dyDescent="0.25">
      <c r="A1996" s="103"/>
      <c r="B1996" s="103"/>
    </row>
    <row r="1997" spans="1:2" s="321" customFormat="1" x14ac:dyDescent="0.25">
      <c r="A1997" s="103"/>
      <c r="B1997" s="103"/>
    </row>
    <row r="1998" spans="1:2" s="321" customFormat="1" x14ac:dyDescent="0.25">
      <c r="A1998" s="103"/>
      <c r="B1998" s="103"/>
    </row>
    <row r="1999" spans="1:2" s="321" customFormat="1" x14ac:dyDescent="0.25">
      <c r="A1999" s="103"/>
      <c r="B1999" s="103"/>
    </row>
    <row r="2000" spans="1:2" s="321" customFormat="1" x14ac:dyDescent="0.25">
      <c r="A2000" s="103"/>
      <c r="B2000" s="103"/>
    </row>
    <row r="2001" spans="1:2" s="321" customFormat="1" x14ac:dyDescent="0.25">
      <c r="A2001" s="103"/>
      <c r="B2001" s="103"/>
    </row>
    <row r="2002" spans="1:2" s="321" customFormat="1" x14ac:dyDescent="0.25">
      <c r="A2002" s="103"/>
      <c r="B2002" s="103"/>
    </row>
    <row r="2003" spans="1:2" s="321" customFormat="1" x14ac:dyDescent="0.25">
      <c r="A2003" s="103"/>
      <c r="B2003" s="103"/>
    </row>
    <row r="2004" spans="1:2" s="321" customFormat="1" x14ac:dyDescent="0.25">
      <c r="A2004" s="103"/>
      <c r="B2004" s="101"/>
    </row>
    <row r="2005" spans="1:2" s="321" customFormat="1" x14ac:dyDescent="0.25">
      <c r="A2005" s="103"/>
    </row>
    <row r="2006" spans="1:2" s="321" customFormat="1" x14ac:dyDescent="0.25">
      <c r="A2006" s="103"/>
    </row>
    <row r="2007" spans="1:2" s="321" customFormat="1" x14ac:dyDescent="0.25">
      <c r="A2007" s="103"/>
    </row>
    <row r="2008" spans="1:2" s="321" customFormat="1" x14ac:dyDescent="0.25">
      <c r="A2008" s="103"/>
    </row>
    <row r="2009" spans="1:2" s="321" customFormat="1" x14ac:dyDescent="0.25">
      <c r="A2009" s="103"/>
      <c r="B2009" s="101"/>
    </row>
    <row r="2010" spans="1:2" s="321" customFormat="1" x14ac:dyDescent="0.25">
      <c r="A2010" s="103"/>
    </row>
    <row r="2011" spans="1:2" s="321" customFormat="1" x14ac:dyDescent="0.25">
      <c r="A2011" s="103"/>
    </row>
    <row r="2012" spans="1:2" s="321" customFormat="1" x14ac:dyDescent="0.25">
      <c r="A2012" s="103"/>
    </row>
    <row r="2013" spans="1:2" s="321" customFormat="1" x14ac:dyDescent="0.25">
      <c r="A2013" s="103"/>
      <c r="B2013" s="101"/>
    </row>
    <row r="2014" spans="1:2" s="321" customFormat="1" x14ac:dyDescent="0.25">
      <c r="A2014" s="103"/>
    </row>
    <row r="2015" spans="1:2" s="321" customFormat="1" x14ac:dyDescent="0.25">
      <c r="A2015" s="103"/>
    </row>
    <row r="2016" spans="1:2" s="321" customFormat="1" x14ac:dyDescent="0.25">
      <c r="A2016" s="103"/>
    </row>
    <row r="2017" spans="1:2" s="321" customFormat="1" x14ac:dyDescent="0.25">
      <c r="A2017" s="103"/>
      <c r="B2017" s="103"/>
    </row>
    <row r="2018" spans="1:2" s="321" customFormat="1" x14ac:dyDescent="0.25">
      <c r="A2018" s="103"/>
      <c r="B2018" s="103"/>
    </row>
    <row r="2019" spans="1:2" s="321" customFormat="1" x14ac:dyDescent="0.25">
      <c r="A2019" s="103"/>
      <c r="B2019" s="103"/>
    </row>
    <row r="2020" spans="1:2" s="321" customFormat="1" x14ac:dyDescent="0.25">
      <c r="A2020" s="103"/>
      <c r="B2020" s="103"/>
    </row>
    <row r="2021" spans="1:2" s="321" customFormat="1" x14ac:dyDescent="0.25">
      <c r="A2021" s="103"/>
      <c r="B2021" s="103"/>
    </row>
    <row r="2022" spans="1:2" s="321" customFormat="1" x14ac:dyDescent="0.25">
      <c r="A2022" s="103"/>
      <c r="B2022" s="101"/>
    </row>
    <row r="2023" spans="1:2" s="321" customFormat="1" x14ac:dyDescent="0.25">
      <c r="A2023" s="103"/>
    </row>
    <row r="2024" spans="1:2" s="321" customFormat="1" x14ac:dyDescent="0.25">
      <c r="A2024" s="103"/>
    </row>
    <row r="2025" spans="1:2" s="321" customFormat="1" x14ac:dyDescent="0.25">
      <c r="A2025" s="103"/>
    </row>
    <row r="2026" spans="1:2" s="321" customFormat="1" x14ac:dyDescent="0.25">
      <c r="A2026" s="103"/>
    </row>
    <row r="2027" spans="1:2" s="321" customFormat="1" x14ac:dyDescent="0.25">
      <c r="A2027" s="103"/>
      <c r="B2027" s="101"/>
    </row>
    <row r="2028" spans="1:2" s="321" customFormat="1" x14ac:dyDescent="0.25">
      <c r="A2028" s="103"/>
    </row>
    <row r="2029" spans="1:2" s="321" customFormat="1" x14ac:dyDescent="0.25">
      <c r="A2029" s="103"/>
    </row>
    <row r="2030" spans="1:2" s="321" customFormat="1" x14ac:dyDescent="0.25">
      <c r="A2030" s="103"/>
    </row>
    <row r="2031" spans="1:2" s="321" customFormat="1" x14ac:dyDescent="0.25">
      <c r="A2031" s="103"/>
      <c r="B2031" s="103"/>
    </row>
    <row r="2032" spans="1:2" s="321" customFormat="1" x14ac:dyDescent="0.25">
      <c r="A2032" s="103"/>
      <c r="B2032" s="103"/>
    </row>
    <row r="2033" spans="1:2" s="321" customFormat="1" x14ac:dyDescent="0.25">
      <c r="A2033" s="103"/>
      <c r="B2033" s="103"/>
    </row>
    <row r="2034" spans="1:2" s="321" customFormat="1" x14ac:dyDescent="0.25">
      <c r="A2034" s="103"/>
      <c r="B2034" s="103"/>
    </row>
    <row r="2035" spans="1:2" s="321" customFormat="1" x14ac:dyDescent="0.25">
      <c r="A2035" s="103"/>
      <c r="B2035" s="103"/>
    </row>
    <row r="2036" spans="1:2" s="321" customFormat="1" x14ac:dyDescent="0.25">
      <c r="A2036" s="103"/>
      <c r="B2036" s="103"/>
    </row>
    <row r="2037" spans="1:2" s="321" customFormat="1" x14ac:dyDescent="0.25">
      <c r="A2037" s="103"/>
      <c r="B2037" s="103"/>
    </row>
    <row r="2038" spans="1:2" s="321" customFormat="1" x14ac:dyDescent="0.25">
      <c r="A2038" s="103"/>
      <c r="B2038" s="103"/>
    </row>
    <row r="2039" spans="1:2" s="321" customFormat="1" x14ac:dyDescent="0.25">
      <c r="A2039" s="103"/>
      <c r="B2039" s="101"/>
    </row>
    <row r="2040" spans="1:2" s="321" customFormat="1" x14ac:dyDescent="0.25">
      <c r="A2040" s="103"/>
    </row>
    <row r="2041" spans="1:2" s="321" customFormat="1" x14ac:dyDescent="0.25">
      <c r="A2041" s="103"/>
    </row>
    <row r="2042" spans="1:2" s="321" customFormat="1" x14ac:dyDescent="0.25">
      <c r="A2042" s="103"/>
    </row>
    <row r="2043" spans="1:2" s="321" customFormat="1" x14ac:dyDescent="0.25">
      <c r="A2043" s="103"/>
    </row>
    <row r="2044" spans="1:2" s="321" customFormat="1" x14ac:dyDescent="0.25">
      <c r="A2044" s="103"/>
      <c r="B2044" s="103"/>
    </row>
    <row r="2045" spans="1:2" s="321" customFormat="1" x14ac:dyDescent="0.25">
      <c r="A2045" s="103"/>
      <c r="B2045" s="103"/>
    </row>
    <row r="2046" spans="1:2" s="321" customFormat="1" x14ac:dyDescent="0.25">
      <c r="A2046" s="103"/>
      <c r="B2046" s="103"/>
    </row>
    <row r="2047" spans="1:2" s="321" customFormat="1" x14ac:dyDescent="0.25">
      <c r="A2047" s="103"/>
      <c r="B2047" s="103"/>
    </row>
    <row r="2048" spans="1:2" s="321" customFormat="1" x14ac:dyDescent="0.25">
      <c r="A2048" s="103"/>
      <c r="B2048" s="103"/>
    </row>
    <row r="2049" spans="1:2" s="321" customFormat="1" x14ac:dyDescent="0.25">
      <c r="A2049" s="103"/>
      <c r="B2049" s="103"/>
    </row>
    <row r="2050" spans="1:2" s="321" customFormat="1" x14ac:dyDescent="0.25">
      <c r="A2050" s="103"/>
      <c r="B2050" s="103"/>
    </row>
    <row r="2051" spans="1:2" s="321" customFormat="1" x14ac:dyDescent="0.25">
      <c r="A2051" s="103"/>
      <c r="B2051" s="103"/>
    </row>
    <row r="2052" spans="1:2" s="321" customFormat="1" x14ac:dyDescent="0.25">
      <c r="A2052" s="103"/>
      <c r="B2052" s="103"/>
    </row>
    <row r="2053" spans="1:2" s="321" customFormat="1" x14ac:dyDescent="0.25">
      <c r="A2053" s="103"/>
      <c r="B2053" s="103"/>
    </row>
    <row r="2054" spans="1:2" s="321" customFormat="1" x14ac:dyDescent="0.25">
      <c r="A2054" s="103"/>
      <c r="B2054" s="103"/>
    </row>
    <row r="2055" spans="1:2" s="321" customFormat="1" x14ac:dyDescent="0.25">
      <c r="A2055" s="103"/>
      <c r="B2055" s="103"/>
    </row>
    <row r="2056" spans="1:2" s="321" customFormat="1" x14ac:dyDescent="0.25">
      <c r="A2056" s="103"/>
      <c r="B2056" s="103"/>
    </row>
    <row r="2057" spans="1:2" s="321" customFormat="1" x14ac:dyDescent="0.25">
      <c r="A2057" s="103"/>
      <c r="B2057" s="103"/>
    </row>
    <row r="2058" spans="1:2" s="321" customFormat="1" x14ac:dyDescent="0.25">
      <c r="A2058" s="103"/>
      <c r="B2058" s="101"/>
    </row>
    <row r="2059" spans="1:2" s="321" customFormat="1" x14ac:dyDescent="0.25">
      <c r="A2059" s="103"/>
    </row>
    <row r="2060" spans="1:2" s="321" customFormat="1" x14ac:dyDescent="0.25">
      <c r="A2060" s="103"/>
    </row>
    <row r="2061" spans="1:2" s="321" customFormat="1" x14ac:dyDescent="0.25">
      <c r="A2061" s="103"/>
    </row>
    <row r="2062" spans="1:2" s="321" customFormat="1" x14ac:dyDescent="0.25">
      <c r="A2062" s="103"/>
      <c r="B2062" s="103"/>
    </row>
    <row r="2063" spans="1:2" s="321" customFormat="1" x14ac:dyDescent="0.25">
      <c r="A2063" s="103"/>
      <c r="B2063" s="103"/>
    </row>
    <row r="2064" spans="1:2" s="321" customFormat="1" x14ac:dyDescent="0.25">
      <c r="A2064" s="103"/>
      <c r="B2064" s="103"/>
    </row>
    <row r="2065" spans="1:2" s="321" customFormat="1" x14ac:dyDescent="0.25">
      <c r="A2065" s="103"/>
      <c r="B2065" s="103"/>
    </row>
    <row r="2066" spans="1:2" s="321" customFormat="1" x14ac:dyDescent="0.25">
      <c r="A2066" s="103"/>
      <c r="B2066" s="103"/>
    </row>
    <row r="2067" spans="1:2" s="321" customFormat="1" x14ac:dyDescent="0.25">
      <c r="A2067" s="103"/>
      <c r="B2067" s="103"/>
    </row>
    <row r="2068" spans="1:2" s="321" customFormat="1" x14ac:dyDescent="0.25">
      <c r="A2068" s="103"/>
      <c r="B2068" s="103"/>
    </row>
    <row r="2069" spans="1:2" s="321" customFormat="1" x14ac:dyDescent="0.25">
      <c r="A2069" s="103"/>
      <c r="B2069" s="103"/>
    </row>
    <row r="2070" spans="1:2" s="321" customFormat="1" x14ac:dyDescent="0.25">
      <c r="A2070" s="103"/>
      <c r="B2070" s="103"/>
    </row>
    <row r="2071" spans="1:2" s="321" customFormat="1" x14ac:dyDescent="0.25">
      <c r="A2071" s="103"/>
      <c r="B2071" s="101"/>
    </row>
    <row r="2072" spans="1:2" s="321" customFormat="1" x14ac:dyDescent="0.25">
      <c r="A2072" s="103"/>
    </row>
    <row r="2073" spans="1:2" s="321" customFormat="1" x14ac:dyDescent="0.25">
      <c r="A2073" s="103"/>
    </row>
    <row r="2074" spans="1:2" s="321" customFormat="1" x14ac:dyDescent="0.25">
      <c r="A2074" s="103"/>
    </row>
    <row r="2075" spans="1:2" s="321" customFormat="1" x14ac:dyDescent="0.25">
      <c r="A2075" s="103"/>
    </row>
    <row r="2076" spans="1:2" s="321" customFormat="1" x14ac:dyDescent="0.25">
      <c r="A2076" s="103"/>
      <c r="B2076" s="103"/>
    </row>
    <row r="2077" spans="1:2" s="321" customFormat="1" x14ac:dyDescent="0.25">
      <c r="A2077" s="103"/>
      <c r="B2077" s="103"/>
    </row>
    <row r="2078" spans="1:2" s="321" customFormat="1" x14ac:dyDescent="0.25">
      <c r="A2078" s="103"/>
      <c r="B2078" s="103"/>
    </row>
    <row r="2079" spans="1:2" s="321" customFormat="1" x14ac:dyDescent="0.25">
      <c r="A2079" s="103"/>
      <c r="B2079" s="103"/>
    </row>
    <row r="2080" spans="1:2" s="321" customFormat="1" x14ac:dyDescent="0.25">
      <c r="A2080" s="103"/>
      <c r="B2080" s="103"/>
    </row>
    <row r="2081" spans="1:2" s="321" customFormat="1" x14ac:dyDescent="0.25">
      <c r="A2081" s="103"/>
      <c r="B2081" s="103"/>
    </row>
    <row r="2082" spans="1:2" s="321" customFormat="1" x14ac:dyDescent="0.25">
      <c r="A2082" s="103"/>
      <c r="B2082" s="103"/>
    </row>
    <row r="2083" spans="1:2" s="321" customFormat="1" x14ac:dyDescent="0.25">
      <c r="A2083" s="103"/>
      <c r="B2083" s="103"/>
    </row>
    <row r="2084" spans="1:2" s="321" customFormat="1" x14ac:dyDescent="0.25">
      <c r="A2084" s="103"/>
      <c r="B2084" s="103"/>
    </row>
    <row r="2085" spans="1:2" s="321" customFormat="1" x14ac:dyDescent="0.25">
      <c r="A2085" s="103"/>
      <c r="B2085" s="103"/>
    </row>
    <row r="2086" spans="1:2" s="321" customFormat="1" x14ac:dyDescent="0.25">
      <c r="A2086" s="103"/>
      <c r="B2086" s="103"/>
    </row>
    <row r="2087" spans="1:2" s="321" customFormat="1" x14ac:dyDescent="0.25">
      <c r="A2087" s="103"/>
      <c r="B2087" s="103"/>
    </row>
    <row r="2088" spans="1:2" s="321" customFormat="1" x14ac:dyDescent="0.25">
      <c r="A2088" s="103"/>
      <c r="B2088" s="103"/>
    </row>
    <row r="2089" spans="1:2" s="321" customFormat="1" x14ac:dyDescent="0.25">
      <c r="A2089" s="103"/>
      <c r="B2089" s="103"/>
    </row>
    <row r="2090" spans="1:2" s="321" customFormat="1" x14ac:dyDescent="0.25">
      <c r="A2090" s="103"/>
      <c r="B2090" s="103"/>
    </row>
    <row r="2091" spans="1:2" s="321" customFormat="1" x14ac:dyDescent="0.25">
      <c r="A2091" s="103"/>
      <c r="B2091" s="103"/>
    </row>
    <row r="2092" spans="1:2" s="321" customFormat="1" x14ac:dyDescent="0.25">
      <c r="A2092" s="103"/>
      <c r="B2092" s="101"/>
    </row>
    <row r="2093" spans="1:2" s="321" customFormat="1" x14ac:dyDescent="0.25">
      <c r="A2093" s="103"/>
    </row>
    <row r="2094" spans="1:2" s="321" customFormat="1" x14ac:dyDescent="0.25">
      <c r="A2094" s="103"/>
    </row>
    <row r="2095" spans="1:2" s="321" customFormat="1" x14ac:dyDescent="0.25">
      <c r="A2095" s="103"/>
    </row>
    <row r="2096" spans="1:2" s="321" customFormat="1" x14ac:dyDescent="0.25">
      <c r="A2096" s="103"/>
    </row>
    <row r="2097" spans="1:2" s="321" customFormat="1" x14ac:dyDescent="0.25">
      <c r="A2097" s="103"/>
      <c r="B2097" s="103"/>
    </row>
    <row r="2098" spans="1:2" s="321" customFormat="1" x14ac:dyDescent="0.25">
      <c r="A2098" s="103"/>
      <c r="B2098" s="103"/>
    </row>
    <row r="2099" spans="1:2" s="321" customFormat="1" x14ac:dyDescent="0.25">
      <c r="A2099" s="103"/>
      <c r="B2099" s="103"/>
    </row>
    <row r="2100" spans="1:2" s="321" customFormat="1" x14ac:dyDescent="0.25">
      <c r="A2100" s="103"/>
      <c r="B2100" s="103"/>
    </row>
    <row r="2101" spans="1:2" s="321" customFormat="1" x14ac:dyDescent="0.25">
      <c r="A2101" s="103"/>
      <c r="B2101" s="103"/>
    </row>
    <row r="2102" spans="1:2" s="321" customFormat="1" x14ac:dyDescent="0.25">
      <c r="A2102" s="103"/>
      <c r="B2102" s="103"/>
    </row>
    <row r="2103" spans="1:2" s="321" customFormat="1" x14ac:dyDescent="0.25">
      <c r="A2103" s="103"/>
      <c r="B2103" s="103"/>
    </row>
    <row r="2104" spans="1:2" s="321" customFormat="1" x14ac:dyDescent="0.25">
      <c r="A2104" s="103"/>
      <c r="B2104" s="103"/>
    </row>
    <row r="2105" spans="1:2" s="321" customFormat="1" x14ac:dyDescent="0.25">
      <c r="A2105" s="103"/>
      <c r="B2105" s="103"/>
    </row>
    <row r="2106" spans="1:2" s="321" customFormat="1" x14ac:dyDescent="0.25">
      <c r="A2106" s="103"/>
      <c r="B2106" s="103"/>
    </row>
    <row r="2107" spans="1:2" s="321" customFormat="1" x14ac:dyDescent="0.25">
      <c r="A2107" s="103"/>
      <c r="B2107" s="103"/>
    </row>
    <row r="2108" spans="1:2" s="321" customFormat="1" x14ac:dyDescent="0.25">
      <c r="A2108" s="103"/>
      <c r="B2108" s="103"/>
    </row>
    <row r="2109" spans="1:2" s="321" customFormat="1" x14ac:dyDescent="0.25">
      <c r="A2109" s="103"/>
      <c r="B2109" s="103"/>
    </row>
    <row r="2110" spans="1:2" s="321" customFormat="1" x14ac:dyDescent="0.25">
      <c r="A2110" s="103"/>
      <c r="B2110" s="103"/>
    </row>
    <row r="2111" spans="1:2" s="321" customFormat="1" x14ac:dyDescent="0.25">
      <c r="A2111" s="103"/>
      <c r="B2111" s="103"/>
    </row>
    <row r="2112" spans="1:2" s="321" customFormat="1" x14ac:dyDescent="0.25">
      <c r="A2112" s="103"/>
      <c r="B2112" s="103"/>
    </row>
    <row r="2113" spans="1:2" s="321" customFormat="1" x14ac:dyDescent="0.25">
      <c r="A2113" s="103"/>
      <c r="B2113" s="103"/>
    </row>
    <row r="2114" spans="1:2" s="321" customFormat="1" x14ac:dyDescent="0.25">
      <c r="A2114" s="103"/>
      <c r="B2114" s="103"/>
    </row>
    <row r="2115" spans="1:2" s="321" customFormat="1" x14ac:dyDescent="0.25">
      <c r="A2115" s="103"/>
      <c r="B2115" s="103"/>
    </row>
    <row r="2116" spans="1:2" s="321" customFormat="1" x14ac:dyDescent="0.25">
      <c r="A2116" s="103"/>
      <c r="B2116" s="103"/>
    </row>
    <row r="2117" spans="1:2" s="321" customFormat="1" x14ac:dyDescent="0.25">
      <c r="A2117" s="103"/>
      <c r="B2117" s="103"/>
    </row>
    <row r="2118" spans="1:2" s="321" customFormat="1" x14ac:dyDescent="0.25">
      <c r="A2118" s="103"/>
      <c r="B2118" s="103"/>
    </row>
    <row r="2119" spans="1:2" s="321" customFormat="1" x14ac:dyDescent="0.25">
      <c r="A2119" s="103"/>
      <c r="B2119" s="103"/>
    </row>
    <row r="2120" spans="1:2" s="321" customFormat="1" x14ac:dyDescent="0.25">
      <c r="A2120" s="103"/>
      <c r="B2120" s="103"/>
    </row>
    <row r="2121" spans="1:2" s="321" customFormat="1" x14ac:dyDescent="0.25">
      <c r="A2121" s="103"/>
      <c r="B2121" s="103"/>
    </row>
    <row r="2122" spans="1:2" s="321" customFormat="1" x14ac:dyDescent="0.25">
      <c r="A2122" s="103"/>
      <c r="B2122" s="103"/>
    </row>
    <row r="2123" spans="1:2" s="321" customFormat="1" x14ac:dyDescent="0.25">
      <c r="A2123" s="103"/>
      <c r="B2123" s="103"/>
    </row>
    <row r="2124" spans="1:2" s="321" customFormat="1" x14ac:dyDescent="0.25">
      <c r="A2124" s="103"/>
      <c r="B2124" s="103"/>
    </row>
    <row r="2125" spans="1:2" s="321" customFormat="1" x14ac:dyDescent="0.25">
      <c r="A2125" s="103"/>
      <c r="B2125" s="103"/>
    </row>
    <row r="2126" spans="1:2" s="321" customFormat="1" x14ac:dyDescent="0.25">
      <c r="A2126" s="103"/>
      <c r="B2126" s="103"/>
    </row>
    <row r="2127" spans="1:2" s="321" customFormat="1" x14ac:dyDescent="0.25">
      <c r="A2127" s="103"/>
      <c r="B2127" s="103"/>
    </row>
    <row r="2128" spans="1:2" s="321" customFormat="1" x14ac:dyDescent="0.25">
      <c r="A2128" s="103"/>
      <c r="B2128" s="103"/>
    </row>
    <row r="2129" spans="1:2" s="321" customFormat="1" x14ac:dyDescent="0.25">
      <c r="A2129" s="103"/>
      <c r="B2129" s="103"/>
    </row>
    <row r="2130" spans="1:2" s="321" customFormat="1" x14ac:dyDescent="0.25">
      <c r="A2130" s="103"/>
      <c r="B2130" s="103"/>
    </row>
    <row r="2131" spans="1:2" s="321" customFormat="1" x14ac:dyDescent="0.25">
      <c r="A2131" s="103"/>
      <c r="B2131" s="103"/>
    </row>
    <row r="2132" spans="1:2" s="321" customFormat="1" x14ac:dyDescent="0.25">
      <c r="A2132" s="103"/>
      <c r="B2132" s="103"/>
    </row>
    <row r="2133" spans="1:2" s="321" customFormat="1" x14ac:dyDescent="0.25">
      <c r="A2133" s="103"/>
      <c r="B2133" s="103"/>
    </row>
    <row r="2134" spans="1:2" s="321" customFormat="1" x14ac:dyDescent="0.25">
      <c r="A2134" s="103"/>
      <c r="B2134" s="103"/>
    </row>
    <row r="2135" spans="1:2" s="321" customFormat="1" x14ac:dyDescent="0.25">
      <c r="A2135" s="103"/>
      <c r="B2135" s="103"/>
    </row>
    <row r="2136" spans="1:2" s="321" customFormat="1" x14ac:dyDescent="0.25">
      <c r="A2136" s="103"/>
      <c r="B2136" s="103"/>
    </row>
    <row r="2137" spans="1:2" s="321" customFormat="1" x14ac:dyDescent="0.25">
      <c r="A2137" s="103"/>
      <c r="B2137" s="103"/>
    </row>
    <row r="2138" spans="1:2" s="321" customFormat="1" x14ac:dyDescent="0.25">
      <c r="A2138" s="103"/>
      <c r="B2138" s="103"/>
    </row>
    <row r="2139" spans="1:2" s="321" customFormat="1" x14ac:dyDescent="0.25">
      <c r="A2139" s="103"/>
      <c r="B2139" s="103"/>
    </row>
    <row r="2140" spans="1:2" s="321" customFormat="1" x14ac:dyDescent="0.25">
      <c r="A2140" s="103"/>
      <c r="B2140" s="101"/>
    </row>
    <row r="2141" spans="1:2" s="321" customFormat="1" x14ac:dyDescent="0.25">
      <c r="A2141" s="103"/>
    </row>
    <row r="2142" spans="1:2" s="321" customFormat="1" x14ac:dyDescent="0.25">
      <c r="A2142" s="103"/>
    </row>
    <row r="2143" spans="1:2" s="321" customFormat="1" x14ac:dyDescent="0.25">
      <c r="A2143" s="103"/>
    </row>
    <row r="2144" spans="1:2" s="321" customFormat="1" x14ac:dyDescent="0.25">
      <c r="A2144" s="103"/>
      <c r="B2144" s="103"/>
    </row>
    <row r="2145" spans="1:2" s="321" customFormat="1" x14ac:dyDescent="0.25">
      <c r="A2145" s="103"/>
      <c r="B2145" s="103"/>
    </row>
    <row r="2146" spans="1:2" s="321" customFormat="1" x14ac:dyDescent="0.25">
      <c r="A2146" s="103"/>
      <c r="B2146" s="103"/>
    </row>
    <row r="2147" spans="1:2" s="321" customFormat="1" x14ac:dyDescent="0.25">
      <c r="A2147" s="103"/>
      <c r="B2147" s="103"/>
    </row>
    <row r="2148" spans="1:2" s="321" customFormat="1" x14ac:dyDescent="0.25">
      <c r="A2148" s="103"/>
      <c r="B2148" s="103"/>
    </row>
    <row r="2149" spans="1:2" s="321" customFormat="1" x14ac:dyDescent="0.25">
      <c r="A2149" s="103"/>
      <c r="B2149" s="103"/>
    </row>
    <row r="2150" spans="1:2" s="321" customFormat="1" x14ac:dyDescent="0.25">
      <c r="A2150" s="103"/>
      <c r="B2150" s="103"/>
    </row>
    <row r="2151" spans="1:2" s="321" customFormat="1" x14ac:dyDescent="0.25">
      <c r="A2151" s="103"/>
      <c r="B2151" s="103"/>
    </row>
    <row r="2152" spans="1:2" s="321" customFormat="1" x14ac:dyDescent="0.25">
      <c r="A2152" s="103"/>
      <c r="B2152" s="103"/>
    </row>
    <row r="2153" spans="1:2" s="321" customFormat="1" x14ac:dyDescent="0.25">
      <c r="A2153" s="103"/>
      <c r="B2153" s="103"/>
    </row>
    <row r="2154" spans="1:2" s="321" customFormat="1" x14ac:dyDescent="0.25">
      <c r="A2154" s="103"/>
      <c r="B2154" s="103"/>
    </row>
    <row r="2155" spans="1:2" s="321" customFormat="1" x14ac:dyDescent="0.25">
      <c r="A2155" s="103"/>
      <c r="B2155" s="103"/>
    </row>
    <row r="2156" spans="1:2" s="321" customFormat="1" x14ac:dyDescent="0.25">
      <c r="A2156" s="103"/>
      <c r="B2156" s="103"/>
    </row>
    <row r="2157" spans="1:2" s="321" customFormat="1" x14ac:dyDescent="0.25">
      <c r="A2157" s="103"/>
      <c r="B2157" s="103"/>
    </row>
    <row r="2158" spans="1:2" s="321" customFormat="1" x14ac:dyDescent="0.25">
      <c r="A2158" s="103"/>
      <c r="B2158" s="103"/>
    </row>
    <row r="2159" spans="1:2" s="321" customFormat="1" x14ac:dyDescent="0.25">
      <c r="A2159" s="103"/>
      <c r="B2159" s="101"/>
    </row>
    <row r="2160" spans="1:2" s="321" customFormat="1" x14ac:dyDescent="0.25">
      <c r="A2160" s="103"/>
    </row>
    <row r="2161" spans="1:2" s="321" customFormat="1" x14ac:dyDescent="0.25">
      <c r="A2161" s="103"/>
    </row>
    <row r="2162" spans="1:2" s="321" customFormat="1" x14ac:dyDescent="0.25">
      <c r="A2162" s="103"/>
    </row>
    <row r="2163" spans="1:2" s="321" customFormat="1" x14ac:dyDescent="0.25">
      <c r="A2163" s="103"/>
      <c r="B2163" s="103"/>
    </row>
    <row r="2164" spans="1:2" s="321" customFormat="1" x14ac:dyDescent="0.25">
      <c r="A2164" s="103"/>
      <c r="B2164" s="103"/>
    </row>
    <row r="2165" spans="1:2" s="321" customFormat="1" x14ac:dyDescent="0.25">
      <c r="A2165" s="103"/>
      <c r="B2165" s="103"/>
    </row>
    <row r="2166" spans="1:2" s="321" customFormat="1" x14ac:dyDescent="0.25">
      <c r="A2166" s="103"/>
      <c r="B2166" s="103"/>
    </row>
    <row r="2167" spans="1:2" s="321" customFormat="1" x14ac:dyDescent="0.25">
      <c r="A2167" s="103"/>
      <c r="B2167" s="103"/>
    </row>
    <row r="2168" spans="1:2" s="321" customFormat="1" x14ac:dyDescent="0.25">
      <c r="A2168" s="103"/>
      <c r="B2168" s="103"/>
    </row>
    <row r="2169" spans="1:2" s="321" customFormat="1" x14ac:dyDescent="0.25">
      <c r="A2169" s="103"/>
      <c r="B2169" s="103"/>
    </row>
    <row r="2170" spans="1:2" s="321" customFormat="1" x14ac:dyDescent="0.25">
      <c r="A2170" s="103"/>
      <c r="B2170" s="103"/>
    </row>
    <row r="2171" spans="1:2" s="321" customFormat="1" x14ac:dyDescent="0.25">
      <c r="A2171" s="103"/>
      <c r="B2171" s="103"/>
    </row>
    <row r="2172" spans="1:2" s="321" customFormat="1" x14ac:dyDescent="0.25">
      <c r="A2172" s="103"/>
      <c r="B2172" s="103"/>
    </row>
    <row r="2173" spans="1:2" s="321" customFormat="1" x14ac:dyDescent="0.25">
      <c r="A2173" s="103"/>
      <c r="B2173" s="103"/>
    </row>
    <row r="2174" spans="1:2" s="321" customFormat="1" x14ac:dyDescent="0.25">
      <c r="A2174" s="103"/>
      <c r="B2174" s="103"/>
    </row>
    <row r="2175" spans="1:2" s="321" customFormat="1" x14ac:dyDescent="0.25">
      <c r="A2175" s="103"/>
      <c r="B2175" s="103"/>
    </row>
    <row r="2176" spans="1:2" s="321" customFormat="1" x14ac:dyDescent="0.25">
      <c r="A2176" s="103"/>
      <c r="B2176" s="103"/>
    </row>
    <row r="2177" spans="1:2" s="321" customFormat="1" x14ac:dyDescent="0.25">
      <c r="A2177" s="103"/>
      <c r="B2177" s="103"/>
    </row>
    <row r="2178" spans="1:2" s="321" customFormat="1" x14ac:dyDescent="0.25">
      <c r="A2178" s="103"/>
      <c r="B2178" s="103"/>
    </row>
    <row r="2179" spans="1:2" s="321" customFormat="1" x14ac:dyDescent="0.25">
      <c r="A2179" s="103"/>
      <c r="B2179" s="103"/>
    </row>
    <row r="2180" spans="1:2" s="321" customFormat="1" x14ac:dyDescent="0.25">
      <c r="A2180" s="103"/>
      <c r="B2180" s="103"/>
    </row>
    <row r="2181" spans="1:2" s="321" customFormat="1" x14ac:dyDescent="0.25">
      <c r="A2181" s="103"/>
      <c r="B2181" s="103"/>
    </row>
    <row r="2182" spans="1:2" s="321" customFormat="1" x14ac:dyDescent="0.25">
      <c r="A2182" s="103"/>
      <c r="B2182" s="103"/>
    </row>
    <row r="2183" spans="1:2" s="321" customFormat="1" x14ac:dyDescent="0.25">
      <c r="A2183" s="103"/>
      <c r="B2183" s="103"/>
    </row>
    <row r="2184" spans="1:2" s="321" customFormat="1" x14ac:dyDescent="0.25">
      <c r="A2184" s="103"/>
      <c r="B2184" s="103"/>
    </row>
    <row r="2185" spans="1:2" s="321" customFormat="1" x14ac:dyDescent="0.25">
      <c r="A2185" s="103"/>
      <c r="B2185" s="103"/>
    </row>
    <row r="2186" spans="1:2" s="321" customFormat="1" x14ac:dyDescent="0.25">
      <c r="A2186" s="103"/>
      <c r="B2186" s="103"/>
    </row>
    <row r="2187" spans="1:2" s="321" customFormat="1" x14ac:dyDescent="0.25">
      <c r="A2187" s="103"/>
      <c r="B2187" s="103"/>
    </row>
    <row r="2188" spans="1:2" s="321" customFormat="1" x14ac:dyDescent="0.25">
      <c r="A2188" s="103"/>
      <c r="B2188" s="103"/>
    </row>
    <row r="2189" spans="1:2" s="321" customFormat="1" x14ac:dyDescent="0.25">
      <c r="A2189" s="103"/>
      <c r="B2189" s="103"/>
    </row>
    <row r="2190" spans="1:2" s="321" customFormat="1" x14ac:dyDescent="0.25">
      <c r="A2190" s="103"/>
      <c r="B2190" s="103"/>
    </row>
    <row r="2191" spans="1:2" s="321" customFormat="1" x14ac:dyDescent="0.25">
      <c r="A2191" s="103"/>
      <c r="B2191" s="103"/>
    </row>
    <row r="2192" spans="1:2" s="321" customFormat="1" x14ac:dyDescent="0.25">
      <c r="A2192" s="103"/>
      <c r="B2192" s="103"/>
    </row>
    <row r="2193" spans="1:2" s="321" customFormat="1" x14ac:dyDescent="0.25">
      <c r="A2193" s="103"/>
      <c r="B2193" s="103"/>
    </row>
    <row r="2194" spans="1:2" s="321" customFormat="1" x14ac:dyDescent="0.25">
      <c r="A2194" s="103"/>
      <c r="B2194" s="103"/>
    </row>
    <row r="2195" spans="1:2" s="321" customFormat="1" x14ac:dyDescent="0.25">
      <c r="A2195" s="103"/>
      <c r="B2195" s="103"/>
    </row>
    <row r="2196" spans="1:2" s="321" customFormat="1" x14ac:dyDescent="0.25">
      <c r="A2196" s="103"/>
      <c r="B2196" s="103"/>
    </row>
    <row r="2197" spans="1:2" s="321" customFormat="1" x14ac:dyDescent="0.25">
      <c r="A2197" s="103"/>
      <c r="B2197" s="103"/>
    </row>
    <row r="2198" spans="1:2" s="321" customFormat="1" x14ac:dyDescent="0.25">
      <c r="A2198" s="103"/>
      <c r="B2198" s="103"/>
    </row>
    <row r="2199" spans="1:2" s="321" customFormat="1" x14ac:dyDescent="0.25">
      <c r="A2199" s="103"/>
      <c r="B2199" s="101"/>
    </row>
    <row r="2200" spans="1:2" s="321" customFormat="1" x14ac:dyDescent="0.25">
      <c r="A2200" s="103"/>
    </row>
    <row r="2201" spans="1:2" s="321" customFormat="1" x14ac:dyDescent="0.25">
      <c r="A2201" s="103"/>
    </row>
    <row r="2202" spans="1:2" s="321" customFormat="1" x14ac:dyDescent="0.25">
      <c r="A2202" s="103"/>
    </row>
    <row r="2203" spans="1:2" s="321" customFormat="1" x14ac:dyDescent="0.25">
      <c r="A2203" s="103"/>
      <c r="B2203" s="101"/>
    </row>
    <row r="2204" spans="1:2" s="321" customFormat="1" x14ac:dyDescent="0.25">
      <c r="A2204" s="103"/>
    </row>
    <row r="2205" spans="1:2" s="321" customFormat="1" x14ac:dyDescent="0.25">
      <c r="A2205" s="103"/>
    </row>
    <row r="2206" spans="1:2" s="321" customFormat="1" x14ac:dyDescent="0.25">
      <c r="A2206" s="103"/>
    </row>
    <row r="2207" spans="1:2" s="321" customFormat="1" x14ac:dyDescent="0.25">
      <c r="A2207" s="103"/>
      <c r="B2207" s="103"/>
    </row>
    <row r="2208" spans="1:2" s="321" customFormat="1" x14ac:dyDescent="0.25">
      <c r="A2208" s="103"/>
      <c r="B2208" s="103"/>
    </row>
    <row r="2209" spans="1:2" s="321" customFormat="1" x14ac:dyDescent="0.25">
      <c r="A2209" s="103"/>
      <c r="B2209" s="103"/>
    </row>
    <row r="2210" spans="1:2" s="321" customFormat="1" x14ac:dyDescent="0.25">
      <c r="A2210" s="103"/>
      <c r="B2210" s="103"/>
    </row>
    <row r="2211" spans="1:2" s="321" customFormat="1" x14ac:dyDescent="0.25">
      <c r="A2211" s="103"/>
      <c r="B2211" s="103"/>
    </row>
    <row r="2212" spans="1:2" s="321" customFormat="1" x14ac:dyDescent="0.25">
      <c r="A2212" s="103"/>
      <c r="B2212" s="103"/>
    </row>
    <row r="2213" spans="1:2" s="321" customFormat="1" x14ac:dyDescent="0.25">
      <c r="A2213" s="103"/>
      <c r="B2213" s="103"/>
    </row>
    <row r="2214" spans="1:2" s="321" customFormat="1" x14ac:dyDescent="0.25">
      <c r="A2214" s="103"/>
      <c r="B2214" s="103"/>
    </row>
    <row r="2215" spans="1:2" s="321" customFormat="1" x14ac:dyDescent="0.25">
      <c r="A2215" s="103"/>
      <c r="B2215" s="103"/>
    </row>
    <row r="2216" spans="1:2" s="321" customFormat="1" x14ac:dyDescent="0.25">
      <c r="A2216" s="103"/>
      <c r="B2216" s="103"/>
    </row>
    <row r="2217" spans="1:2" s="321" customFormat="1" x14ac:dyDescent="0.25">
      <c r="A2217" s="103"/>
      <c r="B2217" s="103"/>
    </row>
    <row r="2218" spans="1:2" s="321" customFormat="1" x14ac:dyDescent="0.25">
      <c r="A2218" s="103"/>
      <c r="B2218" s="103"/>
    </row>
    <row r="2219" spans="1:2" s="321" customFormat="1" x14ac:dyDescent="0.25">
      <c r="A2219" s="103"/>
      <c r="B2219" s="101"/>
    </row>
    <row r="2220" spans="1:2" s="321" customFormat="1" x14ac:dyDescent="0.25">
      <c r="A2220" s="103"/>
    </row>
    <row r="2221" spans="1:2" s="321" customFormat="1" x14ac:dyDescent="0.25">
      <c r="A2221" s="103"/>
    </row>
    <row r="2222" spans="1:2" s="321" customFormat="1" x14ac:dyDescent="0.25">
      <c r="A2222" s="103"/>
    </row>
    <row r="2223" spans="1:2" s="321" customFormat="1" x14ac:dyDescent="0.25">
      <c r="A2223" s="103"/>
      <c r="B2223" s="103"/>
    </row>
    <row r="2224" spans="1:2" s="321" customFormat="1" x14ac:dyDescent="0.25">
      <c r="A2224" s="103"/>
      <c r="B2224" s="103"/>
    </row>
    <row r="2225" spans="1:2" s="321" customFormat="1" x14ac:dyDescent="0.25">
      <c r="A2225" s="103"/>
      <c r="B2225" s="103"/>
    </row>
    <row r="2226" spans="1:2" s="321" customFormat="1" x14ac:dyDescent="0.25">
      <c r="A2226" s="103"/>
      <c r="B2226" s="103"/>
    </row>
    <row r="2227" spans="1:2" s="321" customFormat="1" x14ac:dyDescent="0.25">
      <c r="A2227" s="103"/>
      <c r="B2227" s="103"/>
    </row>
    <row r="2228" spans="1:2" s="321" customFormat="1" x14ac:dyDescent="0.25">
      <c r="A2228" s="103"/>
      <c r="B2228" s="103"/>
    </row>
    <row r="2229" spans="1:2" s="321" customFormat="1" x14ac:dyDescent="0.25">
      <c r="A2229" s="103"/>
      <c r="B2229" s="103"/>
    </row>
    <row r="2230" spans="1:2" s="321" customFormat="1" x14ac:dyDescent="0.25">
      <c r="A2230" s="103"/>
      <c r="B2230" s="103"/>
    </row>
    <row r="2231" spans="1:2" s="321" customFormat="1" x14ac:dyDescent="0.25">
      <c r="A2231" s="103"/>
      <c r="B2231" s="103"/>
    </row>
    <row r="2232" spans="1:2" s="321" customFormat="1" x14ac:dyDescent="0.25">
      <c r="A2232" s="103"/>
      <c r="B2232" s="103"/>
    </row>
    <row r="2233" spans="1:2" s="321" customFormat="1" x14ac:dyDescent="0.25">
      <c r="A2233" s="103"/>
      <c r="B2233" s="103"/>
    </row>
    <row r="2234" spans="1:2" s="321" customFormat="1" x14ac:dyDescent="0.25">
      <c r="A2234" s="103"/>
      <c r="B2234" s="103"/>
    </row>
    <row r="2235" spans="1:2" s="321" customFormat="1" x14ac:dyDescent="0.25">
      <c r="A2235" s="103"/>
      <c r="B2235" s="103"/>
    </row>
    <row r="2236" spans="1:2" s="321" customFormat="1" x14ac:dyDescent="0.25">
      <c r="A2236" s="103"/>
      <c r="B2236" s="103"/>
    </row>
    <row r="2237" spans="1:2" s="321" customFormat="1" x14ac:dyDescent="0.25">
      <c r="A2237" s="103"/>
      <c r="B2237" s="103"/>
    </row>
    <row r="2238" spans="1:2" s="321" customFormat="1" x14ac:dyDescent="0.25">
      <c r="A2238" s="103"/>
      <c r="B2238" s="103"/>
    </row>
    <row r="2239" spans="1:2" s="321" customFormat="1" x14ac:dyDescent="0.25">
      <c r="A2239" s="103"/>
      <c r="B2239" s="103"/>
    </row>
    <row r="2240" spans="1:2" s="321" customFormat="1" x14ac:dyDescent="0.25">
      <c r="A2240" s="103"/>
      <c r="B2240" s="103"/>
    </row>
    <row r="2241" spans="1:2" s="321" customFormat="1" x14ac:dyDescent="0.25">
      <c r="A2241" s="103"/>
      <c r="B2241" s="103"/>
    </row>
    <row r="2242" spans="1:2" s="321" customFormat="1" x14ac:dyDescent="0.25">
      <c r="A2242" s="103"/>
      <c r="B2242" s="103"/>
    </row>
    <row r="2243" spans="1:2" s="321" customFormat="1" x14ac:dyDescent="0.25">
      <c r="A2243" s="103"/>
      <c r="B2243" s="103"/>
    </row>
    <row r="2244" spans="1:2" s="321" customFormat="1" x14ac:dyDescent="0.25">
      <c r="A2244" s="103"/>
      <c r="B2244" s="103"/>
    </row>
    <row r="2245" spans="1:2" s="321" customFormat="1" x14ac:dyDescent="0.25">
      <c r="A2245" s="103"/>
      <c r="B2245" s="103"/>
    </row>
    <row r="2246" spans="1:2" s="321" customFormat="1" x14ac:dyDescent="0.25">
      <c r="A2246" s="103"/>
      <c r="B2246" s="103"/>
    </row>
    <row r="2247" spans="1:2" s="321" customFormat="1" x14ac:dyDescent="0.25">
      <c r="A2247" s="103"/>
      <c r="B2247" s="103"/>
    </row>
    <row r="2248" spans="1:2" s="321" customFormat="1" x14ac:dyDescent="0.25">
      <c r="A2248" s="103"/>
      <c r="B2248" s="103"/>
    </row>
    <row r="2249" spans="1:2" s="321" customFormat="1" x14ac:dyDescent="0.25">
      <c r="A2249" s="103"/>
      <c r="B2249" s="103"/>
    </row>
    <row r="2250" spans="1:2" s="321" customFormat="1" x14ac:dyDescent="0.25">
      <c r="A2250" s="103"/>
      <c r="B2250" s="103"/>
    </row>
    <row r="2251" spans="1:2" s="321" customFormat="1" x14ac:dyDescent="0.25">
      <c r="A2251" s="103"/>
      <c r="B2251" s="103"/>
    </row>
    <row r="2252" spans="1:2" s="321" customFormat="1" x14ac:dyDescent="0.25">
      <c r="A2252" s="103"/>
      <c r="B2252" s="103"/>
    </row>
    <row r="2253" spans="1:2" s="321" customFormat="1" x14ac:dyDescent="0.25">
      <c r="A2253" s="103"/>
      <c r="B2253" s="103"/>
    </row>
    <row r="2254" spans="1:2" s="321" customFormat="1" x14ac:dyDescent="0.25">
      <c r="A2254" s="103"/>
      <c r="B2254" s="103"/>
    </row>
    <row r="2255" spans="1:2" s="321" customFormat="1" x14ac:dyDescent="0.25">
      <c r="A2255" s="103"/>
      <c r="B2255" s="103"/>
    </row>
    <row r="2256" spans="1:2" s="321" customFormat="1" x14ac:dyDescent="0.25">
      <c r="A2256" s="103"/>
      <c r="B2256" s="103"/>
    </row>
    <row r="2257" spans="1:2" s="321" customFormat="1" x14ac:dyDescent="0.25">
      <c r="A2257" s="103"/>
      <c r="B2257" s="103"/>
    </row>
    <row r="2258" spans="1:2" s="321" customFormat="1" x14ac:dyDescent="0.25">
      <c r="A2258" s="103"/>
      <c r="B2258" s="103"/>
    </row>
    <row r="2259" spans="1:2" s="321" customFormat="1" x14ac:dyDescent="0.25">
      <c r="A2259" s="103"/>
      <c r="B2259" s="103"/>
    </row>
    <row r="2260" spans="1:2" s="321" customFormat="1" x14ac:dyDescent="0.25">
      <c r="A2260" s="103"/>
      <c r="B2260" s="103"/>
    </row>
    <row r="2261" spans="1:2" s="321" customFormat="1" x14ac:dyDescent="0.25">
      <c r="A2261" s="103"/>
      <c r="B2261" s="103"/>
    </row>
    <row r="2262" spans="1:2" s="321" customFormat="1" x14ac:dyDescent="0.25">
      <c r="A2262" s="103"/>
      <c r="B2262" s="103"/>
    </row>
    <row r="2263" spans="1:2" s="321" customFormat="1" x14ac:dyDescent="0.25">
      <c r="A2263" s="103"/>
      <c r="B2263" s="103"/>
    </row>
    <row r="2264" spans="1:2" s="321" customFormat="1" x14ac:dyDescent="0.25">
      <c r="A2264" s="103"/>
      <c r="B2264" s="103"/>
    </row>
    <row r="2265" spans="1:2" s="321" customFormat="1" x14ac:dyDescent="0.25">
      <c r="A2265" s="103"/>
      <c r="B2265" s="103"/>
    </row>
    <row r="2266" spans="1:2" s="321" customFormat="1" x14ac:dyDescent="0.25">
      <c r="A2266" s="103"/>
      <c r="B2266" s="103"/>
    </row>
    <row r="2267" spans="1:2" s="321" customFormat="1" x14ac:dyDescent="0.25">
      <c r="A2267" s="103"/>
      <c r="B2267" s="103"/>
    </row>
    <row r="2268" spans="1:2" s="321" customFormat="1" x14ac:dyDescent="0.25">
      <c r="A2268" s="103"/>
      <c r="B2268" s="101"/>
    </row>
    <row r="2269" spans="1:2" s="321" customFormat="1" x14ac:dyDescent="0.25">
      <c r="A2269" s="103"/>
    </row>
    <row r="2270" spans="1:2" s="321" customFormat="1" x14ac:dyDescent="0.25">
      <c r="A2270" s="103"/>
    </row>
    <row r="2271" spans="1:2" s="321" customFormat="1" x14ac:dyDescent="0.25">
      <c r="A2271" s="103"/>
    </row>
    <row r="2272" spans="1:2" s="321" customFormat="1" x14ac:dyDescent="0.25">
      <c r="A2272" s="103"/>
    </row>
    <row r="2273" spans="1:2" s="321" customFormat="1" x14ac:dyDescent="0.25">
      <c r="A2273" s="103"/>
      <c r="B2273" s="101"/>
    </row>
    <row r="2274" spans="1:2" s="321" customFormat="1" x14ac:dyDescent="0.25">
      <c r="A2274" s="103"/>
    </row>
    <row r="2275" spans="1:2" s="321" customFormat="1" x14ac:dyDescent="0.25">
      <c r="A2275" s="103"/>
    </row>
    <row r="2276" spans="1:2" s="321" customFormat="1" x14ac:dyDescent="0.25">
      <c r="A2276" s="103"/>
    </row>
    <row r="2277" spans="1:2" s="321" customFormat="1" x14ac:dyDescent="0.25">
      <c r="A2277" s="103"/>
    </row>
    <row r="2278" spans="1:2" s="321" customFormat="1" x14ac:dyDescent="0.25">
      <c r="A2278" s="103"/>
      <c r="B2278" s="103"/>
    </row>
    <row r="2279" spans="1:2" s="321" customFormat="1" x14ac:dyDescent="0.25">
      <c r="A2279" s="103"/>
      <c r="B2279" s="103"/>
    </row>
    <row r="2280" spans="1:2" s="321" customFormat="1" x14ac:dyDescent="0.25">
      <c r="A2280" s="103"/>
      <c r="B2280" s="103"/>
    </row>
    <row r="2281" spans="1:2" s="321" customFormat="1" x14ac:dyDescent="0.25">
      <c r="A2281" s="103"/>
      <c r="B2281" s="103"/>
    </row>
    <row r="2282" spans="1:2" s="321" customFormat="1" x14ac:dyDescent="0.25">
      <c r="A2282" s="103"/>
      <c r="B2282" s="103"/>
    </row>
    <row r="2283" spans="1:2" s="321" customFormat="1" x14ac:dyDescent="0.25">
      <c r="A2283" s="103"/>
      <c r="B2283" s="103"/>
    </row>
    <row r="2284" spans="1:2" s="321" customFormat="1" x14ac:dyDescent="0.25">
      <c r="A2284" s="103"/>
      <c r="B2284" s="103"/>
    </row>
    <row r="2285" spans="1:2" s="321" customFormat="1" x14ac:dyDescent="0.25">
      <c r="A2285" s="103"/>
      <c r="B2285" s="103"/>
    </row>
    <row r="2286" spans="1:2" s="321" customFormat="1" x14ac:dyDescent="0.25">
      <c r="A2286" s="103"/>
      <c r="B2286" s="103"/>
    </row>
    <row r="2287" spans="1:2" s="321" customFormat="1" x14ac:dyDescent="0.25">
      <c r="A2287" s="103"/>
      <c r="B2287" s="103"/>
    </row>
    <row r="2288" spans="1:2" s="321" customFormat="1" x14ac:dyDescent="0.25">
      <c r="A2288" s="103"/>
      <c r="B2288" s="103"/>
    </row>
    <row r="2289" spans="1:2" s="321" customFormat="1" x14ac:dyDescent="0.25">
      <c r="A2289" s="103"/>
      <c r="B2289" s="103"/>
    </row>
    <row r="2290" spans="1:2" s="321" customFormat="1" x14ac:dyDescent="0.25">
      <c r="A2290" s="103"/>
      <c r="B2290" s="103"/>
    </row>
    <row r="2291" spans="1:2" s="321" customFormat="1" x14ac:dyDescent="0.25">
      <c r="A2291" s="103"/>
      <c r="B2291" s="103"/>
    </row>
    <row r="2292" spans="1:2" s="321" customFormat="1" x14ac:dyDescent="0.25">
      <c r="A2292" s="103"/>
      <c r="B2292" s="103"/>
    </row>
    <row r="2293" spans="1:2" s="321" customFormat="1" x14ac:dyDescent="0.25">
      <c r="A2293" s="103"/>
      <c r="B2293" s="103"/>
    </row>
    <row r="2294" spans="1:2" s="321" customFormat="1" x14ac:dyDescent="0.25">
      <c r="A2294" s="103"/>
      <c r="B2294" s="103"/>
    </row>
    <row r="2295" spans="1:2" s="321" customFormat="1" x14ac:dyDescent="0.25">
      <c r="A2295" s="103"/>
      <c r="B2295" s="103"/>
    </row>
    <row r="2296" spans="1:2" s="321" customFormat="1" x14ac:dyDescent="0.25">
      <c r="A2296" s="103"/>
      <c r="B2296" s="103"/>
    </row>
    <row r="2297" spans="1:2" s="321" customFormat="1" x14ac:dyDescent="0.25">
      <c r="A2297" s="103"/>
      <c r="B2297" s="103"/>
    </row>
    <row r="2298" spans="1:2" s="321" customFormat="1" x14ac:dyDescent="0.25">
      <c r="A2298" s="103"/>
      <c r="B2298" s="103"/>
    </row>
    <row r="2299" spans="1:2" s="321" customFormat="1" x14ac:dyDescent="0.25">
      <c r="A2299" s="103"/>
      <c r="B2299" s="103"/>
    </row>
    <row r="2300" spans="1:2" s="321" customFormat="1" x14ac:dyDescent="0.25">
      <c r="A2300" s="103"/>
      <c r="B2300" s="103"/>
    </row>
    <row r="2301" spans="1:2" s="321" customFormat="1" x14ac:dyDescent="0.25">
      <c r="A2301" s="103"/>
      <c r="B2301" s="103"/>
    </row>
    <row r="2302" spans="1:2" s="321" customFormat="1" x14ac:dyDescent="0.25">
      <c r="A2302" s="103"/>
      <c r="B2302" s="103"/>
    </row>
    <row r="2303" spans="1:2" s="321" customFormat="1" x14ac:dyDescent="0.25">
      <c r="A2303" s="103"/>
      <c r="B2303" s="103"/>
    </row>
    <row r="2304" spans="1:2" s="321" customFormat="1" x14ac:dyDescent="0.25">
      <c r="A2304" s="103"/>
      <c r="B2304" s="103"/>
    </row>
    <row r="2305" spans="1:2" s="321" customFormat="1" x14ac:dyDescent="0.25">
      <c r="A2305" s="103"/>
      <c r="B2305" s="101"/>
    </row>
    <row r="2306" spans="1:2" s="321" customFormat="1" x14ac:dyDescent="0.25">
      <c r="A2306" s="103"/>
    </row>
    <row r="2307" spans="1:2" s="321" customFormat="1" x14ac:dyDescent="0.25">
      <c r="A2307" s="103"/>
    </row>
    <row r="2308" spans="1:2" s="321" customFormat="1" x14ac:dyDescent="0.25">
      <c r="A2308" s="103"/>
    </row>
    <row r="2309" spans="1:2" s="321" customFormat="1" x14ac:dyDescent="0.25">
      <c r="A2309" s="103"/>
    </row>
    <row r="2310" spans="1:2" s="321" customFormat="1" x14ac:dyDescent="0.25">
      <c r="A2310" s="103"/>
    </row>
    <row r="2311" spans="1:2" s="321" customFormat="1" x14ac:dyDescent="0.25">
      <c r="A2311" s="103"/>
      <c r="B2311" s="103"/>
    </row>
    <row r="2312" spans="1:2" s="321" customFormat="1" x14ac:dyDescent="0.25">
      <c r="A2312" s="103"/>
      <c r="B2312" s="103"/>
    </row>
    <row r="2313" spans="1:2" s="321" customFormat="1" x14ac:dyDescent="0.25">
      <c r="A2313" s="103"/>
      <c r="B2313" s="101"/>
    </row>
    <row r="2314" spans="1:2" s="321" customFormat="1" x14ac:dyDescent="0.25">
      <c r="A2314" s="103"/>
    </row>
    <row r="2315" spans="1:2" s="321" customFormat="1" x14ac:dyDescent="0.25">
      <c r="A2315" s="103"/>
    </row>
    <row r="2316" spans="1:2" s="321" customFormat="1" x14ac:dyDescent="0.25">
      <c r="A2316" s="103"/>
    </row>
    <row r="2317" spans="1:2" s="321" customFormat="1" x14ac:dyDescent="0.25">
      <c r="A2317" s="103"/>
    </row>
    <row r="2318" spans="1:2" s="321" customFormat="1" x14ac:dyDescent="0.25">
      <c r="A2318" s="103"/>
      <c r="B2318" s="103"/>
    </row>
    <row r="2319" spans="1:2" s="321" customFormat="1" x14ac:dyDescent="0.25">
      <c r="A2319" s="103"/>
      <c r="B2319" s="103"/>
    </row>
    <row r="2320" spans="1:2" s="321" customFormat="1" x14ac:dyDescent="0.25">
      <c r="A2320" s="103"/>
      <c r="B2320" s="103"/>
    </row>
    <row r="2321" spans="1:2" s="321" customFormat="1" x14ac:dyDescent="0.25">
      <c r="A2321" s="103"/>
      <c r="B2321" s="103"/>
    </row>
    <row r="2322" spans="1:2" s="321" customFormat="1" x14ac:dyDescent="0.25">
      <c r="A2322" s="103"/>
      <c r="B2322" s="103"/>
    </row>
    <row r="2323" spans="1:2" s="321" customFormat="1" x14ac:dyDescent="0.25">
      <c r="A2323" s="103"/>
      <c r="B2323" s="103"/>
    </row>
    <row r="2324" spans="1:2" s="321" customFormat="1" x14ac:dyDescent="0.25">
      <c r="A2324" s="103"/>
      <c r="B2324" s="103"/>
    </row>
    <row r="2325" spans="1:2" s="321" customFormat="1" x14ac:dyDescent="0.25">
      <c r="A2325" s="103"/>
      <c r="B2325" s="103"/>
    </row>
    <row r="2326" spans="1:2" s="321" customFormat="1" x14ac:dyDescent="0.25">
      <c r="A2326" s="103"/>
      <c r="B2326" s="103"/>
    </row>
    <row r="2327" spans="1:2" s="321" customFormat="1" x14ac:dyDescent="0.25">
      <c r="A2327" s="103"/>
      <c r="B2327" s="103"/>
    </row>
    <row r="2328" spans="1:2" s="321" customFormat="1" x14ac:dyDescent="0.25">
      <c r="A2328" s="103"/>
      <c r="B2328" s="103"/>
    </row>
    <row r="2329" spans="1:2" s="321" customFormat="1" x14ac:dyDescent="0.25">
      <c r="A2329" s="103"/>
      <c r="B2329" s="103"/>
    </row>
    <row r="2330" spans="1:2" s="321" customFormat="1" x14ac:dyDescent="0.25">
      <c r="A2330" s="103"/>
      <c r="B2330" s="103"/>
    </row>
    <row r="2331" spans="1:2" s="321" customFormat="1" x14ac:dyDescent="0.25">
      <c r="A2331" s="103"/>
      <c r="B2331" s="103"/>
    </row>
    <row r="2332" spans="1:2" s="321" customFormat="1" x14ac:dyDescent="0.25">
      <c r="A2332" s="103"/>
      <c r="B2332" s="103"/>
    </row>
    <row r="2333" spans="1:2" s="321" customFormat="1" x14ac:dyDescent="0.25">
      <c r="A2333" s="103"/>
      <c r="B2333" s="103"/>
    </row>
    <row r="2334" spans="1:2" s="321" customFormat="1" x14ac:dyDescent="0.25">
      <c r="A2334" s="103"/>
      <c r="B2334" s="103"/>
    </row>
    <row r="2335" spans="1:2" s="321" customFormat="1" x14ac:dyDescent="0.25">
      <c r="A2335" s="103"/>
      <c r="B2335" s="103"/>
    </row>
    <row r="2336" spans="1:2" s="321" customFormat="1" x14ac:dyDescent="0.25">
      <c r="A2336" s="103"/>
      <c r="B2336" s="103"/>
    </row>
    <row r="2337" spans="1:2" s="321" customFormat="1" x14ac:dyDescent="0.25">
      <c r="A2337" s="103"/>
      <c r="B2337" s="103"/>
    </row>
    <row r="2338" spans="1:2" s="321" customFormat="1" x14ac:dyDescent="0.25">
      <c r="A2338" s="103"/>
      <c r="B2338" s="103"/>
    </row>
    <row r="2339" spans="1:2" s="321" customFormat="1" x14ac:dyDescent="0.25">
      <c r="A2339" s="103"/>
      <c r="B2339" s="103"/>
    </row>
    <row r="2340" spans="1:2" s="321" customFormat="1" x14ac:dyDescent="0.25">
      <c r="A2340" s="103"/>
      <c r="B2340" s="103"/>
    </row>
    <row r="2341" spans="1:2" s="321" customFormat="1" x14ac:dyDescent="0.25">
      <c r="A2341" s="103"/>
      <c r="B2341" s="103"/>
    </row>
    <row r="2342" spans="1:2" s="321" customFormat="1" x14ac:dyDescent="0.25">
      <c r="A2342" s="103"/>
      <c r="B2342" s="103"/>
    </row>
    <row r="2343" spans="1:2" s="321" customFormat="1" x14ac:dyDescent="0.25">
      <c r="A2343" s="103"/>
      <c r="B2343" s="103"/>
    </row>
    <row r="2344" spans="1:2" s="321" customFormat="1" x14ac:dyDescent="0.25">
      <c r="A2344" s="103"/>
      <c r="B2344" s="103"/>
    </row>
    <row r="2345" spans="1:2" s="321" customFormat="1" x14ac:dyDescent="0.25">
      <c r="A2345" s="103"/>
      <c r="B2345" s="103"/>
    </row>
    <row r="2346" spans="1:2" s="321" customFormat="1" x14ac:dyDescent="0.25">
      <c r="A2346" s="103"/>
      <c r="B2346" s="103"/>
    </row>
    <row r="2347" spans="1:2" s="321" customFormat="1" x14ac:dyDescent="0.25">
      <c r="A2347" s="103"/>
      <c r="B2347" s="103"/>
    </row>
    <row r="2348" spans="1:2" s="321" customFormat="1" x14ac:dyDescent="0.25">
      <c r="A2348" s="103"/>
      <c r="B2348" s="103"/>
    </row>
    <row r="2349" spans="1:2" s="321" customFormat="1" x14ac:dyDescent="0.25">
      <c r="A2349" s="103"/>
      <c r="B2349" s="103"/>
    </row>
    <row r="2350" spans="1:2" s="321" customFormat="1" x14ac:dyDescent="0.25">
      <c r="A2350" s="103"/>
      <c r="B2350" s="103"/>
    </row>
    <row r="2351" spans="1:2" s="321" customFormat="1" x14ac:dyDescent="0.25">
      <c r="A2351" s="103"/>
      <c r="B2351" s="103"/>
    </row>
    <row r="2352" spans="1:2" s="321" customFormat="1" x14ac:dyDescent="0.25">
      <c r="A2352" s="103"/>
      <c r="B2352" s="103"/>
    </row>
    <row r="2353" spans="1:2" s="321" customFormat="1" x14ac:dyDescent="0.25">
      <c r="A2353" s="103"/>
      <c r="B2353" s="103"/>
    </row>
    <row r="2354" spans="1:2" s="321" customFormat="1" x14ac:dyDescent="0.25">
      <c r="A2354" s="103"/>
      <c r="B2354" s="103"/>
    </row>
    <row r="2355" spans="1:2" s="321" customFormat="1" x14ac:dyDescent="0.25">
      <c r="A2355" s="103"/>
      <c r="B2355" s="103"/>
    </row>
    <row r="2356" spans="1:2" s="321" customFormat="1" x14ac:dyDescent="0.25">
      <c r="A2356" s="103"/>
      <c r="B2356" s="103"/>
    </row>
    <row r="2357" spans="1:2" s="321" customFormat="1" x14ac:dyDescent="0.25">
      <c r="A2357" s="103"/>
      <c r="B2357" s="103"/>
    </row>
    <row r="2358" spans="1:2" s="321" customFormat="1" x14ac:dyDescent="0.25">
      <c r="A2358" s="103"/>
      <c r="B2358" s="103"/>
    </row>
    <row r="2359" spans="1:2" s="321" customFormat="1" x14ac:dyDescent="0.25">
      <c r="A2359" s="103"/>
      <c r="B2359" s="103"/>
    </row>
    <row r="2360" spans="1:2" s="321" customFormat="1" x14ac:dyDescent="0.25">
      <c r="A2360" s="103"/>
      <c r="B2360" s="103"/>
    </row>
    <row r="2361" spans="1:2" s="321" customFormat="1" x14ac:dyDescent="0.25">
      <c r="A2361" s="103"/>
      <c r="B2361" s="103"/>
    </row>
    <row r="2362" spans="1:2" s="321" customFormat="1" x14ac:dyDescent="0.25">
      <c r="A2362" s="103"/>
      <c r="B2362" s="101"/>
    </row>
    <row r="2363" spans="1:2" s="321" customFormat="1" x14ac:dyDescent="0.25">
      <c r="A2363" s="103"/>
    </row>
    <row r="2364" spans="1:2" s="321" customFormat="1" x14ac:dyDescent="0.25">
      <c r="A2364" s="103"/>
    </row>
    <row r="2365" spans="1:2" s="321" customFormat="1" x14ac:dyDescent="0.25">
      <c r="A2365" s="103"/>
    </row>
    <row r="2366" spans="1:2" s="321" customFormat="1" x14ac:dyDescent="0.25">
      <c r="A2366" s="103"/>
      <c r="B2366" s="101"/>
    </row>
    <row r="2367" spans="1:2" s="321" customFormat="1" x14ac:dyDescent="0.25">
      <c r="A2367" s="103"/>
    </row>
    <row r="2368" spans="1:2" s="321" customFormat="1" x14ac:dyDescent="0.25">
      <c r="A2368" s="103"/>
    </row>
    <row r="2369" spans="1:2" s="321" customFormat="1" x14ac:dyDescent="0.25">
      <c r="A2369" s="103"/>
    </row>
    <row r="2370" spans="1:2" s="321" customFormat="1" x14ac:dyDescent="0.25">
      <c r="A2370" s="103"/>
      <c r="B2370" s="103"/>
    </row>
    <row r="2371" spans="1:2" s="321" customFormat="1" x14ac:dyDescent="0.25">
      <c r="A2371" s="103"/>
      <c r="B2371" s="103"/>
    </row>
    <row r="2372" spans="1:2" s="321" customFormat="1" x14ac:dyDescent="0.25">
      <c r="A2372" s="103"/>
      <c r="B2372" s="103"/>
    </row>
    <row r="2373" spans="1:2" s="321" customFormat="1" x14ac:dyDescent="0.25">
      <c r="A2373" s="103"/>
      <c r="B2373" s="103"/>
    </row>
    <row r="2374" spans="1:2" s="321" customFormat="1" x14ac:dyDescent="0.25">
      <c r="A2374" s="103"/>
      <c r="B2374" s="103"/>
    </row>
    <row r="2375" spans="1:2" s="321" customFormat="1" x14ac:dyDescent="0.25">
      <c r="A2375" s="103"/>
      <c r="B2375" s="103"/>
    </row>
    <row r="2376" spans="1:2" s="321" customFormat="1" x14ac:dyDescent="0.25">
      <c r="A2376" s="103"/>
      <c r="B2376" s="103"/>
    </row>
    <row r="2377" spans="1:2" s="321" customFormat="1" x14ac:dyDescent="0.25">
      <c r="A2377" s="103"/>
      <c r="B2377" s="103"/>
    </row>
    <row r="2378" spans="1:2" s="321" customFormat="1" x14ac:dyDescent="0.25">
      <c r="A2378" s="103"/>
      <c r="B2378" s="103"/>
    </row>
    <row r="2379" spans="1:2" s="321" customFormat="1" x14ac:dyDescent="0.25">
      <c r="A2379" s="103"/>
      <c r="B2379" s="103"/>
    </row>
    <row r="2380" spans="1:2" s="321" customFormat="1" x14ac:dyDescent="0.25">
      <c r="A2380" s="103"/>
      <c r="B2380" s="103"/>
    </row>
    <row r="2381" spans="1:2" s="321" customFormat="1" x14ac:dyDescent="0.25">
      <c r="A2381" s="103"/>
      <c r="B2381" s="103"/>
    </row>
    <row r="2382" spans="1:2" s="321" customFormat="1" x14ac:dyDescent="0.25">
      <c r="A2382" s="103"/>
      <c r="B2382" s="103"/>
    </row>
    <row r="2383" spans="1:2" s="321" customFormat="1" x14ac:dyDescent="0.25">
      <c r="A2383" s="103"/>
      <c r="B2383" s="101"/>
    </row>
    <row r="2384" spans="1:2" s="321" customFormat="1" x14ac:dyDescent="0.25">
      <c r="A2384" s="103"/>
    </row>
    <row r="2385" spans="1:2" s="321" customFormat="1" x14ac:dyDescent="0.25">
      <c r="A2385" s="103"/>
    </row>
    <row r="2386" spans="1:2" s="321" customFormat="1" x14ac:dyDescent="0.25">
      <c r="A2386" s="103"/>
    </row>
    <row r="2387" spans="1:2" s="321" customFormat="1" x14ac:dyDescent="0.25">
      <c r="A2387" s="103"/>
      <c r="B2387" s="103"/>
    </row>
    <row r="2388" spans="1:2" s="321" customFormat="1" x14ac:dyDescent="0.25">
      <c r="A2388" s="103"/>
      <c r="B2388" s="103"/>
    </row>
    <row r="2389" spans="1:2" s="321" customFormat="1" x14ac:dyDescent="0.25">
      <c r="A2389" s="103"/>
      <c r="B2389" s="103"/>
    </row>
    <row r="2390" spans="1:2" s="321" customFormat="1" x14ac:dyDescent="0.25">
      <c r="A2390" s="103"/>
      <c r="B2390" s="103"/>
    </row>
    <row r="2391" spans="1:2" s="321" customFormat="1" x14ac:dyDescent="0.25">
      <c r="A2391" s="103"/>
      <c r="B2391" s="103"/>
    </row>
    <row r="2392" spans="1:2" s="321" customFormat="1" x14ac:dyDescent="0.25">
      <c r="A2392" s="103"/>
      <c r="B2392" s="103"/>
    </row>
    <row r="2393" spans="1:2" s="321" customFormat="1" x14ac:dyDescent="0.25">
      <c r="A2393" s="103"/>
      <c r="B2393" s="103"/>
    </row>
    <row r="2394" spans="1:2" s="321" customFormat="1" x14ac:dyDescent="0.25">
      <c r="A2394" s="103"/>
      <c r="B2394" s="103"/>
    </row>
    <row r="2395" spans="1:2" s="321" customFormat="1" x14ac:dyDescent="0.25">
      <c r="A2395" s="103"/>
      <c r="B2395" s="103"/>
    </row>
    <row r="2396" spans="1:2" s="321" customFormat="1" x14ac:dyDescent="0.25">
      <c r="A2396" s="103"/>
      <c r="B2396" s="103"/>
    </row>
    <row r="2397" spans="1:2" s="321" customFormat="1" x14ac:dyDescent="0.25">
      <c r="A2397" s="103"/>
      <c r="B2397" s="103"/>
    </row>
    <row r="2398" spans="1:2" s="321" customFormat="1" x14ac:dyDescent="0.25">
      <c r="A2398" s="103"/>
      <c r="B2398" s="103"/>
    </row>
    <row r="2399" spans="1:2" s="321" customFormat="1" x14ac:dyDescent="0.25">
      <c r="A2399" s="103"/>
      <c r="B2399" s="103"/>
    </row>
    <row r="2400" spans="1:2" s="321" customFormat="1" x14ac:dyDescent="0.25">
      <c r="A2400" s="103"/>
      <c r="B2400" s="103"/>
    </row>
    <row r="2401" spans="1:2" s="321" customFormat="1" x14ac:dyDescent="0.25">
      <c r="A2401" s="103"/>
      <c r="B2401" s="103"/>
    </row>
    <row r="2402" spans="1:2" s="321" customFormat="1" x14ac:dyDescent="0.25">
      <c r="A2402" s="103"/>
      <c r="B2402" s="103"/>
    </row>
    <row r="2403" spans="1:2" s="321" customFormat="1" x14ac:dyDescent="0.25">
      <c r="A2403" s="103"/>
      <c r="B2403" s="103"/>
    </row>
    <row r="2404" spans="1:2" s="321" customFormat="1" x14ac:dyDescent="0.25">
      <c r="A2404" s="103"/>
      <c r="B2404" s="322"/>
    </row>
    <row r="2405" spans="1:2" s="321" customFormat="1" x14ac:dyDescent="0.25">
      <c r="A2405" s="103"/>
      <c r="B2405" s="103"/>
    </row>
    <row r="2406" spans="1:2" s="321" customFormat="1" x14ac:dyDescent="0.25">
      <c r="A2406" s="103"/>
      <c r="B2406" s="103"/>
    </row>
    <row r="2407" spans="1:2" s="321" customFormat="1" x14ac:dyDescent="0.25">
      <c r="A2407" s="103"/>
      <c r="B2407" s="103"/>
    </row>
    <row r="2408" spans="1:2" s="321" customFormat="1" x14ac:dyDescent="0.25">
      <c r="A2408" s="103"/>
      <c r="B2408" s="103"/>
    </row>
    <row r="2409" spans="1:2" s="321" customFormat="1" x14ac:dyDescent="0.25">
      <c r="A2409" s="103"/>
      <c r="B2409" s="103"/>
    </row>
    <row r="2410" spans="1:2" s="321" customFormat="1" x14ac:dyDescent="0.25">
      <c r="A2410" s="103"/>
      <c r="B2410" s="103"/>
    </row>
    <row r="2411" spans="1:2" s="321" customFormat="1" x14ac:dyDescent="0.25">
      <c r="A2411" s="103"/>
      <c r="B2411" s="103"/>
    </row>
    <row r="2412" spans="1:2" s="321" customFormat="1" x14ac:dyDescent="0.25">
      <c r="A2412" s="103"/>
      <c r="B2412" s="103"/>
    </row>
    <row r="2413" spans="1:2" s="321" customFormat="1" x14ac:dyDescent="0.25">
      <c r="A2413" s="103"/>
      <c r="B2413" s="103"/>
    </row>
    <row r="2414" spans="1:2" s="321" customFormat="1" x14ac:dyDescent="0.25">
      <c r="A2414" s="103"/>
      <c r="B2414" s="103"/>
    </row>
    <row r="2415" spans="1:2" s="321" customFormat="1" x14ac:dyDescent="0.25">
      <c r="A2415" s="103"/>
      <c r="B2415" s="103"/>
    </row>
    <row r="2416" spans="1:2" s="321" customFormat="1" x14ac:dyDescent="0.25">
      <c r="A2416" s="103"/>
      <c r="B2416" s="103"/>
    </row>
    <row r="2417" spans="1:2" s="321" customFormat="1" x14ac:dyDescent="0.25">
      <c r="A2417" s="103"/>
      <c r="B2417" s="103"/>
    </row>
    <row r="2418" spans="1:2" s="321" customFormat="1" x14ac:dyDescent="0.25">
      <c r="A2418" s="103"/>
      <c r="B2418" s="103"/>
    </row>
    <row r="2419" spans="1:2" s="321" customFormat="1" x14ac:dyDescent="0.25">
      <c r="A2419" s="103"/>
      <c r="B2419" s="103"/>
    </row>
    <row r="2420" spans="1:2" s="321" customFormat="1" x14ac:dyDescent="0.25">
      <c r="A2420" s="103"/>
      <c r="B2420" s="103"/>
    </row>
    <row r="2421" spans="1:2" s="321" customFormat="1" x14ac:dyDescent="0.25">
      <c r="A2421" s="103"/>
      <c r="B2421" s="103"/>
    </row>
    <row r="2422" spans="1:2" s="321" customFormat="1" x14ac:dyDescent="0.25">
      <c r="A2422" s="103"/>
      <c r="B2422" s="103"/>
    </row>
    <row r="2423" spans="1:2" s="321" customFormat="1" x14ac:dyDescent="0.25">
      <c r="A2423" s="103"/>
      <c r="B2423" s="103"/>
    </row>
    <row r="2424" spans="1:2" s="321" customFormat="1" x14ac:dyDescent="0.25">
      <c r="A2424" s="103"/>
      <c r="B2424" s="103"/>
    </row>
    <row r="2425" spans="1:2" s="321" customFormat="1" x14ac:dyDescent="0.25">
      <c r="A2425" s="103"/>
      <c r="B2425" s="103"/>
    </row>
    <row r="2426" spans="1:2" s="321" customFormat="1" x14ac:dyDescent="0.25">
      <c r="A2426" s="103"/>
      <c r="B2426" s="103"/>
    </row>
    <row r="2427" spans="1:2" s="321" customFormat="1" x14ac:dyDescent="0.25">
      <c r="A2427" s="103"/>
      <c r="B2427" s="103"/>
    </row>
    <row r="2428" spans="1:2" s="321" customFormat="1" x14ac:dyDescent="0.25">
      <c r="A2428" s="103"/>
      <c r="B2428" s="103"/>
    </row>
    <row r="2429" spans="1:2" s="321" customFormat="1" x14ac:dyDescent="0.25">
      <c r="A2429" s="103"/>
      <c r="B2429" s="103"/>
    </row>
    <row r="2430" spans="1:2" s="321" customFormat="1" x14ac:dyDescent="0.25">
      <c r="A2430" s="103"/>
      <c r="B2430" s="103"/>
    </row>
    <row r="2431" spans="1:2" s="321" customFormat="1" x14ac:dyDescent="0.25">
      <c r="A2431" s="103"/>
      <c r="B2431" s="103"/>
    </row>
    <row r="2432" spans="1:2" s="321" customFormat="1" x14ac:dyDescent="0.25">
      <c r="A2432" s="103"/>
      <c r="B2432" s="103"/>
    </row>
    <row r="2433" spans="1:2" s="321" customFormat="1" x14ac:dyDescent="0.25">
      <c r="A2433" s="103"/>
      <c r="B2433" s="103"/>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5"/>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96" t="s">
        <v>1335</v>
      </c>
      <c r="B1" s="335" t="s">
        <v>1540</v>
      </c>
      <c r="C1" s="336" t="s">
        <v>1541</v>
      </c>
      <c r="D1" s="337" t="s">
        <v>1542</v>
      </c>
      <c r="E1" s="337" t="s">
        <v>1543</v>
      </c>
      <c r="F1" s="333" t="s">
        <v>1544</v>
      </c>
      <c r="G1" s="333" t="s">
        <v>1545</v>
      </c>
      <c r="H1" s="338" t="s">
        <v>1546</v>
      </c>
    </row>
    <row r="2" spans="1:8" s="321" customFormat="1" x14ac:dyDescent="0.25">
      <c r="A2" s="103" t="s">
        <v>922</v>
      </c>
      <c r="B2" s="320"/>
    </row>
    <row r="3" spans="1:8" s="321" customFormat="1" x14ac:dyDescent="0.25">
      <c r="A3" s="103" t="s">
        <v>1129</v>
      </c>
    </row>
    <row r="4" spans="1:8" s="321" customFormat="1" x14ac:dyDescent="0.25">
      <c r="A4" s="103" t="s">
        <v>1226</v>
      </c>
    </row>
    <row r="5" spans="1:8" s="321" customFormat="1" x14ac:dyDescent="0.25">
      <c r="A5" s="103" t="s">
        <v>735</v>
      </c>
    </row>
    <row r="6" spans="1:8" s="321" customFormat="1" x14ac:dyDescent="0.25">
      <c r="A6" s="103" t="s">
        <v>1238</v>
      </c>
    </row>
    <row r="7" spans="1:8" s="321" customFormat="1" x14ac:dyDescent="0.25">
      <c r="A7" s="103" t="s">
        <v>1128</v>
      </c>
      <c r="B7" s="320"/>
    </row>
    <row r="8" spans="1:8" s="321" customFormat="1" x14ac:dyDescent="0.25">
      <c r="A8" s="103" t="s">
        <v>998</v>
      </c>
      <c r="B8" s="103"/>
    </row>
    <row r="9" spans="1:8" s="321" customFormat="1" x14ac:dyDescent="0.25">
      <c r="A9" s="103" t="s">
        <v>1336</v>
      </c>
      <c r="B9" s="103"/>
    </row>
    <row r="10" spans="1:8" s="321" customFormat="1" x14ac:dyDescent="0.25">
      <c r="A10" s="103" t="s">
        <v>1020</v>
      </c>
      <c r="B10" s="103"/>
    </row>
    <row r="11" spans="1:8" s="321" customFormat="1" x14ac:dyDescent="0.25">
      <c r="A11" s="103" t="s">
        <v>1224</v>
      </c>
      <c r="B11" s="103"/>
    </row>
    <row r="12" spans="1:8" s="321" customFormat="1" x14ac:dyDescent="0.25">
      <c r="A12" s="103" t="s">
        <v>719</v>
      </c>
      <c r="B12" s="103"/>
    </row>
    <row r="13" spans="1:8" s="321" customFormat="1" x14ac:dyDescent="0.25">
      <c r="A13" s="103" t="s">
        <v>1006</v>
      </c>
      <c r="B13" s="103"/>
    </row>
    <row r="14" spans="1:8" s="321" customFormat="1" x14ac:dyDescent="0.25">
      <c r="A14" s="103" t="s">
        <v>997</v>
      </c>
      <c r="B14" s="108"/>
    </row>
    <row r="15" spans="1:8" s="321" customFormat="1" x14ac:dyDescent="0.25">
      <c r="A15" s="103" t="s">
        <v>825</v>
      </c>
      <c r="B15" s="103"/>
    </row>
    <row r="16" spans="1:8" s="321" customFormat="1" x14ac:dyDescent="0.25">
      <c r="A16" s="103" t="s">
        <v>1338</v>
      </c>
      <c r="B16" s="103"/>
    </row>
    <row r="17" spans="1:2" s="321" customFormat="1" x14ac:dyDescent="0.25">
      <c r="A17" s="103" t="s">
        <v>1210</v>
      </c>
      <c r="B17" s="103"/>
    </row>
    <row r="18" spans="1:2" s="321" customFormat="1" x14ac:dyDescent="0.25">
      <c r="A18" s="103" t="s">
        <v>1326</v>
      </c>
      <c r="B18" s="103"/>
    </row>
    <row r="19" spans="1:2" s="321" customFormat="1" x14ac:dyDescent="0.25">
      <c r="A19" s="103" t="s">
        <v>1127</v>
      </c>
      <c r="B19" s="103"/>
    </row>
    <row r="20" spans="1:2" s="321" customFormat="1" x14ac:dyDescent="0.25">
      <c r="A20" s="103" t="s">
        <v>1169</v>
      </c>
      <c r="B20" s="103"/>
    </row>
    <row r="21" spans="1:2" s="321" customFormat="1" x14ac:dyDescent="0.25">
      <c r="A21" s="103" t="s">
        <v>872</v>
      </c>
      <c r="B21" s="103"/>
    </row>
    <row r="22" spans="1:2" s="321" customFormat="1" x14ac:dyDescent="0.25">
      <c r="A22" s="103" t="s">
        <v>1126</v>
      </c>
      <c r="B22" s="103"/>
    </row>
    <row r="23" spans="1:2" s="321" customFormat="1" x14ac:dyDescent="0.25">
      <c r="A23" s="103" t="s">
        <v>1151</v>
      </c>
      <c r="B23" s="103"/>
    </row>
    <row r="24" spans="1:2" s="321" customFormat="1" x14ac:dyDescent="0.25">
      <c r="A24" s="103" t="s">
        <v>871</v>
      </c>
      <c r="B24" s="103"/>
    </row>
    <row r="25" spans="1:2" s="321" customFormat="1" x14ac:dyDescent="0.25">
      <c r="A25" s="103" t="s">
        <v>1327</v>
      </c>
      <c r="B25" s="103"/>
    </row>
    <row r="26" spans="1:2" s="321" customFormat="1" x14ac:dyDescent="0.25">
      <c r="A26" s="103" t="s">
        <v>1027</v>
      </c>
      <c r="B26" s="103"/>
    </row>
    <row r="27" spans="1:2" s="321" customFormat="1" x14ac:dyDescent="0.25">
      <c r="A27" s="103" t="s">
        <v>964</v>
      </c>
      <c r="B27" s="103"/>
    </row>
    <row r="28" spans="1:2" s="321" customFormat="1" x14ac:dyDescent="0.25">
      <c r="A28" s="103" t="s">
        <v>1125</v>
      </c>
      <c r="B28" s="103"/>
    </row>
    <row r="29" spans="1:2" s="321" customFormat="1" x14ac:dyDescent="0.25">
      <c r="A29" s="103" t="s">
        <v>1139</v>
      </c>
      <c r="B29" s="103"/>
    </row>
    <row r="30" spans="1:2" s="321" customFormat="1" x14ac:dyDescent="0.25">
      <c r="A30" s="103" t="s">
        <v>1124</v>
      </c>
      <c r="B30" s="103"/>
    </row>
    <row r="31" spans="1:2" s="321" customFormat="1" x14ac:dyDescent="0.25">
      <c r="A31" s="103" t="s">
        <v>1150</v>
      </c>
      <c r="B31" s="103"/>
    </row>
    <row r="32" spans="1:2" s="321" customFormat="1" x14ac:dyDescent="0.25">
      <c r="A32" s="103" t="s">
        <v>1123</v>
      </c>
      <c r="B32" s="103"/>
    </row>
    <row r="33" spans="1:2" s="321" customFormat="1" x14ac:dyDescent="0.25">
      <c r="A33" s="103" t="s">
        <v>956</v>
      </c>
      <c r="B33" s="103"/>
    </row>
    <row r="34" spans="1:2" s="321" customFormat="1" x14ac:dyDescent="0.25">
      <c r="A34" s="103" t="s">
        <v>921</v>
      </c>
      <c r="B34" s="103"/>
    </row>
    <row r="35" spans="1:2" s="321" customFormat="1" x14ac:dyDescent="0.25">
      <c r="A35" s="103" t="s">
        <v>955</v>
      </c>
      <c r="B35" s="103"/>
    </row>
    <row r="36" spans="1:2" s="321" customFormat="1" x14ac:dyDescent="0.25">
      <c r="A36" s="103" t="s">
        <v>1122</v>
      </c>
      <c r="B36" s="103"/>
    </row>
    <row r="37" spans="1:2" s="321" customFormat="1" x14ac:dyDescent="0.25">
      <c r="A37" s="103" t="s">
        <v>1121</v>
      </c>
      <c r="B37" s="103"/>
    </row>
    <row r="38" spans="1:2" s="321" customFormat="1" x14ac:dyDescent="0.25">
      <c r="A38" s="103" t="s">
        <v>1120</v>
      </c>
      <c r="B38" s="101"/>
    </row>
    <row r="39" spans="1:2" s="321" customFormat="1" x14ac:dyDescent="0.25">
      <c r="A39" s="103" t="s">
        <v>865</v>
      </c>
    </row>
    <row r="40" spans="1:2" s="321" customFormat="1" x14ac:dyDescent="0.25">
      <c r="A40" s="103" t="s">
        <v>1039</v>
      </c>
    </row>
    <row r="41" spans="1:2" s="321" customFormat="1" x14ac:dyDescent="0.25">
      <c r="A41" s="103" t="s">
        <v>809</v>
      </c>
    </row>
    <row r="42" spans="1:2" s="321" customFormat="1" x14ac:dyDescent="0.25">
      <c r="A42" s="103" t="s">
        <v>1237</v>
      </c>
      <c r="B42" s="101"/>
    </row>
    <row r="43" spans="1:2" s="321" customFormat="1" x14ac:dyDescent="0.25">
      <c r="A43" s="103" t="s">
        <v>1119</v>
      </c>
    </row>
    <row r="44" spans="1:2" s="321" customFormat="1" x14ac:dyDescent="0.25">
      <c r="A44" s="103" t="s">
        <v>920</v>
      </c>
    </row>
    <row r="45" spans="1:2" s="321" customFormat="1" x14ac:dyDescent="0.25">
      <c r="A45" s="103" t="s">
        <v>1218</v>
      </c>
    </row>
    <row r="46" spans="1:2" s="321" customFormat="1" x14ac:dyDescent="0.25">
      <c r="A46" s="103" t="s">
        <v>1153</v>
      </c>
      <c r="B46" s="103"/>
    </row>
    <row r="47" spans="1:2" s="321" customFormat="1" x14ac:dyDescent="0.25">
      <c r="A47" s="103" t="s">
        <v>1168</v>
      </c>
      <c r="B47" s="103"/>
    </row>
    <row r="48" spans="1:2" s="321" customFormat="1" x14ac:dyDescent="0.25">
      <c r="A48" s="103" t="s">
        <v>954</v>
      </c>
      <c r="B48" s="103"/>
    </row>
    <row r="49" spans="1:2" s="321" customFormat="1" x14ac:dyDescent="0.25">
      <c r="A49" s="103" t="s">
        <v>1118</v>
      </c>
      <c r="B49" s="103"/>
    </row>
    <row r="50" spans="1:2" s="321" customFormat="1" x14ac:dyDescent="0.25">
      <c r="A50" s="103" t="s">
        <v>1161</v>
      </c>
      <c r="B50" s="103"/>
    </row>
    <row r="51" spans="1:2" s="321" customFormat="1" x14ac:dyDescent="0.25">
      <c r="A51" s="103" t="s">
        <v>996</v>
      </c>
      <c r="B51" s="103"/>
    </row>
    <row r="52" spans="1:2" s="321" customFormat="1" x14ac:dyDescent="0.25">
      <c r="A52" s="103" t="s">
        <v>1209</v>
      </c>
      <c r="B52" s="103"/>
    </row>
    <row r="53" spans="1:2" s="321" customFormat="1" x14ac:dyDescent="0.25">
      <c r="A53" s="103" t="s">
        <v>864</v>
      </c>
      <c r="B53" s="103"/>
    </row>
    <row r="54" spans="1:2" s="321" customFormat="1" x14ac:dyDescent="0.25">
      <c r="A54" s="103" t="s">
        <v>850</v>
      </c>
      <c r="B54" s="103"/>
    </row>
    <row r="55" spans="1:2" s="321" customFormat="1" x14ac:dyDescent="0.25">
      <c r="A55" s="103" t="s">
        <v>995</v>
      </c>
      <c r="B55" s="103"/>
    </row>
    <row r="56" spans="1:2" s="321" customFormat="1" x14ac:dyDescent="0.25">
      <c r="A56" s="103" t="s">
        <v>1117</v>
      </c>
      <c r="B56" s="103"/>
    </row>
    <row r="57" spans="1:2" s="321" customFormat="1" x14ac:dyDescent="0.25">
      <c r="A57" s="103" t="s">
        <v>863</v>
      </c>
      <c r="B57" s="103"/>
    </row>
    <row r="58" spans="1:2" s="321" customFormat="1" x14ac:dyDescent="0.25">
      <c r="A58" s="103" t="s">
        <v>712</v>
      </c>
      <c r="B58" s="103"/>
    </row>
    <row r="59" spans="1:2" s="321" customFormat="1" x14ac:dyDescent="0.25">
      <c r="A59" s="103" t="s">
        <v>1116</v>
      </c>
      <c r="B59" s="103"/>
    </row>
    <row r="60" spans="1:2" s="321" customFormat="1" x14ac:dyDescent="0.25">
      <c r="A60" s="103" t="s">
        <v>702</v>
      </c>
      <c r="B60" s="103"/>
    </row>
    <row r="61" spans="1:2" s="321" customFormat="1" x14ac:dyDescent="0.25">
      <c r="A61" s="103" t="s">
        <v>1160</v>
      </c>
      <c r="B61" s="103"/>
    </row>
    <row r="62" spans="1:2" s="321" customFormat="1" x14ac:dyDescent="0.25">
      <c r="A62" s="103" t="s">
        <v>1149</v>
      </c>
      <c r="B62" s="103"/>
    </row>
    <row r="63" spans="1:2" s="321" customFormat="1" x14ac:dyDescent="0.25">
      <c r="A63" s="103" t="s">
        <v>953</v>
      </c>
      <c r="B63" s="101"/>
    </row>
    <row r="64" spans="1:2" s="321" customFormat="1" x14ac:dyDescent="0.25">
      <c r="A64" s="103" t="s">
        <v>1159</v>
      </c>
    </row>
    <row r="65" spans="1:2" s="321" customFormat="1" x14ac:dyDescent="0.25">
      <c r="A65" s="103" t="s">
        <v>1005</v>
      </c>
    </row>
    <row r="66" spans="1:2" s="321" customFormat="1" x14ac:dyDescent="0.25">
      <c r="A66" s="103" t="s">
        <v>767</v>
      </c>
    </row>
    <row r="67" spans="1:2" s="321" customFormat="1" x14ac:dyDescent="0.25">
      <c r="A67" s="103" t="s">
        <v>842</v>
      </c>
    </row>
    <row r="68" spans="1:2" s="321" customFormat="1" x14ac:dyDescent="0.25">
      <c r="A68" s="103" t="s">
        <v>952</v>
      </c>
      <c r="B68" s="103"/>
    </row>
    <row r="69" spans="1:2" s="321" customFormat="1" x14ac:dyDescent="0.25">
      <c r="A69" s="103" t="s">
        <v>829</v>
      </c>
      <c r="B69" s="103"/>
    </row>
    <row r="70" spans="1:2" s="321" customFormat="1" x14ac:dyDescent="0.25">
      <c r="A70" s="103" t="s">
        <v>899</v>
      </c>
      <c r="B70" s="103"/>
    </row>
    <row r="71" spans="1:2" s="321" customFormat="1" x14ac:dyDescent="0.25">
      <c r="A71" s="103" t="s">
        <v>1538</v>
      </c>
      <c r="B71" s="103"/>
    </row>
    <row r="72" spans="1:2" s="321" customFormat="1" x14ac:dyDescent="0.25">
      <c r="A72" s="103" t="s">
        <v>849</v>
      </c>
      <c r="B72" s="103"/>
    </row>
    <row r="73" spans="1:2" s="321" customFormat="1" x14ac:dyDescent="0.25">
      <c r="A73" s="103" t="s">
        <v>1115</v>
      </c>
      <c r="B73" s="103"/>
    </row>
    <row r="74" spans="1:2" s="321" customFormat="1" x14ac:dyDescent="0.25">
      <c r="A74" s="103" t="s">
        <v>1323</v>
      </c>
      <c r="B74" s="103"/>
    </row>
    <row r="75" spans="1:2" s="321" customFormat="1" x14ac:dyDescent="0.25">
      <c r="A75" s="103" t="s">
        <v>793</v>
      </c>
      <c r="B75" s="103"/>
    </row>
    <row r="76" spans="1:2" s="321" customFormat="1" x14ac:dyDescent="0.25">
      <c r="A76" s="103" t="s">
        <v>1114</v>
      </c>
      <c r="B76" s="103"/>
    </row>
    <row r="77" spans="1:2" s="321" customFormat="1" x14ac:dyDescent="0.25">
      <c r="A77" s="103" t="s">
        <v>1217</v>
      </c>
      <c r="B77" s="103"/>
    </row>
    <row r="78" spans="1:2" s="321" customFormat="1" x14ac:dyDescent="0.25">
      <c r="A78" s="103" t="s">
        <v>919</v>
      </c>
      <c r="B78" s="103"/>
    </row>
    <row r="79" spans="1:2" s="321" customFormat="1" x14ac:dyDescent="0.25">
      <c r="A79" s="103" t="s">
        <v>918</v>
      </c>
      <c r="B79" s="103"/>
    </row>
    <row r="80" spans="1:2" s="321" customFormat="1" x14ac:dyDescent="0.25">
      <c r="A80" s="103" t="s">
        <v>1041</v>
      </c>
      <c r="B80" s="103"/>
    </row>
    <row r="81" spans="1:2" s="321" customFormat="1" x14ac:dyDescent="0.25">
      <c r="A81" s="103" t="s">
        <v>898</v>
      </c>
      <c r="B81" s="103"/>
    </row>
    <row r="82" spans="1:2" s="321" customFormat="1" x14ac:dyDescent="0.25">
      <c r="A82" s="103" t="s">
        <v>932</v>
      </c>
      <c r="B82" s="103"/>
    </row>
    <row r="83" spans="1:2" s="321" customFormat="1" x14ac:dyDescent="0.25">
      <c r="A83" s="103" t="s">
        <v>1113</v>
      </c>
      <c r="B83" s="103"/>
    </row>
    <row r="84" spans="1:2" s="321" customFormat="1" x14ac:dyDescent="0.25">
      <c r="A84" s="103" t="s">
        <v>1208</v>
      </c>
      <c r="B84" s="103"/>
    </row>
    <row r="85" spans="1:2" s="321" customFormat="1" x14ac:dyDescent="0.25">
      <c r="A85" s="103" t="s">
        <v>1134</v>
      </c>
      <c r="B85" s="103"/>
    </row>
    <row r="86" spans="1:2" s="321" customFormat="1" x14ac:dyDescent="0.25">
      <c r="A86" s="103" t="s">
        <v>801</v>
      </c>
      <c r="B86" s="103"/>
    </row>
    <row r="87" spans="1:2" s="321" customFormat="1" x14ac:dyDescent="0.25">
      <c r="A87" s="103" t="s">
        <v>1186</v>
      </c>
      <c r="B87" s="103"/>
    </row>
    <row r="88" spans="1:2" s="321" customFormat="1" x14ac:dyDescent="0.25">
      <c r="A88" s="103" t="s">
        <v>951</v>
      </c>
      <c r="B88" s="103"/>
    </row>
    <row r="89" spans="1:2" s="321" customFormat="1" x14ac:dyDescent="0.25">
      <c r="A89" s="103" t="s">
        <v>1185</v>
      </c>
      <c r="B89" s="103"/>
    </row>
    <row r="90" spans="1:2" s="321" customFormat="1" x14ac:dyDescent="0.25">
      <c r="A90" s="103" t="s">
        <v>963</v>
      </c>
      <c r="B90" s="103"/>
    </row>
    <row r="91" spans="1:2" s="321" customFormat="1" x14ac:dyDescent="0.25">
      <c r="A91" s="103" t="s">
        <v>1328</v>
      </c>
      <c r="B91" s="103"/>
    </row>
    <row r="92" spans="1:2" s="321" customFormat="1" x14ac:dyDescent="0.25">
      <c r="A92" s="103" t="s">
        <v>917</v>
      </c>
      <c r="B92" s="103"/>
    </row>
    <row r="93" spans="1:2" s="321" customFormat="1" x14ac:dyDescent="0.25">
      <c r="A93" s="103" t="s">
        <v>1212</v>
      </c>
      <c r="B93" s="103"/>
    </row>
    <row r="94" spans="1:2" s="321" customFormat="1" x14ac:dyDescent="0.25">
      <c r="A94" s="103" t="s">
        <v>700</v>
      </c>
      <c r="B94" s="103"/>
    </row>
    <row r="95" spans="1:2" s="321" customFormat="1" x14ac:dyDescent="0.25">
      <c r="A95" s="103" t="s">
        <v>1112</v>
      </c>
      <c r="B95" s="103"/>
    </row>
    <row r="96" spans="1:2" s="321" customFormat="1" x14ac:dyDescent="0.25">
      <c r="A96" s="103" t="s">
        <v>1111</v>
      </c>
      <c r="B96" s="103"/>
    </row>
    <row r="97" spans="1:2" s="321" customFormat="1" x14ac:dyDescent="0.25">
      <c r="A97" s="103" t="s">
        <v>1207</v>
      </c>
      <c r="B97" s="103"/>
    </row>
    <row r="98" spans="1:2" s="321" customFormat="1" x14ac:dyDescent="0.25">
      <c r="A98" s="103" t="s">
        <v>693</v>
      </c>
      <c r="B98" s="103"/>
    </row>
    <row r="99" spans="1:2" s="321" customFormat="1" x14ac:dyDescent="0.25">
      <c r="A99" s="103" t="s">
        <v>1138</v>
      </c>
      <c r="B99" s="103"/>
    </row>
    <row r="100" spans="1:2" s="321" customFormat="1" x14ac:dyDescent="0.25">
      <c r="A100" s="103" t="s">
        <v>780</v>
      </c>
      <c r="B100" s="103"/>
    </row>
    <row r="101" spans="1:2" s="321" customFormat="1" x14ac:dyDescent="0.25">
      <c r="A101" s="103" t="s">
        <v>950</v>
      </c>
      <c r="B101" s="103"/>
    </row>
    <row r="102" spans="1:2" s="321" customFormat="1" x14ac:dyDescent="0.25">
      <c r="A102" s="103" t="s">
        <v>897</v>
      </c>
      <c r="B102" s="103"/>
    </row>
    <row r="103" spans="1:2" s="321" customFormat="1" x14ac:dyDescent="0.25">
      <c r="A103" s="103" t="s">
        <v>1315</v>
      </c>
      <c r="B103" s="103"/>
    </row>
    <row r="104" spans="1:2" s="321" customFormat="1" x14ac:dyDescent="0.25">
      <c r="A104" s="103" t="s">
        <v>994</v>
      </c>
      <c r="B104" s="103"/>
    </row>
    <row r="105" spans="1:2" s="321" customFormat="1" x14ac:dyDescent="0.25">
      <c r="A105" s="103" t="s">
        <v>800</v>
      </c>
      <c r="B105" s="103"/>
    </row>
    <row r="106" spans="1:2" s="321" customFormat="1" x14ac:dyDescent="0.25">
      <c r="A106" s="103" t="s">
        <v>1110</v>
      </c>
      <c r="B106" s="103"/>
    </row>
    <row r="107" spans="1:2" s="321" customFormat="1" x14ac:dyDescent="0.25">
      <c r="A107" s="103" t="s">
        <v>1190</v>
      </c>
      <c r="B107" s="103"/>
    </row>
    <row r="108" spans="1:2" s="321" customFormat="1" x14ac:dyDescent="0.25">
      <c r="A108" s="103" t="s">
        <v>1109</v>
      </c>
      <c r="B108" s="103"/>
    </row>
    <row r="109" spans="1:2" s="321" customFormat="1" x14ac:dyDescent="0.25">
      <c r="A109" s="103" t="s">
        <v>1108</v>
      </c>
      <c r="B109" s="103"/>
    </row>
    <row r="110" spans="1:2" s="321" customFormat="1" x14ac:dyDescent="0.25">
      <c r="A110" s="103" t="s">
        <v>841</v>
      </c>
      <c r="B110" s="103"/>
    </row>
    <row r="111" spans="1:2" s="321" customFormat="1" x14ac:dyDescent="0.25">
      <c r="A111" s="103" t="s">
        <v>993</v>
      </c>
      <c r="B111" s="103"/>
    </row>
    <row r="112" spans="1:2" s="321" customFormat="1" x14ac:dyDescent="0.25">
      <c r="A112" s="103" t="s">
        <v>862</v>
      </c>
      <c r="B112" s="103"/>
    </row>
    <row r="113" spans="1:2" s="321" customFormat="1" x14ac:dyDescent="0.25">
      <c r="A113" s="103" t="s">
        <v>992</v>
      </c>
      <c r="B113" s="103"/>
    </row>
    <row r="114" spans="1:2" s="321" customFormat="1" x14ac:dyDescent="0.25">
      <c r="A114" s="103" t="s">
        <v>1313</v>
      </c>
      <c r="B114" s="103"/>
    </row>
    <row r="115" spans="1:2" s="321" customFormat="1" x14ac:dyDescent="0.25">
      <c r="A115" s="103" t="s">
        <v>756</v>
      </c>
      <c r="B115" s="103"/>
    </row>
    <row r="116" spans="1:2" s="321" customFormat="1" x14ac:dyDescent="0.25">
      <c r="A116" s="103" t="s">
        <v>896</v>
      </c>
      <c r="B116" s="103"/>
    </row>
    <row r="117" spans="1:2" s="321" customFormat="1" x14ac:dyDescent="0.25">
      <c r="A117" s="103" t="s">
        <v>674</v>
      </c>
      <c r="B117" s="103"/>
    </row>
    <row r="118" spans="1:2" s="321" customFormat="1" x14ac:dyDescent="0.25">
      <c r="A118" s="103" t="s">
        <v>1017</v>
      </c>
      <c r="B118" s="103"/>
    </row>
    <row r="119" spans="1:2" s="321" customFormat="1" x14ac:dyDescent="0.25">
      <c r="A119" s="103" t="s">
        <v>1148</v>
      </c>
      <c r="B119" s="103"/>
    </row>
    <row r="120" spans="1:2" s="321" customFormat="1" x14ac:dyDescent="0.25">
      <c r="A120" s="103" t="s">
        <v>949</v>
      </c>
      <c r="B120" s="103"/>
    </row>
    <row r="121" spans="1:2" s="321" customFormat="1" x14ac:dyDescent="0.25">
      <c r="A121" s="103" t="s">
        <v>1107</v>
      </c>
      <c r="B121" s="103"/>
    </row>
    <row r="122" spans="1:2" s="321" customFormat="1" x14ac:dyDescent="0.25">
      <c r="A122" s="103" t="s">
        <v>777</v>
      </c>
      <c r="B122" s="103"/>
    </row>
    <row r="123" spans="1:2" s="321" customFormat="1" x14ac:dyDescent="0.25">
      <c r="A123" s="103" t="s">
        <v>808</v>
      </c>
      <c r="B123" s="103"/>
    </row>
    <row r="124" spans="1:2" s="321" customFormat="1" x14ac:dyDescent="0.25">
      <c r="A124" s="103" t="s">
        <v>819</v>
      </c>
      <c r="B124" s="103"/>
    </row>
    <row r="125" spans="1:2" s="321" customFormat="1" x14ac:dyDescent="0.25">
      <c r="A125" s="103" t="s">
        <v>1026</v>
      </c>
      <c r="B125" s="103"/>
    </row>
    <row r="126" spans="1:2" s="321" customFormat="1" x14ac:dyDescent="0.25">
      <c r="A126" s="103" t="s">
        <v>1106</v>
      </c>
      <c r="B126" s="103"/>
    </row>
    <row r="127" spans="1:2" s="321" customFormat="1" x14ac:dyDescent="0.25">
      <c r="A127" s="103" t="s">
        <v>1105</v>
      </c>
      <c r="B127" s="101"/>
    </row>
    <row r="128" spans="1:2" s="321" customFormat="1" x14ac:dyDescent="0.25">
      <c r="A128" s="103" t="s">
        <v>1236</v>
      </c>
    </row>
    <row r="129" spans="1:2" s="321" customFormat="1" x14ac:dyDescent="0.25">
      <c r="A129" s="103" t="s">
        <v>818</v>
      </c>
    </row>
    <row r="130" spans="1:2" s="321" customFormat="1" x14ac:dyDescent="0.25">
      <c r="A130" s="103" t="s">
        <v>861</v>
      </c>
    </row>
    <row r="131" spans="1:2" s="321" customFormat="1" x14ac:dyDescent="0.25">
      <c r="A131" s="103" t="s">
        <v>1324</v>
      </c>
    </row>
    <row r="132" spans="1:2" s="321" customFormat="1" x14ac:dyDescent="0.25">
      <c r="A132" s="103" t="s">
        <v>895</v>
      </c>
    </row>
    <row r="133" spans="1:2" s="321" customFormat="1" x14ac:dyDescent="0.25">
      <c r="A133" s="103" t="s">
        <v>1158</v>
      </c>
      <c r="B133" s="103"/>
    </row>
    <row r="134" spans="1:2" s="321" customFormat="1" x14ac:dyDescent="0.25">
      <c r="A134" s="103" t="s">
        <v>1206</v>
      </c>
      <c r="B134" s="103"/>
    </row>
    <row r="135" spans="1:2" s="321" customFormat="1" x14ac:dyDescent="0.25">
      <c r="A135" s="103" t="s">
        <v>673</v>
      </c>
      <c r="B135" s="103"/>
    </row>
    <row r="136" spans="1:2" s="321" customFormat="1" x14ac:dyDescent="0.25">
      <c r="A136" s="103" t="s">
        <v>1104</v>
      </c>
      <c r="B136" s="103"/>
    </row>
    <row r="137" spans="1:2" s="321" customFormat="1" x14ac:dyDescent="0.25">
      <c r="A137" s="103" t="s">
        <v>1103</v>
      </c>
      <c r="B137" s="103"/>
    </row>
    <row r="138" spans="1:2" s="321" customFormat="1" x14ac:dyDescent="0.25">
      <c r="A138" s="103" t="s">
        <v>931</v>
      </c>
      <c r="B138" s="103"/>
    </row>
    <row r="139" spans="1:2" s="321" customFormat="1" x14ac:dyDescent="0.25">
      <c r="A139" s="103" t="s">
        <v>1235</v>
      </c>
      <c r="B139" s="103"/>
    </row>
    <row r="140" spans="1:2" s="321" customFormat="1" x14ac:dyDescent="0.25">
      <c r="A140" s="103" t="s">
        <v>894</v>
      </c>
      <c r="B140" s="103"/>
    </row>
    <row r="141" spans="1:2" s="321" customFormat="1" x14ac:dyDescent="0.25">
      <c r="A141" s="103" t="s">
        <v>881</v>
      </c>
      <c r="B141" s="103"/>
    </row>
    <row r="142" spans="1:2" s="321" customFormat="1" x14ac:dyDescent="0.25">
      <c r="A142" s="103" t="s">
        <v>893</v>
      </c>
      <c r="B142" s="103"/>
    </row>
    <row r="143" spans="1:2" s="321" customFormat="1" x14ac:dyDescent="0.25">
      <c r="A143" s="103" t="s">
        <v>817</v>
      </c>
      <c r="B143" s="103"/>
    </row>
    <row r="144" spans="1:2" s="321" customFormat="1" x14ac:dyDescent="0.25">
      <c r="A144" s="103" t="s">
        <v>1167</v>
      </c>
      <c r="B144" s="103"/>
    </row>
    <row r="145" spans="1:2" s="321" customFormat="1" x14ac:dyDescent="0.25">
      <c r="A145" s="103" t="s">
        <v>776</v>
      </c>
      <c r="B145" s="103"/>
    </row>
    <row r="146" spans="1:2" s="321" customFormat="1" x14ac:dyDescent="0.25">
      <c r="A146" s="103" t="s">
        <v>1316</v>
      </c>
      <c r="B146" s="103"/>
    </row>
    <row r="147" spans="1:2" s="321" customFormat="1" x14ac:dyDescent="0.25">
      <c r="A147" s="103" t="s">
        <v>807</v>
      </c>
      <c r="B147" s="103"/>
    </row>
    <row r="148" spans="1:2" s="321" customFormat="1" x14ac:dyDescent="0.25">
      <c r="A148" s="103" t="s">
        <v>775</v>
      </c>
      <c r="B148" s="103"/>
    </row>
    <row r="149" spans="1:2" s="321" customFormat="1" x14ac:dyDescent="0.25">
      <c r="A149" s="103" t="s">
        <v>1166</v>
      </c>
      <c r="B149" s="103"/>
    </row>
    <row r="150" spans="1:2" s="321" customFormat="1" x14ac:dyDescent="0.25">
      <c r="A150" s="103" t="s">
        <v>766</v>
      </c>
      <c r="B150" s="103"/>
    </row>
    <row r="151" spans="1:2" s="321" customFormat="1" x14ac:dyDescent="0.25">
      <c r="A151" s="103" t="s">
        <v>1184</v>
      </c>
      <c r="B151" s="103"/>
    </row>
    <row r="152" spans="1:2" s="321" customFormat="1" x14ac:dyDescent="0.25">
      <c r="A152" s="103" t="s">
        <v>930</v>
      </c>
      <c r="B152" s="103"/>
    </row>
    <row r="153" spans="1:2" s="321" customFormat="1" x14ac:dyDescent="0.25">
      <c r="A153" s="103" t="s">
        <v>916</v>
      </c>
      <c r="B153" s="103"/>
    </row>
    <row r="154" spans="1:2" s="321" customFormat="1" x14ac:dyDescent="0.25">
      <c r="A154" s="103" t="s">
        <v>1032</v>
      </c>
      <c r="B154" s="103"/>
    </row>
    <row r="155" spans="1:2" s="321" customFormat="1" x14ac:dyDescent="0.25">
      <c r="A155" s="103" t="s">
        <v>816</v>
      </c>
      <c r="B155" s="103"/>
    </row>
    <row r="156" spans="1:2" s="321" customFormat="1" x14ac:dyDescent="0.25">
      <c r="A156" s="103" t="s">
        <v>1165</v>
      </c>
      <c r="B156" s="103"/>
    </row>
    <row r="157" spans="1:2" s="321" customFormat="1" x14ac:dyDescent="0.25">
      <c r="A157" s="103" t="s">
        <v>860</v>
      </c>
      <c r="B157" s="103"/>
    </row>
    <row r="158" spans="1:2" s="321" customFormat="1" x14ac:dyDescent="0.25">
      <c r="A158" s="103" t="s">
        <v>991</v>
      </c>
      <c r="B158" s="103"/>
    </row>
    <row r="159" spans="1:2" s="321" customFormat="1" x14ac:dyDescent="0.25">
      <c r="A159" s="103" t="s">
        <v>1183</v>
      </c>
      <c r="B159" s="103"/>
    </row>
    <row r="160" spans="1:2" s="321" customFormat="1" x14ac:dyDescent="0.25">
      <c r="A160" s="103" t="s">
        <v>1234</v>
      </c>
      <c r="B160" s="103"/>
    </row>
    <row r="161" spans="1:2" s="321" customFormat="1" x14ac:dyDescent="0.25">
      <c r="A161" s="103" t="s">
        <v>1174</v>
      </c>
      <c r="B161" s="103"/>
    </row>
    <row r="162" spans="1:2" s="321" customFormat="1" x14ac:dyDescent="0.25">
      <c r="A162" s="103" t="s">
        <v>664</v>
      </c>
      <c r="B162" s="103"/>
    </row>
    <row r="163" spans="1:2" s="321" customFormat="1" x14ac:dyDescent="0.25">
      <c r="A163" s="103" t="s">
        <v>990</v>
      </c>
      <c r="B163" s="103"/>
    </row>
    <row r="164" spans="1:2" s="321" customFormat="1" x14ac:dyDescent="0.25">
      <c r="A164" s="103" t="s">
        <v>929</v>
      </c>
      <c r="B164" s="103"/>
    </row>
    <row r="165" spans="1:2" s="321" customFormat="1" x14ac:dyDescent="0.25">
      <c r="A165" s="103" t="s">
        <v>989</v>
      </c>
      <c r="B165" s="103"/>
    </row>
    <row r="166" spans="1:2" s="321" customFormat="1" x14ac:dyDescent="0.25">
      <c r="A166" s="103" t="s">
        <v>1102</v>
      </c>
      <c r="B166" s="103"/>
    </row>
    <row r="167" spans="1:2" s="321" customFormat="1" x14ac:dyDescent="0.25">
      <c r="A167" s="103" t="s">
        <v>840</v>
      </c>
      <c r="B167" s="103"/>
    </row>
    <row r="168" spans="1:2" s="321" customFormat="1" x14ac:dyDescent="0.25">
      <c r="A168" s="103" t="s">
        <v>1101</v>
      </c>
      <c r="B168" s="103"/>
    </row>
    <row r="169" spans="1:2" s="321" customFormat="1" x14ac:dyDescent="0.25">
      <c r="A169" s="103" t="s">
        <v>1100</v>
      </c>
      <c r="B169" s="103"/>
    </row>
    <row r="170" spans="1:2" s="321" customFormat="1" x14ac:dyDescent="0.25">
      <c r="A170" s="103" t="s">
        <v>652</v>
      </c>
      <c r="B170" s="103"/>
    </row>
    <row r="171" spans="1:2" s="321" customFormat="1" x14ac:dyDescent="0.25">
      <c r="A171" s="103" t="s">
        <v>848</v>
      </c>
      <c r="B171" s="103"/>
    </row>
    <row r="172" spans="1:2" s="321" customFormat="1" x14ac:dyDescent="0.25">
      <c r="A172" s="103" t="s">
        <v>1016</v>
      </c>
      <c r="B172" s="103"/>
    </row>
    <row r="173" spans="1:2" s="321" customFormat="1" x14ac:dyDescent="0.25">
      <c r="A173" s="103" t="s">
        <v>915</v>
      </c>
      <c r="B173" s="103"/>
    </row>
    <row r="174" spans="1:2" s="321" customFormat="1" x14ac:dyDescent="0.25">
      <c r="A174" s="103" t="s">
        <v>1002</v>
      </c>
      <c r="B174" s="103"/>
    </row>
    <row r="175" spans="1:2" s="321" customFormat="1" x14ac:dyDescent="0.25">
      <c r="A175" s="103" t="s">
        <v>1015</v>
      </c>
      <c r="B175" s="103"/>
    </row>
    <row r="176" spans="1:2" s="321" customFormat="1" x14ac:dyDescent="0.25">
      <c r="A176" s="103" t="s">
        <v>1216</v>
      </c>
      <c r="B176" s="103"/>
    </row>
    <row r="177" spans="1:2" s="321" customFormat="1" x14ac:dyDescent="0.25">
      <c r="A177" s="103" t="s">
        <v>870</v>
      </c>
      <c r="B177" s="103"/>
    </row>
    <row r="178" spans="1:2" s="321" customFormat="1" x14ac:dyDescent="0.25">
      <c r="A178" s="103" t="s">
        <v>847</v>
      </c>
      <c r="B178" s="103"/>
    </row>
    <row r="179" spans="1:2" s="321" customFormat="1" x14ac:dyDescent="0.25">
      <c r="A179" s="103" t="s">
        <v>1025</v>
      </c>
      <c r="B179" s="103"/>
    </row>
    <row r="180" spans="1:2" s="321" customFormat="1" x14ac:dyDescent="0.25">
      <c r="A180" s="103" t="s">
        <v>859</v>
      </c>
      <c r="B180" s="103"/>
    </row>
    <row r="181" spans="1:2" s="321" customFormat="1" x14ac:dyDescent="0.25">
      <c r="A181" s="103" t="s">
        <v>1137</v>
      </c>
      <c r="B181" s="103"/>
    </row>
    <row r="182" spans="1:2" s="321" customFormat="1" x14ac:dyDescent="0.25">
      <c r="A182" s="103" t="s">
        <v>1099</v>
      </c>
      <c r="B182" s="103"/>
    </row>
    <row r="183" spans="1:2" s="321" customFormat="1" x14ac:dyDescent="0.25">
      <c r="A183" s="103" t="s">
        <v>1098</v>
      </c>
      <c r="B183" s="103"/>
    </row>
    <row r="184" spans="1:2" s="321" customFormat="1" x14ac:dyDescent="0.25">
      <c r="A184" s="103" t="s">
        <v>1233</v>
      </c>
      <c r="B184" s="103"/>
    </row>
    <row r="185" spans="1:2" s="321" customFormat="1" x14ac:dyDescent="0.25">
      <c r="A185" s="103" t="s">
        <v>799</v>
      </c>
      <c r="B185" s="103"/>
    </row>
    <row r="186" spans="1:2" s="321" customFormat="1" x14ac:dyDescent="0.25">
      <c r="A186" s="103" t="s">
        <v>948</v>
      </c>
      <c r="B186" s="103"/>
    </row>
    <row r="187" spans="1:2" s="321" customFormat="1" x14ac:dyDescent="0.25">
      <c r="A187" s="103" t="s">
        <v>1205</v>
      </c>
      <c r="B187" s="103"/>
    </row>
    <row r="188" spans="1:2" s="321" customFormat="1" x14ac:dyDescent="0.25">
      <c r="A188" s="103" t="s">
        <v>1097</v>
      </c>
      <c r="B188" s="103"/>
    </row>
    <row r="189" spans="1:2" s="321" customFormat="1" x14ac:dyDescent="0.25">
      <c r="A189" s="103" t="s">
        <v>914</v>
      </c>
      <c r="B189" s="103"/>
    </row>
    <row r="190" spans="1:2" s="321" customFormat="1" x14ac:dyDescent="0.25">
      <c r="A190" s="103" t="s">
        <v>1096</v>
      </c>
      <c r="B190" s="103"/>
    </row>
    <row r="191" spans="1:2" s="321" customFormat="1" x14ac:dyDescent="0.25">
      <c r="A191" s="103" t="s">
        <v>913</v>
      </c>
      <c r="B191" s="103"/>
    </row>
    <row r="192" spans="1:2" s="321" customFormat="1" x14ac:dyDescent="0.25">
      <c r="A192" s="103" t="s">
        <v>1329</v>
      </c>
      <c r="B192" s="103"/>
    </row>
    <row r="193" spans="1:2" s="321" customFormat="1" x14ac:dyDescent="0.25">
      <c r="A193" s="103" t="s">
        <v>925</v>
      </c>
      <c r="B193" s="103"/>
    </row>
    <row r="194" spans="1:2" s="321" customFormat="1" x14ac:dyDescent="0.25">
      <c r="A194" s="103" t="s">
        <v>1157</v>
      </c>
      <c r="B194" s="103"/>
    </row>
    <row r="195" spans="1:2" s="321" customFormat="1" x14ac:dyDescent="0.25">
      <c r="A195" s="103" t="s">
        <v>792</v>
      </c>
      <c r="B195" s="103"/>
    </row>
    <row r="196" spans="1:2" s="321" customFormat="1" x14ac:dyDescent="0.25">
      <c r="A196" s="103" t="s">
        <v>643</v>
      </c>
      <c r="B196" s="103"/>
    </row>
    <row r="197" spans="1:2" s="321" customFormat="1" x14ac:dyDescent="0.25">
      <c r="A197" s="103" t="s">
        <v>988</v>
      </c>
      <c r="B197" s="103"/>
    </row>
    <row r="198" spans="1:2" s="321" customFormat="1" x14ac:dyDescent="0.25">
      <c r="A198" s="103" t="s">
        <v>1095</v>
      </c>
      <c r="B198" s="103"/>
    </row>
    <row r="199" spans="1:2" s="321" customFormat="1" x14ac:dyDescent="0.25">
      <c r="A199" s="103" t="s">
        <v>1182</v>
      </c>
      <c r="B199" s="103"/>
    </row>
    <row r="200" spans="1:2" s="321" customFormat="1" x14ac:dyDescent="0.25">
      <c r="A200" s="103" t="s">
        <v>1156</v>
      </c>
      <c r="B200" s="103"/>
    </row>
    <row r="201" spans="1:2" s="321" customFormat="1" x14ac:dyDescent="0.25">
      <c r="A201" s="103" t="s">
        <v>892</v>
      </c>
      <c r="B201" s="103"/>
    </row>
    <row r="202" spans="1:2" s="321" customFormat="1" x14ac:dyDescent="0.25">
      <c r="A202" s="103" t="s">
        <v>633</v>
      </c>
      <c r="B202" s="103"/>
    </row>
    <row r="203" spans="1:2" s="321" customFormat="1" x14ac:dyDescent="0.25">
      <c r="A203" s="103" t="s">
        <v>947</v>
      </c>
      <c r="B203" s="103"/>
    </row>
    <row r="204" spans="1:2" s="321" customFormat="1" x14ac:dyDescent="0.25">
      <c r="A204" s="103" t="s">
        <v>946</v>
      </c>
      <c r="B204" s="103"/>
    </row>
    <row r="205" spans="1:2" s="321" customFormat="1" x14ac:dyDescent="0.25">
      <c r="A205" s="103" t="s">
        <v>1094</v>
      </c>
      <c r="B205" s="101"/>
    </row>
    <row r="206" spans="1:2" s="321" customFormat="1" x14ac:dyDescent="0.25">
      <c r="A206" s="103" t="s">
        <v>1093</v>
      </c>
    </row>
    <row r="207" spans="1:2" s="321" customFormat="1" x14ac:dyDescent="0.25">
      <c r="A207" s="103" t="s">
        <v>1152</v>
      </c>
    </row>
    <row r="208" spans="1:2" s="321" customFormat="1" x14ac:dyDescent="0.25">
      <c r="A208" s="103" t="s">
        <v>1223</v>
      </c>
    </row>
    <row r="209" spans="1:2" s="321" customFormat="1" x14ac:dyDescent="0.25">
      <c r="A209" s="103" t="s">
        <v>987</v>
      </c>
    </row>
    <row r="210" spans="1:2" s="321" customFormat="1" x14ac:dyDescent="0.25">
      <c r="A210" s="103" t="s">
        <v>1092</v>
      </c>
      <c r="B210" s="101"/>
    </row>
    <row r="211" spans="1:2" s="321" customFormat="1" x14ac:dyDescent="0.25">
      <c r="A211" s="103" t="s">
        <v>928</v>
      </c>
    </row>
    <row r="212" spans="1:2" s="321" customFormat="1" x14ac:dyDescent="0.25">
      <c r="A212" s="103" t="s">
        <v>1222</v>
      </c>
    </row>
    <row r="213" spans="1:2" s="321" customFormat="1" x14ac:dyDescent="0.25">
      <c r="A213" s="103" t="s">
        <v>1346</v>
      </c>
    </row>
    <row r="214" spans="1:2" s="321" customFormat="1" x14ac:dyDescent="0.25">
      <c r="A214" s="103" t="s">
        <v>1181</v>
      </c>
    </row>
    <row r="215" spans="1:2" s="321" customFormat="1" x14ac:dyDescent="0.25">
      <c r="A215" s="103" t="s">
        <v>624</v>
      </c>
      <c r="B215" s="101"/>
    </row>
    <row r="216" spans="1:2" s="321" customFormat="1" x14ac:dyDescent="0.25">
      <c r="A216" s="103" t="s">
        <v>1014</v>
      </c>
    </row>
    <row r="217" spans="1:2" s="321" customFormat="1" x14ac:dyDescent="0.25">
      <c r="A217" s="103" t="s">
        <v>611</v>
      </c>
    </row>
    <row r="218" spans="1:2" s="321" customFormat="1" x14ac:dyDescent="0.25">
      <c r="A218" s="103" t="s">
        <v>1180</v>
      </c>
    </row>
    <row r="219" spans="1:2" s="321" customFormat="1" x14ac:dyDescent="0.25">
      <c r="A219" s="103" t="s">
        <v>1091</v>
      </c>
    </row>
    <row r="220" spans="1:2" s="321" customFormat="1" x14ac:dyDescent="0.25">
      <c r="A220" s="103" t="s">
        <v>986</v>
      </c>
      <c r="B220" s="103"/>
    </row>
    <row r="221" spans="1:2" s="321" customFormat="1" x14ac:dyDescent="0.25">
      <c r="A221" s="103" t="s">
        <v>1090</v>
      </c>
      <c r="B221" s="103"/>
    </row>
    <row r="222" spans="1:2" s="321" customFormat="1" x14ac:dyDescent="0.25">
      <c r="A222" s="103" t="s">
        <v>891</v>
      </c>
      <c r="B222" s="103"/>
    </row>
    <row r="223" spans="1:2" s="321" customFormat="1" x14ac:dyDescent="0.25">
      <c r="A223" s="103" t="s">
        <v>1089</v>
      </c>
      <c r="B223" s="103"/>
    </row>
    <row r="224" spans="1:2" s="321" customFormat="1" x14ac:dyDescent="0.25">
      <c r="A224" s="103" t="s">
        <v>985</v>
      </c>
      <c r="B224" s="103"/>
    </row>
    <row r="225" spans="1:2" s="321" customFormat="1" x14ac:dyDescent="0.25">
      <c r="A225" s="103" t="s">
        <v>1088</v>
      </c>
      <c r="B225" s="103"/>
    </row>
    <row r="226" spans="1:2" s="321" customFormat="1" x14ac:dyDescent="0.25">
      <c r="A226" s="103" t="s">
        <v>945</v>
      </c>
      <c r="B226" s="103"/>
    </row>
    <row r="227" spans="1:2" s="321" customFormat="1" x14ac:dyDescent="0.25">
      <c r="A227" s="103" t="s">
        <v>1087</v>
      </c>
      <c r="B227" s="103"/>
    </row>
    <row r="228" spans="1:2" s="321" customFormat="1" x14ac:dyDescent="0.25">
      <c r="A228" s="103" t="s">
        <v>1204</v>
      </c>
      <c r="B228" s="103"/>
    </row>
    <row r="229" spans="1:2" s="321" customFormat="1" x14ac:dyDescent="0.25">
      <c r="A229" s="103" t="s">
        <v>984</v>
      </c>
      <c r="B229" s="103"/>
    </row>
    <row r="230" spans="1:2" s="321" customFormat="1" x14ac:dyDescent="0.25">
      <c r="A230" s="103" t="s">
        <v>983</v>
      </c>
      <c r="B230" s="103"/>
    </row>
    <row r="231" spans="1:2" s="321" customFormat="1" x14ac:dyDescent="0.25">
      <c r="A231" s="103" t="s">
        <v>982</v>
      </c>
      <c r="B231" s="103"/>
    </row>
    <row r="232" spans="1:2" s="321" customFormat="1" x14ac:dyDescent="0.25">
      <c r="A232" s="103" t="s">
        <v>981</v>
      </c>
      <c r="B232" s="103"/>
    </row>
    <row r="233" spans="1:2" s="321" customFormat="1" x14ac:dyDescent="0.25">
      <c r="A233" s="103" t="s">
        <v>607</v>
      </c>
      <c r="B233" s="103"/>
    </row>
    <row r="234" spans="1:2" s="321" customFormat="1" x14ac:dyDescent="0.25">
      <c r="A234" s="103" t="s">
        <v>944</v>
      </c>
      <c r="B234" s="103"/>
    </row>
    <row r="235" spans="1:2" s="321" customFormat="1" x14ac:dyDescent="0.25">
      <c r="A235" s="103" t="s">
        <v>980</v>
      </c>
      <c r="B235" s="103"/>
    </row>
    <row r="236" spans="1:2" s="321" customFormat="1" x14ac:dyDescent="0.25">
      <c r="A236" s="103" t="s">
        <v>1132</v>
      </c>
      <c r="B236" s="103"/>
    </row>
    <row r="237" spans="1:2" s="321" customFormat="1" x14ac:dyDescent="0.25">
      <c r="A237" s="103" t="s">
        <v>1086</v>
      </c>
      <c r="B237" s="103"/>
    </row>
    <row r="238" spans="1:2" s="321" customFormat="1" x14ac:dyDescent="0.25">
      <c r="A238" s="103" t="s">
        <v>1085</v>
      </c>
      <c r="B238" s="103"/>
    </row>
    <row r="239" spans="1:2" s="321" customFormat="1" x14ac:dyDescent="0.25">
      <c r="A239" s="103" t="s">
        <v>1038</v>
      </c>
      <c r="B239" s="103"/>
    </row>
    <row r="240" spans="1:2" s="321" customFormat="1" x14ac:dyDescent="0.25">
      <c r="A240" s="103" t="s">
        <v>604</v>
      </c>
      <c r="B240" s="103"/>
    </row>
    <row r="241" spans="1:2" s="321" customFormat="1" x14ac:dyDescent="0.25">
      <c r="A241" s="103" t="s">
        <v>880</v>
      </c>
      <c r="B241" s="103"/>
    </row>
    <row r="242" spans="1:2" s="321" customFormat="1" x14ac:dyDescent="0.25">
      <c r="A242" s="103" t="s">
        <v>1084</v>
      </c>
      <c r="B242" s="103"/>
    </row>
    <row r="243" spans="1:2" s="321" customFormat="1" x14ac:dyDescent="0.25">
      <c r="A243" s="103" t="s">
        <v>890</v>
      </c>
      <c r="B243" s="103"/>
    </row>
    <row r="244" spans="1:2" s="321" customFormat="1" x14ac:dyDescent="0.25">
      <c r="A244" s="103" t="s">
        <v>1135</v>
      </c>
      <c r="B244" s="103"/>
    </row>
    <row r="245" spans="1:2" s="321" customFormat="1" x14ac:dyDescent="0.25">
      <c r="A245" s="103" t="s">
        <v>962</v>
      </c>
      <c r="B245" s="103"/>
    </row>
    <row r="246" spans="1:2" s="321" customFormat="1" x14ac:dyDescent="0.25">
      <c r="A246" s="103" t="s">
        <v>774</v>
      </c>
      <c r="B246" s="103"/>
    </row>
    <row r="247" spans="1:2" s="321" customFormat="1" x14ac:dyDescent="0.25">
      <c r="A247" s="103" t="s">
        <v>783</v>
      </c>
      <c r="B247" s="103"/>
    </row>
    <row r="248" spans="1:2" s="321" customFormat="1" x14ac:dyDescent="0.25">
      <c r="A248" s="103" t="s">
        <v>1232</v>
      </c>
      <c r="B248" s="103"/>
    </row>
    <row r="249" spans="1:2" s="321" customFormat="1" x14ac:dyDescent="0.25">
      <c r="A249" s="103" t="s">
        <v>1024</v>
      </c>
      <c r="B249" s="103"/>
    </row>
    <row r="250" spans="1:2" s="321" customFormat="1" x14ac:dyDescent="0.25">
      <c r="A250" s="103" t="s">
        <v>879</v>
      </c>
      <c r="B250" s="103"/>
    </row>
    <row r="251" spans="1:2" s="321" customFormat="1" x14ac:dyDescent="0.25">
      <c r="A251" s="103" t="s">
        <v>912</v>
      </c>
      <c r="B251" s="103"/>
    </row>
    <row r="252" spans="1:2" s="321" customFormat="1" x14ac:dyDescent="0.25">
      <c r="A252" s="103" t="s">
        <v>1083</v>
      </c>
      <c r="B252" s="103"/>
    </row>
    <row r="253" spans="1:2" s="321" customFormat="1" x14ac:dyDescent="0.25">
      <c r="A253" s="103" t="s">
        <v>846</v>
      </c>
      <c r="B253" s="103"/>
    </row>
    <row r="254" spans="1:2" s="321" customFormat="1" x14ac:dyDescent="0.25">
      <c r="A254" s="103" t="s">
        <v>1082</v>
      </c>
      <c r="B254" s="103"/>
    </row>
    <row r="255" spans="1:2" s="321" customFormat="1" x14ac:dyDescent="0.25">
      <c r="A255" s="103" t="s">
        <v>1322</v>
      </c>
      <c r="B255" s="103"/>
    </row>
    <row r="256" spans="1:2" s="321" customFormat="1" x14ac:dyDescent="0.25">
      <c r="A256" s="103" t="s">
        <v>979</v>
      </c>
      <c r="B256" s="103"/>
    </row>
    <row r="257" spans="1:2" s="321" customFormat="1" x14ac:dyDescent="0.25">
      <c r="A257" s="103" t="s">
        <v>839</v>
      </c>
      <c r="B257" s="103"/>
    </row>
    <row r="258" spans="1:2" s="321" customFormat="1" x14ac:dyDescent="0.25">
      <c r="A258" s="103" t="s">
        <v>1332</v>
      </c>
      <c r="B258" s="103"/>
    </row>
    <row r="259" spans="1:2" s="321" customFormat="1" x14ac:dyDescent="0.25">
      <c r="A259" s="103" t="s">
        <v>1043</v>
      </c>
      <c r="B259" s="103"/>
    </row>
    <row r="260" spans="1:2" s="321" customFormat="1" x14ac:dyDescent="0.25">
      <c r="A260" s="103" t="s">
        <v>552</v>
      </c>
      <c r="B260" s="103"/>
    </row>
    <row r="261" spans="1:2" s="321" customFormat="1" x14ac:dyDescent="0.25">
      <c r="A261" s="103" t="s">
        <v>1023</v>
      </c>
      <c r="B261" s="103"/>
    </row>
    <row r="262" spans="1:2" s="321" customFormat="1" x14ac:dyDescent="0.25">
      <c r="A262" s="103" t="s">
        <v>1333</v>
      </c>
      <c r="B262" s="103"/>
    </row>
    <row r="263" spans="1:2" s="321" customFormat="1" x14ac:dyDescent="0.25">
      <c r="A263" s="103" t="s">
        <v>820</v>
      </c>
      <c r="B263" s="103"/>
    </row>
    <row r="264" spans="1:2" s="321" customFormat="1" x14ac:dyDescent="0.25">
      <c r="A264" s="103" t="s">
        <v>1081</v>
      </c>
      <c r="B264" s="103"/>
    </row>
    <row r="265" spans="1:2" s="321" customFormat="1" x14ac:dyDescent="0.25">
      <c r="A265" s="103" t="s">
        <v>1040</v>
      </c>
      <c r="B265" s="103"/>
    </row>
    <row r="266" spans="1:2" s="321" customFormat="1" x14ac:dyDescent="0.25">
      <c r="A266" s="103" t="s">
        <v>509</v>
      </c>
      <c r="B266" s="103"/>
    </row>
    <row r="267" spans="1:2" s="321" customFormat="1" x14ac:dyDescent="0.25">
      <c r="A267" s="103" t="s">
        <v>1080</v>
      </c>
      <c r="B267" s="103"/>
    </row>
    <row r="268" spans="1:2" s="321" customFormat="1" x14ac:dyDescent="0.25">
      <c r="A268" s="103" t="s">
        <v>1320</v>
      </c>
      <c r="B268" s="103"/>
    </row>
    <row r="269" spans="1:2" s="321" customFormat="1" x14ac:dyDescent="0.25">
      <c r="A269" s="103" t="s">
        <v>1079</v>
      </c>
      <c r="B269" s="103"/>
    </row>
    <row r="270" spans="1:2" s="321" customFormat="1" x14ac:dyDescent="0.25">
      <c r="A270" s="103" t="s">
        <v>878</v>
      </c>
      <c r="B270" s="103"/>
    </row>
    <row r="271" spans="1:2" s="321" customFormat="1" x14ac:dyDescent="0.25">
      <c r="A271" s="103" t="s">
        <v>1147</v>
      </c>
      <c r="B271" s="103"/>
    </row>
    <row r="272" spans="1:2" s="321" customFormat="1" x14ac:dyDescent="0.25">
      <c r="A272" s="103" t="s">
        <v>503</v>
      </c>
      <c r="B272" s="103"/>
    </row>
    <row r="273" spans="1:2" s="321" customFormat="1" x14ac:dyDescent="0.25">
      <c r="A273" s="103" t="s">
        <v>1013</v>
      </c>
      <c r="B273" s="103"/>
    </row>
    <row r="274" spans="1:2" s="321" customFormat="1" x14ac:dyDescent="0.25">
      <c r="A274" s="103" t="s">
        <v>1337</v>
      </c>
      <c r="B274" s="101"/>
    </row>
    <row r="275" spans="1:2" s="321" customFormat="1" x14ac:dyDescent="0.25">
      <c r="A275" s="103" t="s">
        <v>1203</v>
      </c>
    </row>
    <row r="276" spans="1:2" s="321" customFormat="1" x14ac:dyDescent="0.25">
      <c r="A276" s="103" t="s">
        <v>751</v>
      </c>
    </row>
    <row r="277" spans="1:2" s="321" customFormat="1" x14ac:dyDescent="0.25">
      <c r="A277" s="103" t="s">
        <v>1078</v>
      </c>
    </row>
    <row r="278" spans="1:2" s="321" customFormat="1" x14ac:dyDescent="0.25">
      <c r="A278" s="103" t="s">
        <v>1314</v>
      </c>
    </row>
    <row r="279" spans="1:2" s="321" customFormat="1" x14ac:dyDescent="0.25">
      <c r="A279" s="103" t="s">
        <v>493</v>
      </c>
      <c r="B279" s="103"/>
    </row>
    <row r="280" spans="1:2" s="321" customFormat="1" x14ac:dyDescent="0.25">
      <c r="A280" s="103" t="s">
        <v>1179</v>
      </c>
      <c r="B280" s="103"/>
    </row>
    <row r="281" spans="1:2" s="321" customFormat="1" x14ac:dyDescent="0.25">
      <c r="A281" s="103" t="s">
        <v>943</v>
      </c>
      <c r="B281" s="103"/>
    </row>
    <row r="282" spans="1:2" s="321" customFormat="1" x14ac:dyDescent="0.25">
      <c r="A282" s="103" t="s">
        <v>858</v>
      </c>
      <c r="B282" s="103"/>
    </row>
    <row r="283" spans="1:2" s="321" customFormat="1" x14ac:dyDescent="0.25">
      <c r="A283" s="103" t="s">
        <v>1022</v>
      </c>
      <c r="B283" s="103"/>
    </row>
    <row r="284" spans="1:2" s="321" customFormat="1" x14ac:dyDescent="0.25">
      <c r="A284" s="103" t="s">
        <v>481</v>
      </c>
      <c r="B284" s="103"/>
    </row>
    <row r="285" spans="1:2" s="321" customFormat="1" x14ac:dyDescent="0.25">
      <c r="A285" s="103" t="s">
        <v>1037</v>
      </c>
      <c r="B285" s="103"/>
    </row>
    <row r="286" spans="1:2" s="321" customFormat="1" x14ac:dyDescent="0.25">
      <c r="A286" s="103" t="s">
        <v>857</v>
      </c>
      <c r="B286" s="103"/>
    </row>
    <row r="287" spans="1:2" s="321" customFormat="1" x14ac:dyDescent="0.25">
      <c r="A287" s="103" t="s">
        <v>838</v>
      </c>
      <c r="B287" s="103"/>
    </row>
    <row r="288" spans="1:2" s="321" customFormat="1" x14ac:dyDescent="0.25">
      <c r="A288" s="103" t="s">
        <v>978</v>
      </c>
      <c r="B288" s="103"/>
    </row>
    <row r="289" spans="1:2" s="321" customFormat="1" x14ac:dyDescent="0.25">
      <c r="A289" s="103" t="s">
        <v>791</v>
      </c>
      <c r="B289" s="103"/>
    </row>
    <row r="290" spans="1:2" s="321" customFormat="1" x14ac:dyDescent="0.25">
      <c r="A290" s="103" t="s">
        <v>477</v>
      </c>
      <c r="B290" s="103"/>
    </row>
    <row r="291" spans="1:2" s="321" customFormat="1" x14ac:dyDescent="0.25">
      <c r="A291" s="103" t="s">
        <v>474</v>
      </c>
      <c r="B291" s="103"/>
    </row>
    <row r="292" spans="1:2" s="321" customFormat="1" x14ac:dyDescent="0.25">
      <c r="A292" s="103" t="s">
        <v>1077</v>
      </c>
      <c r="B292" s="103"/>
    </row>
    <row r="293" spans="1:2" s="321" customFormat="1" x14ac:dyDescent="0.25">
      <c r="A293" s="103" t="s">
        <v>815</v>
      </c>
      <c r="B293" s="103"/>
    </row>
    <row r="294" spans="1:2" s="321" customFormat="1" x14ac:dyDescent="0.25">
      <c r="A294" s="103" t="s">
        <v>911</v>
      </c>
      <c r="B294" s="103"/>
    </row>
    <row r="295" spans="1:2" s="321" customFormat="1" x14ac:dyDescent="0.25">
      <c r="A295" s="103" t="s">
        <v>837</v>
      </c>
      <c r="B295" s="103"/>
    </row>
    <row r="296" spans="1:2" s="321" customFormat="1" x14ac:dyDescent="0.25">
      <c r="A296" s="103" t="s">
        <v>1076</v>
      </c>
      <c r="B296" s="103"/>
    </row>
    <row r="297" spans="1:2" s="321" customFormat="1" x14ac:dyDescent="0.25">
      <c r="A297" s="103" t="s">
        <v>1008</v>
      </c>
      <c r="B297" s="103"/>
    </row>
    <row r="298" spans="1:2" s="321" customFormat="1" x14ac:dyDescent="0.25">
      <c r="A298" s="103" t="s">
        <v>467</v>
      </c>
      <c r="B298" s="103"/>
    </row>
    <row r="299" spans="1:2" s="321" customFormat="1" x14ac:dyDescent="0.25">
      <c r="A299" s="103" t="s">
        <v>1075</v>
      </c>
      <c r="B299" s="103"/>
    </row>
    <row r="300" spans="1:2" s="321" customFormat="1" x14ac:dyDescent="0.25">
      <c r="A300" s="103" t="s">
        <v>765</v>
      </c>
      <c r="B300" s="103"/>
    </row>
    <row r="301" spans="1:2" s="321" customFormat="1" x14ac:dyDescent="0.25">
      <c r="A301" s="103" t="s">
        <v>1202</v>
      </c>
      <c r="B301" s="103"/>
    </row>
    <row r="302" spans="1:2" s="321" customFormat="1" x14ac:dyDescent="0.25">
      <c r="A302" s="103" t="s">
        <v>942</v>
      </c>
      <c r="B302" s="101"/>
    </row>
    <row r="303" spans="1:2" s="321" customFormat="1" x14ac:dyDescent="0.25">
      <c r="A303" s="103" t="s">
        <v>836</v>
      </c>
    </row>
    <row r="304" spans="1:2" s="321" customFormat="1" x14ac:dyDescent="0.25">
      <c r="A304" s="103" t="s">
        <v>869</v>
      </c>
    </row>
    <row r="305" spans="1:2" s="321" customFormat="1" x14ac:dyDescent="0.25">
      <c r="A305" s="103" t="s">
        <v>814</v>
      </c>
    </row>
    <row r="306" spans="1:2" s="321" customFormat="1" x14ac:dyDescent="0.25">
      <c r="A306" s="103" t="s">
        <v>835</v>
      </c>
    </row>
    <row r="307" spans="1:2" s="321" customFormat="1" x14ac:dyDescent="0.25">
      <c r="A307" s="103" t="s">
        <v>941</v>
      </c>
      <c r="B307" s="103"/>
    </row>
    <row r="308" spans="1:2" s="321" customFormat="1" x14ac:dyDescent="0.25">
      <c r="A308" s="103" t="s">
        <v>1003</v>
      </c>
      <c r="B308" s="103"/>
    </row>
    <row r="309" spans="1:2" s="321" customFormat="1" x14ac:dyDescent="0.25">
      <c r="A309" s="103" t="s">
        <v>457</v>
      </c>
      <c r="B309" s="103"/>
    </row>
    <row r="310" spans="1:2" s="321" customFormat="1" x14ac:dyDescent="0.25">
      <c r="A310" s="103" t="s">
        <v>889</v>
      </c>
      <c r="B310" s="103"/>
    </row>
    <row r="311" spans="1:2" s="321" customFormat="1" x14ac:dyDescent="0.25">
      <c r="A311" s="103" t="s">
        <v>910</v>
      </c>
      <c r="B311" s="103"/>
    </row>
    <row r="312" spans="1:2" s="321" customFormat="1" x14ac:dyDescent="0.25">
      <c r="A312" s="103" t="s">
        <v>1001</v>
      </c>
      <c r="B312" s="103"/>
    </row>
    <row r="313" spans="1:2" s="321" customFormat="1" x14ac:dyDescent="0.25">
      <c r="A313" s="103" t="s">
        <v>452</v>
      </c>
      <c r="B313" s="103"/>
    </row>
    <row r="314" spans="1:2" s="321" customFormat="1" x14ac:dyDescent="0.25">
      <c r="A314" s="103" t="s">
        <v>1231</v>
      </c>
      <c r="B314" s="103"/>
    </row>
    <row r="315" spans="1:2" s="321" customFormat="1" x14ac:dyDescent="0.25">
      <c r="A315" s="103" t="s">
        <v>790</v>
      </c>
      <c r="B315" s="101"/>
    </row>
    <row r="316" spans="1:2" s="321" customFormat="1" x14ac:dyDescent="0.25">
      <c r="A316" s="103" t="s">
        <v>977</v>
      </c>
    </row>
    <row r="317" spans="1:2" s="321" customFormat="1" x14ac:dyDescent="0.25">
      <c r="A317" s="103" t="s">
        <v>940</v>
      </c>
    </row>
    <row r="318" spans="1:2" s="321" customFormat="1" x14ac:dyDescent="0.25">
      <c r="A318" s="103" t="s">
        <v>1074</v>
      </c>
    </row>
    <row r="319" spans="1:2" s="321" customFormat="1" x14ac:dyDescent="0.25">
      <c r="A319" s="103" t="s">
        <v>1036</v>
      </c>
      <c r="B319" s="103"/>
    </row>
    <row r="320" spans="1:2" s="321" customFormat="1" x14ac:dyDescent="0.25">
      <c r="A320" s="103" t="s">
        <v>789</v>
      </c>
      <c r="B320" s="103"/>
    </row>
    <row r="321" spans="1:2" s="321" customFormat="1" x14ac:dyDescent="0.25">
      <c r="A321" s="103" t="s">
        <v>1230</v>
      </c>
      <c r="B321" s="103"/>
    </row>
    <row r="322" spans="1:2" s="321" customFormat="1" x14ac:dyDescent="0.25">
      <c r="A322" s="103" t="s">
        <v>1201</v>
      </c>
      <c r="B322" s="103"/>
    </row>
    <row r="323" spans="1:2" s="321" customFormat="1" x14ac:dyDescent="0.25">
      <c r="A323" s="103" t="s">
        <v>888</v>
      </c>
      <c r="B323" s="103"/>
    </row>
    <row r="324" spans="1:2" s="321" customFormat="1" x14ac:dyDescent="0.25">
      <c r="A324" s="103" t="s">
        <v>764</v>
      </c>
      <c r="B324" s="103"/>
    </row>
    <row r="325" spans="1:2" s="321" customFormat="1" x14ac:dyDescent="0.25">
      <c r="A325" s="103" t="s">
        <v>909</v>
      </c>
      <c r="B325" s="103"/>
    </row>
    <row r="326" spans="1:2" s="321" customFormat="1" x14ac:dyDescent="0.25">
      <c r="A326" s="103" t="s">
        <v>966</v>
      </c>
      <c r="B326" s="103"/>
    </row>
    <row r="327" spans="1:2" s="321" customFormat="1" x14ac:dyDescent="0.25">
      <c r="A327" s="103" t="s">
        <v>426</v>
      </c>
      <c r="B327" s="103"/>
    </row>
    <row r="328" spans="1:2" s="321" customFormat="1" x14ac:dyDescent="0.25">
      <c r="A328" s="103" t="s">
        <v>1178</v>
      </c>
      <c r="B328" s="103"/>
    </row>
    <row r="329" spans="1:2" s="321" customFormat="1" x14ac:dyDescent="0.25">
      <c r="A329" s="103" t="s">
        <v>1200</v>
      </c>
      <c r="B329" s="103"/>
    </row>
    <row r="330" spans="1:2" s="321" customFormat="1" x14ac:dyDescent="0.25">
      <c r="A330" s="103" t="s">
        <v>1172</v>
      </c>
      <c r="B330" s="103"/>
    </row>
    <row r="331" spans="1:2" s="321" customFormat="1" x14ac:dyDescent="0.25">
      <c r="A331" s="103" t="s">
        <v>1215</v>
      </c>
      <c r="B331" s="103"/>
    </row>
    <row r="332" spans="1:2" s="321" customFormat="1" x14ac:dyDescent="0.25">
      <c r="A332" s="103" t="s">
        <v>763</v>
      </c>
      <c r="B332" s="103"/>
    </row>
    <row r="333" spans="1:2" s="321" customFormat="1" x14ac:dyDescent="0.25">
      <c r="A333" s="103" t="s">
        <v>1012</v>
      </c>
      <c r="B333" s="103"/>
    </row>
    <row r="334" spans="1:2" s="321" customFormat="1" x14ac:dyDescent="0.25">
      <c r="A334" s="103" t="s">
        <v>856</v>
      </c>
      <c r="B334" s="103"/>
    </row>
    <row r="335" spans="1:2" s="321" customFormat="1" x14ac:dyDescent="0.25">
      <c r="A335" s="103" t="s">
        <v>939</v>
      </c>
      <c r="B335" s="103"/>
    </row>
    <row r="336" spans="1:2" s="321" customFormat="1" x14ac:dyDescent="0.25">
      <c r="A336" s="103" t="s">
        <v>938</v>
      </c>
      <c r="B336" s="103"/>
    </row>
    <row r="337" spans="1:2" s="321" customFormat="1" x14ac:dyDescent="0.25">
      <c r="A337" s="103" t="s">
        <v>1073</v>
      </c>
      <c r="B337" s="103"/>
    </row>
    <row r="338" spans="1:2" s="321" customFormat="1" x14ac:dyDescent="0.25">
      <c r="A338" s="103" t="s">
        <v>834</v>
      </c>
      <c r="B338" s="103"/>
    </row>
    <row r="339" spans="1:2" s="321" customFormat="1" x14ac:dyDescent="0.25">
      <c r="A339" s="103" t="s">
        <v>1072</v>
      </c>
      <c r="B339" s="103"/>
    </row>
    <row r="340" spans="1:2" s="321" customFormat="1" x14ac:dyDescent="0.25">
      <c r="A340" s="103" t="s">
        <v>1312</v>
      </c>
      <c r="B340" s="103"/>
    </row>
    <row r="341" spans="1:2" s="321" customFormat="1" x14ac:dyDescent="0.25">
      <c r="A341" s="103" t="s">
        <v>1071</v>
      </c>
      <c r="B341" s="103"/>
    </row>
    <row r="342" spans="1:2" s="321" customFormat="1" x14ac:dyDescent="0.25">
      <c r="A342" s="103" t="s">
        <v>1177</v>
      </c>
      <c r="B342" s="103"/>
    </row>
    <row r="343" spans="1:2" s="321" customFormat="1" x14ac:dyDescent="0.25">
      <c r="A343" s="103" t="s">
        <v>1070</v>
      </c>
      <c r="B343" s="103"/>
    </row>
    <row r="344" spans="1:2" s="321" customFormat="1" x14ac:dyDescent="0.25">
      <c r="A344" s="103" t="s">
        <v>868</v>
      </c>
      <c r="B344" s="103"/>
    </row>
    <row r="345" spans="1:2" s="321" customFormat="1" x14ac:dyDescent="0.25">
      <c r="A345" s="103" t="s">
        <v>788</v>
      </c>
      <c r="B345" s="103"/>
    </row>
    <row r="346" spans="1:2" s="321" customFormat="1" x14ac:dyDescent="0.25">
      <c r="A346" s="103" t="s">
        <v>937</v>
      </c>
      <c r="B346" s="103"/>
    </row>
    <row r="347" spans="1:2" s="321" customFormat="1" x14ac:dyDescent="0.25">
      <c r="A347" s="103" t="s">
        <v>798</v>
      </c>
      <c r="B347" s="103"/>
    </row>
    <row r="348" spans="1:2" s="321" customFormat="1" x14ac:dyDescent="0.25">
      <c r="A348" s="103" t="s">
        <v>1069</v>
      </c>
      <c r="B348" s="103"/>
    </row>
    <row r="349" spans="1:2" s="321" customFormat="1" x14ac:dyDescent="0.25">
      <c r="A349" s="103" t="s">
        <v>1229</v>
      </c>
      <c r="B349" s="103"/>
    </row>
    <row r="350" spans="1:2" s="321" customFormat="1" x14ac:dyDescent="0.25">
      <c r="A350" s="103" t="s">
        <v>1199</v>
      </c>
      <c r="B350" s="103"/>
    </row>
    <row r="351" spans="1:2" s="321" customFormat="1" x14ac:dyDescent="0.25">
      <c r="A351" s="103" t="s">
        <v>867</v>
      </c>
      <c r="B351" s="103"/>
    </row>
    <row r="352" spans="1:2" s="321" customFormat="1" x14ac:dyDescent="0.25">
      <c r="A352" s="103" t="s">
        <v>1198</v>
      </c>
      <c r="B352" s="103"/>
    </row>
    <row r="353" spans="1:2" s="321" customFormat="1" x14ac:dyDescent="0.25">
      <c r="A353" s="103" t="s">
        <v>976</v>
      </c>
      <c r="B353" s="103"/>
    </row>
    <row r="354" spans="1:2" s="321" customFormat="1" x14ac:dyDescent="0.25">
      <c r="A354" s="103" t="s">
        <v>410</v>
      </c>
      <c r="B354" s="103"/>
    </row>
    <row r="355" spans="1:2" s="321" customFormat="1" x14ac:dyDescent="0.25">
      <c r="A355" s="103" t="s">
        <v>1189</v>
      </c>
      <c r="B355" s="103"/>
    </row>
    <row r="356" spans="1:2" s="321" customFormat="1" x14ac:dyDescent="0.25">
      <c r="A356" s="103" t="s">
        <v>1197</v>
      </c>
      <c r="B356" s="101"/>
    </row>
    <row r="357" spans="1:2" s="321" customFormat="1" x14ac:dyDescent="0.25">
      <c r="A357" s="103" t="s">
        <v>1228</v>
      </c>
    </row>
    <row r="358" spans="1:2" s="321" customFormat="1" x14ac:dyDescent="0.25">
      <c r="A358" s="103" t="s">
        <v>406</v>
      </c>
    </row>
    <row r="359" spans="1:2" s="321" customFormat="1" x14ac:dyDescent="0.25">
      <c r="A359" s="103" t="s">
        <v>1221</v>
      </c>
    </row>
    <row r="360" spans="1:2" s="321" customFormat="1" x14ac:dyDescent="0.25">
      <c r="A360" s="103" t="s">
        <v>1031</v>
      </c>
      <c r="B360" s="103"/>
    </row>
    <row r="361" spans="1:2" s="321" customFormat="1" x14ac:dyDescent="0.25">
      <c r="A361" s="103" t="s">
        <v>1068</v>
      </c>
      <c r="B361" s="103"/>
    </row>
    <row r="362" spans="1:2" s="321" customFormat="1" x14ac:dyDescent="0.25">
      <c r="A362" s="103" t="s">
        <v>762</v>
      </c>
      <c r="B362" s="103"/>
    </row>
    <row r="363" spans="1:2" s="321" customFormat="1" x14ac:dyDescent="0.25">
      <c r="A363" s="103" t="s">
        <v>773</v>
      </c>
      <c r="B363" s="103"/>
    </row>
    <row r="364" spans="1:2" s="321" customFormat="1" x14ac:dyDescent="0.25">
      <c r="A364" s="103" t="s">
        <v>957</v>
      </c>
      <c r="B364" s="103"/>
    </row>
    <row r="365" spans="1:2" s="321" customFormat="1" x14ac:dyDescent="0.25">
      <c r="A365" s="103" t="s">
        <v>1330</v>
      </c>
      <c r="B365" s="103"/>
    </row>
    <row r="366" spans="1:2" s="321" customFormat="1" x14ac:dyDescent="0.25">
      <c r="A366" s="103" t="s">
        <v>887</v>
      </c>
      <c r="B366" s="103"/>
    </row>
    <row r="367" spans="1:2" s="321" customFormat="1" x14ac:dyDescent="0.25">
      <c r="A367" s="103" t="s">
        <v>927</v>
      </c>
      <c r="B367" s="103"/>
    </row>
    <row r="368" spans="1:2" s="321" customFormat="1" x14ac:dyDescent="0.25">
      <c r="A368" s="103" t="s">
        <v>908</v>
      </c>
      <c r="B368" s="103"/>
    </row>
    <row r="369" spans="1:2" s="321" customFormat="1" x14ac:dyDescent="0.25">
      <c r="A369" s="103" t="s">
        <v>936</v>
      </c>
      <c r="B369" s="103"/>
    </row>
    <row r="370" spans="1:2" s="321" customFormat="1" x14ac:dyDescent="0.25">
      <c r="A370" s="103" t="s">
        <v>1067</v>
      </c>
      <c r="B370" s="103"/>
    </row>
    <row r="371" spans="1:2" s="321" customFormat="1" x14ac:dyDescent="0.25">
      <c r="A371" s="103" t="s">
        <v>975</v>
      </c>
      <c r="B371" s="103"/>
    </row>
    <row r="372" spans="1:2" s="321" customFormat="1" x14ac:dyDescent="0.25">
      <c r="A372" s="103" t="s">
        <v>779</v>
      </c>
      <c r="B372" s="103"/>
    </row>
    <row r="373" spans="1:2" s="321" customFormat="1" x14ac:dyDescent="0.25">
      <c r="A373" s="103" t="s">
        <v>824</v>
      </c>
      <c r="B373" s="103"/>
    </row>
    <row r="374" spans="1:2" s="321" customFormat="1" x14ac:dyDescent="0.25">
      <c r="A374" s="103" t="s">
        <v>907</v>
      </c>
      <c r="B374" s="103"/>
    </row>
    <row r="375" spans="1:2" s="321" customFormat="1" x14ac:dyDescent="0.25">
      <c r="A375" s="103" t="s">
        <v>1066</v>
      </c>
      <c r="B375" s="103"/>
    </row>
    <row r="376" spans="1:2" s="321" customFormat="1" x14ac:dyDescent="0.25">
      <c r="A376" s="103" t="s">
        <v>855</v>
      </c>
      <c r="B376" s="103"/>
    </row>
    <row r="377" spans="1:2" s="321" customFormat="1" x14ac:dyDescent="0.25">
      <c r="A377" s="103" t="s">
        <v>1176</v>
      </c>
      <c r="B377" s="103"/>
    </row>
    <row r="378" spans="1:2" s="321" customFormat="1" x14ac:dyDescent="0.25">
      <c r="A378" s="103" t="s">
        <v>906</v>
      </c>
      <c r="B378" s="103"/>
    </row>
    <row r="379" spans="1:2" s="321" customFormat="1" x14ac:dyDescent="0.25">
      <c r="A379" s="103" t="s">
        <v>1196</v>
      </c>
      <c r="B379" s="103"/>
    </row>
    <row r="380" spans="1:2" s="321" customFormat="1" x14ac:dyDescent="0.25">
      <c r="A380" s="103" t="s">
        <v>1145</v>
      </c>
      <c r="B380" s="103"/>
    </row>
    <row r="381" spans="1:2" s="321" customFormat="1" x14ac:dyDescent="0.25">
      <c r="A381" s="103" t="s">
        <v>1164</v>
      </c>
      <c r="B381" s="103"/>
    </row>
    <row r="382" spans="1:2" s="321" customFormat="1" x14ac:dyDescent="0.25">
      <c r="A382" s="103" t="s">
        <v>806</v>
      </c>
      <c r="B382" s="103"/>
    </row>
    <row r="383" spans="1:2" s="321" customFormat="1" x14ac:dyDescent="0.25">
      <c r="A383" s="103" t="s">
        <v>877</v>
      </c>
      <c r="B383" s="103"/>
    </row>
    <row r="384" spans="1:2" s="321" customFormat="1" x14ac:dyDescent="0.25">
      <c r="A384" s="103" t="s">
        <v>787</v>
      </c>
      <c r="B384" s="103"/>
    </row>
    <row r="385" spans="1:2" s="321" customFormat="1" x14ac:dyDescent="0.25">
      <c r="A385" s="103" t="s">
        <v>933</v>
      </c>
      <c r="B385" s="103"/>
    </row>
    <row r="386" spans="1:2" s="321" customFormat="1" x14ac:dyDescent="0.25">
      <c r="A386" s="103" t="s">
        <v>378</v>
      </c>
      <c r="B386" s="103"/>
    </row>
    <row r="387" spans="1:2" s="321" customFormat="1" x14ac:dyDescent="0.25">
      <c r="A387" s="103" t="s">
        <v>961</v>
      </c>
      <c r="B387" s="103"/>
    </row>
    <row r="388" spans="1:2" s="321" customFormat="1" x14ac:dyDescent="0.25">
      <c r="A388" s="103" t="s">
        <v>797</v>
      </c>
      <c r="B388" s="103"/>
    </row>
    <row r="389" spans="1:2" s="321" customFormat="1" x14ac:dyDescent="0.25">
      <c r="A389" s="103" t="s">
        <v>1065</v>
      </c>
      <c r="B389" s="103"/>
    </row>
    <row r="390" spans="1:2" s="321" customFormat="1" x14ac:dyDescent="0.25">
      <c r="A390" s="103" t="s">
        <v>1064</v>
      </c>
      <c r="B390" s="103"/>
    </row>
    <row r="391" spans="1:2" s="321" customFormat="1" x14ac:dyDescent="0.25">
      <c r="A391" s="103" t="s">
        <v>1063</v>
      </c>
      <c r="B391" s="103"/>
    </row>
    <row r="392" spans="1:2" s="321" customFormat="1" x14ac:dyDescent="0.25">
      <c r="A392" s="103" t="s">
        <v>959</v>
      </c>
      <c r="B392" s="103"/>
    </row>
    <row r="393" spans="1:2" s="321" customFormat="1" x14ac:dyDescent="0.25">
      <c r="A393" s="103" t="s">
        <v>1317</v>
      </c>
      <c r="B393" s="103"/>
    </row>
    <row r="394" spans="1:2" s="321" customFormat="1" x14ac:dyDescent="0.25">
      <c r="A394" s="103" t="s">
        <v>926</v>
      </c>
      <c r="B394" s="103"/>
    </row>
    <row r="395" spans="1:2" s="321" customFormat="1" x14ac:dyDescent="0.25">
      <c r="A395" s="103" t="s">
        <v>365</v>
      </c>
      <c r="B395" s="103"/>
    </row>
    <row r="396" spans="1:2" s="321" customFormat="1" x14ac:dyDescent="0.25">
      <c r="A396" s="103" t="s">
        <v>1011</v>
      </c>
      <c r="B396" s="103"/>
    </row>
    <row r="397" spans="1:2" s="321" customFormat="1" x14ac:dyDescent="0.25">
      <c r="A397" s="103" t="s">
        <v>1318</v>
      </c>
      <c r="B397" s="103"/>
    </row>
    <row r="398" spans="1:2" s="321" customFormat="1" x14ac:dyDescent="0.25">
      <c r="A398" s="103" t="s">
        <v>363</v>
      </c>
      <c r="B398" s="103"/>
    </row>
    <row r="399" spans="1:2" s="321" customFormat="1" x14ac:dyDescent="0.25">
      <c r="A399" s="103" t="s">
        <v>901</v>
      </c>
      <c r="B399" s="103"/>
    </row>
    <row r="400" spans="1:2" s="321" customFormat="1" x14ac:dyDescent="0.25">
      <c r="A400" s="103" t="s">
        <v>341</v>
      </c>
      <c r="B400" s="103"/>
    </row>
    <row r="401" spans="1:2" s="321" customFormat="1" x14ac:dyDescent="0.25">
      <c r="A401" s="103" t="s">
        <v>854</v>
      </c>
      <c r="B401" s="103"/>
    </row>
    <row r="402" spans="1:2" s="321" customFormat="1" x14ac:dyDescent="0.25">
      <c r="A402" s="103" t="s">
        <v>761</v>
      </c>
      <c r="B402" s="103"/>
    </row>
    <row r="403" spans="1:2" s="321" customFormat="1" x14ac:dyDescent="0.25">
      <c r="A403" s="103" t="s">
        <v>853</v>
      </c>
      <c r="B403" s="103"/>
    </row>
    <row r="404" spans="1:2" s="321" customFormat="1" x14ac:dyDescent="0.25">
      <c r="A404" s="103" t="s">
        <v>974</v>
      </c>
      <c r="B404" s="103"/>
    </row>
    <row r="405" spans="1:2" s="321" customFormat="1" x14ac:dyDescent="0.25">
      <c r="A405" s="103" t="s">
        <v>883</v>
      </c>
      <c r="B405" s="103"/>
    </row>
    <row r="406" spans="1:2" s="321" customFormat="1" x14ac:dyDescent="0.25">
      <c r="A406" s="103" t="s">
        <v>320</v>
      </c>
      <c r="B406" s="103"/>
    </row>
    <row r="407" spans="1:2" s="321" customFormat="1" x14ac:dyDescent="0.25">
      <c r="A407" s="103" t="s">
        <v>1062</v>
      </c>
      <c r="B407" s="103"/>
    </row>
    <row r="408" spans="1:2" s="321" customFormat="1" x14ac:dyDescent="0.25">
      <c r="A408" s="103" t="s">
        <v>1061</v>
      </c>
      <c r="B408" s="103"/>
    </row>
    <row r="409" spans="1:2" s="321" customFormat="1" x14ac:dyDescent="0.25">
      <c r="A409" s="103" t="s">
        <v>747</v>
      </c>
      <c r="B409" s="103"/>
    </row>
    <row r="410" spans="1:2" s="321" customFormat="1" x14ac:dyDescent="0.25">
      <c r="A410" s="103" t="s">
        <v>1060</v>
      </c>
      <c r="B410" s="103"/>
    </row>
    <row r="411" spans="1:2" s="321" customFormat="1" x14ac:dyDescent="0.25">
      <c r="A411" s="103" t="s">
        <v>935</v>
      </c>
      <c r="B411" s="103"/>
    </row>
    <row r="412" spans="1:2" s="321" customFormat="1" x14ac:dyDescent="0.25">
      <c r="A412" s="103" t="s">
        <v>875</v>
      </c>
      <c r="B412" s="103"/>
    </row>
    <row r="413" spans="1:2" s="321" customFormat="1" x14ac:dyDescent="0.25">
      <c r="A413" s="103" t="s">
        <v>873</v>
      </c>
      <c r="B413" s="103"/>
    </row>
    <row r="414" spans="1:2" s="321" customFormat="1" x14ac:dyDescent="0.25">
      <c r="A414" s="103" t="s">
        <v>833</v>
      </c>
      <c r="B414" s="103"/>
    </row>
    <row r="415" spans="1:2" s="321" customFormat="1" x14ac:dyDescent="0.25">
      <c r="A415" s="103" t="s">
        <v>923</v>
      </c>
      <c r="B415" s="103"/>
    </row>
    <row r="416" spans="1:2" s="321" customFormat="1" x14ac:dyDescent="0.25">
      <c r="A416" s="103" t="s">
        <v>973</v>
      </c>
      <c r="B416" s="101"/>
    </row>
    <row r="417" spans="1:2" s="321" customFormat="1" x14ac:dyDescent="0.25">
      <c r="A417" s="103" t="s">
        <v>1227</v>
      </c>
    </row>
    <row r="418" spans="1:2" s="321" customFormat="1" x14ac:dyDescent="0.25">
      <c r="A418" s="103" t="s">
        <v>866</v>
      </c>
    </row>
    <row r="419" spans="1:2" s="321" customFormat="1" x14ac:dyDescent="0.25">
      <c r="A419" s="103" t="s">
        <v>294</v>
      </c>
    </row>
    <row r="420" spans="1:2" s="321" customFormat="1" x14ac:dyDescent="0.25">
      <c r="A420" s="103" t="s">
        <v>886</v>
      </c>
      <c r="B420" s="103"/>
    </row>
    <row r="421" spans="1:2" s="321" customFormat="1" x14ac:dyDescent="0.25">
      <c r="A421" s="103" t="s">
        <v>1059</v>
      </c>
      <c r="B421" s="103"/>
    </row>
    <row r="422" spans="1:2" s="321" customFormat="1" x14ac:dyDescent="0.25">
      <c r="A422" s="103" t="s">
        <v>851</v>
      </c>
      <c r="B422" s="103"/>
    </row>
    <row r="423" spans="1:2" s="321" customFormat="1" x14ac:dyDescent="0.25">
      <c r="A423" s="103" t="s">
        <v>275</v>
      </c>
      <c r="B423" s="103"/>
    </row>
    <row r="424" spans="1:2" s="321" customFormat="1" x14ac:dyDescent="0.25">
      <c r="A424" s="103" t="s">
        <v>1195</v>
      </c>
      <c r="B424" s="103"/>
    </row>
    <row r="425" spans="1:2" s="321" customFormat="1" x14ac:dyDescent="0.25">
      <c r="A425" s="103" t="s">
        <v>1035</v>
      </c>
      <c r="B425" s="101"/>
    </row>
    <row r="426" spans="1:2" s="321" customFormat="1" x14ac:dyDescent="0.25">
      <c r="A426" s="103" t="s">
        <v>1194</v>
      </c>
    </row>
    <row r="427" spans="1:2" s="321" customFormat="1" x14ac:dyDescent="0.25">
      <c r="A427" s="103" t="s">
        <v>1010</v>
      </c>
    </row>
    <row r="428" spans="1:2" s="321" customFormat="1" x14ac:dyDescent="0.25">
      <c r="A428" s="103" t="s">
        <v>1175</v>
      </c>
    </row>
    <row r="429" spans="1:2" s="321" customFormat="1" x14ac:dyDescent="0.25">
      <c r="A429" s="103" t="s">
        <v>972</v>
      </c>
    </row>
    <row r="430" spans="1:2" s="321" customFormat="1" x14ac:dyDescent="0.25">
      <c r="A430" s="103" t="s">
        <v>844</v>
      </c>
      <c r="B430" s="101"/>
    </row>
    <row r="431" spans="1:2" s="321" customFormat="1" x14ac:dyDescent="0.25">
      <c r="A431" s="103" t="s">
        <v>265</v>
      </c>
    </row>
    <row r="432" spans="1:2" s="321" customFormat="1" x14ac:dyDescent="0.25">
      <c r="A432" s="103" t="s">
        <v>831</v>
      </c>
    </row>
    <row r="433" spans="1:2" s="321" customFormat="1" x14ac:dyDescent="0.25">
      <c r="A433" s="103" t="s">
        <v>246</v>
      </c>
    </row>
    <row r="434" spans="1:2" s="321" customFormat="1" x14ac:dyDescent="0.25">
      <c r="A434" s="103" t="s">
        <v>1058</v>
      </c>
      <c r="B434" s="103"/>
    </row>
    <row r="435" spans="1:2" s="321" customFormat="1" x14ac:dyDescent="0.25">
      <c r="A435" s="103" t="s">
        <v>827</v>
      </c>
      <c r="B435" s="103"/>
    </row>
    <row r="436" spans="1:2" s="321" customFormat="1" x14ac:dyDescent="0.25">
      <c r="A436" s="103" t="s">
        <v>240</v>
      </c>
      <c r="B436" s="103"/>
    </row>
    <row r="437" spans="1:2" s="321" customFormat="1" x14ac:dyDescent="0.25">
      <c r="A437" s="103" t="s">
        <v>1057</v>
      </c>
      <c r="B437" s="103"/>
    </row>
    <row r="438" spans="1:2" s="321" customFormat="1" x14ac:dyDescent="0.25">
      <c r="A438" s="103" t="s">
        <v>845</v>
      </c>
      <c r="B438" s="103"/>
    </row>
    <row r="439" spans="1:2" s="321" customFormat="1" x14ac:dyDescent="0.25">
      <c r="A439" s="103" t="s">
        <v>1056</v>
      </c>
      <c r="B439" s="103"/>
    </row>
    <row r="440" spans="1:2" s="321" customFormat="1" x14ac:dyDescent="0.25">
      <c r="A440" s="103" t="s">
        <v>760</v>
      </c>
      <c r="B440" s="103"/>
    </row>
    <row r="441" spans="1:2" s="321" customFormat="1" x14ac:dyDescent="0.25">
      <c r="A441" s="103" t="s">
        <v>796</v>
      </c>
      <c r="B441" s="103"/>
    </row>
    <row r="442" spans="1:2" s="321" customFormat="1" x14ac:dyDescent="0.25">
      <c r="A442" s="103" t="s">
        <v>885</v>
      </c>
      <c r="B442" s="101"/>
    </row>
    <row r="443" spans="1:2" s="321" customFormat="1" x14ac:dyDescent="0.25">
      <c r="A443" s="103" t="s">
        <v>832</v>
      </c>
    </row>
    <row r="444" spans="1:2" s="321" customFormat="1" x14ac:dyDescent="0.25">
      <c r="A444" s="103" t="s">
        <v>1034</v>
      </c>
    </row>
    <row r="445" spans="1:2" s="321" customFormat="1" x14ac:dyDescent="0.25">
      <c r="A445" s="103" t="s">
        <v>828</v>
      </c>
    </row>
    <row r="446" spans="1:2" s="321" customFormat="1" x14ac:dyDescent="0.25">
      <c r="A446" s="103" t="s">
        <v>971</v>
      </c>
      <c r="B446" s="101"/>
    </row>
    <row r="447" spans="1:2" s="321" customFormat="1" x14ac:dyDescent="0.25">
      <c r="A447" s="103" t="s">
        <v>1009</v>
      </c>
    </row>
    <row r="448" spans="1:2" s="321" customFormat="1" x14ac:dyDescent="0.25">
      <c r="A448" s="103" t="s">
        <v>795</v>
      </c>
    </row>
    <row r="449" spans="1:2" s="321" customFormat="1" x14ac:dyDescent="0.25">
      <c r="A449" s="103" t="s">
        <v>1173</v>
      </c>
    </row>
    <row r="450" spans="1:2" s="321" customFormat="1" x14ac:dyDescent="0.25">
      <c r="A450" s="103" t="s">
        <v>1144</v>
      </c>
    </row>
    <row r="451" spans="1:2" s="321" customFormat="1" x14ac:dyDescent="0.25">
      <c r="A451" s="103" t="s">
        <v>233</v>
      </c>
      <c r="B451" s="103"/>
    </row>
    <row r="452" spans="1:2" s="321" customFormat="1" x14ac:dyDescent="0.25">
      <c r="A452" s="103" t="s">
        <v>822</v>
      </c>
      <c r="B452" s="103"/>
    </row>
    <row r="453" spans="1:2" s="321" customFormat="1" x14ac:dyDescent="0.25">
      <c r="A453" s="103" t="s">
        <v>228</v>
      </c>
      <c r="B453" s="103"/>
    </row>
    <row r="454" spans="1:2" s="321" customFormat="1" x14ac:dyDescent="0.25">
      <c r="A454" s="103" t="s">
        <v>1055</v>
      </c>
      <c r="B454" s="103"/>
    </row>
    <row r="455" spans="1:2" s="321" customFormat="1" x14ac:dyDescent="0.25">
      <c r="A455" s="103" t="s">
        <v>1054</v>
      </c>
      <c r="B455" s="103"/>
    </row>
    <row r="456" spans="1:2" s="321" customFormat="1" x14ac:dyDescent="0.25">
      <c r="A456" s="103" t="s">
        <v>759</v>
      </c>
      <c r="B456" s="103"/>
    </row>
    <row r="457" spans="1:2" s="321" customFormat="1" x14ac:dyDescent="0.25">
      <c r="A457" s="103" t="s">
        <v>221</v>
      </c>
      <c r="B457" s="103"/>
    </row>
    <row r="458" spans="1:2" s="321" customFormat="1" x14ac:dyDescent="0.25">
      <c r="A458" s="103" t="s">
        <v>884</v>
      </c>
      <c r="B458" s="103"/>
    </row>
    <row r="459" spans="1:2" s="321" customFormat="1" x14ac:dyDescent="0.25">
      <c r="A459" s="103" t="s">
        <v>212</v>
      </c>
      <c r="B459" s="103"/>
    </row>
    <row r="460" spans="1:2" s="321" customFormat="1" x14ac:dyDescent="0.25">
      <c r="A460" s="103" t="s">
        <v>1007</v>
      </c>
      <c r="B460" s="103"/>
    </row>
    <row r="461" spans="1:2" s="321" customFormat="1" x14ac:dyDescent="0.25">
      <c r="A461" s="103" t="s">
        <v>843</v>
      </c>
      <c r="B461" s="103"/>
    </row>
    <row r="462" spans="1:2" s="321" customFormat="1" x14ac:dyDescent="0.25">
      <c r="A462" s="103" t="s">
        <v>794</v>
      </c>
      <c r="B462" s="103"/>
    </row>
    <row r="463" spans="1:2" s="321" customFormat="1" x14ac:dyDescent="0.25">
      <c r="A463" s="103" t="s">
        <v>199</v>
      </c>
      <c r="B463" s="103"/>
    </row>
    <row r="464" spans="1:2" s="321" customFormat="1" x14ac:dyDescent="0.25">
      <c r="A464" s="103" t="s">
        <v>768</v>
      </c>
      <c r="B464" s="103"/>
    </row>
    <row r="465" spans="1:2" s="321" customFormat="1" x14ac:dyDescent="0.25">
      <c r="A465" s="103" t="s">
        <v>1053</v>
      </c>
      <c r="B465" s="103"/>
    </row>
    <row r="466" spans="1:2" s="321" customFormat="1" x14ac:dyDescent="0.25">
      <c r="A466" s="103" t="s">
        <v>1052</v>
      </c>
      <c r="B466" s="103"/>
    </row>
    <row r="467" spans="1:2" s="321" customFormat="1" x14ac:dyDescent="0.25">
      <c r="A467" s="103" t="s">
        <v>1187</v>
      </c>
      <c r="B467" s="103"/>
    </row>
    <row r="468" spans="1:2" s="321" customFormat="1" x14ac:dyDescent="0.25">
      <c r="A468" s="103" t="s">
        <v>1051</v>
      </c>
      <c r="B468" s="103"/>
    </row>
    <row r="469" spans="1:2" s="321" customFormat="1" x14ac:dyDescent="0.25">
      <c r="A469" s="103" t="s">
        <v>852</v>
      </c>
      <c r="B469" s="103"/>
    </row>
    <row r="470" spans="1:2" s="321" customFormat="1" x14ac:dyDescent="0.25">
      <c r="A470" s="103" t="s">
        <v>1004</v>
      </c>
      <c r="B470" s="103"/>
    </row>
    <row r="471" spans="1:2" s="321" customFormat="1" x14ac:dyDescent="0.25">
      <c r="A471" s="103" t="s">
        <v>187</v>
      </c>
      <c r="B471" s="103"/>
    </row>
    <row r="472" spans="1:2" s="321" customFormat="1" x14ac:dyDescent="0.25">
      <c r="A472" s="103" t="s">
        <v>970</v>
      </c>
      <c r="B472" s="103"/>
    </row>
    <row r="473" spans="1:2" s="321" customFormat="1" x14ac:dyDescent="0.25">
      <c r="A473" s="103" t="s">
        <v>876</v>
      </c>
      <c r="B473" s="103"/>
    </row>
    <row r="474" spans="1:2" s="321" customFormat="1" x14ac:dyDescent="0.25">
      <c r="A474" s="103" t="s">
        <v>805</v>
      </c>
      <c r="B474" s="101"/>
    </row>
    <row r="475" spans="1:2" s="321" customFormat="1" x14ac:dyDescent="0.25">
      <c r="A475" s="103" t="s">
        <v>830</v>
      </c>
    </row>
    <row r="476" spans="1:2" s="321" customFormat="1" x14ac:dyDescent="0.25">
      <c r="A476" s="103" t="s">
        <v>1130</v>
      </c>
    </row>
    <row r="477" spans="1:2" s="321" customFormat="1" x14ac:dyDescent="0.25">
      <c r="A477" s="103" t="s">
        <v>182</v>
      </c>
    </row>
    <row r="478" spans="1:2" s="321" customFormat="1" x14ac:dyDescent="0.25">
      <c r="A478" s="103" t="s">
        <v>1219</v>
      </c>
      <c r="B478" s="101"/>
    </row>
    <row r="479" spans="1:2" s="321" customFormat="1" x14ac:dyDescent="0.25">
      <c r="A479" s="103" t="s">
        <v>1143</v>
      </c>
    </row>
    <row r="480" spans="1:2" s="321" customFormat="1" x14ac:dyDescent="0.25">
      <c r="A480" s="103" t="s">
        <v>1142</v>
      </c>
    </row>
    <row r="481" spans="1:2" s="321" customFormat="1" x14ac:dyDescent="0.25">
      <c r="A481" s="103" t="s">
        <v>778</v>
      </c>
    </row>
    <row r="482" spans="1:2" s="321" customFormat="1" x14ac:dyDescent="0.25">
      <c r="A482" s="103" t="s">
        <v>175</v>
      </c>
    </row>
    <row r="483" spans="1:2" s="321" customFormat="1" x14ac:dyDescent="0.25">
      <c r="A483" s="103" t="s">
        <v>934</v>
      </c>
      <c r="B483" s="103"/>
    </row>
    <row r="484" spans="1:2" s="321" customFormat="1" x14ac:dyDescent="0.25">
      <c r="A484" s="103" t="s">
        <v>1050</v>
      </c>
      <c r="B484" s="103"/>
    </row>
    <row r="485" spans="1:2" s="321" customFormat="1" x14ac:dyDescent="0.25">
      <c r="A485" s="103" t="s">
        <v>757</v>
      </c>
      <c r="B485" s="103"/>
    </row>
    <row r="486" spans="1:2" s="321" customFormat="1" x14ac:dyDescent="0.25">
      <c r="A486" s="103" t="s">
        <v>1319</v>
      </c>
      <c r="B486" s="103"/>
    </row>
    <row r="487" spans="1:2" s="321" customFormat="1" x14ac:dyDescent="0.25">
      <c r="A487" s="103" t="s">
        <v>1049</v>
      </c>
      <c r="B487" s="103"/>
    </row>
    <row r="488" spans="1:2" s="321" customFormat="1" x14ac:dyDescent="0.25">
      <c r="A488" s="103" t="s">
        <v>874</v>
      </c>
      <c r="B488" s="103"/>
    </row>
    <row r="489" spans="1:2" s="321" customFormat="1" x14ac:dyDescent="0.25">
      <c r="A489" s="103" t="s">
        <v>1162</v>
      </c>
      <c r="B489" s="103"/>
    </row>
    <row r="490" spans="1:2" s="321" customFormat="1" x14ac:dyDescent="0.25">
      <c r="A490" s="103" t="s">
        <v>1354</v>
      </c>
      <c r="B490" s="103"/>
    </row>
    <row r="491" spans="1:2" s="321" customFormat="1" x14ac:dyDescent="0.25">
      <c r="A491" s="103" t="s">
        <v>999</v>
      </c>
      <c r="B491" s="103"/>
    </row>
    <row r="492" spans="1:2" s="321" customFormat="1" x14ac:dyDescent="0.25">
      <c r="A492" s="103" t="s">
        <v>771</v>
      </c>
      <c r="B492" s="103"/>
    </row>
    <row r="493" spans="1:2" s="321" customFormat="1" x14ac:dyDescent="0.25">
      <c r="A493" s="103" t="s">
        <v>169</v>
      </c>
      <c r="B493" s="103"/>
    </row>
    <row r="494" spans="1:2" s="321" customFormat="1" x14ac:dyDescent="0.25">
      <c r="A494" s="103" t="s">
        <v>813</v>
      </c>
      <c r="B494" s="103"/>
    </row>
    <row r="495" spans="1:2" s="321" customFormat="1" x14ac:dyDescent="0.25">
      <c r="A495" s="103" t="s">
        <v>161</v>
      </c>
      <c r="B495" s="103"/>
    </row>
    <row r="496" spans="1:2" s="321" customFormat="1" x14ac:dyDescent="0.25">
      <c r="A496" s="103" t="s">
        <v>786</v>
      </c>
      <c r="B496" s="103"/>
    </row>
    <row r="497" spans="1:2" s="321" customFormat="1" x14ac:dyDescent="0.25">
      <c r="A497" s="103" t="s">
        <v>969</v>
      </c>
      <c r="B497" s="103"/>
    </row>
    <row r="498" spans="1:2" s="321" customFormat="1" x14ac:dyDescent="0.25">
      <c r="A498" s="103" t="s">
        <v>905</v>
      </c>
      <c r="B498" s="103"/>
    </row>
    <row r="499" spans="1:2" s="321" customFormat="1" x14ac:dyDescent="0.25">
      <c r="A499" s="103" t="s">
        <v>1030</v>
      </c>
      <c r="B499" s="103"/>
    </row>
    <row r="500" spans="1:2" s="321" customFormat="1" x14ac:dyDescent="0.25">
      <c r="A500" s="103" t="s">
        <v>1225</v>
      </c>
      <c r="B500" s="103"/>
    </row>
    <row r="501" spans="1:2" s="321" customFormat="1" x14ac:dyDescent="0.25">
      <c r="A501" s="103" t="s">
        <v>904</v>
      </c>
      <c r="B501" s="103"/>
    </row>
    <row r="502" spans="1:2" s="321" customFormat="1" x14ac:dyDescent="0.25">
      <c r="A502" s="103" t="s">
        <v>804</v>
      </c>
      <c r="B502" s="103"/>
    </row>
    <row r="503" spans="1:2" s="321" customFormat="1" x14ac:dyDescent="0.25">
      <c r="A503" s="103" t="s">
        <v>802</v>
      </c>
      <c r="B503" s="103"/>
    </row>
    <row r="504" spans="1:2" s="321" customFormat="1" x14ac:dyDescent="0.25">
      <c r="A504" s="103" t="s">
        <v>147</v>
      </c>
      <c r="B504" s="103"/>
    </row>
    <row r="505" spans="1:2" s="321" customFormat="1" x14ac:dyDescent="0.25">
      <c r="A505" s="103" t="s">
        <v>1048</v>
      </c>
      <c r="B505" s="103"/>
    </row>
    <row r="506" spans="1:2" s="321" customFormat="1" x14ac:dyDescent="0.25">
      <c r="A506" s="103" t="s">
        <v>903</v>
      </c>
      <c r="B506" s="103"/>
    </row>
    <row r="507" spans="1:2" s="321" customFormat="1" x14ac:dyDescent="0.25">
      <c r="A507" s="103" t="s">
        <v>968</v>
      </c>
      <c r="B507" s="103"/>
    </row>
    <row r="508" spans="1:2" s="321" customFormat="1" x14ac:dyDescent="0.25">
      <c r="A508" s="103" t="s">
        <v>772</v>
      </c>
      <c r="B508" s="103"/>
    </row>
    <row r="509" spans="1:2" s="321" customFormat="1" x14ac:dyDescent="0.25">
      <c r="A509" s="103" t="s">
        <v>882</v>
      </c>
      <c r="B509" s="103"/>
    </row>
    <row r="510" spans="1:2" s="321" customFormat="1" x14ac:dyDescent="0.25">
      <c r="A510" s="103" t="s">
        <v>1047</v>
      </c>
      <c r="B510" s="103"/>
    </row>
    <row r="511" spans="1:2" s="321" customFormat="1" x14ac:dyDescent="0.25">
      <c r="A511" s="103" t="s">
        <v>1192</v>
      </c>
      <c r="B511" s="103"/>
    </row>
    <row r="512" spans="1:2" s="321" customFormat="1" x14ac:dyDescent="0.25">
      <c r="A512" s="103" t="s">
        <v>1140</v>
      </c>
      <c r="B512" s="103"/>
    </row>
    <row r="513" spans="1:2" s="321" customFormat="1" x14ac:dyDescent="0.25">
      <c r="A513" s="103" t="s">
        <v>784</v>
      </c>
      <c r="B513" s="103"/>
    </row>
    <row r="514" spans="1:2" s="321" customFormat="1" x14ac:dyDescent="0.25">
      <c r="A514" s="103" t="s">
        <v>826</v>
      </c>
      <c r="B514" s="103"/>
    </row>
    <row r="515" spans="1:2" s="321" customFormat="1" x14ac:dyDescent="0.25">
      <c r="A515" s="103" t="s">
        <v>812</v>
      </c>
      <c r="B515" s="103"/>
    </row>
    <row r="516" spans="1:2" s="321" customFormat="1" x14ac:dyDescent="0.25">
      <c r="A516" s="103" t="s">
        <v>1046</v>
      </c>
      <c r="B516" s="103"/>
    </row>
    <row r="517" spans="1:2" s="321" customFormat="1" x14ac:dyDescent="0.25">
      <c r="A517" s="103" t="s">
        <v>1045</v>
      </c>
      <c r="B517" s="103"/>
    </row>
    <row r="518" spans="1:2" s="321" customFormat="1" x14ac:dyDescent="0.25">
      <c r="A518" s="103" t="s">
        <v>755</v>
      </c>
      <c r="B518" s="103"/>
    </row>
    <row r="519" spans="1:2" s="321" customFormat="1" x14ac:dyDescent="0.25">
      <c r="A519" s="103" t="s">
        <v>1044</v>
      </c>
      <c r="B519" s="103"/>
    </row>
    <row r="520" spans="1:2" s="321" customFormat="1" x14ac:dyDescent="0.25">
      <c r="A520" s="103" t="s">
        <v>967</v>
      </c>
      <c r="B520" s="103"/>
    </row>
    <row r="521" spans="1:2" s="321" customFormat="1" x14ac:dyDescent="0.25">
      <c r="A521" s="103" t="s">
        <v>1155</v>
      </c>
      <c r="B521" s="103"/>
    </row>
    <row r="522" spans="1:2" s="321" customFormat="1" x14ac:dyDescent="0.25">
      <c r="A522" s="103" t="s">
        <v>749</v>
      </c>
      <c r="B522" s="103"/>
    </row>
    <row r="523" spans="1:2" s="321" customFormat="1" x14ac:dyDescent="0.25">
      <c r="A523" s="103" t="s">
        <v>1042</v>
      </c>
      <c r="B523" s="103"/>
    </row>
    <row r="524" spans="1:2" s="321" customFormat="1" x14ac:dyDescent="0.25">
      <c r="A524" s="103" t="s">
        <v>1325</v>
      </c>
      <c r="B524" s="103"/>
    </row>
    <row r="525" spans="1:2" s="321" customFormat="1" x14ac:dyDescent="0.25">
      <c r="A525" s="103" t="s">
        <v>1211</v>
      </c>
      <c r="B525" s="103"/>
    </row>
    <row r="526" spans="1:2" s="321" customFormat="1" x14ac:dyDescent="0.25">
      <c r="A526" s="103" t="s">
        <v>1028</v>
      </c>
      <c r="B526" s="103"/>
    </row>
    <row r="527" spans="1:2" s="321" customFormat="1" x14ac:dyDescent="0.25">
      <c r="A527" s="103" t="s">
        <v>1170</v>
      </c>
      <c r="B527" s="103"/>
    </row>
    <row r="528" spans="1:2" s="321" customFormat="1" x14ac:dyDescent="0.25">
      <c r="A528" s="103" t="s">
        <v>1334</v>
      </c>
      <c r="B528" s="101"/>
    </row>
    <row r="529" spans="1:2" s="321" customFormat="1" x14ac:dyDescent="0.25">
      <c r="A529" s="103" t="s">
        <v>754</v>
      </c>
    </row>
    <row r="530" spans="1:2" s="321" customFormat="1" x14ac:dyDescent="0.25">
      <c r="A530" s="103" t="s">
        <v>770</v>
      </c>
    </row>
    <row r="531" spans="1:2" s="321" customFormat="1" x14ac:dyDescent="0.25">
      <c r="A531" s="103" t="s">
        <v>752</v>
      </c>
    </row>
    <row r="532" spans="1:2" s="321" customFormat="1" x14ac:dyDescent="0.25">
      <c r="A532" s="103" t="s">
        <v>1331</v>
      </c>
    </row>
    <row r="533" spans="1:2" s="321" customFormat="1" x14ac:dyDescent="0.25">
      <c r="A533" s="103" t="s">
        <v>139</v>
      </c>
    </row>
    <row r="534" spans="1:2" s="321" customFormat="1" x14ac:dyDescent="0.25">
      <c r="A534" s="103" t="s">
        <v>965</v>
      </c>
      <c r="B534" s="103"/>
    </row>
    <row r="535" spans="1:2" s="321" customFormat="1" x14ac:dyDescent="0.25">
      <c r="A535" s="103" t="s">
        <v>1321</v>
      </c>
      <c r="B535" s="103"/>
    </row>
    <row r="536" spans="1:2" s="321" customFormat="1" x14ac:dyDescent="0.25">
      <c r="A536" s="103" t="s">
        <v>810</v>
      </c>
      <c r="B536" s="103"/>
    </row>
    <row r="537" spans="1:2" s="321" customFormat="1" x14ac:dyDescent="0.25">
      <c r="A537" s="103" t="s">
        <v>781</v>
      </c>
      <c r="B537" s="103"/>
    </row>
    <row r="538" spans="1:2" s="321" customFormat="1" x14ac:dyDescent="0.25">
      <c r="A538" s="103" t="s">
        <v>748</v>
      </c>
      <c r="B538" s="103"/>
    </row>
    <row r="539" spans="1:2" s="321" customFormat="1" x14ac:dyDescent="0.25">
      <c r="A539" s="103" t="s">
        <v>902</v>
      </c>
      <c r="B539" s="103"/>
    </row>
    <row r="540" spans="1:2" s="321" customFormat="1" x14ac:dyDescent="0.25">
      <c r="A540" s="103" t="s">
        <v>900</v>
      </c>
      <c r="B540" s="103"/>
    </row>
    <row r="541" spans="1:2" s="321" customFormat="1" x14ac:dyDescent="0.25">
      <c r="A541" s="103"/>
      <c r="B541" s="103"/>
    </row>
    <row r="542" spans="1:2" s="321" customFormat="1" x14ac:dyDescent="0.25">
      <c r="A542" s="103"/>
      <c r="B542" s="103"/>
    </row>
    <row r="543" spans="1:2" s="321" customFormat="1" x14ac:dyDescent="0.25">
      <c r="A543" s="103"/>
      <c r="B543" s="103"/>
    </row>
    <row r="544" spans="1:2" s="321" customFormat="1" x14ac:dyDescent="0.25">
      <c r="A544" s="103"/>
      <c r="B544" s="103"/>
    </row>
    <row r="545" spans="1:2" s="321" customFormat="1" x14ac:dyDescent="0.25">
      <c r="A545" s="103"/>
      <c r="B545" s="103"/>
    </row>
    <row r="546" spans="1:2" s="321" customFormat="1" x14ac:dyDescent="0.25">
      <c r="A546" s="103"/>
      <c r="B546" s="103"/>
    </row>
    <row r="547" spans="1:2" s="321" customFormat="1" x14ac:dyDescent="0.25">
      <c r="A547" s="103"/>
      <c r="B547" s="103"/>
    </row>
    <row r="548" spans="1:2" s="321" customFormat="1" x14ac:dyDescent="0.25">
      <c r="A548" s="103"/>
      <c r="B548" s="103"/>
    </row>
    <row r="549" spans="1:2" s="321" customFormat="1" x14ac:dyDescent="0.25">
      <c r="A549" s="103"/>
      <c r="B549" s="103"/>
    </row>
    <row r="550" spans="1:2" s="321" customFormat="1" x14ac:dyDescent="0.25">
      <c r="A550" s="103"/>
      <c r="B550" s="103"/>
    </row>
    <row r="551" spans="1:2" s="321" customFormat="1" x14ac:dyDescent="0.25">
      <c r="A551" s="103"/>
      <c r="B551" s="103"/>
    </row>
    <row r="552" spans="1:2" s="321" customFormat="1" x14ac:dyDescent="0.25">
      <c r="A552" s="103"/>
      <c r="B552" s="103"/>
    </row>
    <row r="553" spans="1:2" s="321" customFormat="1" x14ac:dyDescent="0.25">
      <c r="A553" s="103"/>
      <c r="B553" s="103"/>
    </row>
    <row r="554" spans="1:2" s="321" customFormat="1" x14ac:dyDescent="0.25">
      <c r="A554" s="103"/>
      <c r="B554" s="103"/>
    </row>
    <row r="555" spans="1:2" s="321" customFormat="1" x14ac:dyDescent="0.25">
      <c r="A555" s="103"/>
      <c r="B555" s="103"/>
    </row>
    <row r="556" spans="1:2" s="321" customFormat="1" x14ac:dyDescent="0.25">
      <c r="A556" s="103"/>
      <c r="B556" s="103"/>
    </row>
    <row r="557" spans="1:2" s="321" customFormat="1" x14ac:dyDescent="0.25">
      <c r="A557" s="103"/>
      <c r="B557" s="103"/>
    </row>
    <row r="558" spans="1:2" s="321" customFormat="1" x14ac:dyDescent="0.25">
      <c r="A558" s="103"/>
      <c r="B558" s="103"/>
    </row>
    <row r="559" spans="1:2" s="321" customFormat="1" x14ac:dyDescent="0.25">
      <c r="A559" s="103"/>
      <c r="B559" s="101"/>
    </row>
    <row r="560" spans="1:2" s="321" customFormat="1" x14ac:dyDescent="0.25">
      <c r="A560" s="103"/>
    </row>
    <row r="561" spans="1:2" s="321" customFormat="1" x14ac:dyDescent="0.25">
      <c r="A561" s="103"/>
    </row>
    <row r="562" spans="1:2" s="321" customFormat="1" x14ac:dyDescent="0.25">
      <c r="A562" s="103"/>
    </row>
    <row r="563" spans="1:2" s="321" customFormat="1" x14ac:dyDescent="0.25">
      <c r="A563" s="103"/>
    </row>
    <row r="564" spans="1:2" s="321" customFormat="1" x14ac:dyDescent="0.25">
      <c r="A564" s="103"/>
      <c r="B564" s="103"/>
    </row>
    <row r="565" spans="1:2" s="321" customFormat="1" x14ac:dyDescent="0.25">
      <c r="A565" s="103"/>
      <c r="B565" s="103"/>
    </row>
    <row r="566" spans="1:2" s="321" customFormat="1" x14ac:dyDescent="0.25">
      <c r="A566" s="103"/>
      <c r="B566" s="103"/>
    </row>
    <row r="567" spans="1:2" s="321" customFormat="1" x14ac:dyDescent="0.25">
      <c r="A567" s="103"/>
      <c r="B567" s="103"/>
    </row>
    <row r="568" spans="1:2" s="321" customFormat="1" x14ac:dyDescent="0.25">
      <c r="A568" s="103"/>
      <c r="B568" s="103"/>
    </row>
    <row r="569" spans="1:2" s="321" customFormat="1" x14ac:dyDescent="0.25">
      <c r="A569" s="103"/>
      <c r="B569" s="103"/>
    </row>
    <row r="570" spans="1:2" s="321" customFormat="1" x14ac:dyDescent="0.25">
      <c r="A570" s="103"/>
      <c r="B570" s="103"/>
    </row>
    <row r="571" spans="1:2" s="321" customFormat="1" x14ac:dyDescent="0.25">
      <c r="A571" s="103"/>
      <c r="B571" s="103"/>
    </row>
    <row r="572" spans="1:2" s="321" customFormat="1" x14ac:dyDescent="0.25">
      <c r="A572" s="103"/>
      <c r="B572" s="103"/>
    </row>
    <row r="573" spans="1:2" s="321" customFormat="1" x14ac:dyDescent="0.25">
      <c r="A573" s="103"/>
      <c r="B573" s="103"/>
    </row>
    <row r="574" spans="1:2" s="321" customFormat="1" x14ac:dyDescent="0.25">
      <c r="A574" s="103"/>
      <c r="B574" s="103"/>
    </row>
    <row r="575" spans="1:2" s="321" customFormat="1" x14ac:dyDescent="0.25">
      <c r="A575" s="103"/>
      <c r="B575" s="103"/>
    </row>
    <row r="576" spans="1:2" s="321" customFormat="1" x14ac:dyDescent="0.25">
      <c r="A576" s="103"/>
      <c r="B576" s="103"/>
    </row>
    <row r="577" spans="1:2" s="321" customFormat="1" x14ac:dyDescent="0.25">
      <c r="A577" s="103"/>
      <c r="B577" s="101"/>
    </row>
    <row r="578" spans="1:2" s="321" customFormat="1" x14ac:dyDescent="0.25">
      <c r="A578" s="103"/>
    </row>
    <row r="579" spans="1:2" s="321" customFormat="1" x14ac:dyDescent="0.25">
      <c r="A579" s="103"/>
    </row>
    <row r="580" spans="1:2" s="321" customFormat="1" x14ac:dyDescent="0.25">
      <c r="A580" s="103"/>
    </row>
    <row r="581" spans="1:2" s="321" customFormat="1" x14ac:dyDescent="0.25">
      <c r="A581" s="103"/>
    </row>
    <row r="582" spans="1:2" s="321" customFormat="1" x14ac:dyDescent="0.25">
      <c r="A582" s="103"/>
      <c r="B582" s="103"/>
    </row>
    <row r="583" spans="1:2" s="321" customFormat="1" x14ac:dyDescent="0.25">
      <c r="A583" s="103"/>
      <c r="B583" s="103"/>
    </row>
    <row r="584" spans="1:2" s="321" customFormat="1" x14ac:dyDescent="0.25">
      <c r="A584" s="103"/>
      <c r="B584" s="103"/>
    </row>
    <row r="585" spans="1:2" s="321" customFormat="1" x14ac:dyDescent="0.25">
      <c r="A585" s="103"/>
      <c r="B585" s="103"/>
    </row>
    <row r="586" spans="1:2" s="321" customFormat="1" x14ac:dyDescent="0.25">
      <c r="A586" s="103"/>
      <c r="B586" s="103"/>
    </row>
    <row r="587" spans="1:2" s="321" customFormat="1" x14ac:dyDescent="0.25">
      <c r="A587" s="103"/>
      <c r="B587" s="103"/>
    </row>
    <row r="588" spans="1:2" s="321" customFormat="1" x14ac:dyDescent="0.25">
      <c r="A588" s="103"/>
      <c r="B588" s="103"/>
    </row>
    <row r="589" spans="1:2" s="321" customFormat="1" x14ac:dyDescent="0.25">
      <c r="A589" s="103"/>
      <c r="B589" s="103"/>
    </row>
    <row r="590" spans="1:2" s="321" customFormat="1" x14ac:dyDescent="0.25">
      <c r="A590" s="103"/>
      <c r="B590" s="103"/>
    </row>
    <row r="591" spans="1:2" s="321" customFormat="1" x14ac:dyDescent="0.25">
      <c r="A591" s="103"/>
      <c r="B591" s="103"/>
    </row>
    <row r="592" spans="1:2" s="321" customFormat="1" x14ac:dyDescent="0.25">
      <c r="A592" s="103"/>
      <c r="B592" s="103"/>
    </row>
    <row r="593" spans="1:2" s="321" customFormat="1" x14ac:dyDescent="0.25">
      <c r="A593" s="103"/>
      <c r="B593" s="103"/>
    </row>
    <row r="594" spans="1:2" s="321" customFormat="1" x14ac:dyDescent="0.25">
      <c r="A594" s="103"/>
      <c r="B594" s="103"/>
    </row>
    <row r="595" spans="1:2" s="321" customFormat="1" x14ac:dyDescent="0.25">
      <c r="A595" s="103"/>
      <c r="B595" s="103"/>
    </row>
    <row r="596" spans="1:2" s="321" customFormat="1" x14ac:dyDescent="0.25">
      <c r="A596" s="103"/>
      <c r="B596" s="103"/>
    </row>
    <row r="597" spans="1:2" s="321" customFormat="1" x14ac:dyDescent="0.25">
      <c r="A597" s="103"/>
      <c r="B597" s="103"/>
    </row>
    <row r="598" spans="1:2" s="321" customFormat="1" x14ac:dyDescent="0.25">
      <c r="A598" s="103"/>
      <c r="B598" s="103"/>
    </row>
    <row r="599" spans="1:2" s="321" customFormat="1" x14ac:dyDescent="0.25">
      <c r="A599" s="103"/>
      <c r="B599" s="103"/>
    </row>
    <row r="600" spans="1:2" s="321" customFormat="1" x14ac:dyDescent="0.25">
      <c r="A600" s="103"/>
      <c r="B600" s="103"/>
    </row>
    <row r="601" spans="1:2" s="321" customFormat="1" x14ac:dyDescent="0.25">
      <c r="A601" s="103"/>
      <c r="B601" s="103"/>
    </row>
    <row r="602" spans="1:2" s="321" customFormat="1" x14ac:dyDescent="0.25">
      <c r="A602" s="103"/>
      <c r="B602" s="103"/>
    </row>
    <row r="603" spans="1:2" s="321" customFormat="1" x14ac:dyDescent="0.25">
      <c r="A603" s="103"/>
      <c r="B603" s="103"/>
    </row>
    <row r="604" spans="1:2" s="321" customFormat="1" x14ac:dyDescent="0.25">
      <c r="A604" s="103"/>
      <c r="B604" s="103"/>
    </row>
    <row r="605" spans="1:2" s="321" customFormat="1" x14ac:dyDescent="0.25">
      <c r="A605" s="103"/>
      <c r="B605" s="103"/>
    </row>
    <row r="606" spans="1:2" s="321" customFormat="1" x14ac:dyDescent="0.25">
      <c r="A606" s="103"/>
      <c r="B606" s="103"/>
    </row>
    <row r="607" spans="1:2" s="321" customFormat="1" x14ac:dyDescent="0.25">
      <c r="A607" s="103"/>
      <c r="B607" s="103"/>
    </row>
    <row r="608" spans="1:2" s="321" customFormat="1" x14ac:dyDescent="0.25">
      <c r="A608" s="103"/>
      <c r="B608" s="103"/>
    </row>
    <row r="609" spans="1:2" s="321" customFormat="1" x14ac:dyDescent="0.25">
      <c r="A609" s="103"/>
      <c r="B609" s="103"/>
    </row>
    <row r="610" spans="1:2" s="321" customFormat="1" x14ac:dyDescent="0.25">
      <c r="A610" s="103"/>
      <c r="B610" s="103"/>
    </row>
    <row r="611" spans="1:2" s="321" customFormat="1" x14ac:dyDescent="0.25">
      <c r="A611" s="103"/>
      <c r="B611" s="103"/>
    </row>
    <row r="612" spans="1:2" s="321" customFormat="1" x14ac:dyDescent="0.25">
      <c r="A612" s="103"/>
      <c r="B612" s="103"/>
    </row>
    <row r="613" spans="1:2" s="321" customFormat="1" x14ac:dyDescent="0.25">
      <c r="A613" s="103"/>
      <c r="B613" s="103"/>
    </row>
    <row r="614" spans="1:2" s="321" customFormat="1" x14ac:dyDescent="0.25">
      <c r="A614" s="103"/>
      <c r="B614" s="103"/>
    </row>
    <row r="615" spans="1:2" s="321" customFormat="1" x14ac:dyDescent="0.25">
      <c r="A615" s="103"/>
      <c r="B615" s="101"/>
    </row>
    <row r="616" spans="1:2" s="321" customFormat="1" x14ac:dyDescent="0.25">
      <c r="A616" s="103"/>
    </row>
    <row r="617" spans="1:2" s="321" customFormat="1" x14ac:dyDescent="0.25">
      <c r="A617" s="103"/>
    </row>
    <row r="618" spans="1:2" s="321" customFormat="1" x14ac:dyDescent="0.25">
      <c r="A618" s="103"/>
    </row>
    <row r="619" spans="1:2" s="321" customFormat="1" x14ac:dyDescent="0.25">
      <c r="A619" s="103"/>
      <c r="B619" s="103"/>
    </row>
    <row r="620" spans="1:2" s="321" customFormat="1" x14ac:dyDescent="0.25">
      <c r="A620" s="103"/>
      <c r="B620" s="103"/>
    </row>
    <row r="621" spans="1:2" s="321" customFormat="1" x14ac:dyDescent="0.25">
      <c r="A621" s="103"/>
      <c r="B621" s="103"/>
    </row>
    <row r="622" spans="1:2" s="321" customFormat="1" x14ac:dyDescent="0.25">
      <c r="A622" s="103"/>
      <c r="B622" s="103"/>
    </row>
    <row r="623" spans="1:2" s="321" customFormat="1" x14ac:dyDescent="0.25">
      <c r="A623" s="103"/>
      <c r="B623" s="103"/>
    </row>
    <row r="624" spans="1:2" s="321" customFormat="1" x14ac:dyDescent="0.25">
      <c r="A624" s="103"/>
      <c r="B624" s="103"/>
    </row>
    <row r="625" spans="1:2" s="321" customFormat="1" x14ac:dyDescent="0.25">
      <c r="A625" s="103"/>
      <c r="B625" s="103"/>
    </row>
    <row r="626" spans="1:2" s="321" customFormat="1" x14ac:dyDescent="0.25">
      <c r="A626" s="103"/>
      <c r="B626" s="103"/>
    </row>
    <row r="627" spans="1:2" s="321" customFormat="1" x14ac:dyDescent="0.25">
      <c r="A627" s="103"/>
      <c r="B627" s="103"/>
    </row>
    <row r="628" spans="1:2" s="321" customFormat="1" x14ac:dyDescent="0.25">
      <c r="A628" s="103"/>
      <c r="B628" s="103"/>
    </row>
    <row r="629" spans="1:2" s="321" customFormat="1" x14ac:dyDescent="0.25">
      <c r="A629" s="103"/>
      <c r="B629" s="103"/>
    </row>
    <row r="630" spans="1:2" s="321" customFormat="1" x14ac:dyDescent="0.25">
      <c r="A630" s="103"/>
      <c r="B630" s="103"/>
    </row>
    <row r="631" spans="1:2" s="321" customFormat="1" x14ac:dyDescent="0.25">
      <c r="A631" s="103"/>
      <c r="B631" s="103"/>
    </row>
    <row r="632" spans="1:2" s="321" customFormat="1" x14ac:dyDescent="0.25">
      <c r="A632" s="103"/>
      <c r="B632" s="103"/>
    </row>
    <row r="633" spans="1:2" s="321" customFormat="1" x14ac:dyDescent="0.25">
      <c r="A633" s="103"/>
      <c r="B633" s="101"/>
    </row>
    <row r="634" spans="1:2" s="321" customFormat="1" x14ac:dyDescent="0.25">
      <c r="A634" s="103"/>
    </row>
    <row r="635" spans="1:2" s="321" customFormat="1" x14ac:dyDescent="0.25">
      <c r="A635" s="103"/>
    </row>
    <row r="636" spans="1:2" s="321" customFormat="1" x14ac:dyDescent="0.25">
      <c r="A636" s="103"/>
    </row>
    <row r="637" spans="1:2" s="321" customFormat="1" x14ac:dyDescent="0.25">
      <c r="A637" s="103"/>
      <c r="B637" s="103"/>
    </row>
    <row r="638" spans="1:2" s="321" customFormat="1" x14ac:dyDescent="0.25">
      <c r="A638" s="103"/>
      <c r="B638" s="103"/>
    </row>
    <row r="639" spans="1:2" s="321" customFormat="1" x14ac:dyDescent="0.25">
      <c r="A639" s="103"/>
      <c r="B639" s="103"/>
    </row>
    <row r="640" spans="1:2" s="321" customFormat="1" x14ac:dyDescent="0.25">
      <c r="A640" s="103"/>
      <c r="B640" s="103"/>
    </row>
    <row r="641" spans="1:2" s="321" customFormat="1" x14ac:dyDescent="0.25">
      <c r="A641" s="103"/>
      <c r="B641" s="103"/>
    </row>
    <row r="642" spans="1:2" s="321" customFormat="1" x14ac:dyDescent="0.25">
      <c r="A642" s="103"/>
      <c r="B642" s="103"/>
    </row>
    <row r="643" spans="1:2" s="321" customFormat="1" x14ac:dyDescent="0.25">
      <c r="A643" s="103"/>
      <c r="B643" s="103"/>
    </row>
    <row r="644" spans="1:2" s="321" customFormat="1" x14ac:dyDescent="0.25">
      <c r="A644" s="103"/>
      <c r="B644" s="103"/>
    </row>
    <row r="645" spans="1:2" s="321" customFormat="1" x14ac:dyDescent="0.25">
      <c r="A645" s="103"/>
      <c r="B645" s="103"/>
    </row>
    <row r="646" spans="1:2" s="321" customFormat="1" x14ac:dyDescent="0.25">
      <c r="A646" s="103"/>
      <c r="B646" s="103"/>
    </row>
    <row r="647" spans="1:2" s="321" customFormat="1" x14ac:dyDescent="0.25">
      <c r="A647" s="103"/>
      <c r="B647" s="103"/>
    </row>
    <row r="648" spans="1:2" s="321" customFormat="1" x14ac:dyDescent="0.25">
      <c r="A648" s="103"/>
      <c r="B648" s="103"/>
    </row>
    <row r="649" spans="1:2" s="321" customFormat="1" x14ac:dyDescent="0.25">
      <c r="A649" s="103"/>
      <c r="B649" s="103"/>
    </row>
    <row r="650" spans="1:2" s="321" customFormat="1" x14ac:dyDescent="0.25">
      <c r="A650" s="103"/>
      <c r="B650" s="103"/>
    </row>
    <row r="651" spans="1:2" s="321" customFormat="1" x14ac:dyDescent="0.25">
      <c r="A651" s="103"/>
      <c r="B651" s="103"/>
    </row>
    <row r="652" spans="1:2" s="321" customFormat="1" x14ac:dyDescent="0.25">
      <c r="A652" s="103"/>
      <c r="B652" s="103"/>
    </row>
    <row r="653" spans="1:2" s="321" customFormat="1" x14ac:dyDescent="0.25">
      <c r="A653" s="103"/>
      <c r="B653" s="103"/>
    </row>
    <row r="654" spans="1:2" s="321" customFormat="1" x14ac:dyDescent="0.25">
      <c r="A654" s="103"/>
      <c r="B654" s="103"/>
    </row>
    <row r="655" spans="1:2" s="321" customFormat="1" x14ac:dyDescent="0.25">
      <c r="A655" s="103"/>
      <c r="B655" s="103"/>
    </row>
    <row r="656" spans="1:2" s="321" customFormat="1" x14ac:dyDescent="0.25">
      <c r="A656" s="103"/>
      <c r="B656" s="103"/>
    </row>
    <row r="657" spans="1:2" s="321" customFormat="1" x14ac:dyDescent="0.25">
      <c r="A657" s="103"/>
      <c r="B657" s="103"/>
    </row>
    <row r="658" spans="1:2" s="321" customFormat="1" x14ac:dyDescent="0.25">
      <c r="A658" s="103"/>
      <c r="B658" s="103"/>
    </row>
    <row r="659" spans="1:2" s="321" customFormat="1" x14ac:dyDescent="0.25">
      <c r="A659" s="103"/>
      <c r="B659" s="103"/>
    </row>
    <row r="660" spans="1:2" s="321" customFormat="1" x14ac:dyDescent="0.25">
      <c r="A660" s="103"/>
      <c r="B660" s="103"/>
    </row>
    <row r="661" spans="1:2" s="321" customFormat="1" x14ac:dyDescent="0.25">
      <c r="A661" s="103"/>
      <c r="B661" s="103"/>
    </row>
    <row r="662" spans="1:2" s="321" customFormat="1" x14ac:dyDescent="0.25">
      <c r="A662" s="103"/>
      <c r="B662" s="103"/>
    </row>
    <row r="663" spans="1:2" s="321" customFormat="1" x14ac:dyDescent="0.25">
      <c r="A663" s="103"/>
      <c r="B663" s="103"/>
    </row>
    <row r="664" spans="1:2" s="321" customFormat="1" x14ac:dyDescent="0.25">
      <c r="A664" s="103"/>
      <c r="B664" s="103"/>
    </row>
    <row r="665" spans="1:2" s="321" customFormat="1" x14ac:dyDescent="0.25">
      <c r="A665" s="103"/>
      <c r="B665" s="103"/>
    </row>
    <row r="666" spans="1:2" s="321" customFormat="1" x14ac:dyDescent="0.25">
      <c r="A666" s="103"/>
      <c r="B666" s="101"/>
    </row>
    <row r="667" spans="1:2" s="321" customFormat="1" x14ac:dyDescent="0.25">
      <c r="A667" s="103"/>
    </row>
    <row r="668" spans="1:2" s="321" customFormat="1" x14ac:dyDescent="0.25">
      <c r="A668" s="103"/>
    </row>
    <row r="669" spans="1:2" s="321" customFormat="1" x14ac:dyDescent="0.25">
      <c r="A669" s="103"/>
    </row>
    <row r="670" spans="1:2" s="321" customFormat="1" x14ac:dyDescent="0.25">
      <c r="A670" s="103"/>
    </row>
    <row r="671" spans="1:2" s="321" customFormat="1" x14ac:dyDescent="0.25">
      <c r="A671" s="103"/>
      <c r="B671" s="101"/>
    </row>
    <row r="672" spans="1:2" s="321" customFormat="1" x14ac:dyDescent="0.25">
      <c r="A672" s="103"/>
    </row>
    <row r="673" spans="1:2" s="321" customFormat="1" x14ac:dyDescent="0.25">
      <c r="A673" s="103"/>
    </row>
    <row r="674" spans="1:2" s="321" customFormat="1" x14ac:dyDescent="0.25">
      <c r="A674" s="103"/>
    </row>
    <row r="675" spans="1:2" s="321" customFormat="1" x14ac:dyDescent="0.25">
      <c r="A675" s="103"/>
    </row>
    <row r="676" spans="1:2" s="321" customFormat="1" x14ac:dyDescent="0.25">
      <c r="A676" s="103"/>
    </row>
    <row r="677" spans="1:2" s="321" customFormat="1" x14ac:dyDescent="0.25">
      <c r="A677" s="103"/>
    </row>
    <row r="678" spans="1:2" s="321" customFormat="1" x14ac:dyDescent="0.25">
      <c r="A678" s="103"/>
      <c r="B678" s="103"/>
    </row>
    <row r="679" spans="1:2" s="321" customFormat="1" x14ac:dyDescent="0.25">
      <c r="A679" s="103"/>
      <c r="B679" s="103"/>
    </row>
    <row r="680" spans="1:2" s="321" customFormat="1" x14ac:dyDescent="0.25">
      <c r="A680" s="103"/>
      <c r="B680" s="103"/>
    </row>
    <row r="681" spans="1:2" s="321" customFormat="1" x14ac:dyDescent="0.25">
      <c r="A681" s="103"/>
      <c r="B681" s="103"/>
    </row>
    <row r="682" spans="1:2" s="321" customFormat="1" x14ac:dyDescent="0.25">
      <c r="A682" s="103"/>
      <c r="B682" s="103"/>
    </row>
    <row r="683" spans="1:2" s="321" customFormat="1" x14ac:dyDescent="0.25">
      <c r="A683" s="103"/>
      <c r="B683" s="103"/>
    </row>
    <row r="684" spans="1:2" s="321" customFormat="1" x14ac:dyDescent="0.25">
      <c r="A684" s="103"/>
      <c r="B684" s="103"/>
    </row>
    <row r="685" spans="1:2" s="321" customFormat="1" x14ac:dyDescent="0.25">
      <c r="A685" s="103"/>
      <c r="B685" s="103"/>
    </row>
    <row r="686" spans="1:2" s="321" customFormat="1" x14ac:dyDescent="0.25">
      <c r="A686" s="103"/>
      <c r="B686" s="103"/>
    </row>
    <row r="687" spans="1:2" s="321" customFormat="1" x14ac:dyDescent="0.25">
      <c r="A687" s="103"/>
      <c r="B687" s="103"/>
    </row>
    <row r="688" spans="1:2" s="321" customFormat="1" x14ac:dyDescent="0.25">
      <c r="A688" s="103"/>
      <c r="B688" s="103"/>
    </row>
    <row r="689" spans="1:2" s="321" customFormat="1" x14ac:dyDescent="0.25">
      <c r="A689" s="103"/>
      <c r="B689" s="103"/>
    </row>
    <row r="690" spans="1:2" s="321" customFormat="1" x14ac:dyDescent="0.25">
      <c r="A690" s="103"/>
      <c r="B690" s="103"/>
    </row>
    <row r="691" spans="1:2" s="321" customFormat="1" x14ac:dyDescent="0.25">
      <c r="A691" s="103"/>
      <c r="B691" s="103"/>
    </row>
    <row r="692" spans="1:2" s="321" customFormat="1" x14ac:dyDescent="0.25">
      <c r="A692" s="103"/>
      <c r="B692" s="103"/>
    </row>
    <row r="693" spans="1:2" s="321" customFormat="1" x14ac:dyDescent="0.25">
      <c r="A693" s="103"/>
      <c r="B693" s="103"/>
    </row>
    <row r="694" spans="1:2" s="321" customFormat="1" x14ac:dyDescent="0.25">
      <c r="A694" s="103"/>
      <c r="B694" s="101"/>
    </row>
    <row r="695" spans="1:2" s="321" customFormat="1" x14ac:dyDescent="0.25">
      <c r="A695" s="103"/>
    </row>
    <row r="696" spans="1:2" s="321" customFormat="1" x14ac:dyDescent="0.25">
      <c r="A696" s="103"/>
    </row>
    <row r="697" spans="1:2" s="321" customFormat="1" x14ac:dyDescent="0.25">
      <c r="A697" s="103"/>
    </row>
    <row r="698" spans="1:2" s="321" customFormat="1" x14ac:dyDescent="0.25">
      <c r="A698" s="103"/>
      <c r="B698" s="103"/>
    </row>
    <row r="699" spans="1:2" s="321" customFormat="1" x14ac:dyDescent="0.25">
      <c r="A699" s="103"/>
      <c r="B699" s="103"/>
    </row>
    <row r="700" spans="1:2" s="321" customFormat="1" x14ac:dyDescent="0.25">
      <c r="A700" s="103"/>
      <c r="B700" s="103"/>
    </row>
    <row r="701" spans="1:2" s="321" customFormat="1" x14ac:dyDescent="0.25">
      <c r="A701" s="103"/>
      <c r="B701" s="103"/>
    </row>
    <row r="702" spans="1:2" s="321" customFormat="1" x14ac:dyDescent="0.25">
      <c r="A702" s="103"/>
      <c r="B702" s="103"/>
    </row>
    <row r="703" spans="1:2" s="321" customFormat="1" x14ac:dyDescent="0.25">
      <c r="A703" s="103"/>
      <c r="B703" s="103"/>
    </row>
    <row r="704" spans="1:2" s="321" customFormat="1" x14ac:dyDescent="0.25">
      <c r="A704" s="103"/>
      <c r="B704" s="103"/>
    </row>
    <row r="705" spans="1:2" s="321" customFormat="1" x14ac:dyDescent="0.25">
      <c r="A705" s="103"/>
      <c r="B705" s="103"/>
    </row>
    <row r="706" spans="1:2" s="321" customFormat="1" x14ac:dyDescent="0.25">
      <c r="A706" s="103"/>
      <c r="B706" s="103"/>
    </row>
    <row r="707" spans="1:2" s="321" customFormat="1" x14ac:dyDescent="0.25">
      <c r="A707" s="103"/>
      <c r="B707" s="103"/>
    </row>
    <row r="708" spans="1:2" s="321" customFormat="1" x14ac:dyDescent="0.25">
      <c r="A708" s="103"/>
      <c r="B708" s="103"/>
    </row>
    <row r="709" spans="1:2" s="321" customFormat="1" x14ac:dyDescent="0.25">
      <c r="A709" s="103"/>
      <c r="B709" s="103"/>
    </row>
    <row r="710" spans="1:2" s="321" customFormat="1" x14ac:dyDescent="0.25">
      <c r="A710" s="103"/>
      <c r="B710" s="103"/>
    </row>
    <row r="711" spans="1:2" s="321" customFormat="1" x14ac:dyDescent="0.25">
      <c r="A711" s="103"/>
      <c r="B711" s="103"/>
    </row>
    <row r="712" spans="1:2" s="321" customFormat="1" x14ac:dyDescent="0.25">
      <c r="A712" s="103"/>
      <c r="B712" s="101"/>
    </row>
    <row r="713" spans="1:2" s="321" customFormat="1" x14ac:dyDescent="0.25">
      <c r="A713" s="103"/>
    </row>
    <row r="714" spans="1:2" s="321" customFormat="1" x14ac:dyDescent="0.25">
      <c r="A714" s="103"/>
    </row>
    <row r="715" spans="1:2" s="321" customFormat="1" x14ac:dyDescent="0.25">
      <c r="A715" s="103"/>
    </row>
    <row r="716" spans="1:2" s="321" customFormat="1" x14ac:dyDescent="0.25">
      <c r="A716" s="103"/>
      <c r="B716" s="103"/>
    </row>
    <row r="717" spans="1:2" s="321" customFormat="1" x14ac:dyDescent="0.25">
      <c r="A717" s="103"/>
      <c r="B717" s="103"/>
    </row>
    <row r="718" spans="1:2" s="321" customFormat="1" x14ac:dyDescent="0.25">
      <c r="A718" s="103"/>
      <c r="B718" s="103"/>
    </row>
    <row r="719" spans="1:2" s="321" customFormat="1" x14ac:dyDescent="0.25">
      <c r="A719" s="103"/>
      <c r="B719" s="103"/>
    </row>
    <row r="720" spans="1:2" s="321" customFormat="1" x14ac:dyDescent="0.25">
      <c r="A720" s="103"/>
      <c r="B720" s="103"/>
    </row>
    <row r="721" spans="1:2" s="321" customFormat="1" x14ac:dyDescent="0.25">
      <c r="A721" s="103"/>
      <c r="B721" s="103"/>
    </row>
    <row r="722" spans="1:2" s="321" customFormat="1" x14ac:dyDescent="0.25">
      <c r="A722" s="103"/>
      <c r="B722" s="103"/>
    </row>
    <row r="723" spans="1:2" s="321" customFormat="1" x14ac:dyDescent="0.25">
      <c r="A723" s="103"/>
      <c r="B723" s="103"/>
    </row>
    <row r="724" spans="1:2" s="321" customFormat="1" x14ac:dyDescent="0.25">
      <c r="A724" s="103"/>
      <c r="B724" s="103"/>
    </row>
    <row r="725" spans="1:2" s="321" customFormat="1" x14ac:dyDescent="0.25">
      <c r="A725" s="103"/>
      <c r="B725" s="103"/>
    </row>
    <row r="726" spans="1:2" s="321" customFormat="1" x14ac:dyDescent="0.25">
      <c r="A726" s="103"/>
      <c r="B726" s="103"/>
    </row>
    <row r="727" spans="1:2" s="321" customFormat="1" x14ac:dyDescent="0.25">
      <c r="A727" s="103"/>
      <c r="B727" s="103"/>
    </row>
    <row r="728" spans="1:2" s="321" customFormat="1" x14ac:dyDescent="0.25">
      <c r="A728" s="103"/>
      <c r="B728" s="103"/>
    </row>
    <row r="729" spans="1:2" s="321" customFormat="1" x14ac:dyDescent="0.25">
      <c r="A729" s="103"/>
      <c r="B729" s="103"/>
    </row>
    <row r="730" spans="1:2" s="321" customFormat="1" x14ac:dyDescent="0.25">
      <c r="A730" s="103"/>
      <c r="B730" s="103"/>
    </row>
    <row r="731" spans="1:2" s="321" customFormat="1" x14ac:dyDescent="0.25">
      <c r="A731" s="103"/>
      <c r="B731" s="103"/>
    </row>
    <row r="732" spans="1:2" s="321" customFormat="1" x14ac:dyDescent="0.25">
      <c r="A732" s="103"/>
      <c r="B732" s="103"/>
    </row>
    <row r="733" spans="1:2" s="321" customFormat="1" x14ac:dyDescent="0.25">
      <c r="A733" s="103"/>
      <c r="B733" s="103"/>
    </row>
    <row r="734" spans="1:2" s="321" customFormat="1" x14ac:dyDescent="0.25">
      <c r="A734" s="103"/>
      <c r="B734" s="103"/>
    </row>
    <row r="735" spans="1:2" s="321" customFormat="1" x14ac:dyDescent="0.25">
      <c r="A735" s="103"/>
      <c r="B735" s="103"/>
    </row>
    <row r="736" spans="1:2" s="321" customFormat="1" x14ac:dyDescent="0.25">
      <c r="A736" s="103"/>
      <c r="B736" s="103"/>
    </row>
    <row r="737" spans="1:2" s="321" customFormat="1" x14ac:dyDescent="0.25">
      <c r="A737" s="103"/>
      <c r="B737" s="103"/>
    </row>
    <row r="738" spans="1:2" s="321" customFormat="1" x14ac:dyDescent="0.25">
      <c r="A738" s="103"/>
      <c r="B738" s="103"/>
    </row>
    <row r="739" spans="1:2" s="321" customFormat="1" x14ac:dyDescent="0.25">
      <c r="A739" s="103"/>
      <c r="B739" s="103"/>
    </row>
    <row r="740" spans="1:2" s="321" customFormat="1" x14ac:dyDescent="0.25">
      <c r="A740" s="103"/>
      <c r="B740" s="103"/>
    </row>
    <row r="741" spans="1:2" s="321" customFormat="1" x14ac:dyDescent="0.25">
      <c r="A741" s="103"/>
      <c r="B741" s="103"/>
    </row>
    <row r="742" spans="1:2" s="321" customFormat="1" x14ac:dyDescent="0.25">
      <c r="A742" s="103"/>
      <c r="B742" s="103"/>
    </row>
    <row r="743" spans="1:2" s="321" customFormat="1" x14ac:dyDescent="0.25">
      <c r="A743" s="103"/>
      <c r="B743" s="103"/>
    </row>
    <row r="744" spans="1:2" s="321" customFormat="1" x14ac:dyDescent="0.25">
      <c r="A744" s="103"/>
      <c r="B744" s="103"/>
    </row>
    <row r="745" spans="1:2" s="321" customFormat="1" x14ac:dyDescent="0.25">
      <c r="A745" s="103"/>
      <c r="B745" s="103"/>
    </row>
    <row r="746" spans="1:2" s="321" customFormat="1" x14ac:dyDescent="0.25">
      <c r="A746" s="103"/>
      <c r="B746" s="103"/>
    </row>
    <row r="747" spans="1:2" s="321" customFormat="1" x14ac:dyDescent="0.25">
      <c r="A747" s="103"/>
      <c r="B747" s="103"/>
    </row>
    <row r="748" spans="1:2" s="321" customFormat="1" x14ac:dyDescent="0.25">
      <c r="A748" s="103"/>
      <c r="B748" s="103"/>
    </row>
    <row r="749" spans="1:2" s="321" customFormat="1" x14ac:dyDescent="0.25">
      <c r="A749" s="103"/>
      <c r="B749" s="103"/>
    </row>
    <row r="750" spans="1:2" s="321" customFormat="1" x14ac:dyDescent="0.25">
      <c r="A750" s="103"/>
      <c r="B750" s="103"/>
    </row>
    <row r="751" spans="1:2" s="321" customFormat="1" x14ac:dyDescent="0.25">
      <c r="A751" s="103"/>
      <c r="B751" s="103"/>
    </row>
    <row r="752" spans="1:2" s="321" customFormat="1" x14ac:dyDescent="0.25">
      <c r="A752" s="103"/>
      <c r="B752" s="103"/>
    </row>
    <row r="753" spans="1:2" s="321" customFormat="1" x14ac:dyDescent="0.25">
      <c r="A753" s="103"/>
      <c r="B753" s="103"/>
    </row>
    <row r="754" spans="1:2" s="321" customFormat="1" x14ac:dyDescent="0.25">
      <c r="A754" s="103"/>
      <c r="B754" s="103"/>
    </row>
    <row r="755" spans="1:2" s="321" customFormat="1" x14ac:dyDescent="0.25">
      <c r="A755" s="103"/>
      <c r="B755" s="103"/>
    </row>
    <row r="756" spans="1:2" s="321" customFormat="1" x14ac:dyDescent="0.25">
      <c r="A756" s="103"/>
      <c r="B756" s="103"/>
    </row>
    <row r="757" spans="1:2" s="321" customFormat="1" x14ac:dyDescent="0.25">
      <c r="A757" s="103"/>
      <c r="B757" s="103"/>
    </row>
    <row r="758" spans="1:2" s="321" customFormat="1" x14ac:dyDescent="0.25">
      <c r="A758" s="103"/>
      <c r="B758" s="103"/>
    </row>
    <row r="759" spans="1:2" s="321" customFormat="1" x14ac:dyDescent="0.25">
      <c r="A759" s="103"/>
      <c r="B759" s="103"/>
    </row>
    <row r="760" spans="1:2" s="321" customFormat="1" x14ac:dyDescent="0.25">
      <c r="A760" s="103"/>
      <c r="B760" s="103"/>
    </row>
    <row r="761" spans="1:2" s="321" customFormat="1" x14ac:dyDescent="0.25">
      <c r="A761" s="103"/>
      <c r="B761" s="103"/>
    </row>
    <row r="762" spans="1:2" s="321" customFormat="1" x14ac:dyDescent="0.25">
      <c r="A762" s="103"/>
      <c r="B762" s="103"/>
    </row>
    <row r="763" spans="1:2" s="321" customFormat="1" x14ac:dyDescent="0.25">
      <c r="A763" s="103"/>
      <c r="B763" s="103"/>
    </row>
    <row r="764" spans="1:2" s="321" customFormat="1" x14ac:dyDescent="0.25">
      <c r="A764" s="103"/>
      <c r="B764" s="103"/>
    </row>
    <row r="765" spans="1:2" s="321" customFormat="1" x14ac:dyDescent="0.25">
      <c r="A765" s="103"/>
      <c r="B765" s="103"/>
    </row>
    <row r="766" spans="1:2" s="321" customFormat="1" x14ac:dyDescent="0.25">
      <c r="A766" s="103"/>
      <c r="B766" s="103"/>
    </row>
    <row r="767" spans="1:2" s="321" customFormat="1" x14ac:dyDescent="0.25">
      <c r="A767" s="103"/>
      <c r="B767" s="103"/>
    </row>
    <row r="768" spans="1:2" s="321" customFormat="1" x14ac:dyDescent="0.25">
      <c r="A768" s="103"/>
      <c r="B768" s="103"/>
    </row>
    <row r="769" spans="1:2" s="321" customFormat="1" x14ac:dyDescent="0.25">
      <c r="A769" s="103"/>
      <c r="B769" s="103"/>
    </row>
    <row r="770" spans="1:2" s="321" customFormat="1" x14ac:dyDescent="0.25">
      <c r="A770" s="103"/>
      <c r="B770" s="103"/>
    </row>
    <row r="771" spans="1:2" s="321" customFormat="1" x14ac:dyDescent="0.25">
      <c r="A771" s="103"/>
      <c r="B771" s="103"/>
    </row>
    <row r="772" spans="1:2" s="321" customFormat="1" x14ac:dyDescent="0.25">
      <c r="A772" s="103"/>
      <c r="B772" s="101"/>
    </row>
    <row r="773" spans="1:2" s="321" customFormat="1" x14ac:dyDescent="0.25">
      <c r="A773" s="103"/>
    </row>
    <row r="774" spans="1:2" s="321" customFormat="1" x14ac:dyDescent="0.25">
      <c r="A774" s="103"/>
    </row>
    <row r="775" spans="1:2" s="321" customFormat="1" x14ac:dyDescent="0.25">
      <c r="A775" s="103"/>
    </row>
    <row r="776" spans="1:2" s="321" customFormat="1" x14ac:dyDescent="0.25">
      <c r="A776" s="103"/>
    </row>
    <row r="777" spans="1:2" s="321" customFormat="1" x14ac:dyDescent="0.25">
      <c r="A777" s="103"/>
      <c r="B777" s="103"/>
    </row>
    <row r="778" spans="1:2" s="321" customFormat="1" x14ac:dyDescent="0.25">
      <c r="A778" s="103"/>
      <c r="B778" s="103"/>
    </row>
    <row r="779" spans="1:2" s="321" customFormat="1" x14ac:dyDescent="0.25">
      <c r="A779" s="103"/>
      <c r="B779" s="103"/>
    </row>
    <row r="780" spans="1:2" s="321" customFormat="1" x14ac:dyDescent="0.25">
      <c r="A780" s="103"/>
      <c r="B780" s="103"/>
    </row>
    <row r="781" spans="1:2" s="321" customFormat="1" x14ac:dyDescent="0.25">
      <c r="A781" s="103"/>
      <c r="B781" s="103"/>
    </row>
    <row r="782" spans="1:2" s="321" customFormat="1" x14ac:dyDescent="0.25">
      <c r="A782" s="103"/>
      <c r="B782" s="103"/>
    </row>
    <row r="783" spans="1:2" s="321" customFormat="1" x14ac:dyDescent="0.25">
      <c r="A783" s="103"/>
      <c r="B783" s="103"/>
    </row>
    <row r="784" spans="1:2" s="321" customFormat="1" x14ac:dyDescent="0.25">
      <c r="A784" s="103"/>
      <c r="B784" s="103"/>
    </row>
    <row r="785" spans="1:2" s="321" customFormat="1" x14ac:dyDescent="0.25">
      <c r="A785" s="103"/>
      <c r="B785" s="101"/>
    </row>
    <row r="786" spans="1:2" s="321" customFormat="1" x14ac:dyDescent="0.25">
      <c r="A786" s="103"/>
    </row>
    <row r="787" spans="1:2" s="321" customFormat="1" x14ac:dyDescent="0.25">
      <c r="A787" s="103"/>
    </row>
    <row r="788" spans="1:2" s="321" customFormat="1" x14ac:dyDescent="0.25">
      <c r="A788" s="103"/>
    </row>
    <row r="789" spans="1:2" s="321" customFormat="1" x14ac:dyDescent="0.25">
      <c r="A789" s="103"/>
      <c r="B789" s="103"/>
    </row>
    <row r="790" spans="1:2" s="321" customFormat="1" x14ac:dyDescent="0.25">
      <c r="A790" s="103"/>
      <c r="B790" s="103"/>
    </row>
    <row r="791" spans="1:2" s="321" customFormat="1" x14ac:dyDescent="0.25">
      <c r="A791" s="103"/>
      <c r="B791" s="103"/>
    </row>
    <row r="792" spans="1:2" s="321" customFormat="1" x14ac:dyDescent="0.25">
      <c r="A792" s="103"/>
      <c r="B792" s="103"/>
    </row>
    <row r="793" spans="1:2" s="321" customFormat="1" x14ac:dyDescent="0.25">
      <c r="A793" s="103"/>
      <c r="B793" s="103"/>
    </row>
    <row r="794" spans="1:2" s="321" customFormat="1" x14ac:dyDescent="0.25">
      <c r="A794" s="103"/>
      <c r="B794" s="103"/>
    </row>
    <row r="795" spans="1:2" s="321" customFormat="1" x14ac:dyDescent="0.25">
      <c r="A795" s="103"/>
      <c r="B795" s="103"/>
    </row>
    <row r="796" spans="1:2" s="321" customFormat="1" x14ac:dyDescent="0.25">
      <c r="A796" s="103"/>
      <c r="B796" s="103"/>
    </row>
    <row r="797" spans="1:2" s="321" customFormat="1" x14ac:dyDescent="0.25">
      <c r="A797" s="103"/>
      <c r="B797" s="101"/>
    </row>
    <row r="798" spans="1:2" s="321" customFormat="1" x14ac:dyDescent="0.25">
      <c r="A798" s="103"/>
    </row>
    <row r="799" spans="1:2" s="321" customFormat="1" x14ac:dyDescent="0.25">
      <c r="A799" s="103"/>
    </row>
    <row r="800" spans="1:2" s="321" customFormat="1" x14ac:dyDescent="0.25">
      <c r="A800" s="103"/>
    </row>
    <row r="801" spans="1:2" s="321" customFormat="1" x14ac:dyDescent="0.25">
      <c r="A801" s="103"/>
      <c r="B801" s="101"/>
    </row>
    <row r="802" spans="1:2" s="321" customFormat="1" x14ac:dyDescent="0.25">
      <c r="A802" s="103"/>
    </row>
    <row r="803" spans="1:2" s="321" customFormat="1" x14ac:dyDescent="0.25">
      <c r="A803" s="103"/>
    </row>
    <row r="804" spans="1:2" s="321" customFormat="1" x14ac:dyDescent="0.25">
      <c r="A804" s="103"/>
    </row>
    <row r="805" spans="1:2" s="321" customFormat="1" x14ac:dyDescent="0.25">
      <c r="A805" s="103"/>
      <c r="B805" s="103"/>
    </row>
    <row r="806" spans="1:2" s="321" customFormat="1" x14ac:dyDescent="0.25">
      <c r="A806" s="103"/>
      <c r="B806" s="103"/>
    </row>
    <row r="807" spans="1:2" s="321" customFormat="1" x14ac:dyDescent="0.25">
      <c r="A807" s="103"/>
      <c r="B807" s="103"/>
    </row>
    <row r="808" spans="1:2" s="321" customFormat="1" x14ac:dyDescent="0.25">
      <c r="A808" s="103"/>
      <c r="B808" s="103"/>
    </row>
    <row r="809" spans="1:2" s="321" customFormat="1" x14ac:dyDescent="0.25">
      <c r="A809" s="103"/>
      <c r="B809" s="101"/>
    </row>
    <row r="810" spans="1:2" s="321" customFormat="1" x14ac:dyDescent="0.25">
      <c r="A810" s="103"/>
    </row>
    <row r="811" spans="1:2" s="321" customFormat="1" x14ac:dyDescent="0.25">
      <c r="A811" s="103"/>
    </row>
    <row r="812" spans="1:2" s="321" customFormat="1" x14ac:dyDescent="0.25">
      <c r="A812" s="103"/>
    </row>
    <row r="813" spans="1:2" s="321" customFormat="1" x14ac:dyDescent="0.25">
      <c r="A813" s="103"/>
    </row>
    <row r="814" spans="1:2" s="321" customFormat="1" x14ac:dyDescent="0.25">
      <c r="A814" s="103"/>
      <c r="B814" s="101"/>
    </row>
    <row r="815" spans="1:2" s="321" customFormat="1" x14ac:dyDescent="0.25">
      <c r="A815" s="103"/>
    </row>
    <row r="816" spans="1:2" s="321" customFormat="1" x14ac:dyDescent="0.25">
      <c r="A816" s="103"/>
    </row>
    <row r="817" spans="1:2" s="321" customFormat="1" x14ac:dyDescent="0.25">
      <c r="A817" s="103"/>
    </row>
    <row r="818" spans="1:2" s="321" customFormat="1" x14ac:dyDescent="0.25">
      <c r="A818" s="103"/>
    </row>
    <row r="819" spans="1:2" s="321" customFormat="1" x14ac:dyDescent="0.25">
      <c r="A819" s="103"/>
      <c r="B819" s="103"/>
    </row>
    <row r="820" spans="1:2" s="321" customFormat="1" x14ac:dyDescent="0.25">
      <c r="A820" s="103"/>
      <c r="B820" s="103"/>
    </row>
    <row r="821" spans="1:2" s="321" customFormat="1" x14ac:dyDescent="0.25">
      <c r="A821" s="103"/>
      <c r="B821" s="103"/>
    </row>
    <row r="822" spans="1:2" s="321" customFormat="1" x14ac:dyDescent="0.25">
      <c r="A822" s="103"/>
      <c r="B822" s="103"/>
    </row>
    <row r="823" spans="1:2" s="321" customFormat="1" x14ac:dyDescent="0.25">
      <c r="A823" s="103"/>
      <c r="B823" s="103"/>
    </row>
    <row r="824" spans="1:2" s="321" customFormat="1" x14ac:dyDescent="0.25">
      <c r="A824" s="103"/>
      <c r="B824" s="103"/>
    </row>
    <row r="825" spans="1:2" s="321" customFormat="1" x14ac:dyDescent="0.25">
      <c r="A825" s="103"/>
      <c r="B825" s="103"/>
    </row>
    <row r="826" spans="1:2" s="321" customFormat="1" x14ac:dyDescent="0.25">
      <c r="A826" s="103"/>
      <c r="B826" s="103"/>
    </row>
    <row r="827" spans="1:2" s="321" customFormat="1" x14ac:dyDescent="0.25">
      <c r="A827" s="103"/>
      <c r="B827" s="103"/>
    </row>
    <row r="828" spans="1:2" s="321" customFormat="1" x14ac:dyDescent="0.25">
      <c r="A828" s="103"/>
      <c r="B828" s="103"/>
    </row>
    <row r="829" spans="1:2" s="321" customFormat="1" x14ac:dyDescent="0.25">
      <c r="A829" s="103"/>
      <c r="B829" s="103"/>
    </row>
    <row r="830" spans="1:2" s="321" customFormat="1" x14ac:dyDescent="0.25">
      <c r="A830" s="103"/>
      <c r="B830" s="103"/>
    </row>
    <row r="831" spans="1:2" s="321" customFormat="1" x14ac:dyDescent="0.25">
      <c r="A831" s="103"/>
      <c r="B831" s="103"/>
    </row>
    <row r="832" spans="1:2" s="321" customFormat="1" x14ac:dyDescent="0.25">
      <c r="A832" s="103"/>
      <c r="B832" s="103"/>
    </row>
    <row r="833" spans="1:2" s="321" customFormat="1" x14ac:dyDescent="0.25">
      <c r="A833" s="103"/>
      <c r="B833" s="103"/>
    </row>
    <row r="834" spans="1:2" s="321" customFormat="1" x14ac:dyDescent="0.25">
      <c r="A834" s="103"/>
      <c r="B834" s="103"/>
    </row>
    <row r="835" spans="1:2" s="321" customFormat="1" x14ac:dyDescent="0.25">
      <c r="A835" s="103"/>
      <c r="B835" s="103"/>
    </row>
    <row r="836" spans="1:2" s="321" customFormat="1" x14ac:dyDescent="0.25">
      <c r="A836" s="103"/>
      <c r="B836" s="103"/>
    </row>
    <row r="837" spans="1:2" s="321" customFormat="1" x14ac:dyDescent="0.25">
      <c r="A837" s="103"/>
      <c r="B837" s="103"/>
    </row>
    <row r="838" spans="1:2" s="321" customFormat="1" x14ac:dyDescent="0.25">
      <c r="A838" s="103"/>
      <c r="B838" s="103"/>
    </row>
    <row r="839" spans="1:2" s="321" customFormat="1" x14ac:dyDescent="0.25">
      <c r="A839" s="103"/>
      <c r="B839" s="103"/>
    </row>
    <row r="840" spans="1:2" s="321" customFormat="1" x14ac:dyDescent="0.25">
      <c r="A840" s="103"/>
      <c r="B840" s="103"/>
    </row>
    <row r="841" spans="1:2" s="321" customFormat="1" x14ac:dyDescent="0.25">
      <c r="A841" s="103"/>
      <c r="B841" s="101"/>
    </row>
    <row r="842" spans="1:2" s="321" customFormat="1" x14ac:dyDescent="0.25">
      <c r="A842" s="103"/>
    </row>
    <row r="843" spans="1:2" s="321" customFormat="1" x14ac:dyDescent="0.25">
      <c r="A843" s="103"/>
    </row>
    <row r="844" spans="1:2" s="321" customFormat="1" x14ac:dyDescent="0.25">
      <c r="A844" s="103"/>
    </row>
    <row r="845" spans="1:2" s="321" customFormat="1" x14ac:dyDescent="0.25">
      <c r="A845" s="103"/>
    </row>
    <row r="846" spans="1:2" s="321" customFormat="1" x14ac:dyDescent="0.25">
      <c r="A846" s="103"/>
      <c r="B846" s="103"/>
    </row>
    <row r="847" spans="1:2" s="321" customFormat="1" x14ac:dyDescent="0.25">
      <c r="A847" s="103"/>
      <c r="B847" s="103"/>
    </row>
    <row r="848" spans="1:2" s="321" customFormat="1" x14ac:dyDescent="0.25">
      <c r="A848" s="103"/>
      <c r="B848" s="103"/>
    </row>
    <row r="849" spans="1:2" s="321" customFormat="1" x14ac:dyDescent="0.25">
      <c r="A849" s="103"/>
      <c r="B849" s="103"/>
    </row>
    <row r="850" spans="1:2" s="321" customFormat="1" x14ac:dyDescent="0.25">
      <c r="A850" s="103"/>
      <c r="B850" s="103"/>
    </row>
    <row r="851" spans="1:2" s="321" customFormat="1" x14ac:dyDescent="0.25">
      <c r="A851" s="103"/>
      <c r="B851" s="101"/>
    </row>
    <row r="852" spans="1:2" s="321" customFormat="1" x14ac:dyDescent="0.25">
      <c r="A852" s="103"/>
    </row>
    <row r="853" spans="1:2" s="321" customFormat="1" x14ac:dyDescent="0.25">
      <c r="A853" s="103"/>
    </row>
    <row r="854" spans="1:2" s="321" customFormat="1" x14ac:dyDescent="0.25">
      <c r="A854" s="103"/>
    </row>
    <row r="855" spans="1:2" s="321" customFormat="1" x14ac:dyDescent="0.25">
      <c r="A855" s="103"/>
    </row>
    <row r="856" spans="1:2" s="321" customFormat="1" x14ac:dyDescent="0.25">
      <c r="A856" s="103"/>
      <c r="B856" s="103"/>
    </row>
    <row r="857" spans="1:2" s="321" customFormat="1" x14ac:dyDescent="0.25">
      <c r="A857" s="103"/>
      <c r="B857" s="103"/>
    </row>
    <row r="858" spans="1:2" s="321" customFormat="1" x14ac:dyDescent="0.25">
      <c r="A858" s="103"/>
      <c r="B858" s="103"/>
    </row>
    <row r="859" spans="1:2" s="321" customFormat="1" x14ac:dyDescent="0.25">
      <c r="A859" s="103"/>
      <c r="B859" s="103"/>
    </row>
    <row r="860" spans="1:2" s="321" customFormat="1" x14ac:dyDescent="0.25">
      <c r="A860" s="103"/>
      <c r="B860" s="103"/>
    </row>
    <row r="861" spans="1:2" s="321" customFormat="1" x14ac:dyDescent="0.25">
      <c r="A861" s="103"/>
      <c r="B861" s="103"/>
    </row>
    <row r="862" spans="1:2" s="321" customFormat="1" x14ac:dyDescent="0.25">
      <c r="A862" s="103"/>
      <c r="B862" s="103"/>
    </row>
    <row r="863" spans="1:2" s="321" customFormat="1" x14ac:dyDescent="0.25">
      <c r="A863" s="103"/>
      <c r="B863" s="103"/>
    </row>
    <row r="864" spans="1:2" s="321" customFormat="1" x14ac:dyDescent="0.25">
      <c r="A864" s="103"/>
      <c r="B864" s="103"/>
    </row>
    <row r="865" spans="1:2" s="321" customFormat="1" x14ac:dyDescent="0.25">
      <c r="A865" s="103"/>
      <c r="B865" s="103"/>
    </row>
    <row r="866" spans="1:2" s="321" customFormat="1" x14ac:dyDescent="0.25">
      <c r="A866" s="103"/>
      <c r="B866" s="103"/>
    </row>
    <row r="867" spans="1:2" s="321" customFormat="1" x14ac:dyDescent="0.25">
      <c r="A867" s="103"/>
      <c r="B867" s="103"/>
    </row>
    <row r="868" spans="1:2" s="321" customFormat="1" x14ac:dyDescent="0.25">
      <c r="A868" s="103"/>
      <c r="B868" s="103"/>
    </row>
    <row r="869" spans="1:2" s="321" customFormat="1" x14ac:dyDescent="0.25">
      <c r="A869" s="103"/>
      <c r="B869" s="103"/>
    </row>
    <row r="870" spans="1:2" s="321" customFormat="1" x14ac:dyDescent="0.25">
      <c r="A870" s="103"/>
      <c r="B870" s="103"/>
    </row>
    <row r="871" spans="1:2" s="321" customFormat="1" x14ac:dyDescent="0.25">
      <c r="A871" s="103"/>
      <c r="B871" s="103"/>
    </row>
    <row r="872" spans="1:2" s="321" customFormat="1" x14ac:dyDescent="0.25">
      <c r="A872" s="103"/>
      <c r="B872" s="103"/>
    </row>
    <row r="873" spans="1:2" s="321" customFormat="1" x14ac:dyDescent="0.25">
      <c r="A873" s="103"/>
      <c r="B873" s="103"/>
    </row>
    <row r="874" spans="1:2" s="321" customFormat="1" x14ac:dyDescent="0.25">
      <c r="A874" s="103"/>
      <c r="B874" s="103"/>
    </row>
    <row r="875" spans="1:2" s="321" customFormat="1" x14ac:dyDescent="0.25">
      <c r="A875" s="103"/>
      <c r="B875" s="103"/>
    </row>
    <row r="876" spans="1:2" s="321" customFormat="1" x14ac:dyDescent="0.25">
      <c r="A876" s="103"/>
      <c r="B876" s="103"/>
    </row>
    <row r="877" spans="1:2" s="321" customFormat="1" x14ac:dyDescent="0.25">
      <c r="A877" s="103"/>
      <c r="B877" s="103"/>
    </row>
    <row r="878" spans="1:2" s="321" customFormat="1" x14ac:dyDescent="0.25">
      <c r="A878" s="103"/>
      <c r="B878" s="103"/>
    </row>
    <row r="879" spans="1:2" s="321" customFormat="1" x14ac:dyDescent="0.25">
      <c r="A879" s="103"/>
      <c r="B879" s="103"/>
    </row>
    <row r="880" spans="1:2" s="321" customFormat="1" x14ac:dyDescent="0.25">
      <c r="A880" s="103"/>
      <c r="B880" s="103"/>
    </row>
    <row r="881" spans="1:2" s="321" customFormat="1" x14ac:dyDescent="0.25">
      <c r="A881" s="103"/>
      <c r="B881" s="103"/>
    </row>
    <row r="882" spans="1:2" s="321" customFormat="1" x14ac:dyDescent="0.25">
      <c r="A882" s="103"/>
      <c r="B882" s="101"/>
    </row>
    <row r="883" spans="1:2" s="321" customFormat="1" x14ac:dyDescent="0.25">
      <c r="A883" s="103"/>
    </row>
    <row r="884" spans="1:2" s="321" customFormat="1" x14ac:dyDescent="0.25">
      <c r="A884" s="103"/>
    </row>
    <row r="885" spans="1:2" s="321" customFormat="1" x14ac:dyDescent="0.25">
      <c r="A885" s="103"/>
    </row>
    <row r="886" spans="1:2" s="321" customFormat="1" x14ac:dyDescent="0.25">
      <c r="A886" s="103"/>
    </row>
    <row r="887" spans="1:2" s="321" customFormat="1" x14ac:dyDescent="0.25">
      <c r="A887" s="103"/>
      <c r="B887" s="101"/>
    </row>
    <row r="888" spans="1:2" s="321" customFormat="1" x14ac:dyDescent="0.25">
      <c r="A888" s="103"/>
    </row>
    <row r="889" spans="1:2" s="321" customFormat="1" x14ac:dyDescent="0.25">
      <c r="A889" s="103"/>
    </row>
    <row r="890" spans="1:2" s="321" customFormat="1" x14ac:dyDescent="0.25">
      <c r="A890" s="103"/>
    </row>
    <row r="891" spans="1:2" s="321" customFormat="1" x14ac:dyDescent="0.25">
      <c r="A891" s="103"/>
    </row>
    <row r="892" spans="1:2" s="321" customFormat="1" x14ac:dyDescent="0.25">
      <c r="A892" s="103"/>
    </row>
    <row r="893" spans="1:2" s="321" customFormat="1" x14ac:dyDescent="0.25">
      <c r="A893" s="103"/>
      <c r="B893" s="103"/>
    </row>
    <row r="894" spans="1:2" s="321" customFormat="1" x14ac:dyDescent="0.25">
      <c r="A894" s="103"/>
      <c r="B894" s="103"/>
    </row>
    <row r="895" spans="1:2" s="321" customFormat="1" x14ac:dyDescent="0.25">
      <c r="A895" s="103"/>
      <c r="B895" s="103"/>
    </row>
    <row r="896" spans="1:2" s="321" customFormat="1" x14ac:dyDescent="0.25">
      <c r="A896" s="103"/>
      <c r="B896" s="103"/>
    </row>
    <row r="897" spans="1:2" s="321" customFormat="1" x14ac:dyDescent="0.25">
      <c r="A897" s="103"/>
      <c r="B897" s="103"/>
    </row>
    <row r="898" spans="1:2" s="321" customFormat="1" x14ac:dyDescent="0.25">
      <c r="A898" s="103"/>
      <c r="B898" s="103"/>
    </row>
    <row r="899" spans="1:2" s="321" customFormat="1" x14ac:dyDescent="0.25">
      <c r="A899" s="103"/>
      <c r="B899" s="103"/>
    </row>
    <row r="900" spans="1:2" s="321" customFormat="1" x14ac:dyDescent="0.25">
      <c r="A900" s="103"/>
      <c r="B900" s="103"/>
    </row>
    <row r="901" spans="1:2" s="321" customFormat="1" x14ac:dyDescent="0.25">
      <c r="A901" s="103"/>
      <c r="B901" s="103"/>
    </row>
    <row r="902" spans="1:2" s="321" customFormat="1" x14ac:dyDescent="0.25">
      <c r="A902" s="103"/>
      <c r="B902" s="103"/>
    </row>
    <row r="903" spans="1:2" s="321" customFormat="1" x14ac:dyDescent="0.25">
      <c r="A903" s="103"/>
      <c r="B903" s="103"/>
    </row>
    <row r="904" spans="1:2" s="321" customFormat="1" x14ac:dyDescent="0.25">
      <c r="A904" s="103"/>
      <c r="B904" s="103"/>
    </row>
    <row r="905" spans="1:2" s="321" customFormat="1" x14ac:dyDescent="0.25">
      <c r="A905" s="103"/>
      <c r="B905" s="103"/>
    </row>
    <row r="906" spans="1:2" s="321" customFormat="1" x14ac:dyDescent="0.25">
      <c r="A906" s="103"/>
      <c r="B906" s="103"/>
    </row>
    <row r="907" spans="1:2" s="321" customFormat="1" x14ac:dyDescent="0.25">
      <c r="A907" s="103"/>
      <c r="B907" s="103"/>
    </row>
    <row r="908" spans="1:2" s="321" customFormat="1" x14ac:dyDescent="0.25">
      <c r="A908" s="103"/>
      <c r="B908" s="103"/>
    </row>
    <row r="909" spans="1:2" s="321" customFormat="1" x14ac:dyDescent="0.25">
      <c r="A909" s="103"/>
      <c r="B909" s="103"/>
    </row>
    <row r="910" spans="1:2" s="321" customFormat="1" x14ac:dyDescent="0.25">
      <c r="A910" s="103"/>
      <c r="B910" s="103"/>
    </row>
    <row r="911" spans="1:2" s="321" customFormat="1" x14ac:dyDescent="0.25">
      <c r="A911" s="103"/>
      <c r="B911" s="103"/>
    </row>
    <row r="912" spans="1:2" s="321" customFormat="1" x14ac:dyDescent="0.25">
      <c r="A912" s="103"/>
      <c r="B912" s="103"/>
    </row>
    <row r="913" spans="1:2" s="321" customFormat="1" x14ac:dyDescent="0.25">
      <c r="A913" s="103"/>
      <c r="B913" s="103"/>
    </row>
    <row r="914" spans="1:2" s="321" customFormat="1" x14ac:dyDescent="0.25">
      <c r="A914" s="103"/>
      <c r="B914" s="103"/>
    </row>
    <row r="915" spans="1:2" s="321" customFormat="1" x14ac:dyDescent="0.25">
      <c r="A915" s="103"/>
      <c r="B915" s="103"/>
    </row>
    <row r="916" spans="1:2" s="321" customFormat="1" x14ac:dyDescent="0.25">
      <c r="A916" s="103"/>
      <c r="B916" s="103"/>
    </row>
    <row r="917" spans="1:2" s="321" customFormat="1" x14ac:dyDescent="0.25">
      <c r="A917" s="103"/>
      <c r="B917" s="103"/>
    </row>
    <row r="918" spans="1:2" s="321" customFormat="1" x14ac:dyDescent="0.25">
      <c r="A918" s="103"/>
      <c r="B918" s="103"/>
    </row>
    <row r="919" spans="1:2" s="321" customFormat="1" x14ac:dyDescent="0.25">
      <c r="A919" s="103"/>
      <c r="B919" s="103"/>
    </row>
    <row r="920" spans="1:2" s="321" customFormat="1" x14ac:dyDescent="0.25">
      <c r="A920" s="103"/>
      <c r="B920" s="103"/>
    </row>
    <row r="921" spans="1:2" s="321" customFormat="1" x14ac:dyDescent="0.25">
      <c r="A921" s="103"/>
      <c r="B921" s="103"/>
    </row>
    <row r="922" spans="1:2" s="321" customFormat="1" x14ac:dyDescent="0.25">
      <c r="A922" s="103"/>
      <c r="B922" s="101"/>
    </row>
    <row r="923" spans="1:2" s="321" customFormat="1" x14ac:dyDescent="0.25">
      <c r="A923" s="103"/>
    </row>
    <row r="924" spans="1:2" s="321" customFormat="1" x14ac:dyDescent="0.25">
      <c r="A924" s="103"/>
    </row>
    <row r="925" spans="1:2" s="321" customFormat="1" x14ac:dyDescent="0.25">
      <c r="A925" s="103"/>
    </row>
    <row r="926" spans="1:2" s="321" customFormat="1" x14ac:dyDescent="0.25">
      <c r="A926" s="103"/>
    </row>
    <row r="927" spans="1:2" s="321" customFormat="1" x14ac:dyDescent="0.25">
      <c r="A927" s="103"/>
      <c r="B927" s="103"/>
    </row>
    <row r="928" spans="1:2" s="321" customFormat="1" x14ac:dyDescent="0.25">
      <c r="A928" s="103"/>
      <c r="B928" s="103"/>
    </row>
    <row r="929" spans="1:2" s="321" customFormat="1" x14ac:dyDescent="0.25">
      <c r="A929" s="103"/>
      <c r="B929" s="103"/>
    </row>
    <row r="930" spans="1:2" s="321" customFormat="1" x14ac:dyDescent="0.25">
      <c r="A930" s="103"/>
      <c r="B930" s="103"/>
    </row>
    <row r="931" spans="1:2" s="321" customFormat="1" x14ac:dyDescent="0.25">
      <c r="A931" s="103"/>
      <c r="B931" s="103"/>
    </row>
    <row r="932" spans="1:2" s="321" customFormat="1" x14ac:dyDescent="0.25">
      <c r="A932" s="103"/>
      <c r="B932" s="103"/>
    </row>
    <row r="933" spans="1:2" s="321" customFormat="1" x14ac:dyDescent="0.25">
      <c r="A933" s="103"/>
      <c r="B933" s="103"/>
    </row>
    <row r="934" spans="1:2" s="321" customFormat="1" x14ac:dyDescent="0.25">
      <c r="A934" s="103"/>
      <c r="B934" s="103"/>
    </row>
    <row r="935" spans="1:2" s="321" customFormat="1" x14ac:dyDescent="0.25">
      <c r="A935" s="103"/>
      <c r="B935" s="101"/>
    </row>
    <row r="936" spans="1:2" s="321" customFormat="1" x14ac:dyDescent="0.25">
      <c r="A936" s="103"/>
    </row>
    <row r="937" spans="1:2" s="321" customFormat="1" x14ac:dyDescent="0.25">
      <c r="A937" s="103"/>
    </row>
    <row r="938" spans="1:2" s="321" customFormat="1" x14ac:dyDescent="0.25">
      <c r="A938" s="103"/>
    </row>
    <row r="939" spans="1:2" s="321" customFormat="1" x14ac:dyDescent="0.25">
      <c r="A939" s="103"/>
    </row>
    <row r="940" spans="1:2" s="321" customFormat="1" x14ac:dyDescent="0.25">
      <c r="A940" s="103"/>
      <c r="B940" s="103"/>
    </row>
    <row r="941" spans="1:2" s="321" customFormat="1" x14ac:dyDescent="0.25">
      <c r="A941" s="103"/>
      <c r="B941" s="103"/>
    </row>
    <row r="942" spans="1:2" s="321" customFormat="1" x14ac:dyDescent="0.25">
      <c r="A942" s="103"/>
      <c r="B942" s="103"/>
    </row>
    <row r="943" spans="1:2" s="321" customFormat="1" x14ac:dyDescent="0.25">
      <c r="A943" s="103"/>
      <c r="B943" s="103"/>
    </row>
    <row r="944" spans="1:2" s="321" customFormat="1" x14ac:dyDescent="0.25">
      <c r="A944" s="103"/>
      <c r="B944" s="103"/>
    </row>
    <row r="945" spans="1:2" s="321" customFormat="1" x14ac:dyDescent="0.25">
      <c r="A945" s="103"/>
      <c r="B945" s="103"/>
    </row>
    <row r="946" spans="1:2" s="321" customFormat="1" x14ac:dyDescent="0.25">
      <c r="A946" s="103"/>
      <c r="B946" s="103"/>
    </row>
    <row r="947" spans="1:2" s="321" customFormat="1" x14ac:dyDescent="0.25">
      <c r="A947" s="103"/>
      <c r="B947" s="103"/>
    </row>
    <row r="948" spans="1:2" s="321" customFormat="1" x14ac:dyDescent="0.25">
      <c r="A948" s="103"/>
      <c r="B948" s="103"/>
    </row>
    <row r="949" spans="1:2" s="321" customFormat="1" x14ac:dyDescent="0.25">
      <c r="A949" s="103"/>
      <c r="B949" s="103"/>
    </row>
    <row r="950" spans="1:2" s="321" customFormat="1" x14ac:dyDescent="0.25">
      <c r="A950" s="103"/>
      <c r="B950" s="101"/>
    </row>
    <row r="951" spans="1:2" s="321" customFormat="1" x14ac:dyDescent="0.25">
      <c r="A951" s="103"/>
    </row>
    <row r="952" spans="1:2" s="321" customFormat="1" x14ac:dyDescent="0.25">
      <c r="A952" s="103"/>
    </row>
    <row r="953" spans="1:2" s="321" customFormat="1" x14ac:dyDescent="0.25">
      <c r="A953" s="103"/>
    </row>
    <row r="954" spans="1:2" s="321" customFormat="1" x14ac:dyDescent="0.25">
      <c r="A954" s="103"/>
      <c r="B954" s="103"/>
    </row>
    <row r="955" spans="1:2" s="321" customFormat="1" x14ac:dyDescent="0.25">
      <c r="A955" s="103"/>
      <c r="B955" s="103"/>
    </row>
    <row r="956" spans="1:2" s="321" customFormat="1" x14ac:dyDescent="0.25">
      <c r="A956" s="103"/>
      <c r="B956" s="103"/>
    </row>
    <row r="957" spans="1:2" s="321" customFormat="1" x14ac:dyDescent="0.25">
      <c r="A957" s="103"/>
      <c r="B957" s="103"/>
    </row>
    <row r="958" spans="1:2" s="321" customFormat="1" x14ac:dyDescent="0.25">
      <c r="A958" s="103"/>
      <c r="B958" s="103"/>
    </row>
    <row r="959" spans="1:2" s="321" customFormat="1" x14ac:dyDescent="0.25">
      <c r="A959" s="103"/>
      <c r="B959" s="101"/>
    </row>
    <row r="960" spans="1:2" s="321" customFormat="1" x14ac:dyDescent="0.25">
      <c r="A960" s="103"/>
    </row>
    <row r="961" spans="1:2" s="321" customFormat="1" x14ac:dyDescent="0.25">
      <c r="A961" s="103"/>
    </row>
    <row r="962" spans="1:2" s="321" customFormat="1" x14ac:dyDescent="0.25">
      <c r="A962" s="103"/>
    </row>
    <row r="963" spans="1:2" s="321" customFormat="1" x14ac:dyDescent="0.25">
      <c r="A963" s="103"/>
    </row>
    <row r="964" spans="1:2" s="321" customFormat="1" x14ac:dyDescent="0.25">
      <c r="A964" s="103"/>
    </row>
    <row r="965" spans="1:2" s="321" customFormat="1" x14ac:dyDescent="0.25">
      <c r="A965" s="103"/>
      <c r="B965" s="103"/>
    </row>
    <row r="966" spans="1:2" s="321" customFormat="1" x14ac:dyDescent="0.25">
      <c r="A966" s="103"/>
      <c r="B966" s="103"/>
    </row>
    <row r="967" spans="1:2" s="321" customFormat="1" x14ac:dyDescent="0.25">
      <c r="A967" s="103"/>
      <c r="B967" s="103"/>
    </row>
    <row r="968" spans="1:2" s="321" customFormat="1" x14ac:dyDescent="0.25">
      <c r="A968" s="103"/>
      <c r="B968" s="103"/>
    </row>
    <row r="969" spans="1:2" s="321" customFormat="1" x14ac:dyDescent="0.25">
      <c r="A969" s="103"/>
      <c r="B969" s="103"/>
    </row>
    <row r="970" spans="1:2" s="321" customFormat="1" x14ac:dyDescent="0.25">
      <c r="A970" s="103"/>
      <c r="B970" s="103"/>
    </row>
    <row r="971" spans="1:2" s="321" customFormat="1" x14ac:dyDescent="0.25">
      <c r="A971" s="103"/>
      <c r="B971" s="103"/>
    </row>
    <row r="972" spans="1:2" s="321" customFormat="1" x14ac:dyDescent="0.25">
      <c r="A972" s="103"/>
      <c r="B972" s="103"/>
    </row>
    <row r="973" spans="1:2" s="321" customFormat="1" x14ac:dyDescent="0.25">
      <c r="A973" s="103"/>
      <c r="B973" s="103"/>
    </row>
    <row r="974" spans="1:2" s="321" customFormat="1" x14ac:dyDescent="0.25">
      <c r="A974" s="103"/>
      <c r="B974" s="103"/>
    </row>
    <row r="975" spans="1:2" s="321" customFormat="1" x14ac:dyDescent="0.25">
      <c r="A975" s="103"/>
      <c r="B975" s="103"/>
    </row>
    <row r="976" spans="1:2" s="321" customFormat="1" x14ac:dyDescent="0.25">
      <c r="A976" s="103"/>
      <c r="B976" s="103"/>
    </row>
    <row r="977" spans="1:2" s="321" customFormat="1" x14ac:dyDescent="0.25">
      <c r="A977" s="103"/>
      <c r="B977" s="103"/>
    </row>
    <row r="978" spans="1:2" s="321" customFormat="1" x14ac:dyDescent="0.25">
      <c r="A978" s="103"/>
      <c r="B978" s="103"/>
    </row>
    <row r="979" spans="1:2" s="321" customFormat="1" x14ac:dyDescent="0.25">
      <c r="A979" s="103"/>
      <c r="B979" s="103"/>
    </row>
    <row r="980" spans="1:2" s="321" customFormat="1" x14ac:dyDescent="0.25">
      <c r="A980" s="103"/>
      <c r="B980" s="103"/>
    </row>
    <row r="981" spans="1:2" s="321" customFormat="1" x14ac:dyDescent="0.25">
      <c r="A981" s="103"/>
      <c r="B981" s="103"/>
    </row>
    <row r="982" spans="1:2" s="321" customFormat="1" x14ac:dyDescent="0.25">
      <c r="A982" s="103"/>
      <c r="B982" s="101"/>
    </row>
    <row r="983" spans="1:2" s="321" customFormat="1" x14ac:dyDescent="0.25">
      <c r="A983" s="103"/>
    </row>
    <row r="984" spans="1:2" s="321" customFormat="1" x14ac:dyDescent="0.25">
      <c r="A984" s="103"/>
    </row>
    <row r="985" spans="1:2" s="321" customFormat="1" x14ac:dyDescent="0.25">
      <c r="A985" s="103"/>
    </row>
    <row r="986" spans="1:2" s="321" customFormat="1" x14ac:dyDescent="0.25">
      <c r="A986" s="103"/>
    </row>
    <row r="987" spans="1:2" s="321" customFormat="1" x14ac:dyDescent="0.25">
      <c r="A987" s="103"/>
      <c r="B987" s="103"/>
    </row>
    <row r="988" spans="1:2" s="321" customFormat="1" x14ac:dyDescent="0.25">
      <c r="A988" s="103"/>
      <c r="B988" s="103"/>
    </row>
    <row r="989" spans="1:2" s="321" customFormat="1" x14ac:dyDescent="0.25">
      <c r="A989" s="103"/>
      <c r="B989" s="103"/>
    </row>
    <row r="990" spans="1:2" s="321" customFormat="1" x14ac:dyDescent="0.25">
      <c r="A990" s="103"/>
      <c r="B990" s="103"/>
    </row>
    <row r="991" spans="1:2" s="321" customFormat="1" x14ac:dyDescent="0.25">
      <c r="A991" s="103"/>
      <c r="B991" s="103"/>
    </row>
    <row r="992" spans="1:2" s="321" customFormat="1" x14ac:dyDescent="0.25">
      <c r="A992" s="103"/>
      <c r="B992" s="103"/>
    </row>
    <row r="993" spans="1:2" s="321" customFormat="1" x14ac:dyDescent="0.25">
      <c r="A993" s="103"/>
      <c r="B993" s="103"/>
    </row>
    <row r="994" spans="1:2" s="321" customFormat="1" x14ac:dyDescent="0.25">
      <c r="A994" s="103"/>
      <c r="B994" s="103"/>
    </row>
    <row r="995" spans="1:2" s="321" customFormat="1" x14ac:dyDescent="0.25">
      <c r="A995" s="103"/>
      <c r="B995" s="103"/>
    </row>
    <row r="996" spans="1:2" s="321" customFormat="1" x14ac:dyDescent="0.25">
      <c r="A996" s="103"/>
      <c r="B996" s="103"/>
    </row>
    <row r="997" spans="1:2" s="321" customFormat="1" x14ac:dyDescent="0.25">
      <c r="A997" s="103"/>
      <c r="B997" s="101"/>
    </row>
    <row r="998" spans="1:2" s="321" customFormat="1" x14ac:dyDescent="0.25">
      <c r="A998" s="103"/>
    </row>
    <row r="999" spans="1:2" s="321" customFormat="1" x14ac:dyDescent="0.25">
      <c r="A999" s="103"/>
    </row>
    <row r="1000" spans="1:2" s="321" customFormat="1" x14ac:dyDescent="0.25">
      <c r="A1000" s="103"/>
    </row>
    <row r="1001" spans="1:2" s="321" customFormat="1" x14ac:dyDescent="0.25">
      <c r="A1001" s="103"/>
      <c r="B1001" s="103"/>
    </row>
    <row r="1002" spans="1:2" s="321" customFormat="1" x14ac:dyDescent="0.25">
      <c r="A1002" s="103"/>
      <c r="B1002" s="103"/>
    </row>
    <row r="1003" spans="1:2" s="321" customFormat="1" x14ac:dyDescent="0.25">
      <c r="A1003" s="103"/>
      <c r="B1003" s="103"/>
    </row>
    <row r="1004" spans="1:2" s="321" customFormat="1" x14ac:dyDescent="0.25">
      <c r="A1004" s="103"/>
      <c r="B1004" s="103"/>
    </row>
    <row r="1005" spans="1:2" s="321" customFormat="1" x14ac:dyDescent="0.25">
      <c r="A1005" s="103"/>
      <c r="B1005" s="103"/>
    </row>
    <row r="1006" spans="1:2" s="321" customFormat="1" x14ac:dyDescent="0.25">
      <c r="A1006" s="103"/>
      <c r="B1006" s="103"/>
    </row>
    <row r="1007" spans="1:2" s="321" customFormat="1" x14ac:dyDescent="0.25">
      <c r="A1007" s="103"/>
      <c r="B1007" s="103"/>
    </row>
    <row r="1008" spans="1:2" s="321" customFormat="1" x14ac:dyDescent="0.25">
      <c r="A1008" s="103"/>
      <c r="B1008" s="103"/>
    </row>
    <row r="1009" spans="1:2" s="321" customFormat="1" x14ac:dyDescent="0.25">
      <c r="A1009" s="103"/>
      <c r="B1009" s="103"/>
    </row>
    <row r="1010" spans="1:2" s="321" customFormat="1" x14ac:dyDescent="0.25">
      <c r="A1010" s="103"/>
      <c r="B1010" s="103"/>
    </row>
    <row r="1011" spans="1:2" s="321" customFormat="1" x14ac:dyDescent="0.25">
      <c r="A1011" s="103"/>
      <c r="B1011" s="103"/>
    </row>
    <row r="1012" spans="1:2" s="321" customFormat="1" x14ac:dyDescent="0.25">
      <c r="A1012" s="103"/>
      <c r="B1012" s="103"/>
    </row>
    <row r="1013" spans="1:2" s="321" customFormat="1" x14ac:dyDescent="0.25">
      <c r="A1013" s="103"/>
      <c r="B1013" s="103"/>
    </row>
    <row r="1014" spans="1:2" s="321" customFormat="1" x14ac:dyDescent="0.25">
      <c r="A1014" s="103"/>
      <c r="B1014" s="103"/>
    </row>
    <row r="1015" spans="1:2" s="321" customFormat="1" x14ac:dyDescent="0.25">
      <c r="A1015" s="103"/>
      <c r="B1015" s="103"/>
    </row>
    <row r="1016" spans="1:2" s="321" customFormat="1" x14ac:dyDescent="0.25">
      <c r="A1016" s="103"/>
      <c r="B1016" s="103"/>
    </row>
    <row r="1017" spans="1:2" s="321" customFormat="1" x14ac:dyDescent="0.25">
      <c r="A1017" s="103"/>
      <c r="B1017" s="101"/>
    </row>
    <row r="1018" spans="1:2" s="321" customFormat="1" x14ac:dyDescent="0.25">
      <c r="A1018" s="103"/>
    </row>
    <row r="1019" spans="1:2" s="321" customFormat="1" x14ac:dyDescent="0.25">
      <c r="A1019" s="103"/>
    </row>
    <row r="1020" spans="1:2" s="321" customFormat="1" x14ac:dyDescent="0.25">
      <c r="A1020" s="103"/>
    </row>
    <row r="1021" spans="1:2" s="321" customFormat="1" x14ac:dyDescent="0.25">
      <c r="A1021" s="103"/>
    </row>
    <row r="1022" spans="1:2" s="321" customFormat="1" x14ac:dyDescent="0.25">
      <c r="A1022" s="103"/>
      <c r="B1022" s="103"/>
    </row>
    <row r="1023" spans="1:2" s="321" customFormat="1" x14ac:dyDescent="0.25">
      <c r="A1023" s="103"/>
      <c r="B1023" s="103"/>
    </row>
    <row r="1024" spans="1:2" s="321" customFormat="1" x14ac:dyDescent="0.25">
      <c r="A1024" s="103"/>
      <c r="B1024" s="103"/>
    </row>
    <row r="1025" spans="1:2" s="321" customFormat="1" x14ac:dyDescent="0.25">
      <c r="A1025" s="103"/>
      <c r="B1025" s="103"/>
    </row>
    <row r="1026" spans="1:2" s="321" customFormat="1" x14ac:dyDescent="0.25">
      <c r="A1026" s="103"/>
      <c r="B1026" s="103"/>
    </row>
    <row r="1027" spans="1:2" s="321" customFormat="1" x14ac:dyDescent="0.25">
      <c r="A1027" s="103"/>
      <c r="B1027" s="103"/>
    </row>
    <row r="1028" spans="1:2" s="321" customFormat="1" x14ac:dyDescent="0.25">
      <c r="A1028" s="103"/>
      <c r="B1028" s="103"/>
    </row>
    <row r="1029" spans="1:2" s="321" customFormat="1" x14ac:dyDescent="0.25">
      <c r="A1029" s="103"/>
      <c r="B1029" s="103"/>
    </row>
    <row r="1030" spans="1:2" s="321" customFormat="1" x14ac:dyDescent="0.25">
      <c r="A1030" s="103"/>
      <c r="B1030" s="103"/>
    </row>
    <row r="1031" spans="1:2" s="321" customFormat="1" x14ac:dyDescent="0.25">
      <c r="A1031" s="103"/>
      <c r="B1031" s="103"/>
    </row>
    <row r="1032" spans="1:2" s="321" customFormat="1" x14ac:dyDescent="0.25">
      <c r="A1032" s="103"/>
      <c r="B1032" s="103"/>
    </row>
    <row r="1033" spans="1:2" s="321" customFormat="1" x14ac:dyDescent="0.25">
      <c r="A1033" s="103"/>
      <c r="B1033" s="103"/>
    </row>
    <row r="1034" spans="1:2" s="321" customFormat="1" x14ac:dyDescent="0.25">
      <c r="A1034" s="103"/>
      <c r="B1034" s="103"/>
    </row>
    <row r="1035" spans="1:2" s="321" customFormat="1" x14ac:dyDescent="0.25">
      <c r="A1035" s="103"/>
      <c r="B1035" s="103"/>
    </row>
    <row r="1036" spans="1:2" s="321" customFormat="1" x14ac:dyDescent="0.25">
      <c r="A1036" s="103"/>
      <c r="B1036" s="103"/>
    </row>
    <row r="1037" spans="1:2" s="321" customFormat="1" x14ac:dyDescent="0.25">
      <c r="A1037" s="103"/>
      <c r="B1037" s="103"/>
    </row>
    <row r="1038" spans="1:2" s="321" customFormat="1" x14ac:dyDescent="0.25">
      <c r="A1038" s="103"/>
      <c r="B1038" s="103"/>
    </row>
    <row r="1039" spans="1:2" s="321" customFormat="1" x14ac:dyDescent="0.25">
      <c r="A1039" s="103"/>
      <c r="B1039" s="103"/>
    </row>
    <row r="1040" spans="1:2" s="321" customFormat="1" x14ac:dyDescent="0.25">
      <c r="A1040" s="103"/>
      <c r="B1040" s="103"/>
    </row>
    <row r="1041" spans="1:2" s="321" customFormat="1" x14ac:dyDescent="0.25">
      <c r="A1041" s="103"/>
      <c r="B1041" s="103"/>
    </row>
    <row r="1042" spans="1:2" s="321" customFormat="1" x14ac:dyDescent="0.25">
      <c r="A1042" s="103"/>
      <c r="B1042" s="103"/>
    </row>
    <row r="1043" spans="1:2" s="321" customFormat="1" x14ac:dyDescent="0.25">
      <c r="A1043" s="103"/>
      <c r="B1043" s="103"/>
    </row>
    <row r="1044" spans="1:2" s="321" customFormat="1" x14ac:dyDescent="0.25">
      <c r="A1044" s="103"/>
      <c r="B1044" s="103"/>
    </row>
    <row r="1045" spans="1:2" s="321" customFormat="1" x14ac:dyDescent="0.25">
      <c r="A1045" s="103"/>
      <c r="B1045" s="103"/>
    </row>
    <row r="1046" spans="1:2" s="321" customFormat="1" x14ac:dyDescent="0.25">
      <c r="A1046" s="103"/>
      <c r="B1046" s="103"/>
    </row>
    <row r="1047" spans="1:2" s="321" customFormat="1" x14ac:dyDescent="0.25">
      <c r="A1047" s="103"/>
      <c r="B1047" s="103"/>
    </row>
    <row r="1048" spans="1:2" s="321" customFormat="1" x14ac:dyDescent="0.25">
      <c r="A1048" s="103"/>
      <c r="B1048" s="103"/>
    </row>
    <row r="1049" spans="1:2" s="321" customFormat="1" x14ac:dyDescent="0.25">
      <c r="A1049" s="103"/>
      <c r="B1049" s="103"/>
    </row>
    <row r="1050" spans="1:2" s="321" customFormat="1" x14ac:dyDescent="0.25">
      <c r="A1050" s="103"/>
      <c r="B1050" s="103"/>
    </row>
    <row r="1051" spans="1:2" s="321" customFormat="1" x14ac:dyDescent="0.25">
      <c r="A1051" s="103"/>
      <c r="B1051" s="103"/>
    </row>
    <row r="1052" spans="1:2" s="321" customFormat="1" x14ac:dyDescent="0.25">
      <c r="A1052" s="103"/>
      <c r="B1052" s="103"/>
    </row>
    <row r="1053" spans="1:2" s="321" customFormat="1" x14ac:dyDescent="0.25">
      <c r="A1053" s="103"/>
      <c r="B1053" s="103"/>
    </row>
    <row r="1054" spans="1:2" s="321" customFormat="1" x14ac:dyDescent="0.25">
      <c r="A1054" s="103"/>
      <c r="B1054" s="103"/>
    </row>
    <row r="1055" spans="1:2" s="321" customFormat="1" x14ac:dyDescent="0.25">
      <c r="A1055" s="103"/>
      <c r="B1055" s="101"/>
    </row>
    <row r="1056" spans="1:2" s="321" customFormat="1" x14ac:dyDescent="0.25">
      <c r="A1056" s="103"/>
    </row>
    <row r="1057" spans="1:2" s="321" customFormat="1" x14ac:dyDescent="0.25">
      <c r="A1057" s="103"/>
    </row>
    <row r="1058" spans="1:2" s="321" customFormat="1" x14ac:dyDescent="0.25">
      <c r="A1058" s="103"/>
    </row>
    <row r="1059" spans="1:2" s="321" customFormat="1" x14ac:dyDescent="0.25">
      <c r="A1059" s="103"/>
    </row>
    <row r="1060" spans="1:2" s="321" customFormat="1" x14ac:dyDescent="0.25">
      <c r="A1060" s="103"/>
      <c r="B1060" s="103"/>
    </row>
    <row r="1061" spans="1:2" s="321" customFormat="1" x14ac:dyDescent="0.25">
      <c r="A1061" s="103"/>
      <c r="B1061" s="103"/>
    </row>
    <row r="1062" spans="1:2" s="321" customFormat="1" x14ac:dyDescent="0.25">
      <c r="A1062" s="103"/>
      <c r="B1062" s="103"/>
    </row>
    <row r="1063" spans="1:2" s="321" customFormat="1" x14ac:dyDescent="0.25">
      <c r="A1063" s="103"/>
      <c r="B1063" s="103"/>
    </row>
    <row r="1064" spans="1:2" s="321" customFormat="1" x14ac:dyDescent="0.25">
      <c r="A1064" s="103"/>
      <c r="B1064" s="103"/>
    </row>
    <row r="1065" spans="1:2" s="321" customFormat="1" x14ac:dyDescent="0.25">
      <c r="A1065" s="103"/>
      <c r="B1065" s="103"/>
    </row>
    <row r="1066" spans="1:2" s="321" customFormat="1" x14ac:dyDescent="0.25">
      <c r="A1066" s="103"/>
      <c r="B1066" s="103"/>
    </row>
    <row r="1067" spans="1:2" s="321" customFormat="1" x14ac:dyDescent="0.25">
      <c r="A1067" s="103"/>
      <c r="B1067" s="103"/>
    </row>
    <row r="1068" spans="1:2" s="321" customFormat="1" x14ac:dyDescent="0.25">
      <c r="A1068" s="103"/>
      <c r="B1068" s="103"/>
    </row>
    <row r="1069" spans="1:2" s="321" customFormat="1" x14ac:dyDescent="0.25">
      <c r="A1069" s="103"/>
      <c r="B1069" s="103"/>
    </row>
    <row r="1070" spans="1:2" s="321" customFormat="1" x14ac:dyDescent="0.25">
      <c r="A1070" s="103"/>
      <c r="B1070" s="103"/>
    </row>
    <row r="1071" spans="1:2" s="321" customFormat="1" x14ac:dyDescent="0.25">
      <c r="A1071" s="103"/>
      <c r="B1071" s="103"/>
    </row>
    <row r="1072" spans="1:2" s="321" customFormat="1" x14ac:dyDescent="0.25">
      <c r="A1072" s="103"/>
      <c r="B1072" s="103"/>
    </row>
    <row r="1073" spans="1:2" s="321" customFormat="1" x14ac:dyDescent="0.25">
      <c r="A1073" s="103"/>
      <c r="B1073" s="103"/>
    </row>
    <row r="1074" spans="1:2" s="321" customFormat="1" x14ac:dyDescent="0.25">
      <c r="A1074" s="103"/>
      <c r="B1074" s="103"/>
    </row>
    <row r="1075" spans="1:2" s="321" customFormat="1" x14ac:dyDescent="0.25">
      <c r="A1075" s="103"/>
      <c r="B1075" s="103"/>
    </row>
    <row r="1076" spans="1:2" s="321" customFormat="1" x14ac:dyDescent="0.25">
      <c r="A1076" s="103"/>
      <c r="B1076" s="103"/>
    </row>
    <row r="1077" spans="1:2" s="321" customFormat="1" x14ac:dyDescent="0.25">
      <c r="A1077" s="103"/>
      <c r="B1077" s="103"/>
    </row>
    <row r="1078" spans="1:2" s="321" customFormat="1" x14ac:dyDescent="0.25">
      <c r="A1078" s="103"/>
      <c r="B1078" s="103"/>
    </row>
    <row r="1079" spans="1:2" s="321" customFormat="1" x14ac:dyDescent="0.25">
      <c r="A1079" s="103"/>
      <c r="B1079" s="101"/>
    </row>
    <row r="1080" spans="1:2" s="321" customFormat="1" x14ac:dyDescent="0.25">
      <c r="A1080" s="103"/>
    </row>
    <row r="1081" spans="1:2" s="321" customFormat="1" x14ac:dyDescent="0.25">
      <c r="A1081" s="103"/>
    </row>
    <row r="1082" spans="1:2" s="321" customFormat="1" x14ac:dyDescent="0.25">
      <c r="A1082" s="103"/>
    </row>
    <row r="1083" spans="1:2" s="321" customFormat="1" x14ac:dyDescent="0.25">
      <c r="A1083" s="103"/>
      <c r="B1083" s="103"/>
    </row>
    <row r="1084" spans="1:2" s="321" customFormat="1" x14ac:dyDescent="0.25">
      <c r="A1084" s="103"/>
      <c r="B1084" s="103"/>
    </row>
    <row r="1085" spans="1:2" s="321" customFormat="1" x14ac:dyDescent="0.25">
      <c r="A1085" s="103"/>
      <c r="B1085" s="103"/>
    </row>
    <row r="1086" spans="1:2" s="321" customFormat="1" x14ac:dyDescent="0.25">
      <c r="A1086" s="103"/>
      <c r="B1086" s="103"/>
    </row>
    <row r="1087" spans="1:2" s="321" customFormat="1" x14ac:dyDescent="0.25">
      <c r="A1087" s="103"/>
      <c r="B1087" s="101"/>
    </row>
    <row r="1088" spans="1:2" s="321" customFormat="1" x14ac:dyDescent="0.25">
      <c r="A1088" s="103"/>
    </row>
    <row r="1089" spans="1:2" s="321" customFormat="1" x14ac:dyDescent="0.25">
      <c r="A1089" s="103"/>
    </row>
    <row r="1090" spans="1:2" s="321" customFormat="1" x14ac:dyDescent="0.25">
      <c r="A1090" s="103"/>
    </row>
    <row r="1091" spans="1:2" s="321" customFormat="1" x14ac:dyDescent="0.25">
      <c r="A1091" s="103"/>
    </row>
    <row r="1092" spans="1:2" s="321" customFormat="1" x14ac:dyDescent="0.25">
      <c r="A1092" s="103"/>
    </row>
    <row r="1093" spans="1:2" s="321" customFormat="1" x14ac:dyDescent="0.25">
      <c r="A1093" s="103"/>
      <c r="B1093" s="103"/>
    </row>
    <row r="1094" spans="1:2" s="321" customFormat="1" x14ac:dyDescent="0.25">
      <c r="A1094" s="103"/>
      <c r="B1094" s="103"/>
    </row>
    <row r="1095" spans="1:2" s="321" customFormat="1" x14ac:dyDescent="0.25">
      <c r="A1095" s="103"/>
      <c r="B1095" s="103"/>
    </row>
    <row r="1096" spans="1:2" s="321" customFormat="1" x14ac:dyDescent="0.25">
      <c r="A1096" s="103"/>
      <c r="B1096" s="103"/>
    </row>
    <row r="1097" spans="1:2" s="321" customFormat="1" x14ac:dyDescent="0.25">
      <c r="A1097" s="103"/>
      <c r="B1097" s="103"/>
    </row>
    <row r="1098" spans="1:2" s="321" customFormat="1" x14ac:dyDescent="0.25">
      <c r="A1098" s="103"/>
      <c r="B1098" s="103"/>
    </row>
    <row r="1099" spans="1:2" s="321" customFormat="1" x14ac:dyDescent="0.25">
      <c r="A1099" s="103"/>
      <c r="B1099" s="103"/>
    </row>
    <row r="1100" spans="1:2" s="321" customFormat="1" x14ac:dyDescent="0.25">
      <c r="A1100" s="103"/>
      <c r="B1100" s="103"/>
    </row>
    <row r="1101" spans="1:2" s="321" customFormat="1" x14ac:dyDescent="0.25">
      <c r="A1101" s="103"/>
      <c r="B1101" s="103"/>
    </row>
    <row r="1102" spans="1:2" s="321" customFormat="1" x14ac:dyDescent="0.25">
      <c r="A1102" s="103"/>
      <c r="B1102" s="103"/>
    </row>
    <row r="1103" spans="1:2" s="321" customFormat="1" x14ac:dyDescent="0.25">
      <c r="A1103" s="103"/>
      <c r="B1103" s="103"/>
    </row>
    <row r="1104" spans="1:2" s="321" customFormat="1" x14ac:dyDescent="0.25">
      <c r="A1104" s="103"/>
      <c r="B1104" s="103"/>
    </row>
    <row r="1105" spans="1:2" s="321" customFormat="1" x14ac:dyDescent="0.25">
      <c r="A1105" s="103"/>
      <c r="B1105" s="101"/>
    </row>
    <row r="1106" spans="1:2" s="321" customFormat="1" x14ac:dyDescent="0.25">
      <c r="A1106" s="103"/>
    </row>
    <row r="1107" spans="1:2" s="321" customFormat="1" x14ac:dyDescent="0.25">
      <c r="A1107" s="103"/>
    </row>
    <row r="1108" spans="1:2" s="321" customFormat="1" x14ac:dyDescent="0.25">
      <c r="A1108" s="103"/>
    </row>
    <row r="1109" spans="1:2" s="321" customFormat="1" x14ac:dyDescent="0.25">
      <c r="A1109" s="103"/>
      <c r="B1109" s="103"/>
    </row>
    <row r="1110" spans="1:2" s="321" customFormat="1" x14ac:dyDescent="0.25">
      <c r="A1110" s="103"/>
      <c r="B1110" s="103"/>
    </row>
    <row r="1111" spans="1:2" s="321" customFormat="1" x14ac:dyDescent="0.25">
      <c r="A1111" s="103"/>
      <c r="B1111" s="103"/>
    </row>
    <row r="1112" spans="1:2" s="321" customFormat="1" x14ac:dyDescent="0.25">
      <c r="A1112" s="103"/>
      <c r="B1112" s="103"/>
    </row>
    <row r="1113" spans="1:2" s="321" customFormat="1" x14ac:dyDescent="0.25">
      <c r="A1113" s="103"/>
      <c r="B1113" s="103"/>
    </row>
    <row r="1114" spans="1:2" s="321" customFormat="1" x14ac:dyDescent="0.25">
      <c r="A1114" s="103"/>
      <c r="B1114" s="103"/>
    </row>
    <row r="1115" spans="1:2" s="321" customFormat="1" x14ac:dyDescent="0.25">
      <c r="A1115" s="103"/>
      <c r="B1115" s="103"/>
    </row>
    <row r="1116" spans="1:2" s="321" customFormat="1" x14ac:dyDescent="0.25">
      <c r="A1116" s="103"/>
      <c r="B1116" s="103"/>
    </row>
    <row r="1117" spans="1:2" s="321" customFormat="1" x14ac:dyDescent="0.25">
      <c r="A1117" s="103"/>
      <c r="B1117" s="103"/>
    </row>
    <row r="1118" spans="1:2" s="321" customFormat="1" x14ac:dyDescent="0.25">
      <c r="A1118" s="103"/>
      <c r="B1118" s="103"/>
    </row>
    <row r="1119" spans="1:2" s="321" customFormat="1" x14ac:dyDescent="0.25">
      <c r="A1119" s="103"/>
      <c r="B1119" s="103"/>
    </row>
    <row r="1120" spans="1:2" s="321" customFormat="1" x14ac:dyDescent="0.25">
      <c r="A1120" s="103"/>
      <c r="B1120" s="103"/>
    </row>
    <row r="1121" spans="1:2" s="321" customFormat="1" x14ac:dyDescent="0.25">
      <c r="A1121" s="103"/>
      <c r="B1121" s="103"/>
    </row>
    <row r="1122" spans="1:2" s="321" customFormat="1" x14ac:dyDescent="0.25">
      <c r="A1122" s="103"/>
      <c r="B1122" s="103"/>
    </row>
    <row r="1123" spans="1:2" s="321" customFormat="1" x14ac:dyDescent="0.25">
      <c r="A1123" s="103"/>
      <c r="B1123" s="103"/>
    </row>
    <row r="1124" spans="1:2" s="321" customFormat="1" x14ac:dyDescent="0.25">
      <c r="A1124" s="103"/>
      <c r="B1124" s="103"/>
    </row>
    <row r="1125" spans="1:2" s="321" customFormat="1" x14ac:dyDescent="0.25">
      <c r="A1125" s="103"/>
      <c r="B1125" s="103"/>
    </row>
    <row r="1126" spans="1:2" s="321" customFormat="1" x14ac:dyDescent="0.25">
      <c r="A1126" s="103"/>
      <c r="B1126" s="103"/>
    </row>
    <row r="1127" spans="1:2" s="321" customFormat="1" x14ac:dyDescent="0.25">
      <c r="A1127" s="103"/>
      <c r="B1127" s="103"/>
    </row>
    <row r="1128" spans="1:2" s="321" customFormat="1" x14ac:dyDescent="0.25">
      <c r="A1128" s="103"/>
      <c r="B1128" s="103"/>
    </row>
    <row r="1129" spans="1:2" s="321" customFormat="1" x14ac:dyDescent="0.25">
      <c r="A1129" s="103"/>
      <c r="B1129" s="103"/>
    </row>
    <row r="1130" spans="1:2" s="321" customFormat="1" x14ac:dyDescent="0.25">
      <c r="A1130" s="103"/>
      <c r="B1130" s="103"/>
    </row>
    <row r="1131" spans="1:2" s="321" customFormat="1" x14ac:dyDescent="0.25">
      <c r="A1131" s="103"/>
      <c r="B1131" s="103"/>
    </row>
    <row r="1132" spans="1:2" s="321" customFormat="1" x14ac:dyDescent="0.25">
      <c r="A1132" s="103"/>
      <c r="B1132" s="103"/>
    </row>
    <row r="1133" spans="1:2" s="321" customFormat="1" x14ac:dyDescent="0.25">
      <c r="A1133" s="103"/>
      <c r="B1133" s="103"/>
    </row>
    <row r="1134" spans="1:2" s="321" customFormat="1" x14ac:dyDescent="0.25">
      <c r="A1134" s="103"/>
      <c r="B1134" s="103"/>
    </row>
    <row r="1135" spans="1:2" s="321" customFormat="1" x14ac:dyDescent="0.25">
      <c r="A1135" s="103"/>
      <c r="B1135" s="103"/>
    </row>
    <row r="1136" spans="1:2" s="321" customFormat="1" x14ac:dyDescent="0.25">
      <c r="A1136" s="103"/>
      <c r="B1136" s="101"/>
    </row>
    <row r="1137" spans="1:2" s="321" customFormat="1" x14ac:dyDescent="0.25">
      <c r="A1137" s="103"/>
    </row>
    <row r="1138" spans="1:2" s="321" customFormat="1" x14ac:dyDescent="0.25">
      <c r="A1138" s="103"/>
    </row>
    <row r="1139" spans="1:2" s="321" customFormat="1" x14ac:dyDescent="0.25">
      <c r="A1139" s="103"/>
    </row>
    <row r="1140" spans="1:2" s="321" customFormat="1" x14ac:dyDescent="0.25">
      <c r="A1140" s="103"/>
    </row>
    <row r="1141" spans="1:2" s="321" customFormat="1" x14ac:dyDescent="0.25">
      <c r="A1141" s="103"/>
      <c r="B1141" s="103"/>
    </row>
    <row r="1142" spans="1:2" s="321" customFormat="1" x14ac:dyDescent="0.25">
      <c r="A1142" s="103"/>
      <c r="B1142" s="103"/>
    </row>
    <row r="1143" spans="1:2" s="321" customFormat="1" x14ac:dyDescent="0.25">
      <c r="A1143" s="103"/>
      <c r="B1143" s="103"/>
    </row>
    <row r="1144" spans="1:2" s="321" customFormat="1" x14ac:dyDescent="0.25">
      <c r="A1144" s="103"/>
      <c r="B1144" s="103"/>
    </row>
    <row r="1145" spans="1:2" s="321" customFormat="1" x14ac:dyDescent="0.25">
      <c r="A1145" s="103"/>
      <c r="B1145" s="103"/>
    </row>
    <row r="1146" spans="1:2" s="321" customFormat="1" x14ac:dyDescent="0.25">
      <c r="A1146" s="103"/>
      <c r="B1146" s="103"/>
    </row>
    <row r="1147" spans="1:2" s="321" customFormat="1" x14ac:dyDescent="0.25">
      <c r="A1147" s="103"/>
      <c r="B1147" s="103"/>
    </row>
    <row r="1148" spans="1:2" s="321" customFormat="1" x14ac:dyDescent="0.25">
      <c r="A1148" s="103"/>
      <c r="B1148" s="103"/>
    </row>
    <row r="1149" spans="1:2" s="321" customFormat="1" x14ac:dyDescent="0.25">
      <c r="A1149" s="103"/>
      <c r="B1149" s="103"/>
    </row>
    <row r="1150" spans="1:2" s="321" customFormat="1" x14ac:dyDescent="0.25">
      <c r="A1150" s="103"/>
      <c r="B1150" s="103"/>
    </row>
    <row r="1151" spans="1:2" s="321" customFormat="1" x14ac:dyDescent="0.25">
      <c r="A1151" s="103"/>
      <c r="B1151" s="103"/>
    </row>
    <row r="1152" spans="1:2" s="321" customFormat="1" x14ac:dyDescent="0.25">
      <c r="A1152" s="103"/>
      <c r="B1152" s="103"/>
    </row>
    <row r="1153" spans="1:2" s="321" customFormat="1" x14ac:dyDescent="0.25">
      <c r="A1153" s="103"/>
      <c r="B1153" s="103"/>
    </row>
    <row r="1154" spans="1:2" s="321" customFormat="1" x14ac:dyDescent="0.25">
      <c r="A1154" s="103"/>
      <c r="B1154" s="103"/>
    </row>
    <row r="1155" spans="1:2" s="321" customFormat="1" x14ac:dyDescent="0.25">
      <c r="A1155" s="103"/>
      <c r="B1155" s="103"/>
    </row>
    <row r="1156" spans="1:2" s="321" customFormat="1" x14ac:dyDescent="0.25">
      <c r="A1156" s="103"/>
      <c r="B1156" s="103"/>
    </row>
    <row r="1157" spans="1:2" s="321" customFormat="1" x14ac:dyDescent="0.25">
      <c r="A1157" s="103"/>
      <c r="B1157" s="103"/>
    </row>
    <row r="1158" spans="1:2" s="321" customFormat="1" x14ac:dyDescent="0.25">
      <c r="A1158" s="103"/>
      <c r="B1158" s="103"/>
    </row>
    <row r="1159" spans="1:2" s="321" customFormat="1" x14ac:dyDescent="0.25">
      <c r="A1159" s="103"/>
      <c r="B1159" s="103"/>
    </row>
    <row r="1160" spans="1:2" s="321" customFormat="1" x14ac:dyDescent="0.25">
      <c r="A1160" s="103"/>
      <c r="B1160" s="103"/>
    </row>
    <row r="1161" spans="1:2" s="321" customFormat="1" x14ac:dyDescent="0.25">
      <c r="A1161" s="103"/>
      <c r="B1161" s="103"/>
    </row>
    <row r="1162" spans="1:2" s="321" customFormat="1" x14ac:dyDescent="0.25">
      <c r="A1162" s="103"/>
      <c r="B1162" s="103"/>
    </row>
    <row r="1163" spans="1:2" s="321" customFormat="1" x14ac:dyDescent="0.25">
      <c r="A1163" s="103"/>
      <c r="B1163" s="103"/>
    </row>
    <row r="1164" spans="1:2" s="321" customFormat="1" x14ac:dyDescent="0.25">
      <c r="A1164" s="103"/>
      <c r="B1164" s="103"/>
    </row>
    <row r="1165" spans="1:2" s="321" customFormat="1" x14ac:dyDescent="0.25">
      <c r="A1165" s="103"/>
      <c r="B1165" s="103"/>
    </row>
    <row r="1166" spans="1:2" s="321" customFormat="1" x14ac:dyDescent="0.25">
      <c r="A1166" s="103"/>
      <c r="B1166" s="103"/>
    </row>
    <row r="1167" spans="1:2" s="321" customFormat="1" x14ac:dyDescent="0.25">
      <c r="A1167" s="103"/>
      <c r="B1167" s="103"/>
    </row>
    <row r="1168" spans="1:2" s="321" customFormat="1" x14ac:dyDescent="0.25">
      <c r="A1168" s="103"/>
      <c r="B1168" s="103"/>
    </row>
    <row r="1169" spans="1:2" s="321" customFormat="1" x14ac:dyDescent="0.25">
      <c r="A1169" s="103"/>
      <c r="B1169" s="103"/>
    </row>
    <row r="1170" spans="1:2" s="321" customFormat="1" x14ac:dyDescent="0.25">
      <c r="A1170" s="103"/>
      <c r="B1170" s="103"/>
    </row>
    <row r="1171" spans="1:2" s="321" customFormat="1" x14ac:dyDescent="0.25">
      <c r="A1171" s="103"/>
      <c r="B1171" s="103"/>
    </row>
    <row r="1172" spans="1:2" s="321" customFormat="1" x14ac:dyDescent="0.25">
      <c r="A1172" s="103"/>
      <c r="B1172" s="103"/>
    </row>
    <row r="1173" spans="1:2" s="321" customFormat="1" x14ac:dyDescent="0.25">
      <c r="A1173" s="103"/>
      <c r="B1173" s="103"/>
    </row>
    <row r="1174" spans="1:2" s="321" customFormat="1" x14ac:dyDescent="0.25">
      <c r="A1174" s="103"/>
      <c r="B1174" s="103"/>
    </row>
    <row r="1175" spans="1:2" s="321" customFormat="1" x14ac:dyDescent="0.25">
      <c r="A1175" s="103"/>
      <c r="B1175" s="103"/>
    </row>
    <row r="1176" spans="1:2" s="321" customFormat="1" x14ac:dyDescent="0.25">
      <c r="A1176" s="103"/>
      <c r="B1176" s="103"/>
    </row>
    <row r="1177" spans="1:2" s="321" customFormat="1" x14ac:dyDescent="0.25">
      <c r="A1177" s="103"/>
      <c r="B1177" s="103"/>
    </row>
    <row r="1178" spans="1:2" s="321" customFormat="1" x14ac:dyDescent="0.25">
      <c r="A1178" s="103"/>
      <c r="B1178" s="103"/>
    </row>
    <row r="1179" spans="1:2" s="321" customFormat="1" x14ac:dyDescent="0.25">
      <c r="A1179" s="103"/>
      <c r="B1179" s="103"/>
    </row>
    <row r="1180" spans="1:2" s="321" customFormat="1" x14ac:dyDescent="0.25">
      <c r="A1180" s="103"/>
      <c r="B1180" s="103"/>
    </row>
    <row r="1181" spans="1:2" s="321" customFormat="1" x14ac:dyDescent="0.25">
      <c r="A1181" s="103"/>
      <c r="B1181" s="103"/>
    </row>
    <row r="1182" spans="1:2" s="321" customFormat="1" x14ac:dyDescent="0.25">
      <c r="A1182" s="103"/>
      <c r="B1182" s="103"/>
    </row>
    <row r="1183" spans="1:2" s="321" customFormat="1" x14ac:dyDescent="0.25">
      <c r="A1183" s="103"/>
      <c r="B1183" s="103"/>
    </row>
    <row r="1184" spans="1:2" s="321" customFormat="1" x14ac:dyDescent="0.25">
      <c r="A1184" s="103"/>
      <c r="B1184" s="103"/>
    </row>
    <row r="1185" spans="1:2" s="321" customFormat="1" x14ac:dyDescent="0.25">
      <c r="A1185" s="103"/>
      <c r="B1185" s="103"/>
    </row>
    <row r="1186" spans="1:2" s="321" customFormat="1" x14ac:dyDescent="0.25">
      <c r="A1186" s="103"/>
      <c r="B1186" s="103"/>
    </row>
    <row r="1187" spans="1:2" s="321" customFormat="1" x14ac:dyDescent="0.25">
      <c r="A1187" s="103"/>
      <c r="B1187" s="103"/>
    </row>
    <row r="1188" spans="1:2" s="321" customFormat="1" x14ac:dyDescent="0.25">
      <c r="A1188" s="103"/>
      <c r="B1188" s="103"/>
    </row>
    <row r="1189" spans="1:2" s="321" customFormat="1" x14ac:dyDescent="0.25">
      <c r="A1189" s="103"/>
      <c r="B1189" s="103"/>
    </row>
    <row r="1190" spans="1:2" s="321" customFormat="1" x14ac:dyDescent="0.25">
      <c r="A1190" s="103"/>
      <c r="B1190" s="101"/>
    </row>
    <row r="1191" spans="1:2" s="321" customFormat="1" x14ac:dyDescent="0.25">
      <c r="A1191" s="103"/>
    </row>
    <row r="1192" spans="1:2" s="321" customFormat="1" x14ac:dyDescent="0.25">
      <c r="A1192" s="103"/>
    </row>
    <row r="1193" spans="1:2" s="321" customFormat="1" x14ac:dyDescent="0.25">
      <c r="A1193" s="103"/>
    </row>
    <row r="1194" spans="1:2" s="321" customFormat="1" x14ac:dyDescent="0.25">
      <c r="A1194" s="103"/>
    </row>
    <row r="1195" spans="1:2" s="321" customFormat="1" x14ac:dyDescent="0.25">
      <c r="A1195" s="103"/>
      <c r="B1195" s="101"/>
    </row>
    <row r="1196" spans="1:2" s="321" customFormat="1" x14ac:dyDescent="0.25">
      <c r="A1196" s="103"/>
    </row>
    <row r="1197" spans="1:2" s="321" customFormat="1" x14ac:dyDescent="0.25">
      <c r="A1197" s="103"/>
    </row>
    <row r="1198" spans="1:2" s="321" customFormat="1" x14ac:dyDescent="0.25">
      <c r="A1198" s="103"/>
    </row>
    <row r="1199" spans="1:2" s="321" customFormat="1" x14ac:dyDescent="0.25">
      <c r="A1199" s="103"/>
      <c r="B1199" s="103"/>
    </row>
    <row r="1200" spans="1:2" s="321" customFormat="1" x14ac:dyDescent="0.25">
      <c r="A1200" s="103"/>
      <c r="B1200" s="103"/>
    </row>
    <row r="1201" spans="1:2" s="321" customFormat="1" x14ac:dyDescent="0.25">
      <c r="A1201" s="103"/>
      <c r="B1201" s="103"/>
    </row>
    <row r="1202" spans="1:2" s="321" customFormat="1" x14ac:dyDescent="0.25">
      <c r="A1202" s="103"/>
      <c r="B1202" s="103"/>
    </row>
    <row r="1203" spans="1:2" s="321" customFormat="1" x14ac:dyDescent="0.25">
      <c r="A1203" s="103"/>
      <c r="B1203" s="103"/>
    </row>
    <row r="1204" spans="1:2" s="321" customFormat="1" x14ac:dyDescent="0.25">
      <c r="A1204" s="103"/>
      <c r="B1204" s="103"/>
    </row>
    <row r="1205" spans="1:2" s="321" customFormat="1" x14ac:dyDescent="0.25">
      <c r="A1205" s="103"/>
      <c r="B1205" s="103"/>
    </row>
    <row r="1206" spans="1:2" s="321" customFormat="1" x14ac:dyDescent="0.25">
      <c r="A1206" s="103"/>
      <c r="B1206" s="103"/>
    </row>
    <row r="1207" spans="1:2" s="321" customFormat="1" x14ac:dyDescent="0.25">
      <c r="A1207" s="103"/>
      <c r="B1207" s="103"/>
    </row>
    <row r="1208" spans="1:2" s="321" customFormat="1" x14ac:dyDescent="0.25">
      <c r="A1208" s="103"/>
      <c r="B1208" s="103"/>
    </row>
    <row r="1209" spans="1:2" s="321" customFormat="1" x14ac:dyDescent="0.25">
      <c r="A1209" s="103"/>
      <c r="B1209" s="103"/>
    </row>
    <row r="1210" spans="1:2" s="321" customFormat="1" x14ac:dyDescent="0.25">
      <c r="A1210" s="103"/>
      <c r="B1210" s="103"/>
    </row>
    <row r="1211" spans="1:2" s="321" customFormat="1" x14ac:dyDescent="0.25">
      <c r="A1211" s="103"/>
      <c r="B1211" s="103"/>
    </row>
    <row r="1212" spans="1:2" s="321" customFormat="1" x14ac:dyDescent="0.25">
      <c r="A1212" s="103"/>
      <c r="B1212" s="103"/>
    </row>
    <row r="1213" spans="1:2" s="321" customFormat="1" x14ac:dyDescent="0.25">
      <c r="A1213" s="103"/>
      <c r="B1213" s="103"/>
    </row>
    <row r="1214" spans="1:2" s="321" customFormat="1" x14ac:dyDescent="0.25">
      <c r="A1214" s="103"/>
      <c r="B1214" s="103"/>
    </row>
    <row r="1215" spans="1:2" s="321" customFormat="1" x14ac:dyDescent="0.25">
      <c r="A1215" s="103"/>
      <c r="B1215" s="103"/>
    </row>
    <row r="1216" spans="1:2" s="321" customFormat="1" x14ac:dyDescent="0.25">
      <c r="A1216" s="103"/>
      <c r="B1216" s="103"/>
    </row>
    <row r="1217" spans="1:2" s="321" customFormat="1" x14ac:dyDescent="0.25">
      <c r="A1217" s="103"/>
      <c r="B1217" s="101"/>
    </row>
    <row r="1218" spans="1:2" s="321" customFormat="1" x14ac:dyDescent="0.25">
      <c r="A1218" s="103"/>
    </row>
    <row r="1219" spans="1:2" s="321" customFormat="1" x14ac:dyDescent="0.25">
      <c r="A1219" s="103"/>
    </row>
    <row r="1220" spans="1:2" s="321" customFormat="1" x14ac:dyDescent="0.25">
      <c r="A1220" s="103"/>
    </row>
    <row r="1221" spans="1:2" s="321" customFormat="1" x14ac:dyDescent="0.25">
      <c r="A1221" s="103"/>
      <c r="B1221" s="101"/>
    </row>
    <row r="1222" spans="1:2" s="321" customFormat="1" x14ac:dyDescent="0.25">
      <c r="A1222" s="103"/>
    </row>
    <row r="1223" spans="1:2" s="321" customFormat="1" x14ac:dyDescent="0.25">
      <c r="A1223" s="103"/>
    </row>
    <row r="1224" spans="1:2" s="321" customFormat="1" x14ac:dyDescent="0.25">
      <c r="A1224" s="103"/>
    </row>
    <row r="1225" spans="1:2" s="321" customFormat="1" x14ac:dyDescent="0.25">
      <c r="A1225" s="103"/>
    </row>
    <row r="1226" spans="1:2" s="321" customFormat="1" x14ac:dyDescent="0.25">
      <c r="A1226" s="103"/>
      <c r="B1226" s="101"/>
    </row>
    <row r="1227" spans="1:2" s="321" customFormat="1" x14ac:dyDescent="0.25">
      <c r="A1227" s="103"/>
    </row>
    <row r="1228" spans="1:2" s="321" customFormat="1" x14ac:dyDescent="0.25">
      <c r="A1228" s="103"/>
    </row>
    <row r="1229" spans="1:2" s="321" customFormat="1" x14ac:dyDescent="0.25">
      <c r="A1229" s="103"/>
    </row>
    <row r="1230" spans="1:2" s="321" customFormat="1" x14ac:dyDescent="0.25">
      <c r="A1230" s="103"/>
      <c r="B1230" s="103"/>
    </row>
    <row r="1231" spans="1:2" s="321" customFormat="1" x14ac:dyDescent="0.25">
      <c r="A1231" s="103"/>
      <c r="B1231" s="103"/>
    </row>
    <row r="1232" spans="1:2" s="321" customFormat="1" x14ac:dyDescent="0.25">
      <c r="A1232" s="103"/>
      <c r="B1232" s="103"/>
    </row>
    <row r="1233" spans="1:2" s="321" customFormat="1" x14ac:dyDescent="0.25">
      <c r="A1233" s="103"/>
      <c r="B1233" s="103"/>
    </row>
    <row r="1234" spans="1:2" s="321" customFormat="1" x14ac:dyDescent="0.25">
      <c r="A1234" s="103"/>
      <c r="B1234" s="103"/>
    </row>
    <row r="1235" spans="1:2" s="321" customFormat="1" x14ac:dyDescent="0.25">
      <c r="A1235" s="103"/>
      <c r="B1235" s="103"/>
    </row>
    <row r="1236" spans="1:2" s="321" customFormat="1" x14ac:dyDescent="0.25">
      <c r="A1236" s="103"/>
      <c r="B1236" s="103"/>
    </row>
    <row r="1237" spans="1:2" s="321" customFormat="1" x14ac:dyDescent="0.25">
      <c r="A1237" s="103"/>
      <c r="B1237" s="103"/>
    </row>
    <row r="1238" spans="1:2" s="321" customFormat="1" x14ac:dyDescent="0.25">
      <c r="A1238" s="103"/>
      <c r="B1238" s="103"/>
    </row>
    <row r="1239" spans="1:2" s="321" customFormat="1" x14ac:dyDescent="0.25">
      <c r="A1239" s="103"/>
      <c r="B1239" s="103"/>
    </row>
    <row r="1240" spans="1:2" s="321" customFormat="1" x14ac:dyDescent="0.25">
      <c r="A1240" s="103"/>
      <c r="B1240" s="103"/>
    </row>
    <row r="1241" spans="1:2" s="321" customFormat="1" x14ac:dyDescent="0.25">
      <c r="A1241" s="103"/>
      <c r="B1241" s="103"/>
    </row>
    <row r="1242" spans="1:2" s="321" customFormat="1" x14ac:dyDescent="0.25">
      <c r="A1242" s="103"/>
      <c r="B1242" s="103"/>
    </row>
    <row r="1243" spans="1:2" s="321" customFormat="1" x14ac:dyDescent="0.25">
      <c r="A1243" s="103"/>
      <c r="B1243" s="103"/>
    </row>
    <row r="1244" spans="1:2" s="321" customFormat="1" x14ac:dyDescent="0.25">
      <c r="A1244" s="103"/>
      <c r="B1244" s="103"/>
    </row>
    <row r="1245" spans="1:2" s="321" customFormat="1" x14ac:dyDescent="0.25">
      <c r="A1245" s="103"/>
      <c r="B1245" s="103"/>
    </row>
    <row r="1246" spans="1:2" s="321" customFormat="1" x14ac:dyDescent="0.25">
      <c r="A1246" s="103"/>
      <c r="B1246" s="103"/>
    </row>
    <row r="1247" spans="1:2" s="321" customFormat="1" x14ac:dyDescent="0.25">
      <c r="A1247" s="103"/>
      <c r="B1247" s="101"/>
    </row>
    <row r="1248" spans="1:2" s="321" customFormat="1" x14ac:dyDescent="0.25">
      <c r="A1248" s="103"/>
    </row>
    <row r="1249" spans="1:2" s="321" customFormat="1" x14ac:dyDescent="0.25">
      <c r="A1249" s="103"/>
    </row>
    <row r="1250" spans="1:2" s="321" customFormat="1" x14ac:dyDescent="0.25">
      <c r="A1250" s="103"/>
    </row>
    <row r="1251" spans="1:2" s="321" customFormat="1" x14ac:dyDescent="0.25">
      <c r="A1251" s="103"/>
    </row>
    <row r="1252" spans="1:2" s="321" customFormat="1" x14ac:dyDescent="0.25">
      <c r="A1252" s="103"/>
      <c r="B1252" s="101"/>
    </row>
    <row r="1253" spans="1:2" s="321" customFormat="1" x14ac:dyDescent="0.25">
      <c r="A1253" s="103"/>
    </row>
    <row r="1254" spans="1:2" s="321" customFormat="1" x14ac:dyDescent="0.25">
      <c r="A1254" s="103"/>
    </row>
    <row r="1255" spans="1:2" s="321" customFormat="1" x14ac:dyDescent="0.25">
      <c r="A1255" s="103"/>
    </row>
    <row r="1256" spans="1:2" s="321" customFormat="1" x14ac:dyDescent="0.25">
      <c r="A1256" s="103"/>
    </row>
    <row r="1257" spans="1:2" s="321" customFormat="1" x14ac:dyDescent="0.25">
      <c r="A1257" s="103"/>
    </row>
    <row r="1258" spans="1:2" s="321" customFormat="1" x14ac:dyDescent="0.25">
      <c r="A1258" s="103"/>
      <c r="B1258" s="103"/>
    </row>
    <row r="1259" spans="1:2" s="321" customFormat="1" x14ac:dyDescent="0.25">
      <c r="A1259" s="103"/>
      <c r="B1259" s="103"/>
    </row>
    <row r="1260" spans="1:2" s="321" customFormat="1" x14ac:dyDescent="0.25">
      <c r="A1260" s="103"/>
      <c r="B1260" s="103"/>
    </row>
    <row r="1261" spans="1:2" s="321" customFormat="1" x14ac:dyDescent="0.25">
      <c r="A1261" s="103"/>
      <c r="B1261" s="103"/>
    </row>
    <row r="1262" spans="1:2" s="321" customFormat="1" x14ac:dyDescent="0.25">
      <c r="A1262" s="103"/>
      <c r="B1262" s="103"/>
    </row>
    <row r="1263" spans="1:2" s="321" customFormat="1" x14ac:dyDescent="0.25">
      <c r="A1263" s="103"/>
      <c r="B1263" s="103"/>
    </row>
    <row r="1264" spans="1:2" s="321" customFormat="1" x14ac:dyDescent="0.25">
      <c r="A1264" s="103"/>
      <c r="B1264" s="103"/>
    </row>
    <row r="1265" spans="1:2" s="321" customFormat="1" x14ac:dyDescent="0.25">
      <c r="A1265" s="103"/>
      <c r="B1265" s="103"/>
    </row>
    <row r="1266" spans="1:2" s="321" customFormat="1" x14ac:dyDescent="0.25">
      <c r="A1266" s="103"/>
      <c r="B1266" s="101"/>
    </row>
    <row r="1267" spans="1:2" s="321" customFormat="1" x14ac:dyDescent="0.25">
      <c r="A1267" s="103"/>
    </row>
    <row r="1268" spans="1:2" s="321" customFormat="1" x14ac:dyDescent="0.25">
      <c r="A1268" s="103"/>
    </row>
    <row r="1269" spans="1:2" s="321" customFormat="1" x14ac:dyDescent="0.25">
      <c r="A1269" s="103"/>
    </row>
    <row r="1270" spans="1:2" s="321" customFormat="1" x14ac:dyDescent="0.25">
      <c r="A1270" s="103"/>
    </row>
    <row r="1271" spans="1:2" s="321" customFormat="1" x14ac:dyDescent="0.25">
      <c r="A1271" s="103"/>
      <c r="B1271" s="103"/>
    </row>
    <row r="1272" spans="1:2" s="321" customFormat="1" x14ac:dyDescent="0.25">
      <c r="A1272" s="103"/>
      <c r="B1272" s="103"/>
    </row>
    <row r="1273" spans="1:2" s="321" customFormat="1" x14ac:dyDescent="0.25">
      <c r="A1273" s="103"/>
      <c r="B1273" s="103"/>
    </row>
    <row r="1274" spans="1:2" s="321" customFormat="1" x14ac:dyDescent="0.25">
      <c r="A1274" s="103"/>
      <c r="B1274" s="103"/>
    </row>
    <row r="1275" spans="1:2" s="321" customFormat="1" x14ac:dyDescent="0.25">
      <c r="A1275" s="103"/>
      <c r="B1275" s="103"/>
    </row>
    <row r="1276" spans="1:2" s="321" customFormat="1" x14ac:dyDescent="0.25">
      <c r="A1276" s="103"/>
      <c r="B1276" s="103"/>
    </row>
    <row r="1277" spans="1:2" s="321" customFormat="1" x14ac:dyDescent="0.25">
      <c r="A1277" s="103"/>
      <c r="B1277" s="103"/>
    </row>
    <row r="1278" spans="1:2" s="321" customFormat="1" x14ac:dyDescent="0.25">
      <c r="A1278" s="103"/>
      <c r="B1278" s="103"/>
    </row>
    <row r="1279" spans="1:2" s="321" customFormat="1" x14ac:dyDescent="0.25">
      <c r="A1279" s="103"/>
      <c r="B1279" s="103"/>
    </row>
    <row r="1280" spans="1:2" s="321" customFormat="1" x14ac:dyDescent="0.25">
      <c r="A1280" s="103"/>
      <c r="B1280" s="103"/>
    </row>
    <row r="1281" spans="1:2" s="321" customFormat="1" x14ac:dyDescent="0.25">
      <c r="A1281" s="103"/>
      <c r="B1281" s="103"/>
    </row>
    <row r="1282" spans="1:2" s="321" customFormat="1" x14ac:dyDescent="0.25">
      <c r="A1282" s="103"/>
      <c r="B1282" s="103"/>
    </row>
    <row r="1283" spans="1:2" s="321" customFormat="1" x14ac:dyDescent="0.25">
      <c r="A1283" s="103"/>
      <c r="B1283" s="103"/>
    </row>
    <row r="1284" spans="1:2" s="321" customFormat="1" x14ac:dyDescent="0.25">
      <c r="A1284" s="103"/>
      <c r="B1284" s="103"/>
    </row>
    <row r="1285" spans="1:2" s="321" customFormat="1" x14ac:dyDescent="0.25">
      <c r="A1285" s="103"/>
      <c r="B1285" s="103"/>
    </row>
    <row r="1286" spans="1:2" s="321" customFormat="1" x14ac:dyDescent="0.25">
      <c r="A1286" s="103"/>
      <c r="B1286" s="103"/>
    </row>
    <row r="1287" spans="1:2" s="321" customFormat="1" x14ac:dyDescent="0.25">
      <c r="A1287" s="103"/>
      <c r="B1287" s="103"/>
    </row>
    <row r="1288" spans="1:2" s="321" customFormat="1" x14ac:dyDescent="0.25">
      <c r="A1288" s="103"/>
      <c r="B1288" s="103"/>
    </row>
    <row r="1289" spans="1:2" s="321" customFormat="1" x14ac:dyDescent="0.25">
      <c r="A1289" s="103"/>
      <c r="B1289" s="103"/>
    </row>
    <row r="1290" spans="1:2" s="321" customFormat="1" x14ac:dyDescent="0.25">
      <c r="A1290" s="103"/>
      <c r="B1290" s="103"/>
    </row>
    <row r="1291" spans="1:2" s="321" customFormat="1" x14ac:dyDescent="0.25">
      <c r="A1291" s="103"/>
      <c r="B1291" s="103"/>
    </row>
    <row r="1292" spans="1:2" s="321" customFormat="1" x14ac:dyDescent="0.25">
      <c r="A1292" s="103"/>
      <c r="B1292" s="103"/>
    </row>
    <row r="1293" spans="1:2" s="321" customFormat="1" x14ac:dyDescent="0.25">
      <c r="A1293" s="103"/>
      <c r="B1293" s="103"/>
    </row>
    <row r="1294" spans="1:2" s="321" customFormat="1" x14ac:dyDescent="0.25">
      <c r="A1294" s="103"/>
      <c r="B1294" s="103"/>
    </row>
    <row r="1295" spans="1:2" s="321" customFormat="1" x14ac:dyDescent="0.25">
      <c r="A1295" s="103"/>
      <c r="B1295" s="103"/>
    </row>
    <row r="1296" spans="1:2" s="321" customFormat="1" x14ac:dyDescent="0.25">
      <c r="A1296" s="103"/>
      <c r="B1296" s="103"/>
    </row>
    <row r="1297" spans="1:2" s="321" customFormat="1" x14ac:dyDescent="0.25">
      <c r="A1297" s="103"/>
      <c r="B1297" s="103"/>
    </row>
    <row r="1298" spans="1:2" s="321" customFormat="1" x14ac:dyDescent="0.25">
      <c r="A1298" s="103"/>
      <c r="B1298" s="103"/>
    </row>
    <row r="1299" spans="1:2" s="321" customFormat="1" x14ac:dyDescent="0.25">
      <c r="A1299" s="103"/>
      <c r="B1299" s="103"/>
    </row>
    <row r="1300" spans="1:2" s="321" customFormat="1" x14ac:dyDescent="0.25">
      <c r="A1300" s="103"/>
      <c r="B1300" s="103"/>
    </row>
    <row r="1301" spans="1:2" s="321" customFormat="1" x14ac:dyDescent="0.25">
      <c r="A1301" s="103"/>
      <c r="B1301" s="103"/>
    </row>
    <row r="1302" spans="1:2" s="321" customFormat="1" x14ac:dyDescent="0.25">
      <c r="A1302" s="103"/>
      <c r="B1302" s="103"/>
    </row>
    <row r="1303" spans="1:2" s="321" customFormat="1" x14ac:dyDescent="0.25">
      <c r="A1303" s="103"/>
      <c r="B1303" s="103"/>
    </row>
    <row r="1304" spans="1:2" s="321" customFormat="1" x14ac:dyDescent="0.25">
      <c r="A1304" s="103"/>
      <c r="B1304" s="103"/>
    </row>
    <row r="1305" spans="1:2" s="321" customFormat="1" x14ac:dyDescent="0.25">
      <c r="A1305" s="103"/>
      <c r="B1305" s="103"/>
    </row>
    <row r="1306" spans="1:2" s="321" customFormat="1" x14ac:dyDescent="0.25">
      <c r="A1306" s="103"/>
      <c r="B1306" s="103"/>
    </row>
    <row r="1307" spans="1:2" s="321" customFormat="1" x14ac:dyDescent="0.25">
      <c r="A1307" s="103"/>
      <c r="B1307" s="103"/>
    </row>
    <row r="1308" spans="1:2" s="321" customFormat="1" x14ac:dyDescent="0.25">
      <c r="A1308" s="103"/>
      <c r="B1308" s="101"/>
    </row>
    <row r="1309" spans="1:2" s="321" customFormat="1" x14ac:dyDescent="0.25">
      <c r="A1309" s="103"/>
    </row>
    <row r="1310" spans="1:2" s="321" customFormat="1" x14ac:dyDescent="0.25">
      <c r="A1310" s="103"/>
    </row>
    <row r="1311" spans="1:2" s="321" customFormat="1" x14ac:dyDescent="0.25">
      <c r="A1311" s="103"/>
    </row>
    <row r="1312" spans="1:2" s="321" customFormat="1" x14ac:dyDescent="0.25">
      <c r="A1312" s="103"/>
      <c r="B1312" s="103"/>
    </row>
    <row r="1313" spans="1:2" s="321" customFormat="1" x14ac:dyDescent="0.25">
      <c r="A1313" s="103"/>
      <c r="B1313" s="103"/>
    </row>
    <row r="1314" spans="1:2" s="321" customFormat="1" x14ac:dyDescent="0.25">
      <c r="A1314" s="103"/>
      <c r="B1314" s="103"/>
    </row>
    <row r="1315" spans="1:2" s="321" customFormat="1" x14ac:dyDescent="0.25">
      <c r="A1315" s="103"/>
      <c r="B1315" s="103"/>
    </row>
    <row r="1316" spans="1:2" s="321" customFormat="1" x14ac:dyDescent="0.25">
      <c r="A1316" s="103"/>
      <c r="B1316" s="103"/>
    </row>
    <row r="1317" spans="1:2" s="321" customFormat="1" x14ac:dyDescent="0.25">
      <c r="A1317" s="103"/>
      <c r="B1317" s="103"/>
    </row>
    <row r="1318" spans="1:2" s="321" customFormat="1" x14ac:dyDescent="0.25">
      <c r="A1318" s="103"/>
      <c r="B1318" s="103"/>
    </row>
    <row r="1319" spans="1:2" s="321" customFormat="1" x14ac:dyDescent="0.25">
      <c r="A1319" s="103"/>
      <c r="B1319" s="103"/>
    </row>
    <row r="1320" spans="1:2" s="321" customFormat="1" x14ac:dyDescent="0.25">
      <c r="A1320" s="103"/>
      <c r="B1320" s="103"/>
    </row>
    <row r="1321" spans="1:2" s="321" customFormat="1" x14ac:dyDescent="0.25">
      <c r="A1321" s="103"/>
      <c r="B1321" s="103"/>
    </row>
    <row r="1322" spans="1:2" s="321" customFormat="1" x14ac:dyDescent="0.25">
      <c r="A1322" s="103"/>
      <c r="B1322" s="103"/>
    </row>
    <row r="1323" spans="1:2" s="321" customFormat="1" x14ac:dyDescent="0.25">
      <c r="A1323" s="103"/>
      <c r="B1323" s="103"/>
    </row>
    <row r="1324" spans="1:2" s="321" customFormat="1" x14ac:dyDescent="0.25">
      <c r="A1324" s="103"/>
      <c r="B1324" s="103"/>
    </row>
    <row r="1325" spans="1:2" s="321" customFormat="1" x14ac:dyDescent="0.25">
      <c r="A1325" s="103"/>
      <c r="B1325" s="103"/>
    </row>
    <row r="1326" spans="1:2" s="321" customFormat="1" x14ac:dyDescent="0.25">
      <c r="A1326" s="103"/>
      <c r="B1326" s="101"/>
    </row>
    <row r="1327" spans="1:2" s="321" customFormat="1" x14ac:dyDescent="0.25">
      <c r="A1327" s="103"/>
    </row>
    <row r="1328" spans="1:2" s="321" customFormat="1" x14ac:dyDescent="0.25">
      <c r="A1328" s="103"/>
    </row>
    <row r="1329" spans="1:2" s="321" customFormat="1" x14ac:dyDescent="0.25">
      <c r="A1329" s="103"/>
    </row>
    <row r="1330" spans="1:2" s="321" customFormat="1" x14ac:dyDescent="0.25">
      <c r="A1330" s="103"/>
      <c r="B1330" s="103"/>
    </row>
    <row r="1331" spans="1:2" s="321" customFormat="1" x14ac:dyDescent="0.25">
      <c r="A1331" s="103"/>
      <c r="B1331" s="103"/>
    </row>
    <row r="1332" spans="1:2" s="321" customFormat="1" x14ac:dyDescent="0.25">
      <c r="A1332" s="103"/>
      <c r="B1332" s="103"/>
    </row>
    <row r="1333" spans="1:2" s="321" customFormat="1" x14ac:dyDescent="0.25">
      <c r="A1333" s="103"/>
      <c r="B1333" s="103"/>
    </row>
    <row r="1334" spans="1:2" s="321" customFormat="1" x14ac:dyDescent="0.25">
      <c r="A1334" s="103"/>
      <c r="B1334" s="103"/>
    </row>
    <row r="1335" spans="1:2" s="321" customFormat="1" x14ac:dyDescent="0.25">
      <c r="A1335" s="103"/>
      <c r="B1335" s="101"/>
    </row>
    <row r="1336" spans="1:2" s="321" customFormat="1" x14ac:dyDescent="0.25">
      <c r="A1336" s="103"/>
    </row>
    <row r="1337" spans="1:2" s="321" customFormat="1" x14ac:dyDescent="0.25">
      <c r="A1337" s="103"/>
    </row>
    <row r="1338" spans="1:2" s="321" customFormat="1" x14ac:dyDescent="0.25">
      <c r="A1338" s="103"/>
    </row>
    <row r="1339" spans="1:2" s="321" customFormat="1" x14ac:dyDescent="0.25">
      <c r="A1339" s="103"/>
    </row>
    <row r="1340" spans="1:2" s="321" customFormat="1" x14ac:dyDescent="0.25">
      <c r="A1340" s="103"/>
    </row>
    <row r="1341" spans="1:2" s="321" customFormat="1" x14ac:dyDescent="0.25">
      <c r="A1341" s="103"/>
      <c r="B1341" s="103"/>
    </row>
    <row r="1342" spans="1:2" s="321" customFormat="1" x14ac:dyDescent="0.25">
      <c r="A1342" s="103"/>
      <c r="B1342" s="103"/>
    </row>
    <row r="1343" spans="1:2" s="321" customFormat="1" x14ac:dyDescent="0.25">
      <c r="A1343" s="103"/>
      <c r="B1343" s="103"/>
    </row>
    <row r="1344" spans="1:2" s="321" customFormat="1" x14ac:dyDescent="0.25">
      <c r="A1344" s="103"/>
      <c r="B1344" s="103"/>
    </row>
    <row r="1345" spans="1:2" s="321" customFormat="1" x14ac:dyDescent="0.25">
      <c r="A1345" s="103"/>
      <c r="B1345" s="103"/>
    </row>
    <row r="1346" spans="1:2" s="321" customFormat="1" x14ac:dyDescent="0.25">
      <c r="A1346" s="103"/>
      <c r="B1346" s="103"/>
    </row>
    <row r="1347" spans="1:2" s="321" customFormat="1" x14ac:dyDescent="0.25">
      <c r="A1347" s="103"/>
      <c r="B1347" s="103"/>
    </row>
    <row r="1348" spans="1:2" s="321" customFormat="1" x14ac:dyDescent="0.25">
      <c r="A1348" s="103"/>
      <c r="B1348" s="103"/>
    </row>
    <row r="1349" spans="1:2" s="321" customFormat="1" x14ac:dyDescent="0.25">
      <c r="A1349" s="103"/>
      <c r="B1349" s="103"/>
    </row>
    <row r="1350" spans="1:2" s="321" customFormat="1" x14ac:dyDescent="0.25">
      <c r="A1350" s="103"/>
      <c r="B1350" s="103"/>
    </row>
    <row r="1351" spans="1:2" s="321" customFormat="1" x14ac:dyDescent="0.25">
      <c r="A1351" s="103"/>
      <c r="B1351" s="103"/>
    </row>
    <row r="1352" spans="1:2" s="321" customFormat="1" x14ac:dyDescent="0.25">
      <c r="A1352" s="103"/>
      <c r="B1352" s="103"/>
    </row>
    <row r="1353" spans="1:2" s="321" customFormat="1" x14ac:dyDescent="0.25">
      <c r="A1353" s="103"/>
      <c r="B1353" s="103"/>
    </row>
    <row r="1354" spans="1:2" s="321" customFormat="1" x14ac:dyDescent="0.25">
      <c r="A1354" s="103"/>
      <c r="B1354" s="103"/>
    </row>
    <row r="1355" spans="1:2" s="321" customFormat="1" x14ac:dyDescent="0.25">
      <c r="A1355" s="103"/>
      <c r="B1355" s="103"/>
    </row>
    <row r="1356" spans="1:2" s="321" customFormat="1" x14ac:dyDescent="0.25">
      <c r="A1356" s="103"/>
      <c r="B1356" s="103"/>
    </row>
    <row r="1357" spans="1:2" s="321" customFormat="1" x14ac:dyDescent="0.25">
      <c r="A1357" s="103"/>
      <c r="B1357" s="103"/>
    </row>
    <row r="1358" spans="1:2" s="321" customFormat="1" x14ac:dyDescent="0.25">
      <c r="A1358" s="103"/>
      <c r="B1358" s="103"/>
    </row>
    <row r="1359" spans="1:2" s="321" customFormat="1" x14ac:dyDescent="0.25">
      <c r="A1359" s="103"/>
      <c r="B1359" s="103"/>
    </row>
    <row r="1360" spans="1:2" s="321" customFormat="1" x14ac:dyDescent="0.25">
      <c r="A1360" s="103"/>
      <c r="B1360" s="103"/>
    </row>
    <row r="1361" spans="1:2" s="321" customFormat="1" x14ac:dyDescent="0.25">
      <c r="A1361" s="103"/>
      <c r="B1361" s="103"/>
    </row>
    <row r="1362" spans="1:2" s="321" customFormat="1" x14ac:dyDescent="0.25">
      <c r="A1362" s="103"/>
      <c r="B1362" s="103"/>
    </row>
    <row r="1363" spans="1:2" s="321" customFormat="1" x14ac:dyDescent="0.25">
      <c r="A1363" s="103"/>
      <c r="B1363" s="103"/>
    </row>
    <row r="1364" spans="1:2" s="321" customFormat="1" x14ac:dyDescent="0.25">
      <c r="A1364" s="103"/>
      <c r="B1364" s="103"/>
    </row>
    <row r="1365" spans="1:2" s="321" customFormat="1" x14ac:dyDescent="0.25">
      <c r="A1365" s="103"/>
      <c r="B1365" s="103"/>
    </row>
    <row r="1366" spans="1:2" s="321" customFormat="1" x14ac:dyDescent="0.25">
      <c r="A1366" s="103"/>
      <c r="B1366" s="103"/>
    </row>
    <row r="1367" spans="1:2" s="321" customFormat="1" x14ac:dyDescent="0.25">
      <c r="A1367" s="103"/>
      <c r="B1367" s="103"/>
    </row>
    <row r="1368" spans="1:2" s="321" customFormat="1" x14ac:dyDescent="0.25">
      <c r="A1368" s="103"/>
      <c r="B1368" s="103"/>
    </row>
    <row r="1369" spans="1:2" s="321" customFormat="1" x14ac:dyDescent="0.25">
      <c r="A1369" s="103"/>
      <c r="B1369" s="103"/>
    </row>
    <row r="1370" spans="1:2" s="321" customFormat="1" x14ac:dyDescent="0.25">
      <c r="A1370" s="103"/>
      <c r="B1370" s="101"/>
    </row>
    <row r="1371" spans="1:2" s="321" customFormat="1" x14ac:dyDescent="0.25">
      <c r="A1371" s="103"/>
    </row>
    <row r="1372" spans="1:2" s="321" customFormat="1" x14ac:dyDescent="0.25">
      <c r="A1372" s="103"/>
    </row>
    <row r="1373" spans="1:2" s="321" customFormat="1" x14ac:dyDescent="0.25">
      <c r="A1373" s="103"/>
    </row>
    <row r="1374" spans="1:2" s="321" customFormat="1" x14ac:dyDescent="0.25">
      <c r="A1374" s="103"/>
      <c r="B1374" s="103"/>
    </row>
    <row r="1375" spans="1:2" s="321" customFormat="1" x14ac:dyDescent="0.25">
      <c r="A1375" s="103"/>
      <c r="B1375" s="103"/>
    </row>
    <row r="1376" spans="1:2" s="321" customFormat="1" x14ac:dyDescent="0.25">
      <c r="A1376" s="103"/>
      <c r="B1376" s="103"/>
    </row>
    <row r="1377" spans="1:2" s="321" customFormat="1" x14ac:dyDescent="0.25">
      <c r="A1377" s="103"/>
      <c r="B1377" s="103"/>
    </row>
    <row r="1378" spans="1:2" s="321" customFormat="1" x14ac:dyDescent="0.25">
      <c r="A1378" s="103"/>
      <c r="B1378" s="103"/>
    </row>
    <row r="1379" spans="1:2" s="321" customFormat="1" x14ac:dyDescent="0.25">
      <c r="A1379" s="103"/>
      <c r="B1379" s="103"/>
    </row>
    <row r="1380" spans="1:2" s="321" customFormat="1" x14ac:dyDescent="0.25">
      <c r="A1380" s="103"/>
      <c r="B1380" s="103"/>
    </row>
    <row r="1381" spans="1:2" s="321" customFormat="1" x14ac:dyDescent="0.25">
      <c r="A1381" s="103"/>
      <c r="B1381" s="103"/>
    </row>
    <row r="1382" spans="1:2" s="321" customFormat="1" x14ac:dyDescent="0.25">
      <c r="A1382" s="103"/>
      <c r="B1382" s="103"/>
    </row>
    <row r="1383" spans="1:2" s="321" customFormat="1" x14ac:dyDescent="0.25">
      <c r="A1383" s="103"/>
      <c r="B1383" s="103"/>
    </row>
    <row r="1384" spans="1:2" s="321" customFormat="1" x14ac:dyDescent="0.25">
      <c r="A1384" s="103"/>
      <c r="B1384" s="103"/>
    </row>
    <row r="1385" spans="1:2" s="321" customFormat="1" x14ac:dyDescent="0.25">
      <c r="A1385" s="103"/>
      <c r="B1385" s="103"/>
    </row>
    <row r="1386" spans="1:2" s="321" customFormat="1" x14ac:dyDescent="0.25">
      <c r="A1386" s="103"/>
      <c r="B1386" s="103"/>
    </row>
    <row r="1387" spans="1:2" s="321" customFormat="1" x14ac:dyDescent="0.25">
      <c r="A1387" s="103"/>
      <c r="B1387" s="103"/>
    </row>
    <row r="1388" spans="1:2" s="321" customFormat="1" x14ac:dyDescent="0.25">
      <c r="A1388" s="103"/>
      <c r="B1388" s="103"/>
    </row>
    <row r="1389" spans="1:2" s="321" customFormat="1" x14ac:dyDescent="0.25">
      <c r="A1389" s="103"/>
      <c r="B1389" s="103"/>
    </row>
    <row r="1390" spans="1:2" s="321" customFormat="1" x14ac:dyDescent="0.25">
      <c r="A1390" s="103"/>
      <c r="B1390" s="103"/>
    </row>
    <row r="1391" spans="1:2" s="321" customFormat="1" x14ac:dyDescent="0.25">
      <c r="A1391" s="103"/>
      <c r="B1391" s="103"/>
    </row>
    <row r="1392" spans="1:2" s="321" customFormat="1" x14ac:dyDescent="0.25">
      <c r="A1392" s="103"/>
      <c r="B1392" s="103"/>
    </row>
    <row r="1393" spans="1:2" s="321" customFormat="1" x14ac:dyDescent="0.25">
      <c r="A1393" s="103"/>
      <c r="B1393" s="103"/>
    </row>
    <row r="1394" spans="1:2" s="321" customFormat="1" x14ac:dyDescent="0.25">
      <c r="A1394" s="103"/>
      <c r="B1394" s="103"/>
    </row>
    <row r="1395" spans="1:2" s="321" customFormat="1" x14ac:dyDescent="0.25">
      <c r="A1395" s="103"/>
      <c r="B1395" s="103"/>
    </row>
    <row r="1396" spans="1:2" s="321" customFormat="1" x14ac:dyDescent="0.25">
      <c r="A1396" s="103"/>
      <c r="B1396" s="103"/>
    </row>
    <row r="1397" spans="1:2" s="321" customFormat="1" x14ac:dyDescent="0.25">
      <c r="A1397" s="103"/>
      <c r="B1397" s="103"/>
    </row>
    <row r="1398" spans="1:2" s="321" customFormat="1" x14ac:dyDescent="0.25">
      <c r="A1398" s="103"/>
      <c r="B1398" s="103"/>
    </row>
    <row r="1399" spans="1:2" s="321" customFormat="1" x14ac:dyDescent="0.25">
      <c r="A1399" s="103"/>
      <c r="B1399" s="103"/>
    </row>
    <row r="1400" spans="1:2" s="321" customFormat="1" x14ac:dyDescent="0.25">
      <c r="A1400" s="103"/>
      <c r="B1400" s="103"/>
    </row>
    <row r="1401" spans="1:2" s="321" customFormat="1" x14ac:dyDescent="0.25">
      <c r="A1401" s="103"/>
      <c r="B1401" s="103"/>
    </row>
    <row r="1402" spans="1:2" s="321" customFormat="1" x14ac:dyDescent="0.25">
      <c r="A1402" s="103"/>
      <c r="B1402" s="103"/>
    </row>
    <row r="1403" spans="1:2" s="321" customFormat="1" x14ac:dyDescent="0.25">
      <c r="A1403" s="103"/>
      <c r="B1403" s="103"/>
    </row>
    <row r="1404" spans="1:2" s="321" customFormat="1" x14ac:dyDescent="0.25">
      <c r="A1404" s="103"/>
      <c r="B1404" s="103"/>
    </row>
    <row r="1405" spans="1:2" s="321" customFormat="1" x14ac:dyDescent="0.25">
      <c r="A1405" s="103"/>
      <c r="B1405" s="101"/>
    </row>
    <row r="1406" spans="1:2" s="321" customFormat="1" x14ac:dyDescent="0.25">
      <c r="A1406" s="103"/>
    </row>
    <row r="1407" spans="1:2" s="321" customFormat="1" x14ac:dyDescent="0.25">
      <c r="A1407" s="103"/>
    </row>
    <row r="1408" spans="1:2" s="321" customFormat="1" x14ac:dyDescent="0.25">
      <c r="A1408" s="103"/>
    </row>
    <row r="1409" spans="1:2" s="321" customFormat="1" x14ac:dyDescent="0.25">
      <c r="A1409" s="103"/>
      <c r="B1409" s="103"/>
    </row>
    <row r="1410" spans="1:2" s="321" customFormat="1" x14ac:dyDescent="0.25">
      <c r="A1410" s="103"/>
      <c r="B1410" s="103"/>
    </row>
    <row r="1411" spans="1:2" s="321" customFormat="1" x14ac:dyDescent="0.25">
      <c r="A1411" s="103"/>
      <c r="B1411" s="103"/>
    </row>
    <row r="1412" spans="1:2" s="321" customFormat="1" x14ac:dyDescent="0.25">
      <c r="A1412" s="103"/>
      <c r="B1412" s="103"/>
    </row>
    <row r="1413" spans="1:2" s="321" customFormat="1" x14ac:dyDescent="0.25">
      <c r="A1413" s="103"/>
      <c r="B1413" s="103"/>
    </row>
    <row r="1414" spans="1:2" s="321" customFormat="1" x14ac:dyDescent="0.25">
      <c r="A1414" s="103"/>
      <c r="B1414" s="103"/>
    </row>
    <row r="1415" spans="1:2" s="321" customFormat="1" x14ac:dyDescent="0.25">
      <c r="A1415" s="103"/>
      <c r="B1415" s="103"/>
    </row>
    <row r="1416" spans="1:2" s="321" customFormat="1" x14ac:dyDescent="0.25">
      <c r="A1416" s="103"/>
      <c r="B1416" s="103"/>
    </row>
    <row r="1417" spans="1:2" s="321" customFormat="1" x14ac:dyDescent="0.25">
      <c r="A1417" s="103"/>
      <c r="B1417" s="101"/>
    </row>
    <row r="1418" spans="1:2" s="321" customFormat="1" x14ac:dyDescent="0.25">
      <c r="A1418" s="103"/>
    </row>
    <row r="1419" spans="1:2" s="321" customFormat="1" x14ac:dyDescent="0.25">
      <c r="A1419" s="103"/>
    </row>
    <row r="1420" spans="1:2" s="321" customFormat="1" x14ac:dyDescent="0.25">
      <c r="A1420" s="103"/>
    </row>
    <row r="1421" spans="1:2" s="321" customFormat="1" x14ac:dyDescent="0.25">
      <c r="A1421" s="103"/>
    </row>
    <row r="1422" spans="1:2" s="321" customFormat="1" x14ac:dyDescent="0.25">
      <c r="A1422" s="103"/>
      <c r="B1422" s="103"/>
    </row>
    <row r="1423" spans="1:2" s="321" customFormat="1" x14ac:dyDescent="0.25">
      <c r="A1423" s="103"/>
      <c r="B1423" s="103"/>
    </row>
    <row r="1424" spans="1:2" s="321" customFormat="1" x14ac:dyDescent="0.25">
      <c r="A1424" s="103"/>
      <c r="B1424" s="103"/>
    </row>
    <row r="1425" spans="1:2" s="321" customFormat="1" x14ac:dyDescent="0.25">
      <c r="A1425" s="103"/>
      <c r="B1425" s="103"/>
    </row>
    <row r="1426" spans="1:2" s="321" customFormat="1" x14ac:dyDescent="0.25">
      <c r="A1426" s="103"/>
      <c r="B1426" s="103"/>
    </row>
    <row r="1427" spans="1:2" s="321" customFormat="1" x14ac:dyDescent="0.25">
      <c r="A1427" s="103"/>
      <c r="B1427" s="103"/>
    </row>
    <row r="1428" spans="1:2" s="321" customFormat="1" x14ac:dyDescent="0.25">
      <c r="A1428" s="103"/>
      <c r="B1428" s="103"/>
    </row>
    <row r="1429" spans="1:2" s="321" customFormat="1" x14ac:dyDescent="0.25">
      <c r="A1429" s="103"/>
      <c r="B1429" s="103"/>
    </row>
    <row r="1430" spans="1:2" s="321" customFormat="1" x14ac:dyDescent="0.25">
      <c r="A1430" s="103"/>
      <c r="B1430" s="103"/>
    </row>
    <row r="1431" spans="1:2" s="321" customFormat="1" x14ac:dyDescent="0.25">
      <c r="A1431" s="103"/>
      <c r="B1431" s="103"/>
    </row>
    <row r="1432" spans="1:2" s="321" customFormat="1" x14ac:dyDescent="0.25">
      <c r="A1432" s="103"/>
      <c r="B1432" s="103"/>
    </row>
    <row r="1433" spans="1:2" s="321" customFormat="1" x14ac:dyDescent="0.25">
      <c r="A1433" s="103"/>
      <c r="B1433" s="103"/>
    </row>
    <row r="1434" spans="1:2" s="321" customFormat="1" x14ac:dyDescent="0.25">
      <c r="A1434" s="103"/>
      <c r="B1434" s="103"/>
    </row>
    <row r="1435" spans="1:2" s="321" customFormat="1" x14ac:dyDescent="0.25">
      <c r="A1435" s="103"/>
      <c r="B1435" s="103"/>
    </row>
    <row r="1436" spans="1:2" s="321" customFormat="1" x14ac:dyDescent="0.25">
      <c r="A1436" s="103"/>
      <c r="B1436" s="103"/>
    </row>
    <row r="1437" spans="1:2" s="321" customFormat="1" x14ac:dyDescent="0.25">
      <c r="A1437" s="103"/>
      <c r="B1437" s="103"/>
    </row>
    <row r="1438" spans="1:2" s="321" customFormat="1" x14ac:dyDescent="0.25">
      <c r="A1438" s="103"/>
      <c r="B1438" s="103"/>
    </row>
    <row r="1439" spans="1:2" s="321" customFormat="1" x14ac:dyDescent="0.25">
      <c r="A1439" s="103"/>
      <c r="B1439" s="103"/>
    </row>
    <row r="1440" spans="1:2" s="321" customFormat="1" x14ac:dyDescent="0.25">
      <c r="A1440" s="103"/>
      <c r="B1440" s="103"/>
    </row>
    <row r="1441" spans="1:2" s="321" customFormat="1" x14ac:dyDescent="0.25">
      <c r="A1441" s="103"/>
      <c r="B1441" s="103"/>
    </row>
    <row r="1442" spans="1:2" s="321" customFormat="1" x14ac:dyDescent="0.25">
      <c r="A1442" s="103"/>
      <c r="B1442" s="103"/>
    </row>
    <row r="1443" spans="1:2" s="321" customFormat="1" x14ac:dyDescent="0.25">
      <c r="A1443" s="103"/>
      <c r="B1443" s="103"/>
    </row>
    <row r="1444" spans="1:2" s="321" customFormat="1" x14ac:dyDescent="0.25">
      <c r="A1444" s="103"/>
      <c r="B1444" s="103"/>
    </row>
    <row r="1445" spans="1:2" s="321" customFormat="1" x14ac:dyDescent="0.25">
      <c r="A1445" s="103"/>
      <c r="B1445" s="103"/>
    </row>
    <row r="1446" spans="1:2" s="321" customFormat="1" x14ac:dyDescent="0.25">
      <c r="A1446" s="103"/>
      <c r="B1446" s="103"/>
    </row>
    <row r="1447" spans="1:2" s="321" customFormat="1" x14ac:dyDescent="0.25">
      <c r="A1447" s="103"/>
      <c r="B1447" s="103"/>
    </row>
    <row r="1448" spans="1:2" s="321" customFormat="1" x14ac:dyDescent="0.25">
      <c r="A1448" s="103"/>
      <c r="B1448" s="103"/>
    </row>
    <row r="1449" spans="1:2" s="321" customFormat="1" x14ac:dyDescent="0.25">
      <c r="A1449" s="103"/>
      <c r="B1449" s="103"/>
    </row>
    <row r="1450" spans="1:2" s="321" customFormat="1" x14ac:dyDescent="0.25">
      <c r="A1450" s="103"/>
      <c r="B1450" s="103"/>
    </row>
    <row r="1451" spans="1:2" s="321" customFormat="1" x14ac:dyDescent="0.25">
      <c r="A1451" s="103"/>
      <c r="B1451" s="103"/>
    </row>
    <row r="1452" spans="1:2" s="321" customFormat="1" x14ac:dyDescent="0.25">
      <c r="A1452" s="103"/>
      <c r="B1452" s="103"/>
    </row>
    <row r="1453" spans="1:2" s="321" customFormat="1" x14ac:dyDescent="0.25">
      <c r="A1453" s="103"/>
      <c r="B1453" s="103"/>
    </row>
    <row r="1454" spans="1:2" s="321" customFormat="1" x14ac:dyDescent="0.25">
      <c r="A1454" s="103"/>
      <c r="B1454" s="103"/>
    </row>
    <row r="1455" spans="1:2" s="321" customFormat="1" x14ac:dyDescent="0.25">
      <c r="A1455" s="103"/>
      <c r="B1455" s="322"/>
    </row>
    <row r="1456" spans="1:2" s="321" customFormat="1" x14ac:dyDescent="0.25">
      <c r="A1456" s="103"/>
      <c r="B1456" s="103"/>
    </row>
    <row r="1457" spans="1:2" s="321" customFormat="1" x14ac:dyDescent="0.25">
      <c r="A1457" s="103"/>
      <c r="B1457" s="103"/>
    </row>
    <row r="1458" spans="1:2" s="321" customFormat="1" x14ac:dyDescent="0.25">
      <c r="A1458" s="103"/>
      <c r="B1458" s="103"/>
    </row>
    <row r="1459" spans="1:2" s="321" customFormat="1" x14ac:dyDescent="0.25">
      <c r="A1459" s="103"/>
      <c r="B1459" s="103"/>
    </row>
    <row r="1460" spans="1:2" s="321" customFormat="1" x14ac:dyDescent="0.25">
      <c r="A1460" s="103"/>
      <c r="B1460" s="103"/>
    </row>
    <row r="1461" spans="1:2" s="321" customFormat="1" x14ac:dyDescent="0.25">
      <c r="A1461" s="103"/>
      <c r="B1461" s="103"/>
    </row>
    <row r="1462" spans="1:2" s="321" customFormat="1" x14ac:dyDescent="0.25">
      <c r="A1462" s="103"/>
      <c r="B1462" s="103"/>
    </row>
    <row r="1463" spans="1:2" s="321" customFormat="1" x14ac:dyDescent="0.25">
      <c r="A1463" s="103"/>
      <c r="B1463" s="103"/>
    </row>
    <row r="1464" spans="1:2" s="321" customFormat="1" x14ac:dyDescent="0.25">
      <c r="A1464" s="103"/>
      <c r="B1464" s="103"/>
    </row>
    <row r="1465" spans="1:2" s="321" customFormat="1" x14ac:dyDescent="0.25">
      <c r="A1465" s="103"/>
      <c r="B1465" s="103"/>
    </row>
    <row r="1466" spans="1:2" s="321" customFormat="1" x14ac:dyDescent="0.25">
      <c r="A1466" s="103"/>
      <c r="B1466" s="103"/>
    </row>
    <row r="1467" spans="1:2" s="321" customFormat="1" x14ac:dyDescent="0.25">
      <c r="A1467" s="103"/>
      <c r="B1467" s="103"/>
    </row>
    <row r="1468" spans="1:2" s="321" customFormat="1" x14ac:dyDescent="0.25">
      <c r="A1468" s="103"/>
      <c r="B1468" s="103"/>
    </row>
    <row r="1469" spans="1:2" s="321" customFormat="1" x14ac:dyDescent="0.25">
      <c r="A1469" s="103"/>
      <c r="B1469" s="103"/>
    </row>
    <row r="1470" spans="1:2" s="321" customFormat="1" x14ac:dyDescent="0.25">
      <c r="A1470" s="103"/>
      <c r="B1470" s="103"/>
    </row>
    <row r="1471" spans="1:2" s="321" customFormat="1" x14ac:dyDescent="0.25">
      <c r="A1471" s="103"/>
      <c r="B1471" s="103"/>
    </row>
    <row r="1472" spans="1:2" s="321" customFormat="1" x14ac:dyDescent="0.25">
      <c r="A1472" s="103"/>
      <c r="B1472" s="103"/>
    </row>
    <row r="1473" spans="1:2" s="321" customFormat="1" x14ac:dyDescent="0.25">
      <c r="A1473" s="103"/>
      <c r="B1473" s="103"/>
    </row>
    <row r="1474" spans="1:2" s="321" customFormat="1" x14ac:dyDescent="0.25">
      <c r="A1474" s="103"/>
      <c r="B1474" s="103"/>
    </row>
    <row r="1475" spans="1:2" s="321" customFormat="1" x14ac:dyDescent="0.25">
      <c r="A1475" s="103"/>
      <c r="B1475" s="103"/>
    </row>
    <row r="1476" spans="1:2" s="321" customFormat="1" x14ac:dyDescent="0.25">
      <c r="A1476" s="103"/>
      <c r="B1476" s="103"/>
    </row>
    <row r="1477" spans="1:2" s="321" customFormat="1" x14ac:dyDescent="0.25">
      <c r="A1477" s="103"/>
      <c r="B1477" s="103"/>
    </row>
    <row r="1478" spans="1:2" s="321" customFormat="1" x14ac:dyDescent="0.25">
      <c r="A1478" s="103"/>
      <c r="B1478" s="101"/>
    </row>
    <row r="1479" spans="1:2" s="321" customFormat="1" x14ac:dyDescent="0.25">
      <c r="A1479" s="103"/>
    </row>
    <row r="1480" spans="1:2" s="321" customFormat="1" x14ac:dyDescent="0.25">
      <c r="A1480" s="103"/>
    </row>
    <row r="1481" spans="1:2" s="321" customFormat="1" x14ac:dyDescent="0.25">
      <c r="A1481" s="103"/>
    </row>
    <row r="1482" spans="1:2" s="321" customFormat="1" x14ac:dyDescent="0.25">
      <c r="A1482" s="103"/>
      <c r="B1482" s="103"/>
    </row>
    <row r="1483" spans="1:2" s="321" customFormat="1" x14ac:dyDescent="0.25">
      <c r="A1483" s="103"/>
      <c r="B1483" s="103"/>
    </row>
    <row r="1484" spans="1:2" s="321" customFormat="1" x14ac:dyDescent="0.25">
      <c r="A1484" s="103"/>
      <c r="B1484" s="103"/>
    </row>
    <row r="1485" spans="1:2" s="321" customFormat="1" x14ac:dyDescent="0.25">
      <c r="A1485" s="103"/>
      <c r="B1485" s="103"/>
    </row>
    <row r="1486" spans="1:2" s="321" customFormat="1" x14ac:dyDescent="0.25">
      <c r="A1486" s="103"/>
      <c r="B1486" s="103"/>
    </row>
    <row r="1487" spans="1:2" s="321" customFormat="1" x14ac:dyDescent="0.25">
      <c r="A1487" s="103"/>
      <c r="B1487" s="103"/>
    </row>
    <row r="1488" spans="1:2" s="321" customFormat="1" x14ac:dyDescent="0.25">
      <c r="A1488" s="103"/>
      <c r="B1488" s="103"/>
    </row>
    <row r="1489" spans="1:2" s="321" customFormat="1" x14ac:dyDescent="0.25">
      <c r="A1489" s="103"/>
      <c r="B1489" s="103"/>
    </row>
    <row r="1490" spans="1:2" s="321" customFormat="1" x14ac:dyDescent="0.25">
      <c r="A1490" s="103"/>
      <c r="B1490" s="103"/>
    </row>
    <row r="1491" spans="1:2" s="321" customFormat="1" x14ac:dyDescent="0.25">
      <c r="A1491" s="103"/>
      <c r="B1491" s="103"/>
    </row>
    <row r="1492" spans="1:2" s="321" customFormat="1" x14ac:dyDescent="0.25">
      <c r="A1492" s="103"/>
      <c r="B1492" s="103"/>
    </row>
    <row r="1493" spans="1:2" s="321" customFormat="1" x14ac:dyDescent="0.25">
      <c r="A1493" s="103"/>
      <c r="B1493" s="103"/>
    </row>
    <row r="1494" spans="1:2" s="321" customFormat="1" x14ac:dyDescent="0.25">
      <c r="A1494" s="103"/>
      <c r="B1494" s="103"/>
    </row>
    <row r="1495" spans="1:2" s="321" customFormat="1" x14ac:dyDescent="0.25">
      <c r="A1495" s="103"/>
      <c r="B1495" s="103"/>
    </row>
    <row r="1496" spans="1:2" s="321" customFormat="1" x14ac:dyDescent="0.25">
      <c r="A1496" s="103"/>
      <c r="B1496" s="103"/>
    </row>
    <row r="1497" spans="1:2" s="321" customFormat="1" x14ac:dyDescent="0.25">
      <c r="A1497" s="103"/>
      <c r="B1497" s="103"/>
    </row>
    <row r="1498" spans="1:2" s="321" customFormat="1" x14ac:dyDescent="0.25">
      <c r="A1498" s="103"/>
      <c r="B1498" s="103"/>
    </row>
    <row r="1499" spans="1:2" s="321" customFormat="1" x14ac:dyDescent="0.25">
      <c r="A1499" s="103"/>
      <c r="B1499" s="103"/>
    </row>
    <row r="1500" spans="1:2" s="321" customFormat="1" x14ac:dyDescent="0.25">
      <c r="A1500" s="103"/>
      <c r="B1500" s="103"/>
    </row>
    <row r="1501" spans="1:2" s="321" customFormat="1" x14ac:dyDescent="0.25">
      <c r="A1501" s="103"/>
      <c r="B1501" s="103"/>
    </row>
    <row r="1502" spans="1:2" s="321" customFormat="1" x14ac:dyDescent="0.25">
      <c r="A1502" s="103"/>
      <c r="B1502" s="103"/>
    </row>
    <row r="1503" spans="1:2" s="321" customFormat="1" x14ac:dyDescent="0.25">
      <c r="A1503" s="103"/>
      <c r="B1503" s="103"/>
    </row>
    <row r="1504" spans="1:2" s="321" customFormat="1" x14ac:dyDescent="0.25">
      <c r="A1504" s="103"/>
      <c r="B1504" s="103"/>
    </row>
    <row r="1505" spans="1:2" s="321" customFormat="1" x14ac:dyDescent="0.25">
      <c r="A1505" s="103"/>
      <c r="B1505" s="103"/>
    </row>
    <row r="1506" spans="1:2" s="321" customFormat="1" x14ac:dyDescent="0.25">
      <c r="A1506" s="103"/>
      <c r="B1506" s="103"/>
    </row>
    <row r="1507" spans="1:2" s="321" customFormat="1" x14ac:dyDescent="0.25">
      <c r="A1507" s="103"/>
      <c r="B1507" s="103"/>
    </row>
    <row r="1508" spans="1:2" s="321" customFormat="1" x14ac:dyDescent="0.25">
      <c r="A1508" s="103"/>
      <c r="B1508" s="103"/>
    </row>
    <row r="1509" spans="1:2" s="321" customFormat="1" x14ac:dyDescent="0.25">
      <c r="A1509" s="103"/>
      <c r="B1509" s="103"/>
    </row>
    <row r="1510" spans="1:2" s="321" customFormat="1" x14ac:dyDescent="0.25">
      <c r="A1510" s="103"/>
      <c r="B1510" s="103"/>
    </row>
    <row r="1511" spans="1:2" s="321" customFormat="1" x14ac:dyDescent="0.25">
      <c r="A1511" s="103"/>
      <c r="B1511" s="103"/>
    </row>
    <row r="1512" spans="1:2" s="321" customFormat="1" x14ac:dyDescent="0.25">
      <c r="A1512" s="103"/>
      <c r="B1512" s="103"/>
    </row>
    <row r="1513" spans="1:2" s="321" customFormat="1" x14ac:dyDescent="0.25">
      <c r="A1513" s="103"/>
      <c r="B1513" s="103"/>
    </row>
    <row r="1514" spans="1:2" s="321" customFormat="1" x14ac:dyDescent="0.25">
      <c r="A1514" s="103"/>
      <c r="B1514" s="103"/>
    </row>
    <row r="1515" spans="1:2" s="321" customFormat="1" x14ac:dyDescent="0.25">
      <c r="A1515" s="103"/>
      <c r="B1515" s="103"/>
    </row>
    <row r="1516" spans="1:2" s="321" customFormat="1" x14ac:dyDescent="0.25">
      <c r="A1516" s="103"/>
      <c r="B1516" s="103"/>
    </row>
    <row r="1517" spans="1:2" s="321" customFormat="1" x14ac:dyDescent="0.25">
      <c r="A1517" s="103"/>
      <c r="B1517" s="103"/>
    </row>
    <row r="1518" spans="1:2" s="321" customFormat="1" x14ac:dyDescent="0.25">
      <c r="A1518" s="103"/>
      <c r="B1518" s="103"/>
    </row>
    <row r="1519" spans="1:2" s="321" customFormat="1" x14ac:dyDescent="0.25">
      <c r="A1519" s="103"/>
      <c r="B1519" s="103"/>
    </row>
    <row r="1520" spans="1:2" s="321" customFormat="1" x14ac:dyDescent="0.25">
      <c r="A1520" s="103"/>
      <c r="B1520" s="103"/>
    </row>
    <row r="1521" spans="1:2" s="321" customFormat="1" x14ac:dyDescent="0.25">
      <c r="A1521" s="103"/>
      <c r="B1521" s="103"/>
    </row>
    <row r="1522" spans="1:2" s="321" customFormat="1" x14ac:dyDescent="0.25">
      <c r="A1522" s="103"/>
      <c r="B1522" s="103"/>
    </row>
    <row r="1523" spans="1:2" s="321" customFormat="1" x14ac:dyDescent="0.25">
      <c r="A1523" s="103"/>
      <c r="B1523" s="103"/>
    </row>
    <row r="1524" spans="1:2" s="321" customFormat="1" x14ac:dyDescent="0.25">
      <c r="A1524" s="103"/>
      <c r="B1524" s="103"/>
    </row>
    <row r="1525" spans="1:2" s="321" customFormat="1" x14ac:dyDescent="0.25">
      <c r="A1525" s="103"/>
      <c r="B1525" s="103"/>
    </row>
    <row r="1526" spans="1:2" s="321" customFormat="1" x14ac:dyDescent="0.25">
      <c r="A1526" s="103"/>
      <c r="B1526" s="103"/>
    </row>
    <row r="1527" spans="1:2" s="321" customFormat="1" x14ac:dyDescent="0.25">
      <c r="A1527" s="103"/>
      <c r="B1527" s="101"/>
    </row>
    <row r="1528" spans="1:2" s="321" customFormat="1" x14ac:dyDescent="0.25">
      <c r="A1528" s="103"/>
    </row>
    <row r="1529" spans="1:2" s="321" customFormat="1" x14ac:dyDescent="0.25">
      <c r="A1529" s="103"/>
    </row>
    <row r="1530" spans="1:2" s="321" customFormat="1" x14ac:dyDescent="0.25">
      <c r="A1530" s="103"/>
    </row>
    <row r="1531" spans="1:2" s="321" customFormat="1" x14ac:dyDescent="0.25">
      <c r="A1531" s="103"/>
      <c r="B1531" s="103"/>
    </row>
    <row r="1532" spans="1:2" s="321" customFormat="1" x14ac:dyDescent="0.25">
      <c r="A1532" s="103"/>
      <c r="B1532" s="103"/>
    </row>
    <row r="1533" spans="1:2" s="321" customFormat="1" x14ac:dyDescent="0.25">
      <c r="A1533" s="103"/>
      <c r="B1533" s="103"/>
    </row>
    <row r="1534" spans="1:2" s="321" customFormat="1" x14ac:dyDescent="0.25">
      <c r="A1534" s="103"/>
      <c r="B1534" s="103"/>
    </row>
    <row r="1535" spans="1:2" s="321" customFormat="1" x14ac:dyDescent="0.25">
      <c r="A1535" s="103"/>
      <c r="B1535" s="103"/>
    </row>
    <row r="1536" spans="1:2" s="321" customFormat="1" x14ac:dyDescent="0.25">
      <c r="A1536" s="103"/>
      <c r="B1536" s="103"/>
    </row>
    <row r="1537" spans="1:2" s="321" customFormat="1" x14ac:dyDescent="0.25">
      <c r="A1537" s="103"/>
      <c r="B1537" s="103"/>
    </row>
    <row r="1538" spans="1:2" s="321" customFormat="1" x14ac:dyDescent="0.25">
      <c r="A1538" s="103"/>
      <c r="B1538" s="103"/>
    </row>
    <row r="1539" spans="1:2" s="321" customFormat="1" x14ac:dyDescent="0.25">
      <c r="A1539" s="103"/>
      <c r="B1539" s="103"/>
    </row>
    <row r="1540" spans="1:2" s="321" customFormat="1" x14ac:dyDescent="0.25">
      <c r="A1540" s="103"/>
      <c r="B1540" s="103"/>
    </row>
    <row r="1541" spans="1:2" s="321" customFormat="1" x14ac:dyDescent="0.25">
      <c r="A1541" s="103"/>
      <c r="B1541" s="103"/>
    </row>
    <row r="1542" spans="1:2" s="321" customFormat="1" x14ac:dyDescent="0.25">
      <c r="A1542" s="103"/>
      <c r="B1542" s="103"/>
    </row>
    <row r="1543" spans="1:2" s="321" customFormat="1" x14ac:dyDescent="0.25">
      <c r="A1543" s="103"/>
      <c r="B1543" s="103"/>
    </row>
    <row r="1544" spans="1:2" s="321" customFormat="1" x14ac:dyDescent="0.25">
      <c r="A1544" s="103"/>
      <c r="B1544" s="103"/>
    </row>
    <row r="1545" spans="1:2" s="321" customFormat="1" x14ac:dyDescent="0.25">
      <c r="A1545" s="103"/>
      <c r="B1545" s="103"/>
    </row>
    <row r="1546" spans="1:2" s="321" customFormat="1" x14ac:dyDescent="0.25">
      <c r="A1546" s="103"/>
      <c r="B1546" s="103"/>
    </row>
    <row r="1547" spans="1:2" s="321" customFormat="1" x14ac:dyDescent="0.25">
      <c r="A1547" s="103"/>
      <c r="B1547" s="103"/>
    </row>
    <row r="1548" spans="1:2" s="321" customFormat="1" x14ac:dyDescent="0.25">
      <c r="A1548" s="103"/>
      <c r="B1548" s="103"/>
    </row>
    <row r="1549" spans="1:2" s="321" customFormat="1" x14ac:dyDescent="0.25">
      <c r="A1549" s="103"/>
      <c r="B1549" s="103"/>
    </row>
    <row r="1550" spans="1:2" s="321" customFormat="1" x14ac:dyDescent="0.25">
      <c r="A1550" s="103"/>
      <c r="B1550" s="103"/>
    </row>
    <row r="1551" spans="1:2" s="321" customFormat="1" x14ac:dyDescent="0.25">
      <c r="A1551" s="103"/>
      <c r="B1551" s="103"/>
    </row>
    <row r="1552" spans="1:2" s="321" customFormat="1" x14ac:dyDescent="0.25">
      <c r="A1552" s="103"/>
      <c r="B1552" s="103"/>
    </row>
    <row r="1553" spans="1:2" s="321" customFormat="1" x14ac:dyDescent="0.25">
      <c r="A1553" s="103"/>
      <c r="B1553" s="103"/>
    </row>
    <row r="1554" spans="1:2" s="321" customFormat="1" x14ac:dyDescent="0.25">
      <c r="A1554" s="103"/>
      <c r="B1554" s="101"/>
    </row>
    <row r="1555" spans="1:2" s="321" customFormat="1" x14ac:dyDescent="0.25">
      <c r="A1555" s="103"/>
    </row>
    <row r="1556" spans="1:2" s="321" customFormat="1" x14ac:dyDescent="0.25">
      <c r="A1556" s="103"/>
    </row>
    <row r="1557" spans="1:2" s="321" customFormat="1" x14ac:dyDescent="0.25">
      <c r="A1557" s="103"/>
    </row>
    <row r="1558" spans="1:2" s="321" customFormat="1" x14ac:dyDescent="0.25">
      <c r="A1558" s="103"/>
    </row>
    <row r="1559" spans="1:2" s="321" customFormat="1" x14ac:dyDescent="0.25">
      <c r="A1559" s="103"/>
      <c r="B1559" s="103"/>
    </row>
    <row r="1560" spans="1:2" s="321" customFormat="1" x14ac:dyDescent="0.25">
      <c r="A1560" s="103"/>
      <c r="B1560" s="103"/>
    </row>
    <row r="1561" spans="1:2" s="321" customFormat="1" x14ac:dyDescent="0.25">
      <c r="A1561" s="103"/>
      <c r="B1561" s="103"/>
    </row>
    <row r="1562" spans="1:2" s="321" customFormat="1" x14ac:dyDescent="0.25">
      <c r="A1562" s="103"/>
      <c r="B1562" s="103"/>
    </row>
    <row r="1563" spans="1:2" s="321" customFormat="1" x14ac:dyDescent="0.25">
      <c r="A1563" s="103"/>
      <c r="B1563" s="103"/>
    </row>
    <row r="1564" spans="1:2" s="321" customFormat="1" x14ac:dyDescent="0.25">
      <c r="A1564" s="103"/>
      <c r="B1564" s="103"/>
    </row>
    <row r="1565" spans="1:2" s="321" customFormat="1" x14ac:dyDescent="0.25">
      <c r="A1565" s="103"/>
      <c r="B1565" s="103"/>
    </row>
    <row r="1566" spans="1:2" s="321" customFormat="1" x14ac:dyDescent="0.25">
      <c r="A1566" s="103"/>
      <c r="B1566" s="103"/>
    </row>
    <row r="1567" spans="1:2" s="321" customFormat="1" x14ac:dyDescent="0.25">
      <c r="A1567" s="103"/>
      <c r="B1567" s="103"/>
    </row>
    <row r="1568" spans="1:2" s="321" customFormat="1" x14ac:dyDescent="0.25">
      <c r="A1568" s="103"/>
      <c r="B1568" s="101"/>
    </row>
    <row r="1569" spans="1:2" s="321" customFormat="1" x14ac:dyDescent="0.25">
      <c r="A1569" s="103"/>
    </row>
    <row r="1570" spans="1:2" s="321" customFormat="1" x14ac:dyDescent="0.25">
      <c r="A1570" s="103"/>
    </row>
    <row r="1571" spans="1:2" s="321" customFormat="1" x14ac:dyDescent="0.25">
      <c r="A1571" s="103"/>
    </row>
    <row r="1572" spans="1:2" s="321" customFormat="1" x14ac:dyDescent="0.25">
      <c r="A1572" s="103"/>
      <c r="B1572" s="103"/>
    </row>
    <row r="1573" spans="1:2" s="321" customFormat="1" x14ac:dyDescent="0.25">
      <c r="A1573" s="103"/>
      <c r="B1573" s="103"/>
    </row>
    <row r="1574" spans="1:2" s="321" customFormat="1" x14ac:dyDescent="0.25">
      <c r="A1574" s="103"/>
      <c r="B1574" s="103"/>
    </row>
    <row r="1575" spans="1:2" s="321" customFormat="1" x14ac:dyDescent="0.25">
      <c r="A1575" s="103"/>
      <c r="B1575" s="103"/>
    </row>
    <row r="1576" spans="1:2" s="321" customFormat="1" x14ac:dyDescent="0.25">
      <c r="A1576" s="103"/>
      <c r="B1576" s="103"/>
    </row>
    <row r="1577" spans="1:2" s="321" customFormat="1" x14ac:dyDescent="0.25">
      <c r="A1577" s="103"/>
      <c r="B1577" s="103"/>
    </row>
    <row r="1578" spans="1:2" s="321" customFormat="1" x14ac:dyDescent="0.25">
      <c r="A1578" s="103"/>
      <c r="B1578" s="103"/>
    </row>
    <row r="1579" spans="1:2" s="321" customFormat="1" x14ac:dyDescent="0.25">
      <c r="A1579" s="103"/>
      <c r="B1579" s="103"/>
    </row>
    <row r="1580" spans="1:2" s="321" customFormat="1" x14ac:dyDescent="0.25">
      <c r="A1580" s="103"/>
      <c r="B1580" s="101"/>
    </row>
    <row r="1581" spans="1:2" s="321" customFormat="1" x14ac:dyDescent="0.25">
      <c r="A1581" s="103"/>
    </row>
    <row r="1582" spans="1:2" s="321" customFormat="1" x14ac:dyDescent="0.25">
      <c r="A1582" s="103"/>
    </row>
    <row r="1583" spans="1:2" s="321" customFormat="1" x14ac:dyDescent="0.25">
      <c r="A1583" s="103"/>
    </row>
    <row r="1584" spans="1:2" s="321" customFormat="1" x14ac:dyDescent="0.25">
      <c r="A1584" s="103"/>
      <c r="B1584" s="103"/>
    </row>
    <row r="1585" spans="1:2" s="321" customFormat="1" x14ac:dyDescent="0.25">
      <c r="A1585" s="103"/>
      <c r="B1585" s="103"/>
    </row>
    <row r="1586" spans="1:2" s="321" customFormat="1" x14ac:dyDescent="0.25">
      <c r="A1586" s="103"/>
      <c r="B1586" s="103"/>
    </row>
    <row r="1587" spans="1:2" s="321" customFormat="1" x14ac:dyDescent="0.25">
      <c r="A1587" s="103"/>
      <c r="B1587" s="103"/>
    </row>
    <row r="1588" spans="1:2" s="321" customFormat="1" x14ac:dyDescent="0.25">
      <c r="A1588" s="103"/>
      <c r="B1588" s="103"/>
    </row>
    <row r="1589" spans="1:2" s="321" customFormat="1" x14ac:dyDescent="0.25">
      <c r="A1589" s="103"/>
      <c r="B1589" s="103"/>
    </row>
    <row r="1590" spans="1:2" s="321" customFormat="1" x14ac:dyDescent="0.25">
      <c r="A1590" s="103"/>
      <c r="B1590" s="103"/>
    </row>
    <row r="1591" spans="1:2" s="321" customFormat="1" x14ac:dyDescent="0.25">
      <c r="A1591" s="103"/>
      <c r="B1591" s="103"/>
    </row>
    <row r="1592" spans="1:2" s="321" customFormat="1" x14ac:dyDescent="0.25">
      <c r="A1592" s="103"/>
      <c r="B1592" s="103"/>
    </row>
    <row r="1593" spans="1:2" s="321" customFormat="1" x14ac:dyDescent="0.25">
      <c r="A1593" s="103"/>
      <c r="B1593" s="103"/>
    </row>
    <row r="1594" spans="1:2" s="321" customFormat="1" x14ac:dyDescent="0.25">
      <c r="A1594" s="103"/>
      <c r="B1594" s="103"/>
    </row>
    <row r="1595" spans="1:2" s="321" customFormat="1" x14ac:dyDescent="0.25">
      <c r="A1595" s="103"/>
      <c r="B1595" s="103"/>
    </row>
    <row r="1596" spans="1:2" s="321" customFormat="1" x14ac:dyDescent="0.25">
      <c r="A1596" s="103"/>
      <c r="B1596" s="103"/>
    </row>
    <row r="1597" spans="1:2" s="321" customFormat="1" x14ac:dyDescent="0.25">
      <c r="A1597" s="103"/>
      <c r="B1597" s="103"/>
    </row>
    <row r="1598" spans="1:2" s="321" customFormat="1" x14ac:dyDescent="0.25">
      <c r="A1598" s="103"/>
      <c r="B1598" s="103"/>
    </row>
    <row r="1599" spans="1:2" s="321" customFormat="1" x14ac:dyDescent="0.25">
      <c r="A1599" s="103"/>
      <c r="B1599" s="103"/>
    </row>
    <row r="1600" spans="1:2" s="321" customFormat="1" x14ac:dyDescent="0.25">
      <c r="A1600" s="103"/>
      <c r="B1600" s="103"/>
    </row>
    <row r="1601" spans="1:2" s="321" customFormat="1" x14ac:dyDescent="0.25">
      <c r="A1601" s="103"/>
      <c r="B1601" s="103"/>
    </row>
    <row r="1602" spans="1:2" s="321" customFormat="1" x14ac:dyDescent="0.25">
      <c r="A1602" s="103"/>
      <c r="B1602" s="103"/>
    </row>
    <row r="1603" spans="1:2" s="321" customFormat="1" x14ac:dyDescent="0.25">
      <c r="A1603" s="103"/>
      <c r="B1603" s="103"/>
    </row>
    <row r="1604" spans="1:2" s="321" customFormat="1" x14ac:dyDescent="0.25">
      <c r="A1604" s="103"/>
      <c r="B1604" s="103"/>
    </row>
    <row r="1605" spans="1:2" s="321" customFormat="1" x14ac:dyDescent="0.25">
      <c r="A1605" s="103"/>
      <c r="B1605" s="103"/>
    </row>
    <row r="1606" spans="1:2" s="321" customFormat="1" x14ac:dyDescent="0.25">
      <c r="A1606" s="103"/>
      <c r="B1606" s="103"/>
    </row>
    <row r="1607" spans="1:2" s="321" customFormat="1" x14ac:dyDescent="0.25">
      <c r="A1607" s="103"/>
      <c r="B1607" s="103"/>
    </row>
    <row r="1608" spans="1:2" s="321" customFormat="1" x14ac:dyDescent="0.25">
      <c r="A1608" s="103"/>
      <c r="B1608" s="103"/>
    </row>
    <row r="1609" spans="1:2" s="321" customFormat="1" x14ac:dyDescent="0.25">
      <c r="A1609" s="103"/>
      <c r="B1609" s="103"/>
    </row>
    <row r="1610" spans="1:2" s="321" customFormat="1" x14ac:dyDescent="0.25">
      <c r="A1610" s="103"/>
      <c r="B1610" s="103"/>
    </row>
    <row r="1611" spans="1:2" s="321" customFormat="1" x14ac:dyDescent="0.25">
      <c r="A1611" s="103"/>
      <c r="B1611" s="103"/>
    </row>
    <row r="1612" spans="1:2" s="321" customFormat="1" x14ac:dyDescent="0.25">
      <c r="A1612" s="103"/>
      <c r="B1612" s="103"/>
    </row>
    <row r="1613" spans="1:2" s="321" customFormat="1" x14ac:dyDescent="0.25">
      <c r="A1613" s="103"/>
      <c r="B1613" s="103"/>
    </row>
    <row r="1614" spans="1:2" s="321" customFormat="1" x14ac:dyDescent="0.25">
      <c r="A1614" s="103"/>
      <c r="B1614" s="103"/>
    </row>
    <row r="1615" spans="1:2" s="321" customFormat="1" x14ac:dyDescent="0.25">
      <c r="A1615" s="103"/>
      <c r="B1615" s="103"/>
    </row>
    <row r="1616" spans="1:2" s="321" customFormat="1" x14ac:dyDescent="0.25">
      <c r="A1616" s="103"/>
      <c r="B1616" s="103"/>
    </row>
    <row r="1617" spans="1:2" s="321" customFormat="1" x14ac:dyDescent="0.25">
      <c r="A1617" s="103"/>
      <c r="B1617" s="103"/>
    </row>
    <row r="1618" spans="1:2" s="321" customFormat="1" x14ac:dyDescent="0.25">
      <c r="A1618" s="103"/>
      <c r="B1618" s="103"/>
    </row>
    <row r="1619" spans="1:2" s="321" customFormat="1" x14ac:dyDescent="0.25">
      <c r="A1619" s="103"/>
      <c r="B1619" s="103"/>
    </row>
    <row r="1620" spans="1:2" s="321" customFormat="1" x14ac:dyDescent="0.25">
      <c r="A1620" s="103"/>
      <c r="B1620" s="103"/>
    </row>
    <row r="1621" spans="1:2" s="321" customFormat="1" x14ac:dyDescent="0.25">
      <c r="A1621" s="103"/>
      <c r="B1621" s="103"/>
    </row>
    <row r="1622" spans="1:2" s="321" customFormat="1" x14ac:dyDescent="0.25">
      <c r="A1622" s="103"/>
      <c r="B1622" s="103"/>
    </row>
    <row r="1623" spans="1:2" s="321" customFormat="1" x14ac:dyDescent="0.25">
      <c r="A1623" s="103"/>
      <c r="B1623" s="103"/>
    </row>
    <row r="1624" spans="1:2" s="321" customFormat="1" x14ac:dyDescent="0.25">
      <c r="A1624" s="103"/>
      <c r="B1624" s="101"/>
    </row>
    <row r="1625" spans="1:2" s="321" customFormat="1" x14ac:dyDescent="0.25">
      <c r="A1625" s="103"/>
    </row>
    <row r="1626" spans="1:2" s="321" customFormat="1" x14ac:dyDescent="0.25">
      <c r="A1626" s="103"/>
    </row>
    <row r="1627" spans="1:2" s="321" customFormat="1" x14ac:dyDescent="0.25">
      <c r="A1627" s="103"/>
    </row>
    <row r="1628" spans="1:2" s="321" customFormat="1" x14ac:dyDescent="0.25">
      <c r="A1628" s="103"/>
    </row>
    <row r="1629" spans="1:2" s="321" customFormat="1" x14ac:dyDescent="0.25">
      <c r="A1629" s="103"/>
      <c r="B1629" s="103"/>
    </row>
    <row r="1630" spans="1:2" s="321" customFormat="1" x14ac:dyDescent="0.25">
      <c r="A1630" s="103"/>
      <c r="B1630" s="103"/>
    </row>
    <row r="1631" spans="1:2" s="321" customFormat="1" x14ac:dyDescent="0.25">
      <c r="A1631" s="103"/>
      <c r="B1631" s="103"/>
    </row>
    <row r="1632" spans="1:2" s="321" customFormat="1" x14ac:dyDescent="0.25">
      <c r="A1632" s="103"/>
      <c r="B1632" s="103"/>
    </row>
    <row r="1633" spans="1:2" s="321" customFormat="1" x14ac:dyDescent="0.25">
      <c r="A1633" s="103"/>
      <c r="B1633" s="103"/>
    </row>
    <row r="1634" spans="1:2" s="321" customFormat="1" x14ac:dyDescent="0.25">
      <c r="A1634" s="103"/>
      <c r="B1634" s="103"/>
    </row>
    <row r="1635" spans="1:2" s="321" customFormat="1" x14ac:dyDescent="0.25">
      <c r="A1635" s="103"/>
      <c r="B1635" s="103"/>
    </row>
    <row r="1636" spans="1:2" s="321" customFormat="1" x14ac:dyDescent="0.25">
      <c r="A1636" s="103"/>
      <c r="B1636" s="103"/>
    </row>
    <row r="1637" spans="1:2" s="321" customFormat="1" x14ac:dyDescent="0.25">
      <c r="A1637" s="103"/>
      <c r="B1637" s="101"/>
    </row>
    <row r="1638" spans="1:2" s="321" customFormat="1" x14ac:dyDescent="0.25">
      <c r="A1638" s="103"/>
    </row>
    <row r="1639" spans="1:2" s="321" customFormat="1" x14ac:dyDescent="0.25">
      <c r="A1639" s="103"/>
    </row>
    <row r="1640" spans="1:2" s="321" customFormat="1" x14ac:dyDescent="0.25">
      <c r="A1640" s="103"/>
    </row>
    <row r="1641" spans="1:2" s="321" customFormat="1" x14ac:dyDescent="0.25">
      <c r="A1641" s="103"/>
    </row>
    <row r="1642" spans="1:2" s="321" customFormat="1" x14ac:dyDescent="0.25">
      <c r="A1642" s="103"/>
      <c r="B1642" s="103"/>
    </row>
    <row r="1643" spans="1:2" s="321" customFormat="1" x14ac:dyDescent="0.25">
      <c r="A1643" s="103"/>
      <c r="B1643" s="103"/>
    </row>
    <row r="1644" spans="1:2" s="321" customFormat="1" x14ac:dyDescent="0.25">
      <c r="A1644" s="103"/>
      <c r="B1644" s="103"/>
    </row>
    <row r="1645" spans="1:2" s="321" customFormat="1" x14ac:dyDescent="0.25">
      <c r="A1645" s="103"/>
      <c r="B1645" s="103"/>
    </row>
    <row r="1646" spans="1:2" s="321" customFormat="1" x14ac:dyDescent="0.25">
      <c r="A1646" s="103"/>
      <c r="B1646" s="103"/>
    </row>
    <row r="1647" spans="1:2" s="321" customFormat="1" x14ac:dyDescent="0.25">
      <c r="A1647" s="103"/>
      <c r="B1647" s="103"/>
    </row>
    <row r="1648" spans="1:2" s="321" customFormat="1" x14ac:dyDescent="0.25">
      <c r="A1648" s="103"/>
      <c r="B1648" s="103"/>
    </row>
    <row r="1649" spans="1:2" s="321" customFormat="1" x14ac:dyDescent="0.25">
      <c r="A1649" s="103"/>
      <c r="B1649" s="103"/>
    </row>
    <row r="1650" spans="1:2" s="321" customFormat="1" x14ac:dyDescent="0.25">
      <c r="A1650" s="103"/>
      <c r="B1650" s="103"/>
    </row>
    <row r="1651" spans="1:2" s="321" customFormat="1" x14ac:dyDescent="0.25">
      <c r="A1651" s="103"/>
      <c r="B1651" s="103"/>
    </row>
    <row r="1652" spans="1:2" s="321" customFormat="1" x14ac:dyDescent="0.25">
      <c r="A1652" s="103"/>
      <c r="B1652" s="103"/>
    </row>
    <row r="1653" spans="1:2" s="321" customFormat="1" x14ac:dyDescent="0.25">
      <c r="A1653" s="103"/>
      <c r="B1653" s="103"/>
    </row>
    <row r="1654" spans="1:2" s="321" customFormat="1" x14ac:dyDescent="0.25">
      <c r="A1654" s="103"/>
      <c r="B1654" s="103"/>
    </row>
    <row r="1655" spans="1:2" s="321" customFormat="1" x14ac:dyDescent="0.25">
      <c r="A1655" s="103"/>
      <c r="B1655" s="103"/>
    </row>
    <row r="1656" spans="1:2" s="321" customFormat="1" x14ac:dyDescent="0.25">
      <c r="A1656" s="103"/>
      <c r="B1656" s="103"/>
    </row>
    <row r="1657" spans="1:2" s="321" customFormat="1" x14ac:dyDescent="0.25">
      <c r="A1657" s="103"/>
      <c r="B1657" s="103"/>
    </row>
    <row r="1658" spans="1:2" s="321" customFormat="1" x14ac:dyDescent="0.25">
      <c r="A1658" s="103"/>
      <c r="B1658" s="103"/>
    </row>
    <row r="1659" spans="1:2" s="321" customFormat="1" x14ac:dyDescent="0.25">
      <c r="A1659" s="103"/>
      <c r="B1659" s="103"/>
    </row>
    <row r="1660" spans="1:2" s="321" customFormat="1" x14ac:dyDescent="0.25">
      <c r="A1660" s="103"/>
      <c r="B1660" s="103"/>
    </row>
    <row r="1661" spans="1:2" s="321" customFormat="1" x14ac:dyDescent="0.25">
      <c r="A1661" s="103"/>
      <c r="B1661" s="103"/>
    </row>
    <row r="1662" spans="1:2" s="321" customFormat="1" x14ac:dyDescent="0.25">
      <c r="A1662" s="103"/>
      <c r="B1662" s="103"/>
    </row>
    <row r="1663" spans="1:2" s="321" customFormat="1" x14ac:dyDescent="0.25">
      <c r="A1663" s="103"/>
      <c r="B1663" s="103"/>
    </row>
    <row r="1664" spans="1:2" s="321" customFormat="1" x14ac:dyDescent="0.25">
      <c r="A1664" s="103"/>
      <c r="B1664" s="103"/>
    </row>
    <row r="1665" spans="1:2" s="321" customFormat="1" x14ac:dyDescent="0.25">
      <c r="A1665" s="103"/>
      <c r="B1665" s="103"/>
    </row>
    <row r="1666" spans="1:2" s="321" customFormat="1" x14ac:dyDescent="0.25">
      <c r="A1666" s="103"/>
      <c r="B1666" s="103"/>
    </row>
    <row r="1667" spans="1:2" s="321" customFormat="1" x14ac:dyDescent="0.25">
      <c r="A1667" s="103"/>
      <c r="B1667" s="103"/>
    </row>
    <row r="1668" spans="1:2" s="321" customFormat="1" x14ac:dyDescent="0.25">
      <c r="A1668" s="103"/>
      <c r="B1668" s="103"/>
    </row>
    <row r="1669" spans="1:2" s="321" customFormat="1" x14ac:dyDescent="0.25">
      <c r="A1669" s="103"/>
      <c r="B1669" s="103"/>
    </row>
    <row r="1670" spans="1:2" s="321" customFormat="1" x14ac:dyDescent="0.25">
      <c r="A1670" s="103"/>
      <c r="B1670" s="103"/>
    </row>
    <row r="1671" spans="1:2" s="321" customFormat="1" x14ac:dyDescent="0.25">
      <c r="A1671" s="103"/>
      <c r="B1671" s="103"/>
    </row>
    <row r="1672" spans="1:2" s="321" customFormat="1" x14ac:dyDescent="0.25">
      <c r="A1672" s="103"/>
      <c r="B1672" s="103"/>
    </row>
    <row r="1673" spans="1:2" s="321" customFormat="1" x14ac:dyDescent="0.25">
      <c r="A1673" s="103"/>
      <c r="B1673" s="103"/>
    </row>
    <row r="1674" spans="1:2" s="321" customFormat="1" x14ac:dyDescent="0.25">
      <c r="A1674" s="103"/>
      <c r="B1674" s="103"/>
    </row>
    <row r="1675" spans="1:2" s="321" customFormat="1" x14ac:dyDescent="0.25">
      <c r="A1675" s="103"/>
      <c r="B1675" s="103"/>
    </row>
    <row r="1676" spans="1:2" s="321" customFormat="1" x14ac:dyDescent="0.25">
      <c r="A1676" s="103"/>
      <c r="B1676" s="103"/>
    </row>
    <row r="1677" spans="1:2" s="321" customFormat="1" x14ac:dyDescent="0.25">
      <c r="A1677" s="103"/>
      <c r="B1677" s="103"/>
    </row>
    <row r="1678" spans="1:2" s="321" customFormat="1" x14ac:dyDescent="0.25">
      <c r="A1678" s="103"/>
      <c r="B1678" s="103"/>
    </row>
    <row r="1679" spans="1:2" s="321" customFormat="1" x14ac:dyDescent="0.25">
      <c r="A1679" s="103"/>
      <c r="B1679" s="103"/>
    </row>
    <row r="1680" spans="1:2" s="321" customFormat="1" x14ac:dyDescent="0.25">
      <c r="A1680" s="103"/>
      <c r="B1680" s="103"/>
    </row>
    <row r="1681" spans="1:2" s="321" customFormat="1" x14ac:dyDescent="0.25">
      <c r="A1681" s="103"/>
      <c r="B1681" s="103"/>
    </row>
    <row r="1682" spans="1:2" s="321" customFormat="1" x14ac:dyDescent="0.25">
      <c r="A1682" s="103"/>
      <c r="B1682" s="103"/>
    </row>
    <row r="1683" spans="1:2" s="321" customFormat="1" x14ac:dyDescent="0.25">
      <c r="A1683" s="103"/>
      <c r="B1683" s="103"/>
    </row>
    <row r="1684" spans="1:2" s="321" customFormat="1" x14ac:dyDescent="0.25">
      <c r="A1684" s="103"/>
      <c r="B1684" s="103"/>
    </row>
    <row r="1685" spans="1:2" s="321" customFormat="1" x14ac:dyDescent="0.25">
      <c r="A1685" s="103"/>
      <c r="B1685" s="103"/>
    </row>
    <row r="1686" spans="1:2" s="321" customFormat="1" x14ac:dyDescent="0.25">
      <c r="A1686" s="103"/>
      <c r="B1686" s="103"/>
    </row>
    <row r="1687" spans="1:2" s="321" customFormat="1" x14ac:dyDescent="0.25">
      <c r="A1687" s="103"/>
      <c r="B1687" s="103"/>
    </row>
    <row r="1688" spans="1:2" s="321" customFormat="1" x14ac:dyDescent="0.25">
      <c r="A1688" s="103"/>
      <c r="B1688" s="103"/>
    </row>
    <row r="1689" spans="1:2" s="321" customFormat="1" x14ac:dyDescent="0.25">
      <c r="A1689" s="103"/>
      <c r="B1689" s="103"/>
    </row>
    <row r="1690" spans="1:2" s="321" customFormat="1" x14ac:dyDescent="0.25">
      <c r="A1690" s="103"/>
      <c r="B1690" s="103"/>
    </row>
    <row r="1691" spans="1:2" s="321" customFormat="1" x14ac:dyDescent="0.25">
      <c r="A1691" s="103"/>
      <c r="B1691" s="103"/>
    </row>
    <row r="1692" spans="1:2" s="321" customFormat="1" x14ac:dyDescent="0.25">
      <c r="A1692" s="103"/>
      <c r="B1692" s="103"/>
    </row>
    <row r="1693" spans="1:2" s="321" customFormat="1" x14ac:dyDescent="0.25">
      <c r="A1693" s="103"/>
      <c r="B1693" s="103"/>
    </row>
    <row r="1694" spans="1:2" s="321" customFormat="1" x14ac:dyDescent="0.25">
      <c r="A1694" s="103"/>
      <c r="B1694" s="103"/>
    </row>
    <row r="1695" spans="1:2" s="321" customFormat="1" x14ac:dyDescent="0.25">
      <c r="A1695" s="103"/>
      <c r="B1695" s="103"/>
    </row>
    <row r="1696" spans="1:2" s="321" customFormat="1" x14ac:dyDescent="0.25">
      <c r="A1696" s="103"/>
      <c r="B1696" s="103"/>
    </row>
    <row r="1697" spans="1:2" s="321" customFormat="1" x14ac:dyDescent="0.25">
      <c r="A1697" s="103"/>
      <c r="B1697" s="103"/>
    </row>
    <row r="1698" spans="1:2" s="321" customFormat="1" x14ac:dyDescent="0.25">
      <c r="A1698" s="103"/>
      <c r="B1698" s="103"/>
    </row>
    <row r="1699" spans="1:2" s="321" customFormat="1" x14ac:dyDescent="0.25">
      <c r="A1699" s="103"/>
      <c r="B1699" s="103"/>
    </row>
    <row r="1700" spans="1:2" s="321" customFormat="1" x14ac:dyDescent="0.25">
      <c r="A1700" s="103"/>
      <c r="B1700" s="103"/>
    </row>
    <row r="1701" spans="1:2" s="321" customFormat="1" x14ac:dyDescent="0.25">
      <c r="A1701" s="103"/>
      <c r="B1701" s="103"/>
    </row>
    <row r="1702" spans="1:2" s="321" customFormat="1" x14ac:dyDescent="0.25">
      <c r="A1702" s="103"/>
      <c r="B1702" s="103"/>
    </row>
    <row r="1703" spans="1:2" s="321" customFormat="1" x14ac:dyDescent="0.25">
      <c r="A1703" s="103"/>
      <c r="B1703" s="103"/>
    </row>
    <row r="1704" spans="1:2" s="321" customFormat="1" x14ac:dyDescent="0.25">
      <c r="A1704" s="103"/>
      <c r="B1704" s="103"/>
    </row>
    <row r="1705" spans="1:2" s="321" customFormat="1" x14ac:dyDescent="0.25">
      <c r="A1705" s="103"/>
      <c r="B1705" s="103"/>
    </row>
    <row r="1706" spans="1:2" s="321" customFormat="1" x14ac:dyDescent="0.25">
      <c r="A1706" s="103"/>
      <c r="B1706" s="103"/>
    </row>
    <row r="1707" spans="1:2" s="321" customFormat="1" x14ac:dyDescent="0.25">
      <c r="A1707" s="103"/>
      <c r="B1707" s="103"/>
    </row>
    <row r="1708" spans="1:2" s="321" customFormat="1" x14ac:dyDescent="0.25">
      <c r="A1708" s="103"/>
      <c r="B1708" s="103"/>
    </row>
    <row r="1709" spans="1:2" s="321" customFormat="1" x14ac:dyDescent="0.25">
      <c r="A1709" s="103"/>
      <c r="B1709" s="103"/>
    </row>
    <row r="1710" spans="1:2" s="321" customFormat="1" x14ac:dyDescent="0.25">
      <c r="A1710" s="103"/>
      <c r="B1710" s="103"/>
    </row>
    <row r="1711" spans="1:2" s="321" customFormat="1" x14ac:dyDescent="0.25">
      <c r="A1711" s="103"/>
      <c r="B1711" s="103"/>
    </row>
    <row r="1712" spans="1:2" s="321" customFormat="1" x14ac:dyDescent="0.25">
      <c r="A1712" s="103"/>
      <c r="B1712" s="101"/>
    </row>
    <row r="1713" spans="1:2" s="321" customFormat="1" x14ac:dyDescent="0.25">
      <c r="A1713" s="103"/>
    </row>
    <row r="1714" spans="1:2" s="321" customFormat="1" x14ac:dyDescent="0.25">
      <c r="A1714" s="103"/>
    </row>
    <row r="1715" spans="1:2" s="321" customFormat="1" x14ac:dyDescent="0.25">
      <c r="A1715" s="103"/>
    </row>
    <row r="1716" spans="1:2" s="321" customFormat="1" x14ac:dyDescent="0.25">
      <c r="A1716" s="103"/>
      <c r="B1716" s="101"/>
    </row>
    <row r="1717" spans="1:2" s="321" customFormat="1" x14ac:dyDescent="0.25">
      <c r="A1717" s="103"/>
    </row>
    <row r="1718" spans="1:2" s="321" customFormat="1" x14ac:dyDescent="0.25">
      <c r="A1718" s="103"/>
    </row>
    <row r="1719" spans="1:2" s="321" customFormat="1" x14ac:dyDescent="0.25">
      <c r="A1719" s="103"/>
    </row>
    <row r="1720" spans="1:2" s="321" customFormat="1" x14ac:dyDescent="0.25">
      <c r="A1720" s="103"/>
      <c r="B1720" s="101"/>
    </row>
    <row r="1721" spans="1:2" s="321" customFormat="1" x14ac:dyDescent="0.25">
      <c r="A1721" s="103"/>
    </row>
    <row r="1722" spans="1:2" s="321" customFormat="1" x14ac:dyDescent="0.25">
      <c r="A1722" s="103"/>
    </row>
    <row r="1723" spans="1:2" s="321" customFormat="1" x14ac:dyDescent="0.25">
      <c r="A1723" s="103"/>
    </row>
    <row r="1724" spans="1:2" s="321" customFormat="1" x14ac:dyDescent="0.25">
      <c r="A1724" s="103"/>
      <c r="B1724" s="101"/>
    </row>
    <row r="1725" spans="1:2" s="321" customFormat="1" x14ac:dyDescent="0.25">
      <c r="A1725" s="103"/>
    </row>
    <row r="1726" spans="1:2" s="321" customFormat="1" x14ac:dyDescent="0.25">
      <c r="A1726" s="103"/>
    </row>
    <row r="1727" spans="1:2" s="321" customFormat="1" x14ac:dyDescent="0.25">
      <c r="A1727" s="103"/>
    </row>
    <row r="1728" spans="1:2" s="321" customFormat="1" x14ac:dyDescent="0.25">
      <c r="A1728" s="103"/>
    </row>
    <row r="1729" spans="1:2" s="321" customFormat="1" x14ac:dyDescent="0.25">
      <c r="A1729" s="103"/>
      <c r="B1729" s="103"/>
    </row>
    <row r="1730" spans="1:2" s="321" customFormat="1" x14ac:dyDescent="0.25">
      <c r="A1730" s="103"/>
      <c r="B1730" s="103"/>
    </row>
    <row r="1731" spans="1:2" s="321" customFormat="1" x14ac:dyDescent="0.25">
      <c r="A1731" s="103"/>
      <c r="B1731" s="103"/>
    </row>
    <row r="1732" spans="1:2" s="321" customFormat="1" x14ac:dyDescent="0.25">
      <c r="A1732" s="103"/>
      <c r="B1732" s="103"/>
    </row>
    <row r="1733" spans="1:2" s="321" customFormat="1" x14ac:dyDescent="0.25">
      <c r="A1733" s="103"/>
      <c r="B1733" s="103"/>
    </row>
    <row r="1734" spans="1:2" s="321" customFormat="1" x14ac:dyDescent="0.25">
      <c r="A1734" s="103"/>
      <c r="B1734" s="103"/>
    </row>
    <row r="1735" spans="1:2" s="321" customFormat="1" x14ac:dyDescent="0.25">
      <c r="A1735" s="103"/>
      <c r="B1735" s="103"/>
    </row>
    <row r="1736" spans="1:2" s="321" customFormat="1" x14ac:dyDescent="0.25">
      <c r="A1736" s="103"/>
      <c r="B1736" s="103"/>
    </row>
    <row r="1737" spans="1:2" s="321" customFormat="1" x14ac:dyDescent="0.25">
      <c r="A1737" s="103"/>
      <c r="B1737" s="103"/>
    </row>
    <row r="1738" spans="1:2" s="321" customFormat="1" x14ac:dyDescent="0.25">
      <c r="A1738" s="103"/>
      <c r="B1738" s="103"/>
    </row>
    <row r="1739" spans="1:2" s="321" customFormat="1" x14ac:dyDescent="0.25">
      <c r="A1739" s="103"/>
      <c r="B1739" s="103"/>
    </row>
    <row r="1740" spans="1:2" s="321" customFormat="1" x14ac:dyDescent="0.25">
      <c r="A1740" s="103"/>
      <c r="B1740" s="103"/>
    </row>
    <row r="1741" spans="1:2" s="321" customFormat="1" x14ac:dyDescent="0.25">
      <c r="A1741" s="103"/>
      <c r="B1741" s="103"/>
    </row>
    <row r="1742" spans="1:2" s="321" customFormat="1" x14ac:dyDescent="0.25">
      <c r="A1742" s="103"/>
      <c r="B1742" s="103"/>
    </row>
    <row r="1743" spans="1:2" s="321" customFormat="1" x14ac:dyDescent="0.25">
      <c r="A1743" s="103"/>
      <c r="B1743" s="103"/>
    </row>
    <row r="1744" spans="1:2" s="321" customFormat="1" x14ac:dyDescent="0.25">
      <c r="A1744" s="103"/>
      <c r="B1744" s="103"/>
    </row>
    <row r="1745" spans="1:2" s="321" customFormat="1" x14ac:dyDescent="0.25">
      <c r="A1745" s="103"/>
      <c r="B1745" s="103"/>
    </row>
    <row r="1746" spans="1:2" s="321" customFormat="1" x14ac:dyDescent="0.25">
      <c r="A1746" s="103"/>
      <c r="B1746" s="103"/>
    </row>
    <row r="1747" spans="1:2" s="321" customFormat="1" x14ac:dyDescent="0.25">
      <c r="A1747" s="103"/>
      <c r="B1747" s="103"/>
    </row>
    <row r="1748" spans="1:2" s="321" customFormat="1" x14ac:dyDescent="0.25">
      <c r="A1748" s="103"/>
      <c r="B1748" s="103"/>
    </row>
    <row r="1749" spans="1:2" s="321" customFormat="1" x14ac:dyDescent="0.25">
      <c r="A1749" s="103"/>
      <c r="B1749" s="103"/>
    </row>
    <row r="1750" spans="1:2" s="321" customFormat="1" x14ac:dyDescent="0.25">
      <c r="A1750" s="103"/>
      <c r="B1750" s="103"/>
    </row>
    <row r="1751" spans="1:2" s="321" customFormat="1" x14ac:dyDescent="0.25">
      <c r="A1751" s="103"/>
      <c r="B1751" s="103"/>
    </row>
    <row r="1752" spans="1:2" s="321" customFormat="1" x14ac:dyDescent="0.25">
      <c r="A1752" s="103"/>
      <c r="B1752" s="101"/>
    </row>
    <row r="1753" spans="1:2" s="321" customFormat="1" x14ac:dyDescent="0.25">
      <c r="A1753" s="103"/>
    </row>
    <row r="1754" spans="1:2" s="321" customFormat="1" x14ac:dyDescent="0.25">
      <c r="A1754" s="103"/>
    </row>
    <row r="1755" spans="1:2" s="321" customFormat="1" x14ac:dyDescent="0.25">
      <c r="A1755" s="103"/>
    </row>
    <row r="1756" spans="1:2" s="321" customFormat="1" x14ac:dyDescent="0.25">
      <c r="A1756" s="103"/>
    </row>
    <row r="1757" spans="1:2" s="321" customFormat="1" x14ac:dyDescent="0.25">
      <c r="A1757" s="103"/>
      <c r="B1757" s="103"/>
    </row>
    <row r="1758" spans="1:2" s="321" customFormat="1" x14ac:dyDescent="0.25">
      <c r="A1758" s="103"/>
      <c r="B1758" s="103"/>
    </row>
    <row r="1759" spans="1:2" s="321" customFormat="1" x14ac:dyDescent="0.25">
      <c r="A1759" s="103"/>
      <c r="B1759" s="103"/>
    </row>
    <row r="1760" spans="1:2" s="321" customFormat="1" x14ac:dyDescent="0.25">
      <c r="A1760" s="103"/>
      <c r="B1760" s="103"/>
    </row>
    <row r="1761" spans="1:2" s="321" customFormat="1" x14ac:dyDescent="0.25">
      <c r="A1761" s="103"/>
      <c r="B1761" s="103"/>
    </row>
    <row r="1762" spans="1:2" s="321" customFormat="1" x14ac:dyDescent="0.25">
      <c r="A1762" s="103"/>
      <c r="B1762" s="103"/>
    </row>
    <row r="1763" spans="1:2" s="321" customFormat="1" x14ac:dyDescent="0.25">
      <c r="A1763" s="103"/>
      <c r="B1763" s="103"/>
    </row>
    <row r="1764" spans="1:2" s="321" customFormat="1" x14ac:dyDescent="0.25">
      <c r="A1764" s="103"/>
      <c r="B1764" s="103"/>
    </row>
    <row r="1765" spans="1:2" s="321" customFormat="1" x14ac:dyDescent="0.25">
      <c r="A1765" s="103"/>
      <c r="B1765" s="103"/>
    </row>
    <row r="1766" spans="1:2" s="321" customFormat="1" x14ac:dyDescent="0.25">
      <c r="A1766" s="103"/>
      <c r="B1766" s="103"/>
    </row>
    <row r="1767" spans="1:2" s="321" customFormat="1" x14ac:dyDescent="0.25">
      <c r="A1767" s="103"/>
      <c r="B1767" s="103"/>
    </row>
    <row r="1768" spans="1:2" s="321" customFormat="1" x14ac:dyDescent="0.25">
      <c r="A1768" s="103"/>
      <c r="B1768" s="103"/>
    </row>
    <row r="1769" spans="1:2" s="321" customFormat="1" x14ac:dyDescent="0.25">
      <c r="A1769" s="103"/>
      <c r="B1769" s="103"/>
    </row>
    <row r="1770" spans="1:2" s="321" customFormat="1" x14ac:dyDescent="0.25">
      <c r="A1770" s="103"/>
      <c r="B1770" s="103"/>
    </row>
    <row r="1771" spans="1:2" s="321" customFormat="1" x14ac:dyDescent="0.25">
      <c r="A1771" s="103"/>
      <c r="B1771" s="103"/>
    </row>
    <row r="1772" spans="1:2" s="321" customFormat="1" x14ac:dyDescent="0.25">
      <c r="A1772" s="103"/>
      <c r="B1772" s="103"/>
    </row>
    <row r="1773" spans="1:2" s="321" customFormat="1" x14ac:dyDescent="0.25">
      <c r="A1773" s="103"/>
      <c r="B1773" s="103"/>
    </row>
    <row r="1774" spans="1:2" s="321" customFormat="1" x14ac:dyDescent="0.25">
      <c r="A1774" s="103"/>
      <c r="B1774" s="103"/>
    </row>
    <row r="1775" spans="1:2" s="321" customFormat="1" x14ac:dyDescent="0.25">
      <c r="A1775" s="103"/>
      <c r="B1775" s="103"/>
    </row>
    <row r="1776" spans="1:2" s="321" customFormat="1" x14ac:dyDescent="0.25">
      <c r="A1776" s="103"/>
      <c r="B1776" s="103"/>
    </row>
    <row r="1777" spans="1:2" s="321" customFormat="1" x14ac:dyDescent="0.25">
      <c r="A1777" s="103"/>
      <c r="B1777" s="103"/>
    </row>
    <row r="1778" spans="1:2" s="321" customFormat="1" x14ac:dyDescent="0.25">
      <c r="A1778" s="103"/>
      <c r="B1778" s="103"/>
    </row>
    <row r="1779" spans="1:2" s="321" customFormat="1" x14ac:dyDescent="0.25">
      <c r="A1779" s="103"/>
      <c r="B1779" s="103"/>
    </row>
    <row r="1780" spans="1:2" s="321" customFormat="1" x14ac:dyDescent="0.25">
      <c r="A1780" s="103"/>
      <c r="B1780" s="103"/>
    </row>
    <row r="1781" spans="1:2" s="321" customFormat="1" x14ac:dyDescent="0.25">
      <c r="A1781" s="103"/>
      <c r="B1781" s="103"/>
    </row>
    <row r="1782" spans="1:2" s="321" customFormat="1" x14ac:dyDescent="0.25">
      <c r="A1782" s="103"/>
      <c r="B1782" s="103"/>
    </row>
    <row r="1783" spans="1:2" s="321" customFormat="1" x14ac:dyDescent="0.25">
      <c r="A1783" s="103"/>
      <c r="B1783" s="103"/>
    </row>
    <row r="1784" spans="1:2" s="321" customFormat="1" x14ac:dyDescent="0.25">
      <c r="A1784" s="103"/>
      <c r="B1784" s="103"/>
    </row>
    <row r="1785" spans="1:2" s="321" customFormat="1" x14ac:dyDescent="0.25">
      <c r="A1785" s="103"/>
      <c r="B1785" s="103"/>
    </row>
    <row r="1786" spans="1:2" s="321" customFormat="1" x14ac:dyDescent="0.25">
      <c r="A1786" s="103"/>
      <c r="B1786" s="103"/>
    </row>
    <row r="1787" spans="1:2" s="321" customFormat="1" x14ac:dyDescent="0.25">
      <c r="A1787" s="103"/>
      <c r="B1787" s="103"/>
    </row>
    <row r="1788" spans="1:2" s="321" customFormat="1" x14ac:dyDescent="0.25">
      <c r="A1788" s="103"/>
      <c r="B1788" s="103"/>
    </row>
    <row r="1789" spans="1:2" s="321" customFormat="1" x14ac:dyDescent="0.25">
      <c r="A1789" s="103"/>
      <c r="B1789" s="322"/>
    </row>
    <row r="1790" spans="1:2" s="321" customFormat="1" x14ac:dyDescent="0.25">
      <c r="A1790" s="103"/>
      <c r="B1790" s="322"/>
    </row>
    <row r="1791" spans="1:2" s="321" customFormat="1" x14ac:dyDescent="0.25">
      <c r="A1791" s="103"/>
      <c r="B1791" s="322"/>
    </row>
    <row r="1792" spans="1:2" s="321" customFormat="1" x14ac:dyDescent="0.25">
      <c r="A1792" s="103"/>
      <c r="B1792" s="322"/>
    </row>
    <row r="1793" spans="1:2" s="321" customFormat="1" x14ac:dyDescent="0.25">
      <c r="A1793" s="103"/>
      <c r="B1793" s="322"/>
    </row>
    <row r="1794" spans="1:2" s="321" customFormat="1" x14ac:dyDescent="0.25">
      <c r="A1794" s="103"/>
      <c r="B1794" s="103"/>
    </row>
    <row r="1795" spans="1:2" s="321" customFormat="1" x14ac:dyDescent="0.25">
      <c r="A1795" s="103"/>
      <c r="B1795" s="103"/>
    </row>
    <row r="1796" spans="1:2" s="321" customFormat="1" x14ac:dyDescent="0.25">
      <c r="A1796" s="103"/>
      <c r="B1796" s="103"/>
    </row>
    <row r="1797" spans="1:2" s="321" customFormat="1" x14ac:dyDescent="0.25">
      <c r="A1797" s="103"/>
      <c r="B1797" s="103"/>
    </row>
    <row r="1798" spans="1:2" s="321" customFormat="1" x14ac:dyDescent="0.25">
      <c r="A1798" s="103"/>
      <c r="B1798" s="103"/>
    </row>
    <row r="1799" spans="1:2" s="321" customFormat="1" x14ac:dyDescent="0.25">
      <c r="A1799" s="103"/>
      <c r="B1799" s="103"/>
    </row>
    <row r="1800" spans="1:2" s="321" customFormat="1" x14ac:dyDescent="0.25">
      <c r="A1800" s="103"/>
      <c r="B1800" s="103"/>
    </row>
    <row r="1801" spans="1:2" s="321" customFormat="1" x14ac:dyDescent="0.25">
      <c r="A1801" s="103"/>
      <c r="B1801" s="103"/>
    </row>
    <row r="1802" spans="1:2" s="321" customFormat="1" x14ac:dyDescent="0.25">
      <c r="A1802" s="103"/>
      <c r="B1802" s="103"/>
    </row>
    <row r="1803" spans="1:2" s="321" customFormat="1" x14ac:dyDescent="0.25">
      <c r="A1803" s="103"/>
      <c r="B1803" s="103"/>
    </row>
    <row r="1804" spans="1:2" s="321" customFormat="1" x14ac:dyDescent="0.25">
      <c r="A1804" s="103"/>
      <c r="B1804" s="103"/>
    </row>
    <row r="1805" spans="1:2" s="321" customFormat="1" x14ac:dyDescent="0.25">
      <c r="A1805" s="103"/>
      <c r="B1805" s="103"/>
    </row>
    <row r="1806" spans="1:2" s="321" customFormat="1" x14ac:dyDescent="0.25">
      <c r="A1806" s="103"/>
      <c r="B1806" s="103"/>
    </row>
    <row r="1807" spans="1:2" s="321" customFormat="1" x14ac:dyDescent="0.25">
      <c r="A1807" s="103"/>
      <c r="B1807" s="103"/>
    </row>
    <row r="1808" spans="1:2" s="321" customFormat="1" x14ac:dyDescent="0.25">
      <c r="A1808" s="103"/>
      <c r="B1808" s="103"/>
    </row>
    <row r="1809" spans="1:2" s="321" customFormat="1" x14ac:dyDescent="0.25">
      <c r="A1809" s="103"/>
      <c r="B1809" s="103"/>
    </row>
    <row r="1810" spans="1:2" s="321" customFormat="1" x14ac:dyDescent="0.25">
      <c r="A1810" s="103"/>
      <c r="B1810" s="103"/>
    </row>
    <row r="1811" spans="1:2" s="321" customFormat="1" x14ac:dyDescent="0.25">
      <c r="A1811" s="103"/>
      <c r="B1811" s="103"/>
    </row>
    <row r="1812" spans="1:2" s="321" customFormat="1" x14ac:dyDescent="0.25">
      <c r="A1812" s="103"/>
      <c r="B1812" s="103"/>
    </row>
    <row r="1813" spans="1:2" s="321" customFormat="1" x14ac:dyDescent="0.25">
      <c r="A1813" s="103"/>
      <c r="B1813" s="103"/>
    </row>
    <row r="1814" spans="1:2" s="321" customFormat="1" x14ac:dyDescent="0.25">
      <c r="A1814" s="103"/>
      <c r="B1814" s="103"/>
    </row>
    <row r="1815" spans="1:2" s="321" customFormat="1" x14ac:dyDescent="0.25">
      <c r="A1815" s="103"/>
      <c r="B1815" s="103"/>
    </row>
    <row r="1816" spans="1:2" s="321" customFormat="1" x14ac:dyDescent="0.25">
      <c r="A1816" s="103"/>
      <c r="B1816" s="103"/>
    </row>
    <row r="1817" spans="1:2" s="321" customFormat="1" x14ac:dyDescent="0.25">
      <c r="A1817" s="103"/>
      <c r="B1817" s="103"/>
    </row>
    <row r="1818" spans="1:2" s="321" customFormat="1" x14ac:dyDescent="0.25">
      <c r="A1818" s="103"/>
      <c r="B1818" s="103"/>
    </row>
    <row r="1819" spans="1:2" s="321" customFormat="1" x14ac:dyDescent="0.25">
      <c r="A1819" s="103"/>
      <c r="B1819" s="103"/>
    </row>
    <row r="1820" spans="1:2" s="321" customFormat="1" x14ac:dyDescent="0.25">
      <c r="A1820" s="103"/>
      <c r="B1820" s="103"/>
    </row>
    <row r="1821" spans="1:2" s="321" customFormat="1" x14ac:dyDescent="0.25">
      <c r="A1821" s="103"/>
      <c r="B1821" s="103"/>
    </row>
    <row r="1822" spans="1:2" s="321" customFormat="1" x14ac:dyDescent="0.25">
      <c r="A1822" s="103"/>
      <c r="B1822" s="103"/>
    </row>
    <row r="1823" spans="1:2" s="321" customFormat="1" x14ac:dyDescent="0.25">
      <c r="A1823" s="103"/>
      <c r="B1823" s="103"/>
    </row>
    <row r="1824" spans="1:2" s="321" customFormat="1" x14ac:dyDescent="0.25">
      <c r="A1824" s="103"/>
      <c r="B1824" s="103"/>
    </row>
    <row r="1825" spans="1:2" s="321" customFormat="1" x14ac:dyDescent="0.25">
      <c r="A1825" s="103"/>
      <c r="B1825" s="103"/>
    </row>
    <row r="1826" spans="1:2" s="321" customFormat="1" x14ac:dyDescent="0.25">
      <c r="A1826" s="103"/>
      <c r="B1826" s="103"/>
    </row>
    <row r="1827" spans="1:2" s="321" customFormat="1" x14ac:dyDescent="0.25">
      <c r="A1827" s="103"/>
      <c r="B1827" s="103"/>
    </row>
    <row r="1828" spans="1:2" s="321" customFormat="1" x14ac:dyDescent="0.25">
      <c r="A1828" s="103"/>
      <c r="B1828" s="103"/>
    </row>
    <row r="1829" spans="1:2" s="321" customFormat="1" x14ac:dyDescent="0.25">
      <c r="A1829" s="103"/>
      <c r="B1829" s="103"/>
    </row>
    <row r="1830" spans="1:2" s="321" customFormat="1" x14ac:dyDescent="0.25">
      <c r="A1830" s="103"/>
      <c r="B1830" s="103"/>
    </row>
    <row r="1831" spans="1:2" s="321" customFormat="1" x14ac:dyDescent="0.25">
      <c r="A1831" s="103"/>
      <c r="B1831" s="103"/>
    </row>
    <row r="1832" spans="1:2" s="321" customFormat="1" x14ac:dyDescent="0.25">
      <c r="A1832" s="103"/>
      <c r="B1832" s="103"/>
    </row>
    <row r="1833" spans="1:2" s="321" customFormat="1" x14ac:dyDescent="0.25">
      <c r="A1833" s="103"/>
      <c r="B1833" s="103"/>
    </row>
    <row r="1834" spans="1:2" s="321" customFormat="1" x14ac:dyDescent="0.25">
      <c r="A1834" s="103"/>
      <c r="B1834" s="103"/>
    </row>
    <row r="1835" spans="1:2" s="321" customFormat="1" x14ac:dyDescent="0.25">
      <c r="A1835" s="103"/>
      <c r="B1835" s="103"/>
    </row>
    <row r="1836" spans="1:2" s="321" customFormat="1" x14ac:dyDescent="0.25">
      <c r="A1836" s="103"/>
      <c r="B1836" s="103"/>
    </row>
    <row r="1837" spans="1:2" s="321" customFormat="1" x14ac:dyDescent="0.25">
      <c r="A1837" s="103"/>
      <c r="B1837" s="103"/>
    </row>
    <row r="1838" spans="1:2" s="321" customFormat="1" x14ac:dyDescent="0.25">
      <c r="A1838" s="103"/>
      <c r="B1838" s="103"/>
    </row>
    <row r="1839" spans="1:2" s="321" customFormat="1" x14ac:dyDescent="0.25">
      <c r="A1839" s="103"/>
      <c r="B1839" s="103"/>
    </row>
    <row r="1840" spans="1:2" s="321" customFormat="1" x14ac:dyDescent="0.25">
      <c r="A1840" s="103"/>
      <c r="B1840" s="103"/>
    </row>
    <row r="1841" spans="1:2" s="321" customFormat="1" x14ac:dyDescent="0.25">
      <c r="A1841" s="103"/>
      <c r="B1841" s="103"/>
    </row>
    <row r="1842" spans="1:2" s="321" customFormat="1" x14ac:dyDescent="0.25">
      <c r="A1842" s="103"/>
      <c r="B1842" s="103"/>
    </row>
    <row r="1843" spans="1:2" s="321" customFormat="1" x14ac:dyDescent="0.25">
      <c r="A1843" s="103"/>
      <c r="B1843" s="103"/>
    </row>
    <row r="1844" spans="1:2" s="321" customFormat="1" x14ac:dyDescent="0.25">
      <c r="A1844" s="103"/>
      <c r="B1844" s="103"/>
    </row>
    <row r="1845" spans="1:2" s="321" customFormat="1" x14ac:dyDescent="0.25">
      <c r="A1845" s="103"/>
      <c r="B1845" s="103"/>
    </row>
    <row r="1846" spans="1:2" s="321" customFormat="1" x14ac:dyDescent="0.25">
      <c r="A1846" s="103"/>
      <c r="B1846" s="103"/>
    </row>
    <row r="1847" spans="1:2" s="321" customFormat="1" x14ac:dyDescent="0.25">
      <c r="A1847" s="103"/>
      <c r="B1847" s="103"/>
    </row>
    <row r="1848" spans="1:2" s="321" customFormat="1" x14ac:dyDescent="0.25">
      <c r="A1848" s="103"/>
      <c r="B1848" s="103"/>
    </row>
    <row r="1849" spans="1:2" s="321" customFormat="1" x14ac:dyDescent="0.25">
      <c r="A1849" s="103"/>
      <c r="B1849" s="103"/>
    </row>
    <row r="1850" spans="1:2" s="321" customFormat="1" x14ac:dyDescent="0.25">
      <c r="A1850" s="103"/>
      <c r="B1850" s="103"/>
    </row>
    <row r="1851" spans="1:2" s="321" customFormat="1" x14ac:dyDescent="0.25">
      <c r="A1851" s="103"/>
      <c r="B1851" s="103"/>
    </row>
    <row r="1852" spans="1:2" s="321" customFormat="1" x14ac:dyDescent="0.25">
      <c r="A1852" s="103"/>
      <c r="B1852" s="103"/>
    </row>
    <row r="1853" spans="1:2" s="321" customFormat="1" x14ac:dyDescent="0.25">
      <c r="A1853" s="103"/>
      <c r="B1853" s="103"/>
    </row>
    <row r="1854" spans="1:2" s="321" customFormat="1" x14ac:dyDescent="0.25">
      <c r="A1854" s="103"/>
      <c r="B1854" s="103"/>
    </row>
    <row r="1855" spans="1:2" s="321" customFormat="1" x14ac:dyDescent="0.25">
      <c r="A1855" s="103"/>
      <c r="B1855" s="103"/>
    </row>
    <row r="1856" spans="1:2" s="321" customFormat="1" x14ac:dyDescent="0.25">
      <c r="A1856" s="103"/>
      <c r="B1856" s="103"/>
    </row>
    <row r="1857" spans="1:2" s="321" customFormat="1" x14ac:dyDescent="0.25">
      <c r="A1857" s="103"/>
      <c r="B1857" s="103"/>
    </row>
    <row r="1858" spans="1:2" s="321" customFormat="1" x14ac:dyDescent="0.25">
      <c r="A1858" s="103"/>
      <c r="B1858" s="103"/>
    </row>
    <row r="1859" spans="1:2" s="321" customFormat="1" x14ac:dyDescent="0.25">
      <c r="A1859" s="103"/>
      <c r="B1859" s="103"/>
    </row>
    <row r="1860" spans="1:2" s="321" customFormat="1" x14ac:dyDescent="0.25">
      <c r="A1860" s="103"/>
      <c r="B1860" s="101"/>
    </row>
    <row r="1861" spans="1:2" s="321" customFormat="1" x14ac:dyDescent="0.25">
      <c r="A1861" s="103"/>
    </row>
    <row r="1862" spans="1:2" s="321" customFormat="1" x14ac:dyDescent="0.25">
      <c r="A1862" s="103"/>
    </row>
    <row r="1863" spans="1:2" s="321" customFormat="1" x14ac:dyDescent="0.25">
      <c r="A1863" s="103"/>
    </row>
    <row r="1864" spans="1:2" s="321" customFormat="1" x14ac:dyDescent="0.25">
      <c r="A1864" s="103"/>
    </row>
    <row r="1865" spans="1:2" s="321" customFormat="1" x14ac:dyDescent="0.25">
      <c r="A1865" s="103"/>
      <c r="B1865" s="103"/>
    </row>
    <row r="1866" spans="1:2" s="321" customFormat="1" x14ac:dyDescent="0.25">
      <c r="A1866" s="103"/>
      <c r="B1866" s="103"/>
    </row>
    <row r="1867" spans="1:2" s="321" customFormat="1" x14ac:dyDescent="0.25">
      <c r="A1867" s="103"/>
      <c r="B1867" s="103"/>
    </row>
    <row r="1868" spans="1:2" s="321" customFormat="1" x14ac:dyDescent="0.25">
      <c r="A1868" s="103"/>
      <c r="B1868" s="103"/>
    </row>
    <row r="1869" spans="1:2" s="321" customFormat="1" x14ac:dyDescent="0.25">
      <c r="A1869" s="103"/>
      <c r="B1869" s="103"/>
    </row>
    <row r="1870" spans="1:2" s="321" customFormat="1" x14ac:dyDescent="0.25">
      <c r="A1870" s="103"/>
      <c r="B1870" s="103"/>
    </row>
    <row r="1871" spans="1:2" s="321" customFormat="1" x14ac:dyDescent="0.25">
      <c r="A1871" s="103"/>
      <c r="B1871" s="103"/>
    </row>
    <row r="1872" spans="1:2" s="321" customFormat="1" x14ac:dyDescent="0.25">
      <c r="A1872" s="103"/>
      <c r="B1872" s="101"/>
    </row>
    <row r="1873" spans="1:2" s="321" customFormat="1" x14ac:dyDescent="0.25">
      <c r="A1873" s="103"/>
    </row>
    <row r="1874" spans="1:2" s="321" customFormat="1" x14ac:dyDescent="0.25">
      <c r="A1874" s="103"/>
    </row>
    <row r="1875" spans="1:2" s="321" customFormat="1" x14ac:dyDescent="0.25">
      <c r="A1875" s="103"/>
    </row>
    <row r="1876" spans="1:2" s="321" customFormat="1" x14ac:dyDescent="0.25">
      <c r="A1876" s="103"/>
    </row>
    <row r="1877" spans="1:2" s="321" customFormat="1" x14ac:dyDescent="0.25">
      <c r="A1877" s="103"/>
      <c r="B1877" s="103"/>
    </row>
    <row r="1878" spans="1:2" s="321" customFormat="1" x14ac:dyDescent="0.25">
      <c r="A1878" s="103"/>
      <c r="B1878" s="103"/>
    </row>
    <row r="1879" spans="1:2" s="321" customFormat="1" x14ac:dyDescent="0.25">
      <c r="A1879" s="103"/>
      <c r="B1879" s="103"/>
    </row>
    <row r="1880" spans="1:2" s="321" customFormat="1" x14ac:dyDescent="0.25">
      <c r="A1880" s="103"/>
      <c r="B1880" s="103"/>
    </row>
    <row r="1881" spans="1:2" s="321" customFormat="1" x14ac:dyDescent="0.25">
      <c r="A1881" s="103"/>
      <c r="B1881" s="103"/>
    </row>
    <row r="1882" spans="1:2" s="321" customFormat="1" x14ac:dyDescent="0.25">
      <c r="A1882" s="103"/>
      <c r="B1882" s="103"/>
    </row>
    <row r="1883" spans="1:2" s="321" customFormat="1" x14ac:dyDescent="0.25">
      <c r="A1883" s="103"/>
      <c r="B1883" s="103"/>
    </row>
    <row r="1884" spans="1:2" s="321" customFormat="1" x14ac:dyDescent="0.25">
      <c r="A1884" s="103"/>
      <c r="B1884" s="103"/>
    </row>
    <row r="1885" spans="1:2" s="321" customFormat="1" x14ac:dyDescent="0.25">
      <c r="A1885" s="103"/>
      <c r="B1885" s="103"/>
    </row>
    <row r="1886" spans="1:2" s="321" customFormat="1" x14ac:dyDescent="0.25">
      <c r="A1886" s="103"/>
      <c r="B1886" s="103"/>
    </row>
    <row r="1887" spans="1:2" s="321" customFormat="1" x14ac:dyDescent="0.25">
      <c r="A1887" s="103"/>
      <c r="B1887" s="103"/>
    </row>
    <row r="1888" spans="1:2" s="321" customFormat="1" x14ac:dyDescent="0.25">
      <c r="A1888" s="103"/>
      <c r="B1888" s="103"/>
    </row>
    <row r="1889" spans="1:2" s="321" customFormat="1" x14ac:dyDescent="0.25">
      <c r="A1889" s="103"/>
      <c r="B1889" s="103"/>
    </row>
    <row r="1890" spans="1:2" s="321" customFormat="1" x14ac:dyDescent="0.25">
      <c r="A1890" s="103"/>
      <c r="B1890" s="103"/>
    </row>
    <row r="1891" spans="1:2" s="321" customFormat="1" x14ac:dyDescent="0.25">
      <c r="A1891" s="103"/>
      <c r="B1891" s="103"/>
    </row>
    <row r="1892" spans="1:2" s="321" customFormat="1" x14ac:dyDescent="0.25">
      <c r="A1892" s="103"/>
      <c r="B1892" s="103"/>
    </row>
    <row r="1893" spans="1:2" s="321" customFormat="1" x14ac:dyDescent="0.25">
      <c r="A1893" s="103"/>
      <c r="B1893" s="103"/>
    </row>
    <row r="1894" spans="1:2" s="321" customFormat="1" x14ac:dyDescent="0.25">
      <c r="A1894" s="103"/>
      <c r="B1894" s="103"/>
    </row>
    <row r="1895" spans="1:2" s="321" customFormat="1" x14ac:dyDescent="0.25">
      <c r="A1895" s="103"/>
      <c r="B1895" s="103"/>
    </row>
    <row r="1896" spans="1:2" s="321" customFormat="1" x14ac:dyDescent="0.25">
      <c r="A1896" s="103"/>
      <c r="B1896" s="103"/>
    </row>
    <row r="1897" spans="1:2" s="321" customFormat="1" x14ac:dyDescent="0.25">
      <c r="A1897" s="103"/>
      <c r="B1897" s="103"/>
    </row>
    <row r="1898" spans="1:2" s="321" customFormat="1" x14ac:dyDescent="0.25">
      <c r="A1898" s="103"/>
      <c r="B1898" s="103"/>
    </row>
    <row r="1899" spans="1:2" s="321" customFormat="1" x14ac:dyDescent="0.25">
      <c r="A1899" s="103"/>
      <c r="B1899" s="103"/>
    </row>
    <row r="1900" spans="1:2" s="321" customFormat="1" x14ac:dyDescent="0.25">
      <c r="A1900" s="103"/>
      <c r="B1900" s="103"/>
    </row>
    <row r="1901" spans="1:2" s="321" customFormat="1" x14ac:dyDescent="0.25">
      <c r="A1901" s="103"/>
      <c r="B1901" s="103"/>
    </row>
    <row r="1902" spans="1:2" s="321" customFormat="1" x14ac:dyDescent="0.25">
      <c r="A1902" s="103"/>
      <c r="B1902" s="103"/>
    </row>
    <row r="1903" spans="1:2" s="321" customFormat="1" x14ac:dyDescent="0.25">
      <c r="A1903" s="103"/>
      <c r="B1903" s="103"/>
    </row>
    <row r="1904" spans="1:2" s="321" customFormat="1" x14ac:dyDescent="0.25">
      <c r="A1904" s="103"/>
      <c r="B1904" s="103"/>
    </row>
    <row r="1905" spans="1:2" s="321" customFormat="1" x14ac:dyDescent="0.25">
      <c r="A1905" s="103"/>
      <c r="B1905" s="103"/>
    </row>
    <row r="1906" spans="1:2" s="321" customFormat="1" x14ac:dyDescent="0.25">
      <c r="A1906" s="103"/>
      <c r="B1906" s="103"/>
    </row>
    <row r="1907" spans="1:2" s="321" customFormat="1" x14ac:dyDescent="0.25">
      <c r="A1907" s="103"/>
      <c r="B1907" s="103"/>
    </row>
    <row r="1908" spans="1:2" s="321" customFormat="1" x14ac:dyDescent="0.25">
      <c r="A1908" s="103"/>
      <c r="B1908" s="103"/>
    </row>
    <row r="1909" spans="1:2" s="321" customFormat="1" x14ac:dyDescent="0.25">
      <c r="A1909" s="103"/>
      <c r="B1909" s="103"/>
    </row>
    <row r="1910" spans="1:2" s="321" customFormat="1" x14ac:dyDescent="0.25">
      <c r="A1910" s="103"/>
      <c r="B1910" s="103"/>
    </row>
    <row r="1911" spans="1:2" s="321" customFormat="1" x14ac:dyDescent="0.25">
      <c r="A1911" s="103"/>
      <c r="B1911" s="103"/>
    </row>
    <row r="1912" spans="1:2" s="321" customFormat="1" x14ac:dyDescent="0.25">
      <c r="A1912" s="103"/>
      <c r="B1912" s="103"/>
    </row>
    <row r="1913" spans="1:2" s="321" customFormat="1" x14ac:dyDescent="0.25">
      <c r="A1913" s="103"/>
      <c r="B1913" s="103"/>
    </row>
    <row r="1914" spans="1:2" s="321" customFormat="1" x14ac:dyDescent="0.25">
      <c r="A1914" s="103"/>
      <c r="B1914" s="103"/>
    </row>
    <row r="1915" spans="1:2" s="321" customFormat="1" x14ac:dyDescent="0.25">
      <c r="A1915" s="103"/>
      <c r="B1915" s="103"/>
    </row>
    <row r="1916" spans="1:2" s="321" customFormat="1" x14ac:dyDescent="0.25">
      <c r="A1916" s="103"/>
      <c r="B1916" s="103"/>
    </row>
    <row r="1917" spans="1:2" s="321" customFormat="1" x14ac:dyDescent="0.25">
      <c r="A1917" s="103"/>
      <c r="B1917" s="103"/>
    </row>
    <row r="1918" spans="1:2" s="321" customFormat="1" x14ac:dyDescent="0.25">
      <c r="A1918" s="103"/>
      <c r="B1918" s="103"/>
    </row>
    <row r="1919" spans="1:2" s="321" customFormat="1" x14ac:dyDescent="0.25">
      <c r="A1919" s="103"/>
      <c r="B1919" s="103"/>
    </row>
    <row r="1920" spans="1:2" s="321" customFormat="1" x14ac:dyDescent="0.25">
      <c r="A1920" s="103"/>
      <c r="B1920" s="103"/>
    </row>
    <row r="1921" spans="1:2" s="321" customFormat="1" x14ac:dyDescent="0.25">
      <c r="A1921" s="103"/>
      <c r="B1921" s="103"/>
    </row>
    <row r="1922" spans="1:2" s="321" customFormat="1" x14ac:dyDescent="0.25">
      <c r="A1922" s="103"/>
      <c r="B1922" s="103"/>
    </row>
    <row r="1923" spans="1:2" s="321" customFormat="1" x14ac:dyDescent="0.25">
      <c r="A1923" s="103"/>
      <c r="B1923" s="103"/>
    </row>
    <row r="1924" spans="1:2" s="321" customFormat="1" x14ac:dyDescent="0.25">
      <c r="A1924" s="103"/>
      <c r="B1924" s="103"/>
    </row>
    <row r="1925" spans="1:2" s="321" customFormat="1" x14ac:dyDescent="0.25">
      <c r="A1925" s="103"/>
      <c r="B1925" s="101"/>
    </row>
    <row r="1926" spans="1:2" s="321" customFormat="1" x14ac:dyDescent="0.25">
      <c r="A1926" s="103"/>
    </row>
    <row r="1927" spans="1:2" s="321" customFormat="1" x14ac:dyDescent="0.25">
      <c r="A1927" s="103"/>
    </row>
    <row r="1928" spans="1:2" s="321" customFormat="1" x14ac:dyDescent="0.25">
      <c r="A1928" s="103"/>
    </row>
    <row r="1929" spans="1:2" s="321" customFormat="1" x14ac:dyDescent="0.25">
      <c r="A1929" s="103"/>
    </row>
    <row r="1930" spans="1:2" s="321" customFormat="1" x14ac:dyDescent="0.25">
      <c r="A1930" s="103"/>
    </row>
    <row r="1931" spans="1:2" s="321" customFormat="1" x14ac:dyDescent="0.25">
      <c r="A1931" s="103"/>
    </row>
    <row r="1932" spans="1:2" s="321" customFormat="1" x14ac:dyDescent="0.25">
      <c r="A1932" s="103"/>
      <c r="B1932" s="103"/>
    </row>
    <row r="1933" spans="1:2" s="321" customFormat="1" x14ac:dyDescent="0.25">
      <c r="A1933" s="103"/>
      <c r="B1933" s="103"/>
    </row>
    <row r="1934" spans="1:2" s="321" customFormat="1" x14ac:dyDescent="0.25">
      <c r="A1934" s="103"/>
      <c r="B1934" s="103"/>
    </row>
    <row r="1935" spans="1:2" s="321" customFormat="1" x14ac:dyDescent="0.25">
      <c r="A1935" s="103"/>
      <c r="B1935" s="103"/>
    </row>
    <row r="1936" spans="1:2" s="321" customFormat="1" x14ac:dyDescent="0.25">
      <c r="A1936" s="103"/>
      <c r="B1936" s="103"/>
    </row>
    <row r="1937" spans="1:2" s="321" customFormat="1" x14ac:dyDescent="0.25">
      <c r="A1937" s="103"/>
      <c r="B1937" s="103"/>
    </row>
    <row r="1938" spans="1:2" s="321" customFormat="1" x14ac:dyDescent="0.25">
      <c r="A1938" s="103"/>
      <c r="B1938" s="103"/>
    </row>
    <row r="1939" spans="1:2" s="321" customFormat="1" x14ac:dyDescent="0.25">
      <c r="A1939" s="103"/>
      <c r="B1939" s="103"/>
    </row>
    <row r="1940" spans="1:2" s="321" customFormat="1" x14ac:dyDescent="0.25">
      <c r="A1940" s="103"/>
      <c r="B1940" s="103"/>
    </row>
    <row r="1941" spans="1:2" s="321" customFormat="1" x14ac:dyDescent="0.25">
      <c r="A1941" s="103"/>
      <c r="B1941" s="103"/>
    </row>
    <row r="1942" spans="1:2" s="321" customFormat="1" x14ac:dyDescent="0.25">
      <c r="A1942" s="103"/>
      <c r="B1942" s="103"/>
    </row>
    <row r="1943" spans="1:2" s="321" customFormat="1" x14ac:dyDescent="0.25">
      <c r="A1943" s="103"/>
      <c r="B1943" s="103"/>
    </row>
    <row r="1944" spans="1:2" s="321" customFormat="1" x14ac:dyDescent="0.25">
      <c r="A1944" s="103"/>
      <c r="B1944" s="103"/>
    </row>
    <row r="1945" spans="1:2" s="321" customFormat="1" x14ac:dyDescent="0.25">
      <c r="A1945" s="103"/>
      <c r="B1945" s="103"/>
    </row>
    <row r="1946" spans="1:2" s="321" customFormat="1" x14ac:dyDescent="0.25">
      <c r="A1946" s="103"/>
      <c r="B1946" s="103"/>
    </row>
    <row r="1947" spans="1:2" s="321" customFormat="1" x14ac:dyDescent="0.25">
      <c r="A1947" s="103"/>
      <c r="B1947" s="103"/>
    </row>
    <row r="1948" spans="1:2" s="321" customFormat="1" x14ac:dyDescent="0.25">
      <c r="A1948" s="103"/>
      <c r="B1948" s="103"/>
    </row>
    <row r="1949" spans="1:2" s="321" customFormat="1" x14ac:dyDescent="0.25">
      <c r="A1949" s="103"/>
      <c r="B1949" s="103"/>
    </row>
    <row r="1950" spans="1:2" s="321" customFormat="1" x14ac:dyDescent="0.25">
      <c r="A1950" s="103"/>
      <c r="B1950" s="103"/>
    </row>
    <row r="1951" spans="1:2" s="321" customFormat="1" x14ac:dyDescent="0.25">
      <c r="A1951" s="103"/>
      <c r="B1951" s="103"/>
    </row>
    <row r="1952" spans="1:2" s="321" customFormat="1" x14ac:dyDescent="0.25">
      <c r="A1952" s="103"/>
      <c r="B1952" s="103"/>
    </row>
    <row r="1953" spans="1:2" s="321" customFormat="1" x14ac:dyDescent="0.25">
      <c r="A1953" s="103"/>
      <c r="B1953" s="103"/>
    </row>
    <row r="1954" spans="1:2" s="321" customFormat="1" x14ac:dyDescent="0.25">
      <c r="A1954" s="103"/>
      <c r="B1954" s="103"/>
    </row>
    <row r="1955" spans="1:2" s="321" customFormat="1" x14ac:dyDescent="0.25">
      <c r="A1955" s="103"/>
      <c r="B1955" s="103"/>
    </row>
    <row r="1956" spans="1:2" s="321" customFormat="1" x14ac:dyDescent="0.25">
      <c r="A1956" s="103"/>
      <c r="B1956" s="103"/>
    </row>
    <row r="1957" spans="1:2" s="321" customFormat="1" x14ac:dyDescent="0.25">
      <c r="A1957" s="103"/>
      <c r="B1957" s="103"/>
    </row>
    <row r="1958" spans="1:2" s="321" customFormat="1" x14ac:dyDescent="0.25">
      <c r="A1958" s="103"/>
      <c r="B1958" s="103"/>
    </row>
    <row r="1959" spans="1:2" s="321" customFormat="1" x14ac:dyDescent="0.25">
      <c r="A1959" s="103"/>
      <c r="B1959" s="103"/>
    </row>
    <row r="1960" spans="1:2" s="321" customFormat="1" x14ac:dyDescent="0.25">
      <c r="A1960" s="103"/>
      <c r="B1960" s="103"/>
    </row>
    <row r="1961" spans="1:2" s="321" customFormat="1" x14ac:dyDescent="0.25">
      <c r="A1961" s="103"/>
      <c r="B1961" s="103"/>
    </row>
    <row r="1962" spans="1:2" s="321" customFormat="1" x14ac:dyDescent="0.25">
      <c r="A1962" s="103"/>
      <c r="B1962" s="103"/>
    </row>
    <row r="1963" spans="1:2" s="321" customFormat="1" x14ac:dyDescent="0.25">
      <c r="A1963" s="103"/>
      <c r="B1963" s="103"/>
    </row>
    <row r="1964" spans="1:2" s="321" customFormat="1" x14ac:dyDescent="0.25">
      <c r="A1964" s="103"/>
      <c r="B1964" s="103"/>
    </row>
    <row r="1965" spans="1:2" s="321" customFormat="1" x14ac:dyDescent="0.25">
      <c r="A1965" s="103"/>
      <c r="B1965" s="103"/>
    </row>
    <row r="1966" spans="1:2" s="321" customFormat="1" x14ac:dyDescent="0.25">
      <c r="A1966" s="103"/>
      <c r="B1966" s="103"/>
    </row>
    <row r="1967" spans="1:2" s="321" customFormat="1" x14ac:dyDescent="0.25">
      <c r="A1967" s="103"/>
      <c r="B1967" s="103"/>
    </row>
    <row r="1968" spans="1:2" s="321" customFormat="1" x14ac:dyDescent="0.25">
      <c r="A1968" s="103"/>
      <c r="B1968" s="103"/>
    </row>
    <row r="1969" spans="1:2" s="321" customFormat="1" x14ac:dyDescent="0.25">
      <c r="A1969" s="103"/>
      <c r="B1969" s="103"/>
    </row>
    <row r="1970" spans="1:2" s="321" customFormat="1" x14ac:dyDescent="0.25">
      <c r="A1970" s="103"/>
      <c r="B1970" s="103"/>
    </row>
    <row r="1971" spans="1:2" s="321" customFormat="1" x14ac:dyDescent="0.25">
      <c r="A1971" s="103"/>
      <c r="B1971" s="103"/>
    </row>
    <row r="1972" spans="1:2" s="321" customFormat="1" x14ac:dyDescent="0.25">
      <c r="A1972" s="103"/>
      <c r="B1972" s="103"/>
    </row>
    <row r="1973" spans="1:2" s="321" customFormat="1" x14ac:dyDescent="0.25">
      <c r="A1973" s="103"/>
      <c r="B1973" s="103"/>
    </row>
    <row r="1974" spans="1:2" s="321" customFormat="1" x14ac:dyDescent="0.25">
      <c r="A1974" s="103"/>
      <c r="B1974" s="103"/>
    </row>
    <row r="1975" spans="1:2" s="321" customFormat="1" x14ac:dyDescent="0.25">
      <c r="A1975" s="103"/>
      <c r="B1975" s="103"/>
    </row>
    <row r="1976" spans="1:2" s="321" customFormat="1" x14ac:dyDescent="0.25">
      <c r="A1976" s="103"/>
      <c r="B1976" s="103"/>
    </row>
    <row r="1977" spans="1:2" s="321" customFormat="1" x14ac:dyDescent="0.25">
      <c r="A1977" s="103"/>
      <c r="B1977" s="103"/>
    </row>
    <row r="1978" spans="1:2" s="321" customFormat="1" x14ac:dyDescent="0.25">
      <c r="A1978" s="103"/>
      <c r="B1978" s="103"/>
    </row>
    <row r="1979" spans="1:2" s="321" customFormat="1" x14ac:dyDescent="0.25">
      <c r="A1979" s="103"/>
      <c r="B1979" s="103"/>
    </row>
    <row r="1980" spans="1:2" s="321" customFormat="1" x14ac:dyDescent="0.25">
      <c r="A1980" s="103"/>
      <c r="B1980" s="103"/>
    </row>
    <row r="1981" spans="1:2" s="321" customFormat="1" x14ac:dyDescent="0.25">
      <c r="A1981" s="103"/>
      <c r="B1981" s="103"/>
    </row>
    <row r="1982" spans="1:2" s="321" customFormat="1" x14ac:dyDescent="0.25">
      <c r="A1982" s="103"/>
      <c r="B1982" s="103"/>
    </row>
    <row r="1983" spans="1:2" s="321" customFormat="1" x14ac:dyDescent="0.25">
      <c r="A1983" s="103"/>
      <c r="B1983" s="103"/>
    </row>
    <row r="1984" spans="1:2" s="321" customFormat="1" x14ac:dyDescent="0.25">
      <c r="A1984" s="103"/>
      <c r="B1984" s="103"/>
    </row>
    <row r="1985" spans="1:2" s="321" customFormat="1" x14ac:dyDescent="0.25">
      <c r="A1985" s="103"/>
      <c r="B1985" s="103"/>
    </row>
    <row r="1986" spans="1:2" s="321" customFormat="1" x14ac:dyDescent="0.25">
      <c r="A1986" s="103"/>
      <c r="B1986" s="103"/>
    </row>
    <row r="1987" spans="1:2" s="321" customFormat="1" x14ac:dyDescent="0.25">
      <c r="A1987" s="103"/>
      <c r="B1987" s="103"/>
    </row>
    <row r="1988" spans="1:2" s="321" customFormat="1" x14ac:dyDescent="0.25">
      <c r="A1988" s="103"/>
      <c r="B1988" s="103"/>
    </row>
    <row r="1989" spans="1:2" s="321" customFormat="1" x14ac:dyDescent="0.25">
      <c r="A1989" s="103"/>
      <c r="B1989" s="103"/>
    </row>
    <row r="1990" spans="1:2" s="321" customFormat="1" x14ac:dyDescent="0.25">
      <c r="A1990" s="103"/>
      <c r="B1990" s="103"/>
    </row>
    <row r="1991" spans="1:2" s="321" customFormat="1" x14ac:dyDescent="0.25">
      <c r="A1991" s="103"/>
      <c r="B1991" s="103"/>
    </row>
    <row r="1992" spans="1:2" s="321" customFormat="1" x14ac:dyDescent="0.25">
      <c r="A1992" s="103"/>
      <c r="B1992" s="103"/>
    </row>
    <row r="1993" spans="1:2" s="321" customFormat="1" x14ac:dyDescent="0.25">
      <c r="A1993" s="103"/>
      <c r="B1993" s="103"/>
    </row>
    <row r="1994" spans="1:2" s="321" customFormat="1" x14ac:dyDescent="0.25">
      <c r="A1994" s="103"/>
      <c r="B1994" s="103"/>
    </row>
    <row r="1995" spans="1:2" s="321" customFormat="1" x14ac:dyDescent="0.25">
      <c r="A1995" s="103"/>
      <c r="B1995" s="103"/>
    </row>
    <row r="1996" spans="1:2" s="321" customFormat="1" x14ac:dyDescent="0.25">
      <c r="A1996" s="103"/>
      <c r="B1996" s="103"/>
    </row>
    <row r="1997" spans="1:2" s="321" customFormat="1" x14ac:dyDescent="0.25">
      <c r="A1997" s="103"/>
      <c r="B1997" s="103"/>
    </row>
    <row r="1998" spans="1:2" s="321" customFormat="1" x14ac:dyDescent="0.25">
      <c r="A1998" s="103"/>
      <c r="B1998" s="103"/>
    </row>
    <row r="1999" spans="1:2" s="321" customFormat="1" x14ac:dyDescent="0.25">
      <c r="A1999" s="103"/>
      <c r="B1999" s="103"/>
    </row>
    <row r="2000" spans="1:2" s="321" customFormat="1" x14ac:dyDescent="0.25">
      <c r="A2000" s="103"/>
      <c r="B2000" s="103"/>
    </row>
    <row r="2001" spans="1:2" s="321" customFormat="1" x14ac:dyDescent="0.25">
      <c r="A2001" s="103"/>
      <c r="B2001" s="103"/>
    </row>
    <row r="2002" spans="1:2" s="321" customFormat="1" x14ac:dyDescent="0.25">
      <c r="A2002" s="103"/>
      <c r="B2002" s="103"/>
    </row>
    <row r="2003" spans="1:2" s="321" customFormat="1" x14ac:dyDescent="0.25">
      <c r="A2003" s="103"/>
      <c r="B2003" s="103"/>
    </row>
    <row r="2004" spans="1:2" s="321" customFormat="1" x14ac:dyDescent="0.25">
      <c r="A2004" s="103"/>
      <c r="B2004" s="101"/>
    </row>
    <row r="2005" spans="1:2" s="321" customFormat="1" x14ac:dyDescent="0.25">
      <c r="A2005" s="103"/>
    </row>
    <row r="2006" spans="1:2" s="321" customFormat="1" x14ac:dyDescent="0.25">
      <c r="A2006" s="103"/>
    </row>
    <row r="2007" spans="1:2" s="321" customFormat="1" x14ac:dyDescent="0.25">
      <c r="A2007" s="103"/>
    </row>
    <row r="2008" spans="1:2" s="321" customFormat="1" x14ac:dyDescent="0.25">
      <c r="A2008" s="103"/>
    </row>
    <row r="2009" spans="1:2" s="321" customFormat="1" x14ac:dyDescent="0.25">
      <c r="A2009" s="103"/>
      <c r="B2009" s="101"/>
    </row>
    <row r="2010" spans="1:2" s="321" customFormat="1" x14ac:dyDescent="0.25">
      <c r="A2010" s="103"/>
    </row>
    <row r="2011" spans="1:2" s="321" customFormat="1" x14ac:dyDescent="0.25">
      <c r="A2011" s="103"/>
    </row>
    <row r="2012" spans="1:2" s="321" customFormat="1" x14ac:dyDescent="0.25">
      <c r="A2012" s="103"/>
    </row>
    <row r="2013" spans="1:2" s="321" customFormat="1" x14ac:dyDescent="0.25">
      <c r="A2013" s="103"/>
      <c r="B2013" s="101"/>
    </row>
    <row r="2014" spans="1:2" s="321" customFormat="1" x14ac:dyDescent="0.25">
      <c r="A2014" s="103"/>
    </row>
    <row r="2015" spans="1:2" s="321" customFormat="1" x14ac:dyDescent="0.25">
      <c r="A2015" s="103"/>
    </row>
    <row r="2016" spans="1:2" s="321" customFormat="1" x14ac:dyDescent="0.25">
      <c r="A2016" s="103"/>
    </row>
    <row r="2017" spans="1:2" s="321" customFormat="1" x14ac:dyDescent="0.25">
      <c r="A2017" s="103"/>
      <c r="B2017" s="103"/>
    </row>
    <row r="2018" spans="1:2" s="321" customFormat="1" x14ac:dyDescent="0.25">
      <c r="A2018" s="103"/>
      <c r="B2018" s="103"/>
    </row>
    <row r="2019" spans="1:2" s="321" customFormat="1" x14ac:dyDescent="0.25">
      <c r="A2019" s="103"/>
      <c r="B2019" s="103"/>
    </row>
    <row r="2020" spans="1:2" s="321" customFormat="1" x14ac:dyDescent="0.25">
      <c r="A2020" s="103"/>
      <c r="B2020" s="103"/>
    </row>
    <row r="2021" spans="1:2" s="321" customFormat="1" x14ac:dyDescent="0.25">
      <c r="A2021" s="103"/>
      <c r="B2021" s="103"/>
    </row>
    <row r="2022" spans="1:2" s="321" customFormat="1" x14ac:dyDescent="0.25">
      <c r="A2022" s="103"/>
      <c r="B2022" s="101"/>
    </row>
    <row r="2023" spans="1:2" s="321" customFormat="1" x14ac:dyDescent="0.25">
      <c r="A2023" s="103"/>
    </row>
    <row r="2024" spans="1:2" s="321" customFormat="1" x14ac:dyDescent="0.25">
      <c r="A2024" s="103"/>
    </row>
    <row r="2025" spans="1:2" s="321" customFormat="1" x14ac:dyDescent="0.25">
      <c r="A2025" s="103"/>
    </row>
    <row r="2026" spans="1:2" s="321" customFormat="1" x14ac:dyDescent="0.25">
      <c r="A2026" s="103"/>
    </row>
    <row r="2027" spans="1:2" s="321" customFormat="1" x14ac:dyDescent="0.25">
      <c r="A2027" s="103"/>
      <c r="B2027" s="101"/>
    </row>
    <row r="2028" spans="1:2" s="321" customFormat="1" x14ac:dyDescent="0.25">
      <c r="A2028" s="103"/>
    </row>
    <row r="2029" spans="1:2" s="321" customFormat="1" x14ac:dyDescent="0.25">
      <c r="A2029" s="103"/>
    </row>
    <row r="2030" spans="1:2" s="321" customFormat="1" x14ac:dyDescent="0.25">
      <c r="A2030" s="103"/>
    </row>
    <row r="2031" spans="1:2" s="321" customFormat="1" x14ac:dyDescent="0.25">
      <c r="A2031" s="103"/>
      <c r="B2031" s="103"/>
    </row>
    <row r="2032" spans="1:2" s="321" customFormat="1" x14ac:dyDescent="0.25">
      <c r="A2032" s="103"/>
      <c r="B2032" s="103"/>
    </row>
    <row r="2033" spans="1:2" s="321" customFormat="1" x14ac:dyDescent="0.25">
      <c r="A2033" s="103"/>
      <c r="B2033" s="103"/>
    </row>
    <row r="2034" spans="1:2" s="321" customFormat="1" x14ac:dyDescent="0.25">
      <c r="A2034" s="103"/>
      <c r="B2034" s="103"/>
    </row>
    <row r="2035" spans="1:2" s="321" customFormat="1" x14ac:dyDescent="0.25">
      <c r="A2035" s="103"/>
      <c r="B2035" s="103"/>
    </row>
    <row r="2036" spans="1:2" s="321" customFormat="1" x14ac:dyDescent="0.25">
      <c r="A2036" s="103"/>
      <c r="B2036" s="103"/>
    </row>
    <row r="2037" spans="1:2" s="321" customFormat="1" x14ac:dyDescent="0.25">
      <c r="A2037" s="103"/>
      <c r="B2037" s="103"/>
    </row>
    <row r="2038" spans="1:2" s="321" customFormat="1" x14ac:dyDescent="0.25">
      <c r="A2038" s="103"/>
      <c r="B2038" s="103"/>
    </row>
    <row r="2039" spans="1:2" s="321" customFormat="1" x14ac:dyDescent="0.25">
      <c r="A2039" s="103"/>
      <c r="B2039" s="101"/>
    </row>
    <row r="2040" spans="1:2" s="321" customFormat="1" x14ac:dyDescent="0.25">
      <c r="A2040" s="103"/>
    </row>
    <row r="2041" spans="1:2" s="321" customFormat="1" x14ac:dyDescent="0.25">
      <c r="A2041" s="103"/>
    </row>
    <row r="2042" spans="1:2" s="321" customFormat="1" x14ac:dyDescent="0.25">
      <c r="A2042" s="103"/>
    </row>
    <row r="2043" spans="1:2" s="321" customFormat="1" x14ac:dyDescent="0.25">
      <c r="A2043" s="103"/>
    </row>
    <row r="2044" spans="1:2" s="321" customFormat="1" x14ac:dyDescent="0.25">
      <c r="A2044" s="103"/>
      <c r="B2044" s="103"/>
    </row>
    <row r="2045" spans="1:2" s="321" customFormat="1" x14ac:dyDescent="0.25">
      <c r="A2045" s="103"/>
      <c r="B2045" s="103"/>
    </row>
    <row r="2046" spans="1:2" s="321" customFormat="1" x14ac:dyDescent="0.25">
      <c r="A2046" s="103"/>
      <c r="B2046" s="103"/>
    </row>
    <row r="2047" spans="1:2" s="321" customFormat="1" x14ac:dyDescent="0.25">
      <c r="A2047" s="103"/>
      <c r="B2047" s="103"/>
    </row>
    <row r="2048" spans="1:2" s="321" customFormat="1" x14ac:dyDescent="0.25">
      <c r="A2048" s="103"/>
      <c r="B2048" s="103"/>
    </row>
    <row r="2049" spans="1:2" s="321" customFormat="1" x14ac:dyDescent="0.25">
      <c r="A2049" s="103"/>
      <c r="B2049" s="103"/>
    </row>
    <row r="2050" spans="1:2" s="321" customFormat="1" x14ac:dyDescent="0.25">
      <c r="A2050" s="103"/>
      <c r="B2050" s="103"/>
    </row>
    <row r="2051" spans="1:2" s="321" customFormat="1" x14ac:dyDescent="0.25">
      <c r="A2051" s="103"/>
      <c r="B2051" s="103"/>
    </row>
    <row r="2052" spans="1:2" s="321" customFormat="1" x14ac:dyDescent="0.25">
      <c r="A2052" s="103"/>
      <c r="B2052" s="103"/>
    </row>
    <row r="2053" spans="1:2" s="321" customFormat="1" x14ac:dyDescent="0.25">
      <c r="A2053" s="103"/>
      <c r="B2053" s="103"/>
    </row>
    <row r="2054" spans="1:2" s="321" customFormat="1" x14ac:dyDescent="0.25">
      <c r="A2054" s="103"/>
      <c r="B2054" s="103"/>
    </row>
    <row r="2055" spans="1:2" s="321" customFormat="1" x14ac:dyDescent="0.25">
      <c r="A2055" s="103"/>
      <c r="B2055" s="103"/>
    </row>
    <row r="2056" spans="1:2" s="321" customFormat="1" x14ac:dyDescent="0.25">
      <c r="A2056" s="103"/>
      <c r="B2056" s="103"/>
    </row>
    <row r="2057" spans="1:2" s="321" customFormat="1" x14ac:dyDescent="0.25">
      <c r="A2057" s="103"/>
      <c r="B2057" s="103"/>
    </row>
    <row r="2058" spans="1:2" s="321" customFormat="1" x14ac:dyDescent="0.25">
      <c r="A2058" s="103"/>
      <c r="B2058" s="101"/>
    </row>
    <row r="2059" spans="1:2" s="321" customFormat="1" x14ac:dyDescent="0.25">
      <c r="A2059" s="103"/>
    </row>
    <row r="2060" spans="1:2" s="321" customFormat="1" x14ac:dyDescent="0.25">
      <c r="A2060" s="103"/>
    </row>
    <row r="2061" spans="1:2" s="321" customFormat="1" x14ac:dyDescent="0.25">
      <c r="A2061" s="103"/>
    </row>
    <row r="2062" spans="1:2" s="321" customFormat="1" x14ac:dyDescent="0.25">
      <c r="A2062" s="103"/>
      <c r="B2062" s="103"/>
    </row>
    <row r="2063" spans="1:2" s="321" customFormat="1" x14ac:dyDescent="0.25">
      <c r="A2063" s="103"/>
      <c r="B2063" s="103"/>
    </row>
    <row r="2064" spans="1:2" s="321" customFormat="1" x14ac:dyDescent="0.25">
      <c r="A2064" s="103"/>
      <c r="B2064" s="103"/>
    </row>
    <row r="2065" spans="1:2" s="321" customFormat="1" x14ac:dyDescent="0.25">
      <c r="A2065" s="103"/>
      <c r="B2065" s="103"/>
    </row>
    <row r="2066" spans="1:2" s="321" customFormat="1" x14ac:dyDescent="0.25">
      <c r="A2066" s="103"/>
      <c r="B2066" s="103"/>
    </row>
    <row r="2067" spans="1:2" s="321" customFormat="1" x14ac:dyDescent="0.25">
      <c r="A2067" s="103"/>
      <c r="B2067" s="103"/>
    </row>
    <row r="2068" spans="1:2" s="321" customFormat="1" x14ac:dyDescent="0.25">
      <c r="A2068" s="103"/>
      <c r="B2068" s="103"/>
    </row>
    <row r="2069" spans="1:2" s="321" customFormat="1" x14ac:dyDescent="0.25">
      <c r="A2069" s="103"/>
      <c r="B2069" s="103"/>
    </row>
    <row r="2070" spans="1:2" s="321" customFormat="1" x14ac:dyDescent="0.25">
      <c r="A2070" s="103"/>
      <c r="B2070" s="103"/>
    </row>
    <row r="2071" spans="1:2" s="321" customFormat="1" x14ac:dyDescent="0.25">
      <c r="A2071" s="103"/>
      <c r="B2071" s="101"/>
    </row>
    <row r="2072" spans="1:2" s="321" customFormat="1" x14ac:dyDescent="0.25">
      <c r="A2072" s="103"/>
    </row>
    <row r="2073" spans="1:2" s="321" customFormat="1" x14ac:dyDescent="0.25">
      <c r="A2073" s="103"/>
    </row>
    <row r="2074" spans="1:2" s="321" customFormat="1" x14ac:dyDescent="0.25">
      <c r="A2074" s="103"/>
    </row>
    <row r="2075" spans="1:2" s="321" customFormat="1" x14ac:dyDescent="0.25">
      <c r="A2075" s="103"/>
    </row>
    <row r="2076" spans="1:2" s="321" customFormat="1" x14ac:dyDescent="0.25">
      <c r="A2076" s="103"/>
      <c r="B2076" s="103"/>
    </row>
    <row r="2077" spans="1:2" s="321" customFormat="1" x14ac:dyDescent="0.25">
      <c r="A2077" s="103"/>
      <c r="B2077" s="103"/>
    </row>
    <row r="2078" spans="1:2" s="321" customFormat="1" x14ac:dyDescent="0.25">
      <c r="A2078" s="103"/>
      <c r="B2078" s="103"/>
    </row>
    <row r="2079" spans="1:2" s="321" customFormat="1" x14ac:dyDescent="0.25">
      <c r="A2079" s="103"/>
      <c r="B2079" s="103"/>
    </row>
    <row r="2080" spans="1:2" s="321" customFormat="1" x14ac:dyDescent="0.25">
      <c r="A2080" s="103"/>
      <c r="B2080" s="103"/>
    </row>
    <row r="2081" spans="1:2" s="321" customFormat="1" x14ac:dyDescent="0.25">
      <c r="A2081" s="103"/>
      <c r="B2081" s="103"/>
    </row>
    <row r="2082" spans="1:2" s="321" customFormat="1" x14ac:dyDescent="0.25">
      <c r="A2082" s="103"/>
      <c r="B2082" s="103"/>
    </row>
    <row r="2083" spans="1:2" s="321" customFormat="1" x14ac:dyDescent="0.25">
      <c r="A2083" s="103"/>
      <c r="B2083" s="103"/>
    </row>
    <row r="2084" spans="1:2" s="321" customFormat="1" x14ac:dyDescent="0.25">
      <c r="A2084" s="103"/>
      <c r="B2084" s="103"/>
    </row>
    <row r="2085" spans="1:2" s="321" customFormat="1" x14ac:dyDescent="0.25">
      <c r="A2085" s="103"/>
      <c r="B2085" s="103"/>
    </row>
    <row r="2086" spans="1:2" s="321" customFormat="1" x14ac:dyDescent="0.25">
      <c r="A2086" s="103"/>
      <c r="B2086" s="103"/>
    </row>
    <row r="2087" spans="1:2" s="321" customFormat="1" x14ac:dyDescent="0.25">
      <c r="A2087" s="103"/>
      <c r="B2087" s="103"/>
    </row>
    <row r="2088" spans="1:2" s="321" customFormat="1" x14ac:dyDescent="0.25">
      <c r="A2088" s="103"/>
      <c r="B2088" s="103"/>
    </row>
    <row r="2089" spans="1:2" s="321" customFormat="1" x14ac:dyDescent="0.25">
      <c r="A2089" s="103"/>
      <c r="B2089" s="103"/>
    </row>
    <row r="2090" spans="1:2" s="321" customFormat="1" x14ac:dyDescent="0.25">
      <c r="A2090" s="103"/>
      <c r="B2090" s="103"/>
    </row>
    <row r="2091" spans="1:2" s="321" customFormat="1" x14ac:dyDescent="0.25">
      <c r="A2091" s="103"/>
      <c r="B2091" s="103"/>
    </row>
    <row r="2092" spans="1:2" s="321" customFormat="1" x14ac:dyDescent="0.25">
      <c r="A2092" s="103"/>
      <c r="B2092" s="101"/>
    </row>
    <row r="2093" spans="1:2" s="321" customFormat="1" x14ac:dyDescent="0.25">
      <c r="A2093" s="103"/>
    </row>
    <row r="2094" spans="1:2" s="321" customFormat="1" x14ac:dyDescent="0.25">
      <c r="A2094" s="103"/>
    </row>
    <row r="2095" spans="1:2" s="321" customFormat="1" x14ac:dyDescent="0.25">
      <c r="A2095" s="103"/>
    </row>
    <row r="2096" spans="1:2" s="321" customFormat="1" x14ac:dyDescent="0.25">
      <c r="A2096" s="103"/>
    </row>
    <row r="2097" spans="1:2" s="321" customFormat="1" x14ac:dyDescent="0.25">
      <c r="A2097" s="103"/>
      <c r="B2097" s="103"/>
    </row>
    <row r="2098" spans="1:2" s="321" customFormat="1" x14ac:dyDescent="0.25">
      <c r="A2098" s="103"/>
      <c r="B2098" s="103"/>
    </row>
    <row r="2099" spans="1:2" s="321" customFormat="1" x14ac:dyDescent="0.25">
      <c r="A2099" s="103"/>
      <c r="B2099" s="103"/>
    </row>
    <row r="2100" spans="1:2" s="321" customFormat="1" x14ac:dyDescent="0.25">
      <c r="A2100" s="103"/>
      <c r="B2100" s="103"/>
    </row>
    <row r="2101" spans="1:2" s="321" customFormat="1" x14ac:dyDescent="0.25">
      <c r="A2101" s="103"/>
      <c r="B2101" s="103"/>
    </row>
    <row r="2102" spans="1:2" s="321" customFormat="1" x14ac:dyDescent="0.25">
      <c r="A2102" s="103"/>
      <c r="B2102" s="103"/>
    </row>
    <row r="2103" spans="1:2" s="321" customFormat="1" x14ac:dyDescent="0.25">
      <c r="A2103" s="103"/>
      <c r="B2103" s="103"/>
    </row>
    <row r="2104" spans="1:2" s="321" customFormat="1" x14ac:dyDescent="0.25">
      <c r="A2104" s="103"/>
      <c r="B2104" s="103"/>
    </row>
    <row r="2105" spans="1:2" s="321" customFormat="1" x14ac:dyDescent="0.25">
      <c r="A2105" s="103"/>
      <c r="B2105" s="103"/>
    </row>
    <row r="2106" spans="1:2" s="321" customFormat="1" x14ac:dyDescent="0.25">
      <c r="A2106" s="103"/>
      <c r="B2106" s="103"/>
    </row>
    <row r="2107" spans="1:2" s="321" customFormat="1" x14ac:dyDescent="0.25">
      <c r="A2107" s="103"/>
      <c r="B2107" s="103"/>
    </row>
    <row r="2108" spans="1:2" s="321" customFormat="1" x14ac:dyDescent="0.25">
      <c r="A2108" s="103"/>
      <c r="B2108" s="103"/>
    </row>
    <row r="2109" spans="1:2" s="321" customFormat="1" x14ac:dyDescent="0.25">
      <c r="A2109" s="103"/>
      <c r="B2109" s="103"/>
    </row>
    <row r="2110" spans="1:2" s="321" customFormat="1" x14ac:dyDescent="0.25">
      <c r="A2110" s="103"/>
      <c r="B2110" s="103"/>
    </row>
    <row r="2111" spans="1:2" s="321" customFormat="1" x14ac:dyDescent="0.25">
      <c r="A2111" s="103"/>
      <c r="B2111" s="103"/>
    </row>
    <row r="2112" spans="1:2" s="321" customFormat="1" x14ac:dyDescent="0.25">
      <c r="A2112" s="103"/>
      <c r="B2112" s="103"/>
    </row>
    <row r="2113" spans="1:2" s="321" customFormat="1" x14ac:dyDescent="0.25">
      <c r="A2113" s="103"/>
      <c r="B2113" s="103"/>
    </row>
    <row r="2114" spans="1:2" s="321" customFormat="1" x14ac:dyDescent="0.25">
      <c r="A2114" s="103"/>
      <c r="B2114" s="103"/>
    </row>
    <row r="2115" spans="1:2" s="321" customFormat="1" x14ac:dyDescent="0.25">
      <c r="A2115" s="103"/>
      <c r="B2115" s="103"/>
    </row>
    <row r="2116" spans="1:2" s="321" customFormat="1" x14ac:dyDescent="0.25">
      <c r="A2116" s="103"/>
      <c r="B2116" s="103"/>
    </row>
    <row r="2117" spans="1:2" s="321" customFormat="1" x14ac:dyDescent="0.25">
      <c r="A2117" s="103"/>
      <c r="B2117" s="103"/>
    </row>
    <row r="2118" spans="1:2" s="321" customFormat="1" x14ac:dyDescent="0.25">
      <c r="A2118" s="103"/>
      <c r="B2118" s="103"/>
    </row>
    <row r="2119" spans="1:2" s="321" customFormat="1" x14ac:dyDescent="0.25">
      <c r="A2119" s="103"/>
      <c r="B2119" s="103"/>
    </row>
    <row r="2120" spans="1:2" s="321" customFormat="1" x14ac:dyDescent="0.25">
      <c r="A2120" s="103"/>
      <c r="B2120" s="103"/>
    </row>
    <row r="2121" spans="1:2" s="321" customFormat="1" x14ac:dyDescent="0.25">
      <c r="A2121" s="103"/>
      <c r="B2121" s="103"/>
    </row>
    <row r="2122" spans="1:2" s="321" customFormat="1" x14ac:dyDescent="0.25">
      <c r="A2122" s="103"/>
      <c r="B2122" s="103"/>
    </row>
    <row r="2123" spans="1:2" s="321" customFormat="1" x14ac:dyDescent="0.25">
      <c r="A2123" s="103"/>
      <c r="B2123" s="103"/>
    </row>
    <row r="2124" spans="1:2" s="321" customFormat="1" x14ac:dyDescent="0.25">
      <c r="A2124" s="103"/>
      <c r="B2124" s="103"/>
    </row>
    <row r="2125" spans="1:2" s="321" customFormat="1" x14ac:dyDescent="0.25">
      <c r="A2125" s="103"/>
      <c r="B2125" s="103"/>
    </row>
    <row r="2126" spans="1:2" s="321" customFormat="1" x14ac:dyDescent="0.25">
      <c r="A2126" s="103"/>
      <c r="B2126" s="103"/>
    </row>
    <row r="2127" spans="1:2" s="321" customFormat="1" x14ac:dyDescent="0.25">
      <c r="A2127" s="103"/>
      <c r="B2127" s="103"/>
    </row>
    <row r="2128" spans="1:2" s="321" customFormat="1" x14ac:dyDescent="0.25">
      <c r="A2128" s="103"/>
      <c r="B2128" s="103"/>
    </row>
    <row r="2129" spans="1:2" s="321" customFormat="1" x14ac:dyDescent="0.25">
      <c r="A2129" s="103"/>
      <c r="B2129" s="103"/>
    </row>
    <row r="2130" spans="1:2" s="321" customFormat="1" x14ac:dyDescent="0.25">
      <c r="A2130" s="103"/>
      <c r="B2130" s="103"/>
    </row>
    <row r="2131" spans="1:2" s="321" customFormat="1" x14ac:dyDescent="0.25">
      <c r="A2131" s="103"/>
      <c r="B2131" s="103"/>
    </row>
    <row r="2132" spans="1:2" s="321" customFormat="1" x14ac:dyDescent="0.25">
      <c r="A2132" s="103"/>
      <c r="B2132" s="103"/>
    </row>
    <row r="2133" spans="1:2" s="321" customFormat="1" x14ac:dyDescent="0.25">
      <c r="A2133" s="103"/>
      <c r="B2133" s="103"/>
    </row>
    <row r="2134" spans="1:2" s="321" customFormat="1" x14ac:dyDescent="0.25">
      <c r="A2134" s="103"/>
      <c r="B2134" s="103"/>
    </row>
    <row r="2135" spans="1:2" s="321" customFormat="1" x14ac:dyDescent="0.25">
      <c r="A2135" s="103"/>
      <c r="B2135" s="103"/>
    </row>
    <row r="2136" spans="1:2" s="321" customFormat="1" x14ac:dyDescent="0.25">
      <c r="A2136" s="103"/>
      <c r="B2136" s="103"/>
    </row>
    <row r="2137" spans="1:2" s="321" customFormat="1" x14ac:dyDescent="0.25">
      <c r="A2137" s="103"/>
      <c r="B2137" s="103"/>
    </row>
    <row r="2138" spans="1:2" s="321" customFormat="1" x14ac:dyDescent="0.25">
      <c r="A2138" s="103"/>
      <c r="B2138" s="103"/>
    </row>
    <row r="2139" spans="1:2" s="321" customFormat="1" x14ac:dyDescent="0.25">
      <c r="A2139" s="103"/>
      <c r="B2139" s="103"/>
    </row>
    <row r="2140" spans="1:2" s="321" customFormat="1" x14ac:dyDescent="0.25">
      <c r="A2140" s="103"/>
      <c r="B2140" s="101"/>
    </row>
    <row r="2141" spans="1:2" s="321" customFormat="1" x14ac:dyDescent="0.25">
      <c r="A2141" s="103"/>
    </row>
    <row r="2142" spans="1:2" s="321" customFormat="1" x14ac:dyDescent="0.25">
      <c r="A2142" s="103"/>
    </row>
    <row r="2143" spans="1:2" s="321" customFormat="1" x14ac:dyDescent="0.25">
      <c r="A2143" s="103"/>
    </row>
    <row r="2144" spans="1:2" s="321" customFormat="1" x14ac:dyDescent="0.25">
      <c r="A2144" s="103"/>
      <c r="B2144" s="103"/>
    </row>
    <row r="2145" spans="1:2" s="321" customFormat="1" x14ac:dyDescent="0.25">
      <c r="A2145" s="103"/>
      <c r="B2145" s="103"/>
    </row>
    <row r="2146" spans="1:2" s="321" customFormat="1" x14ac:dyDescent="0.25">
      <c r="A2146" s="103"/>
      <c r="B2146" s="103"/>
    </row>
    <row r="2147" spans="1:2" s="321" customFormat="1" x14ac:dyDescent="0.25">
      <c r="A2147" s="103"/>
      <c r="B2147" s="103"/>
    </row>
    <row r="2148" spans="1:2" s="321" customFormat="1" x14ac:dyDescent="0.25">
      <c r="A2148" s="103"/>
      <c r="B2148" s="103"/>
    </row>
    <row r="2149" spans="1:2" s="321" customFormat="1" x14ac:dyDescent="0.25">
      <c r="A2149" s="103"/>
      <c r="B2149" s="103"/>
    </row>
    <row r="2150" spans="1:2" s="321" customFormat="1" x14ac:dyDescent="0.25">
      <c r="A2150" s="103"/>
      <c r="B2150" s="103"/>
    </row>
    <row r="2151" spans="1:2" s="321" customFormat="1" x14ac:dyDescent="0.25">
      <c r="A2151" s="103"/>
      <c r="B2151" s="103"/>
    </row>
    <row r="2152" spans="1:2" s="321" customFormat="1" x14ac:dyDescent="0.25">
      <c r="A2152" s="103"/>
      <c r="B2152" s="103"/>
    </row>
    <row r="2153" spans="1:2" s="321" customFormat="1" x14ac:dyDescent="0.25">
      <c r="A2153" s="103"/>
      <c r="B2153" s="103"/>
    </row>
    <row r="2154" spans="1:2" s="321" customFormat="1" x14ac:dyDescent="0.25">
      <c r="A2154" s="103"/>
      <c r="B2154" s="103"/>
    </row>
    <row r="2155" spans="1:2" s="321" customFormat="1" x14ac:dyDescent="0.25">
      <c r="A2155" s="103"/>
      <c r="B2155" s="103"/>
    </row>
    <row r="2156" spans="1:2" s="321" customFormat="1" x14ac:dyDescent="0.25">
      <c r="A2156" s="103"/>
      <c r="B2156" s="103"/>
    </row>
    <row r="2157" spans="1:2" s="321" customFormat="1" x14ac:dyDescent="0.25">
      <c r="A2157" s="103"/>
      <c r="B2157" s="103"/>
    </row>
    <row r="2158" spans="1:2" s="321" customFormat="1" x14ac:dyDescent="0.25">
      <c r="A2158" s="103"/>
      <c r="B2158" s="103"/>
    </row>
    <row r="2159" spans="1:2" s="321" customFormat="1" x14ac:dyDescent="0.25">
      <c r="A2159" s="103"/>
      <c r="B2159" s="101"/>
    </row>
    <row r="2160" spans="1:2" s="321" customFormat="1" x14ac:dyDescent="0.25">
      <c r="A2160" s="103"/>
    </row>
    <row r="2161" spans="1:2" s="321" customFormat="1" x14ac:dyDescent="0.25">
      <c r="A2161" s="103"/>
    </row>
    <row r="2162" spans="1:2" s="321" customFormat="1" x14ac:dyDescent="0.25">
      <c r="A2162" s="103"/>
    </row>
    <row r="2163" spans="1:2" s="321" customFormat="1" x14ac:dyDescent="0.25">
      <c r="A2163" s="103"/>
      <c r="B2163" s="103"/>
    </row>
    <row r="2164" spans="1:2" s="321" customFormat="1" x14ac:dyDescent="0.25">
      <c r="A2164" s="103"/>
      <c r="B2164" s="103"/>
    </row>
    <row r="2165" spans="1:2" s="321" customFormat="1" x14ac:dyDescent="0.25">
      <c r="A2165" s="103"/>
      <c r="B2165" s="103"/>
    </row>
    <row r="2166" spans="1:2" s="321" customFormat="1" x14ac:dyDescent="0.25">
      <c r="A2166" s="103"/>
      <c r="B2166" s="103"/>
    </row>
    <row r="2167" spans="1:2" s="321" customFormat="1" x14ac:dyDescent="0.25">
      <c r="A2167" s="103"/>
      <c r="B2167" s="103"/>
    </row>
    <row r="2168" spans="1:2" s="321" customFormat="1" x14ac:dyDescent="0.25">
      <c r="A2168" s="103"/>
      <c r="B2168" s="103"/>
    </row>
    <row r="2169" spans="1:2" s="321" customFormat="1" x14ac:dyDescent="0.25">
      <c r="A2169" s="103"/>
      <c r="B2169" s="103"/>
    </row>
    <row r="2170" spans="1:2" s="321" customFormat="1" x14ac:dyDescent="0.25">
      <c r="A2170" s="103"/>
      <c r="B2170" s="103"/>
    </row>
    <row r="2171" spans="1:2" s="321" customFormat="1" x14ac:dyDescent="0.25">
      <c r="A2171" s="103"/>
      <c r="B2171" s="103"/>
    </row>
    <row r="2172" spans="1:2" s="321" customFormat="1" x14ac:dyDescent="0.25">
      <c r="A2172" s="103"/>
      <c r="B2172" s="103"/>
    </row>
    <row r="2173" spans="1:2" s="321" customFormat="1" x14ac:dyDescent="0.25">
      <c r="A2173" s="103"/>
      <c r="B2173" s="103"/>
    </row>
    <row r="2174" spans="1:2" s="321" customFormat="1" x14ac:dyDescent="0.25">
      <c r="A2174" s="103"/>
      <c r="B2174" s="103"/>
    </row>
    <row r="2175" spans="1:2" s="321" customFormat="1" x14ac:dyDescent="0.25">
      <c r="A2175" s="103"/>
      <c r="B2175" s="103"/>
    </row>
    <row r="2176" spans="1:2" s="321" customFormat="1" x14ac:dyDescent="0.25">
      <c r="A2176" s="103"/>
      <c r="B2176" s="103"/>
    </row>
    <row r="2177" spans="1:2" s="321" customFormat="1" x14ac:dyDescent="0.25">
      <c r="A2177" s="103"/>
      <c r="B2177" s="103"/>
    </row>
    <row r="2178" spans="1:2" s="321" customFormat="1" x14ac:dyDescent="0.25">
      <c r="A2178" s="103"/>
      <c r="B2178" s="103"/>
    </row>
    <row r="2179" spans="1:2" s="321" customFormat="1" x14ac:dyDescent="0.25">
      <c r="A2179" s="103"/>
      <c r="B2179" s="103"/>
    </row>
    <row r="2180" spans="1:2" s="321" customFormat="1" x14ac:dyDescent="0.25">
      <c r="A2180" s="103"/>
      <c r="B2180" s="103"/>
    </row>
    <row r="2181" spans="1:2" s="321" customFormat="1" x14ac:dyDescent="0.25">
      <c r="A2181" s="103"/>
      <c r="B2181" s="103"/>
    </row>
    <row r="2182" spans="1:2" s="321" customFormat="1" x14ac:dyDescent="0.25">
      <c r="A2182" s="103"/>
      <c r="B2182" s="103"/>
    </row>
    <row r="2183" spans="1:2" s="321" customFormat="1" x14ac:dyDescent="0.25">
      <c r="A2183" s="103"/>
      <c r="B2183" s="103"/>
    </row>
    <row r="2184" spans="1:2" s="321" customFormat="1" x14ac:dyDescent="0.25">
      <c r="A2184" s="103"/>
      <c r="B2184" s="103"/>
    </row>
    <row r="2185" spans="1:2" s="321" customFormat="1" x14ac:dyDescent="0.25">
      <c r="A2185" s="103"/>
      <c r="B2185" s="103"/>
    </row>
    <row r="2186" spans="1:2" s="321" customFormat="1" x14ac:dyDescent="0.25">
      <c r="A2186" s="103"/>
      <c r="B2186" s="103"/>
    </row>
    <row r="2187" spans="1:2" s="321" customFormat="1" x14ac:dyDescent="0.25">
      <c r="A2187" s="103"/>
      <c r="B2187" s="103"/>
    </row>
    <row r="2188" spans="1:2" s="321" customFormat="1" x14ac:dyDescent="0.25">
      <c r="A2188" s="103"/>
      <c r="B2188" s="103"/>
    </row>
    <row r="2189" spans="1:2" s="321" customFormat="1" x14ac:dyDescent="0.25">
      <c r="A2189" s="103"/>
      <c r="B2189" s="103"/>
    </row>
    <row r="2190" spans="1:2" s="321" customFormat="1" x14ac:dyDescent="0.25">
      <c r="A2190" s="103"/>
      <c r="B2190" s="103"/>
    </row>
    <row r="2191" spans="1:2" s="321" customFormat="1" x14ac:dyDescent="0.25">
      <c r="A2191" s="103"/>
      <c r="B2191" s="103"/>
    </row>
    <row r="2192" spans="1:2" s="321" customFormat="1" x14ac:dyDescent="0.25">
      <c r="A2192" s="103"/>
      <c r="B2192" s="103"/>
    </row>
    <row r="2193" spans="1:2" s="321" customFormat="1" x14ac:dyDescent="0.25">
      <c r="A2193" s="103"/>
      <c r="B2193" s="103"/>
    </row>
    <row r="2194" spans="1:2" s="321" customFormat="1" x14ac:dyDescent="0.25">
      <c r="A2194" s="103"/>
      <c r="B2194" s="103"/>
    </row>
    <row r="2195" spans="1:2" s="321" customFormat="1" x14ac:dyDescent="0.25">
      <c r="A2195" s="103"/>
      <c r="B2195" s="103"/>
    </row>
    <row r="2196" spans="1:2" s="321" customFormat="1" x14ac:dyDescent="0.25">
      <c r="A2196" s="103"/>
      <c r="B2196" s="103"/>
    </row>
    <row r="2197" spans="1:2" s="321" customFormat="1" x14ac:dyDescent="0.25">
      <c r="A2197" s="103"/>
      <c r="B2197" s="103"/>
    </row>
    <row r="2198" spans="1:2" s="321" customFormat="1" x14ac:dyDescent="0.25">
      <c r="A2198" s="103"/>
      <c r="B2198" s="103"/>
    </row>
    <row r="2199" spans="1:2" s="321" customFormat="1" x14ac:dyDescent="0.25">
      <c r="A2199" s="103"/>
      <c r="B2199" s="101"/>
    </row>
    <row r="2200" spans="1:2" s="321" customFormat="1" x14ac:dyDescent="0.25">
      <c r="A2200" s="103"/>
    </row>
    <row r="2201" spans="1:2" s="321" customFormat="1" x14ac:dyDescent="0.25">
      <c r="A2201" s="103"/>
    </row>
    <row r="2202" spans="1:2" s="321" customFormat="1" x14ac:dyDescent="0.25">
      <c r="A2202" s="103"/>
    </row>
    <row r="2203" spans="1:2" s="321" customFormat="1" x14ac:dyDescent="0.25">
      <c r="A2203" s="103"/>
      <c r="B2203" s="101"/>
    </row>
    <row r="2204" spans="1:2" s="321" customFormat="1" x14ac:dyDescent="0.25">
      <c r="A2204" s="103"/>
    </row>
    <row r="2205" spans="1:2" s="321" customFormat="1" x14ac:dyDescent="0.25">
      <c r="A2205" s="103"/>
    </row>
    <row r="2206" spans="1:2" s="321" customFormat="1" x14ac:dyDescent="0.25">
      <c r="A2206" s="103"/>
    </row>
    <row r="2207" spans="1:2" s="321" customFormat="1" x14ac:dyDescent="0.25">
      <c r="A2207" s="103"/>
      <c r="B2207" s="103"/>
    </row>
    <row r="2208" spans="1:2" s="321" customFormat="1" x14ac:dyDescent="0.25">
      <c r="A2208" s="103"/>
      <c r="B2208" s="103"/>
    </row>
    <row r="2209" spans="1:2" s="321" customFormat="1" x14ac:dyDescent="0.25">
      <c r="A2209" s="103"/>
      <c r="B2209" s="103"/>
    </row>
    <row r="2210" spans="1:2" s="321" customFormat="1" x14ac:dyDescent="0.25">
      <c r="A2210" s="103"/>
      <c r="B2210" s="103"/>
    </row>
    <row r="2211" spans="1:2" s="321" customFormat="1" x14ac:dyDescent="0.25">
      <c r="A2211" s="103"/>
      <c r="B2211" s="103"/>
    </row>
    <row r="2212" spans="1:2" s="321" customFormat="1" x14ac:dyDescent="0.25">
      <c r="A2212" s="103"/>
      <c r="B2212" s="103"/>
    </row>
    <row r="2213" spans="1:2" s="321" customFormat="1" x14ac:dyDescent="0.25">
      <c r="A2213" s="103"/>
      <c r="B2213" s="103"/>
    </row>
    <row r="2214" spans="1:2" s="321" customFormat="1" x14ac:dyDescent="0.25">
      <c r="A2214" s="103"/>
      <c r="B2214" s="103"/>
    </row>
    <row r="2215" spans="1:2" s="321" customFormat="1" x14ac:dyDescent="0.25">
      <c r="A2215" s="103"/>
      <c r="B2215" s="103"/>
    </row>
    <row r="2216" spans="1:2" s="321" customFormat="1" x14ac:dyDescent="0.25">
      <c r="A2216" s="103"/>
      <c r="B2216" s="103"/>
    </row>
    <row r="2217" spans="1:2" s="321" customFormat="1" x14ac:dyDescent="0.25">
      <c r="A2217" s="103"/>
      <c r="B2217" s="103"/>
    </row>
    <row r="2218" spans="1:2" s="321" customFormat="1" x14ac:dyDescent="0.25">
      <c r="A2218" s="103"/>
      <c r="B2218" s="103"/>
    </row>
    <row r="2219" spans="1:2" s="321" customFormat="1" x14ac:dyDescent="0.25">
      <c r="A2219" s="103"/>
      <c r="B2219" s="101"/>
    </row>
    <row r="2220" spans="1:2" s="321" customFormat="1" x14ac:dyDescent="0.25">
      <c r="A2220" s="103"/>
    </row>
    <row r="2221" spans="1:2" s="321" customFormat="1" x14ac:dyDescent="0.25">
      <c r="A2221" s="103"/>
    </row>
    <row r="2222" spans="1:2" s="321" customFormat="1" x14ac:dyDescent="0.25">
      <c r="A2222" s="103"/>
    </row>
    <row r="2223" spans="1:2" s="321" customFormat="1" x14ac:dyDescent="0.25">
      <c r="A2223" s="103"/>
      <c r="B2223" s="103"/>
    </row>
    <row r="2224" spans="1:2" s="321" customFormat="1" x14ac:dyDescent="0.25">
      <c r="A2224" s="103"/>
      <c r="B2224" s="103"/>
    </row>
    <row r="2225" spans="1:2" s="321" customFormat="1" x14ac:dyDescent="0.25">
      <c r="A2225" s="103"/>
      <c r="B2225" s="103"/>
    </row>
    <row r="2226" spans="1:2" s="321" customFormat="1" x14ac:dyDescent="0.25">
      <c r="A2226" s="103"/>
      <c r="B2226" s="103"/>
    </row>
    <row r="2227" spans="1:2" s="321" customFormat="1" x14ac:dyDescent="0.25">
      <c r="A2227" s="103"/>
      <c r="B2227" s="103"/>
    </row>
    <row r="2228" spans="1:2" s="321" customFormat="1" x14ac:dyDescent="0.25">
      <c r="A2228" s="103"/>
      <c r="B2228" s="103"/>
    </row>
    <row r="2229" spans="1:2" s="321" customFormat="1" x14ac:dyDescent="0.25">
      <c r="A2229" s="103"/>
      <c r="B2229" s="103"/>
    </row>
    <row r="2230" spans="1:2" s="321" customFormat="1" x14ac:dyDescent="0.25">
      <c r="A2230" s="103"/>
      <c r="B2230" s="103"/>
    </row>
    <row r="2231" spans="1:2" s="321" customFormat="1" x14ac:dyDescent="0.25">
      <c r="A2231" s="103"/>
      <c r="B2231" s="103"/>
    </row>
    <row r="2232" spans="1:2" s="321" customFormat="1" x14ac:dyDescent="0.25">
      <c r="A2232" s="103"/>
      <c r="B2232" s="103"/>
    </row>
    <row r="2233" spans="1:2" s="321" customFormat="1" x14ac:dyDescent="0.25">
      <c r="A2233" s="103"/>
      <c r="B2233" s="103"/>
    </row>
    <row r="2234" spans="1:2" s="321" customFormat="1" x14ac:dyDescent="0.25">
      <c r="A2234" s="103"/>
      <c r="B2234" s="103"/>
    </row>
    <row r="2235" spans="1:2" s="321" customFormat="1" x14ac:dyDescent="0.25">
      <c r="A2235" s="103"/>
      <c r="B2235" s="103"/>
    </row>
    <row r="2236" spans="1:2" s="321" customFormat="1" x14ac:dyDescent="0.25">
      <c r="A2236" s="103"/>
      <c r="B2236" s="103"/>
    </row>
    <row r="2237" spans="1:2" s="321" customFormat="1" x14ac:dyDescent="0.25">
      <c r="A2237" s="103"/>
      <c r="B2237" s="103"/>
    </row>
    <row r="2238" spans="1:2" s="321" customFormat="1" x14ac:dyDescent="0.25">
      <c r="A2238" s="103"/>
      <c r="B2238" s="103"/>
    </row>
    <row r="2239" spans="1:2" s="321" customFormat="1" x14ac:dyDescent="0.25">
      <c r="A2239" s="103"/>
      <c r="B2239" s="103"/>
    </row>
    <row r="2240" spans="1:2" s="321" customFormat="1" x14ac:dyDescent="0.25">
      <c r="A2240" s="103"/>
      <c r="B2240" s="103"/>
    </row>
    <row r="2241" spans="1:2" s="321" customFormat="1" x14ac:dyDescent="0.25">
      <c r="A2241" s="103"/>
      <c r="B2241" s="103"/>
    </row>
    <row r="2242" spans="1:2" s="321" customFormat="1" x14ac:dyDescent="0.25">
      <c r="A2242" s="103"/>
      <c r="B2242" s="103"/>
    </row>
    <row r="2243" spans="1:2" s="321" customFormat="1" x14ac:dyDescent="0.25">
      <c r="A2243" s="103"/>
      <c r="B2243" s="103"/>
    </row>
    <row r="2244" spans="1:2" s="321" customFormat="1" x14ac:dyDescent="0.25">
      <c r="A2244" s="103"/>
      <c r="B2244" s="103"/>
    </row>
    <row r="2245" spans="1:2" s="321" customFormat="1" x14ac:dyDescent="0.25">
      <c r="A2245" s="103"/>
      <c r="B2245" s="103"/>
    </row>
    <row r="2246" spans="1:2" s="321" customFormat="1" x14ac:dyDescent="0.25">
      <c r="A2246" s="103"/>
      <c r="B2246" s="103"/>
    </row>
    <row r="2247" spans="1:2" s="321" customFormat="1" x14ac:dyDescent="0.25">
      <c r="A2247" s="103"/>
      <c r="B2247" s="103"/>
    </row>
    <row r="2248" spans="1:2" s="321" customFormat="1" x14ac:dyDescent="0.25">
      <c r="A2248" s="103"/>
      <c r="B2248" s="103"/>
    </row>
    <row r="2249" spans="1:2" s="321" customFormat="1" x14ac:dyDescent="0.25">
      <c r="A2249" s="103"/>
      <c r="B2249" s="103"/>
    </row>
    <row r="2250" spans="1:2" s="321" customFormat="1" x14ac:dyDescent="0.25">
      <c r="A2250" s="103"/>
      <c r="B2250" s="103"/>
    </row>
    <row r="2251" spans="1:2" s="321" customFormat="1" x14ac:dyDescent="0.25">
      <c r="A2251" s="103"/>
      <c r="B2251" s="103"/>
    </row>
    <row r="2252" spans="1:2" s="321" customFormat="1" x14ac:dyDescent="0.25">
      <c r="A2252" s="103"/>
      <c r="B2252" s="103"/>
    </row>
    <row r="2253" spans="1:2" s="321" customFormat="1" x14ac:dyDescent="0.25">
      <c r="A2253" s="103"/>
      <c r="B2253" s="103"/>
    </row>
    <row r="2254" spans="1:2" s="321" customFormat="1" x14ac:dyDescent="0.25">
      <c r="A2254" s="103"/>
      <c r="B2254" s="103"/>
    </row>
    <row r="2255" spans="1:2" s="321" customFormat="1" x14ac:dyDescent="0.25">
      <c r="A2255" s="103"/>
      <c r="B2255" s="103"/>
    </row>
    <row r="2256" spans="1:2" s="321" customFormat="1" x14ac:dyDescent="0.25">
      <c r="A2256" s="103"/>
      <c r="B2256" s="103"/>
    </row>
    <row r="2257" spans="1:2" s="321" customFormat="1" x14ac:dyDescent="0.25">
      <c r="A2257" s="103"/>
      <c r="B2257" s="103"/>
    </row>
    <row r="2258" spans="1:2" s="321" customFormat="1" x14ac:dyDescent="0.25">
      <c r="A2258" s="103"/>
      <c r="B2258" s="103"/>
    </row>
    <row r="2259" spans="1:2" s="321" customFormat="1" x14ac:dyDescent="0.25">
      <c r="A2259" s="103"/>
      <c r="B2259" s="103"/>
    </row>
    <row r="2260" spans="1:2" s="321" customFormat="1" x14ac:dyDescent="0.25">
      <c r="A2260" s="103"/>
      <c r="B2260" s="103"/>
    </row>
    <row r="2261" spans="1:2" s="321" customFormat="1" x14ac:dyDescent="0.25">
      <c r="A2261" s="103"/>
      <c r="B2261" s="103"/>
    </row>
    <row r="2262" spans="1:2" s="321" customFormat="1" x14ac:dyDescent="0.25">
      <c r="A2262" s="103"/>
      <c r="B2262" s="103"/>
    </row>
    <row r="2263" spans="1:2" s="321" customFormat="1" x14ac:dyDescent="0.25">
      <c r="A2263" s="103"/>
      <c r="B2263" s="103"/>
    </row>
    <row r="2264" spans="1:2" s="321" customFormat="1" x14ac:dyDescent="0.25">
      <c r="A2264" s="103"/>
      <c r="B2264" s="103"/>
    </row>
    <row r="2265" spans="1:2" s="321" customFormat="1" x14ac:dyDescent="0.25">
      <c r="A2265" s="103"/>
      <c r="B2265" s="103"/>
    </row>
    <row r="2266" spans="1:2" s="321" customFormat="1" x14ac:dyDescent="0.25">
      <c r="A2266" s="103"/>
      <c r="B2266" s="103"/>
    </row>
    <row r="2267" spans="1:2" s="321" customFormat="1" x14ac:dyDescent="0.25">
      <c r="A2267" s="103"/>
      <c r="B2267" s="103"/>
    </row>
    <row r="2268" spans="1:2" s="321" customFormat="1" x14ac:dyDescent="0.25">
      <c r="A2268" s="103"/>
      <c r="B2268" s="101"/>
    </row>
    <row r="2269" spans="1:2" s="321" customFormat="1" x14ac:dyDescent="0.25">
      <c r="A2269" s="103"/>
    </row>
    <row r="2270" spans="1:2" s="321" customFormat="1" x14ac:dyDescent="0.25">
      <c r="A2270" s="103"/>
    </row>
    <row r="2271" spans="1:2" s="321" customFormat="1" x14ac:dyDescent="0.25">
      <c r="A2271" s="103"/>
    </row>
    <row r="2272" spans="1:2" s="321" customFormat="1" x14ac:dyDescent="0.25">
      <c r="A2272" s="103"/>
    </row>
    <row r="2273" spans="1:2" s="321" customFormat="1" x14ac:dyDescent="0.25">
      <c r="A2273" s="103"/>
      <c r="B2273" s="101"/>
    </row>
    <row r="2274" spans="1:2" s="321" customFormat="1" x14ac:dyDescent="0.25">
      <c r="A2274" s="103"/>
    </row>
    <row r="2275" spans="1:2" s="321" customFormat="1" x14ac:dyDescent="0.25">
      <c r="A2275" s="103"/>
    </row>
    <row r="2276" spans="1:2" s="321" customFormat="1" x14ac:dyDescent="0.25">
      <c r="A2276" s="103"/>
    </row>
    <row r="2277" spans="1:2" s="321" customFormat="1" x14ac:dyDescent="0.25">
      <c r="A2277" s="103"/>
    </row>
    <row r="2278" spans="1:2" s="321" customFormat="1" x14ac:dyDescent="0.25">
      <c r="A2278" s="103"/>
      <c r="B2278" s="103"/>
    </row>
    <row r="2279" spans="1:2" s="321" customFormat="1" x14ac:dyDescent="0.25">
      <c r="A2279" s="103"/>
      <c r="B2279" s="103"/>
    </row>
    <row r="2280" spans="1:2" s="321" customFormat="1" x14ac:dyDescent="0.25">
      <c r="A2280" s="103"/>
      <c r="B2280" s="103"/>
    </row>
    <row r="2281" spans="1:2" s="321" customFormat="1" x14ac:dyDescent="0.25">
      <c r="A2281" s="103"/>
      <c r="B2281" s="103"/>
    </row>
    <row r="2282" spans="1:2" s="321" customFormat="1" x14ac:dyDescent="0.25">
      <c r="A2282" s="103"/>
      <c r="B2282" s="103"/>
    </row>
    <row r="2283" spans="1:2" s="321" customFormat="1" x14ac:dyDescent="0.25">
      <c r="A2283" s="103"/>
      <c r="B2283" s="103"/>
    </row>
    <row r="2284" spans="1:2" s="321" customFormat="1" x14ac:dyDescent="0.25">
      <c r="A2284" s="103"/>
      <c r="B2284" s="103"/>
    </row>
    <row r="2285" spans="1:2" s="321" customFormat="1" x14ac:dyDescent="0.25">
      <c r="A2285" s="103"/>
      <c r="B2285" s="103"/>
    </row>
    <row r="2286" spans="1:2" s="321" customFormat="1" x14ac:dyDescent="0.25">
      <c r="A2286" s="103"/>
      <c r="B2286" s="103"/>
    </row>
    <row r="2287" spans="1:2" s="321" customFormat="1" x14ac:dyDescent="0.25">
      <c r="A2287" s="103"/>
      <c r="B2287" s="103"/>
    </row>
    <row r="2288" spans="1:2" s="321" customFormat="1" x14ac:dyDescent="0.25">
      <c r="A2288" s="103"/>
      <c r="B2288" s="103"/>
    </row>
    <row r="2289" spans="1:2" s="321" customFormat="1" x14ac:dyDescent="0.25">
      <c r="A2289" s="103"/>
      <c r="B2289" s="103"/>
    </row>
    <row r="2290" spans="1:2" s="321" customFormat="1" x14ac:dyDescent="0.25">
      <c r="A2290" s="103"/>
      <c r="B2290" s="103"/>
    </row>
    <row r="2291" spans="1:2" s="321" customFormat="1" x14ac:dyDescent="0.25">
      <c r="A2291" s="103"/>
      <c r="B2291" s="103"/>
    </row>
    <row r="2292" spans="1:2" s="321" customFormat="1" x14ac:dyDescent="0.25">
      <c r="A2292" s="103"/>
      <c r="B2292" s="103"/>
    </row>
    <row r="2293" spans="1:2" s="321" customFormat="1" x14ac:dyDescent="0.25">
      <c r="A2293" s="103"/>
      <c r="B2293" s="103"/>
    </row>
    <row r="2294" spans="1:2" s="321" customFormat="1" x14ac:dyDescent="0.25">
      <c r="A2294" s="103"/>
      <c r="B2294" s="103"/>
    </row>
    <row r="2295" spans="1:2" s="321" customFormat="1" x14ac:dyDescent="0.25">
      <c r="A2295" s="103"/>
      <c r="B2295" s="103"/>
    </row>
    <row r="2296" spans="1:2" s="321" customFormat="1" x14ac:dyDescent="0.25">
      <c r="A2296" s="103"/>
      <c r="B2296" s="103"/>
    </row>
    <row r="2297" spans="1:2" s="321" customFormat="1" x14ac:dyDescent="0.25">
      <c r="A2297" s="103"/>
      <c r="B2297" s="103"/>
    </row>
    <row r="2298" spans="1:2" s="321" customFormat="1" x14ac:dyDescent="0.25">
      <c r="A2298" s="103"/>
      <c r="B2298" s="103"/>
    </row>
    <row r="2299" spans="1:2" s="321" customFormat="1" x14ac:dyDescent="0.25">
      <c r="A2299" s="103"/>
      <c r="B2299" s="103"/>
    </row>
    <row r="2300" spans="1:2" s="321" customFormat="1" x14ac:dyDescent="0.25">
      <c r="A2300" s="103"/>
      <c r="B2300" s="103"/>
    </row>
    <row r="2301" spans="1:2" s="321" customFormat="1" x14ac:dyDescent="0.25">
      <c r="A2301" s="103"/>
      <c r="B2301" s="103"/>
    </row>
    <row r="2302" spans="1:2" s="321" customFormat="1" x14ac:dyDescent="0.25">
      <c r="A2302" s="103"/>
      <c r="B2302" s="103"/>
    </row>
    <row r="2303" spans="1:2" s="321" customFormat="1" x14ac:dyDescent="0.25">
      <c r="A2303" s="103"/>
      <c r="B2303" s="103"/>
    </row>
    <row r="2304" spans="1:2" s="321" customFormat="1" x14ac:dyDescent="0.25">
      <c r="A2304" s="103"/>
      <c r="B2304" s="103"/>
    </row>
    <row r="2305" spans="1:2" s="321" customFormat="1" x14ac:dyDescent="0.25">
      <c r="A2305" s="103"/>
      <c r="B2305" s="101"/>
    </row>
    <row r="2306" spans="1:2" s="321" customFormat="1" x14ac:dyDescent="0.25">
      <c r="A2306" s="103"/>
    </row>
    <row r="2307" spans="1:2" s="321" customFormat="1" x14ac:dyDescent="0.25">
      <c r="A2307" s="103"/>
    </row>
    <row r="2308" spans="1:2" s="321" customFormat="1" x14ac:dyDescent="0.25">
      <c r="A2308" s="103"/>
    </row>
    <row r="2309" spans="1:2" s="321" customFormat="1" x14ac:dyDescent="0.25">
      <c r="A2309" s="103"/>
    </row>
    <row r="2310" spans="1:2" s="321" customFormat="1" x14ac:dyDescent="0.25">
      <c r="A2310" s="103"/>
    </row>
    <row r="2311" spans="1:2" s="321" customFormat="1" x14ac:dyDescent="0.25">
      <c r="A2311" s="103"/>
      <c r="B2311" s="103"/>
    </row>
    <row r="2312" spans="1:2" s="321" customFormat="1" x14ac:dyDescent="0.25">
      <c r="A2312" s="103"/>
      <c r="B2312" s="103"/>
    </row>
    <row r="2313" spans="1:2" s="321" customFormat="1" x14ac:dyDescent="0.25">
      <c r="A2313" s="103"/>
      <c r="B2313" s="101"/>
    </row>
    <row r="2314" spans="1:2" s="321" customFormat="1" x14ac:dyDescent="0.25">
      <c r="A2314" s="103"/>
    </row>
    <row r="2315" spans="1:2" s="321" customFormat="1" x14ac:dyDescent="0.25">
      <c r="A2315" s="103"/>
    </row>
    <row r="2316" spans="1:2" s="321" customFormat="1" x14ac:dyDescent="0.25">
      <c r="A2316" s="103"/>
    </row>
    <row r="2317" spans="1:2" s="321" customFormat="1" x14ac:dyDescent="0.25">
      <c r="A2317" s="103"/>
    </row>
    <row r="2318" spans="1:2" s="321" customFormat="1" x14ac:dyDescent="0.25">
      <c r="A2318" s="103"/>
      <c r="B2318" s="103"/>
    </row>
    <row r="2319" spans="1:2" s="321" customFormat="1" x14ac:dyDescent="0.25">
      <c r="A2319" s="103"/>
      <c r="B2319" s="103"/>
    </row>
    <row r="2320" spans="1:2" s="321" customFormat="1" x14ac:dyDescent="0.25">
      <c r="A2320" s="103"/>
      <c r="B2320" s="103"/>
    </row>
    <row r="2321" spans="1:2" s="321" customFormat="1" x14ac:dyDescent="0.25">
      <c r="A2321" s="103"/>
      <c r="B2321" s="103"/>
    </row>
    <row r="2322" spans="1:2" s="321" customFormat="1" x14ac:dyDescent="0.25">
      <c r="A2322" s="103"/>
      <c r="B2322" s="103"/>
    </row>
    <row r="2323" spans="1:2" s="321" customFormat="1" x14ac:dyDescent="0.25">
      <c r="A2323" s="103"/>
      <c r="B2323" s="103"/>
    </row>
    <row r="2324" spans="1:2" s="321" customFormat="1" x14ac:dyDescent="0.25">
      <c r="A2324" s="103"/>
      <c r="B2324" s="103"/>
    </row>
    <row r="2325" spans="1:2" s="321" customFormat="1" x14ac:dyDescent="0.25">
      <c r="A2325" s="103"/>
      <c r="B2325" s="103"/>
    </row>
    <row r="2326" spans="1:2" s="321" customFormat="1" x14ac:dyDescent="0.25">
      <c r="A2326" s="103"/>
      <c r="B2326" s="103"/>
    </row>
    <row r="2327" spans="1:2" s="321" customFormat="1" x14ac:dyDescent="0.25">
      <c r="A2327" s="103"/>
      <c r="B2327" s="103"/>
    </row>
    <row r="2328" spans="1:2" s="321" customFormat="1" x14ac:dyDescent="0.25">
      <c r="A2328" s="103"/>
      <c r="B2328" s="103"/>
    </row>
    <row r="2329" spans="1:2" s="321" customFormat="1" x14ac:dyDescent="0.25">
      <c r="A2329" s="103"/>
      <c r="B2329" s="103"/>
    </row>
    <row r="2330" spans="1:2" s="321" customFormat="1" x14ac:dyDescent="0.25">
      <c r="A2330" s="103"/>
      <c r="B2330" s="103"/>
    </row>
    <row r="2331" spans="1:2" s="321" customFormat="1" x14ac:dyDescent="0.25">
      <c r="A2331" s="103"/>
      <c r="B2331" s="103"/>
    </row>
    <row r="2332" spans="1:2" s="321" customFormat="1" x14ac:dyDescent="0.25">
      <c r="A2332" s="103"/>
      <c r="B2332" s="103"/>
    </row>
    <row r="2333" spans="1:2" s="321" customFormat="1" x14ac:dyDescent="0.25">
      <c r="A2333" s="103"/>
      <c r="B2333" s="103"/>
    </row>
    <row r="2334" spans="1:2" s="321" customFormat="1" x14ac:dyDescent="0.25">
      <c r="A2334" s="103"/>
      <c r="B2334" s="103"/>
    </row>
    <row r="2335" spans="1:2" s="321" customFormat="1" x14ac:dyDescent="0.25">
      <c r="A2335" s="103"/>
      <c r="B2335" s="103"/>
    </row>
    <row r="2336" spans="1:2" s="321" customFormat="1" x14ac:dyDescent="0.25">
      <c r="A2336" s="103"/>
      <c r="B2336" s="103"/>
    </row>
    <row r="2337" spans="1:2" s="321" customFormat="1" x14ac:dyDescent="0.25">
      <c r="A2337" s="103"/>
      <c r="B2337" s="103"/>
    </row>
    <row r="2338" spans="1:2" s="321" customFormat="1" x14ac:dyDescent="0.25">
      <c r="A2338" s="103"/>
      <c r="B2338" s="103"/>
    </row>
    <row r="2339" spans="1:2" s="321" customFormat="1" x14ac:dyDescent="0.25">
      <c r="A2339" s="103"/>
      <c r="B2339" s="103"/>
    </row>
    <row r="2340" spans="1:2" s="321" customFormat="1" x14ac:dyDescent="0.25">
      <c r="A2340" s="103"/>
      <c r="B2340" s="103"/>
    </row>
    <row r="2341" spans="1:2" s="321" customFormat="1" x14ac:dyDescent="0.25">
      <c r="A2341" s="103"/>
      <c r="B2341" s="103"/>
    </row>
    <row r="2342" spans="1:2" s="321" customFormat="1" x14ac:dyDescent="0.25">
      <c r="A2342" s="103"/>
      <c r="B2342" s="103"/>
    </row>
    <row r="2343" spans="1:2" s="321" customFormat="1" x14ac:dyDescent="0.25">
      <c r="A2343" s="103"/>
      <c r="B2343" s="103"/>
    </row>
    <row r="2344" spans="1:2" s="321" customFormat="1" x14ac:dyDescent="0.25">
      <c r="A2344" s="103"/>
      <c r="B2344" s="103"/>
    </row>
    <row r="2345" spans="1:2" s="321" customFormat="1" x14ac:dyDescent="0.25">
      <c r="A2345" s="103"/>
      <c r="B2345" s="103"/>
    </row>
    <row r="2346" spans="1:2" s="321" customFormat="1" x14ac:dyDescent="0.25">
      <c r="A2346" s="103"/>
      <c r="B2346" s="103"/>
    </row>
    <row r="2347" spans="1:2" s="321" customFormat="1" x14ac:dyDescent="0.25">
      <c r="A2347" s="103"/>
      <c r="B2347" s="103"/>
    </row>
    <row r="2348" spans="1:2" s="321" customFormat="1" x14ac:dyDescent="0.25">
      <c r="A2348" s="103"/>
      <c r="B2348" s="103"/>
    </row>
    <row r="2349" spans="1:2" s="321" customFormat="1" x14ac:dyDescent="0.25">
      <c r="A2349" s="103"/>
      <c r="B2349" s="103"/>
    </row>
    <row r="2350" spans="1:2" s="321" customFormat="1" x14ac:dyDescent="0.25">
      <c r="A2350" s="103"/>
      <c r="B2350" s="103"/>
    </row>
    <row r="2351" spans="1:2" s="321" customFormat="1" x14ac:dyDescent="0.25">
      <c r="A2351" s="103"/>
      <c r="B2351" s="103"/>
    </row>
    <row r="2352" spans="1:2" s="321" customFormat="1" x14ac:dyDescent="0.25">
      <c r="A2352" s="103"/>
      <c r="B2352" s="103"/>
    </row>
    <row r="2353" spans="1:2" s="321" customFormat="1" x14ac:dyDescent="0.25">
      <c r="A2353" s="103"/>
      <c r="B2353" s="103"/>
    </row>
    <row r="2354" spans="1:2" s="321" customFormat="1" x14ac:dyDescent="0.25">
      <c r="A2354" s="103"/>
      <c r="B2354" s="103"/>
    </row>
    <row r="2355" spans="1:2" s="321" customFormat="1" x14ac:dyDescent="0.25">
      <c r="A2355" s="103"/>
      <c r="B2355" s="103"/>
    </row>
    <row r="2356" spans="1:2" s="321" customFormat="1" x14ac:dyDescent="0.25">
      <c r="A2356" s="103"/>
      <c r="B2356" s="103"/>
    </row>
    <row r="2357" spans="1:2" s="321" customFormat="1" x14ac:dyDescent="0.25">
      <c r="A2357" s="103"/>
      <c r="B2357" s="103"/>
    </row>
    <row r="2358" spans="1:2" s="321" customFormat="1" x14ac:dyDescent="0.25">
      <c r="A2358" s="103"/>
      <c r="B2358" s="103"/>
    </row>
    <row r="2359" spans="1:2" s="321" customFormat="1" x14ac:dyDescent="0.25">
      <c r="A2359" s="103"/>
      <c r="B2359" s="103"/>
    </row>
    <row r="2360" spans="1:2" s="321" customFormat="1" x14ac:dyDescent="0.25">
      <c r="A2360" s="103"/>
      <c r="B2360" s="103"/>
    </row>
    <row r="2361" spans="1:2" s="321" customFormat="1" x14ac:dyDescent="0.25">
      <c r="A2361" s="103"/>
      <c r="B2361" s="103"/>
    </row>
    <row r="2362" spans="1:2" s="321" customFormat="1" x14ac:dyDescent="0.25">
      <c r="A2362" s="103"/>
      <c r="B2362" s="101"/>
    </row>
    <row r="2363" spans="1:2" s="321" customFormat="1" x14ac:dyDescent="0.25">
      <c r="A2363" s="103"/>
    </row>
    <row r="2364" spans="1:2" s="321" customFormat="1" x14ac:dyDescent="0.25">
      <c r="A2364" s="103"/>
    </row>
    <row r="2365" spans="1:2" s="321" customFormat="1" x14ac:dyDescent="0.25">
      <c r="A2365" s="103"/>
    </row>
    <row r="2366" spans="1:2" s="321" customFormat="1" x14ac:dyDescent="0.25">
      <c r="A2366" s="103"/>
      <c r="B2366" s="101"/>
    </row>
    <row r="2367" spans="1:2" s="321" customFormat="1" x14ac:dyDescent="0.25">
      <c r="A2367" s="103"/>
    </row>
    <row r="2368" spans="1:2" s="321" customFormat="1" x14ac:dyDescent="0.25">
      <c r="A2368" s="103"/>
    </row>
    <row r="2369" spans="1:2" s="321" customFormat="1" x14ac:dyDescent="0.25">
      <c r="A2369" s="103"/>
    </row>
    <row r="2370" spans="1:2" s="321" customFormat="1" x14ac:dyDescent="0.25">
      <c r="A2370" s="103"/>
      <c r="B2370" s="103"/>
    </row>
    <row r="2371" spans="1:2" s="321" customFormat="1" x14ac:dyDescent="0.25">
      <c r="A2371" s="103"/>
      <c r="B2371" s="103"/>
    </row>
    <row r="2372" spans="1:2" s="321" customFormat="1" x14ac:dyDescent="0.25">
      <c r="A2372" s="103"/>
      <c r="B2372" s="103"/>
    </row>
    <row r="2373" spans="1:2" s="321" customFormat="1" x14ac:dyDescent="0.25">
      <c r="A2373" s="103"/>
      <c r="B2373" s="103"/>
    </row>
    <row r="2374" spans="1:2" s="321" customFormat="1" x14ac:dyDescent="0.25">
      <c r="A2374" s="103"/>
      <c r="B2374" s="103"/>
    </row>
    <row r="2375" spans="1:2" s="321" customFormat="1" x14ac:dyDescent="0.25">
      <c r="A2375" s="103"/>
      <c r="B2375" s="103"/>
    </row>
    <row r="2376" spans="1:2" s="321" customFormat="1" x14ac:dyDescent="0.25">
      <c r="A2376" s="103"/>
      <c r="B2376" s="103"/>
    </row>
    <row r="2377" spans="1:2" s="321" customFormat="1" x14ac:dyDescent="0.25">
      <c r="A2377" s="103"/>
      <c r="B2377" s="103"/>
    </row>
    <row r="2378" spans="1:2" s="321" customFormat="1" x14ac:dyDescent="0.25">
      <c r="A2378" s="103"/>
      <c r="B2378" s="103"/>
    </row>
    <row r="2379" spans="1:2" s="321" customFormat="1" x14ac:dyDescent="0.25">
      <c r="A2379" s="103"/>
      <c r="B2379" s="103"/>
    </row>
    <row r="2380" spans="1:2" s="321" customFormat="1" x14ac:dyDescent="0.25">
      <c r="A2380" s="103"/>
      <c r="B2380" s="103"/>
    </row>
    <row r="2381" spans="1:2" s="321" customFormat="1" x14ac:dyDescent="0.25">
      <c r="A2381" s="103"/>
      <c r="B2381" s="103"/>
    </row>
    <row r="2382" spans="1:2" s="321" customFormat="1" x14ac:dyDescent="0.25">
      <c r="A2382" s="103"/>
      <c r="B2382" s="103"/>
    </row>
    <row r="2383" spans="1:2" s="321" customFormat="1" x14ac:dyDescent="0.25">
      <c r="A2383" s="103"/>
      <c r="B2383" s="101"/>
    </row>
    <row r="2384" spans="1:2" s="321" customFormat="1" x14ac:dyDescent="0.25">
      <c r="A2384" s="103"/>
    </row>
    <row r="2385" spans="1:2" s="321" customFormat="1" x14ac:dyDescent="0.25">
      <c r="A2385" s="103"/>
    </row>
    <row r="2386" spans="1:2" s="321" customFormat="1" x14ac:dyDescent="0.25">
      <c r="A2386" s="103"/>
    </row>
    <row r="2387" spans="1:2" s="321" customFormat="1" x14ac:dyDescent="0.25">
      <c r="A2387" s="103"/>
      <c r="B2387" s="103"/>
    </row>
    <row r="2388" spans="1:2" s="321" customFormat="1" x14ac:dyDescent="0.25">
      <c r="A2388" s="103"/>
      <c r="B2388" s="103"/>
    </row>
    <row r="2389" spans="1:2" s="321" customFormat="1" x14ac:dyDescent="0.25">
      <c r="A2389" s="103"/>
      <c r="B2389" s="103"/>
    </row>
    <row r="2390" spans="1:2" s="321" customFormat="1" x14ac:dyDescent="0.25">
      <c r="A2390" s="103"/>
      <c r="B2390" s="103"/>
    </row>
    <row r="2391" spans="1:2" s="321" customFormat="1" x14ac:dyDescent="0.25">
      <c r="A2391" s="103"/>
      <c r="B2391" s="103"/>
    </row>
    <row r="2392" spans="1:2" s="321" customFormat="1" x14ac:dyDescent="0.25">
      <c r="A2392" s="103"/>
      <c r="B2392" s="103"/>
    </row>
    <row r="2393" spans="1:2" s="321" customFormat="1" x14ac:dyDescent="0.25">
      <c r="A2393" s="103"/>
      <c r="B2393" s="103"/>
    </row>
    <row r="2394" spans="1:2" s="321" customFormat="1" x14ac:dyDescent="0.25">
      <c r="A2394" s="103"/>
      <c r="B2394" s="103"/>
    </row>
    <row r="2395" spans="1:2" s="321" customFormat="1" x14ac:dyDescent="0.25">
      <c r="A2395" s="103"/>
      <c r="B2395" s="103"/>
    </row>
    <row r="2396" spans="1:2" s="321" customFormat="1" x14ac:dyDescent="0.25">
      <c r="A2396" s="103"/>
      <c r="B2396" s="103"/>
    </row>
    <row r="2397" spans="1:2" s="321" customFormat="1" x14ac:dyDescent="0.25">
      <c r="A2397" s="103"/>
      <c r="B2397" s="103"/>
    </row>
    <row r="2398" spans="1:2" s="321" customFormat="1" x14ac:dyDescent="0.25">
      <c r="A2398" s="103"/>
      <c r="B2398" s="103"/>
    </row>
    <row r="2399" spans="1:2" s="321" customFormat="1" x14ac:dyDescent="0.25">
      <c r="A2399" s="103"/>
      <c r="B2399" s="103"/>
    </row>
    <row r="2400" spans="1:2" s="321" customFormat="1" x14ac:dyDescent="0.25">
      <c r="A2400" s="103"/>
      <c r="B2400" s="103"/>
    </row>
    <row r="2401" spans="1:2" s="321" customFormat="1" x14ac:dyDescent="0.25">
      <c r="A2401" s="103"/>
      <c r="B2401" s="103"/>
    </row>
    <row r="2402" spans="1:2" s="321" customFormat="1" x14ac:dyDescent="0.25">
      <c r="A2402" s="103"/>
      <c r="B2402" s="103"/>
    </row>
    <row r="2403" spans="1:2" s="321" customFormat="1" x14ac:dyDescent="0.25">
      <c r="A2403" s="103"/>
      <c r="B2403" s="103"/>
    </row>
    <row r="2404" spans="1:2" s="321" customFormat="1" x14ac:dyDescent="0.25">
      <c r="A2404" s="103"/>
      <c r="B2404" s="322"/>
    </row>
    <row r="2405" spans="1:2" s="321" customFormat="1" x14ac:dyDescent="0.25">
      <c r="A2405" s="103"/>
      <c r="B2405" s="103"/>
    </row>
    <row r="2406" spans="1:2" s="321" customFormat="1" x14ac:dyDescent="0.25">
      <c r="A2406" s="103"/>
      <c r="B2406" s="103"/>
    </row>
    <row r="2407" spans="1:2" s="321" customFormat="1" x14ac:dyDescent="0.25">
      <c r="A2407" s="103"/>
      <c r="B2407" s="103"/>
    </row>
    <row r="2408" spans="1:2" s="321" customFormat="1" x14ac:dyDescent="0.25">
      <c r="A2408" s="103"/>
      <c r="B2408" s="103"/>
    </row>
    <row r="2409" spans="1:2" s="321" customFormat="1" x14ac:dyDescent="0.25">
      <c r="A2409" s="103"/>
      <c r="B2409" s="103"/>
    </row>
    <row r="2410" spans="1:2" s="321" customFormat="1" x14ac:dyDescent="0.25">
      <c r="A2410" s="103"/>
      <c r="B2410" s="103"/>
    </row>
    <row r="2411" spans="1:2" s="321" customFormat="1" x14ac:dyDescent="0.25">
      <c r="A2411" s="103"/>
      <c r="B2411" s="103"/>
    </row>
    <row r="2412" spans="1:2" s="321" customFormat="1" x14ac:dyDescent="0.25">
      <c r="A2412" s="103"/>
      <c r="B2412" s="103"/>
    </row>
    <row r="2413" spans="1:2" s="321" customFormat="1" x14ac:dyDescent="0.25">
      <c r="A2413" s="103"/>
      <c r="B2413" s="103"/>
    </row>
    <row r="2414" spans="1:2" s="321" customFormat="1" x14ac:dyDescent="0.25">
      <c r="A2414" s="103"/>
      <c r="B2414" s="103"/>
    </row>
    <row r="2415" spans="1:2" s="321" customFormat="1" x14ac:dyDescent="0.25">
      <c r="A2415" s="103"/>
      <c r="B2415" s="103"/>
    </row>
    <row r="2416" spans="1:2" s="321" customFormat="1" x14ac:dyDescent="0.25">
      <c r="A2416" s="103"/>
      <c r="B2416" s="103"/>
    </row>
    <row r="2417" spans="1:2" s="321" customFormat="1" x14ac:dyDescent="0.25">
      <c r="A2417" s="103"/>
      <c r="B2417" s="103"/>
    </row>
    <row r="2418" spans="1:2" s="321" customFormat="1" x14ac:dyDescent="0.25">
      <c r="A2418" s="103"/>
      <c r="B2418" s="103"/>
    </row>
    <row r="2419" spans="1:2" s="321" customFormat="1" x14ac:dyDescent="0.25">
      <c r="A2419" s="103"/>
      <c r="B2419" s="103"/>
    </row>
    <row r="2420" spans="1:2" s="321" customFormat="1" x14ac:dyDescent="0.25">
      <c r="A2420" s="103"/>
      <c r="B2420" s="103"/>
    </row>
    <row r="2421" spans="1:2" s="321" customFormat="1" x14ac:dyDescent="0.25">
      <c r="A2421" s="103"/>
      <c r="B2421" s="103"/>
    </row>
    <row r="2422" spans="1:2" s="321" customFormat="1" x14ac:dyDescent="0.25">
      <c r="A2422" s="103"/>
      <c r="B2422" s="103"/>
    </row>
    <row r="2423" spans="1:2" s="321" customFormat="1" x14ac:dyDescent="0.25">
      <c r="A2423" s="103"/>
      <c r="B2423" s="103"/>
    </row>
    <row r="2424" spans="1:2" s="321" customFormat="1" x14ac:dyDescent="0.25">
      <c r="A2424" s="103"/>
      <c r="B2424" s="103"/>
    </row>
    <row r="2425" spans="1:2" s="321" customFormat="1" x14ac:dyDescent="0.25">
      <c r="A2425" s="103"/>
      <c r="B2425" s="103"/>
    </row>
    <row r="2426" spans="1:2" s="321" customFormat="1" x14ac:dyDescent="0.25">
      <c r="A2426" s="103"/>
      <c r="B2426" s="103"/>
    </row>
    <row r="2427" spans="1:2" s="321" customFormat="1" x14ac:dyDescent="0.25">
      <c r="A2427" s="103"/>
      <c r="B2427" s="103"/>
    </row>
    <row r="2428" spans="1:2" s="321" customFormat="1" x14ac:dyDescent="0.25">
      <c r="A2428" s="103"/>
      <c r="B2428" s="103"/>
    </row>
    <row r="2429" spans="1:2" s="321" customFormat="1" x14ac:dyDescent="0.25">
      <c r="A2429" s="103"/>
      <c r="B2429" s="103"/>
    </row>
    <row r="2430" spans="1:2" s="321" customFormat="1" x14ac:dyDescent="0.25">
      <c r="A2430" s="103"/>
      <c r="B2430" s="103"/>
    </row>
    <row r="2431" spans="1:2" s="321" customFormat="1" x14ac:dyDescent="0.25">
      <c r="A2431" s="103"/>
      <c r="B2431" s="103"/>
    </row>
    <row r="2432" spans="1:2" s="321" customFormat="1" x14ac:dyDescent="0.25">
      <c r="A2432" s="103"/>
      <c r="B2432" s="103"/>
    </row>
    <row r="2433" spans="1:2" s="321" customFormat="1" x14ac:dyDescent="0.25">
      <c r="A2433" s="103"/>
      <c r="B2433" s="103"/>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6"/>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96" t="s">
        <v>1335</v>
      </c>
      <c r="B1" s="335" t="s">
        <v>1540</v>
      </c>
      <c r="C1" s="336" t="s">
        <v>1541</v>
      </c>
      <c r="D1" s="337" t="s">
        <v>1542</v>
      </c>
      <c r="E1" s="337" t="s">
        <v>1543</v>
      </c>
      <c r="F1" s="333" t="s">
        <v>1544</v>
      </c>
      <c r="G1" s="333" t="s">
        <v>1545</v>
      </c>
      <c r="H1" s="338" t="s">
        <v>1546</v>
      </c>
    </row>
    <row r="2" spans="1:8" x14ac:dyDescent="0.25">
      <c r="A2" s="103" t="s">
        <v>922</v>
      </c>
      <c r="B2" s="320"/>
    </row>
    <row r="3" spans="1:8" x14ac:dyDescent="0.25">
      <c r="A3" s="103" t="s">
        <v>1129</v>
      </c>
      <c r="B3" s="321"/>
    </row>
    <row r="4" spans="1:8" x14ac:dyDescent="0.25">
      <c r="A4" s="103" t="s">
        <v>1226</v>
      </c>
      <c r="B4" s="321"/>
    </row>
    <row r="5" spans="1:8" x14ac:dyDescent="0.25">
      <c r="A5" s="103" t="s">
        <v>735</v>
      </c>
      <c r="B5" s="321"/>
    </row>
    <row r="6" spans="1:8" x14ac:dyDescent="0.25">
      <c r="A6" s="103" t="s">
        <v>1238</v>
      </c>
      <c r="B6" s="321"/>
    </row>
    <row r="7" spans="1:8" x14ac:dyDescent="0.25">
      <c r="A7" s="103" t="s">
        <v>1128</v>
      </c>
      <c r="B7" s="320"/>
    </row>
    <row r="8" spans="1:8" x14ac:dyDescent="0.25">
      <c r="A8" s="103" t="s">
        <v>998</v>
      </c>
      <c r="B8" s="103"/>
    </row>
    <row r="9" spans="1:8" x14ac:dyDescent="0.25">
      <c r="A9" s="103" t="s">
        <v>1336</v>
      </c>
      <c r="B9" s="103"/>
    </row>
    <row r="10" spans="1:8" x14ac:dyDescent="0.25">
      <c r="A10" s="103" t="s">
        <v>1020</v>
      </c>
      <c r="B10" s="103"/>
    </row>
    <row r="11" spans="1:8" x14ac:dyDescent="0.25">
      <c r="A11" s="103" t="s">
        <v>1224</v>
      </c>
      <c r="B11" s="103"/>
    </row>
    <row r="12" spans="1:8" x14ac:dyDescent="0.25">
      <c r="A12" s="103" t="s">
        <v>719</v>
      </c>
      <c r="B12" s="103"/>
    </row>
    <row r="13" spans="1:8" x14ac:dyDescent="0.25">
      <c r="A13" s="103" t="s">
        <v>1006</v>
      </c>
      <c r="B13" s="103"/>
    </row>
    <row r="14" spans="1:8" x14ac:dyDescent="0.25">
      <c r="A14" s="103" t="s">
        <v>997</v>
      </c>
      <c r="B14" s="108"/>
    </row>
    <row r="15" spans="1:8" x14ac:dyDescent="0.25">
      <c r="A15" s="103" t="s">
        <v>825</v>
      </c>
      <c r="B15" s="103"/>
    </row>
    <row r="16" spans="1:8" x14ac:dyDescent="0.25">
      <c r="A16" s="103" t="s">
        <v>1338</v>
      </c>
      <c r="B16" s="103"/>
    </row>
    <row r="17" spans="1:2" x14ac:dyDescent="0.25">
      <c r="A17" s="103" t="s">
        <v>1210</v>
      </c>
      <c r="B17" s="103"/>
    </row>
    <row r="18" spans="1:2" x14ac:dyDescent="0.25">
      <c r="A18" s="103" t="s">
        <v>1326</v>
      </c>
      <c r="B18" s="103"/>
    </row>
    <row r="19" spans="1:2" x14ac:dyDescent="0.25">
      <c r="A19" s="103" t="s">
        <v>1127</v>
      </c>
      <c r="B19" s="103"/>
    </row>
    <row r="20" spans="1:2" x14ac:dyDescent="0.25">
      <c r="A20" s="103" t="s">
        <v>1169</v>
      </c>
      <c r="B20" s="103"/>
    </row>
    <row r="21" spans="1:2" x14ac:dyDescent="0.25">
      <c r="A21" s="103" t="s">
        <v>872</v>
      </c>
      <c r="B21" s="103"/>
    </row>
    <row r="22" spans="1:2" x14ac:dyDescent="0.25">
      <c r="A22" s="103" t="s">
        <v>1126</v>
      </c>
      <c r="B22" s="103"/>
    </row>
    <row r="23" spans="1:2" x14ac:dyDescent="0.25">
      <c r="A23" s="103" t="s">
        <v>1151</v>
      </c>
      <c r="B23" s="103"/>
    </row>
    <row r="24" spans="1:2" x14ac:dyDescent="0.25">
      <c r="A24" s="103" t="s">
        <v>871</v>
      </c>
      <c r="B24" s="103"/>
    </row>
    <row r="25" spans="1:2" x14ac:dyDescent="0.25">
      <c r="A25" s="103" t="s">
        <v>1327</v>
      </c>
      <c r="B25" s="103"/>
    </row>
    <row r="26" spans="1:2" x14ac:dyDescent="0.25">
      <c r="A26" s="103" t="s">
        <v>1027</v>
      </c>
      <c r="B26" s="103"/>
    </row>
    <row r="27" spans="1:2" x14ac:dyDescent="0.25">
      <c r="A27" s="103" t="s">
        <v>964</v>
      </c>
      <c r="B27" s="103"/>
    </row>
    <row r="28" spans="1:2" x14ac:dyDescent="0.25">
      <c r="A28" s="103" t="s">
        <v>1125</v>
      </c>
      <c r="B28" s="103"/>
    </row>
    <row r="29" spans="1:2" x14ac:dyDescent="0.25">
      <c r="A29" s="103" t="s">
        <v>1139</v>
      </c>
      <c r="B29" s="103"/>
    </row>
    <row r="30" spans="1:2" x14ac:dyDescent="0.25">
      <c r="A30" s="103" t="s">
        <v>1124</v>
      </c>
      <c r="B30" s="103"/>
    </row>
    <row r="31" spans="1:2" x14ac:dyDescent="0.25">
      <c r="A31" s="103" t="s">
        <v>1150</v>
      </c>
      <c r="B31" s="103"/>
    </row>
    <row r="32" spans="1:2" x14ac:dyDescent="0.25">
      <c r="A32" s="103" t="s">
        <v>1123</v>
      </c>
      <c r="B32" s="103"/>
    </row>
    <row r="33" spans="1:2" x14ac:dyDescent="0.25">
      <c r="A33" s="103" t="s">
        <v>956</v>
      </c>
      <c r="B33" s="103"/>
    </row>
    <row r="34" spans="1:2" x14ac:dyDescent="0.25">
      <c r="A34" s="103" t="s">
        <v>921</v>
      </c>
      <c r="B34" s="103"/>
    </row>
    <row r="35" spans="1:2" x14ac:dyDescent="0.25">
      <c r="A35" s="103" t="s">
        <v>955</v>
      </c>
      <c r="B35" s="103"/>
    </row>
    <row r="36" spans="1:2" x14ac:dyDescent="0.25">
      <c r="A36" s="103" t="s">
        <v>1122</v>
      </c>
      <c r="B36" s="103"/>
    </row>
    <row r="37" spans="1:2" x14ac:dyDescent="0.25">
      <c r="A37" s="103" t="s">
        <v>1121</v>
      </c>
      <c r="B37" s="103"/>
    </row>
    <row r="38" spans="1:2" x14ac:dyDescent="0.25">
      <c r="A38" s="103" t="s">
        <v>1120</v>
      </c>
      <c r="B38" s="101"/>
    </row>
    <row r="39" spans="1:2" x14ac:dyDescent="0.25">
      <c r="A39" s="103" t="s">
        <v>865</v>
      </c>
      <c r="B39" s="321"/>
    </row>
    <row r="40" spans="1:2" x14ac:dyDescent="0.25">
      <c r="A40" s="103" t="s">
        <v>1039</v>
      </c>
      <c r="B40" s="321"/>
    </row>
    <row r="41" spans="1:2" x14ac:dyDescent="0.25">
      <c r="A41" s="103" t="s">
        <v>809</v>
      </c>
      <c r="B41" s="321"/>
    </row>
    <row r="42" spans="1:2" x14ac:dyDescent="0.25">
      <c r="A42" s="103" t="s">
        <v>1237</v>
      </c>
      <c r="B42" s="101"/>
    </row>
    <row r="43" spans="1:2" x14ac:dyDescent="0.25">
      <c r="A43" s="103" t="s">
        <v>1119</v>
      </c>
      <c r="B43" s="321"/>
    </row>
    <row r="44" spans="1:2" x14ac:dyDescent="0.25">
      <c r="A44" s="103" t="s">
        <v>920</v>
      </c>
      <c r="B44" s="321"/>
    </row>
    <row r="45" spans="1:2" x14ac:dyDescent="0.25">
      <c r="A45" s="103" t="s">
        <v>1218</v>
      </c>
      <c r="B45" s="321"/>
    </row>
    <row r="46" spans="1:2" x14ac:dyDescent="0.25">
      <c r="A46" s="103" t="s">
        <v>1153</v>
      </c>
      <c r="B46" s="103"/>
    </row>
    <row r="47" spans="1:2" x14ac:dyDescent="0.25">
      <c r="A47" s="103" t="s">
        <v>1168</v>
      </c>
      <c r="B47" s="103"/>
    </row>
    <row r="48" spans="1:2" x14ac:dyDescent="0.25">
      <c r="A48" s="103" t="s">
        <v>954</v>
      </c>
      <c r="B48" s="103"/>
    </row>
    <row r="49" spans="1:2" x14ac:dyDescent="0.25">
      <c r="A49" s="103" t="s">
        <v>1118</v>
      </c>
      <c r="B49" s="103"/>
    </row>
    <row r="50" spans="1:2" x14ac:dyDescent="0.25">
      <c r="A50" s="103" t="s">
        <v>1161</v>
      </c>
      <c r="B50" s="103"/>
    </row>
    <row r="51" spans="1:2" x14ac:dyDescent="0.25">
      <c r="A51" s="103" t="s">
        <v>996</v>
      </c>
      <c r="B51" s="103"/>
    </row>
    <row r="52" spans="1:2" x14ac:dyDescent="0.25">
      <c r="A52" s="103" t="s">
        <v>1209</v>
      </c>
      <c r="B52" s="103"/>
    </row>
    <row r="53" spans="1:2" x14ac:dyDescent="0.25">
      <c r="A53" s="103" t="s">
        <v>864</v>
      </c>
      <c r="B53" s="103"/>
    </row>
    <row r="54" spans="1:2" x14ac:dyDescent="0.25">
      <c r="A54" s="103" t="s">
        <v>850</v>
      </c>
      <c r="B54" s="103"/>
    </row>
    <row r="55" spans="1:2" x14ac:dyDescent="0.25">
      <c r="A55" s="103" t="s">
        <v>995</v>
      </c>
      <c r="B55" s="103"/>
    </row>
    <row r="56" spans="1:2" x14ac:dyDescent="0.25">
      <c r="A56" s="103" t="s">
        <v>1117</v>
      </c>
      <c r="B56" s="103"/>
    </row>
    <row r="57" spans="1:2" x14ac:dyDescent="0.25">
      <c r="A57" s="103" t="s">
        <v>863</v>
      </c>
      <c r="B57" s="103"/>
    </row>
    <row r="58" spans="1:2" x14ac:dyDescent="0.25">
      <c r="A58" s="103" t="s">
        <v>712</v>
      </c>
      <c r="B58" s="103"/>
    </row>
    <row r="59" spans="1:2" x14ac:dyDescent="0.25">
      <c r="A59" s="103" t="s">
        <v>1116</v>
      </c>
      <c r="B59" s="103"/>
    </row>
    <row r="60" spans="1:2" x14ac:dyDescent="0.25">
      <c r="A60" s="103" t="s">
        <v>702</v>
      </c>
      <c r="B60" s="103"/>
    </row>
    <row r="61" spans="1:2" x14ac:dyDescent="0.25">
      <c r="A61" s="103" t="s">
        <v>1160</v>
      </c>
      <c r="B61" s="103"/>
    </row>
    <row r="62" spans="1:2" x14ac:dyDescent="0.25">
      <c r="A62" s="103" t="s">
        <v>1149</v>
      </c>
      <c r="B62" s="103"/>
    </row>
    <row r="63" spans="1:2" x14ac:dyDescent="0.25">
      <c r="A63" s="103" t="s">
        <v>953</v>
      </c>
      <c r="B63" s="101"/>
    </row>
    <row r="64" spans="1:2" x14ac:dyDescent="0.25">
      <c r="A64" s="103" t="s">
        <v>1159</v>
      </c>
      <c r="B64" s="321"/>
    </row>
    <row r="65" spans="1:2" x14ac:dyDescent="0.25">
      <c r="A65" s="103" t="s">
        <v>1005</v>
      </c>
      <c r="B65" s="321"/>
    </row>
    <row r="66" spans="1:2" x14ac:dyDescent="0.25">
      <c r="A66" s="103" t="s">
        <v>767</v>
      </c>
      <c r="B66" s="321"/>
    </row>
    <row r="67" spans="1:2" x14ac:dyDescent="0.25">
      <c r="A67" s="103" t="s">
        <v>842</v>
      </c>
      <c r="B67" s="321"/>
    </row>
    <row r="68" spans="1:2" x14ac:dyDescent="0.25">
      <c r="A68" s="103" t="s">
        <v>952</v>
      </c>
      <c r="B68" s="103"/>
    </row>
    <row r="69" spans="1:2" x14ac:dyDescent="0.25">
      <c r="A69" s="103" t="s">
        <v>829</v>
      </c>
      <c r="B69" s="103"/>
    </row>
    <row r="70" spans="1:2" x14ac:dyDescent="0.25">
      <c r="A70" s="103" t="s">
        <v>899</v>
      </c>
      <c r="B70" s="103"/>
    </row>
    <row r="71" spans="1:2" x14ac:dyDescent="0.25">
      <c r="A71" s="103" t="s">
        <v>1538</v>
      </c>
      <c r="B71" s="103"/>
    </row>
    <row r="72" spans="1:2" x14ac:dyDescent="0.25">
      <c r="A72" s="103" t="s">
        <v>849</v>
      </c>
      <c r="B72" s="103"/>
    </row>
    <row r="73" spans="1:2" x14ac:dyDescent="0.25">
      <c r="A73" s="103" t="s">
        <v>1115</v>
      </c>
      <c r="B73" s="103"/>
    </row>
    <row r="74" spans="1:2" x14ac:dyDescent="0.25">
      <c r="A74" s="103" t="s">
        <v>1323</v>
      </c>
      <c r="B74" s="103"/>
    </row>
    <row r="75" spans="1:2" x14ac:dyDescent="0.25">
      <c r="A75" s="103" t="s">
        <v>793</v>
      </c>
      <c r="B75" s="103"/>
    </row>
    <row r="76" spans="1:2" x14ac:dyDescent="0.25">
      <c r="A76" s="103" t="s">
        <v>1114</v>
      </c>
      <c r="B76" s="103"/>
    </row>
    <row r="77" spans="1:2" x14ac:dyDescent="0.25">
      <c r="A77" s="103" t="s">
        <v>1217</v>
      </c>
      <c r="B77" s="103"/>
    </row>
    <row r="78" spans="1:2" x14ac:dyDescent="0.25">
      <c r="A78" s="103" t="s">
        <v>919</v>
      </c>
      <c r="B78" s="103"/>
    </row>
    <row r="79" spans="1:2" x14ac:dyDescent="0.25">
      <c r="A79" s="103" t="s">
        <v>918</v>
      </c>
      <c r="B79" s="103"/>
    </row>
    <row r="80" spans="1:2" x14ac:dyDescent="0.25">
      <c r="A80" s="103" t="s">
        <v>1041</v>
      </c>
      <c r="B80" s="103"/>
    </row>
    <row r="81" spans="1:2" x14ac:dyDescent="0.25">
      <c r="A81" s="103" t="s">
        <v>898</v>
      </c>
      <c r="B81" s="103"/>
    </row>
    <row r="82" spans="1:2" x14ac:dyDescent="0.25">
      <c r="A82" s="103" t="s">
        <v>932</v>
      </c>
      <c r="B82" s="103"/>
    </row>
    <row r="83" spans="1:2" x14ac:dyDescent="0.25">
      <c r="A83" s="103" t="s">
        <v>1113</v>
      </c>
      <c r="B83" s="103"/>
    </row>
    <row r="84" spans="1:2" x14ac:dyDescent="0.25">
      <c r="A84" s="103" t="s">
        <v>1208</v>
      </c>
      <c r="B84" s="103"/>
    </row>
    <row r="85" spans="1:2" x14ac:dyDescent="0.25">
      <c r="A85" s="103" t="s">
        <v>1134</v>
      </c>
      <c r="B85" s="103"/>
    </row>
    <row r="86" spans="1:2" x14ac:dyDescent="0.25">
      <c r="A86" s="103" t="s">
        <v>801</v>
      </c>
      <c r="B86" s="103"/>
    </row>
    <row r="87" spans="1:2" x14ac:dyDescent="0.25">
      <c r="A87" s="103" t="s">
        <v>1186</v>
      </c>
      <c r="B87" s="103"/>
    </row>
    <row r="88" spans="1:2" x14ac:dyDescent="0.25">
      <c r="A88" s="103" t="s">
        <v>951</v>
      </c>
      <c r="B88" s="103"/>
    </row>
    <row r="89" spans="1:2" x14ac:dyDescent="0.25">
      <c r="A89" s="103" t="s">
        <v>1185</v>
      </c>
      <c r="B89" s="103"/>
    </row>
    <row r="90" spans="1:2" x14ac:dyDescent="0.25">
      <c r="A90" s="103" t="s">
        <v>963</v>
      </c>
      <c r="B90" s="103"/>
    </row>
    <row r="91" spans="1:2" x14ac:dyDescent="0.25">
      <c r="A91" s="103" t="s">
        <v>1328</v>
      </c>
      <c r="B91" s="103"/>
    </row>
    <row r="92" spans="1:2" x14ac:dyDescent="0.25">
      <c r="A92" s="103" t="s">
        <v>917</v>
      </c>
      <c r="B92" s="103"/>
    </row>
    <row r="93" spans="1:2" x14ac:dyDescent="0.25">
      <c r="A93" s="103" t="s">
        <v>1212</v>
      </c>
      <c r="B93" s="103"/>
    </row>
    <row r="94" spans="1:2" x14ac:dyDescent="0.25">
      <c r="A94" s="103" t="s">
        <v>700</v>
      </c>
      <c r="B94" s="103"/>
    </row>
    <row r="95" spans="1:2" x14ac:dyDescent="0.25">
      <c r="A95" s="103" t="s">
        <v>1112</v>
      </c>
      <c r="B95" s="103"/>
    </row>
    <row r="96" spans="1:2" x14ac:dyDescent="0.25">
      <c r="A96" s="103" t="s">
        <v>1111</v>
      </c>
      <c r="B96" s="103"/>
    </row>
    <row r="97" spans="1:2" x14ac:dyDescent="0.25">
      <c r="A97" s="103" t="s">
        <v>1207</v>
      </c>
      <c r="B97" s="103"/>
    </row>
    <row r="98" spans="1:2" x14ac:dyDescent="0.25">
      <c r="A98" s="103" t="s">
        <v>693</v>
      </c>
      <c r="B98" s="103"/>
    </row>
    <row r="99" spans="1:2" x14ac:dyDescent="0.25">
      <c r="A99" s="103" t="s">
        <v>1138</v>
      </c>
      <c r="B99" s="103"/>
    </row>
    <row r="100" spans="1:2" x14ac:dyDescent="0.25">
      <c r="A100" s="103" t="s">
        <v>780</v>
      </c>
      <c r="B100" s="103"/>
    </row>
    <row r="101" spans="1:2" x14ac:dyDescent="0.25">
      <c r="A101" s="103" t="s">
        <v>950</v>
      </c>
      <c r="B101" s="103"/>
    </row>
    <row r="102" spans="1:2" x14ac:dyDescent="0.25">
      <c r="A102" s="103" t="s">
        <v>897</v>
      </c>
      <c r="B102" s="103"/>
    </row>
    <row r="103" spans="1:2" x14ac:dyDescent="0.25">
      <c r="A103" s="103" t="s">
        <v>1315</v>
      </c>
      <c r="B103" s="103"/>
    </row>
    <row r="104" spans="1:2" x14ac:dyDescent="0.25">
      <c r="A104" s="103" t="s">
        <v>994</v>
      </c>
      <c r="B104" s="103"/>
    </row>
    <row r="105" spans="1:2" x14ac:dyDescent="0.25">
      <c r="A105" s="103" t="s">
        <v>800</v>
      </c>
      <c r="B105" s="103"/>
    </row>
    <row r="106" spans="1:2" x14ac:dyDescent="0.25">
      <c r="A106" s="103" t="s">
        <v>1110</v>
      </c>
      <c r="B106" s="103"/>
    </row>
    <row r="107" spans="1:2" x14ac:dyDescent="0.25">
      <c r="A107" s="103" t="s">
        <v>1190</v>
      </c>
      <c r="B107" s="103"/>
    </row>
    <row r="108" spans="1:2" x14ac:dyDescent="0.25">
      <c r="A108" s="103" t="s">
        <v>1109</v>
      </c>
      <c r="B108" s="103"/>
    </row>
    <row r="109" spans="1:2" x14ac:dyDescent="0.25">
      <c r="A109" s="103" t="s">
        <v>1108</v>
      </c>
      <c r="B109" s="103"/>
    </row>
    <row r="110" spans="1:2" x14ac:dyDescent="0.25">
      <c r="A110" s="103" t="s">
        <v>841</v>
      </c>
      <c r="B110" s="103"/>
    </row>
    <row r="111" spans="1:2" x14ac:dyDescent="0.25">
      <c r="A111" s="103" t="s">
        <v>993</v>
      </c>
      <c r="B111" s="103"/>
    </row>
    <row r="112" spans="1:2" x14ac:dyDescent="0.25">
      <c r="A112" s="103" t="s">
        <v>862</v>
      </c>
      <c r="B112" s="103"/>
    </row>
    <row r="113" spans="1:2" x14ac:dyDescent="0.25">
      <c r="A113" s="103" t="s">
        <v>992</v>
      </c>
      <c r="B113" s="103"/>
    </row>
    <row r="114" spans="1:2" x14ac:dyDescent="0.25">
      <c r="A114" s="103" t="s">
        <v>1313</v>
      </c>
      <c r="B114" s="103"/>
    </row>
    <row r="115" spans="1:2" x14ac:dyDescent="0.25">
      <c r="A115" s="103" t="s">
        <v>756</v>
      </c>
      <c r="B115" s="103"/>
    </row>
    <row r="116" spans="1:2" x14ac:dyDescent="0.25">
      <c r="A116" s="103" t="s">
        <v>896</v>
      </c>
      <c r="B116" s="103"/>
    </row>
    <row r="117" spans="1:2" x14ac:dyDescent="0.25">
      <c r="A117" s="103" t="s">
        <v>674</v>
      </c>
      <c r="B117" s="103"/>
    </row>
    <row r="118" spans="1:2" x14ac:dyDescent="0.25">
      <c r="A118" s="103" t="s">
        <v>1017</v>
      </c>
      <c r="B118" s="103"/>
    </row>
    <row r="119" spans="1:2" x14ac:dyDescent="0.25">
      <c r="A119" s="103" t="s">
        <v>1148</v>
      </c>
      <c r="B119" s="103"/>
    </row>
    <row r="120" spans="1:2" x14ac:dyDescent="0.25">
      <c r="A120" s="103" t="s">
        <v>949</v>
      </c>
      <c r="B120" s="103"/>
    </row>
    <row r="121" spans="1:2" x14ac:dyDescent="0.25">
      <c r="A121" s="103" t="s">
        <v>1107</v>
      </c>
      <c r="B121" s="103"/>
    </row>
    <row r="122" spans="1:2" x14ac:dyDescent="0.25">
      <c r="A122" s="103" t="s">
        <v>777</v>
      </c>
      <c r="B122" s="103"/>
    </row>
    <row r="123" spans="1:2" x14ac:dyDescent="0.25">
      <c r="A123" s="103" t="s">
        <v>808</v>
      </c>
      <c r="B123" s="103"/>
    </row>
    <row r="124" spans="1:2" x14ac:dyDescent="0.25">
      <c r="A124" s="103" t="s">
        <v>819</v>
      </c>
      <c r="B124" s="103"/>
    </row>
    <row r="125" spans="1:2" x14ac:dyDescent="0.25">
      <c r="A125" s="103" t="s">
        <v>1026</v>
      </c>
      <c r="B125" s="103"/>
    </row>
    <row r="126" spans="1:2" x14ac:dyDescent="0.25">
      <c r="A126" s="103" t="s">
        <v>1106</v>
      </c>
      <c r="B126" s="103"/>
    </row>
    <row r="127" spans="1:2" x14ac:dyDescent="0.25">
      <c r="A127" s="103" t="s">
        <v>1105</v>
      </c>
      <c r="B127" s="101"/>
    </row>
    <row r="128" spans="1:2" x14ac:dyDescent="0.25">
      <c r="A128" s="103" t="s">
        <v>1236</v>
      </c>
      <c r="B128" s="321"/>
    </row>
    <row r="129" spans="1:2" x14ac:dyDescent="0.25">
      <c r="A129" s="103" t="s">
        <v>818</v>
      </c>
      <c r="B129" s="321"/>
    </row>
    <row r="130" spans="1:2" x14ac:dyDescent="0.25">
      <c r="A130" s="103" t="s">
        <v>861</v>
      </c>
      <c r="B130" s="321"/>
    </row>
    <row r="131" spans="1:2" x14ac:dyDescent="0.25">
      <c r="A131" s="103" t="s">
        <v>1324</v>
      </c>
      <c r="B131" s="321"/>
    </row>
    <row r="132" spans="1:2" x14ac:dyDescent="0.25">
      <c r="A132" s="103" t="s">
        <v>895</v>
      </c>
      <c r="B132" s="321"/>
    </row>
    <row r="133" spans="1:2" x14ac:dyDescent="0.25">
      <c r="A133" s="103" t="s">
        <v>1158</v>
      </c>
      <c r="B133" s="103"/>
    </row>
    <row r="134" spans="1:2" x14ac:dyDescent="0.25">
      <c r="A134" s="103" t="s">
        <v>1206</v>
      </c>
      <c r="B134" s="103"/>
    </row>
    <row r="135" spans="1:2" x14ac:dyDescent="0.25">
      <c r="A135" s="103" t="s">
        <v>673</v>
      </c>
      <c r="B135" s="103"/>
    </row>
    <row r="136" spans="1:2" x14ac:dyDescent="0.25">
      <c r="A136" s="103" t="s">
        <v>1104</v>
      </c>
      <c r="B136" s="103"/>
    </row>
    <row r="137" spans="1:2" x14ac:dyDescent="0.25">
      <c r="A137" s="103" t="s">
        <v>1103</v>
      </c>
      <c r="B137" s="103"/>
    </row>
    <row r="138" spans="1:2" x14ac:dyDescent="0.25">
      <c r="A138" s="103" t="s">
        <v>931</v>
      </c>
      <c r="B138" s="103"/>
    </row>
    <row r="139" spans="1:2" x14ac:dyDescent="0.25">
      <c r="A139" s="103" t="s">
        <v>1235</v>
      </c>
      <c r="B139" s="103"/>
    </row>
    <row r="140" spans="1:2" x14ac:dyDescent="0.25">
      <c r="A140" s="103" t="s">
        <v>894</v>
      </c>
      <c r="B140" s="103"/>
    </row>
    <row r="141" spans="1:2" x14ac:dyDescent="0.25">
      <c r="A141" s="103" t="s">
        <v>881</v>
      </c>
      <c r="B141" s="103"/>
    </row>
    <row r="142" spans="1:2" x14ac:dyDescent="0.25">
      <c r="A142" s="103" t="s">
        <v>893</v>
      </c>
      <c r="B142" s="103"/>
    </row>
    <row r="143" spans="1:2" x14ac:dyDescent="0.25">
      <c r="A143" s="103" t="s">
        <v>817</v>
      </c>
      <c r="B143" s="103"/>
    </row>
    <row r="144" spans="1:2" x14ac:dyDescent="0.25">
      <c r="A144" s="103" t="s">
        <v>1167</v>
      </c>
      <c r="B144" s="103"/>
    </row>
    <row r="145" spans="1:2" x14ac:dyDescent="0.25">
      <c r="A145" s="103" t="s">
        <v>776</v>
      </c>
      <c r="B145" s="103"/>
    </row>
    <row r="146" spans="1:2" x14ac:dyDescent="0.25">
      <c r="A146" s="103" t="s">
        <v>1316</v>
      </c>
      <c r="B146" s="103"/>
    </row>
    <row r="147" spans="1:2" x14ac:dyDescent="0.25">
      <c r="A147" s="103" t="s">
        <v>807</v>
      </c>
      <c r="B147" s="103"/>
    </row>
    <row r="148" spans="1:2" x14ac:dyDescent="0.25">
      <c r="A148" s="103" t="s">
        <v>775</v>
      </c>
      <c r="B148" s="103"/>
    </row>
    <row r="149" spans="1:2" x14ac:dyDescent="0.25">
      <c r="A149" s="103" t="s">
        <v>1166</v>
      </c>
      <c r="B149" s="103"/>
    </row>
    <row r="150" spans="1:2" x14ac:dyDescent="0.25">
      <c r="A150" s="103" t="s">
        <v>766</v>
      </c>
      <c r="B150" s="103"/>
    </row>
    <row r="151" spans="1:2" x14ac:dyDescent="0.25">
      <c r="A151" s="103" t="s">
        <v>1184</v>
      </c>
      <c r="B151" s="103"/>
    </row>
    <row r="152" spans="1:2" x14ac:dyDescent="0.25">
      <c r="A152" s="103" t="s">
        <v>930</v>
      </c>
      <c r="B152" s="103"/>
    </row>
    <row r="153" spans="1:2" x14ac:dyDescent="0.25">
      <c r="A153" s="103" t="s">
        <v>916</v>
      </c>
      <c r="B153" s="103"/>
    </row>
    <row r="154" spans="1:2" x14ac:dyDescent="0.25">
      <c r="A154" s="103" t="s">
        <v>1032</v>
      </c>
      <c r="B154" s="103"/>
    </row>
    <row r="155" spans="1:2" x14ac:dyDescent="0.25">
      <c r="A155" s="103" t="s">
        <v>816</v>
      </c>
      <c r="B155" s="103"/>
    </row>
    <row r="156" spans="1:2" x14ac:dyDescent="0.25">
      <c r="A156" s="103" t="s">
        <v>1165</v>
      </c>
      <c r="B156" s="103"/>
    </row>
    <row r="157" spans="1:2" x14ac:dyDescent="0.25">
      <c r="A157" s="103" t="s">
        <v>860</v>
      </c>
      <c r="B157" s="103"/>
    </row>
    <row r="158" spans="1:2" x14ac:dyDescent="0.25">
      <c r="A158" s="103" t="s">
        <v>991</v>
      </c>
      <c r="B158" s="103"/>
    </row>
    <row r="159" spans="1:2" x14ac:dyDescent="0.25">
      <c r="A159" s="103" t="s">
        <v>1183</v>
      </c>
      <c r="B159" s="103"/>
    </row>
    <row r="160" spans="1:2" x14ac:dyDescent="0.25">
      <c r="A160" s="103" t="s">
        <v>1234</v>
      </c>
      <c r="B160" s="103"/>
    </row>
    <row r="161" spans="1:2" x14ac:dyDescent="0.25">
      <c r="A161" s="103" t="s">
        <v>1174</v>
      </c>
      <c r="B161" s="103"/>
    </row>
    <row r="162" spans="1:2" x14ac:dyDescent="0.25">
      <c r="A162" s="103" t="s">
        <v>664</v>
      </c>
      <c r="B162" s="103"/>
    </row>
    <row r="163" spans="1:2" x14ac:dyDescent="0.25">
      <c r="A163" s="103" t="s">
        <v>990</v>
      </c>
      <c r="B163" s="103"/>
    </row>
    <row r="164" spans="1:2" x14ac:dyDescent="0.25">
      <c r="A164" s="103" t="s">
        <v>929</v>
      </c>
      <c r="B164" s="103"/>
    </row>
    <row r="165" spans="1:2" x14ac:dyDescent="0.25">
      <c r="A165" s="103" t="s">
        <v>989</v>
      </c>
      <c r="B165" s="103"/>
    </row>
    <row r="166" spans="1:2" x14ac:dyDescent="0.25">
      <c r="A166" s="103" t="s">
        <v>1102</v>
      </c>
      <c r="B166" s="103"/>
    </row>
    <row r="167" spans="1:2" x14ac:dyDescent="0.25">
      <c r="A167" s="103" t="s">
        <v>840</v>
      </c>
      <c r="B167" s="103"/>
    </row>
    <row r="168" spans="1:2" x14ac:dyDescent="0.25">
      <c r="A168" s="103" t="s">
        <v>1101</v>
      </c>
      <c r="B168" s="103"/>
    </row>
    <row r="169" spans="1:2" x14ac:dyDescent="0.25">
      <c r="A169" s="103" t="s">
        <v>1100</v>
      </c>
      <c r="B169" s="103"/>
    </row>
    <row r="170" spans="1:2" x14ac:dyDescent="0.25">
      <c r="A170" s="103" t="s">
        <v>652</v>
      </c>
      <c r="B170" s="103"/>
    </row>
    <row r="171" spans="1:2" x14ac:dyDescent="0.25">
      <c r="A171" s="103" t="s">
        <v>848</v>
      </c>
      <c r="B171" s="103"/>
    </row>
    <row r="172" spans="1:2" x14ac:dyDescent="0.25">
      <c r="A172" s="103" t="s">
        <v>1016</v>
      </c>
      <c r="B172" s="103"/>
    </row>
    <row r="173" spans="1:2" x14ac:dyDescent="0.25">
      <c r="A173" s="103" t="s">
        <v>915</v>
      </c>
      <c r="B173" s="103"/>
    </row>
    <row r="174" spans="1:2" x14ac:dyDescent="0.25">
      <c r="A174" s="103" t="s">
        <v>1002</v>
      </c>
      <c r="B174" s="103"/>
    </row>
    <row r="175" spans="1:2" x14ac:dyDescent="0.25">
      <c r="A175" s="103" t="s">
        <v>1015</v>
      </c>
      <c r="B175" s="103"/>
    </row>
    <row r="176" spans="1:2" x14ac:dyDescent="0.25">
      <c r="A176" s="103" t="s">
        <v>1216</v>
      </c>
      <c r="B176" s="103"/>
    </row>
    <row r="177" spans="1:2" x14ac:dyDescent="0.25">
      <c r="A177" s="103" t="s">
        <v>870</v>
      </c>
      <c r="B177" s="103"/>
    </row>
    <row r="178" spans="1:2" x14ac:dyDescent="0.25">
      <c r="A178" s="103" t="s">
        <v>847</v>
      </c>
      <c r="B178" s="103"/>
    </row>
    <row r="179" spans="1:2" x14ac:dyDescent="0.25">
      <c r="A179" s="103" t="s">
        <v>1025</v>
      </c>
      <c r="B179" s="103"/>
    </row>
    <row r="180" spans="1:2" x14ac:dyDescent="0.25">
      <c r="A180" s="103" t="s">
        <v>859</v>
      </c>
      <c r="B180" s="103"/>
    </row>
    <row r="181" spans="1:2" x14ac:dyDescent="0.25">
      <c r="A181" s="103" t="s">
        <v>1137</v>
      </c>
      <c r="B181" s="103"/>
    </row>
    <row r="182" spans="1:2" x14ac:dyDescent="0.25">
      <c r="A182" s="103" t="s">
        <v>1099</v>
      </c>
      <c r="B182" s="103"/>
    </row>
    <row r="183" spans="1:2" x14ac:dyDescent="0.25">
      <c r="A183" s="103" t="s">
        <v>1098</v>
      </c>
      <c r="B183" s="103"/>
    </row>
    <row r="184" spans="1:2" x14ac:dyDescent="0.25">
      <c r="A184" s="103" t="s">
        <v>1233</v>
      </c>
      <c r="B184" s="103"/>
    </row>
    <row r="185" spans="1:2" x14ac:dyDescent="0.25">
      <c r="A185" s="103" t="s">
        <v>799</v>
      </c>
      <c r="B185" s="103"/>
    </row>
    <row r="186" spans="1:2" x14ac:dyDescent="0.25">
      <c r="A186" s="103" t="s">
        <v>948</v>
      </c>
      <c r="B186" s="103"/>
    </row>
    <row r="187" spans="1:2" x14ac:dyDescent="0.25">
      <c r="A187" s="103" t="s">
        <v>1205</v>
      </c>
      <c r="B187" s="103"/>
    </row>
    <row r="188" spans="1:2" x14ac:dyDescent="0.25">
      <c r="A188" s="103" t="s">
        <v>1097</v>
      </c>
      <c r="B188" s="103"/>
    </row>
    <row r="189" spans="1:2" x14ac:dyDescent="0.25">
      <c r="A189" s="103" t="s">
        <v>914</v>
      </c>
      <c r="B189" s="103"/>
    </row>
    <row r="190" spans="1:2" x14ac:dyDescent="0.25">
      <c r="A190" s="103" t="s">
        <v>1096</v>
      </c>
      <c r="B190" s="103"/>
    </row>
    <row r="191" spans="1:2" x14ac:dyDescent="0.25">
      <c r="A191" s="103" t="s">
        <v>913</v>
      </c>
      <c r="B191" s="103"/>
    </row>
    <row r="192" spans="1:2" x14ac:dyDescent="0.25">
      <c r="A192" s="103" t="s">
        <v>1329</v>
      </c>
      <c r="B192" s="103"/>
    </row>
    <row r="193" spans="1:2" x14ac:dyDescent="0.25">
      <c r="A193" s="103" t="s">
        <v>925</v>
      </c>
      <c r="B193" s="103"/>
    </row>
    <row r="194" spans="1:2" x14ac:dyDescent="0.25">
      <c r="A194" s="103" t="s">
        <v>1157</v>
      </c>
      <c r="B194" s="103"/>
    </row>
    <row r="195" spans="1:2" x14ac:dyDescent="0.25">
      <c r="A195" s="103" t="s">
        <v>792</v>
      </c>
      <c r="B195" s="103"/>
    </row>
    <row r="196" spans="1:2" x14ac:dyDescent="0.25">
      <c r="A196" s="103" t="s">
        <v>643</v>
      </c>
      <c r="B196" s="103"/>
    </row>
    <row r="197" spans="1:2" x14ac:dyDescent="0.25">
      <c r="A197" s="103" t="s">
        <v>988</v>
      </c>
      <c r="B197" s="103"/>
    </row>
    <row r="198" spans="1:2" x14ac:dyDescent="0.25">
      <c r="A198" s="103" t="s">
        <v>1095</v>
      </c>
      <c r="B198" s="103"/>
    </row>
    <row r="199" spans="1:2" x14ac:dyDescent="0.25">
      <c r="A199" s="103" t="s">
        <v>1182</v>
      </c>
      <c r="B199" s="103"/>
    </row>
    <row r="200" spans="1:2" x14ac:dyDescent="0.25">
      <c r="A200" s="103" t="s">
        <v>1156</v>
      </c>
      <c r="B200" s="103"/>
    </row>
    <row r="201" spans="1:2" x14ac:dyDescent="0.25">
      <c r="A201" s="103" t="s">
        <v>892</v>
      </c>
      <c r="B201" s="103"/>
    </row>
    <row r="202" spans="1:2" x14ac:dyDescent="0.25">
      <c r="A202" s="103" t="s">
        <v>633</v>
      </c>
      <c r="B202" s="103"/>
    </row>
    <row r="203" spans="1:2" x14ac:dyDescent="0.25">
      <c r="A203" s="103" t="s">
        <v>947</v>
      </c>
      <c r="B203" s="103"/>
    </row>
    <row r="204" spans="1:2" x14ac:dyDescent="0.25">
      <c r="A204" s="103" t="s">
        <v>946</v>
      </c>
      <c r="B204" s="103"/>
    </row>
    <row r="205" spans="1:2" x14ac:dyDescent="0.25">
      <c r="A205" s="103" t="s">
        <v>1094</v>
      </c>
      <c r="B205" s="101"/>
    </row>
    <row r="206" spans="1:2" x14ac:dyDescent="0.25">
      <c r="A206" s="103" t="s">
        <v>1093</v>
      </c>
      <c r="B206" s="321"/>
    </row>
    <row r="207" spans="1:2" x14ac:dyDescent="0.25">
      <c r="A207" s="103" t="s">
        <v>1152</v>
      </c>
      <c r="B207" s="321"/>
    </row>
    <row r="208" spans="1:2" x14ac:dyDescent="0.25">
      <c r="A208" s="103" t="s">
        <v>1223</v>
      </c>
      <c r="B208" s="321"/>
    </row>
    <row r="209" spans="1:2" x14ac:dyDescent="0.25">
      <c r="A209" s="103" t="s">
        <v>987</v>
      </c>
      <c r="B209" s="321"/>
    </row>
    <row r="210" spans="1:2" x14ac:dyDescent="0.25">
      <c r="A210" s="103" t="s">
        <v>1092</v>
      </c>
      <c r="B210" s="101"/>
    </row>
    <row r="211" spans="1:2" x14ac:dyDescent="0.25">
      <c r="A211" s="103" t="s">
        <v>928</v>
      </c>
      <c r="B211" s="321"/>
    </row>
    <row r="212" spans="1:2" x14ac:dyDescent="0.25">
      <c r="A212" s="103" t="s">
        <v>1222</v>
      </c>
      <c r="B212" s="321"/>
    </row>
    <row r="213" spans="1:2" x14ac:dyDescent="0.25">
      <c r="A213" s="103" t="s">
        <v>1346</v>
      </c>
      <c r="B213" s="321"/>
    </row>
    <row r="214" spans="1:2" x14ac:dyDescent="0.25">
      <c r="A214" s="103" t="s">
        <v>1181</v>
      </c>
      <c r="B214" s="321"/>
    </row>
    <row r="215" spans="1:2" x14ac:dyDescent="0.25">
      <c r="A215" s="103" t="s">
        <v>624</v>
      </c>
      <c r="B215" s="101"/>
    </row>
    <row r="216" spans="1:2" x14ac:dyDescent="0.25">
      <c r="A216" s="103" t="s">
        <v>1014</v>
      </c>
      <c r="B216" s="321"/>
    </row>
    <row r="217" spans="1:2" x14ac:dyDescent="0.25">
      <c r="A217" s="103" t="s">
        <v>611</v>
      </c>
      <c r="B217" s="321"/>
    </row>
    <row r="218" spans="1:2" x14ac:dyDescent="0.25">
      <c r="A218" s="103" t="s">
        <v>1180</v>
      </c>
      <c r="B218" s="321"/>
    </row>
    <row r="219" spans="1:2" x14ac:dyDescent="0.25">
      <c r="A219" s="103" t="s">
        <v>1091</v>
      </c>
      <c r="B219" s="321"/>
    </row>
    <row r="220" spans="1:2" x14ac:dyDescent="0.25">
      <c r="A220" s="103" t="s">
        <v>986</v>
      </c>
      <c r="B220" s="103"/>
    </row>
    <row r="221" spans="1:2" x14ac:dyDescent="0.25">
      <c r="A221" s="103" t="s">
        <v>1090</v>
      </c>
      <c r="B221" s="103"/>
    </row>
    <row r="222" spans="1:2" x14ac:dyDescent="0.25">
      <c r="A222" s="103" t="s">
        <v>891</v>
      </c>
      <c r="B222" s="103"/>
    </row>
    <row r="223" spans="1:2" x14ac:dyDescent="0.25">
      <c r="A223" s="103" t="s">
        <v>1089</v>
      </c>
      <c r="B223" s="103"/>
    </row>
    <row r="224" spans="1:2" x14ac:dyDescent="0.25">
      <c r="A224" s="103" t="s">
        <v>985</v>
      </c>
      <c r="B224" s="103"/>
    </row>
    <row r="225" spans="1:2" x14ac:dyDescent="0.25">
      <c r="A225" s="103" t="s">
        <v>1088</v>
      </c>
      <c r="B225" s="103"/>
    </row>
    <row r="226" spans="1:2" x14ac:dyDescent="0.25">
      <c r="A226" s="103" t="s">
        <v>945</v>
      </c>
      <c r="B226" s="103"/>
    </row>
    <row r="227" spans="1:2" x14ac:dyDescent="0.25">
      <c r="A227" s="103" t="s">
        <v>1087</v>
      </c>
      <c r="B227" s="103"/>
    </row>
    <row r="228" spans="1:2" x14ac:dyDescent="0.25">
      <c r="A228" s="103" t="s">
        <v>1204</v>
      </c>
      <c r="B228" s="103"/>
    </row>
    <row r="229" spans="1:2" x14ac:dyDescent="0.25">
      <c r="A229" s="103" t="s">
        <v>984</v>
      </c>
      <c r="B229" s="103"/>
    </row>
    <row r="230" spans="1:2" x14ac:dyDescent="0.25">
      <c r="A230" s="103" t="s">
        <v>983</v>
      </c>
      <c r="B230" s="103"/>
    </row>
    <row r="231" spans="1:2" x14ac:dyDescent="0.25">
      <c r="A231" s="103" t="s">
        <v>982</v>
      </c>
      <c r="B231" s="103"/>
    </row>
    <row r="232" spans="1:2" x14ac:dyDescent="0.25">
      <c r="A232" s="103" t="s">
        <v>981</v>
      </c>
      <c r="B232" s="103"/>
    </row>
    <row r="233" spans="1:2" x14ac:dyDescent="0.25">
      <c r="A233" s="103" t="s">
        <v>607</v>
      </c>
      <c r="B233" s="103"/>
    </row>
    <row r="234" spans="1:2" x14ac:dyDescent="0.25">
      <c r="A234" s="103" t="s">
        <v>944</v>
      </c>
      <c r="B234" s="103"/>
    </row>
    <row r="235" spans="1:2" x14ac:dyDescent="0.25">
      <c r="A235" s="103" t="s">
        <v>980</v>
      </c>
      <c r="B235" s="103"/>
    </row>
    <row r="236" spans="1:2" x14ac:dyDescent="0.25">
      <c r="A236" s="103" t="s">
        <v>1132</v>
      </c>
      <c r="B236" s="103"/>
    </row>
    <row r="237" spans="1:2" x14ac:dyDescent="0.25">
      <c r="A237" s="103" t="s">
        <v>1086</v>
      </c>
      <c r="B237" s="103"/>
    </row>
    <row r="238" spans="1:2" x14ac:dyDescent="0.25">
      <c r="A238" s="103" t="s">
        <v>1085</v>
      </c>
      <c r="B238" s="103"/>
    </row>
    <row r="239" spans="1:2" x14ac:dyDescent="0.25">
      <c r="A239" s="103" t="s">
        <v>1038</v>
      </c>
      <c r="B239" s="103"/>
    </row>
    <row r="240" spans="1:2" x14ac:dyDescent="0.25">
      <c r="A240" s="103" t="s">
        <v>604</v>
      </c>
      <c r="B240" s="103"/>
    </row>
    <row r="241" spans="1:2" x14ac:dyDescent="0.25">
      <c r="A241" s="103" t="s">
        <v>880</v>
      </c>
      <c r="B241" s="103"/>
    </row>
    <row r="242" spans="1:2" x14ac:dyDescent="0.25">
      <c r="A242" s="103" t="s">
        <v>1084</v>
      </c>
      <c r="B242" s="103"/>
    </row>
    <row r="243" spans="1:2" x14ac:dyDescent="0.25">
      <c r="A243" s="103" t="s">
        <v>890</v>
      </c>
      <c r="B243" s="103"/>
    </row>
    <row r="244" spans="1:2" x14ac:dyDescent="0.25">
      <c r="A244" s="103" t="s">
        <v>1135</v>
      </c>
      <c r="B244" s="103"/>
    </row>
    <row r="245" spans="1:2" x14ac:dyDescent="0.25">
      <c r="A245" s="103" t="s">
        <v>962</v>
      </c>
      <c r="B245" s="103"/>
    </row>
    <row r="246" spans="1:2" x14ac:dyDescent="0.25">
      <c r="A246" s="103" t="s">
        <v>774</v>
      </c>
      <c r="B246" s="103"/>
    </row>
    <row r="247" spans="1:2" x14ac:dyDescent="0.25">
      <c r="A247" s="103" t="s">
        <v>783</v>
      </c>
      <c r="B247" s="103"/>
    </row>
    <row r="248" spans="1:2" x14ac:dyDescent="0.25">
      <c r="A248" s="103" t="s">
        <v>1232</v>
      </c>
      <c r="B248" s="103"/>
    </row>
    <row r="249" spans="1:2" x14ac:dyDescent="0.25">
      <c r="A249" s="103" t="s">
        <v>1024</v>
      </c>
      <c r="B249" s="103"/>
    </row>
    <row r="250" spans="1:2" x14ac:dyDescent="0.25">
      <c r="A250" s="103" t="s">
        <v>879</v>
      </c>
      <c r="B250" s="103"/>
    </row>
    <row r="251" spans="1:2" x14ac:dyDescent="0.25">
      <c r="A251" s="103" t="s">
        <v>912</v>
      </c>
      <c r="B251" s="103"/>
    </row>
    <row r="252" spans="1:2" x14ac:dyDescent="0.25">
      <c r="A252" s="103" t="s">
        <v>1083</v>
      </c>
      <c r="B252" s="103"/>
    </row>
    <row r="253" spans="1:2" x14ac:dyDescent="0.25">
      <c r="A253" s="103" t="s">
        <v>846</v>
      </c>
      <c r="B253" s="103"/>
    </row>
    <row r="254" spans="1:2" x14ac:dyDescent="0.25">
      <c r="A254" s="103" t="s">
        <v>1082</v>
      </c>
      <c r="B254" s="103"/>
    </row>
    <row r="255" spans="1:2" x14ac:dyDescent="0.25">
      <c r="A255" s="103" t="s">
        <v>1322</v>
      </c>
      <c r="B255" s="103"/>
    </row>
    <row r="256" spans="1:2" x14ac:dyDescent="0.25">
      <c r="A256" s="103" t="s">
        <v>979</v>
      </c>
      <c r="B256" s="103"/>
    </row>
    <row r="257" spans="1:2" x14ac:dyDescent="0.25">
      <c r="A257" s="103" t="s">
        <v>839</v>
      </c>
      <c r="B257" s="103"/>
    </row>
    <row r="258" spans="1:2" x14ac:dyDescent="0.25">
      <c r="A258" s="103" t="s">
        <v>1332</v>
      </c>
      <c r="B258" s="103"/>
    </row>
    <row r="259" spans="1:2" x14ac:dyDescent="0.25">
      <c r="A259" s="103" t="s">
        <v>1043</v>
      </c>
      <c r="B259" s="103"/>
    </row>
    <row r="260" spans="1:2" x14ac:dyDescent="0.25">
      <c r="A260" s="103" t="s">
        <v>552</v>
      </c>
      <c r="B260" s="103"/>
    </row>
    <row r="261" spans="1:2" x14ac:dyDescent="0.25">
      <c r="A261" s="103" t="s">
        <v>1023</v>
      </c>
      <c r="B261" s="103"/>
    </row>
    <row r="262" spans="1:2" x14ac:dyDescent="0.25">
      <c r="A262" s="103" t="s">
        <v>1333</v>
      </c>
      <c r="B262" s="103"/>
    </row>
    <row r="263" spans="1:2" x14ac:dyDescent="0.25">
      <c r="A263" s="103" t="s">
        <v>820</v>
      </c>
      <c r="B263" s="103"/>
    </row>
    <row r="264" spans="1:2" x14ac:dyDescent="0.25">
      <c r="A264" s="103" t="s">
        <v>1081</v>
      </c>
      <c r="B264" s="103"/>
    </row>
    <row r="265" spans="1:2" x14ac:dyDescent="0.25">
      <c r="A265" s="103" t="s">
        <v>1040</v>
      </c>
      <c r="B265" s="103"/>
    </row>
    <row r="266" spans="1:2" x14ac:dyDescent="0.25">
      <c r="A266" s="103" t="s">
        <v>509</v>
      </c>
      <c r="B266" s="103"/>
    </row>
    <row r="267" spans="1:2" x14ac:dyDescent="0.25">
      <c r="A267" s="103" t="s">
        <v>1080</v>
      </c>
      <c r="B267" s="103"/>
    </row>
    <row r="268" spans="1:2" x14ac:dyDescent="0.25">
      <c r="A268" s="103" t="s">
        <v>1320</v>
      </c>
      <c r="B268" s="103"/>
    </row>
    <row r="269" spans="1:2" x14ac:dyDescent="0.25">
      <c r="A269" s="103" t="s">
        <v>1079</v>
      </c>
      <c r="B269" s="103"/>
    </row>
    <row r="270" spans="1:2" x14ac:dyDescent="0.25">
      <c r="A270" s="103" t="s">
        <v>878</v>
      </c>
      <c r="B270" s="103"/>
    </row>
    <row r="271" spans="1:2" x14ac:dyDescent="0.25">
      <c r="A271" s="103" t="s">
        <v>1147</v>
      </c>
      <c r="B271" s="103"/>
    </row>
    <row r="272" spans="1:2" x14ac:dyDescent="0.25">
      <c r="A272" s="103" t="s">
        <v>503</v>
      </c>
      <c r="B272" s="103"/>
    </row>
    <row r="273" spans="1:2" x14ac:dyDescent="0.25">
      <c r="A273" s="103" t="s">
        <v>1013</v>
      </c>
      <c r="B273" s="103"/>
    </row>
    <row r="274" spans="1:2" x14ac:dyDescent="0.25">
      <c r="A274" s="103" t="s">
        <v>1337</v>
      </c>
      <c r="B274" s="101"/>
    </row>
    <row r="275" spans="1:2" x14ac:dyDescent="0.25">
      <c r="A275" s="103" t="s">
        <v>1203</v>
      </c>
      <c r="B275" s="321"/>
    </row>
    <row r="276" spans="1:2" x14ac:dyDescent="0.25">
      <c r="A276" s="103" t="s">
        <v>751</v>
      </c>
      <c r="B276" s="321"/>
    </row>
    <row r="277" spans="1:2" x14ac:dyDescent="0.25">
      <c r="A277" s="103" t="s">
        <v>1078</v>
      </c>
      <c r="B277" s="321"/>
    </row>
    <row r="278" spans="1:2" x14ac:dyDescent="0.25">
      <c r="A278" s="103" t="s">
        <v>1314</v>
      </c>
      <c r="B278" s="321"/>
    </row>
    <row r="279" spans="1:2" x14ac:dyDescent="0.25">
      <c r="A279" s="103" t="s">
        <v>493</v>
      </c>
      <c r="B279" s="103"/>
    </row>
    <row r="280" spans="1:2" x14ac:dyDescent="0.25">
      <c r="A280" s="103" t="s">
        <v>1179</v>
      </c>
      <c r="B280" s="103"/>
    </row>
    <row r="281" spans="1:2" x14ac:dyDescent="0.25">
      <c r="A281" s="103" t="s">
        <v>943</v>
      </c>
      <c r="B281" s="103"/>
    </row>
    <row r="282" spans="1:2" x14ac:dyDescent="0.25">
      <c r="A282" s="103" t="s">
        <v>858</v>
      </c>
      <c r="B282" s="103"/>
    </row>
    <row r="283" spans="1:2" x14ac:dyDescent="0.25">
      <c r="A283" s="103" t="s">
        <v>1022</v>
      </c>
      <c r="B283" s="103"/>
    </row>
    <row r="284" spans="1:2" x14ac:dyDescent="0.25">
      <c r="A284" s="103" t="s">
        <v>481</v>
      </c>
      <c r="B284" s="103"/>
    </row>
    <row r="285" spans="1:2" x14ac:dyDescent="0.25">
      <c r="A285" s="103" t="s">
        <v>1037</v>
      </c>
      <c r="B285" s="103"/>
    </row>
    <row r="286" spans="1:2" x14ac:dyDescent="0.25">
      <c r="A286" s="103" t="s">
        <v>857</v>
      </c>
      <c r="B286" s="103"/>
    </row>
    <row r="287" spans="1:2" x14ac:dyDescent="0.25">
      <c r="A287" s="103" t="s">
        <v>838</v>
      </c>
      <c r="B287" s="103"/>
    </row>
    <row r="288" spans="1:2" x14ac:dyDescent="0.25">
      <c r="A288" s="103" t="s">
        <v>978</v>
      </c>
      <c r="B288" s="103"/>
    </row>
    <row r="289" spans="1:2" x14ac:dyDescent="0.25">
      <c r="A289" s="103" t="s">
        <v>791</v>
      </c>
      <c r="B289" s="103"/>
    </row>
    <row r="290" spans="1:2" x14ac:dyDescent="0.25">
      <c r="A290" s="103" t="s">
        <v>477</v>
      </c>
      <c r="B290" s="103"/>
    </row>
    <row r="291" spans="1:2" x14ac:dyDescent="0.25">
      <c r="A291" s="103" t="s">
        <v>474</v>
      </c>
      <c r="B291" s="103"/>
    </row>
    <row r="292" spans="1:2" x14ac:dyDescent="0.25">
      <c r="A292" s="103" t="s">
        <v>1077</v>
      </c>
      <c r="B292" s="103"/>
    </row>
    <row r="293" spans="1:2" x14ac:dyDescent="0.25">
      <c r="A293" s="103" t="s">
        <v>815</v>
      </c>
      <c r="B293" s="103"/>
    </row>
    <row r="294" spans="1:2" x14ac:dyDescent="0.25">
      <c r="A294" s="103" t="s">
        <v>911</v>
      </c>
      <c r="B294" s="103"/>
    </row>
    <row r="295" spans="1:2" x14ac:dyDescent="0.25">
      <c r="A295" s="103" t="s">
        <v>837</v>
      </c>
      <c r="B295" s="103"/>
    </row>
    <row r="296" spans="1:2" x14ac:dyDescent="0.25">
      <c r="A296" s="103" t="s">
        <v>1076</v>
      </c>
      <c r="B296" s="103"/>
    </row>
    <row r="297" spans="1:2" x14ac:dyDescent="0.25">
      <c r="A297" s="103" t="s">
        <v>1008</v>
      </c>
      <c r="B297" s="103"/>
    </row>
    <row r="298" spans="1:2" x14ac:dyDescent="0.25">
      <c r="A298" s="103" t="s">
        <v>467</v>
      </c>
      <c r="B298" s="103"/>
    </row>
    <row r="299" spans="1:2" x14ac:dyDescent="0.25">
      <c r="A299" s="103" t="s">
        <v>1075</v>
      </c>
      <c r="B299" s="103"/>
    </row>
    <row r="300" spans="1:2" x14ac:dyDescent="0.25">
      <c r="A300" s="103" t="s">
        <v>765</v>
      </c>
      <c r="B300" s="103"/>
    </row>
    <row r="301" spans="1:2" x14ac:dyDescent="0.25">
      <c r="A301" s="103" t="s">
        <v>1202</v>
      </c>
      <c r="B301" s="103"/>
    </row>
    <row r="302" spans="1:2" x14ac:dyDescent="0.25">
      <c r="A302" s="103" t="s">
        <v>942</v>
      </c>
      <c r="B302" s="101"/>
    </row>
    <row r="303" spans="1:2" x14ac:dyDescent="0.25">
      <c r="A303" s="103" t="s">
        <v>836</v>
      </c>
      <c r="B303" s="321"/>
    </row>
    <row r="304" spans="1:2" x14ac:dyDescent="0.25">
      <c r="A304" s="103" t="s">
        <v>869</v>
      </c>
      <c r="B304" s="321"/>
    </row>
    <row r="305" spans="1:2" x14ac:dyDescent="0.25">
      <c r="A305" s="103" t="s">
        <v>814</v>
      </c>
      <c r="B305" s="321"/>
    </row>
    <row r="306" spans="1:2" x14ac:dyDescent="0.25">
      <c r="A306" s="103" t="s">
        <v>835</v>
      </c>
      <c r="B306" s="321"/>
    </row>
    <row r="307" spans="1:2" x14ac:dyDescent="0.25">
      <c r="A307" s="103" t="s">
        <v>941</v>
      </c>
      <c r="B307" s="103"/>
    </row>
    <row r="308" spans="1:2" x14ac:dyDescent="0.25">
      <c r="A308" s="103" t="s">
        <v>1003</v>
      </c>
      <c r="B308" s="103"/>
    </row>
    <row r="309" spans="1:2" x14ac:dyDescent="0.25">
      <c r="A309" s="103" t="s">
        <v>457</v>
      </c>
      <c r="B309" s="103"/>
    </row>
    <row r="310" spans="1:2" x14ac:dyDescent="0.25">
      <c r="A310" s="103" t="s">
        <v>889</v>
      </c>
      <c r="B310" s="103"/>
    </row>
    <row r="311" spans="1:2" x14ac:dyDescent="0.25">
      <c r="A311" s="103" t="s">
        <v>910</v>
      </c>
      <c r="B311" s="103"/>
    </row>
    <row r="312" spans="1:2" x14ac:dyDescent="0.25">
      <c r="A312" s="103" t="s">
        <v>1001</v>
      </c>
      <c r="B312" s="103"/>
    </row>
    <row r="313" spans="1:2" x14ac:dyDescent="0.25">
      <c r="A313" s="103" t="s">
        <v>452</v>
      </c>
      <c r="B313" s="103"/>
    </row>
    <row r="314" spans="1:2" x14ac:dyDescent="0.25">
      <c r="A314" s="103" t="s">
        <v>1231</v>
      </c>
      <c r="B314" s="103"/>
    </row>
    <row r="315" spans="1:2" x14ac:dyDescent="0.25">
      <c r="A315" s="103" t="s">
        <v>790</v>
      </c>
      <c r="B315" s="101"/>
    </row>
    <row r="316" spans="1:2" x14ac:dyDescent="0.25">
      <c r="A316" s="103" t="s">
        <v>977</v>
      </c>
      <c r="B316" s="321"/>
    </row>
    <row r="317" spans="1:2" x14ac:dyDescent="0.25">
      <c r="A317" s="103" t="s">
        <v>940</v>
      </c>
      <c r="B317" s="321"/>
    </row>
    <row r="318" spans="1:2" x14ac:dyDescent="0.25">
      <c r="A318" s="103" t="s">
        <v>1074</v>
      </c>
      <c r="B318" s="321"/>
    </row>
    <row r="319" spans="1:2" x14ac:dyDescent="0.25">
      <c r="A319" s="103" t="s">
        <v>1036</v>
      </c>
      <c r="B319" s="103"/>
    </row>
    <row r="320" spans="1:2" x14ac:dyDescent="0.25">
      <c r="A320" s="103" t="s">
        <v>789</v>
      </c>
      <c r="B320" s="103"/>
    </row>
    <row r="321" spans="1:2" x14ac:dyDescent="0.25">
      <c r="A321" s="103" t="s">
        <v>1230</v>
      </c>
      <c r="B321" s="103"/>
    </row>
    <row r="322" spans="1:2" x14ac:dyDescent="0.25">
      <c r="A322" s="103" t="s">
        <v>1201</v>
      </c>
      <c r="B322" s="103"/>
    </row>
    <row r="323" spans="1:2" x14ac:dyDescent="0.25">
      <c r="A323" s="103" t="s">
        <v>888</v>
      </c>
      <c r="B323" s="103"/>
    </row>
    <row r="324" spans="1:2" x14ac:dyDescent="0.25">
      <c r="A324" s="103" t="s">
        <v>764</v>
      </c>
      <c r="B324" s="103"/>
    </row>
    <row r="325" spans="1:2" x14ac:dyDescent="0.25">
      <c r="A325" s="103" t="s">
        <v>909</v>
      </c>
      <c r="B325" s="103"/>
    </row>
    <row r="326" spans="1:2" x14ac:dyDescent="0.25">
      <c r="A326" s="103" t="s">
        <v>966</v>
      </c>
      <c r="B326" s="103"/>
    </row>
    <row r="327" spans="1:2" x14ac:dyDescent="0.25">
      <c r="A327" s="103" t="s">
        <v>426</v>
      </c>
      <c r="B327" s="103"/>
    </row>
    <row r="328" spans="1:2" x14ac:dyDescent="0.25">
      <c r="A328" s="103" t="s">
        <v>1178</v>
      </c>
      <c r="B328" s="103"/>
    </row>
    <row r="329" spans="1:2" x14ac:dyDescent="0.25">
      <c r="A329" s="103" t="s">
        <v>1200</v>
      </c>
      <c r="B329" s="103"/>
    </row>
    <row r="330" spans="1:2" x14ac:dyDescent="0.25">
      <c r="A330" s="103" t="s">
        <v>1172</v>
      </c>
      <c r="B330" s="103"/>
    </row>
    <row r="331" spans="1:2" x14ac:dyDescent="0.25">
      <c r="A331" s="103" t="s">
        <v>1215</v>
      </c>
      <c r="B331" s="103"/>
    </row>
    <row r="332" spans="1:2" x14ac:dyDescent="0.25">
      <c r="A332" s="103" t="s">
        <v>763</v>
      </c>
      <c r="B332" s="103"/>
    </row>
    <row r="333" spans="1:2" x14ac:dyDescent="0.25">
      <c r="A333" s="103" t="s">
        <v>1012</v>
      </c>
      <c r="B333" s="103"/>
    </row>
    <row r="334" spans="1:2" x14ac:dyDescent="0.25">
      <c r="A334" s="103" t="s">
        <v>856</v>
      </c>
      <c r="B334" s="103"/>
    </row>
    <row r="335" spans="1:2" x14ac:dyDescent="0.25">
      <c r="A335" s="103" t="s">
        <v>939</v>
      </c>
      <c r="B335" s="103"/>
    </row>
    <row r="336" spans="1:2" x14ac:dyDescent="0.25">
      <c r="A336" s="103" t="s">
        <v>938</v>
      </c>
      <c r="B336" s="103"/>
    </row>
    <row r="337" spans="1:2" x14ac:dyDescent="0.25">
      <c r="A337" s="103" t="s">
        <v>1073</v>
      </c>
      <c r="B337" s="103"/>
    </row>
    <row r="338" spans="1:2" x14ac:dyDescent="0.25">
      <c r="A338" s="103" t="s">
        <v>834</v>
      </c>
      <c r="B338" s="103"/>
    </row>
    <row r="339" spans="1:2" x14ac:dyDescent="0.25">
      <c r="A339" s="103" t="s">
        <v>1072</v>
      </c>
      <c r="B339" s="103"/>
    </row>
    <row r="340" spans="1:2" x14ac:dyDescent="0.25">
      <c r="A340" s="103" t="s">
        <v>1312</v>
      </c>
      <c r="B340" s="103"/>
    </row>
    <row r="341" spans="1:2" x14ac:dyDescent="0.25">
      <c r="A341" s="103" t="s">
        <v>1071</v>
      </c>
      <c r="B341" s="103"/>
    </row>
    <row r="342" spans="1:2" x14ac:dyDescent="0.25">
      <c r="A342" s="103" t="s">
        <v>1177</v>
      </c>
      <c r="B342" s="103"/>
    </row>
    <row r="343" spans="1:2" x14ac:dyDescent="0.25">
      <c r="A343" s="103" t="s">
        <v>1070</v>
      </c>
      <c r="B343" s="103"/>
    </row>
    <row r="344" spans="1:2" x14ac:dyDescent="0.25">
      <c r="A344" s="103" t="s">
        <v>868</v>
      </c>
      <c r="B344" s="103"/>
    </row>
    <row r="345" spans="1:2" x14ac:dyDescent="0.25">
      <c r="A345" s="103" t="s">
        <v>788</v>
      </c>
      <c r="B345" s="103"/>
    </row>
    <row r="346" spans="1:2" x14ac:dyDescent="0.25">
      <c r="A346" s="103" t="s">
        <v>937</v>
      </c>
      <c r="B346" s="103"/>
    </row>
    <row r="347" spans="1:2" x14ac:dyDescent="0.25">
      <c r="A347" s="103" t="s">
        <v>798</v>
      </c>
      <c r="B347" s="103"/>
    </row>
    <row r="348" spans="1:2" x14ac:dyDescent="0.25">
      <c r="A348" s="103" t="s">
        <v>1069</v>
      </c>
      <c r="B348" s="103"/>
    </row>
    <row r="349" spans="1:2" x14ac:dyDescent="0.25">
      <c r="A349" s="103" t="s">
        <v>1229</v>
      </c>
      <c r="B349" s="103"/>
    </row>
    <row r="350" spans="1:2" x14ac:dyDescent="0.25">
      <c r="A350" s="103" t="s">
        <v>1199</v>
      </c>
      <c r="B350" s="103"/>
    </row>
    <row r="351" spans="1:2" x14ac:dyDescent="0.25">
      <c r="A351" s="103" t="s">
        <v>867</v>
      </c>
      <c r="B351" s="103"/>
    </row>
    <row r="352" spans="1:2" x14ac:dyDescent="0.25">
      <c r="A352" s="103" t="s">
        <v>1198</v>
      </c>
      <c r="B352" s="103"/>
    </row>
    <row r="353" spans="1:2" x14ac:dyDescent="0.25">
      <c r="A353" s="103" t="s">
        <v>976</v>
      </c>
      <c r="B353" s="103"/>
    </row>
    <row r="354" spans="1:2" x14ac:dyDescent="0.25">
      <c r="A354" s="103" t="s">
        <v>410</v>
      </c>
      <c r="B354" s="103"/>
    </row>
    <row r="355" spans="1:2" x14ac:dyDescent="0.25">
      <c r="A355" s="103" t="s">
        <v>1189</v>
      </c>
      <c r="B355" s="103"/>
    </row>
    <row r="356" spans="1:2" x14ac:dyDescent="0.25">
      <c r="A356" s="103" t="s">
        <v>1197</v>
      </c>
      <c r="B356" s="101"/>
    </row>
    <row r="357" spans="1:2" x14ac:dyDescent="0.25">
      <c r="A357" s="103" t="s">
        <v>1228</v>
      </c>
      <c r="B357" s="321"/>
    </row>
    <row r="358" spans="1:2" x14ac:dyDescent="0.25">
      <c r="A358" s="103" t="s">
        <v>406</v>
      </c>
      <c r="B358" s="321"/>
    </row>
    <row r="359" spans="1:2" x14ac:dyDescent="0.25">
      <c r="A359" s="103" t="s">
        <v>1221</v>
      </c>
      <c r="B359" s="321"/>
    </row>
    <row r="360" spans="1:2" x14ac:dyDescent="0.25">
      <c r="A360" s="103" t="s">
        <v>1031</v>
      </c>
      <c r="B360" s="103"/>
    </row>
    <row r="361" spans="1:2" x14ac:dyDescent="0.25">
      <c r="A361" s="103" t="s">
        <v>1068</v>
      </c>
      <c r="B361" s="103"/>
    </row>
    <row r="362" spans="1:2" x14ac:dyDescent="0.25">
      <c r="A362" s="103" t="s">
        <v>762</v>
      </c>
      <c r="B362" s="103"/>
    </row>
    <row r="363" spans="1:2" x14ac:dyDescent="0.25">
      <c r="A363" s="103" t="s">
        <v>773</v>
      </c>
      <c r="B363" s="103"/>
    </row>
    <row r="364" spans="1:2" x14ac:dyDescent="0.25">
      <c r="A364" s="103" t="s">
        <v>957</v>
      </c>
      <c r="B364" s="103"/>
    </row>
    <row r="365" spans="1:2" x14ac:dyDescent="0.25">
      <c r="A365" s="103" t="s">
        <v>1330</v>
      </c>
      <c r="B365" s="103"/>
    </row>
    <row r="366" spans="1:2" x14ac:dyDescent="0.25">
      <c r="A366" s="103" t="s">
        <v>887</v>
      </c>
      <c r="B366" s="103"/>
    </row>
    <row r="367" spans="1:2" x14ac:dyDescent="0.25">
      <c r="A367" s="103" t="s">
        <v>927</v>
      </c>
      <c r="B367" s="103"/>
    </row>
    <row r="368" spans="1:2" x14ac:dyDescent="0.25">
      <c r="A368" s="103" t="s">
        <v>908</v>
      </c>
      <c r="B368" s="103"/>
    </row>
    <row r="369" spans="1:2" x14ac:dyDescent="0.25">
      <c r="A369" s="103" t="s">
        <v>936</v>
      </c>
      <c r="B369" s="103"/>
    </row>
    <row r="370" spans="1:2" x14ac:dyDescent="0.25">
      <c r="A370" s="103" t="s">
        <v>1067</v>
      </c>
      <c r="B370" s="103"/>
    </row>
    <row r="371" spans="1:2" x14ac:dyDescent="0.25">
      <c r="A371" s="103" t="s">
        <v>975</v>
      </c>
      <c r="B371" s="103"/>
    </row>
    <row r="372" spans="1:2" x14ac:dyDescent="0.25">
      <c r="A372" s="103" t="s">
        <v>779</v>
      </c>
      <c r="B372" s="103"/>
    </row>
    <row r="373" spans="1:2" x14ac:dyDescent="0.25">
      <c r="A373" s="103" t="s">
        <v>824</v>
      </c>
      <c r="B373" s="103"/>
    </row>
    <row r="374" spans="1:2" x14ac:dyDescent="0.25">
      <c r="A374" s="103" t="s">
        <v>907</v>
      </c>
      <c r="B374" s="103"/>
    </row>
    <row r="375" spans="1:2" x14ac:dyDescent="0.25">
      <c r="A375" s="103" t="s">
        <v>1066</v>
      </c>
      <c r="B375" s="103"/>
    </row>
    <row r="376" spans="1:2" x14ac:dyDescent="0.25">
      <c r="A376" s="103" t="s">
        <v>855</v>
      </c>
      <c r="B376" s="103"/>
    </row>
    <row r="377" spans="1:2" x14ac:dyDescent="0.25">
      <c r="A377" s="103" t="s">
        <v>1176</v>
      </c>
      <c r="B377" s="103"/>
    </row>
    <row r="378" spans="1:2" x14ac:dyDescent="0.25">
      <c r="A378" s="103" t="s">
        <v>906</v>
      </c>
      <c r="B378" s="103"/>
    </row>
    <row r="379" spans="1:2" x14ac:dyDescent="0.25">
      <c r="A379" s="103" t="s">
        <v>1196</v>
      </c>
      <c r="B379" s="103"/>
    </row>
    <row r="380" spans="1:2" x14ac:dyDescent="0.25">
      <c r="A380" s="103" t="s">
        <v>1145</v>
      </c>
      <c r="B380" s="103"/>
    </row>
    <row r="381" spans="1:2" x14ac:dyDescent="0.25">
      <c r="A381" s="103" t="s">
        <v>1164</v>
      </c>
      <c r="B381" s="103"/>
    </row>
    <row r="382" spans="1:2" x14ac:dyDescent="0.25">
      <c r="A382" s="103" t="s">
        <v>806</v>
      </c>
      <c r="B382" s="103"/>
    </row>
    <row r="383" spans="1:2" x14ac:dyDescent="0.25">
      <c r="A383" s="103" t="s">
        <v>877</v>
      </c>
      <c r="B383" s="103"/>
    </row>
    <row r="384" spans="1:2" x14ac:dyDescent="0.25">
      <c r="A384" s="103" t="s">
        <v>787</v>
      </c>
      <c r="B384" s="103"/>
    </row>
    <row r="385" spans="1:2" x14ac:dyDescent="0.25">
      <c r="A385" s="103" t="s">
        <v>933</v>
      </c>
      <c r="B385" s="103"/>
    </row>
    <row r="386" spans="1:2" x14ac:dyDescent="0.25">
      <c r="A386" s="103" t="s">
        <v>378</v>
      </c>
      <c r="B386" s="103"/>
    </row>
    <row r="387" spans="1:2" x14ac:dyDescent="0.25">
      <c r="A387" s="103" t="s">
        <v>961</v>
      </c>
      <c r="B387" s="103"/>
    </row>
    <row r="388" spans="1:2" x14ac:dyDescent="0.25">
      <c r="A388" s="103" t="s">
        <v>797</v>
      </c>
      <c r="B388" s="103"/>
    </row>
    <row r="389" spans="1:2" x14ac:dyDescent="0.25">
      <c r="A389" s="103" t="s">
        <v>1065</v>
      </c>
      <c r="B389" s="103"/>
    </row>
    <row r="390" spans="1:2" x14ac:dyDescent="0.25">
      <c r="A390" s="103" t="s">
        <v>1064</v>
      </c>
      <c r="B390" s="103"/>
    </row>
    <row r="391" spans="1:2" x14ac:dyDescent="0.25">
      <c r="A391" s="103" t="s">
        <v>1063</v>
      </c>
      <c r="B391" s="103"/>
    </row>
    <row r="392" spans="1:2" x14ac:dyDescent="0.25">
      <c r="A392" s="103" t="s">
        <v>959</v>
      </c>
      <c r="B392" s="103"/>
    </row>
    <row r="393" spans="1:2" x14ac:dyDescent="0.25">
      <c r="A393" s="103" t="s">
        <v>1317</v>
      </c>
      <c r="B393" s="103"/>
    </row>
    <row r="394" spans="1:2" x14ac:dyDescent="0.25">
      <c r="A394" s="103" t="s">
        <v>926</v>
      </c>
      <c r="B394" s="103"/>
    </row>
    <row r="395" spans="1:2" x14ac:dyDescent="0.25">
      <c r="A395" s="103" t="s">
        <v>365</v>
      </c>
      <c r="B395" s="103"/>
    </row>
    <row r="396" spans="1:2" x14ac:dyDescent="0.25">
      <c r="A396" s="103" t="s">
        <v>1011</v>
      </c>
      <c r="B396" s="103"/>
    </row>
    <row r="397" spans="1:2" x14ac:dyDescent="0.25">
      <c r="A397" s="103" t="s">
        <v>1318</v>
      </c>
      <c r="B397" s="103"/>
    </row>
    <row r="398" spans="1:2" x14ac:dyDescent="0.25">
      <c r="A398" s="103" t="s">
        <v>363</v>
      </c>
      <c r="B398" s="103"/>
    </row>
    <row r="399" spans="1:2" x14ac:dyDescent="0.25">
      <c r="A399" s="103" t="s">
        <v>901</v>
      </c>
      <c r="B399" s="103"/>
    </row>
    <row r="400" spans="1:2" x14ac:dyDescent="0.25">
      <c r="A400" s="103" t="s">
        <v>341</v>
      </c>
      <c r="B400" s="103"/>
    </row>
    <row r="401" spans="1:2" x14ac:dyDescent="0.25">
      <c r="A401" s="103" t="s">
        <v>854</v>
      </c>
      <c r="B401" s="103"/>
    </row>
    <row r="402" spans="1:2" x14ac:dyDescent="0.25">
      <c r="A402" s="103" t="s">
        <v>761</v>
      </c>
      <c r="B402" s="103"/>
    </row>
    <row r="403" spans="1:2" x14ac:dyDescent="0.25">
      <c r="A403" s="103" t="s">
        <v>853</v>
      </c>
      <c r="B403" s="103"/>
    </row>
    <row r="404" spans="1:2" x14ac:dyDescent="0.25">
      <c r="A404" s="103" t="s">
        <v>974</v>
      </c>
      <c r="B404" s="103"/>
    </row>
    <row r="405" spans="1:2" x14ac:dyDescent="0.25">
      <c r="A405" s="103" t="s">
        <v>883</v>
      </c>
      <c r="B405" s="103"/>
    </row>
    <row r="406" spans="1:2" x14ac:dyDescent="0.25">
      <c r="A406" s="103" t="s">
        <v>320</v>
      </c>
      <c r="B406" s="103"/>
    </row>
    <row r="407" spans="1:2" x14ac:dyDescent="0.25">
      <c r="A407" s="103" t="s">
        <v>1062</v>
      </c>
      <c r="B407" s="103"/>
    </row>
    <row r="408" spans="1:2" x14ac:dyDescent="0.25">
      <c r="A408" s="103" t="s">
        <v>1061</v>
      </c>
      <c r="B408" s="103"/>
    </row>
    <row r="409" spans="1:2" x14ac:dyDescent="0.25">
      <c r="A409" s="103" t="s">
        <v>747</v>
      </c>
      <c r="B409" s="103"/>
    </row>
    <row r="410" spans="1:2" x14ac:dyDescent="0.25">
      <c r="A410" s="103" t="s">
        <v>1060</v>
      </c>
      <c r="B410" s="103"/>
    </row>
    <row r="411" spans="1:2" x14ac:dyDescent="0.25">
      <c r="A411" s="103" t="s">
        <v>935</v>
      </c>
      <c r="B411" s="103"/>
    </row>
    <row r="412" spans="1:2" x14ac:dyDescent="0.25">
      <c r="A412" s="103" t="s">
        <v>875</v>
      </c>
      <c r="B412" s="103"/>
    </row>
    <row r="413" spans="1:2" x14ac:dyDescent="0.25">
      <c r="A413" s="103" t="s">
        <v>873</v>
      </c>
      <c r="B413" s="103"/>
    </row>
    <row r="414" spans="1:2" x14ac:dyDescent="0.25">
      <c r="A414" s="103" t="s">
        <v>833</v>
      </c>
      <c r="B414" s="103"/>
    </row>
    <row r="415" spans="1:2" x14ac:dyDescent="0.25">
      <c r="A415" s="103" t="s">
        <v>923</v>
      </c>
      <c r="B415" s="103"/>
    </row>
    <row r="416" spans="1:2" x14ac:dyDescent="0.25">
      <c r="A416" s="103" t="s">
        <v>973</v>
      </c>
      <c r="B416" s="101"/>
    </row>
    <row r="417" spans="1:2" x14ac:dyDescent="0.25">
      <c r="A417" s="103" t="s">
        <v>1227</v>
      </c>
      <c r="B417" s="321"/>
    </row>
    <row r="418" spans="1:2" x14ac:dyDescent="0.25">
      <c r="A418" s="103" t="s">
        <v>866</v>
      </c>
      <c r="B418" s="321"/>
    </row>
    <row r="419" spans="1:2" x14ac:dyDescent="0.25">
      <c r="A419" s="103" t="s">
        <v>294</v>
      </c>
      <c r="B419" s="321"/>
    </row>
    <row r="420" spans="1:2" x14ac:dyDescent="0.25">
      <c r="A420" s="103" t="s">
        <v>886</v>
      </c>
      <c r="B420" s="103"/>
    </row>
    <row r="421" spans="1:2" x14ac:dyDescent="0.25">
      <c r="A421" s="103" t="s">
        <v>1059</v>
      </c>
      <c r="B421" s="103"/>
    </row>
    <row r="422" spans="1:2" x14ac:dyDescent="0.25">
      <c r="A422" s="103" t="s">
        <v>851</v>
      </c>
      <c r="B422" s="103"/>
    </row>
    <row r="423" spans="1:2" x14ac:dyDescent="0.25">
      <c r="A423" s="103" t="s">
        <v>275</v>
      </c>
      <c r="B423" s="103"/>
    </row>
    <row r="424" spans="1:2" x14ac:dyDescent="0.25">
      <c r="A424" s="103" t="s">
        <v>1195</v>
      </c>
      <c r="B424" s="103"/>
    </row>
    <row r="425" spans="1:2" x14ac:dyDescent="0.25">
      <c r="A425" s="103" t="s">
        <v>1035</v>
      </c>
      <c r="B425" s="101"/>
    </row>
    <row r="426" spans="1:2" x14ac:dyDescent="0.25">
      <c r="A426" s="103" t="s">
        <v>1194</v>
      </c>
      <c r="B426" s="321"/>
    </row>
    <row r="427" spans="1:2" x14ac:dyDescent="0.25">
      <c r="A427" s="103" t="s">
        <v>1010</v>
      </c>
      <c r="B427" s="321"/>
    </row>
    <row r="428" spans="1:2" x14ac:dyDescent="0.25">
      <c r="A428" s="103" t="s">
        <v>1175</v>
      </c>
      <c r="B428" s="321"/>
    </row>
    <row r="429" spans="1:2" x14ac:dyDescent="0.25">
      <c r="A429" s="103" t="s">
        <v>972</v>
      </c>
      <c r="B429" s="321"/>
    </row>
    <row r="430" spans="1:2" x14ac:dyDescent="0.25">
      <c r="A430" s="103" t="s">
        <v>844</v>
      </c>
      <c r="B430" s="101"/>
    </row>
    <row r="431" spans="1:2" x14ac:dyDescent="0.25">
      <c r="A431" s="103" t="s">
        <v>265</v>
      </c>
      <c r="B431" s="321"/>
    </row>
    <row r="432" spans="1:2" x14ac:dyDescent="0.25">
      <c r="A432" s="103" t="s">
        <v>831</v>
      </c>
      <c r="B432" s="321"/>
    </row>
    <row r="433" spans="1:2" x14ac:dyDescent="0.25">
      <c r="A433" s="103" t="s">
        <v>246</v>
      </c>
      <c r="B433" s="321"/>
    </row>
    <row r="434" spans="1:2" x14ac:dyDescent="0.25">
      <c r="A434" s="103" t="s">
        <v>1058</v>
      </c>
      <c r="B434" s="103"/>
    </row>
    <row r="435" spans="1:2" x14ac:dyDescent="0.25">
      <c r="A435" s="103" t="s">
        <v>827</v>
      </c>
      <c r="B435" s="103"/>
    </row>
    <row r="436" spans="1:2" x14ac:dyDescent="0.25">
      <c r="A436" s="103" t="s">
        <v>240</v>
      </c>
      <c r="B436" s="103"/>
    </row>
    <row r="437" spans="1:2" x14ac:dyDescent="0.25">
      <c r="A437" s="103" t="s">
        <v>1057</v>
      </c>
      <c r="B437" s="103"/>
    </row>
    <row r="438" spans="1:2" x14ac:dyDescent="0.25">
      <c r="A438" s="103" t="s">
        <v>845</v>
      </c>
      <c r="B438" s="103"/>
    </row>
    <row r="439" spans="1:2" x14ac:dyDescent="0.25">
      <c r="A439" s="103" t="s">
        <v>1056</v>
      </c>
      <c r="B439" s="103"/>
    </row>
    <row r="440" spans="1:2" x14ac:dyDescent="0.25">
      <c r="A440" s="103" t="s">
        <v>760</v>
      </c>
      <c r="B440" s="103"/>
    </row>
    <row r="441" spans="1:2" x14ac:dyDescent="0.25">
      <c r="A441" s="103" t="s">
        <v>796</v>
      </c>
      <c r="B441" s="103"/>
    </row>
    <row r="442" spans="1:2" x14ac:dyDescent="0.25">
      <c r="A442" s="103" t="s">
        <v>885</v>
      </c>
      <c r="B442" s="101"/>
    </row>
    <row r="443" spans="1:2" x14ac:dyDescent="0.25">
      <c r="A443" s="103" t="s">
        <v>832</v>
      </c>
      <c r="B443" s="321"/>
    </row>
    <row r="444" spans="1:2" x14ac:dyDescent="0.25">
      <c r="A444" s="103" t="s">
        <v>1034</v>
      </c>
      <c r="B444" s="321"/>
    </row>
    <row r="445" spans="1:2" x14ac:dyDescent="0.25">
      <c r="A445" s="103" t="s">
        <v>828</v>
      </c>
      <c r="B445" s="321"/>
    </row>
    <row r="446" spans="1:2" x14ac:dyDescent="0.25">
      <c r="A446" s="103" t="s">
        <v>971</v>
      </c>
      <c r="B446" s="101"/>
    </row>
    <row r="447" spans="1:2" x14ac:dyDescent="0.25">
      <c r="A447" s="103" t="s">
        <v>1009</v>
      </c>
      <c r="B447" s="321"/>
    </row>
    <row r="448" spans="1:2" x14ac:dyDescent="0.25">
      <c r="A448" s="103" t="s">
        <v>795</v>
      </c>
      <c r="B448" s="321"/>
    </row>
    <row r="449" spans="1:2" x14ac:dyDescent="0.25">
      <c r="A449" s="103" t="s">
        <v>1173</v>
      </c>
      <c r="B449" s="321"/>
    </row>
    <row r="450" spans="1:2" x14ac:dyDescent="0.25">
      <c r="A450" s="103" t="s">
        <v>1144</v>
      </c>
      <c r="B450" s="321"/>
    </row>
    <row r="451" spans="1:2" x14ac:dyDescent="0.25">
      <c r="A451" s="103" t="s">
        <v>233</v>
      </c>
      <c r="B451" s="103"/>
    </row>
    <row r="452" spans="1:2" x14ac:dyDescent="0.25">
      <c r="A452" s="103" t="s">
        <v>822</v>
      </c>
      <c r="B452" s="103"/>
    </row>
    <row r="453" spans="1:2" x14ac:dyDescent="0.25">
      <c r="A453" s="103" t="s">
        <v>228</v>
      </c>
      <c r="B453" s="103"/>
    </row>
    <row r="454" spans="1:2" x14ac:dyDescent="0.25">
      <c r="A454" s="103" t="s">
        <v>1055</v>
      </c>
      <c r="B454" s="103"/>
    </row>
    <row r="455" spans="1:2" x14ac:dyDescent="0.25">
      <c r="A455" s="103" t="s">
        <v>1054</v>
      </c>
      <c r="B455" s="103"/>
    </row>
    <row r="456" spans="1:2" x14ac:dyDescent="0.25">
      <c r="A456" s="103" t="s">
        <v>759</v>
      </c>
      <c r="B456" s="103"/>
    </row>
    <row r="457" spans="1:2" x14ac:dyDescent="0.25">
      <c r="A457" s="103" t="s">
        <v>221</v>
      </c>
      <c r="B457" s="103"/>
    </row>
    <row r="458" spans="1:2" x14ac:dyDescent="0.25">
      <c r="A458" s="103" t="s">
        <v>884</v>
      </c>
      <c r="B458" s="103"/>
    </row>
    <row r="459" spans="1:2" x14ac:dyDescent="0.25">
      <c r="A459" s="103" t="s">
        <v>212</v>
      </c>
      <c r="B459" s="103"/>
    </row>
    <row r="460" spans="1:2" x14ac:dyDescent="0.25">
      <c r="A460" s="103" t="s">
        <v>1007</v>
      </c>
      <c r="B460" s="103"/>
    </row>
    <row r="461" spans="1:2" x14ac:dyDescent="0.25">
      <c r="A461" s="103" t="s">
        <v>843</v>
      </c>
      <c r="B461" s="103"/>
    </row>
    <row r="462" spans="1:2" x14ac:dyDescent="0.25">
      <c r="A462" s="103" t="s">
        <v>794</v>
      </c>
      <c r="B462" s="103"/>
    </row>
    <row r="463" spans="1:2" x14ac:dyDescent="0.25">
      <c r="A463" s="103" t="s">
        <v>199</v>
      </c>
      <c r="B463" s="103"/>
    </row>
    <row r="464" spans="1:2" x14ac:dyDescent="0.25">
      <c r="A464" s="103" t="s">
        <v>768</v>
      </c>
      <c r="B464" s="103"/>
    </row>
    <row r="465" spans="1:2" x14ac:dyDescent="0.25">
      <c r="A465" s="103" t="s">
        <v>1053</v>
      </c>
      <c r="B465" s="103"/>
    </row>
    <row r="466" spans="1:2" x14ac:dyDescent="0.25">
      <c r="A466" s="103" t="s">
        <v>1052</v>
      </c>
      <c r="B466" s="103"/>
    </row>
    <row r="467" spans="1:2" x14ac:dyDescent="0.25">
      <c r="A467" s="103" t="s">
        <v>1187</v>
      </c>
      <c r="B467" s="103"/>
    </row>
    <row r="468" spans="1:2" x14ac:dyDescent="0.25">
      <c r="A468" s="103" t="s">
        <v>1051</v>
      </c>
      <c r="B468" s="103"/>
    </row>
    <row r="469" spans="1:2" x14ac:dyDescent="0.25">
      <c r="A469" s="103" t="s">
        <v>852</v>
      </c>
      <c r="B469" s="103"/>
    </row>
    <row r="470" spans="1:2" x14ac:dyDescent="0.25">
      <c r="A470" s="103" t="s">
        <v>1004</v>
      </c>
      <c r="B470" s="103"/>
    </row>
    <row r="471" spans="1:2" x14ac:dyDescent="0.25">
      <c r="A471" s="103" t="s">
        <v>187</v>
      </c>
      <c r="B471" s="103"/>
    </row>
    <row r="472" spans="1:2" x14ac:dyDescent="0.25">
      <c r="A472" s="103" t="s">
        <v>970</v>
      </c>
      <c r="B472" s="103"/>
    </row>
    <row r="473" spans="1:2" x14ac:dyDescent="0.25">
      <c r="A473" s="103" t="s">
        <v>876</v>
      </c>
      <c r="B473" s="103"/>
    </row>
    <row r="474" spans="1:2" x14ac:dyDescent="0.25">
      <c r="A474" s="103" t="s">
        <v>805</v>
      </c>
      <c r="B474" s="101"/>
    </row>
    <row r="475" spans="1:2" x14ac:dyDescent="0.25">
      <c r="A475" s="103" t="s">
        <v>830</v>
      </c>
      <c r="B475" s="321"/>
    </row>
    <row r="476" spans="1:2" x14ac:dyDescent="0.25">
      <c r="A476" s="103" t="s">
        <v>1130</v>
      </c>
      <c r="B476" s="321"/>
    </row>
    <row r="477" spans="1:2" x14ac:dyDescent="0.25">
      <c r="A477" s="103" t="s">
        <v>182</v>
      </c>
      <c r="B477" s="321"/>
    </row>
    <row r="478" spans="1:2" x14ac:dyDescent="0.25">
      <c r="A478" s="103" t="s">
        <v>1219</v>
      </c>
      <c r="B478" s="101"/>
    </row>
    <row r="479" spans="1:2" x14ac:dyDescent="0.25">
      <c r="A479" s="103" t="s">
        <v>1143</v>
      </c>
      <c r="B479" s="321"/>
    </row>
    <row r="480" spans="1:2" x14ac:dyDescent="0.25">
      <c r="A480" s="103" t="s">
        <v>1142</v>
      </c>
      <c r="B480" s="321"/>
    </row>
    <row r="481" spans="1:2" x14ac:dyDescent="0.25">
      <c r="A481" s="103" t="s">
        <v>778</v>
      </c>
      <c r="B481" s="321"/>
    </row>
    <row r="482" spans="1:2" x14ac:dyDescent="0.25">
      <c r="A482" s="103" t="s">
        <v>175</v>
      </c>
      <c r="B482" s="321"/>
    </row>
    <row r="483" spans="1:2" x14ac:dyDescent="0.25">
      <c r="A483" s="103" t="s">
        <v>934</v>
      </c>
      <c r="B483" s="103"/>
    </row>
    <row r="484" spans="1:2" x14ac:dyDescent="0.25">
      <c r="A484" s="103" t="s">
        <v>1050</v>
      </c>
      <c r="B484" s="103"/>
    </row>
    <row r="485" spans="1:2" x14ac:dyDescent="0.25">
      <c r="A485" s="103" t="s">
        <v>757</v>
      </c>
      <c r="B485" s="103"/>
    </row>
    <row r="486" spans="1:2" x14ac:dyDescent="0.25">
      <c r="A486" s="103" t="s">
        <v>1319</v>
      </c>
      <c r="B486" s="103"/>
    </row>
    <row r="487" spans="1:2" x14ac:dyDescent="0.25">
      <c r="A487" s="103" t="s">
        <v>1049</v>
      </c>
      <c r="B487" s="103"/>
    </row>
    <row r="488" spans="1:2" x14ac:dyDescent="0.25">
      <c r="A488" s="103" t="s">
        <v>874</v>
      </c>
      <c r="B488" s="103"/>
    </row>
    <row r="489" spans="1:2" x14ac:dyDescent="0.25">
      <c r="A489" s="103" t="s">
        <v>1162</v>
      </c>
      <c r="B489" s="103"/>
    </row>
    <row r="490" spans="1:2" x14ac:dyDescent="0.25">
      <c r="A490" s="103" t="s">
        <v>1354</v>
      </c>
      <c r="B490" s="103"/>
    </row>
    <row r="491" spans="1:2" x14ac:dyDescent="0.25">
      <c r="A491" s="103" t="s">
        <v>999</v>
      </c>
      <c r="B491" s="103"/>
    </row>
    <row r="492" spans="1:2" x14ac:dyDescent="0.25">
      <c r="A492" s="103" t="s">
        <v>771</v>
      </c>
      <c r="B492" s="103"/>
    </row>
    <row r="493" spans="1:2" x14ac:dyDescent="0.25">
      <c r="A493" s="103" t="s">
        <v>169</v>
      </c>
      <c r="B493" s="103"/>
    </row>
    <row r="494" spans="1:2" x14ac:dyDescent="0.25">
      <c r="A494" s="103" t="s">
        <v>813</v>
      </c>
      <c r="B494" s="103"/>
    </row>
    <row r="495" spans="1:2" x14ac:dyDescent="0.25">
      <c r="A495" s="103" t="s">
        <v>161</v>
      </c>
      <c r="B495" s="103"/>
    </row>
    <row r="496" spans="1:2" x14ac:dyDescent="0.25">
      <c r="A496" s="103" t="s">
        <v>786</v>
      </c>
      <c r="B496" s="103"/>
    </row>
    <row r="497" spans="1:2" x14ac:dyDescent="0.25">
      <c r="A497" s="103" t="s">
        <v>969</v>
      </c>
      <c r="B497" s="103"/>
    </row>
    <row r="498" spans="1:2" x14ac:dyDescent="0.25">
      <c r="A498" s="103" t="s">
        <v>905</v>
      </c>
      <c r="B498" s="103"/>
    </row>
    <row r="499" spans="1:2" x14ac:dyDescent="0.25">
      <c r="A499" s="103" t="s">
        <v>1030</v>
      </c>
      <c r="B499" s="103"/>
    </row>
    <row r="500" spans="1:2" x14ac:dyDescent="0.25">
      <c r="A500" s="103" t="s">
        <v>1225</v>
      </c>
      <c r="B500" s="103"/>
    </row>
    <row r="501" spans="1:2" x14ac:dyDescent="0.25">
      <c r="A501" s="103" t="s">
        <v>904</v>
      </c>
      <c r="B501" s="103"/>
    </row>
    <row r="502" spans="1:2" x14ac:dyDescent="0.25">
      <c r="A502" s="103" t="s">
        <v>804</v>
      </c>
      <c r="B502" s="103"/>
    </row>
    <row r="503" spans="1:2" x14ac:dyDescent="0.25">
      <c r="A503" s="103" t="s">
        <v>802</v>
      </c>
      <c r="B503" s="103"/>
    </row>
    <row r="504" spans="1:2" x14ac:dyDescent="0.25">
      <c r="A504" s="103" t="s">
        <v>147</v>
      </c>
      <c r="B504" s="103"/>
    </row>
    <row r="505" spans="1:2" x14ac:dyDescent="0.25">
      <c r="A505" s="103" t="s">
        <v>1048</v>
      </c>
      <c r="B505" s="103"/>
    </row>
    <row r="506" spans="1:2" x14ac:dyDescent="0.25">
      <c r="A506" s="103" t="s">
        <v>903</v>
      </c>
      <c r="B506" s="103"/>
    </row>
    <row r="507" spans="1:2" x14ac:dyDescent="0.25">
      <c r="A507" s="103" t="s">
        <v>968</v>
      </c>
      <c r="B507" s="103"/>
    </row>
    <row r="508" spans="1:2" x14ac:dyDescent="0.25">
      <c r="A508" s="103" t="s">
        <v>772</v>
      </c>
      <c r="B508" s="103"/>
    </row>
    <row r="509" spans="1:2" x14ac:dyDescent="0.25">
      <c r="A509" s="103" t="s">
        <v>882</v>
      </c>
      <c r="B509" s="103"/>
    </row>
    <row r="510" spans="1:2" x14ac:dyDescent="0.25">
      <c r="A510" s="103" t="s">
        <v>1047</v>
      </c>
      <c r="B510" s="103"/>
    </row>
    <row r="511" spans="1:2" x14ac:dyDescent="0.25">
      <c r="A511" s="103" t="s">
        <v>1192</v>
      </c>
      <c r="B511" s="103"/>
    </row>
    <row r="512" spans="1:2" x14ac:dyDescent="0.25">
      <c r="A512" s="103" t="s">
        <v>1140</v>
      </c>
      <c r="B512" s="103"/>
    </row>
    <row r="513" spans="1:2" x14ac:dyDescent="0.25">
      <c r="A513" s="103" t="s">
        <v>784</v>
      </c>
      <c r="B513" s="103"/>
    </row>
    <row r="514" spans="1:2" x14ac:dyDescent="0.25">
      <c r="A514" s="103" t="s">
        <v>826</v>
      </c>
      <c r="B514" s="103"/>
    </row>
    <row r="515" spans="1:2" x14ac:dyDescent="0.25">
      <c r="A515" s="103" t="s">
        <v>812</v>
      </c>
      <c r="B515" s="103"/>
    </row>
    <row r="516" spans="1:2" x14ac:dyDescent="0.25">
      <c r="A516" s="103" t="s">
        <v>1046</v>
      </c>
      <c r="B516" s="103"/>
    </row>
    <row r="517" spans="1:2" x14ac:dyDescent="0.25">
      <c r="A517" s="103" t="s">
        <v>1045</v>
      </c>
      <c r="B517" s="103"/>
    </row>
    <row r="518" spans="1:2" x14ac:dyDescent="0.25">
      <c r="A518" s="103" t="s">
        <v>755</v>
      </c>
      <c r="B518" s="103"/>
    </row>
    <row r="519" spans="1:2" x14ac:dyDescent="0.25">
      <c r="A519" s="103" t="s">
        <v>1044</v>
      </c>
      <c r="B519" s="103"/>
    </row>
    <row r="520" spans="1:2" x14ac:dyDescent="0.25">
      <c r="A520" s="103" t="s">
        <v>967</v>
      </c>
      <c r="B520" s="103"/>
    </row>
    <row r="521" spans="1:2" x14ac:dyDescent="0.25">
      <c r="A521" s="103" t="s">
        <v>1155</v>
      </c>
      <c r="B521" s="103"/>
    </row>
    <row r="522" spans="1:2" x14ac:dyDescent="0.25">
      <c r="A522" s="103" t="s">
        <v>749</v>
      </c>
      <c r="B522" s="103"/>
    </row>
    <row r="523" spans="1:2" x14ac:dyDescent="0.25">
      <c r="A523" s="103" t="s">
        <v>1042</v>
      </c>
      <c r="B523" s="103"/>
    </row>
    <row r="524" spans="1:2" x14ac:dyDescent="0.25">
      <c r="A524" s="103" t="s">
        <v>1325</v>
      </c>
      <c r="B524" s="103"/>
    </row>
    <row r="525" spans="1:2" x14ac:dyDescent="0.25">
      <c r="A525" s="103" t="s">
        <v>1211</v>
      </c>
      <c r="B525" s="103"/>
    </row>
    <row r="526" spans="1:2" x14ac:dyDescent="0.25">
      <c r="A526" s="103" t="s">
        <v>1028</v>
      </c>
      <c r="B526" s="103"/>
    </row>
    <row r="527" spans="1:2" x14ac:dyDescent="0.25">
      <c r="A527" s="103" t="s">
        <v>1170</v>
      </c>
      <c r="B527" s="103"/>
    </row>
    <row r="528" spans="1:2" x14ac:dyDescent="0.25">
      <c r="A528" s="103" t="s">
        <v>1334</v>
      </c>
      <c r="B528" s="101"/>
    </row>
    <row r="529" spans="1:2" x14ac:dyDescent="0.25">
      <c r="A529" s="103" t="s">
        <v>754</v>
      </c>
      <c r="B529" s="321"/>
    </row>
    <row r="530" spans="1:2" x14ac:dyDescent="0.25">
      <c r="A530" s="103" t="s">
        <v>770</v>
      </c>
      <c r="B530" s="321"/>
    </row>
    <row r="531" spans="1:2" x14ac:dyDescent="0.25">
      <c r="A531" s="103" t="s">
        <v>752</v>
      </c>
      <c r="B531" s="321"/>
    </row>
    <row r="532" spans="1:2" x14ac:dyDescent="0.25">
      <c r="A532" s="103" t="s">
        <v>1331</v>
      </c>
      <c r="B532" s="321"/>
    </row>
    <row r="533" spans="1:2" x14ac:dyDescent="0.25">
      <c r="A533" s="103" t="s">
        <v>139</v>
      </c>
      <c r="B533" s="321"/>
    </row>
    <row r="534" spans="1:2" x14ac:dyDescent="0.25">
      <c r="A534" s="103" t="s">
        <v>965</v>
      </c>
      <c r="B534" s="103"/>
    </row>
    <row r="535" spans="1:2" x14ac:dyDescent="0.25">
      <c r="A535" s="103" t="s">
        <v>1321</v>
      </c>
      <c r="B535" s="103"/>
    </row>
    <row r="536" spans="1:2" x14ac:dyDescent="0.25">
      <c r="A536" s="103" t="s">
        <v>810</v>
      </c>
      <c r="B536" s="103"/>
    </row>
    <row r="537" spans="1:2" x14ac:dyDescent="0.25">
      <c r="A537" s="103" t="s">
        <v>781</v>
      </c>
      <c r="B537" s="103"/>
    </row>
    <row r="538" spans="1:2" x14ac:dyDescent="0.25">
      <c r="A538" s="103" t="s">
        <v>748</v>
      </c>
      <c r="B538" s="103"/>
    </row>
    <row r="539" spans="1:2" x14ac:dyDescent="0.25">
      <c r="A539" s="103" t="s">
        <v>902</v>
      </c>
      <c r="B539" s="103"/>
    </row>
    <row r="540" spans="1:2" x14ac:dyDescent="0.25">
      <c r="A540" s="103" t="s">
        <v>900</v>
      </c>
      <c r="B540" s="103"/>
    </row>
    <row r="541" spans="1:2" x14ac:dyDescent="0.25">
      <c r="A541" s="103"/>
      <c r="B541" s="103"/>
    </row>
    <row r="542" spans="1:2" x14ac:dyDescent="0.25">
      <c r="A542" s="103"/>
      <c r="B542" s="103"/>
    </row>
    <row r="543" spans="1:2" x14ac:dyDescent="0.25">
      <c r="A543" s="103"/>
      <c r="B543" s="103"/>
    </row>
    <row r="544" spans="1:2" x14ac:dyDescent="0.25">
      <c r="A544" s="103"/>
      <c r="B544" s="103"/>
    </row>
    <row r="545" spans="1:2" x14ac:dyDescent="0.25">
      <c r="A545" s="103"/>
      <c r="B545" s="103"/>
    </row>
    <row r="546" spans="1:2" x14ac:dyDescent="0.25">
      <c r="A546" s="103"/>
      <c r="B546" s="103"/>
    </row>
    <row r="547" spans="1:2" x14ac:dyDescent="0.25">
      <c r="A547" s="103"/>
      <c r="B547" s="103"/>
    </row>
    <row r="548" spans="1:2" x14ac:dyDescent="0.25">
      <c r="A548" s="103"/>
      <c r="B548" s="103"/>
    </row>
    <row r="549" spans="1:2" x14ac:dyDescent="0.25">
      <c r="A549" s="103"/>
      <c r="B549" s="103"/>
    </row>
    <row r="550" spans="1:2" x14ac:dyDescent="0.25">
      <c r="A550" s="103"/>
      <c r="B550" s="103"/>
    </row>
    <row r="551" spans="1:2" x14ac:dyDescent="0.25">
      <c r="A551" s="103"/>
      <c r="B551" s="103"/>
    </row>
    <row r="552" spans="1:2" x14ac:dyDescent="0.25">
      <c r="A552" s="103"/>
      <c r="B552" s="103"/>
    </row>
    <row r="553" spans="1:2" x14ac:dyDescent="0.25">
      <c r="A553" s="103"/>
      <c r="B553" s="103"/>
    </row>
    <row r="554" spans="1:2" x14ac:dyDescent="0.25">
      <c r="A554" s="103"/>
      <c r="B554" s="103"/>
    </row>
    <row r="555" spans="1:2" x14ac:dyDescent="0.25">
      <c r="A555" s="103"/>
      <c r="B555" s="103"/>
    </row>
    <row r="556" spans="1:2" x14ac:dyDescent="0.25">
      <c r="A556" s="103"/>
      <c r="B556" s="103"/>
    </row>
    <row r="557" spans="1:2" x14ac:dyDescent="0.25">
      <c r="A557" s="103"/>
      <c r="B557" s="103"/>
    </row>
    <row r="558" spans="1:2" x14ac:dyDescent="0.25">
      <c r="A558" s="103"/>
      <c r="B558" s="103"/>
    </row>
    <row r="559" spans="1:2" x14ac:dyDescent="0.25">
      <c r="A559" s="103"/>
      <c r="B559" s="101"/>
    </row>
    <row r="560" spans="1:2" x14ac:dyDescent="0.25">
      <c r="A560" s="103"/>
      <c r="B560" s="321"/>
    </row>
    <row r="561" spans="1:2" x14ac:dyDescent="0.25">
      <c r="A561" s="103"/>
      <c r="B561" s="321"/>
    </row>
    <row r="562" spans="1:2" x14ac:dyDescent="0.25">
      <c r="A562" s="103"/>
      <c r="B562" s="321"/>
    </row>
    <row r="563" spans="1:2" x14ac:dyDescent="0.25">
      <c r="A563" s="103"/>
      <c r="B563" s="321"/>
    </row>
    <row r="564" spans="1:2" x14ac:dyDescent="0.25">
      <c r="A564" s="103"/>
      <c r="B564" s="103"/>
    </row>
    <row r="565" spans="1:2" x14ac:dyDescent="0.25">
      <c r="A565" s="103"/>
      <c r="B565" s="103"/>
    </row>
    <row r="566" spans="1:2" x14ac:dyDescent="0.25">
      <c r="A566" s="103"/>
      <c r="B566" s="103"/>
    </row>
    <row r="567" spans="1:2" x14ac:dyDescent="0.25">
      <c r="A567" s="103"/>
      <c r="B567" s="103"/>
    </row>
    <row r="568" spans="1:2" x14ac:dyDescent="0.25">
      <c r="A568" s="103"/>
      <c r="B568" s="103"/>
    </row>
    <row r="569" spans="1:2" x14ac:dyDescent="0.25">
      <c r="A569" s="103"/>
      <c r="B569" s="103"/>
    </row>
    <row r="570" spans="1:2" x14ac:dyDescent="0.25">
      <c r="A570" s="103"/>
      <c r="B570" s="103"/>
    </row>
    <row r="571" spans="1:2" x14ac:dyDescent="0.25">
      <c r="A571" s="103"/>
      <c r="B571" s="103"/>
    </row>
    <row r="572" spans="1:2" x14ac:dyDescent="0.25">
      <c r="A572" s="103"/>
      <c r="B572" s="103"/>
    </row>
    <row r="573" spans="1:2" x14ac:dyDescent="0.25">
      <c r="A573" s="103"/>
      <c r="B573" s="103"/>
    </row>
    <row r="574" spans="1:2" x14ac:dyDescent="0.25">
      <c r="A574" s="103"/>
      <c r="B574" s="103"/>
    </row>
    <row r="575" spans="1:2" x14ac:dyDescent="0.25">
      <c r="A575" s="103"/>
      <c r="B575" s="103"/>
    </row>
    <row r="576" spans="1:2" x14ac:dyDescent="0.25">
      <c r="A576" s="103"/>
      <c r="B576" s="103"/>
    </row>
    <row r="577" spans="1:2" x14ac:dyDescent="0.25">
      <c r="A577" s="103"/>
      <c r="B577" s="101"/>
    </row>
    <row r="578" spans="1:2" x14ac:dyDescent="0.25">
      <c r="A578" s="103"/>
      <c r="B578" s="321"/>
    </row>
    <row r="579" spans="1:2" x14ac:dyDescent="0.25">
      <c r="A579" s="103"/>
      <c r="B579" s="321"/>
    </row>
    <row r="580" spans="1:2" x14ac:dyDescent="0.25">
      <c r="A580" s="103"/>
      <c r="B580" s="321"/>
    </row>
    <row r="581" spans="1:2" x14ac:dyDescent="0.25">
      <c r="A581" s="103"/>
      <c r="B581" s="321"/>
    </row>
    <row r="582" spans="1:2" x14ac:dyDescent="0.25">
      <c r="A582" s="103"/>
      <c r="B582" s="103"/>
    </row>
    <row r="583" spans="1:2" x14ac:dyDescent="0.25">
      <c r="A583" s="103"/>
      <c r="B583" s="103"/>
    </row>
    <row r="584" spans="1:2" x14ac:dyDescent="0.25">
      <c r="A584" s="103"/>
      <c r="B584" s="103"/>
    </row>
    <row r="585" spans="1:2" x14ac:dyDescent="0.25">
      <c r="A585" s="103"/>
      <c r="B585" s="103"/>
    </row>
    <row r="586" spans="1:2" x14ac:dyDescent="0.25">
      <c r="A586" s="103"/>
      <c r="B586" s="103"/>
    </row>
    <row r="587" spans="1:2" x14ac:dyDescent="0.25">
      <c r="A587" s="103"/>
      <c r="B587" s="103"/>
    </row>
    <row r="588" spans="1:2" x14ac:dyDescent="0.25">
      <c r="A588" s="103"/>
      <c r="B588" s="103"/>
    </row>
    <row r="589" spans="1:2" x14ac:dyDescent="0.25">
      <c r="A589" s="103"/>
      <c r="B589" s="103"/>
    </row>
    <row r="590" spans="1:2" x14ac:dyDescent="0.25">
      <c r="A590" s="103"/>
      <c r="B590" s="103"/>
    </row>
    <row r="591" spans="1:2" x14ac:dyDescent="0.25">
      <c r="A591" s="103"/>
      <c r="B591" s="103"/>
    </row>
    <row r="592" spans="1:2" x14ac:dyDescent="0.25">
      <c r="A592" s="103"/>
      <c r="B592" s="103"/>
    </row>
    <row r="593" spans="1:2" x14ac:dyDescent="0.25">
      <c r="A593" s="103"/>
      <c r="B593" s="103"/>
    </row>
    <row r="594" spans="1:2" x14ac:dyDescent="0.25">
      <c r="A594" s="103"/>
      <c r="B594" s="103"/>
    </row>
    <row r="595" spans="1:2" x14ac:dyDescent="0.25">
      <c r="A595" s="103"/>
      <c r="B595" s="103"/>
    </row>
    <row r="596" spans="1:2" x14ac:dyDescent="0.25">
      <c r="A596" s="103"/>
      <c r="B596" s="103"/>
    </row>
    <row r="597" spans="1:2" x14ac:dyDescent="0.25">
      <c r="A597" s="103"/>
      <c r="B597" s="103"/>
    </row>
    <row r="598" spans="1:2" x14ac:dyDescent="0.25">
      <c r="A598" s="103"/>
      <c r="B598" s="103"/>
    </row>
    <row r="599" spans="1:2" x14ac:dyDescent="0.25">
      <c r="A599" s="103"/>
      <c r="B599" s="103"/>
    </row>
    <row r="600" spans="1:2" x14ac:dyDescent="0.25">
      <c r="A600" s="103"/>
      <c r="B600" s="103"/>
    </row>
    <row r="601" spans="1:2" x14ac:dyDescent="0.25">
      <c r="A601" s="103"/>
      <c r="B601" s="103"/>
    </row>
    <row r="602" spans="1:2" x14ac:dyDescent="0.25">
      <c r="A602" s="103"/>
      <c r="B602" s="103"/>
    </row>
    <row r="603" spans="1:2" x14ac:dyDescent="0.25">
      <c r="A603" s="103"/>
      <c r="B603" s="103"/>
    </row>
    <row r="604" spans="1:2" x14ac:dyDescent="0.25">
      <c r="A604" s="103"/>
      <c r="B604" s="103"/>
    </row>
    <row r="605" spans="1:2" x14ac:dyDescent="0.25">
      <c r="A605" s="103"/>
      <c r="B605" s="103"/>
    </row>
    <row r="606" spans="1:2" x14ac:dyDescent="0.25">
      <c r="A606" s="103"/>
      <c r="B606" s="103"/>
    </row>
    <row r="607" spans="1:2" x14ac:dyDescent="0.25">
      <c r="A607" s="103"/>
      <c r="B607" s="103"/>
    </row>
    <row r="608" spans="1:2" x14ac:dyDescent="0.25">
      <c r="A608" s="103"/>
      <c r="B608" s="103"/>
    </row>
    <row r="609" spans="1:2" x14ac:dyDescent="0.25">
      <c r="A609" s="103"/>
      <c r="B609" s="103"/>
    </row>
    <row r="610" spans="1:2" x14ac:dyDescent="0.25">
      <c r="A610" s="103"/>
      <c r="B610" s="103"/>
    </row>
    <row r="611" spans="1:2" x14ac:dyDescent="0.25">
      <c r="A611" s="103"/>
      <c r="B611" s="103"/>
    </row>
    <row r="612" spans="1:2" x14ac:dyDescent="0.25">
      <c r="A612" s="103"/>
      <c r="B612" s="103"/>
    </row>
    <row r="613" spans="1:2" x14ac:dyDescent="0.25">
      <c r="A613" s="103"/>
      <c r="B613" s="103"/>
    </row>
    <row r="614" spans="1:2" x14ac:dyDescent="0.25">
      <c r="A614" s="103"/>
      <c r="B614" s="103"/>
    </row>
    <row r="615" spans="1:2" x14ac:dyDescent="0.25">
      <c r="A615" s="103"/>
      <c r="B615" s="101"/>
    </row>
    <row r="616" spans="1:2" x14ac:dyDescent="0.25">
      <c r="A616" s="103"/>
      <c r="B616" s="321"/>
    </row>
    <row r="617" spans="1:2" x14ac:dyDescent="0.25">
      <c r="A617" s="103"/>
      <c r="B617" s="321"/>
    </row>
    <row r="618" spans="1:2" x14ac:dyDescent="0.25">
      <c r="A618" s="103"/>
      <c r="B618" s="321"/>
    </row>
    <row r="619" spans="1:2" x14ac:dyDescent="0.25">
      <c r="A619" s="103"/>
      <c r="B619" s="103"/>
    </row>
    <row r="620" spans="1:2" x14ac:dyDescent="0.25">
      <c r="A620" s="103"/>
      <c r="B620" s="103"/>
    </row>
    <row r="621" spans="1:2" x14ac:dyDescent="0.25">
      <c r="A621" s="103"/>
      <c r="B621" s="103"/>
    </row>
    <row r="622" spans="1:2" x14ac:dyDescent="0.25">
      <c r="A622" s="103"/>
      <c r="B622" s="103"/>
    </row>
    <row r="623" spans="1:2" x14ac:dyDescent="0.25">
      <c r="A623" s="103"/>
      <c r="B623" s="103"/>
    </row>
    <row r="624" spans="1:2" x14ac:dyDescent="0.25">
      <c r="A624" s="103"/>
      <c r="B624" s="103"/>
    </row>
    <row r="625" spans="1:2" x14ac:dyDescent="0.25">
      <c r="A625" s="103"/>
      <c r="B625" s="103"/>
    </row>
    <row r="626" spans="1:2" x14ac:dyDescent="0.25">
      <c r="A626" s="103"/>
      <c r="B626" s="103"/>
    </row>
    <row r="627" spans="1:2" x14ac:dyDescent="0.25">
      <c r="A627" s="103"/>
      <c r="B627" s="103"/>
    </row>
    <row r="628" spans="1:2" x14ac:dyDescent="0.25">
      <c r="A628" s="103"/>
      <c r="B628" s="103"/>
    </row>
    <row r="629" spans="1:2" x14ac:dyDescent="0.25">
      <c r="A629" s="103"/>
      <c r="B629" s="103"/>
    </row>
    <row r="630" spans="1:2" x14ac:dyDescent="0.25">
      <c r="A630" s="103"/>
      <c r="B630" s="103"/>
    </row>
    <row r="631" spans="1:2" x14ac:dyDescent="0.25">
      <c r="A631" s="103"/>
      <c r="B631" s="103"/>
    </row>
    <row r="632" spans="1:2" x14ac:dyDescent="0.25">
      <c r="A632" s="103"/>
      <c r="B632" s="103"/>
    </row>
    <row r="633" spans="1:2" x14ac:dyDescent="0.25">
      <c r="A633" s="103"/>
      <c r="B633" s="101"/>
    </row>
    <row r="634" spans="1:2" x14ac:dyDescent="0.25">
      <c r="A634" s="103"/>
      <c r="B634" s="321"/>
    </row>
    <row r="635" spans="1:2" x14ac:dyDescent="0.25">
      <c r="A635" s="103"/>
      <c r="B635" s="321"/>
    </row>
    <row r="636" spans="1:2" x14ac:dyDescent="0.25">
      <c r="A636" s="103"/>
      <c r="B636" s="321"/>
    </row>
    <row r="637" spans="1:2" x14ac:dyDescent="0.25">
      <c r="A637" s="103"/>
      <c r="B637" s="103"/>
    </row>
    <row r="638" spans="1:2" x14ac:dyDescent="0.25">
      <c r="A638" s="103"/>
      <c r="B638" s="103"/>
    </row>
    <row r="639" spans="1:2" x14ac:dyDescent="0.25">
      <c r="A639" s="103"/>
      <c r="B639" s="103"/>
    </row>
    <row r="640" spans="1:2" x14ac:dyDescent="0.25">
      <c r="A640" s="103"/>
      <c r="B640" s="103"/>
    </row>
    <row r="641" spans="1:2" x14ac:dyDescent="0.25">
      <c r="A641" s="103"/>
      <c r="B641" s="103"/>
    </row>
    <row r="642" spans="1:2" x14ac:dyDescent="0.25">
      <c r="A642" s="103"/>
      <c r="B642" s="103"/>
    </row>
    <row r="643" spans="1:2" x14ac:dyDescent="0.25">
      <c r="A643" s="103"/>
      <c r="B643" s="103"/>
    </row>
    <row r="644" spans="1:2" x14ac:dyDescent="0.25">
      <c r="A644" s="103"/>
      <c r="B644" s="103"/>
    </row>
    <row r="645" spans="1:2" x14ac:dyDescent="0.25">
      <c r="A645" s="103"/>
      <c r="B645" s="103"/>
    </row>
    <row r="646" spans="1:2" x14ac:dyDescent="0.25">
      <c r="A646" s="103"/>
      <c r="B646" s="103"/>
    </row>
    <row r="647" spans="1:2" x14ac:dyDescent="0.25">
      <c r="A647" s="103"/>
      <c r="B647" s="103"/>
    </row>
    <row r="648" spans="1:2" x14ac:dyDescent="0.25">
      <c r="A648" s="103"/>
      <c r="B648" s="103"/>
    </row>
    <row r="649" spans="1:2" x14ac:dyDescent="0.25">
      <c r="A649" s="103"/>
      <c r="B649" s="103"/>
    </row>
    <row r="650" spans="1:2" x14ac:dyDescent="0.25">
      <c r="A650" s="103"/>
      <c r="B650" s="103"/>
    </row>
    <row r="651" spans="1:2" x14ac:dyDescent="0.25">
      <c r="A651" s="103"/>
      <c r="B651" s="103"/>
    </row>
    <row r="652" spans="1:2" x14ac:dyDescent="0.25">
      <c r="A652" s="103"/>
      <c r="B652" s="103"/>
    </row>
    <row r="653" spans="1:2" x14ac:dyDescent="0.25">
      <c r="A653" s="103"/>
      <c r="B653" s="103"/>
    </row>
    <row r="654" spans="1:2" x14ac:dyDescent="0.25">
      <c r="A654" s="103"/>
      <c r="B654" s="103"/>
    </row>
    <row r="655" spans="1:2" x14ac:dyDescent="0.25">
      <c r="A655" s="103"/>
      <c r="B655" s="103"/>
    </row>
    <row r="656" spans="1:2" x14ac:dyDescent="0.25">
      <c r="A656" s="103"/>
      <c r="B656" s="103"/>
    </row>
    <row r="657" spans="1:2" x14ac:dyDescent="0.25">
      <c r="A657" s="103"/>
      <c r="B657" s="103"/>
    </row>
    <row r="658" spans="1:2" x14ac:dyDescent="0.25">
      <c r="A658" s="103"/>
      <c r="B658" s="103"/>
    </row>
    <row r="659" spans="1:2" x14ac:dyDescent="0.25">
      <c r="A659" s="103"/>
      <c r="B659" s="103"/>
    </row>
    <row r="660" spans="1:2" x14ac:dyDescent="0.25">
      <c r="A660" s="103"/>
      <c r="B660" s="103"/>
    </row>
    <row r="661" spans="1:2" x14ac:dyDescent="0.25">
      <c r="A661" s="103"/>
      <c r="B661" s="103"/>
    </row>
    <row r="662" spans="1:2" x14ac:dyDescent="0.25">
      <c r="A662" s="103"/>
      <c r="B662" s="103"/>
    </row>
    <row r="663" spans="1:2" x14ac:dyDescent="0.25">
      <c r="A663" s="103"/>
      <c r="B663" s="103"/>
    </row>
    <row r="664" spans="1:2" x14ac:dyDescent="0.25">
      <c r="A664" s="103"/>
      <c r="B664" s="103"/>
    </row>
    <row r="665" spans="1:2" x14ac:dyDescent="0.25">
      <c r="A665" s="103"/>
      <c r="B665" s="103"/>
    </row>
    <row r="666" spans="1:2" x14ac:dyDescent="0.25">
      <c r="A666" s="103"/>
      <c r="B666" s="101"/>
    </row>
    <row r="667" spans="1:2" x14ac:dyDescent="0.25">
      <c r="A667" s="103"/>
      <c r="B667" s="321"/>
    </row>
    <row r="668" spans="1:2" x14ac:dyDescent="0.25">
      <c r="A668" s="103"/>
      <c r="B668" s="321"/>
    </row>
    <row r="669" spans="1:2" x14ac:dyDescent="0.25">
      <c r="A669" s="103"/>
      <c r="B669" s="321"/>
    </row>
    <row r="670" spans="1:2" x14ac:dyDescent="0.25">
      <c r="A670" s="103"/>
      <c r="B670" s="321"/>
    </row>
    <row r="671" spans="1:2" x14ac:dyDescent="0.25">
      <c r="A671" s="103"/>
      <c r="B671" s="101"/>
    </row>
    <row r="672" spans="1:2" x14ac:dyDescent="0.25">
      <c r="A672" s="103"/>
      <c r="B672" s="321"/>
    </row>
    <row r="673" spans="1:2" x14ac:dyDescent="0.25">
      <c r="A673" s="103"/>
      <c r="B673" s="321"/>
    </row>
    <row r="674" spans="1:2" x14ac:dyDescent="0.25">
      <c r="A674" s="103"/>
      <c r="B674" s="321"/>
    </row>
    <row r="675" spans="1:2" x14ac:dyDescent="0.25">
      <c r="A675" s="103"/>
      <c r="B675" s="321"/>
    </row>
    <row r="676" spans="1:2" x14ac:dyDescent="0.25">
      <c r="A676" s="103"/>
      <c r="B676" s="321"/>
    </row>
    <row r="677" spans="1:2" x14ac:dyDescent="0.25">
      <c r="A677" s="103"/>
      <c r="B677" s="321"/>
    </row>
    <row r="678" spans="1:2" x14ac:dyDescent="0.25">
      <c r="A678" s="103"/>
      <c r="B678" s="103"/>
    </row>
    <row r="679" spans="1:2" x14ac:dyDescent="0.25">
      <c r="A679" s="103"/>
      <c r="B679" s="103"/>
    </row>
    <row r="680" spans="1:2" x14ac:dyDescent="0.25">
      <c r="A680" s="103"/>
      <c r="B680" s="103"/>
    </row>
    <row r="681" spans="1:2" x14ac:dyDescent="0.25">
      <c r="A681" s="103"/>
      <c r="B681" s="103"/>
    </row>
    <row r="682" spans="1:2" x14ac:dyDescent="0.25">
      <c r="A682" s="103"/>
      <c r="B682" s="103"/>
    </row>
    <row r="683" spans="1:2" x14ac:dyDescent="0.25">
      <c r="A683" s="103"/>
      <c r="B683" s="103"/>
    </row>
    <row r="684" spans="1:2" x14ac:dyDescent="0.25">
      <c r="A684" s="103"/>
      <c r="B684" s="103"/>
    </row>
    <row r="685" spans="1:2" x14ac:dyDescent="0.25">
      <c r="A685" s="103"/>
      <c r="B685" s="103"/>
    </row>
    <row r="686" spans="1:2" x14ac:dyDescent="0.25">
      <c r="A686" s="103"/>
      <c r="B686" s="103"/>
    </row>
    <row r="687" spans="1:2" x14ac:dyDescent="0.25">
      <c r="A687" s="103"/>
      <c r="B687" s="103"/>
    </row>
    <row r="688" spans="1:2" x14ac:dyDescent="0.25">
      <c r="A688" s="103"/>
      <c r="B688" s="103"/>
    </row>
    <row r="689" spans="1:2" x14ac:dyDescent="0.25">
      <c r="A689" s="103"/>
      <c r="B689" s="103"/>
    </row>
    <row r="690" spans="1:2" x14ac:dyDescent="0.25">
      <c r="A690" s="103"/>
      <c r="B690" s="103"/>
    </row>
    <row r="691" spans="1:2" x14ac:dyDescent="0.25">
      <c r="A691" s="103"/>
      <c r="B691" s="103"/>
    </row>
    <row r="692" spans="1:2" x14ac:dyDescent="0.25">
      <c r="A692" s="103"/>
      <c r="B692" s="103"/>
    </row>
    <row r="693" spans="1:2" x14ac:dyDescent="0.25">
      <c r="A693" s="103"/>
      <c r="B693" s="103"/>
    </row>
    <row r="694" spans="1:2" x14ac:dyDescent="0.25">
      <c r="A694" s="103"/>
      <c r="B694" s="101"/>
    </row>
    <row r="695" spans="1:2" x14ac:dyDescent="0.25">
      <c r="A695" s="103"/>
      <c r="B695" s="321"/>
    </row>
    <row r="696" spans="1:2" x14ac:dyDescent="0.25">
      <c r="A696" s="103"/>
      <c r="B696" s="321"/>
    </row>
    <row r="697" spans="1:2" x14ac:dyDescent="0.25">
      <c r="A697" s="103"/>
      <c r="B697" s="321"/>
    </row>
    <row r="698" spans="1:2" x14ac:dyDescent="0.25">
      <c r="A698" s="103"/>
      <c r="B698" s="103"/>
    </row>
    <row r="699" spans="1:2" x14ac:dyDescent="0.25">
      <c r="A699" s="103"/>
      <c r="B699" s="103"/>
    </row>
    <row r="700" spans="1:2" x14ac:dyDescent="0.25">
      <c r="A700" s="103"/>
      <c r="B700" s="103"/>
    </row>
    <row r="701" spans="1:2" x14ac:dyDescent="0.25">
      <c r="A701" s="103"/>
      <c r="B701" s="103"/>
    </row>
    <row r="702" spans="1:2" x14ac:dyDescent="0.25">
      <c r="A702" s="103"/>
      <c r="B702" s="103"/>
    </row>
    <row r="703" spans="1:2" x14ac:dyDescent="0.25">
      <c r="A703" s="103"/>
      <c r="B703" s="103"/>
    </row>
    <row r="704" spans="1:2" x14ac:dyDescent="0.25">
      <c r="A704" s="103"/>
      <c r="B704" s="103"/>
    </row>
    <row r="705" spans="1:2" x14ac:dyDescent="0.25">
      <c r="A705" s="103"/>
      <c r="B705" s="103"/>
    </row>
    <row r="706" spans="1:2" x14ac:dyDescent="0.25">
      <c r="A706" s="103"/>
      <c r="B706" s="103"/>
    </row>
    <row r="707" spans="1:2" x14ac:dyDescent="0.25">
      <c r="A707" s="103"/>
      <c r="B707" s="103"/>
    </row>
    <row r="708" spans="1:2" x14ac:dyDescent="0.25">
      <c r="A708" s="103"/>
      <c r="B708" s="103"/>
    </row>
    <row r="709" spans="1:2" x14ac:dyDescent="0.25">
      <c r="A709" s="103"/>
      <c r="B709" s="103"/>
    </row>
    <row r="710" spans="1:2" x14ac:dyDescent="0.25">
      <c r="A710" s="103"/>
      <c r="B710" s="103"/>
    </row>
    <row r="711" spans="1:2" x14ac:dyDescent="0.25">
      <c r="A711" s="103"/>
      <c r="B711" s="103"/>
    </row>
    <row r="712" spans="1:2" x14ac:dyDescent="0.25">
      <c r="A712" s="103"/>
      <c r="B712" s="101"/>
    </row>
    <row r="713" spans="1:2" x14ac:dyDescent="0.25">
      <c r="A713" s="103"/>
      <c r="B713" s="321"/>
    </row>
    <row r="714" spans="1:2" x14ac:dyDescent="0.25">
      <c r="A714" s="103"/>
      <c r="B714" s="321"/>
    </row>
    <row r="715" spans="1:2" x14ac:dyDescent="0.25">
      <c r="A715" s="103"/>
      <c r="B715" s="321"/>
    </row>
    <row r="716" spans="1:2" x14ac:dyDescent="0.25">
      <c r="A716" s="103"/>
      <c r="B716" s="103"/>
    </row>
    <row r="717" spans="1:2" x14ac:dyDescent="0.25">
      <c r="A717" s="103"/>
      <c r="B717" s="103"/>
    </row>
    <row r="718" spans="1:2" x14ac:dyDescent="0.25">
      <c r="A718" s="103"/>
      <c r="B718" s="103"/>
    </row>
    <row r="719" spans="1:2" x14ac:dyDescent="0.25">
      <c r="A719" s="103"/>
      <c r="B719" s="103"/>
    </row>
    <row r="720" spans="1:2" x14ac:dyDescent="0.25">
      <c r="A720" s="103"/>
      <c r="B720" s="103"/>
    </row>
    <row r="721" spans="1:2" x14ac:dyDescent="0.25">
      <c r="A721" s="103"/>
      <c r="B721" s="103"/>
    </row>
    <row r="722" spans="1:2" x14ac:dyDescent="0.25">
      <c r="A722" s="103"/>
      <c r="B722" s="103"/>
    </row>
    <row r="723" spans="1:2" x14ac:dyDescent="0.25">
      <c r="A723" s="103"/>
      <c r="B723" s="103"/>
    </row>
    <row r="724" spans="1:2" x14ac:dyDescent="0.25">
      <c r="A724" s="103"/>
      <c r="B724" s="103"/>
    </row>
    <row r="725" spans="1:2" x14ac:dyDescent="0.25">
      <c r="A725" s="103"/>
      <c r="B725" s="103"/>
    </row>
    <row r="726" spans="1:2" x14ac:dyDescent="0.25">
      <c r="A726" s="103"/>
      <c r="B726" s="103"/>
    </row>
    <row r="727" spans="1:2" x14ac:dyDescent="0.25">
      <c r="A727" s="103"/>
      <c r="B727" s="103"/>
    </row>
    <row r="728" spans="1:2" x14ac:dyDescent="0.25">
      <c r="A728" s="103"/>
      <c r="B728" s="103"/>
    </row>
    <row r="729" spans="1:2" x14ac:dyDescent="0.25">
      <c r="A729" s="103"/>
      <c r="B729" s="103"/>
    </row>
    <row r="730" spans="1:2" x14ac:dyDescent="0.25">
      <c r="A730" s="103"/>
      <c r="B730" s="103"/>
    </row>
    <row r="731" spans="1:2" x14ac:dyDescent="0.25">
      <c r="A731" s="103"/>
      <c r="B731" s="103"/>
    </row>
    <row r="732" spans="1:2" x14ac:dyDescent="0.25">
      <c r="A732" s="103"/>
      <c r="B732" s="103"/>
    </row>
    <row r="733" spans="1:2" x14ac:dyDescent="0.25">
      <c r="A733" s="103"/>
      <c r="B733" s="103"/>
    </row>
    <row r="734" spans="1:2" x14ac:dyDescent="0.25">
      <c r="A734" s="103"/>
      <c r="B734" s="103"/>
    </row>
    <row r="735" spans="1:2" x14ac:dyDescent="0.25">
      <c r="A735" s="103"/>
      <c r="B735" s="103"/>
    </row>
    <row r="736" spans="1:2" x14ac:dyDescent="0.25">
      <c r="A736" s="103"/>
      <c r="B736" s="103"/>
    </row>
    <row r="737" spans="1:2" x14ac:dyDescent="0.25">
      <c r="A737" s="103"/>
      <c r="B737" s="103"/>
    </row>
    <row r="738" spans="1:2" x14ac:dyDescent="0.25">
      <c r="A738" s="103"/>
      <c r="B738" s="103"/>
    </row>
    <row r="739" spans="1:2" x14ac:dyDescent="0.25">
      <c r="A739" s="103"/>
      <c r="B739" s="103"/>
    </row>
    <row r="740" spans="1:2" x14ac:dyDescent="0.25">
      <c r="A740" s="103"/>
      <c r="B740" s="103"/>
    </row>
    <row r="741" spans="1:2" x14ac:dyDescent="0.25">
      <c r="A741" s="103"/>
      <c r="B741" s="103"/>
    </row>
    <row r="742" spans="1:2" x14ac:dyDescent="0.25">
      <c r="A742" s="103"/>
      <c r="B742" s="103"/>
    </row>
    <row r="743" spans="1:2" x14ac:dyDescent="0.25">
      <c r="A743" s="103"/>
      <c r="B743" s="103"/>
    </row>
    <row r="744" spans="1:2" x14ac:dyDescent="0.25">
      <c r="A744" s="103"/>
      <c r="B744" s="103"/>
    </row>
    <row r="745" spans="1:2" x14ac:dyDescent="0.25">
      <c r="A745" s="103"/>
      <c r="B745" s="103"/>
    </row>
    <row r="746" spans="1:2" x14ac:dyDescent="0.25">
      <c r="A746" s="103"/>
      <c r="B746" s="103"/>
    </row>
    <row r="747" spans="1:2" x14ac:dyDescent="0.25">
      <c r="A747" s="103"/>
      <c r="B747" s="103"/>
    </row>
    <row r="748" spans="1:2" x14ac:dyDescent="0.25">
      <c r="A748" s="103"/>
      <c r="B748" s="103"/>
    </row>
    <row r="749" spans="1:2" x14ac:dyDescent="0.25">
      <c r="A749" s="103"/>
      <c r="B749" s="103"/>
    </row>
    <row r="750" spans="1:2" x14ac:dyDescent="0.25">
      <c r="A750" s="103"/>
      <c r="B750" s="103"/>
    </row>
    <row r="751" spans="1:2" x14ac:dyDescent="0.25">
      <c r="A751" s="103"/>
      <c r="B751" s="103"/>
    </row>
    <row r="752" spans="1:2" x14ac:dyDescent="0.25">
      <c r="A752" s="103"/>
      <c r="B752" s="103"/>
    </row>
    <row r="753" spans="1:2" x14ac:dyDescent="0.25">
      <c r="A753" s="103"/>
      <c r="B753" s="103"/>
    </row>
    <row r="754" spans="1:2" x14ac:dyDescent="0.25">
      <c r="A754" s="103"/>
      <c r="B754" s="103"/>
    </row>
    <row r="755" spans="1:2" x14ac:dyDescent="0.25">
      <c r="A755" s="103"/>
      <c r="B755" s="103"/>
    </row>
    <row r="756" spans="1:2" x14ac:dyDescent="0.25">
      <c r="A756" s="103"/>
      <c r="B756" s="103"/>
    </row>
    <row r="757" spans="1:2" x14ac:dyDescent="0.25">
      <c r="A757" s="103"/>
      <c r="B757" s="103"/>
    </row>
    <row r="758" spans="1:2" x14ac:dyDescent="0.25">
      <c r="A758" s="103"/>
      <c r="B758" s="103"/>
    </row>
    <row r="759" spans="1:2" x14ac:dyDescent="0.25">
      <c r="A759" s="103"/>
      <c r="B759" s="103"/>
    </row>
    <row r="760" spans="1:2" x14ac:dyDescent="0.25">
      <c r="A760" s="103"/>
      <c r="B760" s="103"/>
    </row>
    <row r="761" spans="1:2" x14ac:dyDescent="0.25">
      <c r="A761" s="103"/>
      <c r="B761" s="103"/>
    </row>
    <row r="762" spans="1:2" x14ac:dyDescent="0.25">
      <c r="A762" s="103"/>
      <c r="B762" s="103"/>
    </row>
    <row r="763" spans="1:2" x14ac:dyDescent="0.25">
      <c r="A763" s="103"/>
      <c r="B763" s="103"/>
    </row>
    <row r="764" spans="1:2" x14ac:dyDescent="0.25">
      <c r="A764" s="103"/>
      <c r="B764" s="103"/>
    </row>
    <row r="765" spans="1:2" x14ac:dyDescent="0.25">
      <c r="A765" s="103"/>
      <c r="B765" s="103"/>
    </row>
    <row r="766" spans="1:2" x14ac:dyDescent="0.25">
      <c r="A766" s="103"/>
      <c r="B766" s="103"/>
    </row>
    <row r="767" spans="1:2" x14ac:dyDescent="0.25">
      <c r="A767" s="103"/>
      <c r="B767" s="103"/>
    </row>
    <row r="768" spans="1:2" x14ac:dyDescent="0.25">
      <c r="A768" s="103"/>
      <c r="B768" s="103"/>
    </row>
    <row r="769" spans="1:2" x14ac:dyDescent="0.25">
      <c r="A769" s="103"/>
      <c r="B769" s="103"/>
    </row>
    <row r="770" spans="1:2" x14ac:dyDescent="0.25">
      <c r="A770" s="103"/>
      <c r="B770" s="103"/>
    </row>
    <row r="771" spans="1:2" x14ac:dyDescent="0.25">
      <c r="A771" s="103"/>
      <c r="B771" s="103"/>
    </row>
    <row r="772" spans="1:2" x14ac:dyDescent="0.25">
      <c r="A772" s="103"/>
      <c r="B772" s="101"/>
    </row>
    <row r="773" spans="1:2" x14ac:dyDescent="0.25">
      <c r="A773" s="103"/>
      <c r="B773" s="321"/>
    </row>
    <row r="774" spans="1:2" x14ac:dyDescent="0.25">
      <c r="A774" s="103"/>
      <c r="B774" s="321"/>
    </row>
    <row r="775" spans="1:2" x14ac:dyDescent="0.25">
      <c r="A775" s="103"/>
      <c r="B775" s="321"/>
    </row>
    <row r="776" spans="1:2" x14ac:dyDescent="0.25">
      <c r="A776" s="103"/>
      <c r="B776" s="321"/>
    </row>
    <row r="777" spans="1:2" x14ac:dyDescent="0.25">
      <c r="A777" s="103"/>
      <c r="B777" s="103"/>
    </row>
    <row r="778" spans="1:2" x14ac:dyDescent="0.25">
      <c r="A778" s="103"/>
      <c r="B778" s="103"/>
    </row>
    <row r="779" spans="1:2" x14ac:dyDescent="0.25">
      <c r="A779" s="103"/>
      <c r="B779" s="103"/>
    </row>
    <row r="780" spans="1:2" x14ac:dyDescent="0.25">
      <c r="A780" s="103"/>
      <c r="B780" s="103"/>
    </row>
    <row r="781" spans="1:2" x14ac:dyDescent="0.25">
      <c r="A781" s="103"/>
      <c r="B781" s="103"/>
    </row>
    <row r="782" spans="1:2" x14ac:dyDescent="0.25">
      <c r="A782" s="103"/>
      <c r="B782" s="103"/>
    </row>
    <row r="783" spans="1:2" x14ac:dyDescent="0.25">
      <c r="A783" s="103"/>
      <c r="B783" s="103"/>
    </row>
    <row r="784" spans="1:2" x14ac:dyDescent="0.25">
      <c r="A784" s="103"/>
      <c r="B784" s="103"/>
    </row>
    <row r="785" spans="1:2" x14ac:dyDescent="0.25">
      <c r="A785" s="103"/>
      <c r="B785" s="101"/>
    </row>
    <row r="786" spans="1:2" x14ac:dyDescent="0.25">
      <c r="A786" s="103"/>
      <c r="B786" s="321"/>
    </row>
    <row r="787" spans="1:2" x14ac:dyDescent="0.25">
      <c r="A787" s="103"/>
      <c r="B787" s="321"/>
    </row>
    <row r="788" spans="1:2" x14ac:dyDescent="0.25">
      <c r="A788" s="103"/>
      <c r="B788" s="321"/>
    </row>
    <row r="789" spans="1:2" x14ac:dyDescent="0.25">
      <c r="A789" s="103"/>
      <c r="B789" s="103"/>
    </row>
    <row r="790" spans="1:2" x14ac:dyDescent="0.25">
      <c r="A790" s="103"/>
      <c r="B790" s="103"/>
    </row>
    <row r="791" spans="1:2" x14ac:dyDescent="0.25">
      <c r="A791" s="103"/>
      <c r="B791" s="103"/>
    </row>
    <row r="792" spans="1:2" x14ac:dyDescent="0.25">
      <c r="A792" s="103"/>
      <c r="B792" s="103"/>
    </row>
    <row r="793" spans="1:2" x14ac:dyDescent="0.25">
      <c r="A793" s="103"/>
      <c r="B793" s="103"/>
    </row>
    <row r="794" spans="1:2" x14ac:dyDescent="0.25">
      <c r="A794" s="103"/>
      <c r="B794" s="103"/>
    </row>
    <row r="795" spans="1:2" x14ac:dyDescent="0.25">
      <c r="A795" s="103"/>
      <c r="B795" s="103"/>
    </row>
    <row r="796" spans="1:2" x14ac:dyDescent="0.25">
      <c r="A796" s="103"/>
      <c r="B796" s="103"/>
    </row>
    <row r="797" spans="1:2" x14ac:dyDescent="0.25">
      <c r="A797" s="103"/>
      <c r="B797" s="101"/>
    </row>
    <row r="798" spans="1:2" x14ac:dyDescent="0.25">
      <c r="A798" s="103"/>
      <c r="B798" s="321"/>
    </row>
    <row r="799" spans="1:2" x14ac:dyDescent="0.25">
      <c r="A799" s="103"/>
      <c r="B799" s="321"/>
    </row>
    <row r="800" spans="1:2" x14ac:dyDescent="0.25">
      <c r="A800" s="103"/>
      <c r="B800" s="321"/>
    </row>
    <row r="801" spans="1:2" x14ac:dyDescent="0.25">
      <c r="A801" s="103"/>
      <c r="B801" s="101"/>
    </row>
    <row r="802" spans="1:2" x14ac:dyDescent="0.25">
      <c r="A802" s="103"/>
      <c r="B802" s="321"/>
    </row>
    <row r="803" spans="1:2" x14ac:dyDescent="0.25">
      <c r="A803" s="103"/>
      <c r="B803" s="321"/>
    </row>
    <row r="804" spans="1:2" x14ac:dyDescent="0.25">
      <c r="A804" s="103"/>
      <c r="B804" s="321"/>
    </row>
    <row r="805" spans="1:2" x14ac:dyDescent="0.25">
      <c r="A805" s="103"/>
      <c r="B805" s="103"/>
    </row>
    <row r="806" spans="1:2" x14ac:dyDescent="0.25">
      <c r="A806" s="103"/>
      <c r="B806" s="103"/>
    </row>
    <row r="807" spans="1:2" x14ac:dyDescent="0.25">
      <c r="A807" s="103"/>
      <c r="B807" s="103"/>
    </row>
    <row r="808" spans="1:2" x14ac:dyDescent="0.25">
      <c r="A808" s="103"/>
      <c r="B808" s="103"/>
    </row>
    <row r="809" spans="1:2" x14ac:dyDescent="0.25">
      <c r="A809" s="103"/>
      <c r="B809" s="101"/>
    </row>
    <row r="810" spans="1:2" x14ac:dyDescent="0.25">
      <c r="A810" s="103"/>
      <c r="B810" s="321"/>
    </row>
    <row r="811" spans="1:2" x14ac:dyDescent="0.25">
      <c r="A811" s="103"/>
      <c r="B811" s="321"/>
    </row>
    <row r="812" spans="1:2" x14ac:dyDescent="0.25">
      <c r="A812" s="103"/>
      <c r="B812" s="321"/>
    </row>
    <row r="813" spans="1:2" x14ac:dyDescent="0.25">
      <c r="A813" s="103"/>
      <c r="B813" s="321"/>
    </row>
    <row r="814" spans="1:2" x14ac:dyDescent="0.25">
      <c r="A814" s="103"/>
      <c r="B814" s="101"/>
    </row>
    <row r="815" spans="1:2" x14ac:dyDescent="0.25">
      <c r="A815" s="103"/>
      <c r="B815" s="321"/>
    </row>
    <row r="816" spans="1:2" x14ac:dyDescent="0.25">
      <c r="A816" s="103"/>
      <c r="B816" s="321"/>
    </row>
    <row r="817" spans="1:2" x14ac:dyDescent="0.25">
      <c r="A817" s="103"/>
      <c r="B817" s="321"/>
    </row>
    <row r="818" spans="1:2" x14ac:dyDescent="0.25">
      <c r="A818" s="103"/>
      <c r="B818" s="321"/>
    </row>
    <row r="819" spans="1:2" x14ac:dyDescent="0.25">
      <c r="A819" s="103"/>
      <c r="B819" s="103"/>
    </row>
    <row r="820" spans="1:2" x14ac:dyDescent="0.25">
      <c r="A820" s="103"/>
      <c r="B820" s="103"/>
    </row>
    <row r="821" spans="1:2" x14ac:dyDescent="0.25">
      <c r="A821" s="103"/>
      <c r="B821" s="103"/>
    </row>
    <row r="822" spans="1:2" x14ac:dyDescent="0.25">
      <c r="A822" s="103"/>
      <c r="B822" s="103"/>
    </row>
    <row r="823" spans="1:2" x14ac:dyDescent="0.25">
      <c r="A823" s="103"/>
      <c r="B823" s="103"/>
    </row>
    <row r="824" spans="1:2" x14ac:dyDescent="0.25">
      <c r="A824" s="103"/>
      <c r="B824" s="103"/>
    </row>
    <row r="825" spans="1:2" x14ac:dyDescent="0.25">
      <c r="A825" s="103"/>
      <c r="B825" s="103"/>
    </row>
    <row r="826" spans="1:2" x14ac:dyDescent="0.25">
      <c r="A826" s="103"/>
      <c r="B826" s="103"/>
    </row>
    <row r="827" spans="1:2" x14ac:dyDescent="0.25">
      <c r="A827" s="103"/>
      <c r="B827" s="103"/>
    </row>
    <row r="828" spans="1:2" x14ac:dyDescent="0.25">
      <c r="A828" s="103"/>
      <c r="B828" s="103"/>
    </row>
    <row r="829" spans="1:2" x14ac:dyDescent="0.25">
      <c r="A829" s="103"/>
      <c r="B829" s="103"/>
    </row>
    <row r="830" spans="1:2" x14ac:dyDescent="0.25">
      <c r="A830" s="103"/>
      <c r="B830" s="103"/>
    </row>
    <row r="831" spans="1:2" x14ac:dyDescent="0.25">
      <c r="A831" s="103"/>
      <c r="B831" s="103"/>
    </row>
    <row r="832" spans="1:2" x14ac:dyDescent="0.25">
      <c r="A832" s="103"/>
      <c r="B832" s="103"/>
    </row>
    <row r="833" spans="1:2" x14ac:dyDescent="0.25">
      <c r="A833" s="103"/>
      <c r="B833" s="103"/>
    </row>
    <row r="834" spans="1:2" x14ac:dyDescent="0.25">
      <c r="A834" s="103"/>
      <c r="B834" s="103"/>
    </row>
    <row r="835" spans="1:2" x14ac:dyDescent="0.25">
      <c r="A835" s="103"/>
      <c r="B835" s="103"/>
    </row>
    <row r="836" spans="1:2" x14ac:dyDescent="0.25">
      <c r="A836" s="103"/>
      <c r="B836" s="103"/>
    </row>
    <row r="837" spans="1:2" x14ac:dyDescent="0.25">
      <c r="A837" s="103"/>
      <c r="B837" s="103"/>
    </row>
    <row r="838" spans="1:2" x14ac:dyDescent="0.25">
      <c r="A838" s="103"/>
      <c r="B838" s="103"/>
    </row>
    <row r="839" spans="1:2" x14ac:dyDescent="0.25">
      <c r="A839" s="103"/>
      <c r="B839" s="103"/>
    </row>
    <row r="840" spans="1:2" x14ac:dyDescent="0.25">
      <c r="A840" s="103"/>
      <c r="B840" s="103"/>
    </row>
    <row r="841" spans="1:2" x14ac:dyDescent="0.25">
      <c r="A841" s="103"/>
      <c r="B841" s="101"/>
    </row>
    <row r="842" spans="1:2" x14ac:dyDescent="0.25">
      <c r="A842" s="103"/>
      <c r="B842" s="321"/>
    </row>
    <row r="843" spans="1:2" x14ac:dyDescent="0.25">
      <c r="A843" s="103"/>
      <c r="B843" s="321"/>
    </row>
    <row r="844" spans="1:2" x14ac:dyDescent="0.25">
      <c r="A844" s="103"/>
      <c r="B844" s="321"/>
    </row>
    <row r="845" spans="1:2" x14ac:dyDescent="0.25">
      <c r="A845" s="103"/>
      <c r="B845" s="321"/>
    </row>
    <row r="846" spans="1:2" x14ac:dyDescent="0.25">
      <c r="A846" s="103"/>
      <c r="B846" s="103"/>
    </row>
    <row r="847" spans="1:2" x14ac:dyDescent="0.25">
      <c r="A847" s="103"/>
      <c r="B847" s="103"/>
    </row>
    <row r="848" spans="1:2" x14ac:dyDescent="0.25">
      <c r="A848" s="103"/>
      <c r="B848" s="103"/>
    </row>
    <row r="849" spans="1:2" x14ac:dyDescent="0.25">
      <c r="A849" s="103"/>
      <c r="B849" s="103"/>
    </row>
    <row r="850" spans="1:2" x14ac:dyDescent="0.25">
      <c r="A850" s="103"/>
      <c r="B850" s="103"/>
    </row>
    <row r="851" spans="1:2" x14ac:dyDescent="0.25">
      <c r="A851" s="103"/>
      <c r="B851" s="101"/>
    </row>
    <row r="852" spans="1:2" x14ac:dyDescent="0.25">
      <c r="A852" s="103"/>
      <c r="B852" s="321"/>
    </row>
    <row r="853" spans="1:2" x14ac:dyDescent="0.25">
      <c r="A853" s="103"/>
      <c r="B853" s="321"/>
    </row>
    <row r="854" spans="1:2" x14ac:dyDescent="0.25">
      <c r="A854" s="103"/>
      <c r="B854" s="321"/>
    </row>
    <row r="855" spans="1:2" x14ac:dyDescent="0.25">
      <c r="A855" s="103"/>
      <c r="B855" s="321"/>
    </row>
    <row r="856" spans="1:2" x14ac:dyDescent="0.25">
      <c r="A856" s="103"/>
      <c r="B856" s="103"/>
    </row>
    <row r="857" spans="1:2" x14ac:dyDescent="0.25">
      <c r="A857" s="103"/>
      <c r="B857" s="103"/>
    </row>
    <row r="858" spans="1:2" x14ac:dyDescent="0.25">
      <c r="A858" s="103"/>
      <c r="B858" s="103"/>
    </row>
    <row r="859" spans="1:2" x14ac:dyDescent="0.25">
      <c r="A859" s="103"/>
      <c r="B859" s="103"/>
    </row>
    <row r="860" spans="1:2" x14ac:dyDescent="0.25">
      <c r="A860" s="103"/>
      <c r="B860" s="103"/>
    </row>
    <row r="861" spans="1:2" x14ac:dyDescent="0.25">
      <c r="A861" s="103"/>
      <c r="B861" s="103"/>
    </row>
    <row r="862" spans="1:2" x14ac:dyDescent="0.25">
      <c r="A862" s="103"/>
      <c r="B862" s="103"/>
    </row>
    <row r="863" spans="1:2" x14ac:dyDescent="0.25">
      <c r="A863" s="103"/>
      <c r="B863" s="103"/>
    </row>
    <row r="864" spans="1:2" x14ac:dyDescent="0.25">
      <c r="A864" s="103"/>
      <c r="B864" s="103"/>
    </row>
    <row r="865" spans="1:2" x14ac:dyDescent="0.25">
      <c r="A865" s="103"/>
      <c r="B865" s="103"/>
    </row>
    <row r="866" spans="1:2" x14ac:dyDescent="0.25">
      <c r="A866" s="103"/>
      <c r="B866" s="103"/>
    </row>
    <row r="867" spans="1:2" x14ac:dyDescent="0.25">
      <c r="A867" s="103"/>
      <c r="B867" s="103"/>
    </row>
    <row r="868" spans="1:2" x14ac:dyDescent="0.25">
      <c r="A868" s="103"/>
      <c r="B868" s="103"/>
    </row>
    <row r="869" spans="1:2" x14ac:dyDescent="0.25">
      <c r="A869" s="103"/>
      <c r="B869" s="103"/>
    </row>
    <row r="870" spans="1:2" x14ac:dyDescent="0.25">
      <c r="A870" s="103"/>
      <c r="B870" s="103"/>
    </row>
    <row r="871" spans="1:2" x14ac:dyDescent="0.25">
      <c r="A871" s="103"/>
      <c r="B871" s="103"/>
    </row>
    <row r="872" spans="1:2" x14ac:dyDescent="0.25">
      <c r="A872" s="103"/>
      <c r="B872" s="103"/>
    </row>
    <row r="873" spans="1:2" x14ac:dyDescent="0.25">
      <c r="A873" s="103"/>
      <c r="B873" s="103"/>
    </row>
    <row r="874" spans="1:2" x14ac:dyDescent="0.25">
      <c r="A874" s="103"/>
      <c r="B874" s="103"/>
    </row>
    <row r="875" spans="1:2" x14ac:dyDescent="0.25">
      <c r="A875" s="103"/>
      <c r="B875" s="103"/>
    </row>
    <row r="876" spans="1:2" x14ac:dyDescent="0.25">
      <c r="A876" s="103"/>
      <c r="B876" s="103"/>
    </row>
    <row r="877" spans="1:2" x14ac:dyDescent="0.25">
      <c r="A877" s="103"/>
      <c r="B877" s="103"/>
    </row>
    <row r="878" spans="1:2" x14ac:dyDescent="0.25">
      <c r="A878" s="103"/>
      <c r="B878" s="103"/>
    </row>
    <row r="879" spans="1:2" x14ac:dyDescent="0.25">
      <c r="A879" s="103"/>
      <c r="B879" s="103"/>
    </row>
    <row r="880" spans="1:2" x14ac:dyDescent="0.25">
      <c r="A880" s="103"/>
      <c r="B880" s="103"/>
    </row>
    <row r="881" spans="1:2" x14ac:dyDescent="0.25">
      <c r="A881" s="103"/>
      <c r="B881" s="103"/>
    </row>
    <row r="882" spans="1:2" x14ac:dyDescent="0.25">
      <c r="A882" s="103"/>
      <c r="B882" s="101"/>
    </row>
    <row r="883" spans="1:2" x14ac:dyDescent="0.25">
      <c r="A883" s="103"/>
      <c r="B883" s="321"/>
    </row>
    <row r="884" spans="1:2" x14ac:dyDescent="0.25">
      <c r="A884" s="103"/>
      <c r="B884" s="321"/>
    </row>
    <row r="885" spans="1:2" x14ac:dyDescent="0.25">
      <c r="A885" s="103"/>
      <c r="B885" s="321"/>
    </row>
    <row r="886" spans="1:2" x14ac:dyDescent="0.25">
      <c r="A886" s="103"/>
      <c r="B886" s="321"/>
    </row>
    <row r="887" spans="1:2" x14ac:dyDescent="0.25">
      <c r="A887" s="103"/>
      <c r="B887" s="101"/>
    </row>
    <row r="888" spans="1:2" x14ac:dyDescent="0.25">
      <c r="A888" s="103"/>
      <c r="B888" s="321"/>
    </row>
    <row r="889" spans="1:2" x14ac:dyDescent="0.25">
      <c r="A889" s="103"/>
      <c r="B889" s="321"/>
    </row>
    <row r="890" spans="1:2" x14ac:dyDescent="0.25">
      <c r="A890" s="103"/>
      <c r="B890" s="321"/>
    </row>
    <row r="891" spans="1:2" x14ac:dyDescent="0.25">
      <c r="A891" s="103"/>
      <c r="B891" s="321"/>
    </row>
    <row r="892" spans="1:2" x14ac:dyDescent="0.25">
      <c r="A892" s="103"/>
      <c r="B892" s="321"/>
    </row>
    <row r="893" spans="1:2" x14ac:dyDescent="0.25">
      <c r="A893" s="103"/>
      <c r="B893" s="103"/>
    </row>
    <row r="894" spans="1:2" x14ac:dyDescent="0.25">
      <c r="A894" s="103"/>
      <c r="B894" s="103"/>
    </row>
    <row r="895" spans="1:2" x14ac:dyDescent="0.25">
      <c r="A895" s="103"/>
      <c r="B895" s="103"/>
    </row>
    <row r="896" spans="1:2" x14ac:dyDescent="0.25">
      <c r="A896" s="103"/>
      <c r="B896" s="103"/>
    </row>
    <row r="897" spans="1:2" x14ac:dyDescent="0.25">
      <c r="A897" s="103"/>
      <c r="B897" s="103"/>
    </row>
    <row r="898" spans="1:2" x14ac:dyDescent="0.25">
      <c r="A898" s="103"/>
      <c r="B898" s="103"/>
    </row>
    <row r="899" spans="1:2" x14ac:dyDescent="0.25">
      <c r="A899" s="103"/>
      <c r="B899" s="103"/>
    </row>
    <row r="900" spans="1:2" x14ac:dyDescent="0.25">
      <c r="A900" s="103"/>
      <c r="B900" s="103"/>
    </row>
    <row r="901" spans="1:2" x14ac:dyDescent="0.25">
      <c r="A901" s="103"/>
      <c r="B901" s="103"/>
    </row>
    <row r="902" spans="1:2" x14ac:dyDescent="0.25">
      <c r="A902" s="103"/>
      <c r="B902" s="103"/>
    </row>
    <row r="903" spans="1:2" x14ac:dyDescent="0.25">
      <c r="A903" s="103"/>
      <c r="B903" s="103"/>
    </row>
    <row r="904" spans="1:2" x14ac:dyDescent="0.25">
      <c r="A904" s="103"/>
      <c r="B904" s="103"/>
    </row>
    <row r="905" spans="1:2" x14ac:dyDescent="0.25">
      <c r="A905" s="103"/>
      <c r="B905" s="103"/>
    </row>
    <row r="906" spans="1:2" x14ac:dyDescent="0.25">
      <c r="A906" s="103"/>
      <c r="B906" s="103"/>
    </row>
    <row r="907" spans="1:2" x14ac:dyDescent="0.25">
      <c r="A907" s="103"/>
      <c r="B907" s="103"/>
    </row>
    <row r="908" spans="1:2" x14ac:dyDescent="0.25">
      <c r="A908" s="103"/>
      <c r="B908" s="103"/>
    </row>
    <row r="909" spans="1:2" x14ac:dyDescent="0.25">
      <c r="A909" s="103"/>
      <c r="B909" s="103"/>
    </row>
    <row r="910" spans="1:2" x14ac:dyDescent="0.25">
      <c r="A910" s="103"/>
      <c r="B910" s="103"/>
    </row>
    <row r="911" spans="1:2" x14ac:dyDescent="0.25">
      <c r="A911" s="103"/>
      <c r="B911" s="103"/>
    </row>
    <row r="912" spans="1:2" x14ac:dyDescent="0.25">
      <c r="A912" s="103"/>
      <c r="B912" s="103"/>
    </row>
    <row r="913" spans="1:2" x14ac:dyDescent="0.25">
      <c r="A913" s="103"/>
      <c r="B913" s="103"/>
    </row>
    <row r="914" spans="1:2" x14ac:dyDescent="0.25">
      <c r="A914" s="103"/>
      <c r="B914" s="103"/>
    </row>
    <row r="915" spans="1:2" x14ac:dyDescent="0.25">
      <c r="A915" s="103"/>
      <c r="B915" s="103"/>
    </row>
    <row r="916" spans="1:2" x14ac:dyDescent="0.25">
      <c r="A916" s="103"/>
      <c r="B916" s="103"/>
    </row>
    <row r="917" spans="1:2" x14ac:dyDescent="0.25">
      <c r="A917" s="103"/>
      <c r="B917" s="103"/>
    </row>
    <row r="918" spans="1:2" x14ac:dyDescent="0.25">
      <c r="A918" s="103"/>
      <c r="B918" s="103"/>
    </row>
    <row r="919" spans="1:2" x14ac:dyDescent="0.25">
      <c r="A919" s="103"/>
      <c r="B919" s="103"/>
    </row>
    <row r="920" spans="1:2" x14ac:dyDescent="0.25">
      <c r="A920" s="103"/>
      <c r="B920" s="103"/>
    </row>
    <row r="921" spans="1:2" x14ac:dyDescent="0.25">
      <c r="A921" s="103"/>
      <c r="B921" s="103"/>
    </row>
    <row r="922" spans="1:2" x14ac:dyDescent="0.25">
      <c r="A922" s="103"/>
      <c r="B922" s="101"/>
    </row>
    <row r="923" spans="1:2" x14ac:dyDescent="0.25">
      <c r="A923" s="103"/>
      <c r="B923" s="321"/>
    </row>
    <row r="924" spans="1:2" x14ac:dyDescent="0.25">
      <c r="A924" s="103"/>
      <c r="B924" s="321"/>
    </row>
    <row r="925" spans="1:2" x14ac:dyDescent="0.25">
      <c r="A925" s="103"/>
      <c r="B925" s="321"/>
    </row>
    <row r="926" spans="1:2" x14ac:dyDescent="0.25">
      <c r="A926" s="103"/>
      <c r="B926" s="321"/>
    </row>
    <row r="927" spans="1:2" x14ac:dyDescent="0.25">
      <c r="A927" s="103"/>
      <c r="B927" s="103"/>
    </row>
    <row r="928" spans="1:2" x14ac:dyDescent="0.25">
      <c r="A928" s="103"/>
      <c r="B928" s="103"/>
    </row>
    <row r="929" spans="1:2" x14ac:dyDescent="0.25">
      <c r="A929" s="103"/>
      <c r="B929" s="103"/>
    </row>
    <row r="930" spans="1:2" x14ac:dyDescent="0.25">
      <c r="A930" s="103"/>
      <c r="B930" s="103"/>
    </row>
    <row r="931" spans="1:2" x14ac:dyDescent="0.25">
      <c r="A931" s="103"/>
      <c r="B931" s="103"/>
    </row>
    <row r="932" spans="1:2" x14ac:dyDescent="0.25">
      <c r="A932" s="103"/>
      <c r="B932" s="103"/>
    </row>
    <row r="933" spans="1:2" x14ac:dyDescent="0.25">
      <c r="A933" s="103"/>
      <c r="B933" s="103"/>
    </row>
    <row r="934" spans="1:2" x14ac:dyDescent="0.25">
      <c r="A934" s="103"/>
      <c r="B934" s="103"/>
    </row>
    <row r="935" spans="1:2" x14ac:dyDescent="0.25">
      <c r="A935" s="103"/>
      <c r="B935" s="101"/>
    </row>
    <row r="936" spans="1:2" x14ac:dyDescent="0.25">
      <c r="A936" s="103"/>
      <c r="B936" s="321"/>
    </row>
    <row r="937" spans="1:2" x14ac:dyDescent="0.25">
      <c r="A937" s="103"/>
      <c r="B937" s="321"/>
    </row>
    <row r="938" spans="1:2" x14ac:dyDescent="0.25">
      <c r="A938" s="103"/>
      <c r="B938" s="321"/>
    </row>
    <row r="939" spans="1:2" x14ac:dyDescent="0.25">
      <c r="A939" s="103"/>
      <c r="B939" s="321"/>
    </row>
    <row r="940" spans="1:2" x14ac:dyDescent="0.25">
      <c r="A940" s="103"/>
      <c r="B940" s="103"/>
    </row>
    <row r="941" spans="1:2" x14ac:dyDescent="0.25">
      <c r="A941" s="103"/>
      <c r="B941" s="103"/>
    </row>
    <row r="942" spans="1:2" x14ac:dyDescent="0.25">
      <c r="A942" s="103"/>
      <c r="B942" s="103"/>
    </row>
    <row r="943" spans="1:2" x14ac:dyDescent="0.25">
      <c r="A943" s="103"/>
      <c r="B943" s="103"/>
    </row>
    <row r="944" spans="1:2" x14ac:dyDescent="0.25">
      <c r="A944" s="103"/>
      <c r="B944" s="103"/>
    </row>
    <row r="945" spans="1:2" x14ac:dyDescent="0.25">
      <c r="A945" s="103"/>
      <c r="B945" s="103"/>
    </row>
    <row r="946" spans="1:2" x14ac:dyDescent="0.25">
      <c r="A946" s="103"/>
      <c r="B946" s="103"/>
    </row>
    <row r="947" spans="1:2" x14ac:dyDescent="0.25">
      <c r="A947" s="103"/>
      <c r="B947" s="103"/>
    </row>
    <row r="948" spans="1:2" x14ac:dyDescent="0.25">
      <c r="A948" s="103"/>
      <c r="B948" s="103"/>
    </row>
    <row r="949" spans="1:2" x14ac:dyDescent="0.25">
      <c r="A949" s="103"/>
      <c r="B949" s="103"/>
    </row>
    <row r="950" spans="1:2" x14ac:dyDescent="0.25">
      <c r="A950" s="103"/>
      <c r="B950" s="101"/>
    </row>
    <row r="951" spans="1:2" x14ac:dyDescent="0.25">
      <c r="A951" s="103"/>
      <c r="B951" s="321"/>
    </row>
    <row r="952" spans="1:2" x14ac:dyDescent="0.25">
      <c r="A952" s="103"/>
      <c r="B952" s="321"/>
    </row>
    <row r="953" spans="1:2" x14ac:dyDescent="0.25">
      <c r="A953" s="103"/>
      <c r="B953" s="321"/>
    </row>
    <row r="954" spans="1:2" x14ac:dyDescent="0.25">
      <c r="A954" s="103"/>
      <c r="B954" s="103"/>
    </row>
    <row r="955" spans="1:2" x14ac:dyDescent="0.25">
      <c r="A955" s="103"/>
      <c r="B955" s="103"/>
    </row>
    <row r="956" spans="1:2" x14ac:dyDescent="0.25">
      <c r="A956" s="103"/>
      <c r="B956" s="103"/>
    </row>
    <row r="957" spans="1:2" x14ac:dyDescent="0.25">
      <c r="A957" s="103"/>
      <c r="B957" s="103"/>
    </row>
    <row r="958" spans="1:2" x14ac:dyDescent="0.25">
      <c r="A958" s="103"/>
      <c r="B958" s="103"/>
    </row>
    <row r="959" spans="1:2" x14ac:dyDescent="0.25">
      <c r="A959" s="103"/>
      <c r="B959" s="101"/>
    </row>
    <row r="960" spans="1:2" x14ac:dyDescent="0.25">
      <c r="A960" s="103"/>
      <c r="B960" s="321"/>
    </row>
    <row r="961" spans="1:2" x14ac:dyDescent="0.25">
      <c r="A961" s="103"/>
      <c r="B961" s="321"/>
    </row>
    <row r="962" spans="1:2" x14ac:dyDescent="0.25">
      <c r="A962" s="103"/>
      <c r="B962" s="321"/>
    </row>
    <row r="963" spans="1:2" x14ac:dyDescent="0.25">
      <c r="A963" s="103"/>
      <c r="B963" s="321"/>
    </row>
    <row r="964" spans="1:2" x14ac:dyDescent="0.25">
      <c r="A964" s="103"/>
      <c r="B964" s="321"/>
    </row>
    <row r="965" spans="1:2" x14ac:dyDescent="0.25">
      <c r="A965" s="103"/>
      <c r="B965" s="103"/>
    </row>
    <row r="966" spans="1:2" x14ac:dyDescent="0.25">
      <c r="A966" s="103"/>
      <c r="B966" s="103"/>
    </row>
    <row r="967" spans="1:2" x14ac:dyDescent="0.25">
      <c r="A967" s="103"/>
      <c r="B967" s="103"/>
    </row>
    <row r="968" spans="1:2" x14ac:dyDescent="0.25">
      <c r="A968" s="103"/>
      <c r="B968" s="103"/>
    </row>
    <row r="969" spans="1:2" x14ac:dyDescent="0.25">
      <c r="A969" s="103"/>
      <c r="B969" s="103"/>
    </row>
    <row r="970" spans="1:2" x14ac:dyDescent="0.25">
      <c r="A970" s="103"/>
      <c r="B970" s="103"/>
    </row>
    <row r="971" spans="1:2" x14ac:dyDescent="0.25">
      <c r="A971" s="103"/>
      <c r="B971" s="103"/>
    </row>
    <row r="972" spans="1:2" x14ac:dyDescent="0.25">
      <c r="A972" s="103"/>
      <c r="B972" s="103"/>
    </row>
    <row r="973" spans="1:2" x14ac:dyDescent="0.25">
      <c r="A973" s="103"/>
      <c r="B973" s="103"/>
    </row>
    <row r="974" spans="1:2" x14ac:dyDescent="0.25">
      <c r="A974" s="103"/>
      <c r="B974" s="103"/>
    </row>
    <row r="975" spans="1:2" x14ac:dyDescent="0.25">
      <c r="A975" s="103"/>
      <c r="B975" s="103"/>
    </row>
    <row r="976" spans="1:2" x14ac:dyDescent="0.25">
      <c r="A976" s="103"/>
      <c r="B976" s="103"/>
    </row>
    <row r="977" spans="1:2" x14ac:dyDescent="0.25">
      <c r="A977" s="103"/>
      <c r="B977" s="103"/>
    </row>
    <row r="978" spans="1:2" x14ac:dyDescent="0.25">
      <c r="A978" s="103"/>
      <c r="B978" s="103"/>
    </row>
    <row r="979" spans="1:2" x14ac:dyDescent="0.25">
      <c r="A979" s="103"/>
      <c r="B979" s="103"/>
    </row>
    <row r="980" spans="1:2" x14ac:dyDescent="0.25">
      <c r="A980" s="103"/>
      <c r="B980" s="103"/>
    </row>
    <row r="981" spans="1:2" x14ac:dyDescent="0.25">
      <c r="A981" s="103"/>
      <c r="B981" s="103"/>
    </row>
    <row r="982" spans="1:2" x14ac:dyDescent="0.25">
      <c r="A982" s="103"/>
      <c r="B982" s="101"/>
    </row>
    <row r="983" spans="1:2" x14ac:dyDescent="0.25">
      <c r="A983" s="103"/>
      <c r="B983" s="321"/>
    </row>
    <row r="984" spans="1:2" x14ac:dyDescent="0.25">
      <c r="A984" s="103"/>
      <c r="B984" s="321"/>
    </row>
    <row r="985" spans="1:2" x14ac:dyDescent="0.25">
      <c r="A985" s="103"/>
      <c r="B985" s="321"/>
    </row>
    <row r="986" spans="1:2" x14ac:dyDescent="0.25">
      <c r="A986" s="103"/>
      <c r="B986" s="321"/>
    </row>
    <row r="987" spans="1:2" x14ac:dyDescent="0.25">
      <c r="A987" s="103"/>
      <c r="B987" s="103"/>
    </row>
    <row r="988" spans="1:2" x14ac:dyDescent="0.25">
      <c r="A988" s="103"/>
      <c r="B988" s="103"/>
    </row>
    <row r="989" spans="1:2" x14ac:dyDescent="0.25">
      <c r="A989" s="103"/>
      <c r="B989" s="103"/>
    </row>
    <row r="990" spans="1:2" x14ac:dyDescent="0.25">
      <c r="A990" s="103"/>
      <c r="B990" s="103"/>
    </row>
    <row r="991" spans="1:2" x14ac:dyDescent="0.25">
      <c r="A991" s="103"/>
      <c r="B991" s="103"/>
    </row>
    <row r="992" spans="1:2" x14ac:dyDescent="0.25">
      <c r="A992" s="103"/>
      <c r="B992" s="103"/>
    </row>
    <row r="993" spans="1:2" x14ac:dyDescent="0.25">
      <c r="A993" s="103"/>
      <c r="B993" s="103"/>
    </row>
    <row r="994" spans="1:2" x14ac:dyDescent="0.25">
      <c r="A994" s="103"/>
      <c r="B994" s="103"/>
    </row>
    <row r="995" spans="1:2" x14ac:dyDescent="0.25">
      <c r="A995" s="103"/>
      <c r="B995" s="103"/>
    </row>
    <row r="996" spans="1:2" x14ac:dyDescent="0.25">
      <c r="A996" s="103"/>
      <c r="B996" s="103"/>
    </row>
    <row r="997" spans="1:2" x14ac:dyDescent="0.25">
      <c r="A997" s="103"/>
      <c r="B997" s="101"/>
    </row>
    <row r="998" spans="1:2" x14ac:dyDescent="0.25">
      <c r="A998" s="103"/>
      <c r="B998" s="321"/>
    </row>
    <row r="999" spans="1:2" x14ac:dyDescent="0.25">
      <c r="A999" s="103"/>
      <c r="B999" s="321"/>
    </row>
    <row r="1000" spans="1:2" x14ac:dyDescent="0.25">
      <c r="A1000" s="103"/>
      <c r="B1000" s="321"/>
    </row>
    <row r="1001" spans="1:2" x14ac:dyDescent="0.25">
      <c r="A1001" s="103"/>
      <c r="B1001" s="103"/>
    </row>
    <row r="1002" spans="1:2" x14ac:dyDescent="0.25">
      <c r="A1002" s="103"/>
      <c r="B1002" s="103"/>
    </row>
    <row r="1003" spans="1:2" x14ac:dyDescent="0.25">
      <c r="A1003" s="103"/>
      <c r="B1003" s="103"/>
    </row>
    <row r="1004" spans="1:2" x14ac:dyDescent="0.25">
      <c r="A1004" s="103"/>
      <c r="B1004" s="103"/>
    </row>
    <row r="1005" spans="1:2" x14ac:dyDescent="0.25">
      <c r="A1005" s="103"/>
      <c r="B1005" s="103"/>
    </row>
    <row r="1006" spans="1:2" x14ac:dyDescent="0.25">
      <c r="A1006" s="103"/>
      <c r="B1006" s="103"/>
    </row>
    <row r="1007" spans="1:2" x14ac:dyDescent="0.25">
      <c r="A1007" s="103"/>
      <c r="B1007" s="103"/>
    </row>
    <row r="1008" spans="1:2" x14ac:dyDescent="0.25">
      <c r="A1008" s="103"/>
      <c r="B1008" s="103"/>
    </row>
    <row r="1009" spans="1:2" x14ac:dyDescent="0.25">
      <c r="A1009" s="103"/>
      <c r="B1009" s="103"/>
    </row>
    <row r="1010" spans="1:2" x14ac:dyDescent="0.25">
      <c r="A1010" s="103"/>
      <c r="B1010" s="103"/>
    </row>
    <row r="1011" spans="1:2" x14ac:dyDescent="0.25">
      <c r="A1011" s="103"/>
      <c r="B1011" s="103"/>
    </row>
    <row r="1012" spans="1:2" x14ac:dyDescent="0.25">
      <c r="A1012" s="103"/>
      <c r="B1012" s="103"/>
    </row>
    <row r="1013" spans="1:2" x14ac:dyDescent="0.25">
      <c r="A1013" s="103"/>
      <c r="B1013" s="103"/>
    </row>
    <row r="1014" spans="1:2" x14ac:dyDescent="0.25">
      <c r="A1014" s="103"/>
      <c r="B1014" s="103"/>
    </row>
    <row r="1015" spans="1:2" x14ac:dyDescent="0.25">
      <c r="A1015" s="103"/>
      <c r="B1015" s="103"/>
    </row>
    <row r="1016" spans="1:2" x14ac:dyDescent="0.25">
      <c r="A1016" s="103"/>
      <c r="B1016" s="103"/>
    </row>
    <row r="1017" spans="1:2" x14ac:dyDescent="0.25">
      <c r="A1017" s="103"/>
      <c r="B1017" s="101"/>
    </row>
    <row r="1018" spans="1:2" x14ac:dyDescent="0.25">
      <c r="A1018" s="103"/>
      <c r="B1018" s="321"/>
    </row>
    <row r="1019" spans="1:2" x14ac:dyDescent="0.25">
      <c r="A1019" s="103"/>
      <c r="B1019" s="321"/>
    </row>
    <row r="1020" spans="1:2" x14ac:dyDescent="0.25">
      <c r="A1020" s="103"/>
      <c r="B1020" s="321"/>
    </row>
    <row r="1021" spans="1:2" x14ac:dyDescent="0.25">
      <c r="A1021" s="103"/>
      <c r="B1021" s="321"/>
    </row>
    <row r="1022" spans="1:2" x14ac:dyDescent="0.25">
      <c r="A1022" s="103"/>
      <c r="B1022" s="103"/>
    </row>
    <row r="1023" spans="1:2" x14ac:dyDescent="0.25">
      <c r="A1023" s="103"/>
      <c r="B1023" s="103"/>
    </row>
    <row r="1024" spans="1:2" x14ac:dyDescent="0.25">
      <c r="A1024" s="103"/>
      <c r="B1024" s="103"/>
    </row>
    <row r="1025" spans="1:2" x14ac:dyDescent="0.25">
      <c r="A1025" s="103"/>
      <c r="B1025" s="103"/>
    </row>
    <row r="1026" spans="1:2" x14ac:dyDescent="0.25">
      <c r="A1026" s="103"/>
      <c r="B1026" s="103"/>
    </row>
    <row r="1027" spans="1:2" x14ac:dyDescent="0.25">
      <c r="A1027" s="103"/>
      <c r="B1027" s="103"/>
    </row>
    <row r="1028" spans="1:2" x14ac:dyDescent="0.25">
      <c r="A1028" s="103"/>
      <c r="B1028" s="103"/>
    </row>
    <row r="1029" spans="1:2" x14ac:dyDescent="0.25">
      <c r="A1029" s="103"/>
      <c r="B1029" s="103"/>
    </row>
    <row r="1030" spans="1:2" x14ac:dyDescent="0.25">
      <c r="A1030" s="103"/>
      <c r="B1030" s="103"/>
    </row>
    <row r="1031" spans="1:2" x14ac:dyDescent="0.25">
      <c r="A1031" s="103"/>
      <c r="B1031" s="103"/>
    </row>
    <row r="1032" spans="1:2" x14ac:dyDescent="0.25">
      <c r="A1032" s="103"/>
      <c r="B1032" s="103"/>
    </row>
    <row r="1033" spans="1:2" x14ac:dyDescent="0.25">
      <c r="A1033" s="103"/>
      <c r="B1033" s="103"/>
    </row>
    <row r="1034" spans="1:2" x14ac:dyDescent="0.25">
      <c r="A1034" s="103"/>
      <c r="B1034" s="103"/>
    </row>
    <row r="1035" spans="1:2" x14ac:dyDescent="0.25">
      <c r="A1035" s="103"/>
      <c r="B1035" s="103"/>
    </row>
    <row r="1036" spans="1:2" x14ac:dyDescent="0.25">
      <c r="A1036" s="103"/>
      <c r="B1036" s="103"/>
    </row>
    <row r="1037" spans="1:2" x14ac:dyDescent="0.25">
      <c r="A1037" s="103"/>
      <c r="B1037" s="103"/>
    </row>
    <row r="1038" spans="1:2" x14ac:dyDescent="0.25">
      <c r="A1038" s="103"/>
      <c r="B1038" s="103"/>
    </row>
    <row r="1039" spans="1:2" x14ac:dyDescent="0.25">
      <c r="A1039" s="103"/>
      <c r="B1039" s="103"/>
    </row>
    <row r="1040" spans="1:2" x14ac:dyDescent="0.25">
      <c r="A1040" s="103"/>
      <c r="B1040" s="103"/>
    </row>
    <row r="1041" spans="1:2" x14ac:dyDescent="0.25">
      <c r="A1041" s="103"/>
      <c r="B1041" s="103"/>
    </row>
    <row r="1042" spans="1:2" x14ac:dyDescent="0.25">
      <c r="A1042" s="103"/>
      <c r="B1042" s="103"/>
    </row>
    <row r="1043" spans="1:2" x14ac:dyDescent="0.25">
      <c r="A1043" s="103"/>
      <c r="B1043" s="103"/>
    </row>
    <row r="1044" spans="1:2" x14ac:dyDescent="0.25">
      <c r="A1044" s="103"/>
      <c r="B1044" s="103"/>
    </row>
    <row r="1045" spans="1:2" x14ac:dyDescent="0.25">
      <c r="A1045" s="103"/>
      <c r="B1045" s="103"/>
    </row>
    <row r="1046" spans="1:2" x14ac:dyDescent="0.25">
      <c r="A1046" s="103"/>
      <c r="B1046" s="103"/>
    </row>
    <row r="1047" spans="1:2" x14ac:dyDescent="0.25">
      <c r="A1047" s="103"/>
      <c r="B1047" s="103"/>
    </row>
    <row r="1048" spans="1:2" x14ac:dyDescent="0.25">
      <c r="A1048" s="103"/>
      <c r="B1048" s="103"/>
    </row>
    <row r="1049" spans="1:2" x14ac:dyDescent="0.25">
      <c r="A1049" s="103"/>
      <c r="B1049" s="103"/>
    </row>
    <row r="1050" spans="1:2" x14ac:dyDescent="0.25">
      <c r="A1050" s="103"/>
      <c r="B1050" s="103"/>
    </row>
    <row r="1051" spans="1:2" x14ac:dyDescent="0.25">
      <c r="A1051" s="103"/>
      <c r="B1051" s="103"/>
    </row>
    <row r="1052" spans="1:2" x14ac:dyDescent="0.25">
      <c r="A1052" s="103"/>
      <c r="B1052" s="103"/>
    </row>
    <row r="1053" spans="1:2" x14ac:dyDescent="0.25">
      <c r="A1053" s="103"/>
      <c r="B1053" s="103"/>
    </row>
    <row r="1054" spans="1:2" x14ac:dyDescent="0.25">
      <c r="A1054" s="103"/>
      <c r="B1054" s="103"/>
    </row>
    <row r="1055" spans="1:2" x14ac:dyDescent="0.25">
      <c r="A1055" s="103"/>
      <c r="B1055" s="101"/>
    </row>
    <row r="1056" spans="1:2" x14ac:dyDescent="0.25">
      <c r="A1056" s="103"/>
      <c r="B1056" s="321"/>
    </row>
    <row r="1057" spans="1:2" x14ac:dyDescent="0.25">
      <c r="A1057" s="103"/>
      <c r="B1057" s="321"/>
    </row>
    <row r="1058" spans="1:2" x14ac:dyDescent="0.25">
      <c r="A1058" s="103"/>
      <c r="B1058" s="321"/>
    </row>
    <row r="1059" spans="1:2" x14ac:dyDescent="0.25">
      <c r="A1059" s="103"/>
      <c r="B1059" s="321"/>
    </row>
    <row r="1060" spans="1:2" x14ac:dyDescent="0.25">
      <c r="A1060" s="103"/>
      <c r="B1060" s="103"/>
    </row>
    <row r="1061" spans="1:2" x14ac:dyDescent="0.25">
      <c r="A1061" s="103"/>
      <c r="B1061" s="103"/>
    </row>
    <row r="1062" spans="1:2" x14ac:dyDescent="0.25">
      <c r="A1062" s="103"/>
      <c r="B1062" s="103"/>
    </row>
    <row r="1063" spans="1:2" x14ac:dyDescent="0.25">
      <c r="A1063" s="103"/>
      <c r="B1063" s="103"/>
    </row>
    <row r="1064" spans="1:2" x14ac:dyDescent="0.25">
      <c r="A1064" s="103"/>
      <c r="B1064" s="103"/>
    </row>
    <row r="1065" spans="1:2" x14ac:dyDescent="0.25">
      <c r="A1065" s="103"/>
      <c r="B1065" s="103"/>
    </row>
    <row r="1066" spans="1:2" x14ac:dyDescent="0.25">
      <c r="A1066" s="103"/>
      <c r="B1066" s="103"/>
    </row>
    <row r="1067" spans="1:2" x14ac:dyDescent="0.25">
      <c r="A1067" s="103"/>
      <c r="B1067" s="103"/>
    </row>
    <row r="1068" spans="1:2" x14ac:dyDescent="0.25">
      <c r="A1068" s="103"/>
      <c r="B1068" s="103"/>
    </row>
    <row r="1069" spans="1:2" x14ac:dyDescent="0.25">
      <c r="A1069" s="103"/>
      <c r="B1069" s="103"/>
    </row>
    <row r="1070" spans="1:2" x14ac:dyDescent="0.25">
      <c r="A1070" s="103"/>
      <c r="B1070" s="103"/>
    </row>
    <row r="1071" spans="1:2" x14ac:dyDescent="0.25">
      <c r="A1071" s="103"/>
      <c r="B1071" s="103"/>
    </row>
    <row r="1072" spans="1:2" x14ac:dyDescent="0.25">
      <c r="A1072" s="103"/>
      <c r="B1072" s="103"/>
    </row>
    <row r="1073" spans="1:2" x14ac:dyDescent="0.25">
      <c r="A1073" s="103"/>
      <c r="B1073" s="103"/>
    </row>
    <row r="1074" spans="1:2" x14ac:dyDescent="0.25">
      <c r="A1074" s="103"/>
      <c r="B1074" s="103"/>
    </row>
    <row r="1075" spans="1:2" x14ac:dyDescent="0.25">
      <c r="A1075" s="103"/>
      <c r="B1075" s="103"/>
    </row>
    <row r="1076" spans="1:2" x14ac:dyDescent="0.25">
      <c r="A1076" s="103"/>
      <c r="B1076" s="103"/>
    </row>
    <row r="1077" spans="1:2" x14ac:dyDescent="0.25">
      <c r="A1077" s="103"/>
      <c r="B1077" s="103"/>
    </row>
    <row r="1078" spans="1:2" x14ac:dyDescent="0.25">
      <c r="A1078" s="103"/>
      <c r="B1078" s="103"/>
    </row>
    <row r="1079" spans="1:2" x14ac:dyDescent="0.25">
      <c r="A1079" s="103"/>
      <c r="B1079" s="101"/>
    </row>
    <row r="1080" spans="1:2" x14ac:dyDescent="0.25">
      <c r="A1080" s="103"/>
      <c r="B1080" s="321"/>
    </row>
    <row r="1081" spans="1:2" x14ac:dyDescent="0.25">
      <c r="A1081" s="103"/>
      <c r="B1081" s="321"/>
    </row>
    <row r="1082" spans="1:2" x14ac:dyDescent="0.25">
      <c r="A1082" s="103"/>
      <c r="B1082" s="321"/>
    </row>
    <row r="1083" spans="1:2" x14ac:dyDescent="0.25">
      <c r="A1083" s="103"/>
      <c r="B1083" s="103"/>
    </row>
    <row r="1084" spans="1:2" x14ac:dyDescent="0.25">
      <c r="A1084" s="103"/>
      <c r="B1084" s="103"/>
    </row>
    <row r="1085" spans="1:2" x14ac:dyDescent="0.25">
      <c r="A1085" s="103"/>
      <c r="B1085" s="103"/>
    </row>
    <row r="1086" spans="1:2" x14ac:dyDescent="0.25">
      <c r="A1086" s="103"/>
      <c r="B1086" s="103"/>
    </row>
    <row r="1087" spans="1:2" x14ac:dyDescent="0.25">
      <c r="A1087" s="103"/>
      <c r="B1087" s="101"/>
    </row>
    <row r="1088" spans="1:2" x14ac:dyDescent="0.25">
      <c r="A1088" s="103"/>
      <c r="B1088" s="321"/>
    </row>
    <row r="1089" spans="1:2" x14ac:dyDescent="0.25">
      <c r="A1089" s="103"/>
      <c r="B1089" s="321"/>
    </row>
    <row r="1090" spans="1:2" x14ac:dyDescent="0.25">
      <c r="A1090" s="103"/>
      <c r="B1090" s="321"/>
    </row>
    <row r="1091" spans="1:2" x14ac:dyDescent="0.25">
      <c r="A1091" s="103"/>
      <c r="B1091" s="321"/>
    </row>
    <row r="1092" spans="1:2" x14ac:dyDescent="0.25">
      <c r="A1092" s="103"/>
      <c r="B1092" s="321"/>
    </row>
    <row r="1093" spans="1:2" x14ac:dyDescent="0.25">
      <c r="A1093" s="103"/>
      <c r="B1093" s="103"/>
    </row>
    <row r="1094" spans="1:2" x14ac:dyDescent="0.25">
      <c r="A1094" s="103"/>
      <c r="B1094" s="103"/>
    </row>
    <row r="1095" spans="1:2" x14ac:dyDescent="0.25">
      <c r="A1095" s="103"/>
      <c r="B1095" s="103"/>
    </row>
    <row r="1096" spans="1:2" x14ac:dyDescent="0.25">
      <c r="A1096" s="103"/>
      <c r="B1096" s="103"/>
    </row>
    <row r="1097" spans="1:2" x14ac:dyDescent="0.25">
      <c r="A1097" s="103"/>
      <c r="B1097" s="103"/>
    </row>
    <row r="1098" spans="1:2" x14ac:dyDescent="0.25">
      <c r="A1098" s="103"/>
      <c r="B1098" s="103"/>
    </row>
    <row r="1099" spans="1:2" x14ac:dyDescent="0.25">
      <c r="A1099" s="103"/>
      <c r="B1099" s="103"/>
    </row>
    <row r="1100" spans="1:2" x14ac:dyDescent="0.25">
      <c r="A1100" s="103"/>
      <c r="B1100" s="103"/>
    </row>
    <row r="1101" spans="1:2" x14ac:dyDescent="0.25">
      <c r="A1101" s="103"/>
      <c r="B1101" s="103"/>
    </row>
    <row r="1102" spans="1:2" x14ac:dyDescent="0.25">
      <c r="A1102" s="103"/>
      <c r="B1102" s="103"/>
    </row>
    <row r="1103" spans="1:2" x14ac:dyDescent="0.25">
      <c r="A1103" s="103"/>
      <c r="B1103" s="103"/>
    </row>
    <row r="1104" spans="1:2" x14ac:dyDescent="0.25">
      <c r="A1104" s="103"/>
      <c r="B1104" s="103"/>
    </row>
    <row r="1105" spans="1:2" x14ac:dyDescent="0.25">
      <c r="A1105" s="103"/>
      <c r="B1105" s="101"/>
    </row>
    <row r="1106" spans="1:2" x14ac:dyDescent="0.25">
      <c r="A1106" s="103"/>
      <c r="B1106" s="321"/>
    </row>
    <row r="1107" spans="1:2" x14ac:dyDescent="0.25">
      <c r="A1107" s="103"/>
      <c r="B1107" s="321"/>
    </row>
    <row r="1108" spans="1:2" x14ac:dyDescent="0.25">
      <c r="A1108" s="103"/>
      <c r="B1108" s="321"/>
    </row>
    <row r="1109" spans="1:2" x14ac:dyDescent="0.25">
      <c r="A1109" s="103"/>
      <c r="B1109" s="103"/>
    </row>
    <row r="1110" spans="1:2" x14ac:dyDescent="0.25">
      <c r="A1110" s="103"/>
      <c r="B1110" s="103"/>
    </row>
    <row r="1111" spans="1:2" x14ac:dyDescent="0.25">
      <c r="A1111" s="103"/>
      <c r="B1111" s="103"/>
    </row>
    <row r="1112" spans="1:2" x14ac:dyDescent="0.25">
      <c r="A1112" s="103"/>
      <c r="B1112" s="103"/>
    </row>
    <row r="1113" spans="1:2" x14ac:dyDescent="0.25">
      <c r="A1113" s="103"/>
      <c r="B1113" s="103"/>
    </row>
    <row r="1114" spans="1:2" x14ac:dyDescent="0.25">
      <c r="A1114" s="103"/>
      <c r="B1114" s="103"/>
    </row>
    <row r="1115" spans="1:2" x14ac:dyDescent="0.25">
      <c r="A1115" s="103"/>
      <c r="B1115" s="103"/>
    </row>
    <row r="1116" spans="1:2" x14ac:dyDescent="0.25">
      <c r="A1116" s="103"/>
      <c r="B1116" s="103"/>
    </row>
    <row r="1117" spans="1:2" x14ac:dyDescent="0.25">
      <c r="A1117" s="103"/>
      <c r="B1117" s="103"/>
    </row>
    <row r="1118" spans="1:2" x14ac:dyDescent="0.25">
      <c r="A1118" s="103"/>
      <c r="B1118" s="103"/>
    </row>
    <row r="1119" spans="1:2" x14ac:dyDescent="0.25">
      <c r="A1119" s="103"/>
      <c r="B1119" s="103"/>
    </row>
    <row r="1120" spans="1:2" x14ac:dyDescent="0.25">
      <c r="A1120" s="103"/>
      <c r="B1120" s="103"/>
    </row>
    <row r="1121" spans="1:2" x14ac:dyDescent="0.25">
      <c r="A1121" s="103"/>
      <c r="B1121" s="103"/>
    </row>
    <row r="1122" spans="1:2" x14ac:dyDescent="0.25">
      <c r="A1122" s="103"/>
      <c r="B1122" s="103"/>
    </row>
    <row r="1123" spans="1:2" x14ac:dyDescent="0.25">
      <c r="A1123" s="103"/>
      <c r="B1123" s="103"/>
    </row>
    <row r="1124" spans="1:2" x14ac:dyDescent="0.25">
      <c r="A1124" s="103"/>
      <c r="B1124" s="103"/>
    </row>
    <row r="1125" spans="1:2" x14ac:dyDescent="0.25">
      <c r="A1125" s="103"/>
      <c r="B1125" s="103"/>
    </row>
    <row r="1126" spans="1:2" x14ac:dyDescent="0.25">
      <c r="A1126" s="103"/>
      <c r="B1126" s="103"/>
    </row>
    <row r="1127" spans="1:2" x14ac:dyDescent="0.25">
      <c r="A1127" s="103"/>
      <c r="B1127" s="103"/>
    </row>
    <row r="1128" spans="1:2" x14ac:dyDescent="0.25">
      <c r="A1128" s="103"/>
      <c r="B1128" s="103"/>
    </row>
    <row r="1129" spans="1:2" x14ac:dyDescent="0.25">
      <c r="A1129" s="103"/>
      <c r="B1129" s="103"/>
    </row>
    <row r="1130" spans="1:2" x14ac:dyDescent="0.25">
      <c r="A1130" s="103"/>
      <c r="B1130" s="103"/>
    </row>
    <row r="1131" spans="1:2" x14ac:dyDescent="0.25">
      <c r="A1131" s="103"/>
      <c r="B1131" s="103"/>
    </row>
    <row r="1132" spans="1:2" x14ac:dyDescent="0.25">
      <c r="A1132" s="103"/>
      <c r="B1132" s="103"/>
    </row>
    <row r="1133" spans="1:2" x14ac:dyDescent="0.25">
      <c r="A1133" s="103"/>
      <c r="B1133" s="103"/>
    </row>
    <row r="1134" spans="1:2" x14ac:dyDescent="0.25">
      <c r="A1134" s="103"/>
      <c r="B1134" s="103"/>
    </row>
    <row r="1135" spans="1:2" x14ac:dyDescent="0.25">
      <c r="A1135" s="103"/>
      <c r="B1135" s="103"/>
    </row>
    <row r="1136" spans="1:2" x14ac:dyDescent="0.25">
      <c r="A1136" s="103"/>
      <c r="B1136" s="101"/>
    </row>
    <row r="1137" spans="1:2" x14ac:dyDescent="0.25">
      <c r="A1137" s="103"/>
      <c r="B1137" s="321"/>
    </row>
    <row r="1138" spans="1:2" x14ac:dyDescent="0.25">
      <c r="A1138" s="103"/>
      <c r="B1138" s="321"/>
    </row>
    <row r="1139" spans="1:2" x14ac:dyDescent="0.25">
      <c r="A1139" s="103"/>
      <c r="B1139" s="321"/>
    </row>
    <row r="1140" spans="1:2" x14ac:dyDescent="0.25">
      <c r="A1140" s="103"/>
      <c r="B1140" s="321"/>
    </row>
    <row r="1141" spans="1:2" x14ac:dyDescent="0.25">
      <c r="A1141" s="103"/>
      <c r="B1141" s="103"/>
    </row>
    <row r="1142" spans="1:2" x14ac:dyDescent="0.25">
      <c r="A1142" s="103"/>
      <c r="B1142" s="103"/>
    </row>
    <row r="1143" spans="1:2" x14ac:dyDescent="0.25">
      <c r="A1143" s="103"/>
      <c r="B1143" s="103"/>
    </row>
    <row r="1144" spans="1:2" x14ac:dyDescent="0.25">
      <c r="A1144" s="103"/>
      <c r="B1144" s="103"/>
    </row>
    <row r="1145" spans="1:2" x14ac:dyDescent="0.25">
      <c r="A1145" s="103"/>
      <c r="B1145" s="103"/>
    </row>
    <row r="1146" spans="1:2" x14ac:dyDescent="0.25">
      <c r="A1146" s="103"/>
      <c r="B1146" s="103"/>
    </row>
    <row r="1147" spans="1:2" x14ac:dyDescent="0.25">
      <c r="A1147" s="103"/>
      <c r="B1147" s="103"/>
    </row>
    <row r="1148" spans="1:2" x14ac:dyDescent="0.25">
      <c r="A1148" s="103"/>
      <c r="B1148" s="103"/>
    </row>
    <row r="1149" spans="1:2" x14ac:dyDescent="0.25">
      <c r="A1149" s="103"/>
      <c r="B1149" s="103"/>
    </row>
    <row r="1150" spans="1:2" x14ac:dyDescent="0.25">
      <c r="A1150" s="103"/>
      <c r="B1150" s="103"/>
    </row>
    <row r="1151" spans="1:2" x14ac:dyDescent="0.25">
      <c r="A1151" s="103"/>
      <c r="B1151" s="103"/>
    </row>
    <row r="1152" spans="1:2" x14ac:dyDescent="0.25">
      <c r="A1152" s="103"/>
      <c r="B1152" s="103"/>
    </row>
    <row r="1153" spans="1:2" x14ac:dyDescent="0.25">
      <c r="A1153" s="103"/>
      <c r="B1153" s="103"/>
    </row>
    <row r="1154" spans="1:2" x14ac:dyDescent="0.25">
      <c r="A1154" s="103"/>
      <c r="B1154" s="103"/>
    </row>
    <row r="1155" spans="1:2" x14ac:dyDescent="0.25">
      <c r="A1155" s="103"/>
      <c r="B1155" s="103"/>
    </row>
    <row r="1156" spans="1:2" x14ac:dyDescent="0.25">
      <c r="A1156" s="103"/>
      <c r="B1156" s="103"/>
    </row>
    <row r="1157" spans="1:2" x14ac:dyDescent="0.25">
      <c r="A1157" s="103"/>
      <c r="B1157" s="103"/>
    </row>
    <row r="1158" spans="1:2" x14ac:dyDescent="0.25">
      <c r="A1158" s="103"/>
      <c r="B1158" s="103"/>
    </row>
    <row r="1159" spans="1:2" x14ac:dyDescent="0.25">
      <c r="A1159" s="103"/>
      <c r="B1159" s="103"/>
    </row>
    <row r="1160" spans="1:2" x14ac:dyDescent="0.25">
      <c r="A1160" s="103"/>
      <c r="B1160" s="103"/>
    </row>
    <row r="1161" spans="1:2" x14ac:dyDescent="0.25">
      <c r="A1161" s="103"/>
      <c r="B1161" s="103"/>
    </row>
    <row r="1162" spans="1:2" x14ac:dyDescent="0.25">
      <c r="A1162" s="103"/>
      <c r="B1162" s="103"/>
    </row>
    <row r="1163" spans="1:2" x14ac:dyDescent="0.25">
      <c r="A1163" s="103"/>
      <c r="B1163" s="103"/>
    </row>
    <row r="1164" spans="1:2" x14ac:dyDescent="0.25">
      <c r="A1164" s="103"/>
      <c r="B1164" s="103"/>
    </row>
    <row r="1165" spans="1:2" x14ac:dyDescent="0.25">
      <c r="A1165" s="103"/>
      <c r="B1165" s="103"/>
    </row>
    <row r="1166" spans="1:2" x14ac:dyDescent="0.25">
      <c r="A1166" s="103"/>
      <c r="B1166" s="103"/>
    </row>
    <row r="1167" spans="1:2" x14ac:dyDescent="0.25">
      <c r="A1167" s="103"/>
      <c r="B1167" s="103"/>
    </row>
    <row r="1168" spans="1:2" x14ac:dyDescent="0.25">
      <c r="A1168" s="103"/>
      <c r="B1168" s="103"/>
    </row>
    <row r="1169" spans="1:2" x14ac:dyDescent="0.25">
      <c r="A1169" s="103"/>
      <c r="B1169" s="103"/>
    </row>
    <row r="1170" spans="1:2" x14ac:dyDescent="0.25">
      <c r="A1170" s="103"/>
      <c r="B1170" s="103"/>
    </row>
    <row r="1171" spans="1:2" x14ac:dyDescent="0.25">
      <c r="A1171" s="103"/>
      <c r="B1171" s="103"/>
    </row>
    <row r="1172" spans="1:2" x14ac:dyDescent="0.25">
      <c r="A1172" s="103"/>
      <c r="B1172" s="103"/>
    </row>
    <row r="1173" spans="1:2" x14ac:dyDescent="0.25">
      <c r="A1173" s="103"/>
      <c r="B1173" s="103"/>
    </row>
    <row r="1174" spans="1:2" x14ac:dyDescent="0.25">
      <c r="A1174" s="103"/>
      <c r="B1174" s="103"/>
    </row>
    <row r="1175" spans="1:2" x14ac:dyDescent="0.25">
      <c r="A1175" s="103"/>
      <c r="B1175" s="103"/>
    </row>
    <row r="1176" spans="1:2" x14ac:dyDescent="0.25">
      <c r="A1176" s="103"/>
      <c r="B1176" s="103"/>
    </row>
    <row r="1177" spans="1:2" x14ac:dyDescent="0.25">
      <c r="A1177" s="103"/>
      <c r="B1177" s="103"/>
    </row>
    <row r="1178" spans="1:2" x14ac:dyDescent="0.25">
      <c r="A1178" s="103"/>
      <c r="B1178" s="103"/>
    </row>
    <row r="1179" spans="1:2" x14ac:dyDescent="0.25">
      <c r="A1179" s="103"/>
      <c r="B1179" s="103"/>
    </row>
    <row r="1180" spans="1:2" x14ac:dyDescent="0.25">
      <c r="A1180" s="103"/>
      <c r="B1180" s="103"/>
    </row>
    <row r="1181" spans="1:2" x14ac:dyDescent="0.25">
      <c r="A1181" s="103"/>
      <c r="B1181" s="103"/>
    </row>
    <row r="1182" spans="1:2" x14ac:dyDescent="0.25">
      <c r="A1182" s="103"/>
      <c r="B1182" s="103"/>
    </row>
    <row r="1183" spans="1:2" x14ac:dyDescent="0.25">
      <c r="A1183" s="103"/>
      <c r="B1183" s="103"/>
    </row>
    <row r="1184" spans="1:2" x14ac:dyDescent="0.25">
      <c r="A1184" s="103"/>
      <c r="B1184" s="103"/>
    </row>
    <row r="1185" spans="1:2" x14ac:dyDescent="0.25">
      <c r="A1185" s="103"/>
      <c r="B1185" s="103"/>
    </row>
    <row r="1186" spans="1:2" x14ac:dyDescent="0.25">
      <c r="A1186" s="103"/>
      <c r="B1186" s="103"/>
    </row>
    <row r="1187" spans="1:2" x14ac:dyDescent="0.25">
      <c r="A1187" s="103"/>
      <c r="B1187" s="103"/>
    </row>
    <row r="1188" spans="1:2" x14ac:dyDescent="0.25">
      <c r="A1188" s="103"/>
      <c r="B1188" s="103"/>
    </row>
    <row r="1189" spans="1:2" x14ac:dyDescent="0.25">
      <c r="A1189" s="103"/>
      <c r="B1189" s="103"/>
    </row>
    <row r="1190" spans="1:2" x14ac:dyDescent="0.25">
      <c r="A1190" s="103"/>
      <c r="B1190" s="101"/>
    </row>
    <row r="1191" spans="1:2" x14ac:dyDescent="0.25">
      <c r="A1191" s="103"/>
      <c r="B1191" s="321"/>
    </row>
    <row r="1192" spans="1:2" x14ac:dyDescent="0.25">
      <c r="A1192" s="103"/>
      <c r="B1192" s="321"/>
    </row>
    <row r="1193" spans="1:2" x14ac:dyDescent="0.25">
      <c r="A1193" s="103"/>
      <c r="B1193" s="321"/>
    </row>
    <row r="1194" spans="1:2" x14ac:dyDescent="0.25">
      <c r="A1194" s="103"/>
      <c r="B1194" s="321"/>
    </row>
    <row r="1195" spans="1:2" x14ac:dyDescent="0.25">
      <c r="A1195" s="103"/>
      <c r="B1195" s="101"/>
    </row>
    <row r="1196" spans="1:2" x14ac:dyDescent="0.25">
      <c r="A1196" s="103"/>
      <c r="B1196" s="321"/>
    </row>
    <row r="1197" spans="1:2" x14ac:dyDescent="0.25">
      <c r="A1197" s="103"/>
      <c r="B1197" s="321"/>
    </row>
    <row r="1198" spans="1:2" x14ac:dyDescent="0.25">
      <c r="A1198" s="103"/>
      <c r="B1198" s="321"/>
    </row>
    <row r="1199" spans="1:2" x14ac:dyDescent="0.25">
      <c r="A1199" s="103"/>
      <c r="B1199" s="103"/>
    </row>
    <row r="1200" spans="1:2" x14ac:dyDescent="0.25">
      <c r="A1200" s="103"/>
      <c r="B1200" s="103"/>
    </row>
    <row r="1201" spans="1:2" x14ac:dyDescent="0.25">
      <c r="A1201" s="103"/>
      <c r="B1201" s="103"/>
    </row>
    <row r="1202" spans="1:2" x14ac:dyDescent="0.25">
      <c r="A1202" s="103"/>
      <c r="B1202" s="103"/>
    </row>
    <row r="1203" spans="1:2" x14ac:dyDescent="0.25">
      <c r="A1203" s="103"/>
      <c r="B1203" s="103"/>
    </row>
    <row r="1204" spans="1:2" x14ac:dyDescent="0.25">
      <c r="A1204" s="103"/>
      <c r="B1204" s="103"/>
    </row>
    <row r="1205" spans="1:2" x14ac:dyDescent="0.25">
      <c r="A1205" s="103"/>
      <c r="B1205" s="103"/>
    </row>
    <row r="1206" spans="1:2" x14ac:dyDescent="0.25">
      <c r="A1206" s="103"/>
      <c r="B1206" s="103"/>
    </row>
    <row r="1207" spans="1:2" x14ac:dyDescent="0.25">
      <c r="A1207" s="103"/>
      <c r="B1207" s="103"/>
    </row>
    <row r="1208" spans="1:2" x14ac:dyDescent="0.25">
      <c r="A1208" s="103"/>
      <c r="B1208" s="103"/>
    </row>
    <row r="1209" spans="1:2" x14ac:dyDescent="0.25">
      <c r="A1209" s="103"/>
      <c r="B1209" s="103"/>
    </row>
    <row r="1210" spans="1:2" x14ac:dyDescent="0.25">
      <c r="A1210" s="103"/>
      <c r="B1210" s="103"/>
    </row>
    <row r="1211" spans="1:2" x14ac:dyDescent="0.25">
      <c r="A1211" s="103"/>
      <c r="B1211" s="103"/>
    </row>
    <row r="1212" spans="1:2" x14ac:dyDescent="0.25">
      <c r="A1212" s="103"/>
      <c r="B1212" s="103"/>
    </row>
    <row r="1213" spans="1:2" x14ac:dyDescent="0.25">
      <c r="A1213" s="103"/>
      <c r="B1213" s="103"/>
    </row>
    <row r="1214" spans="1:2" x14ac:dyDescent="0.25">
      <c r="A1214" s="103"/>
      <c r="B1214" s="103"/>
    </row>
    <row r="1215" spans="1:2" x14ac:dyDescent="0.25">
      <c r="A1215" s="103"/>
      <c r="B1215" s="103"/>
    </row>
    <row r="1216" spans="1:2" x14ac:dyDescent="0.25">
      <c r="A1216" s="103"/>
      <c r="B1216" s="103"/>
    </row>
    <row r="1217" spans="1:2" x14ac:dyDescent="0.25">
      <c r="A1217" s="103"/>
      <c r="B1217" s="101"/>
    </row>
    <row r="1218" spans="1:2" x14ac:dyDescent="0.25">
      <c r="A1218" s="103"/>
      <c r="B1218" s="321"/>
    </row>
    <row r="1219" spans="1:2" x14ac:dyDescent="0.25">
      <c r="A1219" s="103"/>
      <c r="B1219" s="321"/>
    </row>
    <row r="1220" spans="1:2" x14ac:dyDescent="0.25">
      <c r="A1220" s="103"/>
      <c r="B1220" s="321"/>
    </row>
    <row r="1221" spans="1:2" x14ac:dyDescent="0.25">
      <c r="A1221" s="103"/>
      <c r="B1221" s="101"/>
    </row>
    <row r="1222" spans="1:2" x14ac:dyDescent="0.25">
      <c r="A1222" s="103"/>
      <c r="B1222" s="321"/>
    </row>
    <row r="1223" spans="1:2" x14ac:dyDescent="0.25">
      <c r="A1223" s="103"/>
      <c r="B1223" s="321"/>
    </row>
    <row r="1224" spans="1:2" x14ac:dyDescent="0.25">
      <c r="A1224" s="103"/>
      <c r="B1224" s="321"/>
    </row>
    <row r="1225" spans="1:2" x14ac:dyDescent="0.25">
      <c r="A1225" s="103"/>
      <c r="B1225" s="321"/>
    </row>
    <row r="1226" spans="1:2" x14ac:dyDescent="0.25">
      <c r="A1226" s="103"/>
      <c r="B1226" s="101"/>
    </row>
    <row r="1227" spans="1:2" x14ac:dyDescent="0.25">
      <c r="A1227" s="103"/>
      <c r="B1227" s="321"/>
    </row>
    <row r="1228" spans="1:2" x14ac:dyDescent="0.25">
      <c r="A1228" s="103"/>
      <c r="B1228" s="321"/>
    </row>
    <row r="1229" spans="1:2" x14ac:dyDescent="0.25">
      <c r="A1229" s="103"/>
      <c r="B1229" s="321"/>
    </row>
    <row r="1230" spans="1:2" x14ac:dyDescent="0.25">
      <c r="A1230" s="103"/>
      <c r="B1230" s="103"/>
    </row>
    <row r="1231" spans="1:2" x14ac:dyDescent="0.25">
      <c r="A1231" s="103"/>
      <c r="B1231" s="103"/>
    </row>
    <row r="1232" spans="1:2" x14ac:dyDescent="0.25">
      <c r="A1232" s="103"/>
      <c r="B1232" s="103"/>
    </row>
    <row r="1233" spans="1:2" x14ac:dyDescent="0.25">
      <c r="A1233" s="103"/>
      <c r="B1233" s="103"/>
    </row>
    <row r="1234" spans="1:2" x14ac:dyDescent="0.25">
      <c r="A1234" s="103"/>
      <c r="B1234" s="103"/>
    </row>
    <row r="1235" spans="1:2" x14ac:dyDescent="0.25">
      <c r="A1235" s="103"/>
      <c r="B1235" s="103"/>
    </row>
    <row r="1236" spans="1:2" x14ac:dyDescent="0.25">
      <c r="A1236" s="103"/>
      <c r="B1236" s="103"/>
    </row>
    <row r="1237" spans="1:2" x14ac:dyDescent="0.25">
      <c r="A1237" s="103"/>
      <c r="B1237" s="103"/>
    </row>
    <row r="1238" spans="1:2" x14ac:dyDescent="0.25">
      <c r="A1238" s="103"/>
      <c r="B1238" s="103"/>
    </row>
    <row r="1239" spans="1:2" x14ac:dyDescent="0.25">
      <c r="A1239" s="103"/>
      <c r="B1239" s="103"/>
    </row>
    <row r="1240" spans="1:2" x14ac:dyDescent="0.25">
      <c r="A1240" s="103"/>
      <c r="B1240" s="103"/>
    </row>
    <row r="1241" spans="1:2" x14ac:dyDescent="0.25">
      <c r="A1241" s="103"/>
      <c r="B1241" s="103"/>
    </row>
    <row r="1242" spans="1:2" x14ac:dyDescent="0.25">
      <c r="A1242" s="103"/>
      <c r="B1242" s="103"/>
    </row>
    <row r="1243" spans="1:2" x14ac:dyDescent="0.25">
      <c r="A1243" s="103"/>
      <c r="B1243" s="103"/>
    </row>
    <row r="1244" spans="1:2" x14ac:dyDescent="0.25">
      <c r="A1244" s="103"/>
      <c r="B1244" s="103"/>
    </row>
    <row r="1245" spans="1:2" x14ac:dyDescent="0.25">
      <c r="A1245" s="103"/>
      <c r="B1245" s="103"/>
    </row>
    <row r="1246" spans="1:2" x14ac:dyDescent="0.25">
      <c r="A1246" s="103"/>
      <c r="B1246" s="103"/>
    </row>
    <row r="1247" spans="1:2" x14ac:dyDescent="0.25">
      <c r="A1247" s="103"/>
      <c r="B1247" s="101"/>
    </row>
    <row r="1248" spans="1:2" x14ac:dyDescent="0.25">
      <c r="A1248" s="103"/>
      <c r="B1248" s="321"/>
    </row>
    <row r="1249" spans="1:2" x14ac:dyDescent="0.25">
      <c r="A1249" s="103"/>
      <c r="B1249" s="321"/>
    </row>
    <row r="1250" spans="1:2" x14ac:dyDescent="0.25">
      <c r="A1250" s="103"/>
      <c r="B1250" s="321"/>
    </row>
    <row r="1251" spans="1:2" x14ac:dyDescent="0.25">
      <c r="A1251" s="103"/>
      <c r="B1251" s="321"/>
    </row>
    <row r="1252" spans="1:2" x14ac:dyDescent="0.25">
      <c r="A1252" s="103"/>
      <c r="B1252" s="101"/>
    </row>
    <row r="1253" spans="1:2" x14ac:dyDescent="0.25">
      <c r="A1253" s="103"/>
      <c r="B1253" s="321"/>
    </row>
    <row r="1254" spans="1:2" x14ac:dyDescent="0.25">
      <c r="A1254" s="103"/>
      <c r="B1254" s="321"/>
    </row>
    <row r="1255" spans="1:2" x14ac:dyDescent="0.25">
      <c r="A1255" s="103"/>
      <c r="B1255" s="321"/>
    </row>
    <row r="1256" spans="1:2" x14ac:dyDescent="0.25">
      <c r="A1256" s="103"/>
      <c r="B1256" s="321"/>
    </row>
    <row r="1257" spans="1:2" x14ac:dyDescent="0.25">
      <c r="A1257" s="103"/>
      <c r="B1257" s="321"/>
    </row>
    <row r="1258" spans="1:2" x14ac:dyDescent="0.25">
      <c r="A1258" s="103"/>
      <c r="B1258" s="103"/>
    </row>
    <row r="1259" spans="1:2" x14ac:dyDescent="0.25">
      <c r="A1259" s="103"/>
      <c r="B1259" s="103"/>
    </row>
    <row r="1260" spans="1:2" x14ac:dyDescent="0.25">
      <c r="A1260" s="103"/>
      <c r="B1260" s="103"/>
    </row>
    <row r="1261" spans="1:2" x14ac:dyDescent="0.25">
      <c r="A1261" s="103"/>
      <c r="B1261" s="103"/>
    </row>
    <row r="1262" spans="1:2" x14ac:dyDescent="0.25">
      <c r="A1262" s="103"/>
      <c r="B1262" s="103"/>
    </row>
    <row r="1263" spans="1:2" x14ac:dyDescent="0.25">
      <c r="A1263" s="103"/>
      <c r="B1263" s="103"/>
    </row>
    <row r="1264" spans="1:2" x14ac:dyDescent="0.25">
      <c r="A1264" s="103"/>
      <c r="B1264" s="103"/>
    </row>
    <row r="1265" spans="1:2" x14ac:dyDescent="0.25">
      <c r="A1265" s="103"/>
      <c r="B1265" s="103"/>
    </row>
    <row r="1266" spans="1:2" x14ac:dyDescent="0.25">
      <c r="A1266" s="103"/>
      <c r="B1266" s="101"/>
    </row>
    <row r="1267" spans="1:2" x14ac:dyDescent="0.25">
      <c r="A1267" s="103"/>
      <c r="B1267" s="321"/>
    </row>
    <row r="1268" spans="1:2" x14ac:dyDescent="0.25">
      <c r="A1268" s="103"/>
      <c r="B1268" s="321"/>
    </row>
    <row r="1269" spans="1:2" x14ac:dyDescent="0.25">
      <c r="A1269" s="103"/>
      <c r="B1269" s="321"/>
    </row>
    <row r="1270" spans="1:2" x14ac:dyDescent="0.25">
      <c r="A1270" s="103"/>
      <c r="B1270" s="321"/>
    </row>
    <row r="1271" spans="1:2" x14ac:dyDescent="0.25">
      <c r="A1271" s="103"/>
      <c r="B1271" s="103"/>
    </row>
    <row r="1272" spans="1:2" x14ac:dyDescent="0.25">
      <c r="A1272" s="103"/>
      <c r="B1272" s="103"/>
    </row>
    <row r="1273" spans="1:2" x14ac:dyDescent="0.25">
      <c r="A1273" s="103"/>
      <c r="B1273" s="103"/>
    </row>
    <row r="1274" spans="1:2" x14ac:dyDescent="0.25">
      <c r="A1274" s="103"/>
      <c r="B1274" s="103"/>
    </row>
    <row r="1275" spans="1:2" x14ac:dyDescent="0.25">
      <c r="A1275" s="103"/>
      <c r="B1275" s="103"/>
    </row>
    <row r="1276" spans="1:2" x14ac:dyDescent="0.25">
      <c r="A1276" s="103"/>
      <c r="B1276" s="103"/>
    </row>
    <row r="1277" spans="1:2" x14ac:dyDescent="0.25">
      <c r="A1277" s="103"/>
      <c r="B1277" s="103"/>
    </row>
    <row r="1278" spans="1:2" x14ac:dyDescent="0.25">
      <c r="A1278" s="103"/>
      <c r="B1278" s="103"/>
    </row>
    <row r="1279" spans="1:2" x14ac:dyDescent="0.25">
      <c r="A1279" s="103"/>
      <c r="B1279" s="103"/>
    </row>
    <row r="1280" spans="1:2" x14ac:dyDescent="0.25">
      <c r="A1280" s="103"/>
      <c r="B1280" s="103"/>
    </row>
    <row r="1281" spans="1:2" x14ac:dyDescent="0.25">
      <c r="A1281" s="103"/>
      <c r="B1281" s="103"/>
    </row>
    <row r="1282" spans="1:2" x14ac:dyDescent="0.25">
      <c r="A1282" s="103"/>
      <c r="B1282" s="103"/>
    </row>
    <row r="1283" spans="1:2" x14ac:dyDescent="0.25">
      <c r="A1283" s="103"/>
      <c r="B1283" s="103"/>
    </row>
    <row r="1284" spans="1:2" x14ac:dyDescent="0.25">
      <c r="A1284" s="103"/>
      <c r="B1284" s="103"/>
    </row>
    <row r="1285" spans="1:2" x14ac:dyDescent="0.25">
      <c r="A1285" s="103"/>
      <c r="B1285" s="103"/>
    </row>
    <row r="1286" spans="1:2" x14ac:dyDescent="0.25">
      <c r="A1286" s="103"/>
      <c r="B1286" s="103"/>
    </row>
    <row r="1287" spans="1:2" x14ac:dyDescent="0.25">
      <c r="A1287" s="103"/>
      <c r="B1287" s="103"/>
    </row>
    <row r="1288" spans="1:2" x14ac:dyDescent="0.25">
      <c r="A1288" s="103"/>
      <c r="B1288" s="103"/>
    </row>
    <row r="1289" spans="1:2" x14ac:dyDescent="0.25">
      <c r="A1289" s="103"/>
      <c r="B1289" s="103"/>
    </row>
    <row r="1290" spans="1:2" x14ac:dyDescent="0.25">
      <c r="A1290" s="103"/>
      <c r="B1290" s="103"/>
    </row>
    <row r="1291" spans="1:2" x14ac:dyDescent="0.25">
      <c r="A1291" s="103"/>
      <c r="B1291" s="103"/>
    </row>
    <row r="1292" spans="1:2" x14ac:dyDescent="0.25">
      <c r="A1292" s="103"/>
      <c r="B1292" s="103"/>
    </row>
    <row r="1293" spans="1:2" x14ac:dyDescent="0.25">
      <c r="A1293" s="103"/>
      <c r="B1293" s="103"/>
    </row>
    <row r="1294" spans="1:2" x14ac:dyDescent="0.25">
      <c r="A1294" s="103"/>
      <c r="B1294" s="103"/>
    </row>
    <row r="1295" spans="1:2" x14ac:dyDescent="0.25">
      <c r="A1295" s="103"/>
      <c r="B1295" s="103"/>
    </row>
    <row r="1296" spans="1:2" x14ac:dyDescent="0.25">
      <c r="A1296" s="103"/>
      <c r="B1296" s="103"/>
    </row>
    <row r="1297" spans="1:2" x14ac:dyDescent="0.25">
      <c r="A1297" s="103"/>
      <c r="B1297" s="103"/>
    </row>
    <row r="1298" spans="1:2" x14ac:dyDescent="0.25">
      <c r="A1298" s="103"/>
      <c r="B1298" s="103"/>
    </row>
    <row r="1299" spans="1:2" x14ac:dyDescent="0.25">
      <c r="A1299" s="103"/>
      <c r="B1299" s="103"/>
    </row>
    <row r="1300" spans="1:2" x14ac:dyDescent="0.25">
      <c r="A1300" s="103"/>
      <c r="B1300" s="103"/>
    </row>
    <row r="1301" spans="1:2" x14ac:dyDescent="0.25">
      <c r="A1301" s="103"/>
      <c r="B1301" s="103"/>
    </row>
    <row r="1302" spans="1:2" x14ac:dyDescent="0.25">
      <c r="A1302" s="103"/>
      <c r="B1302" s="103"/>
    </row>
    <row r="1303" spans="1:2" x14ac:dyDescent="0.25">
      <c r="A1303" s="103"/>
      <c r="B1303" s="103"/>
    </row>
    <row r="1304" spans="1:2" x14ac:dyDescent="0.25">
      <c r="A1304" s="103"/>
      <c r="B1304" s="103"/>
    </row>
    <row r="1305" spans="1:2" x14ac:dyDescent="0.25">
      <c r="A1305" s="103"/>
      <c r="B1305" s="103"/>
    </row>
    <row r="1306" spans="1:2" x14ac:dyDescent="0.25">
      <c r="A1306" s="103"/>
      <c r="B1306" s="103"/>
    </row>
    <row r="1307" spans="1:2" x14ac:dyDescent="0.25">
      <c r="A1307" s="103"/>
      <c r="B1307" s="103"/>
    </row>
    <row r="1308" spans="1:2" x14ac:dyDescent="0.25">
      <c r="A1308" s="103"/>
      <c r="B1308" s="101"/>
    </row>
    <row r="1309" spans="1:2" x14ac:dyDescent="0.25">
      <c r="A1309" s="103"/>
      <c r="B1309" s="321"/>
    </row>
    <row r="1310" spans="1:2" x14ac:dyDescent="0.25">
      <c r="A1310" s="103"/>
      <c r="B1310" s="321"/>
    </row>
    <row r="1311" spans="1:2" x14ac:dyDescent="0.25">
      <c r="A1311" s="103"/>
      <c r="B1311" s="321"/>
    </row>
    <row r="1312" spans="1:2" x14ac:dyDescent="0.25">
      <c r="A1312" s="103"/>
      <c r="B1312" s="103"/>
    </row>
    <row r="1313" spans="1:2" x14ac:dyDescent="0.25">
      <c r="A1313" s="103"/>
      <c r="B1313" s="103"/>
    </row>
    <row r="1314" spans="1:2" x14ac:dyDescent="0.25">
      <c r="A1314" s="103"/>
      <c r="B1314" s="103"/>
    </row>
    <row r="1315" spans="1:2" x14ac:dyDescent="0.25">
      <c r="A1315" s="103"/>
      <c r="B1315" s="103"/>
    </row>
    <row r="1316" spans="1:2" x14ac:dyDescent="0.25">
      <c r="A1316" s="103"/>
      <c r="B1316" s="103"/>
    </row>
    <row r="1317" spans="1:2" x14ac:dyDescent="0.25">
      <c r="A1317" s="103"/>
      <c r="B1317" s="103"/>
    </row>
    <row r="1318" spans="1:2" x14ac:dyDescent="0.25">
      <c r="A1318" s="103"/>
      <c r="B1318" s="103"/>
    </row>
    <row r="1319" spans="1:2" x14ac:dyDescent="0.25">
      <c r="A1319" s="103"/>
      <c r="B1319" s="103"/>
    </row>
    <row r="1320" spans="1:2" x14ac:dyDescent="0.25">
      <c r="A1320" s="103"/>
      <c r="B1320" s="103"/>
    </row>
    <row r="1321" spans="1:2" x14ac:dyDescent="0.25">
      <c r="A1321" s="103"/>
      <c r="B1321" s="103"/>
    </row>
    <row r="1322" spans="1:2" x14ac:dyDescent="0.25">
      <c r="A1322" s="103"/>
      <c r="B1322" s="103"/>
    </row>
    <row r="1323" spans="1:2" x14ac:dyDescent="0.25">
      <c r="A1323" s="103"/>
      <c r="B1323" s="103"/>
    </row>
    <row r="1324" spans="1:2" x14ac:dyDescent="0.25">
      <c r="A1324" s="103"/>
      <c r="B1324" s="103"/>
    </row>
    <row r="1325" spans="1:2" x14ac:dyDescent="0.25">
      <c r="A1325" s="103"/>
      <c r="B1325" s="103"/>
    </row>
    <row r="1326" spans="1:2" x14ac:dyDescent="0.25">
      <c r="A1326" s="103"/>
      <c r="B1326" s="101"/>
    </row>
    <row r="1327" spans="1:2" x14ac:dyDescent="0.25">
      <c r="A1327" s="103"/>
      <c r="B1327" s="321"/>
    </row>
    <row r="1328" spans="1:2" x14ac:dyDescent="0.25">
      <c r="A1328" s="103"/>
      <c r="B1328" s="321"/>
    </row>
    <row r="1329" spans="1:2" x14ac:dyDescent="0.25">
      <c r="A1329" s="103"/>
      <c r="B1329" s="321"/>
    </row>
    <row r="1330" spans="1:2" x14ac:dyDescent="0.25">
      <c r="A1330" s="103"/>
      <c r="B1330" s="103"/>
    </row>
    <row r="1331" spans="1:2" x14ac:dyDescent="0.25">
      <c r="A1331" s="103"/>
      <c r="B1331" s="103"/>
    </row>
    <row r="1332" spans="1:2" x14ac:dyDescent="0.25">
      <c r="A1332" s="103"/>
      <c r="B1332" s="103"/>
    </row>
    <row r="1333" spans="1:2" x14ac:dyDescent="0.25">
      <c r="A1333" s="103"/>
      <c r="B1333" s="103"/>
    </row>
    <row r="1334" spans="1:2" x14ac:dyDescent="0.25">
      <c r="A1334" s="103"/>
      <c r="B1334" s="103"/>
    </row>
    <row r="1335" spans="1:2" x14ac:dyDescent="0.25">
      <c r="A1335" s="103"/>
      <c r="B1335" s="101"/>
    </row>
    <row r="1336" spans="1:2" x14ac:dyDescent="0.25">
      <c r="A1336" s="103"/>
      <c r="B1336" s="321"/>
    </row>
    <row r="1337" spans="1:2" x14ac:dyDescent="0.25">
      <c r="A1337" s="103"/>
      <c r="B1337" s="321"/>
    </row>
    <row r="1338" spans="1:2" x14ac:dyDescent="0.25">
      <c r="A1338" s="103"/>
      <c r="B1338" s="321"/>
    </row>
    <row r="1339" spans="1:2" x14ac:dyDescent="0.25">
      <c r="A1339" s="103"/>
      <c r="B1339" s="321"/>
    </row>
    <row r="1340" spans="1:2" x14ac:dyDescent="0.25">
      <c r="A1340" s="103"/>
      <c r="B1340" s="321"/>
    </row>
    <row r="1341" spans="1:2" x14ac:dyDescent="0.25">
      <c r="A1341" s="103"/>
      <c r="B1341" s="103"/>
    </row>
    <row r="1342" spans="1:2" x14ac:dyDescent="0.25">
      <c r="A1342" s="103"/>
      <c r="B1342" s="103"/>
    </row>
    <row r="1343" spans="1:2" x14ac:dyDescent="0.25">
      <c r="A1343" s="103"/>
      <c r="B1343" s="103"/>
    </row>
    <row r="1344" spans="1:2" x14ac:dyDescent="0.25">
      <c r="A1344" s="103"/>
      <c r="B1344" s="103"/>
    </row>
    <row r="1345" spans="1:2" x14ac:dyDescent="0.25">
      <c r="A1345" s="103"/>
      <c r="B1345" s="103"/>
    </row>
    <row r="1346" spans="1:2" x14ac:dyDescent="0.25">
      <c r="A1346" s="103"/>
      <c r="B1346" s="103"/>
    </row>
    <row r="1347" spans="1:2" x14ac:dyDescent="0.25">
      <c r="A1347" s="103"/>
      <c r="B1347" s="103"/>
    </row>
    <row r="1348" spans="1:2" x14ac:dyDescent="0.25">
      <c r="A1348" s="103"/>
      <c r="B1348" s="103"/>
    </row>
    <row r="1349" spans="1:2" x14ac:dyDescent="0.25">
      <c r="A1349" s="103"/>
      <c r="B1349" s="103"/>
    </row>
    <row r="1350" spans="1:2" x14ac:dyDescent="0.25">
      <c r="A1350" s="103"/>
      <c r="B1350" s="103"/>
    </row>
    <row r="1351" spans="1:2" x14ac:dyDescent="0.25">
      <c r="A1351" s="103"/>
      <c r="B1351" s="103"/>
    </row>
    <row r="1352" spans="1:2" x14ac:dyDescent="0.25">
      <c r="A1352" s="103"/>
      <c r="B1352" s="103"/>
    </row>
    <row r="1353" spans="1:2" x14ac:dyDescent="0.25">
      <c r="A1353" s="103"/>
      <c r="B1353" s="103"/>
    </row>
    <row r="1354" spans="1:2" x14ac:dyDescent="0.25">
      <c r="A1354" s="103"/>
      <c r="B1354" s="103"/>
    </row>
    <row r="1355" spans="1:2" x14ac:dyDescent="0.25">
      <c r="A1355" s="103"/>
      <c r="B1355" s="103"/>
    </row>
    <row r="1356" spans="1:2" x14ac:dyDescent="0.25">
      <c r="A1356" s="103"/>
      <c r="B1356" s="103"/>
    </row>
    <row r="1357" spans="1:2" x14ac:dyDescent="0.25">
      <c r="A1357" s="103"/>
      <c r="B1357" s="103"/>
    </row>
    <row r="1358" spans="1:2" x14ac:dyDescent="0.25">
      <c r="A1358" s="103"/>
      <c r="B1358" s="103"/>
    </row>
    <row r="1359" spans="1:2" x14ac:dyDescent="0.25">
      <c r="A1359" s="103"/>
      <c r="B1359" s="103"/>
    </row>
    <row r="1360" spans="1:2" x14ac:dyDescent="0.25">
      <c r="A1360" s="103"/>
      <c r="B1360" s="103"/>
    </row>
    <row r="1361" spans="1:2" x14ac:dyDescent="0.25">
      <c r="A1361" s="103"/>
      <c r="B1361" s="103"/>
    </row>
    <row r="1362" spans="1:2" x14ac:dyDescent="0.25">
      <c r="A1362" s="103"/>
      <c r="B1362" s="103"/>
    </row>
    <row r="1363" spans="1:2" x14ac:dyDescent="0.25">
      <c r="A1363" s="103"/>
      <c r="B1363" s="103"/>
    </row>
    <row r="1364" spans="1:2" x14ac:dyDescent="0.25">
      <c r="A1364" s="103"/>
      <c r="B1364" s="103"/>
    </row>
    <row r="1365" spans="1:2" x14ac:dyDescent="0.25">
      <c r="A1365" s="103"/>
      <c r="B1365" s="103"/>
    </row>
    <row r="1366" spans="1:2" x14ac:dyDescent="0.25">
      <c r="A1366" s="103"/>
      <c r="B1366" s="103"/>
    </row>
    <row r="1367" spans="1:2" x14ac:dyDescent="0.25">
      <c r="A1367" s="103"/>
      <c r="B1367" s="103"/>
    </row>
    <row r="1368" spans="1:2" x14ac:dyDescent="0.25">
      <c r="A1368" s="103"/>
      <c r="B1368" s="103"/>
    </row>
    <row r="1369" spans="1:2" x14ac:dyDescent="0.25">
      <c r="A1369" s="103"/>
      <c r="B1369" s="103"/>
    </row>
    <row r="1370" spans="1:2" x14ac:dyDescent="0.25">
      <c r="A1370" s="103"/>
      <c r="B1370" s="101"/>
    </row>
    <row r="1371" spans="1:2" x14ac:dyDescent="0.25">
      <c r="A1371" s="103"/>
      <c r="B1371" s="321"/>
    </row>
    <row r="1372" spans="1:2" x14ac:dyDescent="0.25">
      <c r="A1372" s="103"/>
      <c r="B1372" s="321"/>
    </row>
    <row r="1373" spans="1:2" x14ac:dyDescent="0.25">
      <c r="A1373" s="103"/>
      <c r="B1373" s="321"/>
    </row>
    <row r="1374" spans="1:2" x14ac:dyDescent="0.25">
      <c r="A1374" s="103"/>
      <c r="B1374" s="103"/>
    </row>
    <row r="1375" spans="1:2" x14ac:dyDescent="0.25">
      <c r="A1375" s="103"/>
      <c r="B1375" s="103"/>
    </row>
    <row r="1376" spans="1:2" x14ac:dyDescent="0.25">
      <c r="A1376" s="103"/>
      <c r="B1376" s="103"/>
    </row>
    <row r="1377" spans="1:2" x14ac:dyDescent="0.25">
      <c r="A1377" s="103"/>
      <c r="B1377" s="103"/>
    </row>
    <row r="1378" spans="1:2" x14ac:dyDescent="0.25">
      <c r="A1378" s="103"/>
      <c r="B1378" s="103"/>
    </row>
    <row r="1379" spans="1:2" x14ac:dyDescent="0.25">
      <c r="A1379" s="103"/>
      <c r="B1379" s="103"/>
    </row>
    <row r="1380" spans="1:2" x14ac:dyDescent="0.25">
      <c r="A1380" s="103"/>
      <c r="B1380" s="103"/>
    </row>
    <row r="1381" spans="1:2" x14ac:dyDescent="0.25">
      <c r="A1381" s="103"/>
      <c r="B1381" s="103"/>
    </row>
    <row r="1382" spans="1:2" x14ac:dyDescent="0.25">
      <c r="A1382" s="103"/>
      <c r="B1382" s="103"/>
    </row>
    <row r="1383" spans="1:2" x14ac:dyDescent="0.25">
      <c r="A1383" s="103"/>
      <c r="B1383" s="103"/>
    </row>
    <row r="1384" spans="1:2" x14ac:dyDescent="0.25">
      <c r="A1384" s="103"/>
      <c r="B1384" s="103"/>
    </row>
    <row r="1385" spans="1:2" x14ac:dyDescent="0.25">
      <c r="A1385" s="103"/>
      <c r="B1385" s="103"/>
    </row>
    <row r="1386" spans="1:2" x14ac:dyDescent="0.25">
      <c r="A1386" s="103"/>
      <c r="B1386" s="103"/>
    </row>
    <row r="1387" spans="1:2" x14ac:dyDescent="0.25">
      <c r="A1387" s="103"/>
      <c r="B1387" s="103"/>
    </row>
    <row r="1388" spans="1:2" x14ac:dyDescent="0.25">
      <c r="A1388" s="103"/>
      <c r="B1388" s="103"/>
    </row>
    <row r="1389" spans="1:2" x14ac:dyDescent="0.25">
      <c r="A1389" s="103"/>
      <c r="B1389" s="103"/>
    </row>
    <row r="1390" spans="1:2" x14ac:dyDescent="0.25">
      <c r="A1390" s="103"/>
      <c r="B1390" s="103"/>
    </row>
    <row r="1391" spans="1:2" x14ac:dyDescent="0.25">
      <c r="A1391" s="103"/>
      <c r="B1391" s="103"/>
    </row>
    <row r="1392" spans="1:2" x14ac:dyDescent="0.25">
      <c r="A1392" s="103"/>
      <c r="B1392" s="103"/>
    </row>
    <row r="1393" spans="1:2" x14ac:dyDescent="0.25">
      <c r="A1393" s="103"/>
      <c r="B1393" s="103"/>
    </row>
    <row r="1394" spans="1:2" x14ac:dyDescent="0.25">
      <c r="A1394" s="103"/>
      <c r="B1394" s="103"/>
    </row>
    <row r="1395" spans="1:2" x14ac:dyDescent="0.25">
      <c r="A1395" s="103"/>
      <c r="B1395" s="103"/>
    </row>
    <row r="1396" spans="1:2" x14ac:dyDescent="0.25">
      <c r="A1396" s="103"/>
      <c r="B1396" s="103"/>
    </row>
    <row r="1397" spans="1:2" x14ac:dyDescent="0.25">
      <c r="A1397" s="103"/>
      <c r="B1397" s="103"/>
    </row>
    <row r="1398" spans="1:2" x14ac:dyDescent="0.25">
      <c r="A1398" s="103"/>
      <c r="B1398" s="103"/>
    </row>
    <row r="1399" spans="1:2" x14ac:dyDescent="0.25">
      <c r="A1399" s="103"/>
      <c r="B1399" s="103"/>
    </row>
    <row r="1400" spans="1:2" x14ac:dyDescent="0.25">
      <c r="A1400" s="103"/>
      <c r="B1400" s="103"/>
    </row>
    <row r="1401" spans="1:2" x14ac:dyDescent="0.25">
      <c r="A1401" s="103"/>
      <c r="B1401" s="103"/>
    </row>
    <row r="1402" spans="1:2" x14ac:dyDescent="0.25">
      <c r="A1402" s="103"/>
      <c r="B1402" s="103"/>
    </row>
    <row r="1403" spans="1:2" x14ac:dyDescent="0.25">
      <c r="A1403" s="103"/>
      <c r="B1403" s="103"/>
    </row>
    <row r="1404" spans="1:2" x14ac:dyDescent="0.25">
      <c r="A1404" s="103"/>
      <c r="B1404" s="103"/>
    </row>
    <row r="1405" spans="1:2" x14ac:dyDescent="0.25">
      <c r="A1405" s="103"/>
      <c r="B1405" s="101"/>
    </row>
    <row r="1406" spans="1:2" x14ac:dyDescent="0.25">
      <c r="A1406" s="103"/>
      <c r="B1406" s="321"/>
    </row>
    <row r="1407" spans="1:2" x14ac:dyDescent="0.25">
      <c r="A1407" s="103"/>
      <c r="B1407" s="321"/>
    </row>
    <row r="1408" spans="1:2" x14ac:dyDescent="0.25">
      <c r="A1408" s="103"/>
      <c r="B1408" s="321"/>
    </row>
    <row r="1409" spans="1:2" x14ac:dyDescent="0.25">
      <c r="A1409" s="103"/>
      <c r="B1409" s="103"/>
    </row>
    <row r="1410" spans="1:2" x14ac:dyDescent="0.25">
      <c r="A1410" s="103"/>
      <c r="B1410" s="103"/>
    </row>
    <row r="1411" spans="1:2" x14ac:dyDescent="0.25">
      <c r="A1411" s="103"/>
      <c r="B1411" s="103"/>
    </row>
    <row r="1412" spans="1:2" x14ac:dyDescent="0.25">
      <c r="A1412" s="103"/>
      <c r="B1412" s="103"/>
    </row>
    <row r="1413" spans="1:2" x14ac:dyDescent="0.25">
      <c r="A1413" s="103"/>
      <c r="B1413" s="103"/>
    </row>
    <row r="1414" spans="1:2" x14ac:dyDescent="0.25">
      <c r="A1414" s="103"/>
      <c r="B1414" s="103"/>
    </row>
    <row r="1415" spans="1:2" x14ac:dyDescent="0.25">
      <c r="A1415" s="103"/>
      <c r="B1415" s="103"/>
    </row>
    <row r="1416" spans="1:2" x14ac:dyDescent="0.25">
      <c r="A1416" s="103"/>
      <c r="B1416" s="103"/>
    </row>
    <row r="1417" spans="1:2" x14ac:dyDescent="0.25">
      <c r="A1417" s="103"/>
      <c r="B1417" s="101"/>
    </row>
    <row r="1418" spans="1:2" x14ac:dyDescent="0.25">
      <c r="A1418" s="103"/>
      <c r="B1418" s="321"/>
    </row>
    <row r="1419" spans="1:2" x14ac:dyDescent="0.25">
      <c r="A1419" s="103"/>
      <c r="B1419" s="321"/>
    </row>
    <row r="1420" spans="1:2" x14ac:dyDescent="0.25">
      <c r="A1420" s="103"/>
      <c r="B1420" s="321"/>
    </row>
    <row r="1421" spans="1:2" x14ac:dyDescent="0.25">
      <c r="A1421" s="103"/>
      <c r="B1421" s="321"/>
    </row>
    <row r="1422" spans="1:2" x14ac:dyDescent="0.25">
      <c r="A1422" s="103"/>
      <c r="B1422" s="103"/>
    </row>
    <row r="1423" spans="1:2" x14ac:dyDescent="0.25">
      <c r="A1423" s="103"/>
      <c r="B1423" s="103"/>
    </row>
    <row r="1424" spans="1:2" x14ac:dyDescent="0.25">
      <c r="A1424" s="103"/>
      <c r="B1424" s="103"/>
    </row>
    <row r="1425" spans="1:2" x14ac:dyDescent="0.25">
      <c r="A1425" s="103"/>
      <c r="B1425" s="103"/>
    </row>
    <row r="1426" spans="1:2" x14ac:dyDescent="0.25">
      <c r="A1426" s="103"/>
      <c r="B1426" s="103"/>
    </row>
    <row r="1427" spans="1:2" x14ac:dyDescent="0.25">
      <c r="A1427" s="103"/>
      <c r="B1427" s="103"/>
    </row>
    <row r="1428" spans="1:2" x14ac:dyDescent="0.25">
      <c r="A1428" s="103"/>
      <c r="B1428" s="103"/>
    </row>
    <row r="1429" spans="1:2" x14ac:dyDescent="0.25">
      <c r="A1429" s="103"/>
      <c r="B1429" s="103"/>
    </row>
    <row r="1430" spans="1:2" x14ac:dyDescent="0.25">
      <c r="A1430" s="103"/>
      <c r="B1430" s="103"/>
    </row>
    <row r="1431" spans="1:2" x14ac:dyDescent="0.25">
      <c r="A1431" s="103"/>
      <c r="B1431" s="103"/>
    </row>
    <row r="1432" spans="1:2" x14ac:dyDescent="0.25">
      <c r="A1432" s="103"/>
      <c r="B1432" s="103"/>
    </row>
    <row r="1433" spans="1:2" x14ac:dyDescent="0.25">
      <c r="A1433" s="103"/>
      <c r="B1433" s="103"/>
    </row>
    <row r="1434" spans="1:2" x14ac:dyDescent="0.25">
      <c r="A1434" s="103"/>
      <c r="B1434" s="103"/>
    </row>
    <row r="1435" spans="1:2" x14ac:dyDescent="0.25">
      <c r="A1435" s="103"/>
      <c r="B1435" s="103"/>
    </row>
    <row r="1436" spans="1:2" x14ac:dyDescent="0.25">
      <c r="A1436" s="103"/>
      <c r="B1436" s="103"/>
    </row>
    <row r="1437" spans="1:2" x14ac:dyDescent="0.25">
      <c r="A1437" s="103"/>
      <c r="B1437" s="103"/>
    </row>
    <row r="1438" spans="1:2" x14ac:dyDescent="0.25">
      <c r="A1438" s="103"/>
      <c r="B1438" s="103"/>
    </row>
    <row r="1439" spans="1:2" x14ac:dyDescent="0.25">
      <c r="A1439" s="103"/>
      <c r="B1439" s="103"/>
    </row>
    <row r="1440" spans="1:2" x14ac:dyDescent="0.25">
      <c r="A1440" s="103"/>
      <c r="B1440" s="103"/>
    </row>
    <row r="1441" spans="1:2" x14ac:dyDescent="0.25">
      <c r="A1441" s="103"/>
      <c r="B1441" s="103"/>
    </row>
    <row r="1442" spans="1:2" x14ac:dyDescent="0.25">
      <c r="A1442" s="103"/>
      <c r="B1442" s="103"/>
    </row>
    <row r="1443" spans="1:2" x14ac:dyDescent="0.25">
      <c r="A1443" s="103"/>
      <c r="B1443" s="103"/>
    </row>
    <row r="1444" spans="1:2" x14ac:dyDescent="0.25">
      <c r="A1444" s="103"/>
      <c r="B1444" s="103"/>
    </row>
    <row r="1445" spans="1:2" x14ac:dyDescent="0.25">
      <c r="A1445" s="103"/>
      <c r="B1445" s="103"/>
    </row>
    <row r="1446" spans="1:2" x14ac:dyDescent="0.25">
      <c r="A1446" s="103"/>
      <c r="B1446" s="103"/>
    </row>
    <row r="1447" spans="1:2" x14ac:dyDescent="0.25">
      <c r="A1447" s="103"/>
      <c r="B1447" s="103"/>
    </row>
    <row r="1448" spans="1:2" x14ac:dyDescent="0.25">
      <c r="A1448" s="103"/>
      <c r="B1448" s="103"/>
    </row>
    <row r="1449" spans="1:2" x14ac:dyDescent="0.25">
      <c r="A1449" s="103"/>
      <c r="B1449" s="103"/>
    </row>
    <row r="1450" spans="1:2" x14ac:dyDescent="0.25">
      <c r="A1450" s="103"/>
      <c r="B1450" s="103"/>
    </row>
    <row r="1451" spans="1:2" x14ac:dyDescent="0.25">
      <c r="A1451" s="103"/>
      <c r="B1451" s="103"/>
    </row>
    <row r="1452" spans="1:2" x14ac:dyDescent="0.25">
      <c r="A1452" s="103"/>
      <c r="B1452" s="103"/>
    </row>
    <row r="1453" spans="1:2" x14ac:dyDescent="0.25">
      <c r="A1453" s="103"/>
      <c r="B1453" s="103"/>
    </row>
    <row r="1454" spans="1:2" x14ac:dyDescent="0.25">
      <c r="A1454" s="103"/>
      <c r="B1454" s="103"/>
    </row>
    <row r="1455" spans="1:2" x14ac:dyDescent="0.25">
      <c r="A1455" s="103"/>
      <c r="B1455" s="322"/>
    </row>
    <row r="1456" spans="1:2" x14ac:dyDescent="0.25">
      <c r="A1456" s="103"/>
      <c r="B1456" s="103"/>
    </row>
    <row r="1457" spans="1:2" x14ac:dyDescent="0.25">
      <c r="A1457" s="103"/>
      <c r="B1457" s="103"/>
    </row>
    <row r="1458" spans="1:2" x14ac:dyDescent="0.25">
      <c r="A1458" s="103"/>
      <c r="B1458" s="103"/>
    </row>
    <row r="1459" spans="1:2" x14ac:dyDescent="0.25">
      <c r="A1459" s="103"/>
      <c r="B1459" s="103"/>
    </row>
    <row r="1460" spans="1:2" x14ac:dyDescent="0.25">
      <c r="A1460" s="103"/>
      <c r="B1460" s="103"/>
    </row>
    <row r="1461" spans="1:2" x14ac:dyDescent="0.25">
      <c r="A1461" s="103"/>
      <c r="B1461" s="103"/>
    </row>
    <row r="1462" spans="1:2" x14ac:dyDescent="0.25">
      <c r="A1462" s="103"/>
      <c r="B1462" s="103"/>
    </row>
    <row r="1463" spans="1:2" x14ac:dyDescent="0.25">
      <c r="A1463" s="103"/>
      <c r="B1463" s="103"/>
    </row>
    <row r="1464" spans="1:2" x14ac:dyDescent="0.25">
      <c r="A1464" s="103"/>
      <c r="B1464" s="103"/>
    </row>
    <row r="1465" spans="1:2" x14ac:dyDescent="0.25">
      <c r="A1465" s="103"/>
      <c r="B1465" s="103"/>
    </row>
    <row r="1466" spans="1:2" x14ac:dyDescent="0.25">
      <c r="A1466" s="103"/>
      <c r="B1466" s="103"/>
    </row>
    <row r="1467" spans="1:2" x14ac:dyDescent="0.25">
      <c r="A1467" s="103"/>
      <c r="B1467" s="103"/>
    </row>
    <row r="1468" spans="1:2" x14ac:dyDescent="0.25">
      <c r="A1468" s="103"/>
      <c r="B1468" s="103"/>
    </row>
    <row r="1469" spans="1:2" x14ac:dyDescent="0.25">
      <c r="A1469" s="103"/>
      <c r="B1469" s="103"/>
    </row>
    <row r="1470" spans="1:2" x14ac:dyDescent="0.25">
      <c r="A1470" s="103"/>
      <c r="B1470" s="103"/>
    </row>
    <row r="1471" spans="1:2" x14ac:dyDescent="0.25">
      <c r="A1471" s="103"/>
      <c r="B1471" s="103"/>
    </row>
    <row r="1472" spans="1:2" x14ac:dyDescent="0.25">
      <c r="A1472" s="103"/>
      <c r="B1472" s="103"/>
    </row>
    <row r="1473" spans="1:2" x14ac:dyDescent="0.25">
      <c r="A1473" s="103"/>
      <c r="B1473" s="103"/>
    </row>
    <row r="1474" spans="1:2" x14ac:dyDescent="0.25">
      <c r="A1474" s="103"/>
      <c r="B1474" s="103"/>
    </row>
    <row r="1475" spans="1:2" x14ac:dyDescent="0.25">
      <c r="A1475" s="103"/>
      <c r="B1475" s="103"/>
    </row>
    <row r="1476" spans="1:2" x14ac:dyDescent="0.25">
      <c r="A1476" s="103"/>
      <c r="B1476" s="103"/>
    </row>
    <row r="1477" spans="1:2" x14ac:dyDescent="0.25">
      <c r="A1477" s="103"/>
      <c r="B1477" s="103"/>
    </row>
    <row r="1478" spans="1:2" x14ac:dyDescent="0.25">
      <c r="A1478" s="103"/>
      <c r="B1478" s="101"/>
    </row>
    <row r="1479" spans="1:2" x14ac:dyDescent="0.25">
      <c r="A1479" s="103"/>
      <c r="B1479" s="321"/>
    </row>
    <row r="1480" spans="1:2" x14ac:dyDescent="0.25">
      <c r="A1480" s="103"/>
      <c r="B1480" s="321"/>
    </row>
    <row r="1481" spans="1:2" x14ac:dyDescent="0.25">
      <c r="A1481" s="103"/>
      <c r="B1481" s="321"/>
    </row>
    <row r="1482" spans="1:2" x14ac:dyDescent="0.25">
      <c r="A1482" s="103"/>
      <c r="B1482" s="103"/>
    </row>
    <row r="1483" spans="1:2" x14ac:dyDescent="0.25">
      <c r="A1483" s="103"/>
      <c r="B1483" s="103"/>
    </row>
    <row r="1484" spans="1:2" x14ac:dyDescent="0.25">
      <c r="A1484" s="103"/>
      <c r="B1484" s="103"/>
    </row>
    <row r="1485" spans="1:2" x14ac:dyDescent="0.25">
      <c r="A1485" s="103"/>
      <c r="B1485" s="103"/>
    </row>
    <row r="1486" spans="1:2" x14ac:dyDescent="0.25">
      <c r="A1486" s="103"/>
      <c r="B1486" s="103"/>
    </row>
    <row r="1487" spans="1:2" x14ac:dyDescent="0.25">
      <c r="A1487" s="103"/>
      <c r="B1487" s="103"/>
    </row>
    <row r="1488" spans="1:2" x14ac:dyDescent="0.25">
      <c r="A1488" s="103"/>
      <c r="B1488" s="103"/>
    </row>
    <row r="1489" spans="1:2" x14ac:dyDescent="0.25">
      <c r="A1489" s="103"/>
      <c r="B1489" s="103"/>
    </row>
    <row r="1490" spans="1:2" x14ac:dyDescent="0.25">
      <c r="A1490" s="103"/>
      <c r="B1490" s="103"/>
    </row>
    <row r="1491" spans="1:2" x14ac:dyDescent="0.25">
      <c r="A1491" s="103"/>
      <c r="B1491" s="103"/>
    </row>
    <row r="1492" spans="1:2" x14ac:dyDescent="0.25">
      <c r="A1492" s="103"/>
      <c r="B1492" s="103"/>
    </row>
    <row r="1493" spans="1:2" x14ac:dyDescent="0.25">
      <c r="A1493" s="103"/>
      <c r="B1493" s="103"/>
    </row>
    <row r="1494" spans="1:2" x14ac:dyDescent="0.25">
      <c r="A1494" s="103"/>
      <c r="B1494" s="103"/>
    </row>
    <row r="1495" spans="1:2" x14ac:dyDescent="0.25">
      <c r="A1495" s="103"/>
      <c r="B1495" s="103"/>
    </row>
    <row r="1496" spans="1:2" x14ac:dyDescent="0.25">
      <c r="A1496" s="103"/>
      <c r="B1496" s="103"/>
    </row>
    <row r="1497" spans="1:2" x14ac:dyDescent="0.25">
      <c r="A1497" s="103"/>
      <c r="B1497" s="103"/>
    </row>
    <row r="1498" spans="1:2" x14ac:dyDescent="0.25">
      <c r="A1498" s="103"/>
      <c r="B1498" s="103"/>
    </row>
    <row r="1499" spans="1:2" x14ac:dyDescent="0.25">
      <c r="A1499" s="103"/>
      <c r="B1499" s="103"/>
    </row>
    <row r="1500" spans="1:2" x14ac:dyDescent="0.25">
      <c r="A1500" s="103"/>
      <c r="B1500" s="103"/>
    </row>
    <row r="1501" spans="1:2" x14ac:dyDescent="0.25">
      <c r="A1501" s="103"/>
      <c r="B1501" s="103"/>
    </row>
    <row r="1502" spans="1:2" x14ac:dyDescent="0.25">
      <c r="A1502" s="103"/>
      <c r="B1502" s="103"/>
    </row>
    <row r="1503" spans="1:2" x14ac:dyDescent="0.25">
      <c r="A1503" s="103"/>
      <c r="B1503" s="103"/>
    </row>
    <row r="1504" spans="1:2" x14ac:dyDescent="0.25">
      <c r="A1504" s="103"/>
      <c r="B1504" s="103"/>
    </row>
    <row r="1505" spans="1:2" x14ac:dyDescent="0.25">
      <c r="A1505" s="103"/>
      <c r="B1505" s="103"/>
    </row>
    <row r="1506" spans="1:2" x14ac:dyDescent="0.25">
      <c r="A1506" s="103"/>
      <c r="B1506" s="103"/>
    </row>
    <row r="1507" spans="1:2" x14ac:dyDescent="0.25">
      <c r="A1507" s="103"/>
      <c r="B1507" s="103"/>
    </row>
    <row r="1508" spans="1:2" x14ac:dyDescent="0.25">
      <c r="A1508" s="103"/>
      <c r="B1508" s="103"/>
    </row>
    <row r="1509" spans="1:2" x14ac:dyDescent="0.25">
      <c r="A1509" s="103"/>
      <c r="B1509" s="103"/>
    </row>
    <row r="1510" spans="1:2" x14ac:dyDescent="0.25">
      <c r="A1510" s="103"/>
      <c r="B1510" s="103"/>
    </row>
    <row r="1511" spans="1:2" x14ac:dyDescent="0.25">
      <c r="A1511" s="103"/>
      <c r="B1511" s="103"/>
    </row>
    <row r="1512" spans="1:2" x14ac:dyDescent="0.25">
      <c r="A1512" s="103"/>
      <c r="B1512" s="103"/>
    </row>
    <row r="1513" spans="1:2" x14ac:dyDescent="0.25">
      <c r="A1513" s="103"/>
      <c r="B1513" s="103"/>
    </row>
    <row r="1514" spans="1:2" x14ac:dyDescent="0.25">
      <c r="A1514" s="103"/>
      <c r="B1514" s="103"/>
    </row>
    <row r="1515" spans="1:2" x14ac:dyDescent="0.25">
      <c r="A1515" s="103"/>
      <c r="B1515" s="103"/>
    </row>
    <row r="1516" spans="1:2" x14ac:dyDescent="0.25">
      <c r="A1516" s="103"/>
      <c r="B1516" s="103"/>
    </row>
    <row r="1517" spans="1:2" x14ac:dyDescent="0.25">
      <c r="A1517" s="103"/>
      <c r="B1517" s="103"/>
    </row>
    <row r="1518" spans="1:2" x14ac:dyDescent="0.25">
      <c r="A1518" s="103"/>
      <c r="B1518" s="103"/>
    </row>
    <row r="1519" spans="1:2" x14ac:dyDescent="0.25">
      <c r="A1519" s="103"/>
      <c r="B1519" s="103"/>
    </row>
    <row r="1520" spans="1:2" x14ac:dyDescent="0.25">
      <c r="A1520" s="103"/>
      <c r="B1520" s="103"/>
    </row>
    <row r="1521" spans="1:2" x14ac:dyDescent="0.25">
      <c r="A1521" s="103"/>
      <c r="B1521" s="103"/>
    </row>
    <row r="1522" spans="1:2" x14ac:dyDescent="0.25">
      <c r="A1522" s="103"/>
      <c r="B1522" s="103"/>
    </row>
    <row r="1523" spans="1:2" x14ac:dyDescent="0.25">
      <c r="A1523" s="103"/>
      <c r="B1523" s="103"/>
    </row>
    <row r="1524" spans="1:2" x14ac:dyDescent="0.25">
      <c r="A1524" s="103"/>
      <c r="B1524" s="103"/>
    </row>
    <row r="1525" spans="1:2" x14ac:dyDescent="0.25">
      <c r="A1525" s="103"/>
      <c r="B1525" s="103"/>
    </row>
    <row r="1526" spans="1:2" x14ac:dyDescent="0.25">
      <c r="A1526" s="103"/>
      <c r="B1526" s="103"/>
    </row>
    <row r="1527" spans="1:2" x14ac:dyDescent="0.25">
      <c r="A1527" s="103"/>
      <c r="B1527" s="101"/>
    </row>
    <row r="1528" spans="1:2" x14ac:dyDescent="0.25">
      <c r="A1528" s="103"/>
      <c r="B1528" s="321"/>
    </row>
    <row r="1529" spans="1:2" x14ac:dyDescent="0.25">
      <c r="A1529" s="103"/>
      <c r="B1529" s="321"/>
    </row>
    <row r="1530" spans="1:2" x14ac:dyDescent="0.25">
      <c r="A1530" s="103"/>
      <c r="B1530" s="321"/>
    </row>
    <row r="1531" spans="1:2" x14ac:dyDescent="0.25">
      <c r="A1531" s="103"/>
      <c r="B1531" s="103"/>
    </row>
    <row r="1532" spans="1:2" x14ac:dyDescent="0.25">
      <c r="A1532" s="103"/>
      <c r="B1532" s="103"/>
    </row>
    <row r="1533" spans="1:2" x14ac:dyDescent="0.25">
      <c r="A1533" s="103"/>
      <c r="B1533" s="103"/>
    </row>
    <row r="1534" spans="1:2" x14ac:dyDescent="0.25">
      <c r="A1534" s="103"/>
      <c r="B1534" s="103"/>
    </row>
    <row r="1535" spans="1:2" x14ac:dyDescent="0.25">
      <c r="A1535" s="103"/>
      <c r="B1535" s="103"/>
    </row>
    <row r="1536" spans="1:2" x14ac:dyDescent="0.25">
      <c r="A1536" s="103"/>
      <c r="B1536" s="103"/>
    </row>
    <row r="1537" spans="1:2" x14ac:dyDescent="0.25">
      <c r="A1537" s="103"/>
      <c r="B1537" s="103"/>
    </row>
    <row r="1538" spans="1:2" x14ac:dyDescent="0.25">
      <c r="A1538" s="103"/>
      <c r="B1538" s="103"/>
    </row>
    <row r="1539" spans="1:2" x14ac:dyDescent="0.25">
      <c r="A1539" s="103"/>
      <c r="B1539" s="103"/>
    </row>
    <row r="1540" spans="1:2" x14ac:dyDescent="0.25">
      <c r="A1540" s="103"/>
      <c r="B1540" s="103"/>
    </row>
    <row r="1541" spans="1:2" x14ac:dyDescent="0.25">
      <c r="A1541" s="103"/>
      <c r="B1541" s="103"/>
    </row>
    <row r="1542" spans="1:2" x14ac:dyDescent="0.25">
      <c r="A1542" s="103"/>
      <c r="B1542" s="103"/>
    </row>
    <row r="1543" spans="1:2" x14ac:dyDescent="0.25">
      <c r="A1543" s="103"/>
      <c r="B1543" s="103"/>
    </row>
    <row r="1544" spans="1:2" x14ac:dyDescent="0.25">
      <c r="A1544" s="103"/>
      <c r="B1544" s="103"/>
    </row>
    <row r="1545" spans="1:2" x14ac:dyDescent="0.25">
      <c r="A1545" s="103"/>
      <c r="B1545" s="103"/>
    </row>
    <row r="1546" spans="1:2" x14ac:dyDescent="0.25">
      <c r="A1546" s="103"/>
      <c r="B1546" s="103"/>
    </row>
    <row r="1547" spans="1:2" x14ac:dyDescent="0.25">
      <c r="A1547" s="103"/>
      <c r="B1547" s="103"/>
    </row>
    <row r="1548" spans="1:2" x14ac:dyDescent="0.25">
      <c r="A1548" s="103"/>
      <c r="B1548" s="103"/>
    </row>
    <row r="1549" spans="1:2" x14ac:dyDescent="0.25">
      <c r="A1549" s="103"/>
      <c r="B1549" s="103"/>
    </row>
    <row r="1550" spans="1:2" x14ac:dyDescent="0.25">
      <c r="A1550" s="103"/>
      <c r="B1550" s="103"/>
    </row>
    <row r="1551" spans="1:2" x14ac:dyDescent="0.25">
      <c r="A1551" s="103"/>
      <c r="B1551" s="103"/>
    </row>
    <row r="1552" spans="1:2" x14ac:dyDescent="0.25">
      <c r="A1552" s="103"/>
      <c r="B1552" s="103"/>
    </row>
    <row r="1553" spans="1:2" x14ac:dyDescent="0.25">
      <c r="A1553" s="103"/>
      <c r="B1553" s="103"/>
    </row>
    <row r="1554" spans="1:2" x14ac:dyDescent="0.25">
      <c r="A1554" s="103"/>
      <c r="B1554" s="101"/>
    </row>
    <row r="1555" spans="1:2" x14ac:dyDescent="0.25">
      <c r="A1555" s="103"/>
      <c r="B1555" s="321"/>
    </row>
    <row r="1556" spans="1:2" x14ac:dyDescent="0.25">
      <c r="A1556" s="103"/>
      <c r="B1556" s="321"/>
    </row>
    <row r="1557" spans="1:2" x14ac:dyDescent="0.25">
      <c r="A1557" s="103"/>
      <c r="B1557" s="321"/>
    </row>
    <row r="1558" spans="1:2" x14ac:dyDescent="0.25">
      <c r="A1558" s="103"/>
      <c r="B1558" s="321"/>
    </row>
    <row r="1559" spans="1:2" x14ac:dyDescent="0.25">
      <c r="A1559" s="103"/>
      <c r="B1559" s="103"/>
    </row>
    <row r="1560" spans="1:2" x14ac:dyDescent="0.25">
      <c r="A1560" s="103"/>
      <c r="B1560" s="103"/>
    </row>
    <row r="1561" spans="1:2" x14ac:dyDescent="0.25">
      <c r="A1561" s="103"/>
      <c r="B1561" s="103"/>
    </row>
    <row r="1562" spans="1:2" x14ac:dyDescent="0.25">
      <c r="A1562" s="103"/>
      <c r="B1562" s="103"/>
    </row>
    <row r="1563" spans="1:2" x14ac:dyDescent="0.25">
      <c r="A1563" s="103"/>
      <c r="B1563" s="103"/>
    </row>
    <row r="1564" spans="1:2" x14ac:dyDescent="0.25">
      <c r="A1564" s="103"/>
      <c r="B1564" s="103"/>
    </row>
    <row r="1565" spans="1:2" x14ac:dyDescent="0.25">
      <c r="A1565" s="103"/>
      <c r="B1565" s="103"/>
    </row>
    <row r="1566" spans="1:2" x14ac:dyDescent="0.25">
      <c r="A1566" s="103"/>
      <c r="B1566" s="103"/>
    </row>
    <row r="1567" spans="1:2" x14ac:dyDescent="0.25">
      <c r="A1567" s="103"/>
      <c r="B1567" s="103"/>
    </row>
    <row r="1568" spans="1:2" x14ac:dyDescent="0.25">
      <c r="A1568" s="103"/>
      <c r="B1568" s="101"/>
    </row>
    <row r="1569" spans="1:2" x14ac:dyDescent="0.25">
      <c r="A1569" s="103"/>
      <c r="B1569" s="321"/>
    </row>
    <row r="1570" spans="1:2" x14ac:dyDescent="0.25">
      <c r="A1570" s="103"/>
      <c r="B1570" s="321"/>
    </row>
    <row r="1571" spans="1:2" x14ac:dyDescent="0.25">
      <c r="A1571" s="103"/>
      <c r="B1571" s="321"/>
    </row>
    <row r="1572" spans="1:2" x14ac:dyDescent="0.25">
      <c r="A1572" s="103"/>
      <c r="B1572" s="103"/>
    </row>
    <row r="1573" spans="1:2" x14ac:dyDescent="0.25">
      <c r="A1573" s="103"/>
      <c r="B1573" s="103"/>
    </row>
    <row r="1574" spans="1:2" x14ac:dyDescent="0.25">
      <c r="A1574" s="103"/>
      <c r="B1574" s="103"/>
    </row>
    <row r="1575" spans="1:2" x14ac:dyDescent="0.25">
      <c r="A1575" s="103"/>
      <c r="B1575" s="103"/>
    </row>
    <row r="1576" spans="1:2" x14ac:dyDescent="0.25">
      <c r="A1576" s="103"/>
      <c r="B1576" s="103"/>
    </row>
    <row r="1577" spans="1:2" x14ac:dyDescent="0.25">
      <c r="A1577" s="103"/>
      <c r="B1577" s="103"/>
    </row>
    <row r="1578" spans="1:2" x14ac:dyDescent="0.25">
      <c r="A1578" s="103"/>
      <c r="B1578" s="103"/>
    </row>
    <row r="1579" spans="1:2" x14ac:dyDescent="0.25">
      <c r="A1579" s="103"/>
      <c r="B1579" s="103"/>
    </row>
    <row r="1580" spans="1:2" x14ac:dyDescent="0.25">
      <c r="A1580" s="103"/>
      <c r="B1580" s="101"/>
    </row>
    <row r="1581" spans="1:2" x14ac:dyDescent="0.25">
      <c r="A1581" s="103"/>
      <c r="B1581" s="321"/>
    </row>
    <row r="1582" spans="1:2" x14ac:dyDescent="0.25">
      <c r="A1582" s="103"/>
      <c r="B1582" s="321"/>
    </row>
    <row r="1583" spans="1:2" x14ac:dyDescent="0.25">
      <c r="A1583" s="103"/>
      <c r="B1583" s="321"/>
    </row>
    <row r="1584" spans="1:2" x14ac:dyDescent="0.25">
      <c r="A1584" s="103"/>
      <c r="B1584" s="103"/>
    </row>
    <row r="1585" spans="1:2" x14ac:dyDescent="0.25">
      <c r="A1585" s="103"/>
      <c r="B1585" s="103"/>
    </row>
    <row r="1586" spans="1:2" x14ac:dyDescent="0.25">
      <c r="A1586" s="103"/>
      <c r="B1586" s="103"/>
    </row>
    <row r="1587" spans="1:2" x14ac:dyDescent="0.25">
      <c r="A1587" s="103"/>
      <c r="B1587" s="103"/>
    </row>
    <row r="1588" spans="1:2" x14ac:dyDescent="0.25">
      <c r="A1588" s="103"/>
      <c r="B1588" s="103"/>
    </row>
    <row r="1589" spans="1:2" x14ac:dyDescent="0.25">
      <c r="A1589" s="103"/>
      <c r="B1589" s="103"/>
    </row>
    <row r="1590" spans="1:2" x14ac:dyDescent="0.25">
      <c r="A1590" s="103"/>
      <c r="B1590" s="103"/>
    </row>
    <row r="1591" spans="1:2" x14ac:dyDescent="0.25">
      <c r="A1591" s="103"/>
      <c r="B1591" s="103"/>
    </row>
    <row r="1592" spans="1:2" x14ac:dyDescent="0.25">
      <c r="A1592" s="103"/>
      <c r="B1592" s="103"/>
    </row>
    <row r="1593" spans="1:2" x14ac:dyDescent="0.25">
      <c r="A1593" s="103"/>
      <c r="B1593" s="103"/>
    </row>
    <row r="1594" spans="1:2" x14ac:dyDescent="0.25">
      <c r="A1594" s="103"/>
      <c r="B1594" s="103"/>
    </row>
    <row r="1595" spans="1:2" x14ac:dyDescent="0.25">
      <c r="A1595" s="103"/>
      <c r="B1595" s="103"/>
    </row>
    <row r="1596" spans="1:2" x14ac:dyDescent="0.25">
      <c r="A1596" s="103"/>
      <c r="B1596" s="103"/>
    </row>
    <row r="1597" spans="1:2" x14ac:dyDescent="0.25">
      <c r="A1597" s="103"/>
      <c r="B1597" s="103"/>
    </row>
    <row r="1598" spans="1:2" x14ac:dyDescent="0.25">
      <c r="A1598" s="103"/>
      <c r="B1598" s="103"/>
    </row>
    <row r="1599" spans="1:2" x14ac:dyDescent="0.25">
      <c r="A1599" s="103"/>
      <c r="B1599" s="103"/>
    </row>
    <row r="1600" spans="1:2" x14ac:dyDescent="0.25">
      <c r="A1600" s="103"/>
      <c r="B1600" s="103"/>
    </row>
    <row r="1601" spans="1:2" x14ac:dyDescent="0.25">
      <c r="A1601" s="103"/>
      <c r="B1601" s="103"/>
    </row>
    <row r="1602" spans="1:2" x14ac:dyDescent="0.25">
      <c r="A1602" s="103"/>
      <c r="B1602" s="103"/>
    </row>
    <row r="1603" spans="1:2" x14ac:dyDescent="0.25">
      <c r="A1603" s="103"/>
      <c r="B1603" s="103"/>
    </row>
    <row r="1604" spans="1:2" x14ac:dyDescent="0.25">
      <c r="A1604" s="103"/>
      <c r="B1604" s="103"/>
    </row>
    <row r="1605" spans="1:2" x14ac:dyDescent="0.25">
      <c r="A1605" s="103"/>
      <c r="B1605" s="103"/>
    </row>
    <row r="1606" spans="1:2" x14ac:dyDescent="0.25">
      <c r="A1606" s="103"/>
      <c r="B1606" s="103"/>
    </row>
    <row r="1607" spans="1:2" x14ac:dyDescent="0.25">
      <c r="A1607" s="103"/>
      <c r="B1607" s="103"/>
    </row>
    <row r="1608" spans="1:2" x14ac:dyDescent="0.25">
      <c r="A1608" s="103"/>
      <c r="B1608" s="103"/>
    </row>
    <row r="1609" spans="1:2" x14ac:dyDescent="0.25">
      <c r="A1609" s="103"/>
      <c r="B1609" s="103"/>
    </row>
    <row r="1610" spans="1:2" x14ac:dyDescent="0.25">
      <c r="A1610" s="103"/>
      <c r="B1610" s="103"/>
    </row>
    <row r="1611" spans="1:2" x14ac:dyDescent="0.25">
      <c r="A1611" s="103"/>
      <c r="B1611" s="103"/>
    </row>
    <row r="1612" spans="1:2" x14ac:dyDescent="0.25">
      <c r="A1612" s="103"/>
      <c r="B1612" s="103"/>
    </row>
    <row r="1613" spans="1:2" x14ac:dyDescent="0.25">
      <c r="A1613" s="103"/>
      <c r="B1613" s="103"/>
    </row>
    <row r="1614" spans="1:2" x14ac:dyDescent="0.25">
      <c r="A1614" s="103"/>
      <c r="B1614" s="103"/>
    </row>
    <row r="1615" spans="1:2" x14ac:dyDescent="0.25">
      <c r="A1615" s="103"/>
      <c r="B1615" s="103"/>
    </row>
    <row r="1616" spans="1:2" x14ac:dyDescent="0.25">
      <c r="A1616" s="103"/>
      <c r="B1616" s="103"/>
    </row>
    <row r="1617" spans="1:2" x14ac:dyDescent="0.25">
      <c r="A1617" s="103"/>
      <c r="B1617" s="103"/>
    </row>
    <row r="1618" spans="1:2" x14ac:dyDescent="0.25">
      <c r="A1618" s="103"/>
      <c r="B1618" s="103"/>
    </row>
    <row r="1619" spans="1:2" x14ac:dyDescent="0.25">
      <c r="A1619" s="103"/>
      <c r="B1619" s="103"/>
    </row>
    <row r="1620" spans="1:2" x14ac:dyDescent="0.25">
      <c r="A1620" s="103"/>
      <c r="B1620" s="103"/>
    </row>
    <row r="1621" spans="1:2" x14ac:dyDescent="0.25">
      <c r="A1621" s="103"/>
      <c r="B1621" s="103"/>
    </row>
    <row r="1622" spans="1:2" x14ac:dyDescent="0.25">
      <c r="A1622" s="103"/>
      <c r="B1622" s="103"/>
    </row>
    <row r="1623" spans="1:2" x14ac:dyDescent="0.25">
      <c r="A1623" s="103"/>
      <c r="B1623" s="103"/>
    </row>
    <row r="1624" spans="1:2" x14ac:dyDescent="0.25">
      <c r="A1624" s="103"/>
      <c r="B1624" s="101"/>
    </row>
    <row r="1625" spans="1:2" x14ac:dyDescent="0.25">
      <c r="A1625" s="103"/>
      <c r="B1625" s="321"/>
    </row>
    <row r="1626" spans="1:2" x14ac:dyDescent="0.25">
      <c r="A1626" s="103"/>
      <c r="B1626" s="321"/>
    </row>
    <row r="1627" spans="1:2" x14ac:dyDescent="0.25">
      <c r="A1627" s="103"/>
      <c r="B1627" s="321"/>
    </row>
    <row r="1628" spans="1:2" x14ac:dyDescent="0.25">
      <c r="A1628" s="103"/>
      <c r="B1628" s="321"/>
    </row>
    <row r="1629" spans="1:2" x14ac:dyDescent="0.25">
      <c r="A1629" s="103"/>
      <c r="B1629" s="103"/>
    </row>
    <row r="1630" spans="1:2" x14ac:dyDescent="0.25">
      <c r="A1630" s="103"/>
      <c r="B1630" s="103"/>
    </row>
    <row r="1631" spans="1:2" x14ac:dyDescent="0.25">
      <c r="A1631" s="103"/>
      <c r="B1631" s="103"/>
    </row>
    <row r="1632" spans="1:2" x14ac:dyDescent="0.25">
      <c r="A1632" s="103"/>
      <c r="B1632" s="103"/>
    </row>
    <row r="1633" spans="1:2" x14ac:dyDescent="0.25">
      <c r="A1633" s="103"/>
      <c r="B1633" s="103"/>
    </row>
    <row r="1634" spans="1:2" x14ac:dyDescent="0.25">
      <c r="A1634" s="103"/>
      <c r="B1634" s="103"/>
    </row>
    <row r="1635" spans="1:2" x14ac:dyDescent="0.25">
      <c r="A1635" s="103"/>
      <c r="B1635" s="103"/>
    </row>
    <row r="1636" spans="1:2" x14ac:dyDescent="0.25">
      <c r="A1636" s="103"/>
      <c r="B1636" s="103"/>
    </row>
    <row r="1637" spans="1:2" x14ac:dyDescent="0.25">
      <c r="A1637" s="103"/>
      <c r="B1637" s="101"/>
    </row>
    <row r="1638" spans="1:2" x14ac:dyDescent="0.25">
      <c r="A1638" s="103"/>
      <c r="B1638" s="321"/>
    </row>
    <row r="1639" spans="1:2" x14ac:dyDescent="0.25">
      <c r="A1639" s="103"/>
      <c r="B1639" s="321"/>
    </row>
    <row r="1640" spans="1:2" x14ac:dyDescent="0.25">
      <c r="A1640" s="103"/>
      <c r="B1640" s="321"/>
    </row>
    <row r="1641" spans="1:2" x14ac:dyDescent="0.25">
      <c r="A1641" s="103"/>
      <c r="B1641" s="321"/>
    </row>
    <row r="1642" spans="1:2" x14ac:dyDescent="0.25">
      <c r="A1642" s="103"/>
      <c r="B1642" s="103"/>
    </row>
    <row r="1643" spans="1:2" x14ac:dyDescent="0.25">
      <c r="A1643" s="103"/>
      <c r="B1643" s="103"/>
    </row>
    <row r="1644" spans="1:2" x14ac:dyDescent="0.25">
      <c r="A1644" s="103"/>
      <c r="B1644" s="103"/>
    </row>
    <row r="1645" spans="1:2" x14ac:dyDescent="0.25">
      <c r="A1645" s="103"/>
      <c r="B1645" s="103"/>
    </row>
    <row r="1646" spans="1:2" x14ac:dyDescent="0.25">
      <c r="A1646" s="103"/>
      <c r="B1646" s="103"/>
    </row>
    <row r="1647" spans="1:2" x14ac:dyDescent="0.25">
      <c r="A1647" s="103"/>
      <c r="B1647" s="103"/>
    </row>
    <row r="1648" spans="1:2" x14ac:dyDescent="0.25">
      <c r="A1648" s="103"/>
      <c r="B1648" s="103"/>
    </row>
    <row r="1649" spans="1:2" x14ac:dyDescent="0.25">
      <c r="A1649" s="103"/>
      <c r="B1649" s="103"/>
    </row>
    <row r="1650" spans="1:2" x14ac:dyDescent="0.25">
      <c r="A1650" s="103"/>
      <c r="B1650" s="103"/>
    </row>
    <row r="1651" spans="1:2" x14ac:dyDescent="0.25">
      <c r="A1651" s="103"/>
      <c r="B1651" s="103"/>
    </row>
    <row r="1652" spans="1:2" x14ac:dyDescent="0.25">
      <c r="A1652" s="103"/>
      <c r="B1652" s="103"/>
    </row>
    <row r="1653" spans="1:2" x14ac:dyDescent="0.25">
      <c r="A1653" s="103"/>
      <c r="B1653" s="103"/>
    </row>
    <row r="1654" spans="1:2" x14ac:dyDescent="0.25">
      <c r="A1654" s="103"/>
      <c r="B1654" s="103"/>
    </row>
    <row r="1655" spans="1:2" x14ac:dyDescent="0.25">
      <c r="A1655" s="103"/>
      <c r="B1655" s="103"/>
    </row>
    <row r="1656" spans="1:2" x14ac:dyDescent="0.25">
      <c r="A1656" s="103"/>
      <c r="B1656" s="103"/>
    </row>
    <row r="1657" spans="1:2" x14ac:dyDescent="0.25">
      <c r="A1657" s="103"/>
      <c r="B1657" s="103"/>
    </row>
    <row r="1658" spans="1:2" x14ac:dyDescent="0.25">
      <c r="A1658" s="103"/>
      <c r="B1658" s="103"/>
    </row>
    <row r="1659" spans="1:2" x14ac:dyDescent="0.25">
      <c r="A1659" s="103"/>
      <c r="B1659" s="103"/>
    </row>
    <row r="1660" spans="1:2" x14ac:dyDescent="0.25">
      <c r="A1660" s="103"/>
      <c r="B1660" s="103"/>
    </row>
    <row r="1661" spans="1:2" x14ac:dyDescent="0.25">
      <c r="A1661" s="103"/>
      <c r="B1661" s="103"/>
    </row>
    <row r="1662" spans="1:2" x14ac:dyDescent="0.25">
      <c r="A1662" s="103"/>
      <c r="B1662" s="103"/>
    </row>
    <row r="1663" spans="1:2" x14ac:dyDescent="0.25">
      <c r="A1663" s="103"/>
      <c r="B1663" s="103"/>
    </row>
    <row r="1664" spans="1:2" x14ac:dyDescent="0.25">
      <c r="A1664" s="103"/>
      <c r="B1664" s="103"/>
    </row>
    <row r="1665" spans="1:2" x14ac:dyDescent="0.25">
      <c r="A1665" s="103"/>
      <c r="B1665" s="103"/>
    </row>
    <row r="1666" spans="1:2" x14ac:dyDescent="0.25">
      <c r="A1666" s="103"/>
      <c r="B1666" s="103"/>
    </row>
    <row r="1667" spans="1:2" x14ac:dyDescent="0.25">
      <c r="A1667" s="103"/>
      <c r="B1667" s="103"/>
    </row>
    <row r="1668" spans="1:2" x14ac:dyDescent="0.25">
      <c r="A1668" s="103"/>
      <c r="B1668" s="103"/>
    </row>
    <row r="1669" spans="1:2" x14ac:dyDescent="0.25">
      <c r="A1669" s="103"/>
      <c r="B1669" s="103"/>
    </row>
    <row r="1670" spans="1:2" x14ac:dyDescent="0.25">
      <c r="A1670" s="103"/>
      <c r="B1670" s="103"/>
    </row>
    <row r="1671" spans="1:2" x14ac:dyDescent="0.25">
      <c r="A1671" s="103"/>
      <c r="B1671" s="103"/>
    </row>
    <row r="1672" spans="1:2" x14ac:dyDescent="0.25">
      <c r="A1672" s="103"/>
      <c r="B1672" s="103"/>
    </row>
    <row r="1673" spans="1:2" x14ac:dyDescent="0.25">
      <c r="A1673" s="103"/>
      <c r="B1673" s="103"/>
    </row>
    <row r="1674" spans="1:2" x14ac:dyDescent="0.25">
      <c r="A1674" s="103"/>
      <c r="B1674" s="103"/>
    </row>
    <row r="1675" spans="1:2" x14ac:dyDescent="0.25">
      <c r="A1675" s="103"/>
      <c r="B1675" s="103"/>
    </row>
    <row r="1676" spans="1:2" x14ac:dyDescent="0.25">
      <c r="A1676" s="103"/>
      <c r="B1676" s="103"/>
    </row>
    <row r="1677" spans="1:2" x14ac:dyDescent="0.25">
      <c r="A1677" s="103"/>
      <c r="B1677" s="103"/>
    </row>
    <row r="1678" spans="1:2" x14ac:dyDescent="0.25">
      <c r="A1678" s="103"/>
      <c r="B1678" s="103"/>
    </row>
    <row r="1679" spans="1:2" x14ac:dyDescent="0.25">
      <c r="A1679" s="103"/>
      <c r="B1679" s="103"/>
    </row>
    <row r="1680" spans="1:2" x14ac:dyDescent="0.25">
      <c r="A1680" s="103"/>
      <c r="B1680" s="103"/>
    </row>
    <row r="1681" spans="1:2" x14ac:dyDescent="0.25">
      <c r="A1681" s="103"/>
      <c r="B1681" s="103"/>
    </row>
    <row r="1682" spans="1:2" x14ac:dyDescent="0.25">
      <c r="A1682" s="103"/>
      <c r="B1682" s="103"/>
    </row>
    <row r="1683" spans="1:2" x14ac:dyDescent="0.25">
      <c r="A1683" s="103"/>
      <c r="B1683" s="103"/>
    </row>
    <row r="1684" spans="1:2" x14ac:dyDescent="0.25">
      <c r="A1684" s="103"/>
      <c r="B1684" s="103"/>
    </row>
    <row r="1685" spans="1:2" x14ac:dyDescent="0.25">
      <c r="A1685" s="103"/>
      <c r="B1685" s="103"/>
    </row>
    <row r="1686" spans="1:2" x14ac:dyDescent="0.25">
      <c r="A1686" s="103"/>
      <c r="B1686" s="103"/>
    </row>
    <row r="1687" spans="1:2" x14ac:dyDescent="0.25">
      <c r="A1687" s="103"/>
      <c r="B1687" s="103"/>
    </row>
    <row r="1688" spans="1:2" x14ac:dyDescent="0.25">
      <c r="A1688" s="103"/>
      <c r="B1688" s="103"/>
    </row>
    <row r="1689" spans="1:2" x14ac:dyDescent="0.25">
      <c r="A1689" s="103"/>
      <c r="B1689" s="103"/>
    </row>
    <row r="1690" spans="1:2" x14ac:dyDescent="0.25">
      <c r="A1690" s="103"/>
      <c r="B1690" s="103"/>
    </row>
    <row r="1691" spans="1:2" x14ac:dyDescent="0.25">
      <c r="A1691" s="103"/>
      <c r="B1691" s="103"/>
    </row>
    <row r="1692" spans="1:2" x14ac:dyDescent="0.25">
      <c r="A1692" s="103"/>
      <c r="B1692" s="103"/>
    </row>
    <row r="1693" spans="1:2" x14ac:dyDescent="0.25">
      <c r="A1693" s="103"/>
      <c r="B1693" s="103"/>
    </row>
    <row r="1694" spans="1:2" x14ac:dyDescent="0.25">
      <c r="A1694" s="103"/>
      <c r="B1694" s="103"/>
    </row>
    <row r="1695" spans="1:2" x14ac:dyDescent="0.25">
      <c r="A1695" s="103"/>
      <c r="B1695" s="103"/>
    </row>
    <row r="1696" spans="1:2" x14ac:dyDescent="0.25">
      <c r="A1696" s="103"/>
      <c r="B1696" s="103"/>
    </row>
    <row r="1697" spans="1:2" x14ac:dyDescent="0.25">
      <c r="A1697" s="103"/>
      <c r="B1697" s="103"/>
    </row>
    <row r="1698" spans="1:2" x14ac:dyDescent="0.25">
      <c r="A1698" s="103"/>
      <c r="B1698" s="103"/>
    </row>
    <row r="1699" spans="1:2" x14ac:dyDescent="0.25">
      <c r="A1699" s="103"/>
      <c r="B1699" s="103"/>
    </row>
    <row r="1700" spans="1:2" x14ac:dyDescent="0.25">
      <c r="A1700" s="103"/>
      <c r="B1700" s="103"/>
    </row>
    <row r="1701" spans="1:2" x14ac:dyDescent="0.25">
      <c r="A1701" s="103"/>
      <c r="B1701" s="103"/>
    </row>
    <row r="1702" spans="1:2" x14ac:dyDescent="0.25">
      <c r="A1702" s="103"/>
      <c r="B1702" s="103"/>
    </row>
    <row r="1703" spans="1:2" x14ac:dyDescent="0.25">
      <c r="A1703" s="103"/>
      <c r="B1703" s="103"/>
    </row>
    <row r="1704" spans="1:2" x14ac:dyDescent="0.25">
      <c r="A1704" s="103"/>
      <c r="B1704" s="103"/>
    </row>
    <row r="1705" spans="1:2" x14ac:dyDescent="0.25">
      <c r="A1705" s="103"/>
      <c r="B1705" s="103"/>
    </row>
    <row r="1706" spans="1:2" x14ac:dyDescent="0.25">
      <c r="A1706" s="103"/>
      <c r="B1706" s="103"/>
    </row>
    <row r="1707" spans="1:2" x14ac:dyDescent="0.25">
      <c r="A1707" s="103"/>
      <c r="B1707" s="103"/>
    </row>
    <row r="1708" spans="1:2" x14ac:dyDescent="0.25">
      <c r="A1708" s="103"/>
      <c r="B1708" s="103"/>
    </row>
    <row r="1709" spans="1:2" x14ac:dyDescent="0.25">
      <c r="A1709" s="103"/>
      <c r="B1709" s="103"/>
    </row>
    <row r="1710" spans="1:2" x14ac:dyDescent="0.25">
      <c r="A1710" s="103"/>
      <c r="B1710" s="103"/>
    </row>
    <row r="1711" spans="1:2" x14ac:dyDescent="0.25">
      <c r="A1711" s="103"/>
      <c r="B1711" s="103"/>
    </row>
    <row r="1712" spans="1:2" x14ac:dyDescent="0.25">
      <c r="A1712" s="103"/>
      <c r="B1712" s="101"/>
    </row>
    <row r="1713" spans="1:2" x14ac:dyDescent="0.25">
      <c r="A1713" s="103"/>
      <c r="B1713" s="321"/>
    </row>
    <row r="1714" spans="1:2" x14ac:dyDescent="0.25">
      <c r="A1714" s="103"/>
      <c r="B1714" s="321"/>
    </row>
    <row r="1715" spans="1:2" x14ac:dyDescent="0.25">
      <c r="A1715" s="103"/>
      <c r="B1715" s="321"/>
    </row>
    <row r="1716" spans="1:2" x14ac:dyDescent="0.25">
      <c r="A1716" s="103"/>
      <c r="B1716" s="101"/>
    </row>
    <row r="1717" spans="1:2" x14ac:dyDescent="0.25">
      <c r="A1717" s="103"/>
      <c r="B1717" s="321"/>
    </row>
    <row r="1718" spans="1:2" x14ac:dyDescent="0.25">
      <c r="A1718" s="103"/>
      <c r="B1718" s="321"/>
    </row>
    <row r="1719" spans="1:2" x14ac:dyDescent="0.25">
      <c r="A1719" s="103"/>
      <c r="B1719" s="321"/>
    </row>
    <row r="1720" spans="1:2" x14ac:dyDescent="0.25">
      <c r="A1720" s="103"/>
      <c r="B1720" s="101"/>
    </row>
    <row r="1721" spans="1:2" x14ac:dyDescent="0.25">
      <c r="A1721" s="103"/>
      <c r="B1721" s="321"/>
    </row>
    <row r="1722" spans="1:2" x14ac:dyDescent="0.25">
      <c r="A1722" s="103"/>
      <c r="B1722" s="321"/>
    </row>
    <row r="1723" spans="1:2" x14ac:dyDescent="0.25">
      <c r="A1723" s="103"/>
      <c r="B1723" s="321"/>
    </row>
    <row r="1724" spans="1:2" x14ac:dyDescent="0.25">
      <c r="A1724" s="103"/>
      <c r="B1724" s="101"/>
    </row>
    <row r="1725" spans="1:2" x14ac:dyDescent="0.25">
      <c r="A1725" s="103"/>
      <c r="B1725" s="321"/>
    </row>
    <row r="1726" spans="1:2" x14ac:dyDescent="0.25">
      <c r="A1726" s="103"/>
      <c r="B1726" s="321"/>
    </row>
    <row r="1727" spans="1:2" x14ac:dyDescent="0.25">
      <c r="A1727" s="103"/>
      <c r="B1727" s="321"/>
    </row>
    <row r="1728" spans="1:2" x14ac:dyDescent="0.25">
      <c r="A1728" s="103"/>
      <c r="B1728" s="321"/>
    </row>
    <row r="1729" spans="1:2" x14ac:dyDescent="0.25">
      <c r="A1729" s="103"/>
      <c r="B1729" s="103"/>
    </row>
    <row r="1730" spans="1:2" x14ac:dyDescent="0.25">
      <c r="A1730" s="103"/>
      <c r="B1730" s="103"/>
    </row>
    <row r="1731" spans="1:2" x14ac:dyDescent="0.25">
      <c r="A1731" s="103"/>
      <c r="B1731" s="103"/>
    </row>
    <row r="1732" spans="1:2" x14ac:dyDescent="0.25">
      <c r="A1732" s="103"/>
      <c r="B1732" s="103"/>
    </row>
    <row r="1733" spans="1:2" x14ac:dyDescent="0.25">
      <c r="A1733" s="103"/>
      <c r="B1733" s="103"/>
    </row>
    <row r="1734" spans="1:2" x14ac:dyDescent="0.25">
      <c r="A1734" s="103"/>
      <c r="B1734" s="103"/>
    </row>
    <row r="1735" spans="1:2" x14ac:dyDescent="0.25">
      <c r="A1735" s="103"/>
      <c r="B1735" s="103"/>
    </row>
    <row r="1736" spans="1:2" x14ac:dyDescent="0.25">
      <c r="A1736" s="103"/>
      <c r="B1736" s="103"/>
    </row>
    <row r="1737" spans="1:2" x14ac:dyDescent="0.25">
      <c r="A1737" s="103"/>
      <c r="B1737" s="103"/>
    </row>
    <row r="1738" spans="1:2" x14ac:dyDescent="0.25">
      <c r="A1738" s="103"/>
      <c r="B1738" s="103"/>
    </row>
    <row r="1739" spans="1:2" x14ac:dyDescent="0.25">
      <c r="A1739" s="103"/>
      <c r="B1739" s="103"/>
    </row>
    <row r="1740" spans="1:2" x14ac:dyDescent="0.25">
      <c r="A1740" s="103"/>
      <c r="B1740" s="103"/>
    </row>
    <row r="1741" spans="1:2" x14ac:dyDescent="0.25">
      <c r="A1741" s="103"/>
      <c r="B1741" s="103"/>
    </row>
    <row r="1742" spans="1:2" x14ac:dyDescent="0.25">
      <c r="A1742" s="103"/>
      <c r="B1742" s="103"/>
    </row>
    <row r="1743" spans="1:2" x14ac:dyDescent="0.25">
      <c r="A1743" s="103"/>
      <c r="B1743" s="103"/>
    </row>
    <row r="1744" spans="1:2" x14ac:dyDescent="0.25">
      <c r="A1744" s="103"/>
      <c r="B1744" s="103"/>
    </row>
    <row r="1745" spans="1:2" x14ac:dyDescent="0.25">
      <c r="A1745" s="103"/>
      <c r="B1745" s="103"/>
    </row>
    <row r="1746" spans="1:2" x14ac:dyDescent="0.25">
      <c r="A1746" s="103"/>
      <c r="B1746" s="103"/>
    </row>
    <row r="1747" spans="1:2" x14ac:dyDescent="0.25">
      <c r="A1747" s="103"/>
      <c r="B1747" s="103"/>
    </row>
    <row r="1748" spans="1:2" x14ac:dyDescent="0.25">
      <c r="A1748" s="103"/>
      <c r="B1748" s="103"/>
    </row>
    <row r="1749" spans="1:2" x14ac:dyDescent="0.25">
      <c r="A1749" s="103"/>
      <c r="B1749" s="103"/>
    </row>
    <row r="1750" spans="1:2" x14ac:dyDescent="0.25">
      <c r="A1750" s="103"/>
      <c r="B1750" s="103"/>
    </row>
    <row r="1751" spans="1:2" x14ac:dyDescent="0.25">
      <c r="A1751" s="103"/>
      <c r="B1751" s="103"/>
    </row>
    <row r="1752" spans="1:2" x14ac:dyDescent="0.25">
      <c r="A1752" s="103"/>
      <c r="B1752" s="101"/>
    </row>
    <row r="1753" spans="1:2" x14ac:dyDescent="0.25">
      <c r="A1753" s="103"/>
      <c r="B1753" s="321"/>
    </row>
    <row r="1754" spans="1:2" x14ac:dyDescent="0.25">
      <c r="A1754" s="103"/>
      <c r="B1754" s="321"/>
    </row>
    <row r="1755" spans="1:2" x14ac:dyDescent="0.25">
      <c r="A1755" s="103"/>
      <c r="B1755" s="321"/>
    </row>
    <row r="1756" spans="1:2" x14ac:dyDescent="0.25">
      <c r="A1756" s="103"/>
      <c r="B1756" s="321"/>
    </row>
    <row r="1757" spans="1:2" x14ac:dyDescent="0.25">
      <c r="A1757" s="103"/>
      <c r="B1757" s="103"/>
    </row>
    <row r="1758" spans="1:2" x14ac:dyDescent="0.25">
      <c r="A1758" s="103"/>
      <c r="B1758" s="103"/>
    </row>
    <row r="1759" spans="1:2" x14ac:dyDescent="0.25">
      <c r="A1759" s="103"/>
      <c r="B1759" s="103"/>
    </row>
    <row r="1760" spans="1:2" x14ac:dyDescent="0.25">
      <c r="A1760" s="103"/>
      <c r="B1760" s="103"/>
    </row>
    <row r="1761" spans="1:2" x14ac:dyDescent="0.25">
      <c r="A1761" s="103"/>
      <c r="B1761" s="103"/>
    </row>
    <row r="1762" spans="1:2" x14ac:dyDescent="0.25">
      <c r="A1762" s="103"/>
      <c r="B1762" s="103"/>
    </row>
    <row r="1763" spans="1:2" x14ac:dyDescent="0.25">
      <c r="A1763" s="103"/>
      <c r="B1763" s="103"/>
    </row>
    <row r="1764" spans="1:2" x14ac:dyDescent="0.25">
      <c r="A1764" s="103"/>
      <c r="B1764" s="103"/>
    </row>
    <row r="1765" spans="1:2" x14ac:dyDescent="0.25">
      <c r="A1765" s="103"/>
      <c r="B1765" s="103"/>
    </row>
    <row r="1766" spans="1:2" x14ac:dyDescent="0.25">
      <c r="A1766" s="103"/>
      <c r="B1766" s="103"/>
    </row>
    <row r="1767" spans="1:2" x14ac:dyDescent="0.25">
      <c r="A1767" s="103"/>
      <c r="B1767" s="103"/>
    </row>
    <row r="1768" spans="1:2" x14ac:dyDescent="0.25">
      <c r="A1768" s="103"/>
      <c r="B1768" s="103"/>
    </row>
    <row r="1769" spans="1:2" x14ac:dyDescent="0.25">
      <c r="A1769" s="103"/>
      <c r="B1769" s="103"/>
    </row>
    <row r="1770" spans="1:2" x14ac:dyDescent="0.25">
      <c r="A1770" s="103"/>
      <c r="B1770" s="103"/>
    </row>
    <row r="1771" spans="1:2" x14ac:dyDescent="0.25">
      <c r="A1771" s="103"/>
      <c r="B1771" s="103"/>
    </row>
    <row r="1772" spans="1:2" x14ac:dyDescent="0.25">
      <c r="A1772" s="103"/>
      <c r="B1772" s="103"/>
    </row>
    <row r="1773" spans="1:2" x14ac:dyDescent="0.25">
      <c r="A1773" s="103"/>
      <c r="B1773" s="103"/>
    </row>
    <row r="1774" spans="1:2" x14ac:dyDescent="0.25">
      <c r="A1774" s="103"/>
      <c r="B1774" s="103"/>
    </row>
    <row r="1775" spans="1:2" x14ac:dyDescent="0.25">
      <c r="A1775" s="103"/>
      <c r="B1775" s="103"/>
    </row>
    <row r="1776" spans="1:2" x14ac:dyDescent="0.25">
      <c r="A1776" s="103"/>
      <c r="B1776" s="103"/>
    </row>
    <row r="1777" spans="1:2" x14ac:dyDescent="0.25">
      <c r="A1777" s="103"/>
      <c r="B1777" s="103"/>
    </row>
    <row r="1778" spans="1:2" x14ac:dyDescent="0.25">
      <c r="A1778" s="103"/>
      <c r="B1778" s="103"/>
    </row>
    <row r="1779" spans="1:2" x14ac:dyDescent="0.25">
      <c r="A1779" s="103"/>
      <c r="B1779" s="103"/>
    </row>
    <row r="1780" spans="1:2" x14ac:dyDescent="0.25">
      <c r="A1780" s="103"/>
      <c r="B1780" s="103"/>
    </row>
    <row r="1781" spans="1:2" x14ac:dyDescent="0.25">
      <c r="A1781" s="103"/>
      <c r="B1781" s="103"/>
    </row>
    <row r="1782" spans="1:2" x14ac:dyDescent="0.25">
      <c r="A1782" s="103"/>
      <c r="B1782" s="103"/>
    </row>
    <row r="1783" spans="1:2" x14ac:dyDescent="0.25">
      <c r="A1783" s="103"/>
      <c r="B1783" s="103"/>
    </row>
    <row r="1784" spans="1:2" x14ac:dyDescent="0.25">
      <c r="A1784" s="103"/>
      <c r="B1784" s="103"/>
    </row>
    <row r="1785" spans="1:2" x14ac:dyDescent="0.25">
      <c r="A1785" s="103"/>
      <c r="B1785" s="103"/>
    </row>
    <row r="1786" spans="1:2" x14ac:dyDescent="0.25">
      <c r="A1786" s="103"/>
      <c r="B1786" s="103"/>
    </row>
    <row r="1787" spans="1:2" x14ac:dyDescent="0.25">
      <c r="A1787" s="103"/>
      <c r="B1787" s="103"/>
    </row>
    <row r="1788" spans="1:2" x14ac:dyDescent="0.25">
      <c r="A1788" s="103"/>
      <c r="B1788" s="103"/>
    </row>
    <row r="1789" spans="1:2" x14ac:dyDescent="0.25">
      <c r="A1789" s="103"/>
      <c r="B1789" s="322"/>
    </row>
    <row r="1790" spans="1:2" x14ac:dyDescent="0.25">
      <c r="A1790" s="103"/>
      <c r="B1790" s="322"/>
    </row>
    <row r="1791" spans="1:2" x14ac:dyDescent="0.25">
      <c r="A1791" s="103"/>
      <c r="B1791" s="322"/>
    </row>
    <row r="1792" spans="1:2" x14ac:dyDescent="0.25">
      <c r="A1792" s="103"/>
      <c r="B1792" s="322"/>
    </row>
    <row r="1793" spans="1:2" x14ac:dyDescent="0.25">
      <c r="A1793" s="103"/>
      <c r="B1793" s="322"/>
    </row>
    <row r="1794" spans="1:2" x14ac:dyDescent="0.25">
      <c r="A1794" s="103"/>
      <c r="B1794" s="103"/>
    </row>
    <row r="1795" spans="1:2" x14ac:dyDescent="0.25">
      <c r="A1795" s="103"/>
      <c r="B1795" s="103"/>
    </row>
    <row r="1796" spans="1:2" x14ac:dyDescent="0.25">
      <c r="A1796" s="103"/>
      <c r="B1796" s="103"/>
    </row>
    <row r="1797" spans="1:2" x14ac:dyDescent="0.25">
      <c r="A1797" s="103"/>
      <c r="B1797" s="103"/>
    </row>
    <row r="1798" spans="1:2" x14ac:dyDescent="0.25">
      <c r="A1798" s="103"/>
      <c r="B1798" s="103"/>
    </row>
    <row r="1799" spans="1:2" x14ac:dyDescent="0.25">
      <c r="A1799" s="103"/>
      <c r="B1799" s="103"/>
    </row>
    <row r="1800" spans="1:2" x14ac:dyDescent="0.25">
      <c r="A1800" s="103"/>
      <c r="B1800" s="103"/>
    </row>
    <row r="1801" spans="1:2" x14ac:dyDescent="0.25">
      <c r="A1801" s="103"/>
      <c r="B1801" s="103"/>
    </row>
    <row r="1802" spans="1:2" x14ac:dyDescent="0.25">
      <c r="A1802" s="103"/>
      <c r="B1802" s="103"/>
    </row>
    <row r="1803" spans="1:2" x14ac:dyDescent="0.25">
      <c r="A1803" s="103"/>
      <c r="B1803" s="103"/>
    </row>
    <row r="1804" spans="1:2" x14ac:dyDescent="0.25">
      <c r="A1804" s="103"/>
      <c r="B1804" s="103"/>
    </row>
    <row r="1805" spans="1:2" x14ac:dyDescent="0.25">
      <c r="A1805" s="103"/>
      <c r="B1805" s="103"/>
    </row>
    <row r="1806" spans="1:2" x14ac:dyDescent="0.25">
      <c r="A1806" s="103"/>
      <c r="B1806" s="103"/>
    </row>
    <row r="1807" spans="1:2" x14ac:dyDescent="0.25">
      <c r="A1807" s="103"/>
      <c r="B1807" s="103"/>
    </row>
    <row r="1808" spans="1:2" x14ac:dyDescent="0.25">
      <c r="A1808" s="103"/>
      <c r="B1808" s="103"/>
    </row>
    <row r="1809" spans="1:2" x14ac:dyDescent="0.25">
      <c r="A1809" s="103"/>
      <c r="B1809" s="103"/>
    </row>
    <row r="1810" spans="1:2" x14ac:dyDescent="0.25">
      <c r="A1810" s="103"/>
      <c r="B1810" s="103"/>
    </row>
    <row r="1811" spans="1:2" x14ac:dyDescent="0.25">
      <c r="A1811" s="103"/>
      <c r="B1811" s="103"/>
    </row>
    <row r="1812" spans="1:2" x14ac:dyDescent="0.25">
      <c r="A1812" s="103"/>
      <c r="B1812" s="103"/>
    </row>
    <row r="1813" spans="1:2" x14ac:dyDescent="0.25">
      <c r="A1813" s="103"/>
      <c r="B1813" s="103"/>
    </row>
    <row r="1814" spans="1:2" x14ac:dyDescent="0.25">
      <c r="A1814" s="103"/>
      <c r="B1814" s="103"/>
    </row>
    <row r="1815" spans="1:2" x14ac:dyDescent="0.25">
      <c r="A1815" s="103"/>
      <c r="B1815" s="103"/>
    </row>
    <row r="1816" spans="1:2" x14ac:dyDescent="0.25">
      <c r="A1816" s="103"/>
      <c r="B1816" s="103"/>
    </row>
    <row r="1817" spans="1:2" x14ac:dyDescent="0.25">
      <c r="A1817" s="103"/>
      <c r="B1817" s="103"/>
    </row>
    <row r="1818" spans="1:2" x14ac:dyDescent="0.25">
      <c r="A1818" s="103"/>
      <c r="B1818" s="103"/>
    </row>
    <row r="1819" spans="1:2" x14ac:dyDescent="0.25">
      <c r="A1819" s="103"/>
      <c r="B1819" s="103"/>
    </row>
    <row r="1820" spans="1:2" x14ac:dyDescent="0.25">
      <c r="A1820" s="103"/>
      <c r="B1820" s="103"/>
    </row>
    <row r="1821" spans="1:2" x14ac:dyDescent="0.25">
      <c r="A1821" s="103"/>
      <c r="B1821" s="103"/>
    </row>
    <row r="1822" spans="1:2" x14ac:dyDescent="0.25">
      <c r="A1822" s="103"/>
      <c r="B1822" s="103"/>
    </row>
    <row r="1823" spans="1:2" x14ac:dyDescent="0.25">
      <c r="A1823" s="103"/>
      <c r="B1823" s="103"/>
    </row>
    <row r="1824" spans="1:2" x14ac:dyDescent="0.25">
      <c r="A1824" s="103"/>
      <c r="B1824" s="103"/>
    </row>
    <row r="1825" spans="1:2" x14ac:dyDescent="0.25">
      <c r="A1825" s="103"/>
      <c r="B1825" s="103"/>
    </row>
    <row r="1826" spans="1:2" x14ac:dyDescent="0.25">
      <c r="A1826" s="103"/>
      <c r="B1826" s="103"/>
    </row>
    <row r="1827" spans="1:2" x14ac:dyDescent="0.25">
      <c r="A1827" s="103"/>
      <c r="B1827" s="103"/>
    </row>
    <row r="1828" spans="1:2" x14ac:dyDescent="0.25">
      <c r="A1828" s="103"/>
      <c r="B1828" s="103"/>
    </row>
    <row r="1829" spans="1:2" x14ac:dyDescent="0.25">
      <c r="A1829" s="103"/>
      <c r="B1829" s="103"/>
    </row>
    <row r="1830" spans="1:2" x14ac:dyDescent="0.25">
      <c r="A1830" s="103"/>
      <c r="B1830" s="103"/>
    </row>
    <row r="1831" spans="1:2" x14ac:dyDescent="0.25">
      <c r="A1831" s="103"/>
      <c r="B1831" s="103"/>
    </row>
    <row r="1832" spans="1:2" x14ac:dyDescent="0.25">
      <c r="A1832" s="103"/>
      <c r="B1832" s="103"/>
    </row>
    <row r="1833" spans="1:2" x14ac:dyDescent="0.25">
      <c r="A1833" s="103"/>
      <c r="B1833" s="103"/>
    </row>
    <row r="1834" spans="1:2" x14ac:dyDescent="0.25">
      <c r="A1834" s="103"/>
      <c r="B1834" s="103"/>
    </row>
    <row r="1835" spans="1:2" x14ac:dyDescent="0.25">
      <c r="A1835" s="103"/>
      <c r="B1835" s="103"/>
    </row>
    <row r="1836" spans="1:2" x14ac:dyDescent="0.25">
      <c r="A1836" s="103"/>
      <c r="B1836" s="103"/>
    </row>
    <row r="1837" spans="1:2" x14ac:dyDescent="0.25">
      <c r="A1837" s="103"/>
      <c r="B1837" s="103"/>
    </row>
    <row r="1838" spans="1:2" x14ac:dyDescent="0.25">
      <c r="A1838" s="103"/>
      <c r="B1838" s="103"/>
    </row>
    <row r="1839" spans="1:2" x14ac:dyDescent="0.25">
      <c r="A1839" s="103"/>
      <c r="B1839" s="103"/>
    </row>
    <row r="1840" spans="1:2" x14ac:dyDescent="0.25">
      <c r="A1840" s="103"/>
      <c r="B1840" s="103"/>
    </row>
    <row r="1841" spans="1:2" x14ac:dyDescent="0.25">
      <c r="A1841" s="103"/>
      <c r="B1841" s="103"/>
    </row>
    <row r="1842" spans="1:2" x14ac:dyDescent="0.25">
      <c r="A1842" s="103"/>
      <c r="B1842" s="103"/>
    </row>
    <row r="1843" spans="1:2" x14ac:dyDescent="0.25">
      <c r="A1843" s="103"/>
      <c r="B1843" s="103"/>
    </row>
    <row r="1844" spans="1:2" x14ac:dyDescent="0.25">
      <c r="A1844" s="103"/>
      <c r="B1844" s="103"/>
    </row>
    <row r="1845" spans="1:2" x14ac:dyDescent="0.25">
      <c r="A1845" s="103"/>
      <c r="B1845" s="103"/>
    </row>
    <row r="1846" spans="1:2" x14ac:dyDescent="0.25">
      <c r="A1846" s="103"/>
      <c r="B1846" s="103"/>
    </row>
    <row r="1847" spans="1:2" x14ac:dyDescent="0.25">
      <c r="A1847" s="103"/>
      <c r="B1847" s="103"/>
    </row>
    <row r="1848" spans="1:2" x14ac:dyDescent="0.25">
      <c r="A1848" s="103"/>
      <c r="B1848" s="103"/>
    </row>
    <row r="1849" spans="1:2" x14ac:dyDescent="0.25">
      <c r="A1849" s="103"/>
      <c r="B1849" s="103"/>
    </row>
    <row r="1850" spans="1:2" x14ac:dyDescent="0.25">
      <c r="A1850" s="103"/>
      <c r="B1850" s="103"/>
    </row>
    <row r="1851" spans="1:2" x14ac:dyDescent="0.25">
      <c r="A1851" s="103"/>
      <c r="B1851" s="103"/>
    </row>
    <row r="1852" spans="1:2" x14ac:dyDescent="0.25">
      <c r="A1852" s="103"/>
      <c r="B1852" s="103"/>
    </row>
    <row r="1853" spans="1:2" x14ac:dyDescent="0.25">
      <c r="A1853" s="103"/>
      <c r="B1853" s="103"/>
    </row>
    <row r="1854" spans="1:2" x14ac:dyDescent="0.25">
      <c r="A1854" s="103"/>
      <c r="B1854" s="103"/>
    </row>
    <row r="1855" spans="1:2" x14ac:dyDescent="0.25">
      <c r="A1855" s="103"/>
      <c r="B1855" s="103"/>
    </row>
    <row r="1856" spans="1:2" x14ac:dyDescent="0.25">
      <c r="A1856" s="103"/>
      <c r="B1856" s="103"/>
    </row>
    <row r="1857" spans="1:2" x14ac:dyDescent="0.25">
      <c r="A1857" s="103"/>
      <c r="B1857" s="103"/>
    </row>
    <row r="1858" spans="1:2" x14ac:dyDescent="0.25">
      <c r="A1858" s="103"/>
      <c r="B1858" s="103"/>
    </row>
    <row r="1859" spans="1:2" x14ac:dyDescent="0.25">
      <c r="A1859" s="103"/>
      <c r="B1859" s="103"/>
    </row>
    <row r="1860" spans="1:2" x14ac:dyDescent="0.25">
      <c r="A1860" s="103"/>
      <c r="B1860" s="101"/>
    </row>
    <row r="1861" spans="1:2" x14ac:dyDescent="0.25">
      <c r="A1861" s="103"/>
      <c r="B1861" s="321"/>
    </row>
    <row r="1862" spans="1:2" x14ac:dyDescent="0.25">
      <c r="A1862" s="103"/>
      <c r="B1862" s="321"/>
    </row>
    <row r="1863" spans="1:2" x14ac:dyDescent="0.25">
      <c r="A1863" s="103"/>
      <c r="B1863" s="321"/>
    </row>
    <row r="1864" spans="1:2" x14ac:dyDescent="0.25">
      <c r="A1864" s="103"/>
      <c r="B1864" s="321"/>
    </row>
    <row r="1865" spans="1:2" x14ac:dyDescent="0.25">
      <c r="A1865" s="103"/>
      <c r="B1865" s="103"/>
    </row>
    <row r="1866" spans="1:2" x14ac:dyDescent="0.25">
      <c r="A1866" s="103"/>
      <c r="B1866" s="103"/>
    </row>
    <row r="1867" spans="1:2" x14ac:dyDescent="0.25">
      <c r="A1867" s="103"/>
      <c r="B1867" s="103"/>
    </row>
    <row r="1868" spans="1:2" x14ac:dyDescent="0.25">
      <c r="A1868" s="103"/>
      <c r="B1868" s="103"/>
    </row>
    <row r="1869" spans="1:2" x14ac:dyDescent="0.25">
      <c r="A1869" s="103"/>
      <c r="B1869" s="103"/>
    </row>
    <row r="1870" spans="1:2" x14ac:dyDescent="0.25">
      <c r="A1870" s="103"/>
      <c r="B1870" s="103"/>
    </row>
    <row r="1871" spans="1:2" x14ac:dyDescent="0.25">
      <c r="A1871" s="103"/>
      <c r="B1871" s="103"/>
    </row>
    <row r="1872" spans="1:2" x14ac:dyDescent="0.25">
      <c r="A1872" s="103"/>
      <c r="B1872" s="101"/>
    </row>
    <row r="1873" spans="1:2" x14ac:dyDescent="0.25">
      <c r="A1873" s="103"/>
      <c r="B1873" s="321"/>
    </row>
    <row r="1874" spans="1:2" x14ac:dyDescent="0.25">
      <c r="A1874" s="103"/>
      <c r="B1874" s="321"/>
    </row>
    <row r="1875" spans="1:2" x14ac:dyDescent="0.25">
      <c r="A1875" s="103"/>
      <c r="B1875" s="321"/>
    </row>
    <row r="1876" spans="1:2" x14ac:dyDescent="0.25">
      <c r="A1876" s="103"/>
      <c r="B1876" s="321"/>
    </row>
    <row r="1877" spans="1:2" x14ac:dyDescent="0.25">
      <c r="A1877" s="103"/>
      <c r="B1877" s="103"/>
    </row>
    <row r="1878" spans="1:2" x14ac:dyDescent="0.25">
      <c r="A1878" s="103"/>
      <c r="B1878" s="103"/>
    </row>
    <row r="1879" spans="1:2" x14ac:dyDescent="0.25">
      <c r="A1879" s="103"/>
      <c r="B1879" s="103"/>
    </row>
    <row r="1880" spans="1:2" x14ac:dyDescent="0.25">
      <c r="A1880" s="103"/>
      <c r="B1880" s="103"/>
    </row>
    <row r="1881" spans="1:2" x14ac:dyDescent="0.25">
      <c r="A1881" s="103"/>
      <c r="B1881" s="103"/>
    </row>
    <row r="1882" spans="1:2" x14ac:dyDescent="0.25">
      <c r="A1882" s="103"/>
      <c r="B1882" s="103"/>
    </row>
    <row r="1883" spans="1:2" x14ac:dyDescent="0.25">
      <c r="A1883" s="103"/>
      <c r="B1883" s="103"/>
    </row>
    <row r="1884" spans="1:2" x14ac:dyDescent="0.25">
      <c r="A1884" s="103"/>
      <c r="B1884" s="103"/>
    </row>
    <row r="1885" spans="1:2" x14ac:dyDescent="0.25">
      <c r="A1885" s="103"/>
      <c r="B1885" s="103"/>
    </row>
    <row r="1886" spans="1:2" x14ac:dyDescent="0.25">
      <c r="A1886" s="103"/>
      <c r="B1886" s="103"/>
    </row>
    <row r="1887" spans="1:2" x14ac:dyDescent="0.25">
      <c r="A1887" s="103"/>
      <c r="B1887" s="103"/>
    </row>
    <row r="1888" spans="1:2" x14ac:dyDescent="0.25">
      <c r="A1888" s="103"/>
      <c r="B1888" s="103"/>
    </row>
    <row r="1889" spans="1:2" x14ac:dyDescent="0.25">
      <c r="A1889" s="103"/>
      <c r="B1889" s="103"/>
    </row>
    <row r="1890" spans="1:2" x14ac:dyDescent="0.25">
      <c r="A1890" s="103"/>
      <c r="B1890" s="103"/>
    </row>
    <row r="1891" spans="1:2" x14ac:dyDescent="0.25">
      <c r="A1891" s="103"/>
      <c r="B1891" s="103"/>
    </row>
    <row r="1892" spans="1:2" x14ac:dyDescent="0.25">
      <c r="A1892" s="103"/>
      <c r="B1892" s="103"/>
    </row>
    <row r="1893" spans="1:2" x14ac:dyDescent="0.25">
      <c r="A1893" s="103"/>
      <c r="B1893" s="103"/>
    </row>
    <row r="1894" spans="1:2" x14ac:dyDescent="0.25">
      <c r="A1894" s="103"/>
      <c r="B1894" s="103"/>
    </row>
    <row r="1895" spans="1:2" x14ac:dyDescent="0.25">
      <c r="A1895" s="103"/>
      <c r="B1895" s="103"/>
    </row>
    <row r="1896" spans="1:2" x14ac:dyDescent="0.25">
      <c r="A1896" s="103"/>
      <c r="B1896" s="103"/>
    </row>
    <row r="1897" spans="1:2" x14ac:dyDescent="0.25">
      <c r="A1897" s="103"/>
      <c r="B1897" s="103"/>
    </row>
    <row r="1898" spans="1:2" x14ac:dyDescent="0.25">
      <c r="A1898" s="103"/>
      <c r="B1898" s="103"/>
    </row>
    <row r="1899" spans="1:2" x14ac:dyDescent="0.25">
      <c r="A1899" s="103"/>
      <c r="B1899" s="103"/>
    </row>
    <row r="1900" spans="1:2" x14ac:dyDescent="0.25">
      <c r="A1900" s="103"/>
      <c r="B1900" s="103"/>
    </row>
    <row r="1901" spans="1:2" x14ac:dyDescent="0.25">
      <c r="A1901" s="103"/>
      <c r="B1901" s="103"/>
    </row>
    <row r="1902" spans="1:2" x14ac:dyDescent="0.25">
      <c r="A1902" s="103"/>
      <c r="B1902" s="103"/>
    </row>
    <row r="1903" spans="1:2" x14ac:dyDescent="0.25">
      <c r="A1903" s="103"/>
      <c r="B1903" s="103"/>
    </row>
    <row r="1904" spans="1:2" x14ac:dyDescent="0.25">
      <c r="A1904" s="103"/>
      <c r="B1904" s="103"/>
    </row>
    <row r="1905" spans="1:2" x14ac:dyDescent="0.25">
      <c r="A1905" s="103"/>
      <c r="B1905" s="103"/>
    </row>
    <row r="1906" spans="1:2" x14ac:dyDescent="0.25">
      <c r="A1906" s="103"/>
      <c r="B1906" s="103"/>
    </row>
    <row r="1907" spans="1:2" x14ac:dyDescent="0.25">
      <c r="A1907" s="103"/>
      <c r="B1907" s="103"/>
    </row>
    <row r="1908" spans="1:2" x14ac:dyDescent="0.25">
      <c r="A1908" s="103"/>
      <c r="B1908" s="103"/>
    </row>
    <row r="1909" spans="1:2" x14ac:dyDescent="0.25">
      <c r="A1909" s="103"/>
      <c r="B1909" s="103"/>
    </row>
    <row r="1910" spans="1:2" x14ac:dyDescent="0.25">
      <c r="A1910" s="103"/>
      <c r="B1910" s="103"/>
    </row>
    <row r="1911" spans="1:2" x14ac:dyDescent="0.25">
      <c r="A1911" s="103"/>
      <c r="B1911" s="103"/>
    </row>
    <row r="1912" spans="1:2" x14ac:dyDescent="0.25">
      <c r="A1912" s="103"/>
      <c r="B1912" s="103"/>
    </row>
    <row r="1913" spans="1:2" x14ac:dyDescent="0.25">
      <c r="A1913" s="103"/>
      <c r="B1913" s="103"/>
    </row>
    <row r="1914" spans="1:2" x14ac:dyDescent="0.25">
      <c r="A1914" s="103"/>
      <c r="B1914" s="103"/>
    </row>
    <row r="1915" spans="1:2" x14ac:dyDescent="0.25">
      <c r="A1915" s="103"/>
      <c r="B1915" s="103"/>
    </row>
    <row r="1916" spans="1:2" x14ac:dyDescent="0.25">
      <c r="A1916" s="103"/>
      <c r="B1916" s="103"/>
    </row>
    <row r="1917" spans="1:2" x14ac:dyDescent="0.25">
      <c r="A1917" s="103"/>
      <c r="B1917" s="103"/>
    </row>
    <row r="1918" spans="1:2" x14ac:dyDescent="0.25">
      <c r="A1918" s="103"/>
      <c r="B1918" s="103"/>
    </row>
    <row r="1919" spans="1:2" x14ac:dyDescent="0.25">
      <c r="A1919" s="103"/>
      <c r="B1919" s="103"/>
    </row>
    <row r="1920" spans="1:2" x14ac:dyDescent="0.25">
      <c r="A1920" s="103"/>
      <c r="B1920" s="103"/>
    </row>
    <row r="1921" spans="1:2" x14ac:dyDescent="0.25">
      <c r="A1921" s="103"/>
      <c r="B1921" s="103"/>
    </row>
    <row r="1922" spans="1:2" x14ac:dyDescent="0.25">
      <c r="A1922" s="103"/>
      <c r="B1922" s="103"/>
    </row>
    <row r="1923" spans="1:2" x14ac:dyDescent="0.25">
      <c r="A1923" s="103"/>
      <c r="B1923" s="103"/>
    </row>
    <row r="1924" spans="1:2" x14ac:dyDescent="0.25">
      <c r="A1924" s="103"/>
      <c r="B1924" s="103"/>
    </row>
    <row r="1925" spans="1:2" x14ac:dyDescent="0.25">
      <c r="A1925" s="103"/>
      <c r="B1925" s="101"/>
    </row>
    <row r="1926" spans="1:2" x14ac:dyDescent="0.25">
      <c r="A1926" s="103"/>
      <c r="B1926" s="321"/>
    </row>
    <row r="1927" spans="1:2" x14ac:dyDescent="0.25">
      <c r="A1927" s="103"/>
      <c r="B1927" s="321"/>
    </row>
    <row r="1928" spans="1:2" x14ac:dyDescent="0.25">
      <c r="A1928" s="103"/>
      <c r="B1928" s="321"/>
    </row>
    <row r="1929" spans="1:2" x14ac:dyDescent="0.25">
      <c r="A1929" s="103"/>
      <c r="B1929" s="321"/>
    </row>
    <row r="1930" spans="1:2" x14ac:dyDescent="0.25">
      <c r="A1930" s="103"/>
      <c r="B1930" s="321"/>
    </row>
    <row r="1931" spans="1:2" x14ac:dyDescent="0.25">
      <c r="A1931" s="103"/>
      <c r="B1931" s="321"/>
    </row>
    <row r="1932" spans="1:2" x14ac:dyDescent="0.25">
      <c r="A1932" s="103"/>
      <c r="B1932" s="103"/>
    </row>
    <row r="1933" spans="1:2" x14ac:dyDescent="0.25">
      <c r="A1933" s="103"/>
      <c r="B1933" s="103"/>
    </row>
    <row r="1934" spans="1:2" x14ac:dyDescent="0.25">
      <c r="A1934" s="103"/>
      <c r="B1934" s="103"/>
    </row>
    <row r="1935" spans="1:2" x14ac:dyDescent="0.25">
      <c r="A1935" s="103"/>
      <c r="B1935" s="103"/>
    </row>
    <row r="1936" spans="1:2" x14ac:dyDescent="0.25">
      <c r="A1936" s="103"/>
      <c r="B1936" s="103"/>
    </row>
    <row r="1937" spans="1:2" x14ac:dyDescent="0.25">
      <c r="A1937" s="103"/>
      <c r="B1937" s="103"/>
    </row>
    <row r="1938" spans="1:2" x14ac:dyDescent="0.25">
      <c r="A1938" s="103"/>
      <c r="B1938" s="103"/>
    </row>
    <row r="1939" spans="1:2" x14ac:dyDescent="0.25">
      <c r="A1939" s="103"/>
      <c r="B1939" s="103"/>
    </row>
    <row r="1940" spans="1:2" x14ac:dyDescent="0.25">
      <c r="A1940" s="103"/>
      <c r="B1940" s="103"/>
    </row>
    <row r="1941" spans="1:2" x14ac:dyDescent="0.25">
      <c r="A1941" s="103"/>
      <c r="B1941" s="103"/>
    </row>
    <row r="1942" spans="1:2" x14ac:dyDescent="0.25">
      <c r="A1942" s="103"/>
      <c r="B1942" s="103"/>
    </row>
    <row r="1943" spans="1:2" x14ac:dyDescent="0.25">
      <c r="A1943" s="103"/>
      <c r="B1943" s="103"/>
    </row>
    <row r="1944" spans="1:2" x14ac:dyDescent="0.25">
      <c r="A1944" s="103"/>
      <c r="B1944" s="103"/>
    </row>
    <row r="1945" spans="1:2" x14ac:dyDescent="0.25">
      <c r="A1945" s="103"/>
      <c r="B1945" s="103"/>
    </row>
    <row r="1946" spans="1:2" x14ac:dyDescent="0.25">
      <c r="A1946" s="103"/>
      <c r="B1946" s="103"/>
    </row>
    <row r="1947" spans="1:2" x14ac:dyDescent="0.25">
      <c r="A1947" s="103"/>
      <c r="B1947" s="103"/>
    </row>
    <row r="1948" spans="1:2" x14ac:dyDescent="0.25">
      <c r="A1948" s="103"/>
      <c r="B1948" s="103"/>
    </row>
    <row r="1949" spans="1:2" x14ac:dyDescent="0.25">
      <c r="A1949" s="103"/>
      <c r="B1949" s="103"/>
    </row>
    <row r="1950" spans="1:2" x14ac:dyDescent="0.25">
      <c r="A1950" s="103"/>
      <c r="B1950" s="103"/>
    </row>
    <row r="1951" spans="1:2" x14ac:dyDescent="0.25">
      <c r="A1951" s="103"/>
      <c r="B1951" s="103"/>
    </row>
    <row r="1952" spans="1:2" x14ac:dyDescent="0.25">
      <c r="A1952" s="103"/>
      <c r="B1952" s="103"/>
    </row>
    <row r="1953" spans="1:2" x14ac:dyDescent="0.25">
      <c r="A1953" s="103"/>
      <c r="B1953" s="103"/>
    </row>
    <row r="1954" spans="1:2" x14ac:dyDescent="0.25">
      <c r="A1954" s="103"/>
      <c r="B1954" s="103"/>
    </row>
    <row r="1955" spans="1:2" x14ac:dyDescent="0.25">
      <c r="A1955" s="103"/>
      <c r="B1955" s="103"/>
    </row>
    <row r="1956" spans="1:2" x14ac:dyDescent="0.25">
      <c r="A1956" s="103"/>
      <c r="B1956" s="103"/>
    </row>
    <row r="1957" spans="1:2" x14ac:dyDescent="0.25">
      <c r="A1957" s="103"/>
      <c r="B1957" s="103"/>
    </row>
    <row r="1958" spans="1:2" x14ac:dyDescent="0.25">
      <c r="A1958" s="103"/>
      <c r="B1958" s="103"/>
    </row>
    <row r="1959" spans="1:2" x14ac:dyDescent="0.25">
      <c r="A1959" s="103"/>
      <c r="B1959" s="103"/>
    </row>
    <row r="1960" spans="1:2" x14ac:dyDescent="0.25">
      <c r="A1960" s="103"/>
      <c r="B1960" s="103"/>
    </row>
    <row r="1961" spans="1:2" x14ac:dyDescent="0.25">
      <c r="A1961" s="103"/>
      <c r="B1961" s="103"/>
    </row>
    <row r="1962" spans="1:2" x14ac:dyDescent="0.25">
      <c r="A1962" s="103"/>
      <c r="B1962" s="103"/>
    </row>
    <row r="1963" spans="1:2" x14ac:dyDescent="0.25">
      <c r="A1963" s="103"/>
      <c r="B1963" s="103"/>
    </row>
    <row r="1964" spans="1:2" x14ac:dyDescent="0.25">
      <c r="A1964" s="103"/>
      <c r="B1964" s="103"/>
    </row>
    <row r="1965" spans="1:2" x14ac:dyDescent="0.25">
      <c r="A1965" s="103"/>
      <c r="B1965" s="103"/>
    </row>
    <row r="1966" spans="1:2" x14ac:dyDescent="0.25">
      <c r="A1966" s="103"/>
      <c r="B1966" s="103"/>
    </row>
    <row r="1967" spans="1:2" x14ac:dyDescent="0.25">
      <c r="A1967" s="103"/>
      <c r="B1967" s="103"/>
    </row>
    <row r="1968" spans="1:2" x14ac:dyDescent="0.25">
      <c r="A1968" s="103"/>
      <c r="B1968" s="103"/>
    </row>
    <row r="1969" spans="1:2" x14ac:dyDescent="0.25">
      <c r="A1969" s="103"/>
      <c r="B1969" s="103"/>
    </row>
    <row r="1970" spans="1:2" x14ac:dyDescent="0.25">
      <c r="A1970" s="103"/>
      <c r="B1970" s="103"/>
    </row>
    <row r="1971" spans="1:2" x14ac:dyDescent="0.25">
      <c r="A1971" s="103"/>
      <c r="B1971" s="103"/>
    </row>
    <row r="1972" spans="1:2" x14ac:dyDescent="0.25">
      <c r="A1972" s="103"/>
      <c r="B1972" s="103"/>
    </row>
    <row r="1973" spans="1:2" x14ac:dyDescent="0.25">
      <c r="A1973" s="103"/>
      <c r="B1973" s="103"/>
    </row>
    <row r="1974" spans="1:2" x14ac:dyDescent="0.25">
      <c r="A1974" s="103"/>
      <c r="B1974" s="103"/>
    </row>
    <row r="1975" spans="1:2" x14ac:dyDescent="0.25">
      <c r="A1975" s="103"/>
      <c r="B1975" s="103"/>
    </row>
    <row r="1976" spans="1:2" x14ac:dyDescent="0.25">
      <c r="A1976" s="103"/>
      <c r="B1976" s="103"/>
    </row>
    <row r="1977" spans="1:2" x14ac:dyDescent="0.25">
      <c r="A1977" s="103"/>
      <c r="B1977" s="103"/>
    </row>
    <row r="1978" spans="1:2" x14ac:dyDescent="0.25">
      <c r="A1978" s="103"/>
      <c r="B1978" s="103"/>
    </row>
    <row r="1979" spans="1:2" x14ac:dyDescent="0.25">
      <c r="A1979" s="103"/>
      <c r="B1979" s="103"/>
    </row>
    <row r="1980" spans="1:2" x14ac:dyDescent="0.25">
      <c r="A1980" s="103"/>
      <c r="B1980" s="103"/>
    </row>
    <row r="1981" spans="1:2" x14ac:dyDescent="0.25">
      <c r="A1981" s="103"/>
      <c r="B1981" s="103"/>
    </row>
    <row r="1982" spans="1:2" x14ac:dyDescent="0.25">
      <c r="A1982" s="103"/>
      <c r="B1982" s="103"/>
    </row>
    <row r="1983" spans="1:2" x14ac:dyDescent="0.25">
      <c r="A1983" s="103"/>
      <c r="B1983" s="103"/>
    </row>
    <row r="1984" spans="1:2" x14ac:dyDescent="0.25">
      <c r="A1984" s="103"/>
      <c r="B1984" s="103"/>
    </row>
    <row r="1985" spans="1:2" x14ac:dyDescent="0.25">
      <c r="A1985" s="103"/>
      <c r="B1985" s="103"/>
    </row>
    <row r="1986" spans="1:2" x14ac:dyDescent="0.25">
      <c r="A1986" s="103"/>
      <c r="B1986" s="103"/>
    </row>
    <row r="1987" spans="1:2" x14ac:dyDescent="0.25">
      <c r="A1987" s="103"/>
      <c r="B1987" s="103"/>
    </row>
    <row r="1988" spans="1:2" x14ac:dyDescent="0.25">
      <c r="A1988" s="103"/>
      <c r="B1988" s="103"/>
    </row>
    <row r="1989" spans="1:2" x14ac:dyDescent="0.25">
      <c r="A1989" s="103"/>
      <c r="B1989" s="103"/>
    </row>
    <row r="1990" spans="1:2" x14ac:dyDescent="0.25">
      <c r="A1990" s="103"/>
      <c r="B1990" s="103"/>
    </row>
    <row r="1991" spans="1:2" x14ac:dyDescent="0.25">
      <c r="A1991" s="103"/>
      <c r="B1991" s="103"/>
    </row>
    <row r="1992" spans="1:2" x14ac:dyDescent="0.25">
      <c r="A1992" s="103"/>
      <c r="B1992" s="103"/>
    </row>
    <row r="1993" spans="1:2" x14ac:dyDescent="0.25">
      <c r="A1993" s="103"/>
      <c r="B1993" s="103"/>
    </row>
    <row r="1994" spans="1:2" x14ac:dyDescent="0.25">
      <c r="A1994" s="103"/>
      <c r="B1994" s="103"/>
    </row>
    <row r="1995" spans="1:2" x14ac:dyDescent="0.25">
      <c r="A1995" s="103"/>
      <c r="B1995" s="103"/>
    </row>
    <row r="1996" spans="1:2" x14ac:dyDescent="0.25">
      <c r="A1996" s="103"/>
      <c r="B1996" s="103"/>
    </row>
    <row r="1997" spans="1:2" x14ac:dyDescent="0.25">
      <c r="A1997" s="103"/>
      <c r="B1997" s="103"/>
    </row>
    <row r="1998" spans="1:2" x14ac:dyDescent="0.25">
      <c r="A1998" s="103"/>
      <c r="B1998" s="103"/>
    </row>
    <row r="1999" spans="1:2" x14ac:dyDescent="0.25">
      <c r="A1999" s="103"/>
      <c r="B1999" s="103"/>
    </row>
    <row r="2000" spans="1:2" x14ac:dyDescent="0.25">
      <c r="A2000" s="103"/>
      <c r="B2000" s="103"/>
    </row>
    <row r="2001" spans="1:2" x14ac:dyDescent="0.25">
      <c r="A2001" s="103"/>
      <c r="B2001" s="103"/>
    </row>
    <row r="2002" spans="1:2" x14ac:dyDescent="0.25">
      <c r="A2002" s="103"/>
      <c r="B2002" s="103"/>
    </row>
    <row r="2003" spans="1:2" x14ac:dyDescent="0.25">
      <c r="A2003" s="103"/>
      <c r="B2003" s="103"/>
    </row>
    <row r="2004" spans="1:2" x14ac:dyDescent="0.25">
      <c r="A2004" s="103"/>
      <c r="B2004" s="101"/>
    </row>
    <row r="2005" spans="1:2" x14ac:dyDescent="0.25">
      <c r="A2005" s="103"/>
      <c r="B2005" s="321"/>
    </row>
    <row r="2006" spans="1:2" x14ac:dyDescent="0.25">
      <c r="A2006" s="103"/>
      <c r="B2006" s="321"/>
    </row>
    <row r="2007" spans="1:2" x14ac:dyDescent="0.25">
      <c r="A2007" s="103"/>
      <c r="B2007" s="321"/>
    </row>
    <row r="2008" spans="1:2" x14ac:dyDescent="0.25">
      <c r="A2008" s="103"/>
      <c r="B2008" s="321"/>
    </row>
    <row r="2009" spans="1:2" x14ac:dyDescent="0.25">
      <c r="A2009" s="103"/>
      <c r="B2009" s="101"/>
    </row>
    <row r="2010" spans="1:2" x14ac:dyDescent="0.25">
      <c r="A2010" s="103"/>
      <c r="B2010" s="321"/>
    </row>
    <row r="2011" spans="1:2" x14ac:dyDescent="0.25">
      <c r="A2011" s="103"/>
      <c r="B2011" s="321"/>
    </row>
    <row r="2012" spans="1:2" x14ac:dyDescent="0.25">
      <c r="A2012" s="103"/>
      <c r="B2012" s="321"/>
    </row>
    <row r="2013" spans="1:2" x14ac:dyDescent="0.25">
      <c r="A2013" s="103"/>
      <c r="B2013" s="101"/>
    </row>
    <row r="2014" spans="1:2" x14ac:dyDescent="0.25">
      <c r="A2014" s="103"/>
      <c r="B2014" s="321"/>
    </row>
    <row r="2015" spans="1:2" x14ac:dyDescent="0.25">
      <c r="A2015" s="103"/>
      <c r="B2015" s="321"/>
    </row>
    <row r="2016" spans="1:2" x14ac:dyDescent="0.25">
      <c r="A2016" s="103"/>
      <c r="B2016" s="321"/>
    </row>
    <row r="2017" spans="1:2" x14ac:dyDescent="0.25">
      <c r="A2017" s="103"/>
      <c r="B2017" s="103"/>
    </row>
    <row r="2018" spans="1:2" x14ac:dyDescent="0.25">
      <c r="A2018" s="103"/>
      <c r="B2018" s="103"/>
    </row>
    <row r="2019" spans="1:2" x14ac:dyDescent="0.25">
      <c r="A2019" s="103"/>
      <c r="B2019" s="103"/>
    </row>
    <row r="2020" spans="1:2" x14ac:dyDescent="0.25">
      <c r="A2020" s="103"/>
      <c r="B2020" s="103"/>
    </row>
    <row r="2021" spans="1:2" x14ac:dyDescent="0.25">
      <c r="A2021" s="103"/>
      <c r="B2021" s="103"/>
    </row>
    <row r="2022" spans="1:2" x14ac:dyDescent="0.25">
      <c r="A2022" s="103"/>
      <c r="B2022" s="101"/>
    </row>
    <row r="2023" spans="1:2" x14ac:dyDescent="0.25">
      <c r="A2023" s="103"/>
      <c r="B2023" s="321"/>
    </row>
    <row r="2024" spans="1:2" x14ac:dyDescent="0.25">
      <c r="A2024" s="103"/>
      <c r="B2024" s="321"/>
    </row>
    <row r="2025" spans="1:2" x14ac:dyDescent="0.25">
      <c r="A2025" s="103"/>
      <c r="B2025" s="321"/>
    </row>
    <row r="2026" spans="1:2" x14ac:dyDescent="0.25">
      <c r="A2026" s="103"/>
      <c r="B2026" s="321"/>
    </row>
    <row r="2027" spans="1:2" x14ac:dyDescent="0.25">
      <c r="A2027" s="103"/>
      <c r="B2027" s="101"/>
    </row>
    <row r="2028" spans="1:2" x14ac:dyDescent="0.25">
      <c r="A2028" s="103"/>
      <c r="B2028" s="321"/>
    </row>
    <row r="2029" spans="1:2" x14ac:dyDescent="0.25">
      <c r="A2029" s="103"/>
      <c r="B2029" s="321"/>
    </row>
    <row r="2030" spans="1:2" x14ac:dyDescent="0.25">
      <c r="A2030" s="103"/>
      <c r="B2030" s="321"/>
    </row>
    <row r="2031" spans="1:2" x14ac:dyDescent="0.25">
      <c r="A2031" s="103"/>
      <c r="B2031" s="103"/>
    </row>
    <row r="2032" spans="1:2" x14ac:dyDescent="0.25">
      <c r="A2032" s="103"/>
      <c r="B2032" s="103"/>
    </row>
    <row r="2033" spans="1:2" x14ac:dyDescent="0.25">
      <c r="A2033" s="103"/>
      <c r="B2033" s="103"/>
    </row>
    <row r="2034" spans="1:2" x14ac:dyDescent="0.25">
      <c r="A2034" s="103"/>
      <c r="B2034" s="103"/>
    </row>
    <row r="2035" spans="1:2" x14ac:dyDescent="0.25">
      <c r="A2035" s="103"/>
      <c r="B2035" s="103"/>
    </row>
    <row r="2036" spans="1:2" x14ac:dyDescent="0.25">
      <c r="A2036" s="103"/>
      <c r="B2036" s="103"/>
    </row>
    <row r="2037" spans="1:2" x14ac:dyDescent="0.25">
      <c r="A2037" s="103"/>
      <c r="B2037" s="103"/>
    </row>
    <row r="2038" spans="1:2" x14ac:dyDescent="0.25">
      <c r="A2038" s="103"/>
      <c r="B2038" s="103"/>
    </row>
    <row r="2039" spans="1:2" x14ac:dyDescent="0.25">
      <c r="A2039" s="103"/>
      <c r="B2039" s="101"/>
    </row>
    <row r="2040" spans="1:2" x14ac:dyDescent="0.25">
      <c r="A2040" s="103"/>
      <c r="B2040" s="321"/>
    </row>
    <row r="2041" spans="1:2" x14ac:dyDescent="0.25">
      <c r="A2041" s="103"/>
      <c r="B2041" s="321"/>
    </row>
    <row r="2042" spans="1:2" x14ac:dyDescent="0.25">
      <c r="A2042" s="103"/>
      <c r="B2042" s="321"/>
    </row>
    <row r="2043" spans="1:2" x14ac:dyDescent="0.25">
      <c r="A2043" s="103"/>
      <c r="B2043" s="321"/>
    </row>
    <row r="2044" spans="1:2" x14ac:dyDescent="0.25">
      <c r="A2044" s="103"/>
      <c r="B2044" s="103"/>
    </row>
    <row r="2045" spans="1:2" x14ac:dyDescent="0.25">
      <c r="A2045" s="103"/>
      <c r="B2045" s="103"/>
    </row>
    <row r="2046" spans="1:2" x14ac:dyDescent="0.25">
      <c r="A2046" s="103"/>
      <c r="B2046" s="103"/>
    </row>
    <row r="2047" spans="1:2" x14ac:dyDescent="0.25">
      <c r="A2047" s="103"/>
      <c r="B2047" s="103"/>
    </row>
    <row r="2048" spans="1:2" x14ac:dyDescent="0.25">
      <c r="A2048" s="103"/>
      <c r="B2048" s="103"/>
    </row>
    <row r="2049" spans="1:2" x14ac:dyDescent="0.25">
      <c r="A2049" s="103"/>
      <c r="B2049" s="103"/>
    </row>
    <row r="2050" spans="1:2" x14ac:dyDescent="0.25">
      <c r="A2050" s="103"/>
      <c r="B2050" s="103"/>
    </row>
    <row r="2051" spans="1:2" x14ac:dyDescent="0.25">
      <c r="A2051" s="103"/>
      <c r="B2051" s="103"/>
    </row>
    <row r="2052" spans="1:2" x14ac:dyDescent="0.25">
      <c r="A2052" s="103"/>
      <c r="B2052" s="103"/>
    </row>
    <row r="2053" spans="1:2" x14ac:dyDescent="0.25">
      <c r="A2053" s="103"/>
      <c r="B2053" s="103"/>
    </row>
    <row r="2054" spans="1:2" x14ac:dyDescent="0.25">
      <c r="A2054" s="103"/>
      <c r="B2054" s="103"/>
    </row>
    <row r="2055" spans="1:2" x14ac:dyDescent="0.25">
      <c r="A2055" s="103"/>
      <c r="B2055" s="103"/>
    </row>
    <row r="2056" spans="1:2" x14ac:dyDescent="0.25">
      <c r="A2056" s="103"/>
      <c r="B2056" s="103"/>
    </row>
    <row r="2057" spans="1:2" x14ac:dyDescent="0.25">
      <c r="A2057" s="103"/>
      <c r="B2057" s="103"/>
    </row>
    <row r="2058" spans="1:2" x14ac:dyDescent="0.25">
      <c r="A2058" s="103"/>
      <c r="B2058" s="101"/>
    </row>
    <row r="2059" spans="1:2" x14ac:dyDescent="0.25">
      <c r="A2059" s="103"/>
      <c r="B2059" s="321"/>
    </row>
    <row r="2060" spans="1:2" x14ac:dyDescent="0.25">
      <c r="A2060" s="103"/>
      <c r="B2060" s="321"/>
    </row>
    <row r="2061" spans="1:2" x14ac:dyDescent="0.25">
      <c r="A2061" s="103"/>
      <c r="B2061" s="321"/>
    </row>
    <row r="2062" spans="1:2" x14ac:dyDescent="0.25">
      <c r="A2062" s="103"/>
      <c r="B2062" s="103"/>
    </row>
    <row r="2063" spans="1:2" x14ac:dyDescent="0.25">
      <c r="A2063" s="103"/>
      <c r="B2063" s="103"/>
    </row>
    <row r="2064" spans="1:2" x14ac:dyDescent="0.25">
      <c r="A2064" s="103"/>
      <c r="B2064" s="103"/>
    </row>
    <row r="2065" spans="1:2" x14ac:dyDescent="0.25">
      <c r="A2065" s="103"/>
      <c r="B2065" s="103"/>
    </row>
    <row r="2066" spans="1:2" x14ac:dyDescent="0.25">
      <c r="A2066" s="103"/>
      <c r="B2066" s="103"/>
    </row>
    <row r="2067" spans="1:2" x14ac:dyDescent="0.25">
      <c r="A2067" s="103"/>
      <c r="B2067" s="103"/>
    </row>
    <row r="2068" spans="1:2" x14ac:dyDescent="0.25">
      <c r="A2068" s="103"/>
      <c r="B2068" s="103"/>
    </row>
    <row r="2069" spans="1:2" x14ac:dyDescent="0.25">
      <c r="A2069" s="103"/>
      <c r="B2069" s="103"/>
    </row>
    <row r="2070" spans="1:2" x14ac:dyDescent="0.25">
      <c r="A2070" s="103"/>
      <c r="B2070" s="103"/>
    </row>
    <row r="2071" spans="1:2" x14ac:dyDescent="0.25">
      <c r="A2071" s="103"/>
      <c r="B2071" s="101"/>
    </row>
    <row r="2072" spans="1:2" x14ac:dyDescent="0.25">
      <c r="A2072" s="103"/>
      <c r="B2072" s="321"/>
    </row>
    <row r="2073" spans="1:2" x14ac:dyDescent="0.25">
      <c r="A2073" s="103"/>
      <c r="B2073" s="321"/>
    </row>
    <row r="2074" spans="1:2" x14ac:dyDescent="0.25">
      <c r="A2074" s="103"/>
      <c r="B2074" s="321"/>
    </row>
    <row r="2075" spans="1:2" x14ac:dyDescent="0.25">
      <c r="A2075" s="103"/>
      <c r="B2075" s="321"/>
    </row>
    <row r="2076" spans="1:2" x14ac:dyDescent="0.25">
      <c r="A2076" s="103"/>
      <c r="B2076" s="103"/>
    </row>
    <row r="2077" spans="1:2" x14ac:dyDescent="0.25">
      <c r="A2077" s="103"/>
      <c r="B2077" s="103"/>
    </row>
    <row r="2078" spans="1:2" x14ac:dyDescent="0.25">
      <c r="A2078" s="103"/>
      <c r="B2078" s="103"/>
    </row>
    <row r="2079" spans="1:2" x14ac:dyDescent="0.25">
      <c r="A2079" s="103"/>
      <c r="B2079" s="103"/>
    </row>
    <row r="2080" spans="1:2" x14ac:dyDescent="0.25">
      <c r="A2080" s="103"/>
      <c r="B2080" s="103"/>
    </row>
    <row r="2081" spans="1:2" x14ac:dyDescent="0.25">
      <c r="A2081" s="103"/>
      <c r="B2081" s="103"/>
    </row>
    <row r="2082" spans="1:2" x14ac:dyDescent="0.25">
      <c r="A2082" s="103"/>
      <c r="B2082" s="103"/>
    </row>
    <row r="2083" spans="1:2" x14ac:dyDescent="0.25">
      <c r="A2083" s="103"/>
      <c r="B2083" s="103"/>
    </row>
    <row r="2084" spans="1:2" x14ac:dyDescent="0.25">
      <c r="A2084" s="103"/>
      <c r="B2084" s="103"/>
    </row>
    <row r="2085" spans="1:2" x14ac:dyDescent="0.25">
      <c r="A2085" s="103"/>
      <c r="B2085" s="103"/>
    </row>
    <row r="2086" spans="1:2" x14ac:dyDescent="0.25">
      <c r="A2086" s="103"/>
      <c r="B2086" s="103"/>
    </row>
    <row r="2087" spans="1:2" x14ac:dyDescent="0.25">
      <c r="A2087" s="103"/>
      <c r="B2087" s="103"/>
    </row>
    <row r="2088" spans="1:2" x14ac:dyDescent="0.25">
      <c r="A2088" s="103"/>
      <c r="B2088" s="103"/>
    </row>
    <row r="2089" spans="1:2" x14ac:dyDescent="0.25">
      <c r="A2089" s="103"/>
      <c r="B2089" s="103"/>
    </row>
    <row r="2090" spans="1:2" x14ac:dyDescent="0.25">
      <c r="A2090" s="103"/>
      <c r="B2090" s="103"/>
    </row>
    <row r="2091" spans="1:2" x14ac:dyDescent="0.25">
      <c r="A2091" s="103"/>
      <c r="B2091" s="103"/>
    </row>
    <row r="2092" spans="1:2" x14ac:dyDescent="0.25">
      <c r="A2092" s="103"/>
      <c r="B2092" s="101"/>
    </row>
    <row r="2093" spans="1:2" x14ac:dyDescent="0.25">
      <c r="A2093" s="103"/>
      <c r="B2093" s="321"/>
    </row>
    <row r="2094" spans="1:2" x14ac:dyDescent="0.25">
      <c r="A2094" s="103"/>
      <c r="B2094" s="321"/>
    </row>
    <row r="2095" spans="1:2" x14ac:dyDescent="0.25">
      <c r="A2095" s="103"/>
      <c r="B2095" s="321"/>
    </row>
    <row r="2096" spans="1:2" x14ac:dyDescent="0.25">
      <c r="A2096" s="103"/>
      <c r="B2096" s="321"/>
    </row>
    <row r="2097" spans="1:2" x14ac:dyDescent="0.25">
      <c r="A2097" s="103"/>
      <c r="B2097" s="103"/>
    </row>
    <row r="2098" spans="1:2" x14ac:dyDescent="0.25">
      <c r="A2098" s="103"/>
      <c r="B2098" s="103"/>
    </row>
    <row r="2099" spans="1:2" x14ac:dyDescent="0.25">
      <c r="A2099" s="103"/>
      <c r="B2099" s="103"/>
    </row>
    <row r="2100" spans="1:2" x14ac:dyDescent="0.25">
      <c r="A2100" s="103"/>
      <c r="B2100" s="103"/>
    </row>
    <row r="2101" spans="1:2" x14ac:dyDescent="0.25">
      <c r="A2101" s="103"/>
      <c r="B2101" s="103"/>
    </row>
    <row r="2102" spans="1:2" x14ac:dyDescent="0.25">
      <c r="A2102" s="103"/>
      <c r="B2102" s="103"/>
    </row>
    <row r="2103" spans="1:2" x14ac:dyDescent="0.25">
      <c r="A2103" s="103"/>
      <c r="B2103" s="103"/>
    </row>
    <row r="2104" spans="1:2" x14ac:dyDescent="0.25">
      <c r="A2104" s="103"/>
      <c r="B2104" s="103"/>
    </row>
    <row r="2105" spans="1:2" x14ac:dyDescent="0.25">
      <c r="A2105" s="103"/>
      <c r="B2105" s="103"/>
    </row>
    <row r="2106" spans="1:2" x14ac:dyDescent="0.25">
      <c r="A2106" s="103"/>
      <c r="B2106" s="103"/>
    </row>
    <row r="2107" spans="1:2" x14ac:dyDescent="0.25">
      <c r="A2107" s="103"/>
      <c r="B2107" s="103"/>
    </row>
    <row r="2108" spans="1:2" x14ac:dyDescent="0.25">
      <c r="A2108" s="103"/>
      <c r="B2108" s="103"/>
    </row>
    <row r="2109" spans="1:2" x14ac:dyDescent="0.25">
      <c r="A2109" s="103"/>
      <c r="B2109" s="103"/>
    </row>
    <row r="2110" spans="1:2" x14ac:dyDescent="0.25">
      <c r="A2110" s="103"/>
      <c r="B2110" s="103"/>
    </row>
    <row r="2111" spans="1:2" x14ac:dyDescent="0.25">
      <c r="A2111" s="103"/>
      <c r="B2111" s="103"/>
    </row>
    <row r="2112" spans="1:2" x14ac:dyDescent="0.25">
      <c r="A2112" s="103"/>
      <c r="B2112" s="103"/>
    </row>
    <row r="2113" spans="1:2" x14ac:dyDescent="0.25">
      <c r="A2113" s="103"/>
      <c r="B2113" s="103"/>
    </row>
    <row r="2114" spans="1:2" x14ac:dyDescent="0.25">
      <c r="A2114" s="103"/>
      <c r="B2114" s="103"/>
    </row>
    <row r="2115" spans="1:2" x14ac:dyDescent="0.25">
      <c r="A2115" s="103"/>
      <c r="B2115" s="103"/>
    </row>
    <row r="2116" spans="1:2" x14ac:dyDescent="0.25">
      <c r="A2116" s="103"/>
      <c r="B2116" s="103"/>
    </row>
    <row r="2117" spans="1:2" x14ac:dyDescent="0.25">
      <c r="A2117" s="103"/>
      <c r="B2117" s="103"/>
    </row>
    <row r="2118" spans="1:2" x14ac:dyDescent="0.25">
      <c r="A2118" s="103"/>
      <c r="B2118" s="103"/>
    </row>
    <row r="2119" spans="1:2" x14ac:dyDescent="0.25">
      <c r="A2119" s="103"/>
      <c r="B2119" s="103"/>
    </row>
    <row r="2120" spans="1:2" x14ac:dyDescent="0.25">
      <c r="A2120" s="103"/>
      <c r="B2120" s="103"/>
    </row>
    <row r="2121" spans="1:2" x14ac:dyDescent="0.25">
      <c r="A2121" s="103"/>
      <c r="B2121" s="103"/>
    </row>
    <row r="2122" spans="1:2" x14ac:dyDescent="0.25">
      <c r="A2122" s="103"/>
      <c r="B2122" s="103"/>
    </row>
    <row r="2123" spans="1:2" x14ac:dyDescent="0.25">
      <c r="A2123" s="103"/>
      <c r="B2123" s="103"/>
    </row>
    <row r="2124" spans="1:2" x14ac:dyDescent="0.25">
      <c r="A2124" s="103"/>
      <c r="B2124" s="103"/>
    </row>
    <row r="2125" spans="1:2" x14ac:dyDescent="0.25">
      <c r="A2125" s="103"/>
      <c r="B2125" s="103"/>
    </row>
    <row r="2126" spans="1:2" x14ac:dyDescent="0.25">
      <c r="A2126" s="103"/>
      <c r="B2126" s="103"/>
    </row>
    <row r="2127" spans="1:2" x14ac:dyDescent="0.25">
      <c r="A2127" s="103"/>
      <c r="B2127" s="103"/>
    </row>
    <row r="2128" spans="1:2" x14ac:dyDescent="0.25">
      <c r="A2128" s="103"/>
      <c r="B2128" s="103"/>
    </row>
    <row r="2129" spans="1:2" x14ac:dyDescent="0.25">
      <c r="A2129" s="103"/>
      <c r="B2129" s="103"/>
    </row>
    <row r="2130" spans="1:2" x14ac:dyDescent="0.25">
      <c r="A2130" s="103"/>
      <c r="B2130" s="103"/>
    </row>
    <row r="2131" spans="1:2" x14ac:dyDescent="0.25">
      <c r="A2131" s="103"/>
      <c r="B2131" s="103"/>
    </row>
    <row r="2132" spans="1:2" x14ac:dyDescent="0.25">
      <c r="A2132" s="103"/>
      <c r="B2132" s="103"/>
    </row>
    <row r="2133" spans="1:2" x14ac:dyDescent="0.25">
      <c r="A2133" s="103"/>
      <c r="B2133" s="103"/>
    </row>
    <row r="2134" spans="1:2" x14ac:dyDescent="0.25">
      <c r="A2134" s="103"/>
      <c r="B2134" s="103"/>
    </row>
    <row r="2135" spans="1:2" x14ac:dyDescent="0.25">
      <c r="A2135" s="103"/>
      <c r="B2135" s="103"/>
    </row>
    <row r="2136" spans="1:2" x14ac:dyDescent="0.25">
      <c r="A2136" s="103"/>
      <c r="B2136" s="103"/>
    </row>
    <row r="2137" spans="1:2" x14ac:dyDescent="0.25">
      <c r="A2137" s="103"/>
      <c r="B2137" s="103"/>
    </row>
    <row r="2138" spans="1:2" x14ac:dyDescent="0.25">
      <c r="A2138" s="103"/>
      <c r="B2138" s="103"/>
    </row>
    <row r="2139" spans="1:2" x14ac:dyDescent="0.25">
      <c r="A2139" s="103"/>
      <c r="B2139" s="103"/>
    </row>
    <row r="2140" spans="1:2" x14ac:dyDescent="0.25">
      <c r="A2140" s="103"/>
      <c r="B2140" s="101"/>
    </row>
    <row r="2141" spans="1:2" x14ac:dyDescent="0.25">
      <c r="A2141" s="103"/>
      <c r="B2141" s="321"/>
    </row>
    <row r="2142" spans="1:2" x14ac:dyDescent="0.25">
      <c r="A2142" s="103"/>
      <c r="B2142" s="321"/>
    </row>
    <row r="2143" spans="1:2" x14ac:dyDescent="0.25">
      <c r="A2143" s="103"/>
      <c r="B2143" s="321"/>
    </row>
    <row r="2144" spans="1:2" x14ac:dyDescent="0.25">
      <c r="A2144" s="103"/>
      <c r="B2144" s="103"/>
    </row>
    <row r="2145" spans="1:2" x14ac:dyDescent="0.25">
      <c r="A2145" s="103"/>
      <c r="B2145" s="103"/>
    </row>
    <row r="2146" spans="1:2" x14ac:dyDescent="0.25">
      <c r="A2146" s="103"/>
      <c r="B2146" s="103"/>
    </row>
    <row r="2147" spans="1:2" x14ac:dyDescent="0.25">
      <c r="A2147" s="103"/>
      <c r="B2147" s="103"/>
    </row>
    <row r="2148" spans="1:2" x14ac:dyDescent="0.25">
      <c r="A2148" s="103"/>
      <c r="B2148" s="103"/>
    </row>
    <row r="2149" spans="1:2" x14ac:dyDescent="0.25">
      <c r="A2149" s="103"/>
      <c r="B2149" s="103"/>
    </row>
    <row r="2150" spans="1:2" x14ac:dyDescent="0.25">
      <c r="A2150" s="103"/>
      <c r="B2150" s="103"/>
    </row>
    <row r="2151" spans="1:2" x14ac:dyDescent="0.25">
      <c r="A2151" s="103"/>
      <c r="B2151" s="103"/>
    </row>
    <row r="2152" spans="1:2" x14ac:dyDescent="0.25">
      <c r="A2152" s="103"/>
      <c r="B2152" s="103"/>
    </row>
    <row r="2153" spans="1:2" x14ac:dyDescent="0.25">
      <c r="A2153" s="103"/>
      <c r="B2153" s="103"/>
    </row>
    <row r="2154" spans="1:2" x14ac:dyDescent="0.25">
      <c r="A2154" s="103"/>
      <c r="B2154" s="103"/>
    </row>
    <row r="2155" spans="1:2" x14ac:dyDescent="0.25">
      <c r="A2155" s="103"/>
      <c r="B2155" s="103"/>
    </row>
    <row r="2156" spans="1:2" x14ac:dyDescent="0.25">
      <c r="A2156" s="103"/>
      <c r="B2156" s="103"/>
    </row>
    <row r="2157" spans="1:2" x14ac:dyDescent="0.25">
      <c r="A2157" s="103"/>
      <c r="B2157" s="103"/>
    </row>
    <row r="2158" spans="1:2" x14ac:dyDescent="0.25">
      <c r="A2158" s="103"/>
      <c r="B2158" s="103"/>
    </row>
    <row r="2159" spans="1:2" x14ac:dyDescent="0.25">
      <c r="A2159" s="103"/>
      <c r="B2159" s="101"/>
    </row>
    <row r="2160" spans="1:2" x14ac:dyDescent="0.25">
      <c r="A2160" s="103"/>
      <c r="B2160" s="321"/>
    </row>
    <row r="2161" spans="1:2" x14ac:dyDescent="0.25">
      <c r="A2161" s="103"/>
      <c r="B2161" s="321"/>
    </row>
    <row r="2162" spans="1:2" x14ac:dyDescent="0.25">
      <c r="A2162" s="103"/>
      <c r="B2162" s="321"/>
    </row>
    <row r="2163" spans="1:2" x14ac:dyDescent="0.25">
      <c r="A2163" s="103"/>
      <c r="B2163" s="103"/>
    </row>
    <row r="2164" spans="1:2" x14ac:dyDescent="0.25">
      <c r="A2164" s="103"/>
      <c r="B2164" s="103"/>
    </row>
    <row r="2165" spans="1:2" x14ac:dyDescent="0.25">
      <c r="A2165" s="103"/>
      <c r="B2165" s="103"/>
    </row>
    <row r="2166" spans="1:2" x14ac:dyDescent="0.25">
      <c r="A2166" s="103"/>
      <c r="B2166" s="103"/>
    </row>
    <row r="2167" spans="1:2" x14ac:dyDescent="0.25">
      <c r="A2167" s="103"/>
      <c r="B2167" s="103"/>
    </row>
    <row r="2168" spans="1:2" x14ac:dyDescent="0.25">
      <c r="A2168" s="103"/>
      <c r="B2168" s="103"/>
    </row>
    <row r="2169" spans="1:2" x14ac:dyDescent="0.25">
      <c r="A2169" s="103"/>
      <c r="B2169" s="103"/>
    </row>
    <row r="2170" spans="1:2" x14ac:dyDescent="0.25">
      <c r="A2170" s="103"/>
      <c r="B2170" s="103"/>
    </row>
    <row r="2171" spans="1:2" x14ac:dyDescent="0.25">
      <c r="A2171" s="103"/>
      <c r="B2171" s="103"/>
    </row>
    <row r="2172" spans="1:2" x14ac:dyDescent="0.25">
      <c r="A2172" s="103"/>
      <c r="B2172" s="103"/>
    </row>
    <row r="2173" spans="1:2" x14ac:dyDescent="0.25">
      <c r="A2173" s="103"/>
      <c r="B2173" s="103"/>
    </row>
    <row r="2174" spans="1:2" x14ac:dyDescent="0.25">
      <c r="A2174" s="103"/>
      <c r="B2174" s="103"/>
    </row>
    <row r="2175" spans="1:2" x14ac:dyDescent="0.25">
      <c r="A2175" s="103"/>
      <c r="B2175" s="103"/>
    </row>
    <row r="2176" spans="1:2" x14ac:dyDescent="0.25">
      <c r="A2176" s="103"/>
      <c r="B2176" s="103"/>
    </row>
    <row r="2177" spans="1:2" x14ac:dyDescent="0.25">
      <c r="A2177" s="103"/>
      <c r="B2177" s="103"/>
    </row>
    <row r="2178" spans="1:2" x14ac:dyDescent="0.25">
      <c r="A2178" s="103"/>
      <c r="B2178" s="103"/>
    </row>
    <row r="2179" spans="1:2" x14ac:dyDescent="0.25">
      <c r="A2179" s="103"/>
      <c r="B2179" s="103"/>
    </row>
    <row r="2180" spans="1:2" x14ac:dyDescent="0.25">
      <c r="A2180" s="103"/>
      <c r="B2180" s="103"/>
    </row>
    <row r="2181" spans="1:2" x14ac:dyDescent="0.25">
      <c r="A2181" s="103"/>
      <c r="B2181" s="103"/>
    </row>
    <row r="2182" spans="1:2" x14ac:dyDescent="0.25">
      <c r="A2182" s="103"/>
      <c r="B2182" s="103"/>
    </row>
    <row r="2183" spans="1:2" x14ac:dyDescent="0.25">
      <c r="A2183" s="103"/>
      <c r="B2183" s="103"/>
    </row>
    <row r="2184" spans="1:2" x14ac:dyDescent="0.25">
      <c r="A2184" s="103"/>
      <c r="B2184" s="103"/>
    </row>
    <row r="2185" spans="1:2" x14ac:dyDescent="0.25">
      <c r="A2185" s="103"/>
      <c r="B2185" s="103"/>
    </row>
    <row r="2186" spans="1:2" x14ac:dyDescent="0.25">
      <c r="A2186" s="103"/>
      <c r="B2186" s="103"/>
    </row>
    <row r="2187" spans="1:2" x14ac:dyDescent="0.25">
      <c r="A2187" s="103"/>
      <c r="B2187" s="103"/>
    </row>
    <row r="2188" spans="1:2" x14ac:dyDescent="0.25">
      <c r="A2188" s="103"/>
      <c r="B2188" s="103"/>
    </row>
    <row r="2189" spans="1:2" x14ac:dyDescent="0.25">
      <c r="A2189" s="103"/>
      <c r="B2189" s="103"/>
    </row>
    <row r="2190" spans="1:2" x14ac:dyDescent="0.25">
      <c r="A2190" s="103"/>
      <c r="B2190" s="103"/>
    </row>
    <row r="2191" spans="1:2" x14ac:dyDescent="0.25">
      <c r="A2191" s="103"/>
      <c r="B2191" s="103"/>
    </row>
    <row r="2192" spans="1:2" x14ac:dyDescent="0.25">
      <c r="A2192" s="103"/>
      <c r="B2192" s="103"/>
    </row>
    <row r="2193" spans="1:2" x14ac:dyDescent="0.25">
      <c r="A2193" s="103"/>
      <c r="B2193" s="103"/>
    </row>
    <row r="2194" spans="1:2" x14ac:dyDescent="0.25">
      <c r="A2194" s="103"/>
      <c r="B2194" s="103"/>
    </row>
    <row r="2195" spans="1:2" x14ac:dyDescent="0.25">
      <c r="A2195" s="103"/>
      <c r="B2195" s="103"/>
    </row>
    <row r="2196" spans="1:2" x14ac:dyDescent="0.25">
      <c r="A2196" s="103"/>
      <c r="B2196" s="103"/>
    </row>
    <row r="2197" spans="1:2" x14ac:dyDescent="0.25">
      <c r="A2197" s="103"/>
      <c r="B2197" s="103"/>
    </row>
    <row r="2198" spans="1:2" x14ac:dyDescent="0.25">
      <c r="A2198" s="103"/>
      <c r="B2198" s="103"/>
    </row>
    <row r="2199" spans="1:2" x14ac:dyDescent="0.25">
      <c r="A2199" s="103"/>
      <c r="B2199" s="101"/>
    </row>
    <row r="2200" spans="1:2" x14ac:dyDescent="0.25">
      <c r="A2200" s="103"/>
      <c r="B2200" s="321"/>
    </row>
    <row r="2201" spans="1:2" x14ac:dyDescent="0.25">
      <c r="A2201" s="103"/>
      <c r="B2201" s="321"/>
    </row>
    <row r="2202" spans="1:2" x14ac:dyDescent="0.25">
      <c r="A2202" s="103"/>
      <c r="B2202" s="321"/>
    </row>
    <row r="2203" spans="1:2" x14ac:dyDescent="0.25">
      <c r="A2203" s="103"/>
      <c r="B2203" s="101"/>
    </row>
    <row r="2204" spans="1:2" x14ac:dyDescent="0.25">
      <c r="A2204" s="103"/>
      <c r="B2204" s="321"/>
    </row>
    <row r="2205" spans="1:2" x14ac:dyDescent="0.25">
      <c r="A2205" s="103"/>
      <c r="B2205" s="321"/>
    </row>
    <row r="2206" spans="1:2" x14ac:dyDescent="0.25">
      <c r="A2206" s="103"/>
      <c r="B2206" s="321"/>
    </row>
    <row r="2207" spans="1:2" x14ac:dyDescent="0.25">
      <c r="A2207" s="103"/>
      <c r="B2207" s="103"/>
    </row>
    <row r="2208" spans="1:2" x14ac:dyDescent="0.25">
      <c r="A2208" s="103"/>
      <c r="B2208" s="103"/>
    </row>
    <row r="2209" spans="1:2" x14ac:dyDescent="0.25">
      <c r="A2209" s="103"/>
      <c r="B2209" s="103"/>
    </row>
    <row r="2210" spans="1:2" x14ac:dyDescent="0.25">
      <c r="A2210" s="103"/>
      <c r="B2210" s="103"/>
    </row>
    <row r="2211" spans="1:2" x14ac:dyDescent="0.25">
      <c r="A2211" s="103"/>
      <c r="B2211" s="103"/>
    </row>
    <row r="2212" spans="1:2" x14ac:dyDescent="0.25">
      <c r="A2212" s="103"/>
      <c r="B2212" s="103"/>
    </row>
    <row r="2213" spans="1:2" x14ac:dyDescent="0.25">
      <c r="A2213" s="103"/>
      <c r="B2213" s="103"/>
    </row>
    <row r="2214" spans="1:2" x14ac:dyDescent="0.25">
      <c r="A2214" s="103"/>
      <c r="B2214" s="103"/>
    </row>
    <row r="2215" spans="1:2" x14ac:dyDescent="0.25">
      <c r="A2215" s="103"/>
      <c r="B2215" s="103"/>
    </row>
    <row r="2216" spans="1:2" x14ac:dyDescent="0.25">
      <c r="A2216" s="103"/>
      <c r="B2216" s="103"/>
    </row>
    <row r="2217" spans="1:2" x14ac:dyDescent="0.25">
      <c r="A2217" s="103"/>
      <c r="B2217" s="103"/>
    </row>
    <row r="2218" spans="1:2" x14ac:dyDescent="0.25">
      <c r="A2218" s="103"/>
      <c r="B2218" s="103"/>
    </row>
    <row r="2219" spans="1:2" x14ac:dyDescent="0.25">
      <c r="A2219" s="103"/>
      <c r="B2219" s="101"/>
    </row>
    <row r="2220" spans="1:2" x14ac:dyDescent="0.25">
      <c r="A2220" s="103"/>
      <c r="B2220" s="321"/>
    </row>
    <row r="2221" spans="1:2" x14ac:dyDescent="0.25">
      <c r="A2221" s="103"/>
      <c r="B2221" s="321"/>
    </row>
    <row r="2222" spans="1:2" x14ac:dyDescent="0.25">
      <c r="A2222" s="103"/>
      <c r="B2222" s="321"/>
    </row>
    <row r="2223" spans="1:2" x14ac:dyDescent="0.25">
      <c r="A2223" s="103"/>
      <c r="B2223" s="103"/>
    </row>
    <row r="2224" spans="1:2" x14ac:dyDescent="0.25">
      <c r="A2224" s="103"/>
      <c r="B2224" s="103"/>
    </row>
    <row r="2225" spans="1:2" x14ac:dyDescent="0.25">
      <c r="A2225" s="103"/>
      <c r="B2225" s="103"/>
    </row>
    <row r="2226" spans="1:2" x14ac:dyDescent="0.25">
      <c r="A2226" s="103"/>
      <c r="B2226" s="103"/>
    </row>
    <row r="2227" spans="1:2" x14ac:dyDescent="0.25">
      <c r="A2227" s="103"/>
      <c r="B2227" s="103"/>
    </row>
    <row r="2228" spans="1:2" x14ac:dyDescent="0.25">
      <c r="A2228" s="103"/>
      <c r="B2228" s="103"/>
    </row>
    <row r="2229" spans="1:2" x14ac:dyDescent="0.25">
      <c r="A2229" s="103"/>
      <c r="B2229" s="103"/>
    </row>
    <row r="2230" spans="1:2" x14ac:dyDescent="0.25">
      <c r="A2230" s="103"/>
      <c r="B2230" s="103"/>
    </row>
    <row r="2231" spans="1:2" x14ac:dyDescent="0.25">
      <c r="A2231" s="103"/>
      <c r="B2231" s="103"/>
    </row>
    <row r="2232" spans="1:2" x14ac:dyDescent="0.25">
      <c r="A2232" s="103"/>
      <c r="B2232" s="103"/>
    </row>
    <row r="2233" spans="1:2" x14ac:dyDescent="0.25">
      <c r="A2233" s="103"/>
      <c r="B2233" s="103"/>
    </row>
    <row r="2234" spans="1:2" x14ac:dyDescent="0.25">
      <c r="A2234" s="103"/>
      <c r="B2234" s="103"/>
    </row>
    <row r="2235" spans="1:2" x14ac:dyDescent="0.25">
      <c r="A2235" s="103"/>
      <c r="B2235" s="103"/>
    </row>
    <row r="2236" spans="1:2" x14ac:dyDescent="0.25">
      <c r="A2236" s="103"/>
      <c r="B2236" s="103"/>
    </row>
    <row r="2237" spans="1:2" x14ac:dyDescent="0.25">
      <c r="A2237" s="103"/>
      <c r="B2237" s="103"/>
    </row>
    <row r="2238" spans="1:2" x14ac:dyDescent="0.25">
      <c r="A2238" s="103"/>
      <c r="B2238" s="103"/>
    </row>
    <row r="2239" spans="1:2" x14ac:dyDescent="0.25">
      <c r="A2239" s="103"/>
      <c r="B2239" s="103"/>
    </row>
    <row r="2240" spans="1:2" x14ac:dyDescent="0.25">
      <c r="A2240" s="103"/>
      <c r="B2240" s="103"/>
    </row>
    <row r="2241" spans="1:2" x14ac:dyDescent="0.25">
      <c r="A2241" s="103"/>
      <c r="B2241" s="103"/>
    </row>
    <row r="2242" spans="1:2" x14ac:dyDescent="0.25">
      <c r="A2242" s="103"/>
      <c r="B2242" s="103"/>
    </row>
    <row r="2243" spans="1:2" x14ac:dyDescent="0.25">
      <c r="A2243" s="103"/>
      <c r="B2243" s="103"/>
    </row>
    <row r="2244" spans="1:2" x14ac:dyDescent="0.25">
      <c r="A2244" s="103"/>
      <c r="B2244" s="103"/>
    </row>
    <row r="2245" spans="1:2" x14ac:dyDescent="0.25">
      <c r="A2245" s="103"/>
      <c r="B2245" s="103"/>
    </row>
    <row r="2246" spans="1:2" x14ac:dyDescent="0.25">
      <c r="A2246" s="103"/>
      <c r="B2246" s="103"/>
    </row>
    <row r="2247" spans="1:2" x14ac:dyDescent="0.25">
      <c r="A2247" s="103"/>
      <c r="B2247" s="103"/>
    </row>
    <row r="2248" spans="1:2" x14ac:dyDescent="0.25">
      <c r="A2248" s="103"/>
      <c r="B2248" s="103"/>
    </row>
    <row r="2249" spans="1:2" x14ac:dyDescent="0.25">
      <c r="A2249" s="103"/>
      <c r="B2249" s="103"/>
    </row>
    <row r="2250" spans="1:2" x14ac:dyDescent="0.25">
      <c r="A2250" s="103"/>
      <c r="B2250" s="103"/>
    </row>
    <row r="2251" spans="1:2" x14ac:dyDescent="0.25">
      <c r="A2251" s="103"/>
      <c r="B2251" s="103"/>
    </row>
    <row r="2252" spans="1:2" x14ac:dyDescent="0.25">
      <c r="A2252" s="103"/>
      <c r="B2252" s="103"/>
    </row>
    <row r="2253" spans="1:2" x14ac:dyDescent="0.25">
      <c r="A2253" s="103"/>
      <c r="B2253" s="103"/>
    </row>
    <row r="2254" spans="1:2" x14ac:dyDescent="0.25">
      <c r="A2254" s="103"/>
      <c r="B2254" s="103"/>
    </row>
    <row r="2255" spans="1:2" x14ac:dyDescent="0.25">
      <c r="A2255" s="103"/>
      <c r="B2255" s="103"/>
    </row>
    <row r="2256" spans="1:2" x14ac:dyDescent="0.25">
      <c r="A2256" s="103"/>
      <c r="B2256" s="103"/>
    </row>
    <row r="2257" spans="1:2" x14ac:dyDescent="0.25">
      <c r="A2257" s="103"/>
      <c r="B2257" s="103"/>
    </row>
    <row r="2258" spans="1:2" x14ac:dyDescent="0.25">
      <c r="A2258" s="103"/>
      <c r="B2258" s="103"/>
    </row>
    <row r="2259" spans="1:2" x14ac:dyDescent="0.25">
      <c r="A2259" s="103"/>
      <c r="B2259" s="103"/>
    </row>
    <row r="2260" spans="1:2" x14ac:dyDescent="0.25">
      <c r="A2260" s="103"/>
      <c r="B2260" s="103"/>
    </row>
    <row r="2261" spans="1:2" x14ac:dyDescent="0.25">
      <c r="A2261" s="103"/>
      <c r="B2261" s="103"/>
    </row>
    <row r="2262" spans="1:2" x14ac:dyDescent="0.25">
      <c r="A2262" s="103"/>
      <c r="B2262" s="103"/>
    </row>
    <row r="2263" spans="1:2" x14ac:dyDescent="0.25">
      <c r="A2263" s="103"/>
      <c r="B2263" s="103"/>
    </row>
    <row r="2264" spans="1:2" x14ac:dyDescent="0.25">
      <c r="A2264" s="103"/>
      <c r="B2264" s="103"/>
    </row>
    <row r="2265" spans="1:2" x14ac:dyDescent="0.25">
      <c r="A2265" s="103"/>
      <c r="B2265" s="103"/>
    </row>
    <row r="2266" spans="1:2" x14ac:dyDescent="0.25">
      <c r="A2266" s="103"/>
      <c r="B2266" s="103"/>
    </row>
    <row r="2267" spans="1:2" x14ac:dyDescent="0.25">
      <c r="A2267" s="103"/>
      <c r="B2267" s="103"/>
    </row>
    <row r="2268" spans="1:2" x14ac:dyDescent="0.25">
      <c r="A2268" s="103"/>
      <c r="B2268" s="101"/>
    </row>
    <row r="2269" spans="1:2" x14ac:dyDescent="0.25">
      <c r="A2269" s="103"/>
      <c r="B2269" s="321"/>
    </row>
    <row r="2270" spans="1:2" x14ac:dyDescent="0.25">
      <c r="A2270" s="103"/>
      <c r="B2270" s="321"/>
    </row>
    <row r="2271" spans="1:2" x14ac:dyDescent="0.25">
      <c r="A2271" s="103"/>
      <c r="B2271" s="321"/>
    </row>
    <row r="2272" spans="1:2" x14ac:dyDescent="0.25">
      <c r="A2272" s="103"/>
      <c r="B2272" s="321"/>
    </row>
    <row r="2273" spans="1:2" x14ac:dyDescent="0.25">
      <c r="A2273" s="103"/>
      <c r="B2273" s="101"/>
    </row>
    <row r="2274" spans="1:2" x14ac:dyDescent="0.25">
      <c r="A2274" s="103"/>
      <c r="B2274" s="321"/>
    </row>
    <row r="2275" spans="1:2" x14ac:dyDescent="0.25">
      <c r="A2275" s="103"/>
      <c r="B2275" s="321"/>
    </row>
    <row r="2276" spans="1:2" x14ac:dyDescent="0.25">
      <c r="A2276" s="103"/>
      <c r="B2276" s="321"/>
    </row>
    <row r="2277" spans="1:2" x14ac:dyDescent="0.25">
      <c r="A2277" s="103"/>
      <c r="B2277" s="321"/>
    </row>
    <row r="2278" spans="1:2" x14ac:dyDescent="0.25">
      <c r="A2278" s="103"/>
      <c r="B2278" s="103"/>
    </row>
    <row r="2279" spans="1:2" x14ac:dyDescent="0.25">
      <c r="A2279" s="103"/>
      <c r="B2279" s="103"/>
    </row>
    <row r="2280" spans="1:2" x14ac:dyDescent="0.25">
      <c r="A2280" s="103"/>
      <c r="B2280" s="103"/>
    </row>
    <row r="2281" spans="1:2" x14ac:dyDescent="0.25">
      <c r="A2281" s="103"/>
      <c r="B2281" s="103"/>
    </row>
    <row r="2282" spans="1:2" x14ac:dyDescent="0.25">
      <c r="A2282" s="103"/>
      <c r="B2282" s="103"/>
    </row>
    <row r="2283" spans="1:2" x14ac:dyDescent="0.25">
      <c r="A2283" s="103"/>
      <c r="B2283" s="103"/>
    </row>
    <row r="2284" spans="1:2" x14ac:dyDescent="0.25">
      <c r="A2284" s="103"/>
      <c r="B2284" s="103"/>
    </row>
    <row r="2285" spans="1:2" x14ac:dyDescent="0.25">
      <c r="A2285" s="103"/>
      <c r="B2285" s="103"/>
    </row>
    <row r="2286" spans="1:2" x14ac:dyDescent="0.25">
      <c r="A2286" s="103"/>
      <c r="B2286" s="103"/>
    </row>
    <row r="2287" spans="1:2" x14ac:dyDescent="0.25">
      <c r="A2287" s="103"/>
      <c r="B2287" s="103"/>
    </row>
    <row r="2288" spans="1:2" x14ac:dyDescent="0.25">
      <c r="A2288" s="103"/>
      <c r="B2288" s="103"/>
    </row>
    <row r="2289" spans="1:2" x14ac:dyDescent="0.25">
      <c r="A2289" s="103"/>
      <c r="B2289" s="103"/>
    </row>
    <row r="2290" spans="1:2" x14ac:dyDescent="0.25">
      <c r="A2290" s="103"/>
      <c r="B2290" s="103"/>
    </row>
    <row r="2291" spans="1:2" x14ac:dyDescent="0.25">
      <c r="A2291" s="103"/>
      <c r="B2291" s="103"/>
    </row>
    <row r="2292" spans="1:2" x14ac:dyDescent="0.25">
      <c r="A2292" s="103"/>
      <c r="B2292" s="103"/>
    </row>
    <row r="2293" spans="1:2" x14ac:dyDescent="0.25">
      <c r="A2293" s="103"/>
      <c r="B2293" s="103"/>
    </row>
    <row r="2294" spans="1:2" x14ac:dyDescent="0.25">
      <c r="A2294" s="103"/>
      <c r="B2294" s="103"/>
    </row>
    <row r="2295" spans="1:2" x14ac:dyDescent="0.25">
      <c r="A2295" s="103"/>
      <c r="B2295" s="103"/>
    </row>
    <row r="2296" spans="1:2" x14ac:dyDescent="0.25">
      <c r="A2296" s="103"/>
      <c r="B2296" s="103"/>
    </row>
    <row r="2297" spans="1:2" x14ac:dyDescent="0.25">
      <c r="A2297" s="103"/>
      <c r="B2297" s="103"/>
    </row>
    <row r="2298" spans="1:2" x14ac:dyDescent="0.25">
      <c r="A2298" s="103"/>
      <c r="B2298" s="103"/>
    </row>
    <row r="2299" spans="1:2" x14ac:dyDescent="0.25">
      <c r="A2299" s="103"/>
      <c r="B2299" s="103"/>
    </row>
    <row r="2300" spans="1:2" x14ac:dyDescent="0.25">
      <c r="A2300" s="103"/>
      <c r="B2300" s="103"/>
    </row>
    <row r="2301" spans="1:2" x14ac:dyDescent="0.25">
      <c r="A2301" s="103"/>
      <c r="B2301" s="103"/>
    </row>
    <row r="2302" spans="1:2" x14ac:dyDescent="0.25">
      <c r="A2302" s="103"/>
      <c r="B2302" s="103"/>
    </row>
    <row r="2303" spans="1:2" x14ac:dyDescent="0.25">
      <c r="A2303" s="103"/>
      <c r="B2303" s="103"/>
    </row>
    <row r="2304" spans="1:2" x14ac:dyDescent="0.25">
      <c r="A2304" s="103"/>
      <c r="B2304" s="103"/>
    </row>
    <row r="2305" spans="1:2" x14ac:dyDescent="0.25">
      <c r="A2305" s="103"/>
      <c r="B2305" s="101"/>
    </row>
    <row r="2306" spans="1:2" x14ac:dyDescent="0.25">
      <c r="A2306" s="103"/>
      <c r="B2306" s="321"/>
    </row>
    <row r="2307" spans="1:2" x14ac:dyDescent="0.25">
      <c r="A2307" s="103"/>
      <c r="B2307" s="321"/>
    </row>
    <row r="2308" spans="1:2" x14ac:dyDescent="0.25">
      <c r="A2308" s="103"/>
      <c r="B2308" s="321"/>
    </row>
    <row r="2309" spans="1:2" x14ac:dyDescent="0.25">
      <c r="A2309" s="103"/>
      <c r="B2309" s="321"/>
    </row>
    <row r="2310" spans="1:2" x14ac:dyDescent="0.25">
      <c r="A2310" s="103"/>
      <c r="B2310" s="321"/>
    </row>
    <row r="2311" spans="1:2" x14ac:dyDescent="0.25">
      <c r="A2311" s="103"/>
      <c r="B2311" s="103"/>
    </row>
    <row r="2312" spans="1:2" x14ac:dyDescent="0.25">
      <c r="A2312" s="103"/>
      <c r="B2312" s="103"/>
    </row>
    <row r="2313" spans="1:2" x14ac:dyDescent="0.25">
      <c r="A2313" s="103"/>
      <c r="B2313" s="101"/>
    </row>
    <row r="2314" spans="1:2" x14ac:dyDescent="0.25">
      <c r="A2314" s="103"/>
      <c r="B2314" s="321"/>
    </row>
    <row r="2315" spans="1:2" x14ac:dyDescent="0.25">
      <c r="A2315" s="103"/>
      <c r="B2315" s="321"/>
    </row>
    <row r="2316" spans="1:2" x14ac:dyDescent="0.25">
      <c r="A2316" s="103"/>
      <c r="B2316" s="321"/>
    </row>
    <row r="2317" spans="1:2" x14ac:dyDescent="0.25">
      <c r="A2317" s="103"/>
      <c r="B2317" s="321"/>
    </row>
    <row r="2318" spans="1:2" x14ac:dyDescent="0.25">
      <c r="A2318" s="103"/>
      <c r="B2318" s="103"/>
    </row>
    <row r="2319" spans="1:2" x14ac:dyDescent="0.25">
      <c r="A2319" s="103"/>
      <c r="B2319" s="103"/>
    </row>
    <row r="2320" spans="1:2" x14ac:dyDescent="0.25">
      <c r="A2320" s="103"/>
      <c r="B2320" s="103"/>
    </row>
    <row r="2321" spans="1:2" x14ac:dyDescent="0.25">
      <c r="A2321" s="103"/>
      <c r="B2321" s="103"/>
    </row>
    <row r="2322" spans="1:2" x14ac:dyDescent="0.25">
      <c r="A2322" s="103"/>
      <c r="B2322" s="103"/>
    </row>
    <row r="2323" spans="1:2" x14ac:dyDescent="0.25">
      <c r="A2323" s="103"/>
      <c r="B2323" s="103"/>
    </row>
    <row r="2324" spans="1:2" x14ac:dyDescent="0.25">
      <c r="A2324" s="103"/>
      <c r="B2324" s="103"/>
    </row>
    <row r="2325" spans="1:2" x14ac:dyDescent="0.25">
      <c r="A2325" s="103"/>
      <c r="B2325" s="103"/>
    </row>
    <row r="2326" spans="1:2" x14ac:dyDescent="0.25">
      <c r="A2326" s="103"/>
      <c r="B2326" s="103"/>
    </row>
    <row r="2327" spans="1:2" x14ac:dyDescent="0.25">
      <c r="A2327" s="103"/>
      <c r="B2327" s="103"/>
    </row>
    <row r="2328" spans="1:2" x14ac:dyDescent="0.25">
      <c r="A2328" s="103"/>
      <c r="B2328" s="103"/>
    </row>
    <row r="2329" spans="1:2" x14ac:dyDescent="0.25">
      <c r="A2329" s="103"/>
      <c r="B2329" s="103"/>
    </row>
    <row r="2330" spans="1:2" x14ac:dyDescent="0.25">
      <c r="A2330" s="103"/>
      <c r="B2330" s="103"/>
    </row>
    <row r="2331" spans="1:2" x14ac:dyDescent="0.25">
      <c r="A2331" s="103"/>
      <c r="B2331" s="103"/>
    </row>
    <row r="2332" spans="1:2" x14ac:dyDescent="0.25">
      <c r="A2332" s="103"/>
      <c r="B2332" s="103"/>
    </row>
    <row r="2333" spans="1:2" x14ac:dyDescent="0.25">
      <c r="A2333" s="103"/>
      <c r="B2333" s="103"/>
    </row>
    <row r="2334" spans="1:2" x14ac:dyDescent="0.25">
      <c r="A2334" s="103"/>
      <c r="B2334" s="103"/>
    </row>
    <row r="2335" spans="1:2" x14ac:dyDescent="0.25">
      <c r="A2335" s="103"/>
      <c r="B2335" s="103"/>
    </row>
    <row r="2336" spans="1:2" x14ac:dyDescent="0.25">
      <c r="A2336" s="103"/>
      <c r="B2336" s="103"/>
    </row>
    <row r="2337" spans="1:2" x14ac:dyDescent="0.25">
      <c r="A2337" s="103"/>
      <c r="B2337" s="103"/>
    </row>
    <row r="2338" spans="1:2" x14ac:dyDescent="0.25">
      <c r="A2338" s="103"/>
      <c r="B2338" s="103"/>
    </row>
    <row r="2339" spans="1:2" x14ac:dyDescent="0.25">
      <c r="A2339" s="103"/>
      <c r="B2339" s="103"/>
    </row>
    <row r="2340" spans="1:2" x14ac:dyDescent="0.25">
      <c r="A2340" s="103"/>
      <c r="B2340" s="103"/>
    </row>
    <row r="2341" spans="1:2" x14ac:dyDescent="0.25">
      <c r="A2341" s="103"/>
      <c r="B2341" s="103"/>
    </row>
    <row r="2342" spans="1:2" x14ac:dyDescent="0.25">
      <c r="A2342" s="103"/>
      <c r="B2342" s="103"/>
    </row>
    <row r="2343" spans="1:2" x14ac:dyDescent="0.25">
      <c r="A2343" s="103"/>
      <c r="B2343" s="103"/>
    </row>
    <row r="2344" spans="1:2" x14ac:dyDescent="0.25">
      <c r="A2344" s="103"/>
      <c r="B2344" s="103"/>
    </row>
    <row r="2345" spans="1:2" x14ac:dyDescent="0.25">
      <c r="A2345" s="103"/>
      <c r="B2345" s="103"/>
    </row>
    <row r="2346" spans="1:2" x14ac:dyDescent="0.25">
      <c r="A2346" s="103"/>
      <c r="B2346" s="103"/>
    </row>
    <row r="2347" spans="1:2" x14ac:dyDescent="0.25">
      <c r="A2347" s="103"/>
      <c r="B2347" s="103"/>
    </row>
    <row r="2348" spans="1:2" x14ac:dyDescent="0.25">
      <c r="A2348" s="103"/>
      <c r="B2348" s="103"/>
    </row>
    <row r="2349" spans="1:2" x14ac:dyDescent="0.25">
      <c r="A2349" s="103"/>
      <c r="B2349" s="103"/>
    </row>
    <row r="2350" spans="1:2" x14ac:dyDescent="0.25">
      <c r="A2350" s="103"/>
      <c r="B2350" s="103"/>
    </row>
    <row r="2351" spans="1:2" x14ac:dyDescent="0.25">
      <c r="A2351" s="103"/>
      <c r="B2351" s="103"/>
    </row>
    <row r="2352" spans="1:2" x14ac:dyDescent="0.25">
      <c r="A2352" s="103"/>
      <c r="B2352" s="103"/>
    </row>
    <row r="2353" spans="1:2" x14ac:dyDescent="0.25">
      <c r="A2353" s="103"/>
      <c r="B2353" s="103"/>
    </row>
    <row r="2354" spans="1:2" x14ac:dyDescent="0.25">
      <c r="A2354" s="103"/>
      <c r="B2354" s="103"/>
    </row>
    <row r="2355" spans="1:2" x14ac:dyDescent="0.25">
      <c r="A2355" s="103"/>
      <c r="B2355" s="103"/>
    </row>
    <row r="2356" spans="1:2" x14ac:dyDescent="0.25">
      <c r="A2356" s="103"/>
      <c r="B2356" s="103"/>
    </row>
    <row r="2357" spans="1:2" x14ac:dyDescent="0.25">
      <c r="A2357" s="103"/>
      <c r="B2357" s="103"/>
    </row>
    <row r="2358" spans="1:2" x14ac:dyDescent="0.25">
      <c r="A2358" s="103"/>
      <c r="B2358" s="103"/>
    </row>
    <row r="2359" spans="1:2" x14ac:dyDescent="0.25">
      <c r="A2359" s="103"/>
      <c r="B2359" s="103"/>
    </row>
    <row r="2360" spans="1:2" x14ac:dyDescent="0.25">
      <c r="A2360" s="103"/>
      <c r="B2360" s="103"/>
    </row>
    <row r="2361" spans="1:2" x14ac:dyDescent="0.25">
      <c r="A2361" s="103"/>
      <c r="B2361" s="103"/>
    </row>
    <row r="2362" spans="1:2" x14ac:dyDescent="0.25">
      <c r="A2362" s="103"/>
      <c r="B2362" s="101"/>
    </row>
    <row r="2363" spans="1:2" x14ac:dyDescent="0.25">
      <c r="A2363" s="103"/>
      <c r="B2363" s="321"/>
    </row>
    <row r="2364" spans="1:2" x14ac:dyDescent="0.25">
      <c r="A2364" s="103"/>
      <c r="B2364" s="321"/>
    </row>
    <row r="2365" spans="1:2" x14ac:dyDescent="0.25">
      <c r="A2365" s="103"/>
      <c r="B2365" s="321"/>
    </row>
    <row r="2366" spans="1:2" x14ac:dyDescent="0.25">
      <c r="A2366" s="103"/>
      <c r="B2366" s="101"/>
    </row>
    <row r="2367" spans="1:2" x14ac:dyDescent="0.25">
      <c r="A2367" s="103"/>
      <c r="B2367" s="321"/>
    </row>
    <row r="2368" spans="1:2" x14ac:dyDescent="0.25">
      <c r="A2368" s="103"/>
      <c r="B2368" s="321"/>
    </row>
    <row r="2369" spans="1:2" x14ac:dyDescent="0.25">
      <c r="A2369" s="103"/>
      <c r="B2369" s="321"/>
    </row>
    <row r="2370" spans="1:2" x14ac:dyDescent="0.25">
      <c r="A2370" s="103"/>
      <c r="B2370" s="103"/>
    </row>
    <row r="2371" spans="1:2" x14ac:dyDescent="0.25">
      <c r="A2371" s="103"/>
      <c r="B2371" s="103"/>
    </row>
    <row r="2372" spans="1:2" x14ac:dyDescent="0.25">
      <c r="A2372" s="103"/>
      <c r="B2372" s="103"/>
    </row>
    <row r="2373" spans="1:2" x14ac:dyDescent="0.25">
      <c r="A2373" s="103"/>
      <c r="B2373" s="103"/>
    </row>
    <row r="2374" spans="1:2" x14ac:dyDescent="0.25">
      <c r="A2374" s="103"/>
      <c r="B2374" s="103"/>
    </row>
    <row r="2375" spans="1:2" x14ac:dyDescent="0.25">
      <c r="A2375" s="103"/>
      <c r="B2375" s="103"/>
    </row>
    <row r="2376" spans="1:2" x14ac:dyDescent="0.25">
      <c r="A2376" s="103"/>
      <c r="B2376" s="103"/>
    </row>
    <row r="2377" spans="1:2" x14ac:dyDescent="0.25">
      <c r="A2377" s="103"/>
      <c r="B2377" s="103"/>
    </row>
    <row r="2378" spans="1:2" x14ac:dyDescent="0.25">
      <c r="A2378" s="103"/>
      <c r="B2378" s="103"/>
    </row>
    <row r="2379" spans="1:2" x14ac:dyDescent="0.25">
      <c r="A2379" s="103"/>
      <c r="B2379" s="103"/>
    </row>
    <row r="2380" spans="1:2" x14ac:dyDescent="0.25">
      <c r="A2380" s="103"/>
      <c r="B2380" s="103"/>
    </row>
    <row r="2381" spans="1:2" x14ac:dyDescent="0.25">
      <c r="A2381" s="103"/>
      <c r="B2381" s="103"/>
    </row>
    <row r="2382" spans="1:2" x14ac:dyDescent="0.25">
      <c r="A2382" s="103"/>
      <c r="B2382" s="103"/>
    </row>
    <row r="2383" spans="1:2" x14ac:dyDescent="0.25">
      <c r="A2383" s="103"/>
      <c r="B2383" s="101"/>
    </row>
    <row r="2384" spans="1:2" x14ac:dyDescent="0.25">
      <c r="A2384" s="103"/>
      <c r="B2384" s="321"/>
    </row>
    <row r="2385" spans="1:2" x14ac:dyDescent="0.25">
      <c r="A2385" s="103"/>
      <c r="B2385" s="321"/>
    </row>
    <row r="2386" spans="1:2" x14ac:dyDescent="0.25">
      <c r="A2386" s="103"/>
      <c r="B2386" s="321"/>
    </row>
    <row r="2387" spans="1:2" x14ac:dyDescent="0.25">
      <c r="A2387" s="103"/>
      <c r="B2387" s="103"/>
    </row>
    <row r="2388" spans="1:2" x14ac:dyDescent="0.25">
      <c r="A2388" s="103"/>
      <c r="B2388" s="103"/>
    </row>
    <row r="2389" spans="1:2" x14ac:dyDescent="0.25">
      <c r="A2389" s="103"/>
      <c r="B2389" s="103"/>
    </row>
    <row r="2390" spans="1:2" x14ac:dyDescent="0.25">
      <c r="A2390" s="103"/>
      <c r="B2390" s="103"/>
    </row>
    <row r="2391" spans="1:2" x14ac:dyDescent="0.25">
      <c r="A2391" s="103"/>
      <c r="B2391" s="103"/>
    </row>
    <row r="2392" spans="1:2" x14ac:dyDescent="0.25">
      <c r="A2392" s="103"/>
      <c r="B2392" s="103"/>
    </row>
    <row r="2393" spans="1:2" x14ac:dyDescent="0.25">
      <c r="A2393" s="103"/>
      <c r="B2393" s="103"/>
    </row>
    <row r="2394" spans="1:2" x14ac:dyDescent="0.25">
      <c r="A2394" s="103"/>
      <c r="B2394" s="103"/>
    </row>
    <row r="2395" spans="1:2" x14ac:dyDescent="0.25">
      <c r="A2395" s="103"/>
      <c r="B2395" s="103"/>
    </row>
    <row r="2396" spans="1:2" x14ac:dyDescent="0.25">
      <c r="A2396" s="103"/>
      <c r="B2396" s="103"/>
    </row>
    <row r="2397" spans="1:2" x14ac:dyDescent="0.25">
      <c r="A2397" s="103"/>
      <c r="B2397" s="103"/>
    </row>
    <row r="2398" spans="1:2" x14ac:dyDescent="0.25">
      <c r="A2398" s="103"/>
      <c r="B2398" s="103"/>
    </row>
    <row r="2399" spans="1:2" x14ac:dyDescent="0.25">
      <c r="A2399" s="103"/>
      <c r="B2399" s="103"/>
    </row>
    <row r="2400" spans="1:2" x14ac:dyDescent="0.25">
      <c r="A2400" s="103"/>
      <c r="B2400" s="103"/>
    </row>
    <row r="2401" spans="1:2" x14ac:dyDescent="0.25">
      <c r="A2401" s="103"/>
      <c r="B2401" s="103"/>
    </row>
    <row r="2402" spans="1:2" x14ac:dyDescent="0.25">
      <c r="A2402" s="103"/>
      <c r="B2402" s="103"/>
    </row>
    <row r="2403" spans="1:2" x14ac:dyDescent="0.25">
      <c r="A2403" s="103"/>
      <c r="B2403" s="103"/>
    </row>
    <row r="2404" spans="1:2" x14ac:dyDescent="0.25">
      <c r="A2404" s="103"/>
      <c r="B2404" s="322"/>
    </row>
    <row r="2405" spans="1:2" x14ac:dyDescent="0.25">
      <c r="A2405" s="103"/>
      <c r="B2405" s="103"/>
    </row>
    <row r="2406" spans="1:2" x14ac:dyDescent="0.25">
      <c r="A2406" s="103"/>
      <c r="B2406" s="103"/>
    </row>
    <row r="2407" spans="1:2" x14ac:dyDescent="0.25">
      <c r="A2407" s="103"/>
      <c r="B2407" s="103"/>
    </row>
    <row r="2408" spans="1:2" x14ac:dyDescent="0.25">
      <c r="A2408" s="103"/>
      <c r="B2408" s="103"/>
    </row>
    <row r="2409" spans="1:2" x14ac:dyDescent="0.25">
      <c r="A2409" s="103"/>
      <c r="B2409" s="103"/>
    </row>
    <row r="2410" spans="1:2" x14ac:dyDescent="0.25">
      <c r="A2410" s="103"/>
      <c r="B2410" s="103"/>
    </row>
    <row r="2411" spans="1:2" x14ac:dyDescent="0.25">
      <c r="A2411" s="103"/>
      <c r="B2411" s="103"/>
    </row>
    <row r="2412" spans="1:2" x14ac:dyDescent="0.25">
      <c r="A2412" s="103"/>
      <c r="B2412" s="103"/>
    </row>
    <row r="2413" spans="1:2" x14ac:dyDescent="0.25">
      <c r="A2413" s="103"/>
      <c r="B2413" s="103"/>
    </row>
    <row r="2414" spans="1:2" x14ac:dyDescent="0.25">
      <c r="A2414" s="103"/>
      <c r="B2414" s="103"/>
    </row>
    <row r="2415" spans="1:2" x14ac:dyDescent="0.25">
      <c r="A2415" s="103"/>
      <c r="B2415" s="103"/>
    </row>
    <row r="2416" spans="1:2" x14ac:dyDescent="0.25">
      <c r="A2416" s="103"/>
      <c r="B2416" s="103"/>
    </row>
    <row r="2417" spans="1:2" x14ac:dyDescent="0.25">
      <c r="A2417" s="103"/>
      <c r="B2417" s="103"/>
    </row>
    <row r="2418" spans="1:2" x14ac:dyDescent="0.25">
      <c r="A2418" s="103"/>
      <c r="B2418" s="103"/>
    </row>
    <row r="2419" spans="1:2" x14ac:dyDescent="0.25">
      <c r="A2419" s="103"/>
      <c r="B2419" s="103"/>
    </row>
    <row r="2420" spans="1:2" x14ac:dyDescent="0.25">
      <c r="A2420" s="103"/>
      <c r="B2420" s="103"/>
    </row>
    <row r="2421" spans="1:2" x14ac:dyDescent="0.25">
      <c r="A2421" s="103"/>
      <c r="B2421" s="103"/>
    </row>
    <row r="2422" spans="1:2" x14ac:dyDescent="0.25">
      <c r="A2422" s="103"/>
      <c r="B2422" s="103"/>
    </row>
    <row r="2423" spans="1:2" x14ac:dyDescent="0.25">
      <c r="A2423" s="103"/>
      <c r="B2423" s="103"/>
    </row>
    <row r="2424" spans="1:2" x14ac:dyDescent="0.25">
      <c r="A2424" s="103"/>
      <c r="B2424" s="103"/>
    </row>
    <row r="2425" spans="1:2" x14ac:dyDescent="0.25">
      <c r="A2425" s="103"/>
      <c r="B2425" s="103"/>
    </row>
    <row r="2426" spans="1:2" x14ac:dyDescent="0.25">
      <c r="A2426" s="103"/>
      <c r="B2426" s="103"/>
    </row>
    <row r="2427" spans="1:2" x14ac:dyDescent="0.25">
      <c r="A2427" s="103"/>
      <c r="B2427" s="103"/>
    </row>
    <row r="2428" spans="1:2" x14ac:dyDescent="0.25">
      <c r="A2428" s="103"/>
      <c r="B2428" s="103"/>
    </row>
    <row r="2429" spans="1:2" x14ac:dyDescent="0.25">
      <c r="A2429" s="103"/>
      <c r="B2429" s="103"/>
    </row>
    <row r="2430" spans="1:2" x14ac:dyDescent="0.25">
      <c r="A2430" s="103"/>
      <c r="B2430" s="103"/>
    </row>
    <row r="2431" spans="1:2" x14ac:dyDescent="0.25">
      <c r="A2431" s="103"/>
      <c r="B2431" s="103"/>
    </row>
    <row r="2432" spans="1:2" x14ac:dyDescent="0.25">
      <c r="A2432" s="103"/>
      <c r="B2432" s="103"/>
    </row>
    <row r="2433" spans="1:2" x14ac:dyDescent="0.25">
      <c r="A2433" s="103"/>
      <c r="B2433" s="103"/>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pageSetUpPr fitToPage="1"/>
  </sheetPr>
  <dimension ref="A1:V2433"/>
  <sheetViews>
    <sheetView zoomScale="80" zoomScaleNormal="80" workbookViewId="0">
      <selection activeCell="G21" sqref="G21"/>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96" t="s">
        <v>1243</v>
      </c>
      <c r="B1" s="91" t="s">
        <v>1292</v>
      </c>
      <c r="C1" s="91" t="s">
        <v>1293</v>
      </c>
      <c r="D1" s="96" t="s">
        <v>1335</v>
      </c>
      <c r="E1" s="92" t="s">
        <v>1294</v>
      </c>
      <c r="F1" s="92" t="s">
        <v>1295</v>
      </c>
      <c r="G1" s="92" t="s">
        <v>1296</v>
      </c>
      <c r="H1" s="92" t="s">
        <v>1297</v>
      </c>
      <c r="I1" s="97" t="s">
        <v>1298</v>
      </c>
      <c r="J1" s="93" t="s">
        <v>1299</v>
      </c>
      <c r="K1" s="93" t="s">
        <v>1300</v>
      </c>
      <c r="L1" s="93" t="s">
        <v>1301</v>
      </c>
      <c r="M1" s="93" t="s">
        <v>1302</v>
      </c>
      <c r="N1" s="98" t="s">
        <v>1303</v>
      </c>
      <c r="O1" s="94" t="s">
        <v>1304</v>
      </c>
      <c r="P1" s="94" t="s">
        <v>1305</v>
      </c>
      <c r="Q1" s="99" t="s">
        <v>1306</v>
      </c>
      <c r="R1" s="95" t="s">
        <v>1307</v>
      </c>
      <c r="S1" s="95" t="s">
        <v>1308</v>
      </c>
      <c r="T1" s="100" t="s">
        <v>1309</v>
      </c>
      <c r="U1" s="96" t="s">
        <v>1310</v>
      </c>
      <c r="V1" s="96" t="s">
        <v>1311</v>
      </c>
    </row>
    <row r="2" spans="1:22" x14ac:dyDescent="0.25">
      <c r="A2" t="s">
        <v>922</v>
      </c>
      <c r="B2" s="20" t="str">
        <f>VLOOKUP(A2,'Planning Periods'!$E$2:$N$540,10,FALSE)</f>
        <v>10/15/2013 - 10/15/2021</v>
      </c>
      <c r="C2" s="114">
        <v>2013</v>
      </c>
      <c r="D2" s="103" t="str">
        <f t="shared" ref="D2:D66" si="0">CONCATENATE(A2," ",C2)</f>
        <v>Adelanto 2013</v>
      </c>
      <c r="E2" s="115" t="s">
        <v>1539</v>
      </c>
      <c r="F2" s="115" t="s">
        <v>1539</v>
      </c>
      <c r="G2" s="115" t="s">
        <v>1539</v>
      </c>
      <c r="H2" s="115" t="s">
        <v>1539</v>
      </c>
      <c r="I2" s="116"/>
      <c r="J2" s="117" t="s">
        <v>1539</v>
      </c>
      <c r="K2" s="117" t="s">
        <v>1539</v>
      </c>
      <c r="L2" s="117" t="s">
        <v>1539</v>
      </c>
      <c r="M2" s="117" t="s">
        <v>1539</v>
      </c>
      <c r="N2" s="118"/>
      <c r="O2" s="119" t="s">
        <v>1539</v>
      </c>
      <c r="P2" s="119" t="s">
        <v>1539</v>
      </c>
      <c r="Q2" s="120"/>
      <c r="R2" s="121" t="s">
        <v>1539</v>
      </c>
      <c r="S2" s="121" t="s">
        <v>1539</v>
      </c>
      <c r="T2" s="122" t="s">
        <v>1539</v>
      </c>
      <c r="U2" s="113" t="s">
        <v>1539</v>
      </c>
      <c r="V2" s="113" t="s">
        <v>1539</v>
      </c>
    </row>
    <row r="3" spans="1:22" x14ac:dyDescent="0.25">
      <c r="A3" t="s">
        <v>922</v>
      </c>
      <c r="B3" s="20" t="str">
        <f>VLOOKUP(A3,'Planning Periods'!$E$2:$N$540,10,FALSE)</f>
        <v>10/15/2013 - 10/15/2021</v>
      </c>
      <c r="C3" s="103">
        <v>2014</v>
      </c>
      <c r="D3" s="103" t="str">
        <f t="shared" si="0"/>
        <v>Adelanto 2014</v>
      </c>
      <c r="E3" s="103" t="s">
        <v>1539</v>
      </c>
      <c r="F3" t="s">
        <v>1539</v>
      </c>
      <c r="G3" t="s">
        <v>1539</v>
      </c>
      <c r="H3" t="s">
        <v>1539</v>
      </c>
      <c r="J3" t="s">
        <v>1539</v>
      </c>
      <c r="K3" t="s">
        <v>1539</v>
      </c>
      <c r="L3" t="s">
        <v>1539</v>
      </c>
      <c r="M3" t="s">
        <v>1539</v>
      </c>
      <c r="O3" t="s">
        <v>1539</v>
      </c>
      <c r="P3" t="s">
        <v>1539</v>
      </c>
      <c r="R3" t="s">
        <v>1539</v>
      </c>
      <c r="S3" t="s">
        <v>1539</v>
      </c>
      <c r="T3" t="s">
        <v>1539</v>
      </c>
      <c r="U3" t="s">
        <v>1539</v>
      </c>
      <c r="V3" t="s">
        <v>1539</v>
      </c>
    </row>
    <row r="4" spans="1:22" x14ac:dyDescent="0.25">
      <c r="A4" t="s">
        <v>922</v>
      </c>
      <c r="B4" s="20" t="str">
        <f>VLOOKUP(A4,'Planning Periods'!$E$2:$N$540,10,FALSE)</f>
        <v>10/15/2013 - 10/15/2021</v>
      </c>
      <c r="C4" s="103">
        <v>2015</v>
      </c>
      <c r="D4" s="103" t="str">
        <f t="shared" si="0"/>
        <v>Adelanto 2015</v>
      </c>
      <c r="E4" s="103" t="s">
        <v>1539</v>
      </c>
      <c r="F4" t="s">
        <v>1539</v>
      </c>
      <c r="G4" t="s">
        <v>1539</v>
      </c>
      <c r="H4" t="s">
        <v>1539</v>
      </c>
      <c r="J4" t="s">
        <v>1539</v>
      </c>
      <c r="K4" t="s">
        <v>1539</v>
      </c>
      <c r="L4" t="s">
        <v>1539</v>
      </c>
      <c r="M4" t="s">
        <v>1539</v>
      </c>
      <c r="O4" t="s">
        <v>1539</v>
      </c>
      <c r="P4" t="s">
        <v>1539</v>
      </c>
      <c r="R4" t="s">
        <v>1539</v>
      </c>
      <c r="S4" t="s">
        <v>1539</v>
      </c>
      <c r="T4" t="s">
        <v>1539</v>
      </c>
      <c r="U4" t="s">
        <v>1539</v>
      </c>
      <c r="V4" t="s">
        <v>1539</v>
      </c>
    </row>
    <row r="5" spans="1:22" s="110" customFormat="1" x14ac:dyDescent="0.25">
      <c r="A5" t="s">
        <v>922</v>
      </c>
      <c r="B5" s="20" t="str">
        <f>VLOOKUP(A5,'Planning Periods'!$E$2:$N$540,10,FALSE)</f>
        <v>10/15/2013 - 10/15/2021</v>
      </c>
      <c r="C5" s="103">
        <v>2016</v>
      </c>
      <c r="D5" s="103" t="str">
        <f t="shared" si="0"/>
        <v>Adelanto 2016</v>
      </c>
      <c r="E5" s="103" t="s">
        <v>1539</v>
      </c>
      <c r="F5" t="s">
        <v>1539</v>
      </c>
      <c r="G5" t="s">
        <v>1539</v>
      </c>
      <c r="H5" t="s">
        <v>1539</v>
      </c>
      <c r="I5"/>
      <c r="J5" t="s">
        <v>1539</v>
      </c>
      <c r="K5" t="s">
        <v>1539</v>
      </c>
      <c r="L5" t="s">
        <v>1539</v>
      </c>
      <c r="M5" t="s">
        <v>1539</v>
      </c>
      <c r="N5"/>
      <c r="O5" t="s">
        <v>1539</v>
      </c>
      <c r="P5" t="s">
        <v>1539</v>
      </c>
      <c r="Q5"/>
      <c r="R5" t="s">
        <v>1539</v>
      </c>
      <c r="S5" t="s">
        <v>1539</v>
      </c>
      <c r="T5" t="s">
        <v>1539</v>
      </c>
      <c r="U5" t="s">
        <v>1539</v>
      </c>
      <c r="V5" t="s">
        <v>1539</v>
      </c>
    </row>
    <row r="6" spans="1:22" x14ac:dyDescent="0.25">
      <c r="A6" t="s">
        <v>922</v>
      </c>
      <c r="B6" s="20" t="str">
        <f>VLOOKUP(A6,'Planning Periods'!$E$2:$N$540,10,FALSE)</f>
        <v>10/15/2013 - 10/15/2021</v>
      </c>
      <c r="C6" s="103">
        <v>2017</v>
      </c>
      <c r="D6" s="103" t="str">
        <f>CONCATENATE(A6," ",C6)</f>
        <v>Adelanto 2017</v>
      </c>
      <c r="E6" s="103" t="s">
        <v>1539</v>
      </c>
      <c r="F6" t="s">
        <v>1539</v>
      </c>
      <c r="G6" t="s">
        <v>1539</v>
      </c>
      <c r="H6" t="s">
        <v>1539</v>
      </c>
      <c r="J6" t="s">
        <v>1539</v>
      </c>
      <c r="K6" t="s">
        <v>1539</v>
      </c>
      <c r="L6" t="s">
        <v>1539</v>
      </c>
      <c r="M6" t="s">
        <v>1539</v>
      </c>
      <c r="O6" t="s">
        <v>1539</v>
      </c>
      <c r="P6" t="s">
        <v>1539</v>
      </c>
      <c r="R6" t="s">
        <v>1539</v>
      </c>
      <c r="S6" t="s">
        <v>1539</v>
      </c>
      <c r="T6" t="s">
        <v>1539</v>
      </c>
      <c r="U6" t="s">
        <v>1539</v>
      </c>
      <c r="V6" t="s">
        <v>1539</v>
      </c>
    </row>
    <row r="7" spans="1:22" x14ac:dyDescent="0.25">
      <c r="A7" s="104" t="s">
        <v>1129</v>
      </c>
      <c r="B7" s="20" t="str">
        <f>VLOOKUP(A7,'Planning Periods'!$E$2:$N$540,10,FALSE)</f>
        <v>10/15/2013 - 10/15/2021</v>
      </c>
      <c r="C7" s="114">
        <v>2013</v>
      </c>
      <c r="D7" s="103" t="str">
        <f t="shared" si="0"/>
        <v>Agoura Hills 2013</v>
      </c>
      <c r="E7" s="103" t="s">
        <v>1539</v>
      </c>
      <c r="F7" s="115" t="s">
        <v>1539</v>
      </c>
      <c r="G7" s="115" t="s">
        <v>1539</v>
      </c>
      <c r="H7" s="115" t="s">
        <v>1539</v>
      </c>
      <c r="I7" s="116"/>
      <c r="J7" s="117" t="s">
        <v>1539</v>
      </c>
      <c r="K7" s="117" t="s">
        <v>1539</v>
      </c>
      <c r="L7" s="117" t="s">
        <v>1539</v>
      </c>
      <c r="M7" s="117" t="s">
        <v>1539</v>
      </c>
      <c r="N7" s="118"/>
      <c r="O7" s="119" t="s">
        <v>1539</v>
      </c>
      <c r="P7" s="119" t="s">
        <v>1539</v>
      </c>
      <c r="Q7" s="120"/>
      <c r="R7" s="121" t="s">
        <v>1539</v>
      </c>
      <c r="S7" s="121" t="s">
        <v>1539</v>
      </c>
      <c r="T7" s="122" t="s">
        <v>1539</v>
      </c>
      <c r="U7" s="113" t="s">
        <v>1539</v>
      </c>
      <c r="V7" s="113" t="s">
        <v>1539</v>
      </c>
    </row>
    <row r="8" spans="1:22" x14ac:dyDescent="0.25">
      <c r="A8" s="104" t="s">
        <v>1129</v>
      </c>
      <c r="B8" s="20" t="str">
        <f>VLOOKUP(A8,'Planning Periods'!$E$2:$N$540,10,FALSE)</f>
        <v>10/15/2013 - 10/15/2021</v>
      </c>
      <c r="C8" s="103">
        <v>2014</v>
      </c>
      <c r="D8" s="103" t="str">
        <f t="shared" si="0"/>
        <v>Agoura Hills 2014</v>
      </c>
      <c r="E8" s="103">
        <v>31</v>
      </c>
      <c r="F8" s="101">
        <v>0</v>
      </c>
      <c r="G8" s="103">
        <v>0</v>
      </c>
      <c r="H8" s="103">
        <v>0</v>
      </c>
      <c r="I8" s="102"/>
      <c r="J8" s="103">
        <v>19</v>
      </c>
      <c r="K8" s="101">
        <v>0</v>
      </c>
      <c r="L8" s="103">
        <v>0</v>
      </c>
      <c r="M8" s="103">
        <v>0</v>
      </c>
      <c r="N8" s="102"/>
      <c r="O8" s="103">
        <v>20</v>
      </c>
      <c r="P8" s="103">
        <v>0</v>
      </c>
      <c r="Q8" s="102"/>
      <c r="R8" s="103">
        <v>45</v>
      </c>
      <c r="S8" s="103">
        <v>17</v>
      </c>
      <c r="T8" s="102">
        <v>0</v>
      </c>
      <c r="U8" s="103">
        <v>115</v>
      </c>
      <c r="V8" s="103">
        <v>17</v>
      </c>
    </row>
    <row r="9" spans="1:22" x14ac:dyDescent="0.25">
      <c r="A9" s="104" t="s">
        <v>1129</v>
      </c>
      <c r="B9" s="20" t="str">
        <f>VLOOKUP(A9,'Planning Periods'!$E$2:$N$540,10,FALSE)</f>
        <v>10/15/2013 - 10/15/2021</v>
      </c>
      <c r="C9" s="103">
        <v>2015</v>
      </c>
      <c r="D9" s="103" t="str">
        <f t="shared" si="0"/>
        <v>Agoura Hills 2015</v>
      </c>
      <c r="E9" s="103">
        <v>31</v>
      </c>
      <c r="F9" s="101">
        <v>0</v>
      </c>
      <c r="G9" s="103">
        <v>0</v>
      </c>
      <c r="H9" s="103">
        <v>0</v>
      </c>
      <c r="I9" s="102"/>
      <c r="J9" s="103">
        <v>19</v>
      </c>
      <c r="K9" s="101">
        <v>0</v>
      </c>
      <c r="L9" s="103">
        <v>0</v>
      </c>
      <c r="M9" s="103">
        <v>0</v>
      </c>
      <c r="N9" s="102"/>
      <c r="O9" s="103">
        <v>20</v>
      </c>
      <c r="P9" s="103">
        <v>0</v>
      </c>
      <c r="Q9" s="102"/>
      <c r="R9" s="103">
        <v>45</v>
      </c>
      <c r="S9" s="103">
        <v>15</v>
      </c>
      <c r="T9" s="102">
        <v>0</v>
      </c>
      <c r="U9" s="103">
        <v>115</v>
      </c>
      <c r="V9" s="103">
        <v>15</v>
      </c>
    </row>
    <row r="10" spans="1:22" x14ac:dyDescent="0.25">
      <c r="A10" s="104" t="s">
        <v>1129</v>
      </c>
      <c r="B10" s="20" t="str">
        <f>VLOOKUP(A10,'Planning Periods'!$E$2:$N$540,10,FALSE)</f>
        <v>10/15/2013 - 10/15/2021</v>
      </c>
      <c r="C10" s="103">
        <v>2016</v>
      </c>
      <c r="D10" s="103" t="str">
        <f t="shared" si="0"/>
        <v>Agoura Hills 2016</v>
      </c>
      <c r="E10" s="103">
        <v>31</v>
      </c>
      <c r="F10" s="101">
        <v>0</v>
      </c>
      <c r="G10" s="103">
        <v>0</v>
      </c>
      <c r="H10" s="103">
        <v>0</v>
      </c>
      <c r="I10" s="102"/>
      <c r="J10" s="103">
        <v>19</v>
      </c>
      <c r="K10" s="101">
        <v>0</v>
      </c>
      <c r="L10" s="103">
        <v>0</v>
      </c>
      <c r="M10" s="103">
        <v>0</v>
      </c>
      <c r="N10" s="102"/>
      <c r="O10" s="103">
        <v>20</v>
      </c>
      <c r="P10" s="103">
        <v>0</v>
      </c>
      <c r="Q10" s="102"/>
      <c r="R10" s="103">
        <v>45</v>
      </c>
      <c r="S10" s="103">
        <v>2</v>
      </c>
      <c r="T10" s="102">
        <v>0</v>
      </c>
      <c r="U10" s="103">
        <v>115</v>
      </c>
      <c r="V10" s="103">
        <v>2</v>
      </c>
    </row>
    <row r="11" spans="1:22" x14ac:dyDescent="0.25">
      <c r="A11" s="104" t="s">
        <v>1129</v>
      </c>
      <c r="B11" s="20" t="str">
        <f>VLOOKUP(A11,'Planning Periods'!$E$2:$N$540,10,FALSE)</f>
        <v>10/15/2013 - 10/15/2021</v>
      </c>
      <c r="C11" s="103">
        <v>2017</v>
      </c>
      <c r="D11" s="103" t="str">
        <f t="shared" si="0"/>
        <v>Agoura Hills 2017</v>
      </c>
      <c r="E11" s="103">
        <v>31</v>
      </c>
      <c r="F11" s="101">
        <v>0</v>
      </c>
      <c r="G11" s="103">
        <v>0</v>
      </c>
      <c r="H11" s="103">
        <v>0</v>
      </c>
      <c r="I11" s="102"/>
      <c r="J11" s="103">
        <v>19</v>
      </c>
      <c r="K11" s="101">
        <v>0</v>
      </c>
      <c r="L11" s="103">
        <v>0</v>
      </c>
      <c r="M11" s="103">
        <v>0</v>
      </c>
      <c r="N11" s="102"/>
      <c r="O11" s="103">
        <v>20</v>
      </c>
      <c r="P11" s="103">
        <v>0</v>
      </c>
      <c r="Q11" s="102"/>
      <c r="R11" s="103">
        <v>45</v>
      </c>
      <c r="S11" s="103">
        <v>7</v>
      </c>
      <c r="T11" s="102">
        <v>0</v>
      </c>
      <c r="U11" s="103">
        <v>115</v>
      </c>
      <c r="V11" s="103">
        <v>7</v>
      </c>
    </row>
    <row r="12" spans="1:22" x14ac:dyDescent="0.25">
      <c r="A12" s="104" t="s">
        <v>1226</v>
      </c>
      <c r="B12" s="20" t="str">
        <f>VLOOKUP(A12,'Planning Periods'!$E$2:$N$540,10,FALSE)</f>
        <v>01/31/2015 - 01/31/2023</v>
      </c>
      <c r="C12" s="103">
        <v>2014</v>
      </c>
      <c r="D12" s="103" t="str">
        <f t="shared" si="0"/>
        <v>Alameda 2014</v>
      </c>
      <c r="E12" s="103" t="s">
        <v>1539</v>
      </c>
      <c r="F12" s="101" t="s">
        <v>1539</v>
      </c>
      <c r="G12" s="103" t="s">
        <v>1539</v>
      </c>
      <c r="H12" s="103" t="s">
        <v>1539</v>
      </c>
      <c r="I12" s="102"/>
      <c r="J12" s="103" t="s">
        <v>1539</v>
      </c>
      <c r="K12" s="101" t="s">
        <v>1539</v>
      </c>
      <c r="L12" s="103" t="s">
        <v>1539</v>
      </c>
      <c r="M12" s="103" t="s">
        <v>1539</v>
      </c>
      <c r="N12" s="102"/>
      <c r="O12" s="103" t="s">
        <v>1539</v>
      </c>
      <c r="P12" s="103" t="s">
        <v>1539</v>
      </c>
      <c r="Q12" s="102"/>
      <c r="R12" s="103" t="s">
        <v>1539</v>
      </c>
      <c r="S12" s="103" t="s">
        <v>1539</v>
      </c>
      <c r="T12" s="102" t="s">
        <v>1539</v>
      </c>
      <c r="U12" s="103" t="s">
        <v>1539</v>
      </c>
      <c r="V12" s="103" t="s">
        <v>1539</v>
      </c>
    </row>
    <row r="13" spans="1:22" x14ac:dyDescent="0.25">
      <c r="A13" s="104" t="s">
        <v>1226</v>
      </c>
      <c r="B13" s="20" t="str">
        <f>VLOOKUP(A13,'Planning Periods'!$E$2:$N$540,10,FALSE)</f>
        <v>01/31/2015 - 01/31/2023</v>
      </c>
      <c r="C13" s="103">
        <v>2015</v>
      </c>
      <c r="D13" s="103" t="str">
        <f t="shared" si="0"/>
        <v>Alameda 2015</v>
      </c>
      <c r="E13" s="103">
        <v>444</v>
      </c>
      <c r="F13" s="101">
        <v>19</v>
      </c>
      <c r="G13" s="103">
        <v>19</v>
      </c>
      <c r="H13" s="103">
        <v>0</v>
      </c>
      <c r="I13" s="102"/>
      <c r="J13" s="103">
        <v>248</v>
      </c>
      <c r="K13" s="101">
        <v>22</v>
      </c>
      <c r="L13" s="103">
        <v>22</v>
      </c>
      <c r="M13" s="103">
        <v>0</v>
      </c>
      <c r="N13" s="102"/>
      <c r="O13" s="103">
        <v>283</v>
      </c>
      <c r="P13" s="103">
        <v>14</v>
      </c>
      <c r="Q13" s="102"/>
      <c r="R13" s="103">
        <v>748</v>
      </c>
      <c r="S13" s="103">
        <v>192</v>
      </c>
      <c r="T13" s="102">
        <v>0</v>
      </c>
      <c r="U13" s="103">
        <v>1723</v>
      </c>
      <c r="V13" s="103">
        <v>247</v>
      </c>
    </row>
    <row r="14" spans="1:22" x14ac:dyDescent="0.25">
      <c r="A14" s="107" t="s">
        <v>1226</v>
      </c>
      <c r="B14" s="20" t="str">
        <f>VLOOKUP(A14,'Planning Periods'!$E$2:$N$540,10,FALSE)</f>
        <v>01/31/2015 - 01/31/2023</v>
      </c>
      <c r="C14" s="108">
        <v>2016</v>
      </c>
      <c r="D14" s="103" t="str">
        <f t="shared" si="0"/>
        <v>Alameda 2016</v>
      </c>
      <c r="E14" s="103">
        <v>444</v>
      </c>
      <c r="F14" s="109">
        <v>17</v>
      </c>
      <c r="G14" s="108">
        <v>17</v>
      </c>
      <c r="H14" s="108">
        <v>0</v>
      </c>
      <c r="I14" s="110"/>
      <c r="J14" s="108">
        <v>248</v>
      </c>
      <c r="K14" s="109">
        <v>14</v>
      </c>
      <c r="L14" s="108">
        <v>14</v>
      </c>
      <c r="M14" s="108">
        <v>0</v>
      </c>
      <c r="N14" s="110"/>
      <c r="O14" s="108">
        <v>283</v>
      </c>
      <c r="P14" s="108">
        <v>7</v>
      </c>
      <c r="Q14" s="110"/>
      <c r="R14" s="108">
        <v>748</v>
      </c>
      <c r="S14" s="108">
        <v>61</v>
      </c>
      <c r="T14" s="110">
        <v>0</v>
      </c>
      <c r="U14" s="108">
        <v>1723</v>
      </c>
      <c r="V14" s="108">
        <v>99</v>
      </c>
    </row>
    <row r="15" spans="1:22" x14ac:dyDescent="0.25">
      <c r="A15" s="104" t="s">
        <v>1226</v>
      </c>
      <c r="B15" s="20" t="str">
        <f>VLOOKUP(A15,'Planning Periods'!$E$2:$N$540,10,FALSE)</f>
        <v>01/31/2015 - 01/31/2023</v>
      </c>
      <c r="C15" s="103">
        <v>2017</v>
      </c>
      <c r="D15" s="103" t="str">
        <f t="shared" si="0"/>
        <v>Alameda 2017</v>
      </c>
      <c r="E15" s="103">
        <v>444</v>
      </c>
      <c r="F15" s="101">
        <v>18</v>
      </c>
      <c r="G15" s="103">
        <v>18</v>
      </c>
      <c r="H15" s="103">
        <v>0</v>
      </c>
      <c r="I15" s="102"/>
      <c r="J15" s="103">
        <v>248</v>
      </c>
      <c r="K15" s="101">
        <v>4</v>
      </c>
      <c r="L15" s="103">
        <v>4</v>
      </c>
      <c r="M15" s="103">
        <v>0</v>
      </c>
      <c r="N15" s="102"/>
      <c r="O15" s="103">
        <v>283</v>
      </c>
      <c r="P15" s="103">
        <v>5</v>
      </c>
      <c r="Q15" s="102"/>
      <c r="R15" s="103">
        <v>748</v>
      </c>
      <c r="S15" s="103">
        <v>66</v>
      </c>
      <c r="T15" s="102">
        <v>0</v>
      </c>
      <c r="U15" s="103">
        <v>1723</v>
      </c>
      <c r="V15" s="103">
        <v>93</v>
      </c>
    </row>
    <row r="16" spans="1:22" x14ac:dyDescent="0.25">
      <c r="A16" s="104" t="s">
        <v>735</v>
      </c>
      <c r="B16" s="20" t="str">
        <f>VLOOKUP(A16,'Planning Periods'!$E$2:$N$540,10,FALSE)</f>
        <v>01/31/2015 - 01/31/2023</v>
      </c>
      <c r="C16" s="103">
        <v>2014</v>
      </c>
      <c r="D16" s="103" t="str">
        <f t="shared" si="0"/>
        <v>Alameda County - Unincorporated 2014</v>
      </c>
      <c r="E16" s="103">
        <v>430</v>
      </c>
      <c r="F16" s="101">
        <v>0</v>
      </c>
      <c r="G16" s="103">
        <v>0</v>
      </c>
      <c r="H16" s="103">
        <v>0</v>
      </c>
      <c r="I16" s="102"/>
      <c r="J16" s="103">
        <v>227</v>
      </c>
      <c r="K16" s="101">
        <v>3</v>
      </c>
      <c r="L16" s="103">
        <v>0</v>
      </c>
      <c r="M16" s="103">
        <v>3</v>
      </c>
      <c r="N16" s="102"/>
      <c r="O16" s="103">
        <v>295</v>
      </c>
      <c r="P16" s="103">
        <v>14</v>
      </c>
      <c r="Q16" s="102"/>
      <c r="R16" s="103">
        <v>817</v>
      </c>
      <c r="S16" s="103">
        <v>12</v>
      </c>
      <c r="T16" s="102">
        <v>3</v>
      </c>
      <c r="U16" s="103">
        <v>1769</v>
      </c>
      <c r="V16" s="103">
        <v>29</v>
      </c>
    </row>
    <row r="17" spans="1:22" x14ac:dyDescent="0.25">
      <c r="A17" s="104" t="s">
        <v>735</v>
      </c>
      <c r="B17" s="20" t="str">
        <f>VLOOKUP(A17,'Planning Periods'!$E$2:$N$540,10,FALSE)</f>
        <v>01/31/2015 - 01/31/2023</v>
      </c>
      <c r="C17" s="103">
        <v>2015</v>
      </c>
      <c r="D17" s="103" t="str">
        <f t="shared" si="0"/>
        <v>Alameda County - Unincorporated 2015</v>
      </c>
      <c r="E17" s="103">
        <v>430</v>
      </c>
      <c r="F17" s="101">
        <v>35</v>
      </c>
      <c r="G17" s="103">
        <v>35</v>
      </c>
      <c r="H17" s="103">
        <v>0</v>
      </c>
      <c r="I17" s="102"/>
      <c r="J17" s="103">
        <v>227</v>
      </c>
      <c r="K17" s="101">
        <v>65</v>
      </c>
      <c r="L17" s="103">
        <v>65</v>
      </c>
      <c r="M17" s="103">
        <v>0</v>
      </c>
      <c r="N17" s="102"/>
      <c r="O17" s="103">
        <v>295</v>
      </c>
      <c r="P17" s="103">
        <v>21</v>
      </c>
      <c r="Q17" s="102"/>
      <c r="R17" s="103">
        <v>817</v>
      </c>
      <c r="S17" s="103">
        <v>17</v>
      </c>
      <c r="T17" s="102">
        <v>0</v>
      </c>
      <c r="U17" s="103">
        <v>1769</v>
      </c>
      <c r="V17" s="103">
        <v>138</v>
      </c>
    </row>
    <row r="18" spans="1:22" x14ac:dyDescent="0.25">
      <c r="A18" s="104" t="s">
        <v>735</v>
      </c>
      <c r="B18" s="20" t="str">
        <f>VLOOKUP(A18,'Planning Periods'!$E$2:$N$540,10,FALSE)</f>
        <v>01/31/2015 - 01/31/2023</v>
      </c>
      <c r="C18" s="103">
        <v>2016</v>
      </c>
      <c r="D18" s="103" t="str">
        <f t="shared" si="0"/>
        <v>Alameda County - Unincorporated 2016</v>
      </c>
      <c r="E18" s="103">
        <v>430</v>
      </c>
      <c r="F18" s="101">
        <v>85</v>
      </c>
      <c r="G18" s="103">
        <v>85</v>
      </c>
      <c r="H18" s="103">
        <v>0</v>
      </c>
      <c r="I18" s="102"/>
      <c r="J18" s="103">
        <v>227</v>
      </c>
      <c r="K18" s="101">
        <v>8</v>
      </c>
      <c r="L18" s="103">
        <v>8</v>
      </c>
      <c r="M18" s="103">
        <v>0</v>
      </c>
      <c r="N18" s="102"/>
      <c r="O18" s="103">
        <v>295</v>
      </c>
      <c r="P18" s="103">
        <v>0</v>
      </c>
      <c r="Q18" s="102"/>
      <c r="R18" s="103">
        <v>817</v>
      </c>
      <c r="S18" s="103">
        <v>9</v>
      </c>
      <c r="T18" s="102">
        <v>0</v>
      </c>
      <c r="U18" s="103">
        <v>1769</v>
      </c>
      <c r="V18" s="103">
        <v>102</v>
      </c>
    </row>
    <row r="19" spans="1:22" x14ac:dyDescent="0.25">
      <c r="A19" s="104" t="s">
        <v>735</v>
      </c>
      <c r="B19" s="20" t="str">
        <f>VLOOKUP(A19,'Planning Periods'!$E$2:$N$540,10,FALSE)</f>
        <v>01/31/2015 - 01/31/2023</v>
      </c>
      <c r="C19" s="103">
        <v>2017</v>
      </c>
      <c r="D19" s="103" t="str">
        <f t="shared" si="0"/>
        <v>Alameda County - Unincorporated 2017</v>
      </c>
      <c r="E19" s="103">
        <v>430</v>
      </c>
      <c r="F19" s="101">
        <v>0</v>
      </c>
      <c r="G19" s="103">
        <v>0</v>
      </c>
      <c r="H19" s="103">
        <v>0</v>
      </c>
      <c r="I19" s="102"/>
      <c r="J19" s="103">
        <v>227</v>
      </c>
      <c r="K19" s="101">
        <v>3</v>
      </c>
      <c r="L19" s="103">
        <v>0</v>
      </c>
      <c r="M19" s="103">
        <v>3</v>
      </c>
      <c r="N19" s="102"/>
      <c r="O19" s="103">
        <v>295</v>
      </c>
      <c r="P19" s="103">
        <v>0</v>
      </c>
      <c r="Q19" s="102"/>
      <c r="R19" s="103">
        <v>817</v>
      </c>
      <c r="S19" s="103">
        <v>32</v>
      </c>
      <c r="T19" s="102">
        <v>3</v>
      </c>
      <c r="U19" s="103">
        <v>1769</v>
      </c>
      <c r="V19" s="103">
        <v>35</v>
      </c>
    </row>
    <row r="20" spans="1:22" x14ac:dyDescent="0.25">
      <c r="A20" s="104" t="s">
        <v>1238</v>
      </c>
      <c r="B20" s="20" t="str">
        <f>VLOOKUP(A20,'Planning Periods'!$E$2:$N$540,10,FALSE)</f>
        <v>01/31/2015 - 01/31/2023</v>
      </c>
      <c r="C20" s="103">
        <v>2014</v>
      </c>
      <c r="D20" s="103" t="str">
        <f t="shared" si="0"/>
        <v>Albany 2014</v>
      </c>
      <c r="E20" s="103" t="s">
        <v>1539</v>
      </c>
      <c r="F20" s="101" t="s">
        <v>1539</v>
      </c>
      <c r="G20" s="103" t="s">
        <v>1539</v>
      </c>
      <c r="H20" s="103" t="s">
        <v>1539</v>
      </c>
      <c r="I20" s="102"/>
      <c r="J20" s="103" t="s">
        <v>1539</v>
      </c>
      <c r="K20" s="101" t="s">
        <v>1539</v>
      </c>
      <c r="L20" s="103" t="s">
        <v>1539</v>
      </c>
      <c r="M20" s="103" t="s">
        <v>1539</v>
      </c>
      <c r="N20" s="102"/>
      <c r="O20" s="103" t="s">
        <v>1539</v>
      </c>
      <c r="P20" s="103" t="s">
        <v>1539</v>
      </c>
      <c r="Q20" s="102"/>
      <c r="R20" s="103" t="s">
        <v>1539</v>
      </c>
      <c r="S20" s="103" t="s">
        <v>1539</v>
      </c>
      <c r="T20" s="102" t="s">
        <v>1539</v>
      </c>
      <c r="U20" s="103" t="s">
        <v>1539</v>
      </c>
      <c r="V20" s="103" t="s">
        <v>1539</v>
      </c>
    </row>
    <row r="21" spans="1:22" x14ac:dyDescent="0.25">
      <c r="A21" s="104" t="s">
        <v>1238</v>
      </c>
      <c r="B21" s="20" t="str">
        <f>VLOOKUP(A21,'Planning Periods'!$E$2:$N$540,10,FALSE)</f>
        <v>01/31/2015 - 01/31/2023</v>
      </c>
      <c r="C21" s="103">
        <v>2015</v>
      </c>
      <c r="D21" s="103" t="str">
        <f t="shared" si="0"/>
        <v>Albany 2015</v>
      </c>
      <c r="E21" s="103" t="s">
        <v>1539</v>
      </c>
      <c r="F21" s="101" t="s">
        <v>1539</v>
      </c>
      <c r="G21" s="103" t="s">
        <v>1539</v>
      </c>
      <c r="H21" s="103" t="s">
        <v>1539</v>
      </c>
      <c r="I21" s="102"/>
      <c r="J21" s="103" t="s">
        <v>1539</v>
      </c>
      <c r="K21" s="101" t="s">
        <v>1539</v>
      </c>
      <c r="L21" s="103" t="s">
        <v>1539</v>
      </c>
      <c r="M21" s="103" t="s">
        <v>1539</v>
      </c>
      <c r="N21" s="102"/>
      <c r="O21" s="103" t="s">
        <v>1539</v>
      </c>
      <c r="P21" s="103" t="s">
        <v>1539</v>
      </c>
      <c r="Q21" s="102"/>
      <c r="R21" s="103" t="s">
        <v>1539</v>
      </c>
      <c r="S21" s="103" t="s">
        <v>1539</v>
      </c>
      <c r="T21" s="102" t="s">
        <v>1539</v>
      </c>
      <c r="U21" s="103" t="s">
        <v>1539</v>
      </c>
      <c r="V21" s="103" t="s">
        <v>1539</v>
      </c>
    </row>
    <row r="22" spans="1:22" x14ac:dyDescent="0.25">
      <c r="A22" s="104" t="s">
        <v>1238</v>
      </c>
      <c r="B22" s="20" t="str">
        <f>VLOOKUP(A22,'Planning Periods'!$E$2:$N$540,10,FALSE)</f>
        <v>01/31/2015 - 01/31/2023</v>
      </c>
      <c r="C22" s="103">
        <v>2016</v>
      </c>
      <c r="D22" s="103" t="str">
        <f t="shared" si="0"/>
        <v>Albany 2016</v>
      </c>
      <c r="E22" s="103">
        <v>80</v>
      </c>
      <c r="F22" s="101">
        <v>0</v>
      </c>
      <c r="G22" s="103">
        <v>0</v>
      </c>
      <c r="H22" s="103">
        <v>0</v>
      </c>
      <c r="I22" s="102"/>
      <c r="J22" s="103">
        <v>53</v>
      </c>
      <c r="K22" s="101">
        <v>0</v>
      </c>
      <c r="L22" s="103">
        <v>0</v>
      </c>
      <c r="M22" s="103">
        <v>0</v>
      </c>
      <c r="N22" s="102"/>
      <c r="O22" s="103">
        <v>57</v>
      </c>
      <c r="P22" s="103">
        <v>0</v>
      </c>
      <c r="Q22" s="102"/>
      <c r="R22" s="103">
        <v>145</v>
      </c>
      <c r="S22" s="103">
        <v>186</v>
      </c>
      <c r="T22" s="102">
        <v>0</v>
      </c>
      <c r="U22" s="103">
        <v>335</v>
      </c>
      <c r="V22" s="103">
        <v>186</v>
      </c>
    </row>
    <row r="23" spans="1:22" x14ac:dyDescent="0.25">
      <c r="A23" s="104" t="s">
        <v>1238</v>
      </c>
      <c r="B23" s="20" t="str">
        <f>VLOOKUP(A23,'Planning Periods'!$E$2:$N$540,10,FALSE)</f>
        <v>01/31/2015 - 01/31/2023</v>
      </c>
      <c r="C23" s="103">
        <v>2017</v>
      </c>
      <c r="D23" s="103" t="str">
        <f t="shared" si="0"/>
        <v>Albany 2017</v>
      </c>
      <c r="E23" s="103">
        <v>80</v>
      </c>
      <c r="F23" s="101">
        <v>0</v>
      </c>
      <c r="G23" s="103">
        <v>0</v>
      </c>
      <c r="H23" s="103">
        <v>0</v>
      </c>
      <c r="I23" s="102"/>
      <c r="J23" s="103">
        <v>53</v>
      </c>
      <c r="K23" s="101">
        <v>0</v>
      </c>
      <c r="L23" s="103">
        <v>0</v>
      </c>
      <c r="M23" s="103">
        <v>0</v>
      </c>
      <c r="N23" s="102"/>
      <c r="O23" s="103">
        <v>57</v>
      </c>
      <c r="P23" s="103">
        <v>4</v>
      </c>
      <c r="Q23" s="102"/>
      <c r="R23" s="103">
        <v>145</v>
      </c>
      <c r="S23" s="103">
        <v>8</v>
      </c>
      <c r="T23" s="102">
        <v>0</v>
      </c>
      <c r="U23" s="103">
        <v>335</v>
      </c>
      <c r="V23" s="103">
        <v>12</v>
      </c>
    </row>
    <row r="24" spans="1:22" x14ac:dyDescent="0.25">
      <c r="A24" s="104" t="s">
        <v>1128</v>
      </c>
      <c r="B24" s="20" t="str">
        <f>VLOOKUP(A24,'Planning Periods'!$E$2:$N$540,10,FALSE)</f>
        <v>10/15/2013 - 10/15/2021</v>
      </c>
      <c r="C24" s="103">
        <v>2013</v>
      </c>
      <c r="D24" s="103" t="str">
        <f t="shared" si="0"/>
        <v>Alhambra 2013</v>
      </c>
      <c r="E24" s="103">
        <v>380</v>
      </c>
      <c r="F24" s="101">
        <v>0</v>
      </c>
      <c r="G24" s="103">
        <v>0</v>
      </c>
      <c r="H24" s="103">
        <v>0</v>
      </c>
      <c r="I24" s="102"/>
      <c r="J24" s="103">
        <v>224</v>
      </c>
      <c r="K24" s="101">
        <v>0</v>
      </c>
      <c r="L24" s="103">
        <v>0</v>
      </c>
      <c r="M24" s="103">
        <v>0</v>
      </c>
      <c r="N24" s="102"/>
      <c r="O24" s="103">
        <v>246</v>
      </c>
      <c r="P24" s="103">
        <v>1</v>
      </c>
      <c r="Q24" s="102"/>
      <c r="R24" s="103">
        <v>642</v>
      </c>
      <c r="S24" s="103">
        <v>174</v>
      </c>
      <c r="T24" s="102">
        <v>0</v>
      </c>
      <c r="U24" s="103">
        <v>1492</v>
      </c>
      <c r="V24" s="103">
        <v>175</v>
      </c>
    </row>
    <row r="25" spans="1:22" x14ac:dyDescent="0.25">
      <c r="A25" s="104" t="s">
        <v>1128</v>
      </c>
      <c r="B25" s="20" t="str">
        <f>VLOOKUP(A25,'Planning Periods'!$E$2:$N$540,10,FALSE)</f>
        <v>10/15/2013 - 10/15/2021</v>
      </c>
      <c r="C25" s="103">
        <v>2014</v>
      </c>
      <c r="D25" s="103" t="str">
        <f t="shared" si="0"/>
        <v>Alhambra 2014</v>
      </c>
      <c r="E25" s="103">
        <v>380</v>
      </c>
      <c r="F25" s="101">
        <v>0</v>
      </c>
      <c r="G25" s="103">
        <v>0</v>
      </c>
      <c r="H25" s="103">
        <v>0</v>
      </c>
      <c r="I25" s="102"/>
      <c r="J25" s="103">
        <v>224</v>
      </c>
      <c r="K25" s="101">
        <v>8</v>
      </c>
      <c r="L25" s="103">
        <v>8</v>
      </c>
      <c r="M25" s="103">
        <v>0</v>
      </c>
      <c r="N25" s="102"/>
      <c r="O25" s="103">
        <v>246</v>
      </c>
      <c r="P25" s="103">
        <v>3</v>
      </c>
      <c r="Q25" s="102"/>
      <c r="R25" s="103">
        <v>642</v>
      </c>
      <c r="S25" s="103">
        <v>29</v>
      </c>
      <c r="T25" s="102">
        <v>0</v>
      </c>
      <c r="U25" s="103">
        <v>1492</v>
      </c>
      <c r="V25" s="103">
        <v>40</v>
      </c>
    </row>
    <row r="26" spans="1:22" x14ac:dyDescent="0.25">
      <c r="A26" s="104" t="s">
        <v>1128</v>
      </c>
      <c r="B26" s="20" t="str">
        <f>VLOOKUP(A26,'Planning Periods'!$E$2:$N$540,10,FALSE)</f>
        <v>10/15/2013 - 10/15/2021</v>
      </c>
      <c r="C26" s="103">
        <v>2015</v>
      </c>
      <c r="D26" s="103" t="str">
        <f t="shared" si="0"/>
        <v>Alhambra 2015</v>
      </c>
      <c r="E26" s="103">
        <v>380</v>
      </c>
      <c r="F26" s="101">
        <v>0</v>
      </c>
      <c r="G26" s="103">
        <v>0</v>
      </c>
      <c r="H26" s="103">
        <v>0</v>
      </c>
      <c r="I26" s="102"/>
      <c r="J26" s="103">
        <v>224</v>
      </c>
      <c r="K26" s="101">
        <v>0</v>
      </c>
      <c r="L26" s="103">
        <v>0</v>
      </c>
      <c r="M26" s="103">
        <v>0</v>
      </c>
      <c r="N26" s="102"/>
      <c r="O26" s="103">
        <v>246</v>
      </c>
      <c r="P26" s="103">
        <v>0</v>
      </c>
      <c r="Q26" s="102"/>
      <c r="R26" s="103">
        <v>642</v>
      </c>
      <c r="S26" s="103">
        <v>0</v>
      </c>
      <c r="T26" s="102">
        <v>0</v>
      </c>
      <c r="U26" s="103">
        <v>1492</v>
      </c>
      <c r="V26" s="103">
        <v>0</v>
      </c>
    </row>
    <row r="27" spans="1:22" x14ac:dyDescent="0.25">
      <c r="A27" s="104" t="s">
        <v>1128</v>
      </c>
      <c r="B27" s="20" t="str">
        <f>VLOOKUP(A27,'Planning Periods'!$E$2:$N$540,10,FALSE)</f>
        <v>10/15/2013 - 10/15/2021</v>
      </c>
      <c r="C27" s="103">
        <v>2016</v>
      </c>
      <c r="D27" s="103" t="str">
        <f t="shared" si="0"/>
        <v>Alhambra 2016</v>
      </c>
      <c r="E27" s="103">
        <v>380</v>
      </c>
      <c r="F27" s="101">
        <v>0</v>
      </c>
      <c r="G27" s="103">
        <v>0</v>
      </c>
      <c r="H27" s="103">
        <v>0</v>
      </c>
      <c r="I27" s="102"/>
      <c r="J27" s="103">
        <v>224</v>
      </c>
      <c r="K27" s="101">
        <v>0</v>
      </c>
      <c r="L27" s="103">
        <v>0</v>
      </c>
      <c r="M27" s="103">
        <v>0</v>
      </c>
      <c r="N27" s="102"/>
      <c r="O27" s="103">
        <v>246</v>
      </c>
      <c r="P27" s="103">
        <v>0</v>
      </c>
      <c r="Q27" s="102"/>
      <c r="R27" s="103">
        <v>642</v>
      </c>
      <c r="S27" s="103">
        <v>38</v>
      </c>
      <c r="T27" s="102">
        <v>0</v>
      </c>
      <c r="U27" s="103">
        <v>1492</v>
      </c>
      <c r="V27" s="103">
        <v>38</v>
      </c>
    </row>
    <row r="28" spans="1:22" x14ac:dyDescent="0.25">
      <c r="A28" s="104" t="s">
        <v>1128</v>
      </c>
      <c r="B28" s="20" t="str">
        <f>VLOOKUP(A28,'Planning Periods'!$E$2:$N$540,10,FALSE)</f>
        <v>10/15/2013 - 10/15/2021</v>
      </c>
      <c r="C28" s="103">
        <v>2017</v>
      </c>
      <c r="D28" s="103" t="str">
        <f t="shared" si="0"/>
        <v>Alhambra 2017</v>
      </c>
      <c r="E28" s="103">
        <v>380</v>
      </c>
      <c r="F28" s="101">
        <v>0</v>
      </c>
      <c r="G28" s="103">
        <v>0</v>
      </c>
      <c r="H28" s="103">
        <v>0</v>
      </c>
      <c r="I28" s="102"/>
      <c r="J28" s="103">
        <v>224</v>
      </c>
      <c r="K28" s="101">
        <v>0</v>
      </c>
      <c r="L28" s="103">
        <v>0</v>
      </c>
      <c r="M28" s="103">
        <v>0</v>
      </c>
      <c r="N28" s="102"/>
      <c r="O28" s="103">
        <v>246</v>
      </c>
      <c r="P28" s="103">
        <v>0</v>
      </c>
      <c r="Q28" s="102"/>
      <c r="R28" s="103">
        <v>642</v>
      </c>
      <c r="S28" s="103">
        <v>74</v>
      </c>
      <c r="T28" s="102">
        <v>0</v>
      </c>
      <c r="U28" s="103">
        <v>1492</v>
      </c>
      <c r="V28" s="103">
        <v>74</v>
      </c>
    </row>
    <row r="29" spans="1:22" x14ac:dyDescent="0.25">
      <c r="A29" s="104" t="s">
        <v>998</v>
      </c>
      <c r="B29" s="20" t="str">
        <f>VLOOKUP(A29,'Planning Periods'!$E$2:$N$540,10,FALSE)</f>
        <v>10/15/2013 - 10/15/2021</v>
      </c>
      <c r="C29" s="103">
        <v>2013</v>
      </c>
      <c r="D29" s="103" t="str">
        <f t="shared" si="0"/>
        <v>Aliso Viejo 2013</v>
      </c>
      <c r="E29" s="103" t="s">
        <v>1539</v>
      </c>
      <c r="F29" s="101" t="s">
        <v>1539</v>
      </c>
      <c r="G29" s="103" t="s">
        <v>1539</v>
      </c>
      <c r="H29" s="103" t="s">
        <v>1539</v>
      </c>
      <c r="I29" s="102"/>
      <c r="J29" s="103" t="s">
        <v>1539</v>
      </c>
      <c r="K29" s="101" t="s">
        <v>1539</v>
      </c>
      <c r="L29" s="103" t="s">
        <v>1539</v>
      </c>
      <c r="M29" s="103" t="s">
        <v>1539</v>
      </c>
      <c r="N29" s="102"/>
      <c r="O29" s="103" t="s">
        <v>1539</v>
      </c>
      <c r="P29" s="103" t="s">
        <v>1539</v>
      </c>
      <c r="Q29" s="102"/>
      <c r="R29" s="103" t="s">
        <v>1539</v>
      </c>
      <c r="S29" s="103" t="s">
        <v>1539</v>
      </c>
      <c r="T29" s="102" t="s">
        <v>1539</v>
      </c>
      <c r="U29" s="103" t="s">
        <v>1539</v>
      </c>
      <c r="V29" s="103" t="s">
        <v>1539</v>
      </c>
    </row>
    <row r="30" spans="1:22" x14ac:dyDescent="0.25">
      <c r="A30" s="104" t="s">
        <v>998</v>
      </c>
      <c r="B30" s="20" t="str">
        <f>VLOOKUP(A30,'Planning Periods'!$E$2:$N$540,10,FALSE)</f>
        <v>10/15/2013 - 10/15/2021</v>
      </c>
      <c r="C30" s="103">
        <v>2014</v>
      </c>
      <c r="D30" s="103" t="str">
        <f t="shared" si="0"/>
        <v>Aliso Viejo 2014</v>
      </c>
      <c r="E30" s="103">
        <v>9</v>
      </c>
      <c r="F30" s="101">
        <v>0</v>
      </c>
      <c r="G30" s="103">
        <v>0</v>
      </c>
      <c r="H30" s="103">
        <v>0</v>
      </c>
      <c r="I30" s="102"/>
      <c r="J30" s="103">
        <v>7</v>
      </c>
      <c r="K30" s="101">
        <v>0</v>
      </c>
      <c r="L30" s="103">
        <v>0</v>
      </c>
      <c r="M30" s="103">
        <v>0</v>
      </c>
      <c r="N30" s="102"/>
      <c r="O30" s="103">
        <v>7</v>
      </c>
      <c r="P30" s="103">
        <v>1</v>
      </c>
      <c r="Q30" s="102"/>
      <c r="R30" s="103">
        <v>16</v>
      </c>
      <c r="S30" s="103">
        <v>0</v>
      </c>
      <c r="T30" s="102">
        <v>0</v>
      </c>
      <c r="U30" s="103">
        <v>39</v>
      </c>
      <c r="V30" s="103">
        <v>1</v>
      </c>
    </row>
    <row r="31" spans="1:22" x14ac:dyDescent="0.25">
      <c r="A31" s="104" t="s">
        <v>998</v>
      </c>
      <c r="B31" s="20" t="str">
        <f>VLOOKUP(A31,'Planning Periods'!$E$2:$N$540,10,FALSE)</f>
        <v>10/15/2013 - 10/15/2021</v>
      </c>
      <c r="C31" s="103">
        <v>2015</v>
      </c>
      <c r="D31" s="103" t="str">
        <f t="shared" si="0"/>
        <v>Aliso Viejo 2015</v>
      </c>
      <c r="E31" s="103">
        <v>9</v>
      </c>
      <c r="F31" s="101">
        <v>33</v>
      </c>
      <c r="G31" s="103">
        <v>33</v>
      </c>
      <c r="H31" s="103">
        <v>0</v>
      </c>
      <c r="I31" s="102"/>
      <c r="J31" s="103">
        <v>7</v>
      </c>
      <c r="K31" s="101">
        <v>187</v>
      </c>
      <c r="L31" s="103">
        <v>187</v>
      </c>
      <c r="M31" s="103">
        <v>0</v>
      </c>
      <c r="N31" s="102"/>
      <c r="O31" s="103">
        <v>7</v>
      </c>
      <c r="P31" s="103">
        <v>419</v>
      </c>
      <c r="Q31" s="102"/>
      <c r="R31" s="103">
        <v>16</v>
      </c>
      <c r="S31" s="103">
        <v>0</v>
      </c>
      <c r="T31" s="102">
        <v>0</v>
      </c>
      <c r="U31" s="103">
        <v>39</v>
      </c>
      <c r="V31" s="103">
        <v>639</v>
      </c>
    </row>
    <row r="32" spans="1:22" x14ac:dyDescent="0.25">
      <c r="A32" s="104" t="s">
        <v>998</v>
      </c>
      <c r="B32" s="20" t="str">
        <f>VLOOKUP(A32,'Planning Periods'!$E$2:$N$540,10,FALSE)</f>
        <v>10/15/2013 - 10/15/2021</v>
      </c>
      <c r="C32" s="103">
        <v>2016</v>
      </c>
      <c r="D32" s="103" t="str">
        <f t="shared" si="0"/>
        <v>Aliso Viejo 2016</v>
      </c>
      <c r="E32" s="103">
        <v>9</v>
      </c>
      <c r="F32" s="101">
        <v>50</v>
      </c>
      <c r="G32" s="103">
        <v>50</v>
      </c>
      <c r="H32" s="103">
        <v>0</v>
      </c>
      <c r="I32" s="102"/>
      <c r="J32" s="103">
        <v>7</v>
      </c>
      <c r="K32" s="101">
        <v>148</v>
      </c>
      <c r="L32" s="103">
        <v>148</v>
      </c>
      <c r="M32" s="103">
        <v>0</v>
      </c>
      <c r="N32" s="102"/>
      <c r="O32" s="103">
        <v>7</v>
      </c>
      <c r="P32" s="103">
        <v>4</v>
      </c>
      <c r="Q32" s="102"/>
      <c r="R32" s="103">
        <v>16</v>
      </c>
      <c r="S32" s="103">
        <v>0</v>
      </c>
      <c r="T32" s="102">
        <v>0</v>
      </c>
      <c r="U32" s="103">
        <v>39</v>
      </c>
      <c r="V32" s="103">
        <v>202</v>
      </c>
    </row>
    <row r="33" spans="1:22" x14ac:dyDescent="0.25">
      <c r="A33" s="104" t="s">
        <v>998</v>
      </c>
      <c r="B33" s="20" t="str">
        <f>VLOOKUP(A33,'Planning Periods'!$E$2:$N$540,10,FALSE)</f>
        <v>10/15/2013 - 10/15/2021</v>
      </c>
      <c r="C33" s="103">
        <v>2017</v>
      </c>
      <c r="D33" s="103" t="str">
        <f t="shared" si="0"/>
        <v>Aliso Viejo 2017</v>
      </c>
      <c r="E33" s="103">
        <v>9</v>
      </c>
      <c r="F33" s="101">
        <v>0</v>
      </c>
      <c r="G33" s="103">
        <v>0</v>
      </c>
      <c r="H33" s="103">
        <v>0</v>
      </c>
      <c r="I33" s="102"/>
      <c r="J33" s="103">
        <v>7</v>
      </c>
      <c r="K33" s="101">
        <v>0</v>
      </c>
      <c r="L33" s="103">
        <v>0</v>
      </c>
      <c r="M33" s="103">
        <v>0</v>
      </c>
      <c r="N33" s="102"/>
      <c r="O33" s="103">
        <v>7</v>
      </c>
      <c r="P33" s="103">
        <v>0</v>
      </c>
      <c r="Q33" s="102"/>
      <c r="R33" s="103">
        <v>16</v>
      </c>
      <c r="S33" s="103">
        <v>0</v>
      </c>
      <c r="T33" s="102">
        <v>0</v>
      </c>
      <c r="U33" s="103">
        <v>39</v>
      </c>
      <c r="V33" s="103">
        <v>0</v>
      </c>
    </row>
    <row r="34" spans="1:22" x14ac:dyDescent="0.25">
      <c r="A34" s="104" t="s">
        <v>1336</v>
      </c>
      <c r="B34" s="20" t="str">
        <f>VLOOKUP(A34,'Planning Periods'!$E$2:$N$540,10,FALSE)</f>
        <v>06/30/2014 - 06/30/2019</v>
      </c>
      <c r="C34" s="103">
        <v>2014</v>
      </c>
      <c r="D34" s="103" t="str">
        <f t="shared" si="0"/>
        <v>Alpine County - Unincorporated 2014</v>
      </c>
      <c r="E34" s="103">
        <v>7</v>
      </c>
      <c r="F34" s="101">
        <v>0</v>
      </c>
      <c r="G34" s="103">
        <v>0</v>
      </c>
      <c r="H34" s="103">
        <v>0</v>
      </c>
      <c r="I34" s="102"/>
      <c r="J34" s="103">
        <v>6</v>
      </c>
      <c r="K34" s="101">
        <v>0</v>
      </c>
      <c r="L34" s="103">
        <v>0</v>
      </c>
      <c r="M34" s="103">
        <v>0</v>
      </c>
      <c r="N34" s="102"/>
      <c r="O34" s="103">
        <v>6</v>
      </c>
      <c r="P34" s="103">
        <v>1</v>
      </c>
      <c r="Q34" s="102"/>
      <c r="R34" s="103">
        <v>11</v>
      </c>
      <c r="S34" s="103">
        <v>1</v>
      </c>
      <c r="T34" s="102">
        <v>0</v>
      </c>
      <c r="U34" s="103">
        <v>30</v>
      </c>
      <c r="V34" s="103">
        <v>2</v>
      </c>
    </row>
    <row r="35" spans="1:22" x14ac:dyDescent="0.25">
      <c r="A35" s="104" t="s">
        <v>1336</v>
      </c>
      <c r="B35" s="20" t="str">
        <f>VLOOKUP(A35,'Planning Periods'!$E$2:$N$540,10,FALSE)</f>
        <v>06/30/2014 - 06/30/2019</v>
      </c>
      <c r="C35" s="103">
        <v>2015</v>
      </c>
      <c r="D35" s="103" t="str">
        <f t="shared" si="0"/>
        <v>Alpine County - Unincorporated 2015</v>
      </c>
      <c r="E35" s="103">
        <v>7</v>
      </c>
      <c r="F35" s="101">
        <v>0</v>
      </c>
      <c r="G35" s="103">
        <v>0</v>
      </c>
      <c r="H35" s="103">
        <v>0</v>
      </c>
      <c r="I35" s="102"/>
      <c r="J35" s="103">
        <v>6</v>
      </c>
      <c r="K35" s="101">
        <v>0</v>
      </c>
      <c r="L35" s="103">
        <v>0</v>
      </c>
      <c r="M35" s="103">
        <v>0</v>
      </c>
      <c r="N35" s="102"/>
      <c r="O35" s="103">
        <v>6</v>
      </c>
      <c r="P35" s="103">
        <v>0</v>
      </c>
      <c r="Q35" s="102"/>
      <c r="R35" s="103">
        <v>11</v>
      </c>
      <c r="S35" s="103">
        <v>4</v>
      </c>
      <c r="T35" s="102">
        <v>0</v>
      </c>
      <c r="U35" s="103">
        <v>30</v>
      </c>
      <c r="V35" s="103">
        <v>4</v>
      </c>
    </row>
    <row r="36" spans="1:22" x14ac:dyDescent="0.25">
      <c r="A36" s="104" t="s">
        <v>1336</v>
      </c>
      <c r="B36" s="20" t="str">
        <f>VLOOKUP(A36,'Planning Periods'!$E$2:$N$540,10,FALSE)</f>
        <v>06/30/2014 - 06/30/2019</v>
      </c>
      <c r="C36" s="103">
        <v>2016</v>
      </c>
      <c r="D36" s="103" t="str">
        <f t="shared" si="0"/>
        <v>Alpine County - Unincorporated 2016</v>
      </c>
      <c r="E36" s="103">
        <v>7</v>
      </c>
      <c r="F36" s="101">
        <v>0</v>
      </c>
      <c r="G36" s="103">
        <v>0</v>
      </c>
      <c r="H36" s="103">
        <v>0</v>
      </c>
      <c r="I36" s="102"/>
      <c r="J36" s="103">
        <v>6</v>
      </c>
      <c r="K36" s="101">
        <v>0</v>
      </c>
      <c r="L36" s="103">
        <v>0</v>
      </c>
      <c r="M36" s="103">
        <v>0</v>
      </c>
      <c r="N36" s="102"/>
      <c r="O36" s="103">
        <v>6</v>
      </c>
      <c r="P36" s="103">
        <v>0</v>
      </c>
      <c r="Q36" s="102"/>
      <c r="R36" s="103">
        <v>11</v>
      </c>
      <c r="S36" s="103">
        <v>2</v>
      </c>
      <c r="T36" s="102">
        <v>0</v>
      </c>
      <c r="U36" s="103">
        <v>30</v>
      </c>
      <c r="V36" s="103">
        <v>2</v>
      </c>
    </row>
    <row r="37" spans="1:22" x14ac:dyDescent="0.25">
      <c r="A37" s="104" t="s">
        <v>1336</v>
      </c>
      <c r="B37" s="20" t="str">
        <f>VLOOKUP(A37,'Planning Periods'!$E$2:$N$540,10,FALSE)</f>
        <v>06/30/2014 - 06/30/2019</v>
      </c>
      <c r="C37" s="103">
        <v>2017</v>
      </c>
      <c r="D37" s="103" t="str">
        <f t="shared" si="0"/>
        <v>Alpine County - Unincorporated 2017</v>
      </c>
      <c r="E37" s="103">
        <v>7</v>
      </c>
      <c r="F37" s="101">
        <v>0</v>
      </c>
      <c r="G37" s="103">
        <v>0</v>
      </c>
      <c r="H37" s="103">
        <v>0</v>
      </c>
      <c r="I37" s="102"/>
      <c r="J37" s="103">
        <v>6</v>
      </c>
      <c r="K37" s="101">
        <v>2</v>
      </c>
      <c r="L37" s="103">
        <v>0</v>
      </c>
      <c r="M37" s="103">
        <v>2</v>
      </c>
      <c r="N37" s="102"/>
      <c r="O37" s="103">
        <v>6</v>
      </c>
      <c r="P37" s="103">
        <v>3</v>
      </c>
      <c r="Q37" s="102"/>
      <c r="R37" s="103">
        <v>11</v>
      </c>
      <c r="S37" s="103">
        <v>3</v>
      </c>
      <c r="T37" s="102">
        <v>2</v>
      </c>
      <c r="U37" s="103">
        <v>30</v>
      </c>
      <c r="V37" s="103">
        <v>8</v>
      </c>
    </row>
    <row r="38" spans="1:22" x14ac:dyDescent="0.25">
      <c r="A38" t="s">
        <v>1020</v>
      </c>
      <c r="B38" s="20" t="str">
        <f>VLOOKUP(A38,'Planning Periods'!$E$2:$N$540,10,FALSE)</f>
        <v>06/30/2014 - 06/30/2019</v>
      </c>
      <c r="C38" s="103">
        <v>2014</v>
      </c>
      <c r="D38" s="103" t="str">
        <f t="shared" si="0"/>
        <v>Alturas 2014</v>
      </c>
      <c r="E38" s="101" t="s">
        <v>1539</v>
      </c>
      <c r="F38" s="101" t="s">
        <v>1539</v>
      </c>
      <c r="G38" s="101" t="s">
        <v>1539</v>
      </c>
      <c r="H38" s="101" t="s">
        <v>1539</v>
      </c>
      <c r="I38" s="101">
        <v>0</v>
      </c>
      <c r="J38" s="101" t="s">
        <v>1539</v>
      </c>
      <c r="K38" s="101" t="s">
        <v>1539</v>
      </c>
      <c r="L38" s="101" t="s">
        <v>1539</v>
      </c>
      <c r="M38" s="101" t="s">
        <v>1539</v>
      </c>
      <c r="N38" s="101">
        <v>0</v>
      </c>
      <c r="O38" s="101" t="s">
        <v>1539</v>
      </c>
      <c r="P38" s="101" t="s">
        <v>1539</v>
      </c>
      <c r="Q38" s="101"/>
      <c r="R38" s="101" t="s">
        <v>1539</v>
      </c>
      <c r="S38" s="101" t="s">
        <v>1539</v>
      </c>
      <c r="T38" s="101" t="s">
        <v>1539</v>
      </c>
      <c r="U38" s="101" t="s">
        <v>1539</v>
      </c>
      <c r="V38" s="101" t="s">
        <v>1539</v>
      </c>
    </row>
    <row r="39" spans="1:22" x14ac:dyDescent="0.25">
      <c r="A39" t="s">
        <v>1020</v>
      </c>
      <c r="B39" s="20" t="str">
        <f>VLOOKUP(A39,'Planning Periods'!$E$2:$N$540,10,FALSE)</f>
        <v>06/30/2014 - 06/30/2019</v>
      </c>
      <c r="C39" s="103">
        <v>2015</v>
      </c>
      <c r="D39" s="103" t="str">
        <f t="shared" si="0"/>
        <v>Alturas 2015</v>
      </c>
      <c r="E39" t="s">
        <v>1539</v>
      </c>
      <c r="F39" t="s">
        <v>1539</v>
      </c>
      <c r="G39" t="s">
        <v>1539</v>
      </c>
      <c r="H39" t="s">
        <v>1539</v>
      </c>
      <c r="J39" t="s">
        <v>1539</v>
      </c>
      <c r="K39" t="s">
        <v>1539</v>
      </c>
      <c r="L39" t="s">
        <v>1539</v>
      </c>
      <c r="M39" t="s">
        <v>1539</v>
      </c>
      <c r="O39" t="s">
        <v>1539</v>
      </c>
      <c r="P39" t="s">
        <v>1539</v>
      </c>
      <c r="R39" t="s">
        <v>1539</v>
      </c>
      <c r="S39" t="s">
        <v>1539</v>
      </c>
      <c r="T39" t="s">
        <v>1539</v>
      </c>
      <c r="U39" t="s">
        <v>1539</v>
      </c>
      <c r="V39" t="s">
        <v>1539</v>
      </c>
    </row>
    <row r="40" spans="1:22" x14ac:dyDescent="0.25">
      <c r="A40" t="s">
        <v>1020</v>
      </c>
      <c r="B40" s="20" t="str">
        <f>VLOOKUP(A40,'Planning Periods'!$E$2:$N$540,10,FALSE)</f>
        <v>06/30/2014 - 06/30/2019</v>
      </c>
      <c r="C40" s="103">
        <v>2016</v>
      </c>
      <c r="D40" s="103" t="str">
        <f t="shared" si="0"/>
        <v>Alturas 2016</v>
      </c>
      <c r="E40" t="s">
        <v>1539</v>
      </c>
      <c r="F40" t="s">
        <v>1539</v>
      </c>
      <c r="G40" t="s">
        <v>1539</v>
      </c>
      <c r="H40" t="s">
        <v>1539</v>
      </c>
      <c r="J40" t="s">
        <v>1539</v>
      </c>
      <c r="K40" t="s">
        <v>1539</v>
      </c>
      <c r="L40" t="s">
        <v>1539</v>
      </c>
      <c r="M40" t="s">
        <v>1539</v>
      </c>
      <c r="O40" t="s">
        <v>1539</v>
      </c>
      <c r="P40" t="s">
        <v>1539</v>
      </c>
      <c r="R40" t="s">
        <v>1539</v>
      </c>
      <c r="S40" t="s">
        <v>1539</v>
      </c>
      <c r="T40" t="s">
        <v>1539</v>
      </c>
      <c r="U40" t="s">
        <v>1539</v>
      </c>
      <c r="V40" t="s">
        <v>1539</v>
      </c>
    </row>
    <row r="41" spans="1:22" x14ac:dyDescent="0.25">
      <c r="A41" t="s">
        <v>1020</v>
      </c>
      <c r="B41" s="20" t="str">
        <f>VLOOKUP(A41,'Planning Periods'!$E$2:$N$540,10,FALSE)</f>
        <v>06/30/2014 - 06/30/2019</v>
      </c>
      <c r="C41" s="103">
        <v>2017</v>
      </c>
      <c r="D41" s="103" t="str">
        <f t="shared" si="0"/>
        <v>Alturas 2017</v>
      </c>
      <c r="E41" t="s">
        <v>1539</v>
      </c>
      <c r="F41" t="s">
        <v>1539</v>
      </c>
      <c r="G41" t="s">
        <v>1539</v>
      </c>
      <c r="H41" t="s">
        <v>1539</v>
      </c>
      <c r="J41" t="s">
        <v>1539</v>
      </c>
      <c r="K41" t="s">
        <v>1539</v>
      </c>
      <c r="L41" t="s">
        <v>1539</v>
      </c>
      <c r="M41" t="s">
        <v>1539</v>
      </c>
      <c r="O41" t="s">
        <v>1539</v>
      </c>
      <c r="P41" t="s">
        <v>1539</v>
      </c>
      <c r="R41" t="s">
        <v>1539</v>
      </c>
      <c r="S41" t="s">
        <v>1539</v>
      </c>
      <c r="T41" t="s">
        <v>1539</v>
      </c>
      <c r="U41" t="s">
        <v>1539</v>
      </c>
      <c r="V41" t="s">
        <v>1539</v>
      </c>
    </row>
    <row r="42" spans="1:22" x14ac:dyDescent="0.25">
      <c r="A42" t="s">
        <v>1224</v>
      </c>
      <c r="B42" s="20" t="str">
        <f>VLOOKUP(A42,'Planning Periods'!$E$2:$N$540,10,FALSE)</f>
        <v>06/30/2014 - 06/30/2019</v>
      </c>
      <c r="C42" s="103">
        <v>2014</v>
      </c>
      <c r="D42" s="103" t="str">
        <f t="shared" si="0"/>
        <v>Amador City 2014</v>
      </c>
      <c r="E42" s="101" t="s">
        <v>1539</v>
      </c>
      <c r="F42" s="101" t="s">
        <v>1539</v>
      </c>
      <c r="G42" s="101" t="s">
        <v>1539</v>
      </c>
      <c r="H42" s="101" t="s">
        <v>1539</v>
      </c>
      <c r="I42" s="101">
        <v>0</v>
      </c>
      <c r="J42" s="101" t="s">
        <v>1539</v>
      </c>
      <c r="K42" s="101" t="s">
        <v>1539</v>
      </c>
      <c r="L42" s="101" t="s">
        <v>1539</v>
      </c>
      <c r="M42" s="101" t="s">
        <v>1539</v>
      </c>
      <c r="N42" s="101">
        <v>0</v>
      </c>
      <c r="O42" s="101" t="s">
        <v>1539</v>
      </c>
      <c r="P42" s="101" t="s">
        <v>1539</v>
      </c>
      <c r="Q42" s="101"/>
      <c r="R42" s="101" t="s">
        <v>1539</v>
      </c>
      <c r="S42" s="101" t="s">
        <v>1539</v>
      </c>
      <c r="T42" s="101" t="s">
        <v>1539</v>
      </c>
      <c r="U42" s="101" t="s">
        <v>1539</v>
      </c>
      <c r="V42" s="101" t="s">
        <v>1539</v>
      </c>
    </row>
    <row r="43" spans="1:22" x14ac:dyDescent="0.25">
      <c r="A43" t="s">
        <v>1224</v>
      </c>
      <c r="B43" s="20" t="str">
        <f>VLOOKUP(A43,'Planning Periods'!$E$2:$N$540,10,FALSE)</f>
        <v>06/30/2014 - 06/30/2019</v>
      </c>
      <c r="C43" s="103">
        <v>2015</v>
      </c>
      <c r="D43" s="103" t="str">
        <f t="shared" si="0"/>
        <v>Amador City 2015</v>
      </c>
      <c r="E43" t="s">
        <v>1539</v>
      </c>
      <c r="F43" t="s">
        <v>1539</v>
      </c>
      <c r="G43" t="s">
        <v>1539</v>
      </c>
      <c r="H43" t="s">
        <v>1539</v>
      </c>
      <c r="J43" t="s">
        <v>1539</v>
      </c>
      <c r="K43" t="s">
        <v>1539</v>
      </c>
      <c r="L43" t="s">
        <v>1539</v>
      </c>
      <c r="M43" t="s">
        <v>1539</v>
      </c>
      <c r="O43" t="s">
        <v>1539</v>
      </c>
      <c r="P43" t="s">
        <v>1539</v>
      </c>
      <c r="R43" t="s">
        <v>1539</v>
      </c>
      <c r="S43" t="s">
        <v>1539</v>
      </c>
      <c r="T43" t="s">
        <v>1539</v>
      </c>
      <c r="U43" t="s">
        <v>1539</v>
      </c>
      <c r="V43" t="s">
        <v>1539</v>
      </c>
    </row>
    <row r="44" spans="1:22" x14ac:dyDescent="0.25">
      <c r="A44" t="s">
        <v>1224</v>
      </c>
      <c r="B44" s="20" t="str">
        <f>VLOOKUP(A44,'Planning Periods'!$E$2:$N$540,10,FALSE)</f>
        <v>06/30/2014 - 06/30/2019</v>
      </c>
      <c r="C44" s="103">
        <v>2016</v>
      </c>
      <c r="D44" s="103" t="str">
        <f t="shared" si="0"/>
        <v>Amador City 2016</v>
      </c>
      <c r="E44" t="s">
        <v>1539</v>
      </c>
      <c r="F44" t="s">
        <v>1539</v>
      </c>
      <c r="G44" t="s">
        <v>1539</v>
      </c>
      <c r="H44" t="s">
        <v>1539</v>
      </c>
      <c r="J44" t="s">
        <v>1539</v>
      </c>
      <c r="K44" t="s">
        <v>1539</v>
      </c>
      <c r="L44" t="s">
        <v>1539</v>
      </c>
      <c r="M44" t="s">
        <v>1539</v>
      </c>
      <c r="O44" t="s">
        <v>1539</v>
      </c>
      <c r="P44" t="s">
        <v>1539</v>
      </c>
      <c r="R44" t="s">
        <v>1539</v>
      </c>
      <c r="S44" t="s">
        <v>1539</v>
      </c>
      <c r="T44" t="s">
        <v>1539</v>
      </c>
      <c r="U44" t="s">
        <v>1539</v>
      </c>
      <c r="V44" t="s">
        <v>1539</v>
      </c>
    </row>
    <row r="45" spans="1:22" x14ac:dyDescent="0.25">
      <c r="A45" t="s">
        <v>1224</v>
      </c>
      <c r="B45" s="20" t="str">
        <f>VLOOKUP(A45,'Planning Periods'!$E$2:$N$540,10,FALSE)</f>
        <v>06/30/2014 - 06/30/2019</v>
      </c>
      <c r="C45" s="103">
        <v>2017</v>
      </c>
      <c r="D45" s="103" t="str">
        <f t="shared" si="0"/>
        <v>Amador City 2017</v>
      </c>
      <c r="E45" t="s">
        <v>1539</v>
      </c>
      <c r="F45" t="s">
        <v>1539</v>
      </c>
      <c r="G45" t="s">
        <v>1539</v>
      </c>
      <c r="H45" t="s">
        <v>1539</v>
      </c>
      <c r="J45" t="s">
        <v>1539</v>
      </c>
      <c r="K45" t="s">
        <v>1539</v>
      </c>
      <c r="L45" t="s">
        <v>1539</v>
      </c>
      <c r="M45" t="s">
        <v>1539</v>
      </c>
      <c r="O45" t="s">
        <v>1539</v>
      </c>
      <c r="P45" t="s">
        <v>1539</v>
      </c>
      <c r="R45" t="s">
        <v>1539</v>
      </c>
      <c r="S45" t="s">
        <v>1539</v>
      </c>
      <c r="T45" t="s">
        <v>1539</v>
      </c>
      <c r="U45" t="s">
        <v>1539</v>
      </c>
      <c r="V45" t="s">
        <v>1539</v>
      </c>
    </row>
    <row r="46" spans="1:22" x14ac:dyDescent="0.25">
      <c r="A46" s="104" t="s">
        <v>719</v>
      </c>
      <c r="B46" s="20" t="str">
        <f>VLOOKUP(A46,'Planning Periods'!$E$2:$N$540,10,FALSE)</f>
        <v>06/30/2014 - 06/30/2019</v>
      </c>
      <c r="C46" s="103">
        <v>2014</v>
      </c>
      <c r="D46" s="103" t="str">
        <f t="shared" si="0"/>
        <v>Amador County - Unincorporated 2014</v>
      </c>
      <c r="E46" s="103" t="s">
        <v>1539</v>
      </c>
      <c r="F46" s="101" t="s">
        <v>1539</v>
      </c>
      <c r="G46" s="103" t="s">
        <v>1539</v>
      </c>
      <c r="H46" s="103" t="s">
        <v>1539</v>
      </c>
      <c r="I46" s="102"/>
      <c r="J46" s="103" t="s">
        <v>1539</v>
      </c>
      <c r="K46" s="101" t="s">
        <v>1539</v>
      </c>
      <c r="L46" s="103" t="s">
        <v>1539</v>
      </c>
      <c r="M46" s="103" t="s">
        <v>1539</v>
      </c>
      <c r="N46" s="102"/>
      <c r="O46" s="103" t="s">
        <v>1539</v>
      </c>
      <c r="P46" s="103" t="s">
        <v>1539</v>
      </c>
      <c r="Q46" s="102"/>
      <c r="R46" s="103" t="s">
        <v>1539</v>
      </c>
      <c r="S46" s="103" t="s">
        <v>1539</v>
      </c>
      <c r="T46" s="102" t="s">
        <v>1539</v>
      </c>
      <c r="U46" s="103" t="s">
        <v>1539</v>
      </c>
      <c r="V46" s="103" t="s">
        <v>1539</v>
      </c>
    </row>
    <row r="47" spans="1:22" x14ac:dyDescent="0.25">
      <c r="A47" s="104" t="s">
        <v>719</v>
      </c>
      <c r="B47" s="20" t="str">
        <f>VLOOKUP(A47,'Planning Periods'!$E$2:$N$540,10,FALSE)</f>
        <v>06/30/2014 - 06/30/2019</v>
      </c>
      <c r="C47" s="103">
        <v>2015</v>
      </c>
      <c r="D47" s="103" t="str">
        <f t="shared" si="0"/>
        <v>Amador County - Unincorporated 2015</v>
      </c>
      <c r="E47" s="103" t="s">
        <v>1539</v>
      </c>
      <c r="F47" s="101" t="s">
        <v>1539</v>
      </c>
      <c r="G47" s="103" t="s">
        <v>1539</v>
      </c>
      <c r="H47" s="103" t="s">
        <v>1539</v>
      </c>
      <c r="I47" s="102"/>
      <c r="J47" s="103" t="s">
        <v>1539</v>
      </c>
      <c r="K47" s="101" t="s">
        <v>1539</v>
      </c>
      <c r="L47" s="103" t="s">
        <v>1539</v>
      </c>
      <c r="M47" s="103" t="s">
        <v>1539</v>
      </c>
      <c r="N47" s="102"/>
      <c r="O47" s="103" t="s">
        <v>1539</v>
      </c>
      <c r="P47" s="103" t="s">
        <v>1539</v>
      </c>
      <c r="Q47" s="102"/>
      <c r="R47" s="103" t="s">
        <v>1539</v>
      </c>
      <c r="S47" s="103" t="s">
        <v>1539</v>
      </c>
      <c r="T47" s="102" t="s">
        <v>1539</v>
      </c>
      <c r="U47" s="103" t="s">
        <v>1539</v>
      </c>
      <c r="V47" s="103" t="s">
        <v>1539</v>
      </c>
    </row>
    <row r="48" spans="1:22" x14ac:dyDescent="0.25">
      <c r="A48" s="104" t="s">
        <v>719</v>
      </c>
      <c r="B48" s="20" t="str">
        <f>VLOOKUP(A48,'Planning Periods'!$E$2:$N$540,10,FALSE)</f>
        <v>06/30/2014 - 06/30/2019</v>
      </c>
      <c r="C48" s="103">
        <v>2016</v>
      </c>
      <c r="D48" s="103" t="str">
        <f t="shared" si="0"/>
        <v>Amador County - Unincorporated 2016</v>
      </c>
      <c r="E48" s="103" t="s">
        <v>1539</v>
      </c>
      <c r="F48" s="101" t="s">
        <v>1539</v>
      </c>
      <c r="G48" s="103" t="s">
        <v>1539</v>
      </c>
      <c r="H48" s="103" t="s">
        <v>1539</v>
      </c>
      <c r="I48" s="102"/>
      <c r="J48" s="103" t="s">
        <v>1539</v>
      </c>
      <c r="K48" s="101" t="s">
        <v>1539</v>
      </c>
      <c r="L48" s="103" t="s">
        <v>1539</v>
      </c>
      <c r="M48" s="103" t="s">
        <v>1539</v>
      </c>
      <c r="N48" s="102"/>
      <c r="O48" s="103" t="s">
        <v>1539</v>
      </c>
      <c r="P48" s="103" t="s">
        <v>1539</v>
      </c>
      <c r="Q48" s="102"/>
      <c r="R48" s="103" t="s">
        <v>1539</v>
      </c>
      <c r="S48" s="103" t="s">
        <v>1539</v>
      </c>
      <c r="T48" s="102" t="s">
        <v>1539</v>
      </c>
      <c r="U48" s="103" t="s">
        <v>1539</v>
      </c>
      <c r="V48" s="103" t="s">
        <v>1539</v>
      </c>
    </row>
    <row r="49" spans="1:22" x14ac:dyDescent="0.25">
      <c r="A49" s="104" t="s">
        <v>719</v>
      </c>
      <c r="B49" s="20" t="str">
        <f>VLOOKUP(A49,'Planning Periods'!$E$2:$N$540,10,FALSE)</f>
        <v>06/30/2014 - 06/30/2019</v>
      </c>
      <c r="C49" s="103">
        <v>2017</v>
      </c>
      <c r="D49" s="103" t="str">
        <f t="shared" si="0"/>
        <v>Amador County - Unincorporated 2017</v>
      </c>
      <c r="E49" s="103">
        <v>10</v>
      </c>
      <c r="F49" s="101">
        <v>0</v>
      </c>
      <c r="G49" s="103">
        <v>0</v>
      </c>
      <c r="H49" s="103">
        <v>0</v>
      </c>
      <c r="I49" s="102"/>
      <c r="J49" s="103">
        <v>7</v>
      </c>
      <c r="K49" s="101">
        <v>2</v>
      </c>
      <c r="L49" s="103">
        <v>1</v>
      </c>
      <c r="M49" s="103">
        <v>1</v>
      </c>
      <c r="N49" s="102"/>
      <c r="O49" s="103">
        <v>9</v>
      </c>
      <c r="P49" s="103">
        <v>13</v>
      </c>
      <c r="Q49" s="102"/>
      <c r="R49" s="103">
        <v>23</v>
      </c>
      <c r="S49" s="103">
        <v>17</v>
      </c>
      <c r="T49" s="102">
        <v>1</v>
      </c>
      <c r="U49" s="103">
        <v>49</v>
      </c>
      <c r="V49" s="103">
        <v>32</v>
      </c>
    </row>
    <row r="50" spans="1:22" x14ac:dyDescent="0.25">
      <c r="A50" s="104" t="s">
        <v>1006</v>
      </c>
      <c r="B50" s="20" t="str">
        <f>VLOOKUP(A50,'Planning Periods'!$E$2:$N$540,10,FALSE)</f>
        <v>01/31/2015 - 01/31/2023</v>
      </c>
      <c r="C50" s="103">
        <v>2014</v>
      </c>
      <c r="D50" s="103" t="str">
        <f t="shared" si="0"/>
        <v>American Canyon 2014</v>
      </c>
      <c r="E50" s="103" t="s">
        <v>1539</v>
      </c>
      <c r="F50" s="101" t="s">
        <v>1539</v>
      </c>
      <c r="G50" s="103" t="s">
        <v>1539</v>
      </c>
      <c r="H50" s="103" t="s">
        <v>1539</v>
      </c>
      <c r="I50" s="102"/>
      <c r="J50" s="103" t="s">
        <v>1539</v>
      </c>
      <c r="K50" s="101" t="s">
        <v>1539</v>
      </c>
      <c r="L50" s="103" t="s">
        <v>1539</v>
      </c>
      <c r="M50" s="103" t="s">
        <v>1539</v>
      </c>
      <c r="N50" s="102"/>
      <c r="O50" s="103" t="s">
        <v>1539</v>
      </c>
      <c r="P50" s="103" t="s">
        <v>1539</v>
      </c>
      <c r="Q50" s="102"/>
      <c r="R50" s="103" t="s">
        <v>1539</v>
      </c>
      <c r="S50" s="103" t="s">
        <v>1539</v>
      </c>
      <c r="T50" s="102" t="s">
        <v>1539</v>
      </c>
      <c r="U50" s="103" t="s">
        <v>1539</v>
      </c>
      <c r="V50" s="103" t="s">
        <v>1539</v>
      </c>
    </row>
    <row r="51" spans="1:22" x14ac:dyDescent="0.25">
      <c r="A51" s="104" t="s">
        <v>1006</v>
      </c>
      <c r="B51" s="20" t="str">
        <f>VLOOKUP(A51,'Planning Periods'!$E$2:$N$540,10,FALSE)</f>
        <v>01/31/2015 - 01/31/2023</v>
      </c>
      <c r="C51" s="103">
        <v>2015</v>
      </c>
      <c r="D51" s="103" t="str">
        <f t="shared" si="0"/>
        <v>American Canyon 2015</v>
      </c>
      <c r="E51" s="103">
        <v>116</v>
      </c>
      <c r="F51" s="101">
        <v>0</v>
      </c>
      <c r="G51" s="103">
        <v>0</v>
      </c>
      <c r="H51" s="103">
        <v>0</v>
      </c>
      <c r="I51" s="102"/>
      <c r="J51" s="103">
        <v>54</v>
      </c>
      <c r="K51" s="101">
        <v>9</v>
      </c>
      <c r="L51" s="103">
        <v>9</v>
      </c>
      <c r="M51" s="103">
        <v>0</v>
      </c>
      <c r="N51" s="102"/>
      <c r="O51" s="103">
        <v>58</v>
      </c>
      <c r="P51" s="103">
        <v>140</v>
      </c>
      <c r="Q51" s="102"/>
      <c r="R51" s="103">
        <v>164</v>
      </c>
      <c r="S51" s="103">
        <v>0</v>
      </c>
      <c r="T51" s="102">
        <v>0</v>
      </c>
      <c r="U51" s="103">
        <v>392</v>
      </c>
      <c r="V51" s="103">
        <v>149</v>
      </c>
    </row>
    <row r="52" spans="1:22" x14ac:dyDescent="0.25">
      <c r="A52" s="104" t="s">
        <v>1006</v>
      </c>
      <c r="B52" s="20" t="str">
        <f>VLOOKUP(A52,'Planning Periods'!$E$2:$N$540,10,FALSE)</f>
        <v>01/31/2015 - 01/31/2023</v>
      </c>
      <c r="C52" s="103">
        <v>2016</v>
      </c>
      <c r="D52" s="103" t="str">
        <f t="shared" si="0"/>
        <v>American Canyon 2016</v>
      </c>
      <c r="E52" s="103">
        <v>116</v>
      </c>
      <c r="F52" s="101">
        <v>0</v>
      </c>
      <c r="G52" s="103">
        <v>0</v>
      </c>
      <c r="H52" s="103">
        <v>0</v>
      </c>
      <c r="I52" s="102"/>
      <c r="J52" s="103">
        <v>54</v>
      </c>
      <c r="K52" s="101">
        <v>0</v>
      </c>
      <c r="L52" s="103">
        <v>0</v>
      </c>
      <c r="M52" s="103">
        <v>0</v>
      </c>
      <c r="N52" s="102"/>
      <c r="O52" s="103">
        <v>58</v>
      </c>
      <c r="P52" s="103">
        <v>0</v>
      </c>
      <c r="Q52" s="102"/>
      <c r="R52" s="103">
        <v>164</v>
      </c>
      <c r="S52" s="103">
        <v>0</v>
      </c>
      <c r="T52" s="102">
        <v>0</v>
      </c>
      <c r="U52" s="103">
        <v>392</v>
      </c>
      <c r="V52" s="103">
        <v>0</v>
      </c>
    </row>
    <row r="53" spans="1:22" x14ac:dyDescent="0.25">
      <c r="A53" s="104" t="s">
        <v>1006</v>
      </c>
      <c r="B53" s="20" t="str">
        <f>VLOOKUP(A53,'Planning Periods'!$E$2:$N$540,10,FALSE)</f>
        <v>01/31/2015 - 01/31/2023</v>
      </c>
      <c r="C53" s="103">
        <v>2017</v>
      </c>
      <c r="D53" s="103" t="str">
        <f t="shared" si="0"/>
        <v>American Canyon 2017</v>
      </c>
      <c r="E53" s="103">
        <v>116</v>
      </c>
      <c r="F53" s="101">
        <v>49</v>
      </c>
      <c r="G53" s="103">
        <v>49</v>
      </c>
      <c r="H53" s="103">
        <v>0</v>
      </c>
      <c r="I53" s="102"/>
      <c r="J53" s="103">
        <v>54</v>
      </c>
      <c r="K53" s="101">
        <v>20</v>
      </c>
      <c r="L53" s="103">
        <v>20</v>
      </c>
      <c r="M53" s="103">
        <v>0</v>
      </c>
      <c r="N53" s="102"/>
      <c r="O53" s="103">
        <v>58</v>
      </c>
      <c r="P53" s="103">
        <v>1</v>
      </c>
      <c r="Q53" s="102"/>
      <c r="R53" s="103">
        <v>164</v>
      </c>
      <c r="S53" s="103">
        <v>0</v>
      </c>
      <c r="T53" s="102">
        <v>0</v>
      </c>
      <c r="U53" s="103">
        <v>392</v>
      </c>
      <c r="V53" s="103">
        <v>70</v>
      </c>
    </row>
    <row r="54" spans="1:22" x14ac:dyDescent="0.25">
      <c r="A54" s="104" t="s">
        <v>997</v>
      </c>
      <c r="B54" s="20" t="str">
        <f>VLOOKUP(A54,'Planning Periods'!$E$2:$N$540,10,FALSE)</f>
        <v>10/15/2013 - 10/15/2021</v>
      </c>
      <c r="C54" s="103">
        <v>2013</v>
      </c>
      <c r="D54" s="103" t="str">
        <f t="shared" si="0"/>
        <v>Anaheim 2013</v>
      </c>
      <c r="E54" s="103" t="s">
        <v>1539</v>
      </c>
      <c r="F54" s="101" t="s">
        <v>1539</v>
      </c>
      <c r="G54" s="103" t="s">
        <v>1539</v>
      </c>
      <c r="H54" s="103" t="s">
        <v>1539</v>
      </c>
      <c r="I54" s="102"/>
      <c r="J54" s="103" t="s">
        <v>1539</v>
      </c>
      <c r="K54" s="101" t="s">
        <v>1539</v>
      </c>
      <c r="L54" s="103" t="s">
        <v>1539</v>
      </c>
      <c r="M54" s="103" t="s">
        <v>1539</v>
      </c>
      <c r="N54" s="102"/>
      <c r="O54" s="103" t="s">
        <v>1539</v>
      </c>
      <c r="P54" s="103" t="s">
        <v>1539</v>
      </c>
      <c r="Q54" s="102"/>
      <c r="R54" s="103" t="s">
        <v>1539</v>
      </c>
      <c r="S54" s="103" t="s">
        <v>1539</v>
      </c>
      <c r="T54" s="102" t="s">
        <v>1539</v>
      </c>
      <c r="U54" s="103" t="s">
        <v>1539</v>
      </c>
      <c r="V54" s="103" t="s">
        <v>1539</v>
      </c>
    </row>
    <row r="55" spans="1:22" x14ac:dyDescent="0.25">
      <c r="A55" s="104" t="s">
        <v>997</v>
      </c>
      <c r="B55" s="20" t="str">
        <f>VLOOKUP(A55,'Planning Periods'!$E$2:$N$540,10,FALSE)</f>
        <v>10/15/2013 - 10/15/2021</v>
      </c>
      <c r="C55" s="103">
        <v>2014</v>
      </c>
      <c r="D55" s="103" t="str">
        <f t="shared" si="0"/>
        <v>Anaheim 2014</v>
      </c>
      <c r="E55" s="103">
        <v>1256</v>
      </c>
      <c r="F55" s="101">
        <v>0</v>
      </c>
      <c r="G55" s="103">
        <v>0</v>
      </c>
      <c r="H55" s="103">
        <v>0</v>
      </c>
      <c r="I55" s="102"/>
      <c r="J55" s="103">
        <v>907</v>
      </c>
      <c r="K55" s="101">
        <v>9</v>
      </c>
      <c r="L55" s="103">
        <v>9</v>
      </c>
      <c r="M55" s="103">
        <v>0</v>
      </c>
      <c r="N55" s="102"/>
      <c r="O55" s="103">
        <v>1038</v>
      </c>
      <c r="P55" s="103">
        <v>21</v>
      </c>
      <c r="Q55" s="102"/>
      <c r="R55" s="103">
        <v>2501</v>
      </c>
      <c r="S55" s="103">
        <v>1271</v>
      </c>
      <c r="T55" s="102">
        <v>0</v>
      </c>
      <c r="U55" s="103">
        <v>5702</v>
      </c>
      <c r="V55" s="103">
        <v>1301</v>
      </c>
    </row>
    <row r="56" spans="1:22" x14ac:dyDescent="0.25">
      <c r="A56" s="104" t="s">
        <v>997</v>
      </c>
      <c r="B56" s="20" t="str">
        <f>VLOOKUP(A56,'Planning Periods'!$E$2:$N$540,10,FALSE)</f>
        <v>10/15/2013 - 10/15/2021</v>
      </c>
      <c r="C56" s="103">
        <v>2015</v>
      </c>
      <c r="D56" s="103" t="str">
        <f t="shared" si="0"/>
        <v>Anaheim 2015</v>
      </c>
      <c r="E56" s="103">
        <v>1256</v>
      </c>
      <c r="F56" s="101">
        <v>69</v>
      </c>
      <c r="G56" s="103">
        <v>69</v>
      </c>
      <c r="H56" s="103">
        <v>0</v>
      </c>
      <c r="I56" s="102"/>
      <c r="J56" s="103">
        <v>907</v>
      </c>
      <c r="K56" s="101">
        <v>13</v>
      </c>
      <c r="L56" s="103">
        <v>13</v>
      </c>
      <c r="M56" s="103">
        <v>0</v>
      </c>
      <c r="N56" s="102"/>
      <c r="O56" s="103">
        <v>1038</v>
      </c>
      <c r="P56" s="103">
        <v>23</v>
      </c>
      <c r="Q56" s="102"/>
      <c r="R56" s="103">
        <v>2501</v>
      </c>
      <c r="S56" s="103">
        <v>1169</v>
      </c>
      <c r="T56" s="102">
        <v>0</v>
      </c>
      <c r="U56" s="103">
        <v>5702</v>
      </c>
      <c r="V56" s="103">
        <v>1274</v>
      </c>
    </row>
    <row r="57" spans="1:22" x14ac:dyDescent="0.25">
      <c r="A57" s="104" t="s">
        <v>997</v>
      </c>
      <c r="B57" s="20" t="str">
        <f>VLOOKUP(A57,'Planning Periods'!$E$2:$N$540,10,FALSE)</f>
        <v>10/15/2013 - 10/15/2021</v>
      </c>
      <c r="C57" s="103">
        <v>2016</v>
      </c>
      <c r="D57" s="103" t="str">
        <f t="shared" si="0"/>
        <v>Anaheim 2016</v>
      </c>
      <c r="E57" s="103">
        <v>1256</v>
      </c>
      <c r="F57" s="101">
        <v>0</v>
      </c>
      <c r="G57" s="103">
        <v>0</v>
      </c>
      <c r="H57" s="103">
        <v>0</v>
      </c>
      <c r="I57" s="102"/>
      <c r="J57" s="103">
        <v>907</v>
      </c>
      <c r="K57" s="101">
        <v>0</v>
      </c>
      <c r="L57" s="103">
        <v>0</v>
      </c>
      <c r="M57" s="103">
        <v>0</v>
      </c>
      <c r="N57" s="102"/>
      <c r="O57" s="103">
        <v>1038</v>
      </c>
      <c r="P57" s="103">
        <v>0</v>
      </c>
      <c r="Q57" s="102"/>
      <c r="R57" s="103">
        <v>2501</v>
      </c>
      <c r="S57" s="103">
        <v>1317</v>
      </c>
      <c r="T57" s="102">
        <v>0</v>
      </c>
      <c r="U57" s="103">
        <v>5702</v>
      </c>
      <c r="V57" s="103">
        <v>1317</v>
      </c>
    </row>
    <row r="58" spans="1:22" x14ac:dyDescent="0.25">
      <c r="A58" s="104" t="s">
        <v>997</v>
      </c>
      <c r="B58" s="20" t="str">
        <f>VLOOKUP(A58,'Planning Periods'!$E$2:$N$540,10,FALSE)</f>
        <v>10/15/2013 - 10/15/2021</v>
      </c>
      <c r="C58" s="103">
        <v>2017</v>
      </c>
      <c r="D58" s="103" t="str">
        <f t="shared" si="0"/>
        <v>Anaheim 2017</v>
      </c>
      <c r="E58" s="103">
        <v>1256</v>
      </c>
      <c r="F58" s="101">
        <v>2</v>
      </c>
      <c r="G58" s="103">
        <v>2</v>
      </c>
      <c r="H58" s="103">
        <v>0</v>
      </c>
      <c r="I58" s="102"/>
      <c r="J58" s="103">
        <v>907</v>
      </c>
      <c r="K58" s="101">
        <v>0</v>
      </c>
      <c r="L58" s="103">
        <v>0</v>
      </c>
      <c r="M58" s="103">
        <v>0</v>
      </c>
      <c r="N58" s="102"/>
      <c r="O58" s="103">
        <v>1038</v>
      </c>
      <c r="P58" s="103">
        <v>0</v>
      </c>
      <c r="Q58" s="102"/>
      <c r="R58" s="103">
        <v>2501</v>
      </c>
      <c r="S58" s="103">
        <v>1533</v>
      </c>
      <c r="T58" s="102">
        <v>0</v>
      </c>
      <c r="U58" s="103">
        <v>5702</v>
      </c>
      <c r="V58" s="103">
        <v>1535</v>
      </c>
    </row>
    <row r="59" spans="1:22" x14ac:dyDescent="0.25">
      <c r="A59" s="104" t="s">
        <v>825</v>
      </c>
      <c r="B59" s="20" t="str">
        <f>VLOOKUP(A59,'Planning Periods'!$E$2:$N$540,10,FALSE)</f>
        <v>06/30/2014 - 06/30/2019</v>
      </c>
      <c r="C59" s="103">
        <v>2014</v>
      </c>
      <c r="D59" s="103" t="str">
        <f t="shared" si="0"/>
        <v>Anderson 2014</v>
      </c>
      <c r="E59" s="103" t="s">
        <v>1539</v>
      </c>
      <c r="F59" s="101" t="s">
        <v>1539</v>
      </c>
      <c r="G59" s="103" t="s">
        <v>1539</v>
      </c>
      <c r="H59" s="103" t="s">
        <v>1539</v>
      </c>
      <c r="I59" s="102"/>
      <c r="J59" s="103" t="s">
        <v>1539</v>
      </c>
      <c r="K59" s="101" t="s">
        <v>1539</v>
      </c>
      <c r="L59" s="103" t="s">
        <v>1539</v>
      </c>
      <c r="M59" s="103" t="s">
        <v>1539</v>
      </c>
      <c r="N59" s="102"/>
      <c r="O59" s="103" t="s">
        <v>1539</v>
      </c>
      <c r="P59" s="103" t="s">
        <v>1539</v>
      </c>
      <c r="Q59" s="102"/>
      <c r="R59" s="103" t="s">
        <v>1539</v>
      </c>
      <c r="S59" s="103" t="s">
        <v>1539</v>
      </c>
      <c r="T59" s="102" t="s">
        <v>1539</v>
      </c>
      <c r="U59" s="103" t="s">
        <v>1539</v>
      </c>
      <c r="V59" s="103" t="s">
        <v>1539</v>
      </c>
    </row>
    <row r="60" spans="1:22" x14ac:dyDescent="0.25">
      <c r="A60" s="104" t="s">
        <v>825</v>
      </c>
      <c r="B60" s="20" t="str">
        <f>VLOOKUP(A60,'Planning Periods'!$E$2:$N$540,10,FALSE)</f>
        <v>06/30/2014 - 06/30/2019</v>
      </c>
      <c r="C60" s="103">
        <v>2015</v>
      </c>
      <c r="D60" s="103" t="str">
        <f t="shared" si="0"/>
        <v>Anderson 2015</v>
      </c>
      <c r="E60" s="103">
        <v>32</v>
      </c>
      <c r="F60" s="101">
        <v>0</v>
      </c>
      <c r="G60" s="103">
        <v>0</v>
      </c>
      <c r="H60" s="103">
        <v>0</v>
      </c>
      <c r="I60" s="102"/>
      <c r="J60" s="103">
        <v>21</v>
      </c>
      <c r="K60" s="101">
        <v>0</v>
      </c>
      <c r="L60" s="103">
        <v>0</v>
      </c>
      <c r="M60" s="103">
        <v>0</v>
      </c>
      <c r="N60" s="102"/>
      <c r="O60" s="103">
        <v>24</v>
      </c>
      <c r="P60" s="103">
        <v>19</v>
      </c>
      <c r="Q60" s="102"/>
      <c r="R60" s="103">
        <v>59</v>
      </c>
      <c r="S60" s="103">
        <v>1</v>
      </c>
      <c r="T60" s="102">
        <v>0</v>
      </c>
      <c r="U60" s="103">
        <v>136</v>
      </c>
      <c r="V60" s="103">
        <v>20</v>
      </c>
    </row>
    <row r="61" spans="1:22" x14ac:dyDescent="0.25">
      <c r="A61" s="104" t="s">
        <v>825</v>
      </c>
      <c r="B61" s="20" t="str">
        <f>VLOOKUP(A61,'Planning Periods'!$E$2:$N$540,10,FALSE)</f>
        <v>06/30/2014 - 06/30/2019</v>
      </c>
      <c r="C61" s="103">
        <v>2016</v>
      </c>
      <c r="D61" s="103" t="str">
        <f t="shared" si="0"/>
        <v>Anderson 2016</v>
      </c>
      <c r="E61" s="103">
        <v>32</v>
      </c>
      <c r="F61" s="101">
        <v>0</v>
      </c>
      <c r="G61" s="103">
        <v>0</v>
      </c>
      <c r="H61" s="103">
        <v>0</v>
      </c>
      <c r="I61" s="102"/>
      <c r="J61" s="103">
        <v>21</v>
      </c>
      <c r="K61" s="101">
        <v>4</v>
      </c>
      <c r="L61" s="103">
        <v>4</v>
      </c>
      <c r="M61" s="103">
        <v>0</v>
      </c>
      <c r="N61" s="102"/>
      <c r="O61" s="103">
        <v>24</v>
      </c>
      <c r="P61" s="103">
        <v>33</v>
      </c>
      <c r="Q61" s="102"/>
      <c r="R61" s="103">
        <v>59</v>
      </c>
      <c r="S61" s="103">
        <v>9</v>
      </c>
      <c r="T61" s="102">
        <v>0</v>
      </c>
      <c r="U61" s="103">
        <v>136</v>
      </c>
      <c r="V61" s="103">
        <v>46</v>
      </c>
    </row>
    <row r="62" spans="1:22" x14ac:dyDescent="0.25">
      <c r="A62" s="104" t="s">
        <v>825</v>
      </c>
      <c r="B62" s="20" t="str">
        <f>VLOOKUP(A62,'Planning Periods'!$E$2:$N$540,10,FALSE)</f>
        <v>06/30/2014 - 06/30/2019</v>
      </c>
      <c r="C62" s="103">
        <v>2017</v>
      </c>
      <c r="D62" s="103" t="str">
        <f t="shared" si="0"/>
        <v>Anderson 2017</v>
      </c>
      <c r="E62" s="103">
        <v>32</v>
      </c>
      <c r="F62" s="101">
        <v>23</v>
      </c>
      <c r="G62" s="103">
        <v>23</v>
      </c>
      <c r="H62" s="103">
        <v>0</v>
      </c>
      <c r="I62" s="102"/>
      <c r="J62" s="103">
        <v>21</v>
      </c>
      <c r="K62" s="101">
        <v>15</v>
      </c>
      <c r="L62" s="103">
        <v>15</v>
      </c>
      <c r="M62" s="103">
        <v>0</v>
      </c>
      <c r="N62" s="102"/>
      <c r="O62" s="103">
        <v>24</v>
      </c>
      <c r="P62" s="103">
        <v>40</v>
      </c>
      <c r="Q62" s="102"/>
      <c r="R62" s="103">
        <v>59</v>
      </c>
      <c r="S62" s="103">
        <v>23</v>
      </c>
      <c r="T62" s="102">
        <v>0</v>
      </c>
      <c r="U62" s="103">
        <v>136</v>
      </c>
      <c r="V62" s="103">
        <v>101</v>
      </c>
    </row>
    <row r="63" spans="1:22" x14ac:dyDescent="0.25">
      <c r="A63" t="s">
        <v>1338</v>
      </c>
      <c r="B63" s="20" t="str">
        <f>VLOOKUP(A63,'Planning Periods'!$E$2:$N$540,10,FALSE)</f>
        <v>06/15/2019 - 06/15/2027</v>
      </c>
      <c r="C63" s="103">
        <v>2014</v>
      </c>
      <c r="D63" s="103" t="str">
        <f t="shared" si="0"/>
        <v>Angels Camp 2014</v>
      </c>
      <c r="E63" s="101" t="s">
        <v>1539</v>
      </c>
      <c r="F63" s="101" t="s">
        <v>1539</v>
      </c>
      <c r="G63" s="101" t="s">
        <v>1539</v>
      </c>
      <c r="H63" s="101" t="s">
        <v>1539</v>
      </c>
      <c r="I63" s="101">
        <v>0</v>
      </c>
      <c r="J63" s="101" t="s">
        <v>1539</v>
      </c>
      <c r="K63" s="101" t="s">
        <v>1539</v>
      </c>
      <c r="L63" s="101" t="s">
        <v>1539</v>
      </c>
      <c r="M63" s="101" t="s">
        <v>1539</v>
      </c>
      <c r="N63" s="101">
        <v>0</v>
      </c>
      <c r="O63" s="101" t="s">
        <v>1539</v>
      </c>
      <c r="P63" s="101" t="s">
        <v>1539</v>
      </c>
      <c r="Q63" s="101"/>
      <c r="R63" s="101" t="s">
        <v>1539</v>
      </c>
      <c r="S63" s="101" t="s">
        <v>1539</v>
      </c>
      <c r="T63" s="101" t="s">
        <v>1539</v>
      </c>
      <c r="U63" s="101" t="s">
        <v>1539</v>
      </c>
      <c r="V63" s="101" t="s">
        <v>1539</v>
      </c>
    </row>
    <row r="64" spans="1:22" x14ac:dyDescent="0.25">
      <c r="A64" t="s">
        <v>1338</v>
      </c>
      <c r="B64" s="20" t="str">
        <f>VLOOKUP(A64,'Planning Periods'!$E$2:$N$540,10,FALSE)</f>
        <v>06/15/2019 - 06/15/2027</v>
      </c>
      <c r="C64" s="103">
        <v>2015</v>
      </c>
      <c r="D64" s="103" t="str">
        <f t="shared" si="0"/>
        <v>Angels Camp 2015</v>
      </c>
      <c r="E64" t="s">
        <v>1539</v>
      </c>
      <c r="F64" t="s">
        <v>1539</v>
      </c>
      <c r="G64" t="s">
        <v>1539</v>
      </c>
      <c r="H64" t="s">
        <v>1539</v>
      </c>
      <c r="J64" t="s">
        <v>1539</v>
      </c>
      <c r="K64" t="s">
        <v>1539</v>
      </c>
      <c r="L64" t="s">
        <v>1539</v>
      </c>
      <c r="M64" t="s">
        <v>1539</v>
      </c>
      <c r="O64" t="s">
        <v>1539</v>
      </c>
      <c r="P64" t="s">
        <v>1539</v>
      </c>
      <c r="R64" t="s">
        <v>1539</v>
      </c>
      <c r="S64" t="s">
        <v>1539</v>
      </c>
      <c r="T64" t="s">
        <v>1539</v>
      </c>
      <c r="U64" t="s">
        <v>1539</v>
      </c>
      <c r="V64" t="s">
        <v>1539</v>
      </c>
    </row>
    <row r="65" spans="1:22" x14ac:dyDescent="0.25">
      <c r="A65" t="s">
        <v>1338</v>
      </c>
      <c r="B65" s="20" t="str">
        <f>VLOOKUP(A65,'Planning Periods'!$E$2:$N$540,10,FALSE)</f>
        <v>06/15/2019 - 06/15/2027</v>
      </c>
      <c r="C65" s="103">
        <v>2016</v>
      </c>
      <c r="D65" s="103" t="str">
        <f t="shared" si="0"/>
        <v>Angels Camp 2016</v>
      </c>
      <c r="E65" t="s">
        <v>1539</v>
      </c>
      <c r="F65" t="s">
        <v>1539</v>
      </c>
      <c r="G65" t="s">
        <v>1539</v>
      </c>
      <c r="H65" t="s">
        <v>1539</v>
      </c>
      <c r="J65" t="s">
        <v>1539</v>
      </c>
      <c r="K65" t="s">
        <v>1539</v>
      </c>
      <c r="L65" t="s">
        <v>1539</v>
      </c>
      <c r="M65" t="s">
        <v>1539</v>
      </c>
      <c r="O65" t="s">
        <v>1539</v>
      </c>
      <c r="P65" t="s">
        <v>1539</v>
      </c>
      <c r="R65" t="s">
        <v>1539</v>
      </c>
      <c r="S65" t="s">
        <v>1539</v>
      </c>
      <c r="T65" t="s">
        <v>1539</v>
      </c>
      <c r="U65" t="s">
        <v>1539</v>
      </c>
      <c r="V65" t="s">
        <v>1539</v>
      </c>
    </row>
    <row r="66" spans="1:22" x14ac:dyDescent="0.25">
      <c r="A66" t="s">
        <v>1338</v>
      </c>
      <c r="B66" s="20" t="str">
        <f>VLOOKUP(A66,'Planning Periods'!$E$2:$N$540,10,FALSE)</f>
        <v>06/15/2019 - 06/15/2027</v>
      </c>
      <c r="C66" s="103">
        <v>2017</v>
      </c>
      <c r="D66" s="103" t="str">
        <f t="shared" si="0"/>
        <v>Angels Camp 2017</v>
      </c>
      <c r="E66" t="s">
        <v>1539</v>
      </c>
      <c r="F66" t="s">
        <v>1539</v>
      </c>
      <c r="G66" t="s">
        <v>1539</v>
      </c>
      <c r="H66" t="s">
        <v>1539</v>
      </c>
      <c r="J66" t="s">
        <v>1539</v>
      </c>
      <c r="K66" t="s">
        <v>1539</v>
      </c>
      <c r="L66" t="s">
        <v>1539</v>
      </c>
      <c r="M66" t="s">
        <v>1539</v>
      </c>
      <c r="O66" t="s">
        <v>1539</v>
      </c>
      <c r="P66" t="s">
        <v>1539</v>
      </c>
      <c r="R66" t="s">
        <v>1539</v>
      </c>
      <c r="S66" t="s">
        <v>1539</v>
      </c>
      <c r="T66" t="s">
        <v>1539</v>
      </c>
      <c r="U66" t="s">
        <v>1539</v>
      </c>
      <c r="V66" t="s">
        <v>1539</v>
      </c>
    </row>
    <row r="67" spans="1:22" x14ac:dyDescent="0.25">
      <c r="A67" t="s">
        <v>1210</v>
      </c>
      <c r="B67" s="20" t="str">
        <f>VLOOKUP(A67,'Planning Periods'!$E$2:$N$540,10,FALSE)</f>
        <v>01/31/2015 - 01/31/2023</v>
      </c>
      <c r="C67" s="103">
        <v>2014</v>
      </c>
      <c r="D67" s="103"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25">
      <c r="A68" s="104" t="s">
        <v>1210</v>
      </c>
      <c r="B68" s="20" t="str">
        <f>VLOOKUP(A68,'Planning Periods'!$E$2:$N$540,10,FALSE)</f>
        <v>01/31/2015 - 01/31/2023</v>
      </c>
      <c r="C68" s="103">
        <v>2015</v>
      </c>
      <c r="D68" s="103" t="str">
        <f t="shared" si="1"/>
        <v>Antioch 2015</v>
      </c>
      <c r="E68" s="103">
        <v>349</v>
      </c>
      <c r="F68" s="101">
        <v>1</v>
      </c>
      <c r="G68" s="103">
        <v>0</v>
      </c>
      <c r="H68" s="103">
        <v>1</v>
      </c>
      <c r="I68" s="102"/>
      <c r="J68" s="103">
        <v>205</v>
      </c>
      <c r="K68" s="101">
        <v>0</v>
      </c>
      <c r="L68" s="103">
        <v>0</v>
      </c>
      <c r="M68" s="103">
        <v>0</v>
      </c>
      <c r="N68" s="102"/>
      <c r="O68" s="103">
        <v>214</v>
      </c>
      <c r="P68" s="103">
        <v>19</v>
      </c>
      <c r="Q68" s="102"/>
      <c r="R68" s="103">
        <v>680</v>
      </c>
      <c r="S68" s="103">
        <v>47</v>
      </c>
      <c r="T68" s="102">
        <v>0</v>
      </c>
      <c r="U68" s="103">
        <v>1448</v>
      </c>
      <c r="V68" s="103">
        <v>67</v>
      </c>
    </row>
    <row r="69" spans="1:22" x14ac:dyDescent="0.25">
      <c r="A69" s="104" t="s">
        <v>1210</v>
      </c>
      <c r="B69" s="20" t="str">
        <f>VLOOKUP(A69,'Planning Periods'!$E$2:$N$540,10,FALSE)</f>
        <v>01/31/2015 - 01/31/2023</v>
      </c>
      <c r="C69" s="103">
        <v>2016</v>
      </c>
      <c r="D69" s="103" t="str">
        <f t="shared" si="1"/>
        <v>Antioch 2016</v>
      </c>
      <c r="E69" s="103">
        <v>349</v>
      </c>
      <c r="F69" s="101">
        <v>84</v>
      </c>
      <c r="G69" s="103">
        <v>84</v>
      </c>
      <c r="H69" s="103">
        <v>0</v>
      </c>
      <c r="I69" s="102"/>
      <c r="J69" s="103">
        <v>205</v>
      </c>
      <c r="K69" s="101">
        <v>0</v>
      </c>
      <c r="L69" s="103">
        <v>0</v>
      </c>
      <c r="M69" s="103">
        <v>0</v>
      </c>
      <c r="N69" s="102"/>
      <c r="O69" s="103">
        <v>214</v>
      </c>
      <c r="P69" s="103">
        <v>1</v>
      </c>
      <c r="Q69" s="102"/>
      <c r="R69" s="103">
        <v>680</v>
      </c>
      <c r="S69" s="103">
        <v>42</v>
      </c>
      <c r="T69" s="102">
        <v>0</v>
      </c>
      <c r="U69" s="103">
        <v>1448</v>
      </c>
      <c r="V69" s="103">
        <v>127</v>
      </c>
    </row>
    <row r="70" spans="1:22" x14ac:dyDescent="0.25">
      <c r="A70" s="104" t="s">
        <v>1210</v>
      </c>
      <c r="B70" s="20" t="str">
        <f>VLOOKUP(A70,'Planning Periods'!$E$2:$N$540,10,FALSE)</f>
        <v>01/31/2015 - 01/31/2023</v>
      </c>
      <c r="C70" s="103">
        <v>2017</v>
      </c>
      <c r="D70" s="103" t="str">
        <f t="shared" si="1"/>
        <v>Antioch 2017</v>
      </c>
      <c r="E70" s="103">
        <v>349</v>
      </c>
      <c r="F70" s="101">
        <v>2</v>
      </c>
      <c r="G70" s="103">
        <v>2</v>
      </c>
      <c r="H70" s="103">
        <v>0</v>
      </c>
      <c r="I70" s="102"/>
      <c r="J70" s="103">
        <v>205</v>
      </c>
      <c r="K70" s="101">
        <v>0</v>
      </c>
      <c r="L70" s="103">
        <v>0</v>
      </c>
      <c r="M70" s="103">
        <v>0</v>
      </c>
      <c r="N70" s="102"/>
      <c r="O70" s="103">
        <v>214</v>
      </c>
      <c r="P70" s="103">
        <v>0</v>
      </c>
      <c r="Q70" s="102"/>
      <c r="R70" s="103">
        <v>680</v>
      </c>
      <c r="S70" s="103">
        <v>41</v>
      </c>
      <c r="T70" s="102">
        <v>0</v>
      </c>
      <c r="U70" s="103">
        <v>1448</v>
      </c>
      <c r="V70" s="103">
        <v>43</v>
      </c>
    </row>
    <row r="71" spans="1:22" x14ac:dyDescent="0.25">
      <c r="A71" s="104" t="s">
        <v>1326</v>
      </c>
      <c r="B71" s="20" t="str">
        <f>VLOOKUP(A71,'Planning Periods'!$E$2:$N$540,10,FALSE)</f>
        <v>10/15/2013 - 10/15/2021</v>
      </c>
      <c r="C71" s="103">
        <v>2013</v>
      </c>
      <c r="D71" s="103" t="str">
        <f t="shared" si="1"/>
        <v>Apple Valley 2013</v>
      </c>
      <c r="E71" s="103">
        <v>764</v>
      </c>
      <c r="F71" s="101">
        <v>1</v>
      </c>
      <c r="G71" s="103">
        <v>1</v>
      </c>
      <c r="H71" s="103">
        <v>0</v>
      </c>
      <c r="I71" s="102"/>
      <c r="J71" s="103">
        <v>541</v>
      </c>
      <c r="K71" s="101">
        <v>7</v>
      </c>
      <c r="L71" s="103">
        <v>7</v>
      </c>
      <c r="M71" s="103">
        <v>0</v>
      </c>
      <c r="N71" s="102"/>
      <c r="O71" s="103">
        <v>622</v>
      </c>
      <c r="P71" s="103">
        <v>11</v>
      </c>
      <c r="Q71" s="102"/>
      <c r="R71" s="103">
        <v>1407</v>
      </c>
      <c r="S71" s="103">
        <v>113</v>
      </c>
      <c r="T71" s="102">
        <v>0</v>
      </c>
      <c r="U71" s="103">
        <v>3334</v>
      </c>
      <c r="V71" s="103">
        <v>132</v>
      </c>
    </row>
    <row r="72" spans="1:22" x14ac:dyDescent="0.25">
      <c r="A72" s="104" t="s">
        <v>1326</v>
      </c>
      <c r="B72" s="20" t="str">
        <f>VLOOKUP(A72,'Planning Periods'!$E$2:$N$540,10,FALSE)</f>
        <v>10/15/2013 - 10/15/2021</v>
      </c>
      <c r="C72" s="103">
        <v>2014</v>
      </c>
      <c r="D72" s="103" t="str">
        <f t="shared" si="1"/>
        <v>Apple Valley 2014</v>
      </c>
      <c r="E72" s="103" t="s">
        <v>1539</v>
      </c>
      <c r="F72" s="101" t="s">
        <v>1539</v>
      </c>
      <c r="G72" s="103" t="s">
        <v>1539</v>
      </c>
      <c r="H72" s="103" t="s">
        <v>1539</v>
      </c>
      <c r="I72" s="102"/>
      <c r="J72" s="103" t="s">
        <v>1539</v>
      </c>
      <c r="K72" s="101" t="s">
        <v>1539</v>
      </c>
      <c r="L72" s="103" t="s">
        <v>1539</v>
      </c>
      <c r="M72" s="103" t="s">
        <v>1539</v>
      </c>
      <c r="N72" s="102"/>
      <c r="O72" s="103" t="s">
        <v>1539</v>
      </c>
      <c r="P72" s="103" t="s">
        <v>1539</v>
      </c>
      <c r="Q72" s="102"/>
      <c r="R72" s="103" t="s">
        <v>1539</v>
      </c>
      <c r="S72" s="103" t="s">
        <v>1539</v>
      </c>
      <c r="T72" s="102" t="s">
        <v>1539</v>
      </c>
      <c r="U72" s="103" t="s">
        <v>1539</v>
      </c>
      <c r="V72" s="103" t="s">
        <v>1539</v>
      </c>
    </row>
    <row r="73" spans="1:22" x14ac:dyDescent="0.25">
      <c r="A73" s="104" t="s">
        <v>1326</v>
      </c>
      <c r="B73" s="20" t="str">
        <f>VLOOKUP(A73,'Planning Periods'!$E$2:$N$540,10,FALSE)</f>
        <v>10/15/2013 - 10/15/2021</v>
      </c>
      <c r="C73" s="103">
        <v>2015</v>
      </c>
      <c r="D73" s="103" t="str">
        <f t="shared" si="1"/>
        <v>Apple Valley 2015</v>
      </c>
      <c r="E73" s="103">
        <v>764</v>
      </c>
      <c r="F73" s="101">
        <v>0</v>
      </c>
      <c r="G73" s="103">
        <v>0</v>
      </c>
      <c r="H73" s="103">
        <v>0</v>
      </c>
      <c r="I73" s="102"/>
      <c r="J73" s="103">
        <v>541</v>
      </c>
      <c r="K73" s="101">
        <v>0</v>
      </c>
      <c r="L73" s="103">
        <v>0</v>
      </c>
      <c r="M73" s="103">
        <v>0</v>
      </c>
      <c r="N73" s="102"/>
      <c r="O73" s="103">
        <v>622</v>
      </c>
      <c r="P73" s="103">
        <v>0</v>
      </c>
      <c r="Q73" s="102"/>
      <c r="R73" s="103">
        <v>1407</v>
      </c>
      <c r="S73" s="103">
        <v>0</v>
      </c>
      <c r="T73" s="102">
        <v>0</v>
      </c>
      <c r="U73" s="103">
        <v>3334</v>
      </c>
      <c r="V73" s="103">
        <v>0</v>
      </c>
    </row>
    <row r="74" spans="1:22" x14ac:dyDescent="0.25">
      <c r="A74" s="104" t="s">
        <v>1326</v>
      </c>
      <c r="B74" s="20" t="str">
        <f>VLOOKUP(A74,'Planning Periods'!$E$2:$N$540,10,FALSE)</f>
        <v>10/15/2013 - 10/15/2021</v>
      </c>
      <c r="C74" s="103">
        <v>2016</v>
      </c>
      <c r="D74" s="103" t="str">
        <f t="shared" si="1"/>
        <v>Apple Valley 2016</v>
      </c>
      <c r="E74" s="103">
        <v>764</v>
      </c>
      <c r="F74" s="101">
        <v>0</v>
      </c>
      <c r="G74" s="103">
        <v>0</v>
      </c>
      <c r="H74" s="103">
        <v>0</v>
      </c>
      <c r="I74" s="102"/>
      <c r="J74" s="103">
        <v>541</v>
      </c>
      <c r="K74" s="101">
        <v>0</v>
      </c>
      <c r="L74" s="103">
        <v>0</v>
      </c>
      <c r="M74" s="103">
        <v>0</v>
      </c>
      <c r="N74" s="102"/>
      <c r="O74" s="103">
        <v>622</v>
      </c>
      <c r="P74" s="103">
        <v>0</v>
      </c>
      <c r="Q74" s="102"/>
      <c r="R74" s="103">
        <v>1407</v>
      </c>
      <c r="S74" s="103">
        <v>0</v>
      </c>
      <c r="T74" s="102">
        <v>0</v>
      </c>
      <c r="U74" s="103">
        <v>3334</v>
      </c>
      <c r="V74" s="103">
        <v>0</v>
      </c>
    </row>
    <row r="75" spans="1:22" x14ac:dyDescent="0.25">
      <c r="A75" s="104" t="s">
        <v>1326</v>
      </c>
      <c r="B75" s="20" t="str">
        <f>VLOOKUP(A75,'Planning Periods'!$E$2:$N$540,10,FALSE)</f>
        <v>10/15/2013 - 10/15/2021</v>
      </c>
      <c r="C75" s="103">
        <v>2017</v>
      </c>
      <c r="D75" s="103" t="str">
        <f t="shared" si="1"/>
        <v>Apple Valley 2017</v>
      </c>
      <c r="E75" s="103">
        <v>764</v>
      </c>
      <c r="F75" s="101">
        <v>0</v>
      </c>
      <c r="G75" s="103">
        <v>0</v>
      </c>
      <c r="H75" s="103">
        <v>0</v>
      </c>
      <c r="I75" s="102"/>
      <c r="J75" s="103">
        <v>541</v>
      </c>
      <c r="K75" s="101">
        <v>0</v>
      </c>
      <c r="L75" s="103">
        <v>0</v>
      </c>
      <c r="M75" s="103">
        <v>0</v>
      </c>
      <c r="N75" s="102"/>
      <c r="O75" s="103">
        <v>622</v>
      </c>
      <c r="P75" s="103">
        <v>0</v>
      </c>
      <c r="Q75" s="102"/>
      <c r="R75" s="103">
        <v>1407</v>
      </c>
      <c r="S75" s="103">
        <v>0</v>
      </c>
      <c r="T75" s="102">
        <v>0</v>
      </c>
      <c r="U75" s="103">
        <v>3334</v>
      </c>
      <c r="V75" s="103">
        <v>0</v>
      </c>
    </row>
    <row r="76" spans="1:22" x14ac:dyDescent="0.25">
      <c r="A76" s="104" t="s">
        <v>1127</v>
      </c>
      <c r="B76" s="20" t="str">
        <f>VLOOKUP(A76,'Planning Periods'!$E$2:$N$540,10,FALSE)</f>
        <v>10/15/2013 - 10/15/2021</v>
      </c>
      <c r="C76" s="103">
        <v>2013</v>
      </c>
      <c r="D76" s="103" t="str">
        <f t="shared" si="1"/>
        <v>Arcadia 2013</v>
      </c>
      <c r="E76" s="103" t="s">
        <v>1539</v>
      </c>
      <c r="F76" s="101" t="s">
        <v>1539</v>
      </c>
      <c r="G76" s="103" t="s">
        <v>1539</v>
      </c>
      <c r="H76" s="103" t="s">
        <v>1539</v>
      </c>
      <c r="I76" s="102"/>
      <c r="J76" s="103" t="s">
        <v>1539</v>
      </c>
      <c r="K76" s="101" t="s">
        <v>1539</v>
      </c>
      <c r="L76" s="103" t="s">
        <v>1539</v>
      </c>
      <c r="M76" s="103" t="s">
        <v>1539</v>
      </c>
      <c r="N76" s="102"/>
      <c r="O76" s="103" t="s">
        <v>1539</v>
      </c>
      <c r="P76" s="103" t="s">
        <v>1539</v>
      </c>
      <c r="Q76" s="102"/>
      <c r="R76" s="103" t="s">
        <v>1539</v>
      </c>
      <c r="S76" s="103" t="s">
        <v>1539</v>
      </c>
      <c r="T76" s="102" t="s">
        <v>1539</v>
      </c>
      <c r="U76" s="103" t="s">
        <v>1539</v>
      </c>
      <c r="V76" s="103" t="s">
        <v>1539</v>
      </c>
    </row>
    <row r="77" spans="1:22" x14ac:dyDescent="0.25">
      <c r="A77" s="104" t="s">
        <v>1127</v>
      </c>
      <c r="B77" s="20" t="str">
        <f>VLOOKUP(A77,'Planning Periods'!$E$2:$N$540,10,FALSE)</f>
        <v>10/15/2013 - 10/15/2021</v>
      </c>
      <c r="C77" s="103">
        <v>2013</v>
      </c>
      <c r="D77" s="103" t="str">
        <f t="shared" si="1"/>
        <v>Arcadia 2013</v>
      </c>
      <c r="E77" s="103" t="s">
        <v>1539</v>
      </c>
      <c r="F77" s="101" t="s">
        <v>1539</v>
      </c>
      <c r="G77" s="103" t="s">
        <v>1539</v>
      </c>
      <c r="H77" s="103" t="s">
        <v>1539</v>
      </c>
      <c r="I77" s="102"/>
      <c r="J77" s="103" t="s">
        <v>1539</v>
      </c>
      <c r="K77" s="101" t="s">
        <v>1539</v>
      </c>
      <c r="L77" s="103" t="s">
        <v>1539</v>
      </c>
      <c r="M77" s="103" t="s">
        <v>1539</v>
      </c>
      <c r="N77" s="102"/>
      <c r="O77" s="103" t="s">
        <v>1539</v>
      </c>
      <c r="P77" s="103" t="s">
        <v>1539</v>
      </c>
      <c r="Q77" s="102"/>
      <c r="R77" s="103" t="s">
        <v>1539</v>
      </c>
      <c r="S77" s="103" t="s">
        <v>1539</v>
      </c>
      <c r="T77" s="102" t="s">
        <v>1539</v>
      </c>
      <c r="U77" s="103" t="s">
        <v>1539</v>
      </c>
      <c r="V77" s="103" t="s">
        <v>1539</v>
      </c>
    </row>
    <row r="78" spans="1:22" x14ac:dyDescent="0.25">
      <c r="A78" s="104" t="s">
        <v>1127</v>
      </c>
      <c r="B78" s="20" t="str">
        <f>VLOOKUP(A78,'Planning Periods'!$E$2:$N$540,10,FALSE)</f>
        <v>10/15/2013 - 10/15/2021</v>
      </c>
      <c r="C78" s="103">
        <v>2014</v>
      </c>
      <c r="D78" s="103" t="str">
        <f t="shared" si="1"/>
        <v>Arcadia 2014</v>
      </c>
      <c r="E78" s="103" t="s">
        <v>1539</v>
      </c>
      <c r="F78" s="101" t="s">
        <v>1539</v>
      </c>
      <c r="G78" s="103" t="s">
        <v>1539</v>
      </c>
      <c r="H78" s="103" t="s">
        <v>1539</v>
      </c>
      <c r="I78" s="102"/>
      <c r="J78" s="103" t="s">
        <v>1539</v>
      </c>
      <c r="K78" s="101" t="s">
        <v>1539</v>
      </c>
      <c r="L78" s="103" t="s">
        <v>1539</v>
      </c>
      <c r="M78" s="103" t="s">
        <v>1539</v>
      </c>
      <c r="N78" s="102"/>
      <c r="O78" s="103" t="s">
        <v>1539</v>
      </c>
      <c r="P78" s="103" t="s">
        <v>1539</v>
      </c>
      <c r="Q78" s="102"/>
      <c r="R78" s="103" t="s">
        <v>1539</v>
      </c>
      <c r="S78" s="103" t="s">
        <v>1539</v>
      </c>
      <c r="T78" s="102" t="s">
        <v>1539</v>
      </c>
      <c r="U78" s="103" t="s">
        <v>1539</v>
      </c>
      <c r="V78" s="103" t="s">
        <v>1539</v>
      </c>
    </row>
    <row r="79" spans="1:22" x14ac:dyDescent="0.25">
      <c r="A79" s="104" t="s">
        <v>1127</v>
      </c>
      <c r="B79" s="20" t="str">
        <f>VLOOKUP(A79,'Planning Periods'!$E$2:$N$540,10,FALSE)</f>
        <v>10/15/2013 - 10/15/2021</v>
      </c>
      <c r="C79" s="103">
        <v>2015</v>
      </c>
      <c r="D79" s="103" t="str">
        <f t="shared" si="1"/>
        <v>Arcadia 2015</v>
      </c>
      <c r="E79" s="103" t="s">
        <v>1539</v>
      </c>
      <c r="F79" s="101" t="s">
        <v>1539</v>
      </c>
      <c r="G79" s="103" t="s">
        <v>1539</v>
      </c>
      <c r="H79" s="103" t="s">
        <v>1539</v>
      </c>
      <c r="I79" s="102"/>
      <c r="J79" s="103" t="s">
        <v>1539</v>
      </c>
      <c r="K79" s="101" t="s">
        <v>1539</v>
      </c>
      <c r="L79" s="103" t="s">
        <v>1539</v>
      </c>
      <c r="M79" s="103" t="s">
        <v>1539</v>
      </c>
      <c r="N79" s="102"/>
      <c r="O79" s="103" t="s">
        <v>1539</v>
      </c>
      <c r="P79" s="103" t="s">
        <v>1539</v>
      </c>
      <c r="Q79" s="102"/>
      <c r="R79" s="103" t="s">
        <v>1539</v>
      </c>
      <c r="S79" s="103" t="s">
        <v>1539</v>
      </c>
      <c r="T79" s="102" t="s">
        <v>1539</v>
      </c>
      <c r="U79" s="103" t="s">
        <v>1539</v>
      </c>
      <c r="V79" s="103" t="s">
        <v>1539</v>
      </c>
    </row>
    <row r="80" spans="1:22" x14ac:dyDescent="0.25">
      <c r="A80" s="104" t="s">
        <v>1127</v>
      </c>
      <c r="B80" s="20" t="str">
        <f>VLOOKUP(A80,'Planning Periods'!$E$2:$N$540,10,FALSE)</f>
        <v>10/15/2013 - 10/15/2021</v>
      </c>
      <c r="C80" s="103">
        <v>2016</v>
      </c>
      <c r="D80" s="103" t="str">
        <f t="shared" si="1"/>
        <v>Arcadia 2016</v>
      </c>
      <c r="E80" s="103" t="s">
        <v>1539</v>
      </c>
      <c r="F80" s="101" t="s">
        <v>1539</v>
      </c>
      <c r="G80" s="103" t="s">
        <v>1539</v>
      </c>
      <c r="H80" s="103" t="s">
        <v>1539</v>
      </c>
      <c r="I80" s="102"/>
      <c r="J80" s="103" t="s">
        <v>1539</v>
      </c>
      <c r="K80" s="101" t="s">
        <v>1539</v>
      </c>
      <c r="L80" s="103" t="s">
        <v>1539</v>
      </c>
      <c r="M80" s="103" t="s">
        <v>1539</v>
      </c>
      <c r="N80" s="102"/>
      <c r="O80" s="103" t="s">
        <v>1539</v>
      </c>
      <c r="P80" s="103" t="s">
        <v>1539</v>
      </c>
      <c r="Q80" s="102"/>
      <c r="R80" s="103" t="s">
        <v>1539</v>
      </c>
      <c r="S80" s="103" t="s">
        <v>1539</v>
      </c>
      <c r="T80" s="102" t="s">
        <v>1539</v>
      </c>
      <c r="U80" s="103" t="s">
        <v>1539</v>
      </c>
      <c r="V80" s="103" t="s">
        <v>1539</v>
      </c>
    </row>
    <row r="81" spans="1:22" x14ac:dyDescent="0.25">
      <c r="A81" s="104" t="s">
        <v>1127</v>
      </c>
      <c r="B81" s="20" t="str">
        <f>VLOOKUP(A81,'Planning Periods'!$E$2:$N$540,10,FALSE)</f>
        <v>10/15/2013 - 10/15/2021</v>
      </c>
      <c r="C81" s="103">
        <v>2017</v>
      </c>
      <c r="D81" s="103" t="str">
        <f t="shared" si="1"/>
        <v>Arcadia 2017</v>
      </c>
      <c r="E81" s="103">
        <v>276</v>
      </c>
      <c r="F81" s="101">
        <v>0</v>
      </c>
      <c r="G81" s="103">
        <v>0</v>
      </c>
      <c r="H81" s="103">
        <v>0</v>
      </c>
      <c r="I81" s="102"/>
      <c r="J81" s="103">
        <v>167</v>
      </c>
      <c r="K81" s="101">
        <v>0</v>
      </c>
      <c r="L81" s="103">
        <v>0</v>
      </c>
      <c r="M81" s="103">
        <v>0</v>
      </c>
      <c r="N81" s="102"/>
      <c r="O81" s="103">
        <v>177</v>
      </c>
      <c r="P81" s="103">
        <v>38</v>
      </c>
      <c r="Q81" s="102"/>
      <c r="R81" s="103">
        <v>434</v>
      </c>
      <c r="S81" s="103">
        <v>101</v>
      </c>
      <c r="T81" s="102">
        <v>0</v>
      </c>
      <c r="U81" s="103">
        <v>1054</v>
      </c>
      <c r="V81" s="103">
        <v>139</v>
      </c>
    </row>
    <row r="82" spans="1:22" x14ac:dyDescent="0.25">
      <c r="A82" s="104" t="s">
        <v>1169</v>
      </c>
      <c r="B82" s="20" t="str">
        <f>VLOOKUP(A82,'Planning Periods'!$E$2:$N$540,10,FALSE)</f>
        <v>06/30/2014 - 06/30/2019</v>
      </c>
      <c r="C82" s="103">
        <v>2014</v>
      </c>
      <c r="D82" s="103" t="str">
        <f t="shared" si="1"/>
        <v>Arcata 2014</v>
      </c>
      <c r="E82" s="103">
        <v>85</v>
      </c>
      <c r="F82" s="101">
        <v>26</v>
      </c>
      <c r="G82" s="103">
        <v>26</v>
      </c>
      <c r="H82" s="103">
        <v>0</v>
      </c>
      <c r="I82" s="102"/>
      <c r="J82" s="103">
        <v>56</v>
      </c>
      <c r="K82" s="101">
        <v>5</v>
      </c>
      <c r="L82" s="103">
        <v>5</v>
      </c>
      <c r="M82" s="103">
        <v>0</v>
      </c>
      <c r="N82" s="102"/>
      <c r="O82" s="103">
        <v>62</v>
      </c>
      <c r="P82" s="103">
        <v>8</v>
      </c>
      <c r="Q82" s="102"/>
      <c r="R82" s="103">
        <v>160</v>
      </c>
      <c r="S82" s="103">
        <v>7</v>
      </c>
      <c r="T82" s="102">
        <v>0</v>
      </c>
      <c r="U82" s="103">
        <v>363</v>
      </c>
      <c r="V82" s="103">
        <v>46</v>
      </c>
    </row>
    <row r="83" spans="1:22" x14ac:dyDescent="0.25">
      <c r="A83" s="104" t="s">
        <v>1169</v>
      </c>
      <c r="B83" s="20" t="str">
        <f>VLOOKUP(A83,'Planning Periods'!$E$2:$N$540,10,FALSE)</f>
        <v>06/30/2014 - 06/30/2019</v>
      </c>
      <c r="C83" s="103">
        <v>2015</v>
      </c>
      <c r="D83" s="103" t="str">
        <f t="shared" si="1"/>
        <v>Arcata 2015</v>
      </c>
      <c r="E83" s="103">
        <v>85</v>
      </c>
      <c r="F83" s="101">
        <v>17</v>
      </c>
      <c r="G83" s="103">
        <v>17</v>
      </c>
      <c r="H83" s="103">
        <v>0</v>
      </c>
      <c r="I83" s="102"/>
      <c r="J83" s="103">
        <v>56</v>
      </c>
      <c r="K83" s="101">
        <v>0</v>
      </c>
      <c r="L83" s="103">
        <v>0</v>
      </c>
      <c r="M83" s="103">
        <v>0</v>
      </c>
      <c r="N83" s="102"/>
      <c r="O83" s="103">
        <v>62</v>
      </c>
      <c r="P83" s="103">
        <v>3</v>
      </c>
      <c r="Q83" s="102"/>
      <c r="R83" s="103">
        <v>160</v>
      </c>
      <c r="S83" s="103">
        <v>2</v>
      </c>
      <c r="T83" s="102">
        <v>0</v>
      </c>
      <c r="U83" s="103">
        <v>363</v>
      </c>
      <c r="V83" s="103">
        <v>22</v>
      </c>
    </row>
    <row r="84" spans="1:22" x14ac:dyDescent="0.25">
      <c r="A84" s="104" t="s">
        <v>1169</v>
      </c>
      <c r="B84" s="20" t="str">
        <f>VLOOKUP(A84,'Planning Periods'!$E$2:$N$540,10,FALSE)</f>
        <v>06/30/2014 - 06/30/2019</v>
      </c>
      <c r="C84" s="103">
        <v>2016</v>
      </c>
      <c r="D84" s="103" t="str">
        <f t="shared" si="1"/>
        <v>Arcata 2016</v>
      </c>
      <c r="E84" s="103">
        <v>85</v>
      </c>
      <c r="F84" s="101">
        <v>0</v>
      </c>
      <c r="G84" s="103">
        <v>0</v>
      </c>
      <c r="H84" s="103">
        <v>0</v>
      </c>
      <c r="I84" s="102"/>
      <c r="J84" s="103">
        <v>56</v>
      </c>
      <c r="K84" s="101">
        <v>0</v>
      </c>
      <c r="L84" s="103">
        <v>0</v>
      </c>
      <c r="M84" s="103">
        <v>0</v>
      </c>
      <c r="N84" s="102"/>
      <c r="O84" s="103">
        <v>62</v>
      </c>
      <c r="P84" s="103">
        <v>43</v>
      </c>
      <c r="Q84" s="102"/>
      <c r="R84" s="103">
        <v>160</v>
      </c>
      <c r="S84" s="103">
        <v>7</v>
      </c>
      <c r="T84" s="102">
        <v>0</v>
      </c>
      <c r="U84" s="103">
        <v>363</v>
      </c>
      <c r="V84" s="103">
        <v>50</v>
      </c>
    </row>
    <row r="85" spans="1:22" x14ac:dyDescent="0.25">
      <c r="A85" s="104" t="s">
        <v>1169</v>
      </c>
      <c r="B85" s="20" t="str">
        <f>VLOOKUP(A85,'Planning Periods'!$E$2:$N$540,10,FALSE)</f>
        <v>06/30/2014 - 06/30/2019</v>
      </c>
      <c r="C85" s="103">
        <v>2017</v>
      </c>
      <c r="D85" s="103" t="str">
        <f t="shared" si="1"/>
        <v>Arcata 2017</v>
      </c>
      <c r="E85" s="103">
        <v>85</v>
      </c>
      <c r="F85" s="101">
        <v>0</v>
      </c>
      <c r="G85" s="103">
        <v>0</v>
      </c>
      <c r="H85" s="103">
        <v>0</v>
      </c>
      <c r="I85" s="102"/>
      <c r="J85" s="103">
        <v>56</v>
      </c>
      <c r="K85" s="101">
        <v>0</v>
      </c>
      <c r="L85" s="103">
        <v>0</v>
      </c>
      <c r="M85" s="103">
        <v>0</v>
      </c>
      <c r="N85" s="102"/>
      <c r="O85" s="103">
        <v>62</v>
      </c>
      <c r="P85" s="103">
        <v>164</v>
      </c>
      <c r="Q85" s="102"/>
      <c r="R85" s="103">
        <v>160</v>
      </c>
      <c r="S85" s="103">
        <v>5</v>
      </c>
      <c r="T85" s="102">
        <v>0</v>
      </c>
      <c r="U85" s="103">
        <v>363</v>
      </c>
      <c r="V85" s="103">
        <v>169</v>
      </c>
    </row>
    <row r="86" spans="1:22" x14ac:dyDescent="0.25">
      <c r="A86" s="104" t="s">
        <v>872</v>
      </c>
      <c r="B86" s="20" t="str">
        <f>VLOOKUP(A86,'Planning Periods'!$E$2:$N$540,10,FALSE)</f>
        <v>06/30/2014 - 06/30/2019</v>
      </c>
      <c r="C86" s="103">
        <v>2014</v>
      </c>
      <c r="D86" s="103" t="str">
        <f t="shared" si="1"/>
        <v>Arroyo Grande 2014</v>
      </c>
      <c r="E86" s="103" t="s">
        <v>1539</v>
      </c>
      <c r="F86" s="101" t="s">
        <v>1539</v>
      </c>
      <c r="G86" s="103" t="s">
        <v>1539</v>
      </c>
      <c r="H86" s="103" t="s">
        <v>1539</v>
      </c>
      <c r="I86" s="102"/>
      <c r="J86" s="103" t="s">
        <v>1539</v>
      </c>
      <c r="K86" s="101" t="s">
        <v>1539</v>
      </c>
      <c r="L86" s="103" t="s">
        <v>1539</v>
      </c>
      <c r="M86" s="103" t="s">
        <v>1539</v>
      </c>
      <c r="N86" s="102"/>
      <c r="O86" s="103" t="s">
        <v>1539</v>
      </c>
      <c r="P86" s="103" t="s">
        <v>1539</v>
      </c>
      <c r="Q86" s="102"/>
      <c r="R86" s="103" t="s">
        <v>1539</v>
      </c>
      <c r="S86" s="103" t="s">
        <v>1539</v>
      </c>
      <c r="T86" s="102" t="s">
        <v>1539</v>
      </c>
      <c r="U86" s="103" t="s">
        <v>1539</v>
      </c>
      <c r="V86" s="103" t="s">
        <v>1539</v>
      </c>
    </row>
    <row r="87" spans="1:22" x14ac:dyDescent="0.25">
      <c r="A87" s="104" t="s">
        <v>872</v>
      </c>
      <c r="B87" s="20" t="str">
        <f>VLOOKUP(A87,'Planning Periods'!$E$2:$N$540,10,FALSE)</f>
        <v>06/30/2014 - 06/30/2019</v>
      </c>
      <c r="C87" s="103">
        <v>2015</v>
      </c>
      <c r="D87" s="103" t="str">
        <f t="shared" si="1"/>
        <v>Arroyo Grande 2015</v>
      </c>
      <c r="E87" s="103" t="s">
        <v>1539</v>
      </c>
      <c r="F87" s="101" t="s">
        <v>1539</v>
      </c>
      <c r="G87" s="103" t="s">
        <v>1539</v>
      </c>
      <c r="H87" s="103" t="s">
        <v>1539</v>
      </c>
      <c r="I87" s="102"/>
      <c r="J87" s="103" t="s">
        <v>1539</v>
      </c>
      <c r="K87" s="101" t="s">
        <v>1539</v>
      </c>
      <c r="L87" s="103" t="s">
        <v>1539</v>
      </c>
      <c r="M87" s="103" t="s">
        <v>1539</v>
      </c>
      <c r="N87" s="102"/>
      <c r="O87" s="103" t="s">
        <v>1539</v>
      </c>
      <c r="P87" s="103" t="s">
        <v>1539</v>
      </c>
      <c r="Q87" s="102"/>
      <c r="R87" s="103" t="s">
        <v>1539</v>
      </c>
      <c r="S87" s="103" t="s">
        <v>1539</v>
      </c>
      <c r="T87" s="102" t="s">
        <v>1539</v>
      </c>
      <c r="U87" s="103" t="s">
        <v>1539</v>
      </c>
      <c r="V87" s="103" t="s">
        <v>1539</v>
      </c>
    </row>
    <row r="88" spans="1:22" x14ac:dyDescent="0.25">
      <c r="A88" s="104" t="s">
        <v>872</v>
      </c>
      <c r="B88" s="20" t="str">
        <f>VLOOKUP(A88,'Planning Periods'!$E$2:$N$540,10,FALSE)</f>
        <v>06/30/2014 - 06/30/2019</v>
      </c>
      <c r="C88" s="103">
        <v>2016</v>
      </c>
      <c r="D88" s="103" t="str">
        <f t="shared" si="1"/>
        <v>Arroyo Grande 2016</v>
      </c>
      <c r="E88" s="103" t="s">
        <v>1539</v>
      </c>
      <c r="F88" s="101" t="s">
        <v>1539</v>
      </c>
      <c r="G88" s="103" t="s">
        <v>1539</v>
      </c>
      <c r="H88" s="103" t="s">
        <v>1539</v>
      </c>
      <c r="I88" s="102"/>
      <c r="J88" s="103" t="s">
        <v>1539</v>
      </c>
      <c r="K88" s="101" t="s">
        <v>1539</v>
      </c>
      <c r="L88" s="103" t="s">
        <v>1539</v>
      </c>
      <c r="M88" s="103" t="s">
        <v>1539</v>
      </c>
      <c r="N88" s="102"/>
      <c r="O88" s="103" t="s">
        <v>1539</v>
      </c>
      <c r="P88" s="103" t="s">
        <v>1539</v>
      </c>
      <c r="Q88" s="102"/>
      <c r="R88" s="103" t="s">
        <v>1539</v>
      </c>
      <c r="S88" s="103" t="s">
        <v>1539</v>
      </c>
      <c r="T88" s="102" t="s">
        <v>1539</v>
      </c>
      <c r="U88" s="103" t="s">
        <v>1539</v>
      </c>
      <c r="V88" s="103" t="s">
        <v>1539</v>
      </c>
    </row>
    <row r="89" spans="1:22" x14ac:dyDescent="0.25">
      <c r="A89" s="104" t="s">
        <v>872</v>
      </c>
      <c r="B89" s="20" t="str">
        <f>VLOOKUP(A89,'Planning Periods'!$E$2:$N$540,10,FALSE)</f>
        <v>06/30/2014 - 06/30/2019</v>
      </c>
      <c r="C89" s="103">
        <v>2017</v>
      </c>
      <c r="D89" s="103" t="str">
        <f t="shared" si="1"/>
        <v>Arroyo Grande 2017</v>
      </c>
      <c r="E89" s="103">
        <v>60</v>
      </c>
      <c r="F89" s="101">
        <v>0</v>
      </c>
      <c r="G89" s="103">
        <v>0</v>
      </c>
      <c r="H89" s="103">
        <v>0</v>
      </c>
      <c r="I89" s="102"/>
      <c r="J89" s="103">
        <v>38</v>
      </c>
      <c r="K89" s="101">
        <v>4</v>
      </c>
      <c r="L89" s="103">
        <v>0</v>
      </c>
      <c r="M89" s="103">
        <v>4</v>
      </c>
      <c r="N89" s="102"/>
      <c r="O89" s="103">
        <v>43</v>
      </c>
      <c r="P89" s="103">
        <v>0</v>
      </c>
      <c r="Q89" s="102"/>
      <c r="R89" s="103">
        <v>101</v>
      </c>
      <c r="S89" s="103">
        <v>37</v>
      </c>
      <c r="T89" s="102">
        <v>4</v>
      </c>
      <c r="U89" s="103">
        <v>242</v>
      </c>
      <c r="V89" s="103">
        <v>41</v>
      </c>
    </row>
    <row r="90" spans="1:22" x14ac:dyDescent="0.25">
      <c r="A90" s="104" t="s">
        <v>1126</v>
      </c>
      <c r="B90" s="20" t="str">
        <f>VLOOKUP(A90,'Planning Periods'!$E$2:$N$540,10,FALSE)</f>
        <v>10/15/2013 - 10/15/2021</v>
      </c>
      <c r="C90" s="103">
        <v>2013</v>
      </c>
      <c r="D90" s="103" t="str">
        <f t="shared" si="1"/>
        <v>Artesia 2013</v>
      </c>
      <c r="E90" s="103">
        <v>31</v>
      </c>
      <c r="F90" s="101">
        <v>0</v>
      </c>
      <c r="G90" s="103">
        <v>0</v>
      </c>
      <c r="H90" s="103">
        <v>0</v>
      </c>
      <c r="I90" s="102"/>
      <c r="J90" s="103">
        <v>18</v>
      </c>
      <c r="K90" s="101">
        <v>0</v>
      </c>
      <c r="L90" s="103">
        <v>0</v>
      </c>
      <c r="M90" s="103">
        <v>0</v>
      </c>
      <c r="N90" s="102"/>
      <c r="O90" s="103">
        <v>20</v>
      </c>
      <c r="P90" s="103">
        <v>0</v>
      </c>
      <c r="Q90" s="102"/>
      <c r="R90" s="103">
        <v>51</v>
      </c>
      <c r="S90" s="103">
        <v>18</v>
      </c>
      <c r="T90" s="102">
        <v>0</v>
      </c>
      <c r="U90" s="103">
        <v>120</v>
      </c>
      <c r="V90" s="103">
        <v>18</v>
      </c>
    </row>
    <row r="91" spans="1:22" x14ac:dyDescent="0.25">
      <c r="A91" s="104" t="s">
        <v>1126</v>
      </c>
      <c r="B91" s="20" t="str">
        <f>VLOOKUP(A91,'Planning Periods'!$E$2:$N$540,10,FALSE)</f>
        <v>10/15/2013 - 10/15/2021</v>
      </c>
      <c r="C91" s="103">
        <v>2014</v>
      </c>
      <c r="D91" s="103" t="str">
        <f t="shared" si="1"/>
        <v>Artesia 2014</v>
      </c>
      <c r="E91" s="103">
        <v>31</v>
      </c>
      <c r="F91" s="101">
        <v>0</v>
      </c>
      <c r="G91" s="103">
        <v>0</v>
      </c>
      <c r="H91" s="103">
        <v>0</v>
      </c>
      <c r="I91" s="102"/>
      <c r="J91" s="103">
        <v>18</v>
      </c>
      <c r="K91" s="101">
        <v>0</v>
      </c>
      <c r="L91" s="103">
        <v>0</v>
      </c>
      <c r="M91" s="103">
        <v>0</v>
      </c>
      <c r="N91" s="102"/>
      <c r="O91" s="103">
        <v>20</v>
      </c>
      <c r="P91" s="103">
        <v>0</v>
      </c>
      <c r="Q91" s="102"/>
      <c r="R91" s="103">
        <v>51</v>
      </c>
      <c r="S91" s="103">
        <v>17</v>
      </c>
      <c r="T91" s="102">
        <v>0</v>
      </c>
      <c r="U91" s="103">
        <v>120</v>
      </c>
      <c r="V91" s="103">
        <v>17</v>
      </c>
    </row>
    <row r="92" spans="1:22" x14ac:dyDescent="0.25">
      <c r="A92" s="104" t="s">
        <v>1126</v>
      </c>
      <c r="B92" s="20" t="str">
        <f>VLOOKUP(A92,'Planning Periods'!$E$2:$N$540,10,FALSE)</f>
        <v>10/15/2013 - 10/15/2021</v>
      </c>
      <c r="C92" s="103">
        <v>2015</v>
      </c>
      <c r="D92" s="103" t="str">
        <f t="shared" si="1"/>
        <v>Artesia 2015</v>
      </c>
      <c r="E92" s="103">
        <v>31</v>
      </c>
      <c r="F92" s="101">
        <v>0</v>
      </c>
      <c r="G92" s="103">
        <v>0</v>
      </c>
      <c r="H92" s="103">
        <v>0</v>
      </c>
      <c r="I92" s="102"/>
      <c r="J92" s="103">
        <v>18</v>
      </c>
      <c r="K92" s="101">
        <v>0</v>
      </c>
      <c r="L92" s="103">
        <v>0</v>
      </c>
      <c r="M92" s="103">
        <v>0</v>
      </c>
      <c r="N92" s="102"/>
      <c r="O92" s="103">
        <v>20</v>
      </c>
      <c r="P92" s="103">
        <v>0</v>
      </c>
      <c r="Q92" s="102"/>
      <c r="R92" s="103">
        <v>51</v>
      </c>
      <c r="S92" s="103">
        <v>8</v>
      </c>
      <c r="T92" s="102">
        <v>0</v>
      </c>
      <c r="U92" s="103">
        <v>120</v>
      </c>
      <c r="V92" s="103">
        <v>8</v>
      </c>
    </row>
    <row r="93" spans="1:22" x14ac:dyDescent="0.25">
      <c r="A93" s="104" t="s">
        <v>1126</v>
      </c>
      <c r="B93" s="20" t="str">
        <f>VLOOKUP(A93,'Planning Periods'!$E$2:$N$540,10,FALSE)</f>
        <v>10/15/2013 - 10/15/2021</v>
      </c>
      <c r="C93" s="103">
        <v>2016</v>
      </c>
      <c r="D93" s="103" t="str">
        <f t="shared" si="1"/>
        <v>Artesia 2016</v>
      </c>
      <c r="E93" s="103">
        <v>31</v>
      </c>
      <c r="F93" s="101">
        <v>0</v>
      </c>
      <c r="G93" s="103">
        <v>0</v>
      </c>
      <c r="H93" s="103">
        <v>0</v>
      </c>
      <c r="I93" s="102"/>
      <c r="J93" s="103">
        <v>18</v>
      </c>
      <c r="K93" s="101">
        <v>0</v>
      </c>
      <c r="L93" s="103">
        <v>0</v>
      </c>
      <c r="M93" s="103">
        <v>0</v>
      </c>
      <c r="N93" s="102"/>
      <c r="O93" s="103">
        <v>20</v>
      </c>
      <c r="P93" s="103">
        <v>0</v>
      </c>
      <c r="Q93" s="102"/>
      <c r="R93" s="103">
        <v>51</v>
      </c>
      <c r="S93" s="103">
        <v>22</v>
      </c>
      <c r="T93" s="102">
        <v>0</v>
      </c>
      <c r="U93" s="103">
        <v>120</v>
      </c>
      <c r="V93" s="103">
        <v>22</v>
      </c>
    </row>
    <row r="94" spans="1:22" x14ac:dyDescent="0.25">
      <c r="A94" s="104" t="s">
        <v>1126</v>
      </c>
      <c r="B94" s="20" t="str">
        <f>VLOOKUP(A94,'Planning Periods'!$E$2:$N$540,10,FALSE)</f>
        <v>10/15/2013 - 10/15/2021</v>
      </c>
      <c r="C94" s="103">
        <v>2017</v>
      </c>
      <c r="D94" s="103" t="str">
        <f t="shared" si="1"/>
        <v>Artesia 2017</v>
      </c>
      <c r="E94" s="103">
        <v>31</v>
      </c>
      <c r="F94" s="101">
        <v>0</v>
      </c>
      <c r="G94" s="103">
        <v>0</v>
      </c>
      <c r="H94" s="103">
        <v>0</v>
      </c>
      <c r="I94" s="102"/>
      <c r="J94" s="103">
        <v>18</v>
      </c>
      <c r="K94" s="101">
        <v>0</v>
      </c>
      <c r="L94" s="103">
        <v>0</v>
      </c>
      <c r="M94" s="103">
        <v>0</v>
      </c>
      <c r="N94" s="102"/>
      <c r="O94" s="103">
        <v>20</v>
      </c>
      <c r="P94" s="103">
        <v>0</v>
      </c>
      <c r="Q94" s="102"/>
      <c r="R94" s="103">
        <v>51</v>
      </c>
      <c r="S94" s="103">
        <v>8</v>
      </c>
      <c r="T94" s="102">
        <v>0</v>
      </c>
      <c r="U94" s="103">
        <v>120</v>
      </c>
      <c r="V94" s="103">
        <v>8</v>
      </c>
    </row>
    <row r="95" spans="1:22" x14ac:dyDescent="0.25">
      <c r="A95" s="104" t="s">
        <v>1151</v>
      </c>
      <c r="B95" s="20" t="str">
        <f>VLOOKUP(A95,'Planning Periods'!$E$2:$N$540,10,FALSE)</f>
        <v>12/31/2015 - 12/31/2023</v>
      </c>
      <c r="C95" s="103">
        <v>2013</v>
      </c>
      <c r="D95" s="103" t="str">
        <f t="shared" si="1"/>
        <v>Arvin 2013</v>
      </c>
      <c r="E95" s="103" t="s">
        <v>1539</v>
      </c>
      <c r="F95" s="101" t="s">
        <v>1539</v>
      </c>
      <c r="G95" s="103" t="s">
        <v>1539</v>
      </c>
      <c r="H95" s="103" t="s">
        <v>1539</v>
      </c>
      <c r="I95" s="102"/>
      <c r="J95" s="103" t="s">
        <v>1539</v>
      </c>
      <c r="K95" s="101" t="s">
        <v>1539</v>
      </c>
      <c r="L95" s="103" t="s">
        <v>1539</v>
      </c>
      <c r="M95" s="103" t="s">
        <v>1539</v>
      </c>
      <c r="N95" s="102"/>
      <c r="O95" s="103" t="s">
        <v>1539</v>
      </c>
      <c r="P95" s="103" t="s">
        <v>1539</v>
      </c>
      <c r="Q95" s="102"/>
      <c r="R95" s="103" t="s">
        <v>1539</v>
      </c>
      <c r="S95" s="103" t="s">
        <v>1539</v>
      </c>
      <c r="T95" s="102" t="s">
        <v>1539</v>
      </c>
      <c r="U95" s="103" t="s">
        <v>1539</v>
      </c>
      <c r="V95" s="103" t="s">
        <v>1539</v>
      </c>
    </row>
    <row r="96" spans="1:22" x14ac:dyDescent="0.25">
      <c r="A96" s="104" t="s">
        <v>1151</v>
      </c>
      <c r="B96" s="20" t="str">
        <f>VLOOKUP(A96,'Planning Periods'!$E$2:$N$540,10,FALSE)</f>
        <v>12/31/2015 - 12/31/2023</v>
      </c>
      <c r="C96" s="103">
        <v>2014</v>
      </c>
      <c r="D96" s="103" t="str">
        <f t="shared" si="1"/>
        <v>Arvin 2014</v>
      </c>
      <c r="E96" s="103" t="s">
        <v>1539</v>
      </c>
      <c r="F96" s="101" t="s">
        <v>1539</v>
      </c>
      <c r="G96" s="103" t="s">
        <v>1539</v>
      </c>
      <c r="H96" s="103" t="s">
        <v>1539</v>
      </c>
      <c r="I96" s="102"/>
      <c r="J96" s="103" t="s">
        <v>1539</v>
      </c>
      <c r="K96" s="101" t="s">
        <v>1539</v>
      </c>
      <c r="L96" s="103" t="s">
        <v>1539</v>
      </c>
      <c r="M96" s="103" t="s">
        <v>1539</v>
      </c>
      <c r="N96" s="102"/>
      <c r="O96" s="103" t="s">
        <v>1539</v>
      </c>
      <c r="P96" s="103" t="s">
        <v>1539</v>
      </c>
      <c r="Q96" s="102"/>
      <c r="R96" s="103" t="s">
        <v>1539</v>
      </c>
      <c r="S96" s="103" t="s">
        <v>1539</v>
      </c>
      <c r="T96" s="102" t="s">
        <v>1539</v>
      </c>
      <c r="U96" s="103" t="s">
        <v>1539</v>
      </c>
      <c r="V96" s="103" t="s">
        <v>1539</v>
      </c>
    </row>
    <row r="97" spans="1:22" x14ac:dyDescent="0.25">
      <c r="A97" s="104" t="s">
        <v>1151</v>
      </c>
      <c r="B97" s="20" t="str">
        <f>VLOOKUP(A97,'Planning Periods'!$E$2:$N$540,10,FALSE)</f>
        <v>12/31/2015 - 12/31/2023</v>
      </c>
      <c r="C97" s="103">
        <v>2015</v>
      </c>
      <c r="D97" s="103" t="str">
        <f t="shared" si="1"/>
        <v>Arvin 2015</v>
      </c>
      <c r="E97" s="103">
        <v>398</v>
      </c>
      <c r="F97" s="101">
        <v>0</v>
      </c>
      <c r="G97" s="103">
        <v>0</v>
      </c>
      <c r="H97" s="103">
        <v>0</v>
      </c>
      <c r="I97" s="102"/>
      <c r="J97" s="103">
        <v>239</v>
      </c>
      <c r="K97" s="101">
        <v>26</v>
      </c>
      <c r="L97" s="103">
        <v>9</v>
      </c>
      <c r="M97" s="103">
        <v>17</v>
      </c>
      <c r="N97" s="102"/>
      <c r="O97" s="103">
        <v>183</v>
      </c>
      <c r="P97" s="103">
        <v>60</v>
      </c>
      <c r="Q97" s="102"/>
      <c r="R97" s="103">
        <v>349</v>
      </c>
      <c r="S97" s="103">
        <v>0</v>
      </c>
      <c r="T97" s="102">
        <v>17</v>
      </c>
      <c r="U97" s="103">
        <v>1169</v>
      </c>
      <c r="V97" s="103">
        <v>86</v>
      </c>
    </row>
    <row r="98" spans="1:22" x14ac:dyDescent="0.25">
      <c r="A98" s="104" t="s">
        <v>1151</v>
      </c>
      <c r="B98" s="20" t="str">
        <f>VLOOKUP(A98,'Planning Periods'!$E$2:$N$540,10,FALSE)</f>
        <v>12/31/2015 - 12/31/2023</v>
      </c>
      <c r="C98" s="103">
        <v>2016</v>
      </c>
      <c r="D98" s="103" t="str">
        <f t="shared" si="1"/>
        <v>Arvin 2016</v>
      </c>
      <c r="E98" s="103">
        <v>398</v>
      </c>
      <c r="F98" s="101">
        <v>0</v>
      </c>
      <c r="G98" s="103">
        <v>0</v>
      </c>
      <c r="H98" s="103">
        <v>0</v>
      </c>
      <c r="I98" s="102"/>
      <c r="J98" s="103">
        <v>239</v>
      </c>
      <c r="K98" s="101">
        <v>24</v>
      </c>
      <c r="L98" s="103">
        <v>11</v>
      </c>
      <c r="M98" s="103">
        <v>13</v>
      </c>
      <c r="N98" s="102"/>
      <c r="O98" s="103">
        <v>183</v>
      </c>
      <c r="P98" s="103">
        <v>29</v>
      </c>
      <c r="Q98" s="102"/>
      <c r="R98" s="103">
        <v>349</v>
      </c>
      <c r="S98" s="103">
        <v>0</v>
      </c>
      <c r="T98" s="102">
        <v>13</v>
      </c>
      <c r="U98" s="103">
        <v>1169</v>
      </c>
      <c r="V98" s="103">
        <v>53</v>
      </c>
    </row>
    <row r="99" spans="1:22" x14ac:dyDescent="0.25">
      <c r="A99" s="104" t="s">
        <v>1151</v>
      </c>
      <c r="B99" s="20" t="str">
        <f>VLOOKUP(A99,'Planning Periods'!$E$2:$N$540,10,FALSE)</f>
        <v>12/31/2015 - 12/31/2023</v>
      </c>
      <c r="C99" s="103">
        <v>2017</v>
      </c>
      <c r="D99" s="103" t="str">
        <f t="shared" si="1"/>
        <v>Arvin 2017</v>
      </c>
      <c r="E99" s="103">
        <v>398</v>
      </c>
      <c r="F99" s="101">
        <v>0</v>
      </c>
      <c r="G99" s="103">
        <v>0</v>
      </c>
      <c r="H99" s="103">
        <v>0</v>
      </c>
      <c r="I99" s="102"/>
      <c r="J99" s="103">
        <v>239</v>
      </c>
      <c r="K99" s="101">
        <v>6</v>
      </c>
      <c r="L99" s="103">
        <v>0</v>
      </c>
      <c r="M99" s="103">
        <v>6</v>
      </c>
      <c r="N99" s="102"/>
      <c r="O99" s="103">
        <v>183</v>
      </c>
      <c r="P99" s="103">
        <v>79</v>
      </c>
      <c r="Q99" s="102"/>
      <c r="R99" s="103">
        <v>349</v>
      </c>
      <c r="S99" s="103">
        <v>0</v>
      </c>
      <c r="T99" s="102">
        <v>6</v>
      </c>
      <c r="U99" s="103">
        <v>1169</v>
      </c>
      <c r="V99" s="103">
        <v>85</v>
      </c>
    </row>
    <row r="100" spans="1:22" x14ac:dyDescent="0.25">
      <c r="A100" s="104" t="s">
        <v>871</v>
      </c>
      <c r="B100" s="20" t="str">
        <f>VLOOKUP(A100,'Planning Periods'!$E$2:$N$540,10,FALSE)</f>
        <v>06/30/2014 - 06/30/2019</v>
      </c>
      <c r="C100" s="103">
        <v>2014</v>
      </c>
      <c r="D100" s="103" t="str">
        <f t="shared" si="1"/>
        <v>Atascadero 2014</v>
      </c>
      <c r="E100" s="103">
        <v>98</v>
      </c>
      <c r="F100" s="101">
        <v>2</v>
      </c>
      <c r="G100" s="103">
        <v>2</v>
      </c>
      <c r="H100" s="103">
        <v>0</v>
      </c>
      <c r="I100" s="102"/>
      <c r="J100" s="103">
        <v>62</v>
      </c>
      <c r="K100" s="101">
        <v>1</v>
      </c>
      <c r="L100" s="103">
        <v>1</v>
      </c>
      <c r="M100" s="103">
        <v>0</v>
      </c>
      <c r="N100" s="102"/>
      <c r="O100" s="103">
        <v>69</v>
      </c>
      <c r="P100" s="103">
        <v>76</v>
      </c>
      <c r="Q100" s="102"/>
      <c r="R100" s="103">
        <v>164</v>
      </c>
      <c r="S100" s="103">
        <v>106</v>
      </c>
      <c r="T100" s="102">
        <v>0</v>
      </c>
      <c r="U100" s="103">
        <v>393</v>
      </c>
      <c r="V100" s="103">
        <v>185</v>
      </c>
    </row>
    <row r="101" spans="1:22" x14ac:dyDescent="0.25">
      <c r="A101" s="104" t="s">
        <v>871</v>
      </c>
      <c r="B101" s="20" t="str">
        <f>VLOOKUP(A101,'Planning Periods'!$E$2:$N$540,10,FALSE)</f>
        <v>06/30/2014 - 06/30/2019</v>
      </c>
      <c r="C101" s="103">
        <v>2015</v>
      </c>
      <c r="D101" s="103" t="str">
        <f t="shared" si="1"/>
        <v>Atascadero 2015</v>
      </c>
      <c r="E101" s="103">
        <v>98</v>
      </c>
      <c r="F101" s="101">
        <v>1</v>
      </c>
      <c r="G101" s="103">
        <v>1</v>
      </c>
      <c r="H101" s="103">
        <v>0</v>
      </c>
      <c r="I101" s="102"/>
      <c r="J101" s="103">
        <v>62</v>
      </c>
      <c r="K101" s="101">
        <v>0</v>
      </c>
      <c r="L101" s="103">
        <v>0</v>
      </c>
      <c r="M101" s="103">
        <v>0</v>
      </c>
      <c r="N101" s="102"/>
      <c r="O101" s="103">
        <v>69</v>
      </c>
      <c r="P101" s="103">
        <v>58</v>
      </c>
      <c r="Q101" s="102"/>
      <c r="R101" s="103">
        <v>164</v>
      </c>
      <c r="S101" s="103">
        <v>29</v>
      </c>
      <c r="T101" s="102">
        <v>0</v>
      </c>
      <c r="U101" s="103">
        <v>393</v>
      </c>
      <c r="V101" s="103">
        <v>88</v>
      </c>
    </row>
    <row r="102" spans="1:22" x14ac:dyDescent="0.25">
      <c r="A102" s="104" t="s">
        <v>871</v>
      </c>
      <c r="B102" s="20" t="str">
        <f>VLOOKUP(A102,'Planning Periods'!$E$2:$N$540,10,FALSE)</f>
        <v>06/30/2014 - 06/30/2019</v>
      </c>
      <c r="C102" s="103">
        <v>2016</v>
      </c>
      <c r="D102" s="103" t="str">
        <f t="shared" si="1"/>
        <v>Atascadero 2016</v>
      </c>
      <c r="E102" s="103">
        <v>98</v>
      </c>
      <c r="F102" s="101">
        <v>45</v>
      </c>
      <c r="G102" s="103">
        <v>45</v>
      </c>
      <c r="H102" s="103">
        <v>0</v>
      </c>
      <c r="I102" s="102"/>
      <c r="J102" s="103">
        <v>62</v>
      </c>
      <c r="K102" s="101">
        <v>25</v>
      </c>
      <c r="L102" s="103">
        <v>25</v>
      </c>
      <c r="M102" s="103">
        <v>0</v>
      </c>
      <c r="N102" s="102"/>
      <c r="O102" s="103">
        <v>69</v>
      </c>
      <c r="P102" s="103">
        <v>29</v>
      </c>
      <c r="Q102" s="102"/>
      <c r="R102" s="103">
        <v>164</v>
      </c>
      <c r="S102" s="103">
        <v>21</v>
      </c>
      <c r="T102" s="102">
        <v>0</v>
      </c>
      <c r="U102" s="103">
        <v>393</v>
      </c>
      <c r="V102" s="103">
        <v>120</v>
      </c>
    </row>
    <row r="103" spans="1:22" x14ac:dyDescent="0.25">
      <c r="A103" s="104" t="s">
        <v>871</v>
      </c>
      <c r="B103" s="20" t="str">
        <f>VLOOKUP(A103,'Planning Periods'!$E$2:$N$540,10,FALSE)</f>
        <v>06/30/2014 - 06/30/2019</v>
      </c>
      <c r="C103" s="103">
        <v>2017</v>
      </c>
      <c r="D103" s="103" t="str">
        <f t="shared" si="1"/>
        <v>Atascadero 2017</v>
      </c>
      <c r="E103" s="103">
        <v>98</v>
      </c>
      <c r="F103" s="101">
        <v>0</v>
      </c>
      <c r="G103" s="103">
        <v>0</v>
      </c>
      <c r="H103" s="103">
        <v>0</v>
      </c>
      <c r="I103" s="102"/>
      <c r="J103" s="103">
        <v>62</v>
      </c>
      <c r="K103" s="101">
        <v>0</v>
      </c>
      <c r="L103" s="103">
        <v>0</v>
      </c>
      <c r="M103" s="103">
        <v>0</v>
      </c>
      <c r="N103" s="102"/>
      <c r="O103" s="103">
        <v>69</v>
      </c>
      <c r="P103" s="103">
        <v>1</v>
      </c>
      <c r="Q103" s="102"/>
      <c r="R103" s="103">
        <v>164</v>
      </c>
      <c r="S103" s="103">
        <v>76</v>
      </c>
      <c r="T103" s="102">
        <v>0</v>
      </c>
      <c r="U103" s="103">
        <v>393</v>
      </c>
      <c r="V103" s="103">
        <v>77</v>
      </c>
    </row>
    <row r="104" spans="1:22" x14ac:dyDescent="0.25">
      <c r="A104" s="104" t="s">
        <v>1327</v>
      </c>
      <c r="B104" s="20" t="str">
        <f>VLOOKUP(A104,'Planning Periods'!$E$2:$N$540,10,FALSE)</f>
        <v>01/31/2015 - 01/31/2023</v>
      </c>
      <c r="C104" s="103">
        <v>2014</v>
      </c>
      <c r="D104" s="103" t="str">
        <f t="shared" si="1"/>
        <v>Atherton 2014</v>
      </c>
      <c r="E104" s="103">
        <v>35</v>
      </c>
      <c r="F104" s="101">
        <v>1</v>
      </c>
      <c r="G104" s="103">
        <v>0</v>
      </c>
      <c r="H104" s="103">
        <v>1</v>
      </c>
      <c r="I104" s="102"/>
      <c r="J104" s="103">
        <v>26</v>
      </c>
      <c r="K104" s="101">
        <v>3</v>
      </c>
      <c r="L104" s="103">
        <v>0</v>
      </c>
      <c r="M104" s="103">
        <v>3</v>
      </c>
      <c r="N104" s="102"/>
      <c r="O104" s="103">
        <v>29</v>
      </c>
      <c r="P104" s="103">
        <v>0</v>
      </c>
      <c r="Q104" s="102"/>
      <c r="R104" s="103">
        <v>3</v>
      </c>
      <c r="S104" s="103">
        <v>1</v>
      </c>
      <c r="T104" s="102">
        <v>3</v>
      </c>
      <c r="U104" s="103">
        <v>93</v>
      </c>
      <c r="V104" s="103">
        <v>5</v>
      </c>
    </row>
    <row r="105" spans="1:22" x14ac:dyDescent="0.25">
      <c r="A105" s="104" t="s">
        <v>1327</v>
      </c>
      <c r="B105" s="20" t="str">
        <f>VLOOKUP(A105,'Planning Periods'!$E$2:$N$540,10,FALSE)</f>
        <v>01/31/2015 - 01/31/2023</v>
      </c>
      <c r="C105" s="103">
        <v>2015</v>
      </c>
      <c r="D105" s="103" t="str">
        <f t="shared" si="1"/>
        <v>Atherton 2015</v>
      </c>
      <c r="E105" s="103">
        <v>35</v>
      </c>
      <c r="F105" s="101">
        <v>12</v>
      </c>
      <c r="G105" s="103">
        <v>12</v>
      </c>
      <c r="H105" s="103">
        <v>0</v>
      </c>
      <c r="I105" s="102"/>
      <c r="J105" s="103">
        <v>26</v>
      </c>
      <c r="K105" s="101">
        <v>0</v>
      </c>
      <c r="L105" s="103">
        <v>0</v>
      </c>
      <c r="M105" s="103">
        <v>0</v>
      </c>
      <c r="N105" s="102"/>
      <c r="O105" s="103">
        <v>29</v>
      </c>
      <c r="P105" s="103">
        <v>0</v>
      </c>
      <c r="Q105" s="102"/>
      <c r="R105" s="103">
        <v>3</v>
      </c>
      <c r="S105" s="103">
        <v>0</v>
      </c>
      <c r="T105" s="102">
        <v>0</v>
      </c>
      <c r="U105" s="103">
        <v>93</v>
      </c>
      <c r="V105" s="103">
        <v>12</v>
      </c>
    </row>
    <row r="106" spans="1:22" x14ac:dyDescent="0.25">
      <c r="A106" s="104" t="s">
        <v>1327</v>
      </c>
      <c r="B106" s="20" t="str">
        <f>VLOOKUP(A106,'Planning Periods'!$E$2:$N$540,10,FALSE)</f>
        <v>01/31/2015 - 01/31/2023</v>
      </c>
      <c r="C106" s="103">
        <v>2016</v>
      </c>
      <c r="D106" s="103" t="str">
        <f t="shared" si="1"/>
        <v>Atherton 2016</v>
      </c>
      <c r="E106" s="103">
        <v>35</v>
      </c>
      <c r="F106" s="101">
        <v>5</v>
      </c>
      <c r="G106" s="103">
        <v>0</v>
      </c>
      <c r="H106" s="103">
        <v>5</v>
      </c>
      <c r="I106" s="102"/>
      <c r="J106" s="103">
        <v>26</v>
      </c>
      <c r="K106" s="101">
        <v>3</v>
      </c>
      <c r="L106" s="103">
        <v>0</v>
      </c>
      <c r="M106" s="103">
        <v>3</v>
      </c>
      <c r="N106" s="102"/>
      <c r="O106" s="103">
        <v>29</v>
      </c>
      <c r="P106" s="103">
        <v>2</v>
      </c>
      <c r="Q106" s="102"/>
      <c r="R106" s="103">
        <v>3</v>
      </c>
      <c r="S106" s="103">
        <v>5</v>
      </c>
      <c r="T106" s="102">
        <v>3</v>
      </c>
      <c r="U106" s="103">
        <v>93</v>
      </c>
      <c r="V106" s="103">
        <v>15</v>
      </c>
    </row>
    <row r="107" spans="1:22" x14ac:dyDescent="0.25">
      <c r="A107" s="104" t="s">
        <v>1327</v>
      </c>
      <c r="B107" s="20" t="str">
        <f>VLOOKUP(A107,'Planning Periods'!$E$2:$N$540,10,FALSE)</f>
        <v>01/31/2015 - 01/31/2023</v>
      </c>
      <c r="C107" s="103">
        <v>2017</v>
      </c>
      <c r="D107" s="103" t="str">
        <f t="shared" si="1"/>
        <v>Atherton 2017</v>
      </c>
      <c r="E107" s="103">
        <v>35</v>
      </c>
      <c r="F107" s="101">
        <v>6</v>
      </c>
      <c r="G107" s="103">
        <v>0</v>
      </c>
      <c r="H107" s="103">
        <v>6</v>
      </c>
      <c r="I107" s="102"/>
      <c r="J107" s="103">
        <v>26</v>
      </c>
      <c r="K107" s="101">
        <v>5</v>
      </c>
      <c r="L107" s="103">
        <v>0</v>
      </c>
      <c r="M107" s="103">
        <v>5</v>
      </c>
      <c r="N107" s="102"/>
      <c r="O107" s="103">
        <v>29</v>
      </c>
      <c r="P107" s="103">
        <v>0</v>
      </c>
      <c r="Q107" s="102"/>
      <c r="R107" s="103">
        <v>3</v>
      </c>
      <c r="S107" s="103">
        <v>25</v>
      </c>
      <c r="T107" s="102">
        <v>5</v>
      </c>
      <c r="U107" s="103">
        <v>93</v>
      </c>
      <c r="V107" s="103">
        <v>36</v>
      </c>
    </row>
    <row r="108" spans="1:22" x14ac:dyDescent="0.25">
      <c r="A108" s="104" t="s">
        <v>1027</v>
      </c>
      <c r="B108" s="20" t="str">
        <f>VLOOKUP(A108,'Planning Periods'!$E$2:$N$540,10,FALSE)</f>
        <v>03/31/2016 - 03/31/2024</v>
      </c>
      <c r="C108" s="103">
        <v>2014</v>
      </c>
      <c r="D108" s="103" t="str">
        <f t="shared" si="1"/>
        <v>Atwater 2014</v>
      </c>
      <c r="E108" s="103" t="s">
        <v>1539</v>
      </c>
      <c r="F108" s="101" t="s">
        <v>1539</v>
      </c>
      <c r="G108" s="103" t="s">
        <v>1539</v>
      </c>
      <c r="H108" s="103" t="s">
        <v>1539</v>
      </c>
      <c r="I108" s="102"/>
      <c r="J108" s="103" t="s">
        <v>1539</v>
      </c>
      <c r="K108" s="101" t="s">
        <v>1539</v>
      </c>
      <c r="L108" s="103" t="s">
        <v>1539</v>
      </c>
      <c r="M108" s="103" t="s">
        <v>1539</v>
      </c>
      <c r="N108" s="102"/>
      <c r="O108" s="103" t="s">
        <v>1539</v>
      </c>
      <c r="P108" s="103" t="s">
        <v>1539</v>
      </c>
      <c r="Q108" s="102"/>
      <c r="R108" s="103" t="s">
        <v>1539</v>
      </c>
      <c r="S108" s="103" t="s">
        <v>1539</v>
      </c>
      <c r="T108" s="102" t="s">
        <v>1539</v>
      </c>
      <c r="U108" s="103" t="s">
        <v>1539</v>
      </c>
      <c r="V108" s="103" t="s">
        <v>1539</v>
      </c>
    </row>
    <row r="109" spans="1:22" x14ac:dyDescent="0.25">
      <c r="A109" s="104" t="s">
        <v>1027</v>
      </c>
      <c r="B109" s="20" t="str">
        <f>VLOOKUP(A109,'Planning Periods'!$E$2:$N$540,10,FALSE)</f>
        <v>03/31/2016 - 03/31/2024</v>
      </c>
      <c r="C109" s="103">
        <v>2015</v>
      </c>
      <c r="D109" s="103" t="str">
        <f t="shared" si="1"/>
        <v>Atwater 2015</v>
      </c>
      <c r="E109" s="103" t="s">
        <v>1539</v>
      </c>
      <c r="F109" s="101" t="s">
        <v>1539</v>
      </c>
      <c r="G109" s="103" t="s">
        <v>1539</v>
      </c>
      <c r="H109" s="103" t="s">
        <v>1539</v>
      </c>
      <c r="I109" s="102"/>
      <c r="J109" s="103" t="s">
        <v>1539</v>
      </c>
      <c r="K109" s="101" t="s">
        <v>1539</v>
      </c>
      <c r="L109" s="103" t="s">
        <v>1539</v>
      </c>
      <c r="M109" s="103" t="s">
        <v>1539</v>
      </c>
      <c r="N109" s="102"/>
      <c r="O109" s="103" t="s">
        <v>1539</v>
      </c>
      <c r="P109" s="103" t="s">
        <v>1539</v>
      </c>
      <c r="Q109" s="102"/>
      <c r="R109" s="103" t="s">
        <v>1539</v>
      </c>
      <c r="S109" s="103" t="s">
        <v>1539</v>
      </c>
      <c r="T109" s="102" t="s">
        <v>1539</v>
      </c>
      <c r="U109" s="103" t="s">
        <v>1539</v>
      </c>
      <c r="V109" s="103" t="s">
        <v>1539</v>
      </c>
    </row>
    <row r="110" spans="1:22" x14ac:dyDescent="0.25">
      <c r="A110" s="104" t="s">
        <v>1027</v>
      </c>
      <c r="B110" s="20" t="str">
        <f>VLOOKUP(A110,'Planning Periods'!$E$2:$N$540,10,FALSE)</f>
        <v>03/31/2016 - 03/31/2024</v>
      </c>
      <c r="C110" s="103">
        <v>2016</v>
      </c>
      <c r="D110" s="103" t="str">
        <f t="shared" si="1"/>
        <v>Atwater 2016</v>
      </c>
      <c r="E110" s="103">
        <v>429</v>
      </c>
      <c r="F110" s="101">
        <v>0</v>
      </c>
      <c r="G110" s="103">
        <v>0</v>
      </c>
      <c r="H110" s="103">
        <v>0</v>
      </c>
      <c r="I110" s="102"/>
      <c r="J110" s="103">
        <v>307</v>
      </c>
      <c r="K110" s="101">
        <v>0</v>
      </c>
      <c r="L110" s="103">
        <v>0</v>
      </c>
      <c r="M110" s="103">
        <v>0</v>
      </c>
      <c r="N110" s="102"/>
      <c r="O110" s="103">
        <v>281</v>
      </c>
      <c r="P110" s="103">
        <v>0</v>
      </c>
      <c r="Q110" s="102"/>
      <c r="R110" s="103">
        <v>748</v>
      </c>
      <c r="S110" s="103">
        <v>235</v>
      </c>
      <c r="T110" s="102">
        <v>0</v>
      </c>
      <c r="U110" s="103">
        <v>1765</v>
      </c>
      <c r="V110" s="103">
        <v>235</v>
      </c>
    </row>
    <row r="111" spans="1:22" x14ac:dyDescent="0.25">
      <c r="A111" s="104" t="s">
        <v>1027</v>
      </c>
      <c r="B111" s="20" t="str">
        <f>VLOOKUP(A111,'Planning Periods'!$E$2:$N$540,10,FALSE)</f>
        <v>03/31/2016 - 03/31/2024</v>
      </c>
      <c r="C111" s="103">
        <v>2017</v>
      </c>
      <c r="D111" s="103" t="str">
        <f t="shared" si="1"/>
        <v>Atwater 2017</v>
      </c>
      <c r="E111" s="103">
        <v>429</v>
      </c>
      <c r="F111" s="101">
        <v>0</v>
      </c>
      <c r="G111" s="103">
        <v>0</v>
      </c>
      <c r="H111" s="103">
        <v>0</v>
      </c>
      <c r="I111" s="102"/>
      <c r="J111" s="103">
        <v>307</v>
      </c>
      <c r="K111" s="101">
        <v>0</v>
      </c>
      <c r="L111" s="103">
        <v>0</v>
      </c>
      <c r="M111" s="103">
        <v>0</v>
      </c>
      <c r="N111" s="102"/>
      <c r="O111" s="103">
        <v>281</v>
      </c>
      <c r="P111" s="103">
        <v>0</v>
      </c>
      <c r="Q111" s="102"/>
      <c r="R111" s="103">
        <v>748</v>
      </c>
      <c r="S111" s="103">
        <v>133</v>
      </c>
      <c r="T111" s="102">
        <v>0</v>
      </c>
      <c r="U111" s="103">
        <v>1765</v>
      </c>
      <c r="V111" s="103">
        <v>133</v>
      </c>
    </row>
    <row r="112" spans="1:22" x14ac:dyDescent="0.25">
      <c r="A112" s="104" t="s">
        <v>964</v>
      </c>
      <c r="B112" s="20" t="str">
        <f>VLOOKUP(A112,'Planning Periods'!$E$2:$N$540,10,FALSE)</f>
        <v>10/31/2013 - 10/31/2021</v>
      </c>
      <c r="C112" s="103">
        <v>2013</v>
      </c>
      <c r="D112" s="103" t="str">
        <f t="shared" si="1"/>
        <v>Auburn 2013</v>
      </c>
      <c r="E112" s="103">
        <v>74</v>
      </c>
      <c r="F112" s="101">
        <v>0</v>
      </c>
      <c r="G112" s="103">
        <v>0</v>
      </c>
      <c r="H112" s="103">
        <v>0</v>
      </c>
      <c r="I112" s="102"/>
      <c r="J112" s="103">
        <v>52</v>
      </c>
      <c r="K112" s="101">
        <v>0</v>
      </c>
      <c r="L112" s="103">
        <v>0</v>
      </c>
      <c r="M112" s="103">
        <v>0</v>
      </c>
      <c r="N112" s="102"/>
      <c r="O112" s="103">
        <v>57</v>
      </c>
      <c r="P112" s="103">
        <v>2</v>
      </c>
      <c r="Q112" s="102"/>
      <c r="R112" s="103">
        <v>125</v>
      </c>
      <c r="S112" s="103">
        <v>10</v>
      </c>
      <c r="T112" s="102">
        <v>0</v>
      </c>
      <c r="U112" s="103">
        <v>308</v>
      </c>
      <c r="V112" s="103">
        <v>12</v>
      </c>
    </row>
    <row r="113" spans="1:22" x14ac:dyDescent="0.25">
      <c r="A113" s="104" t="s">
        <v>964</v>
      </c>
      <c r="B113" s="20" t="str">
        <f>VLOOKUP(A113,'Planning Periods'!$E$2:$N$540,10,FALSE)</f>
        <v>10/31/2013 - 10/31/2021</v>
      </c>
      <c r="C113" s="103">
        <v>2014</v>
      </c>
      <c r="D113" s="103" t="str">
        <f t="shared" si="1"/>
        <v>Auburn 2014</v>
      </c>
      <c r="E113" s="103">
        <v>74</v>
      </c>
      <c r="F113" s="101">
        <v>0</v>
      </c>
      <c r="G113" s="103">
        <v>0</v>
      </c>
      <c r="H113" s="103">
        <v>0</v>
      </c>
      <c r="I113" s="102"/>
      <c r="J113" s="103">
        <v>52</v>
      </c>
      <c r="K113" s="101">
        <v>0</v>
      </c>
      <c r="L113" s="103">
        <v>0</v>
      </c>
      <c r="M113" s="103">
        <v>0</v>
      </c>
      <c r="N113" s="102"/>
      <c r="O113" s="103">
        <v>57</v>
      </c>
      <c r="P113" s="103">
        <v>0</v>
      </c>
      <c r="Q113" s="102"/>
      <c r="R113" s="103">
        <v>125</v>
      </c>
      <c r="S113" s="103">
        <v>13</v>
      </c>
      <c r="T113" s="102">
        <v>0</v>
      </c>
      <c r="U113" s="103">
        <v>308</v>
      </c>
      <c r="V113" s="103">
        <v>13</v>
      </c>
    </row>
    <row r="114" spans="1:22" x14ac:dyDescent="0.25">
      <c r="A114" s="104" t="s">
        <v>964</v>
      </c>
      <c r="B114" s="20" t="str">
        <f>VLOOKUP(A114,'Planning Periods'!$E$2:$N$540,10,FALSE)</f>
        <v>10/31/2013 - 10/31/2021</v>
      </c>
      <c r="C114" s="103">
        <v>2015</v>
      </c>
      <c r="D114" s="103" t="str">
        <f t="shared" si="1"/>
        <v>Auburn 2015</v>
      </c>
      <c r="E114" s="103">
        <v>74</v>
      </c>
      <c r="F114" s="101">
        <v>0</v>
      </c>
      <c r="G114" s="103">
        <v>0</v>
      </c>
      <c r="H114" s="103">
        <v>0</v>
      </c>
      <c r="I114" s="102"/>
      <c r="J114" s="103">
        <v>52</v>
      </c>
      <c r="K114" s="101">
        <v>0</v>
      </c>
      <c r="L114" s="103">
        <v>0</v>
      </c>
      <c r="M114" s="103">
        <v>0</v>
      </c>
      <c r="N114" s="102"/>
      <c r="O114" s="103">
        <v>57</v>
      </c>
      <c r="P114" s="103">
        <v>0</v>
      </c>
      <c r="Q114" s="102"/>
      <c r="R114" s="103">
        <v>125</v>
      </c>
      <c r="S114" s="103">
        <v>10</v>
      </c>
      <c r="T114" s="102">
        <v>0</v>
      </c>
      <c r="U114" s="103">
        <v>308</v>
      </c>
      <c r="V114" s="103">
        <v>10</v>
      </c>
    </row>
    <row r="115" spans="1:22" x14ac:dyDescent="0.25">
      <c r="A115" s="104" t="s">
        <v>964</v>
      </c>
      <c r="B115" s="20" t="str">
        <f>VLOOKUP(A115,'Planning Periods'!$E$2:$N$540,10,FALSE)</f>
        <v>10/31/2013 - 10/31/2021</v>
      </c>
      <c r="C115" s="103">
        <v>2016</v>
      </c>
      <c r="D115" s="103" t="str">
        <f t="shared" si="1"/>
        <v>Auburn 2016</v>
      </c>
      <c r="E115" s="103">
        <v>74</v>
      </c>
      <c r="F115" s="101">
        <v>0</v>
      </c>
      <c r="G115" s="103">
        <v>0</v>
      </c>
      <c r="H115" s="103">
        <v>0</v>
      </c>
      <c r="I115" s="102"/>
      <c r="J115" s="103">
        <v>52</v>
      </c>
      <c r="K115" s="101">
        <v>0</v>
      </c>
      <c r="L115" s="103">
        <v>0</v>
      </c>
      <c r="M115" s="103">
        <v>0</v>
      </c>
      <c r="N115" s="102"/>
      <c r="O115" s="103">
        <v>57</v>
      </c>
      <c r="P115" s="103">
        <v>9</v>
      </c>
      <c r="Q115" s="102"/>
      <c r="R115" s="103">
        <v>125</v>
      </c>
      <c r="S115" s="103">
        <v>13</v>
      </c>
      <c r="T115" s="102">
        <v>0</v>
      </c>
      <c r="U115" s="103">
        <v>308</v>
      </c>
      <c r="V115" s="103">
        <v>22</v>
      </c>
    </row>
    <row r="116" spans="1:22" x14ac:dyDescent="0.25">
      <c r="A116" s="104" t="s">
        <v>964</v>
      </c>
      <c r="B116" s="20" t="str">
        <f>VLOOKUP(A116,'Planning Periods'!$E$2:$N$540,10,FALSE)</f>
        <v>10/31/2013 - 10/31/2021</v>
      </c>
      <c r="C116" s="103">
        <v>2017</v>
      </c>
      <c r="D116" s="103" t="str">
        <f t="shared" si="1"/>
        <v>Auburn 2017</v>
      </c>
      <c r="E116" s="103">
        <v>74</v>
      </c>
      <c r="F116" s="101">
        <v>0</v>
      </c>
      <c r="G116" s="103">
        <v>0</v>
      </c>
      <c r="H116" s="103">
        <v>0</v>
      </c>
      <c r="I116" s="102"/>
      <c r="J116" s="103">
        <v>52</v>
      </c>
      <c r="K116" s="101">
        <v>0</v>
      </c>
      <c r="L116" s="103">
        <v>0</v>
      </c>
      <c r="M116" s="103">
        <v>0</v>
      </c>
      <c r="N116" s="102"/>
      <c r="O116" s="103">
        <v>57</v>
      </c>
      <c r="P116" s="103">
        <v>22</v>
      </c>
      <c r="Q116" s="102"/>
      <c r="R116" s="103">
        <v>125</v>
      </c>
      <c r="S116" s="103">
        <v>17</v>
      </c>
      <c r="T116" s="102">
        <v>0</v>
      </c>
      <c r="U116" s="103">
        <v>308</v>
      </c>
      <c r="V116" s="103">
        <v>39</v>
      </c>
    </row>
    <row r="117" spans="1:22" x14ac:dyDescent="0.25">
      <c r="A117" s="104" t="s">
        <v>1125</v>
      </c>
      <c r="B117" s="20" t="str">
        <f>VLOOKUP(A117,'Planning Periods'!$E$2:$N$540,10,FALSE)</f>
        <v>10/15/2013 - 10/15/2021</v>
      </c>
      <c r="C117" s="103">
        <v>2013</v>
      </c>
      <c r="D117" s="103" t="str">
        <f t="shared" si="1"/>
        <v>Avalon 2013</v>
      </c>
      <c r="E117" s="103">
        <v>20</v>
      </c>
      <c r="F117" s="101">
        <v>0</v>
      </c>
      <c r="G117" s="103">
        <v>0</v>
      </c>
      <c r="H117" s="103">
        <v>0</v>
      </c>
      <c r="I117" s="102"/>
      <c r="J117" s="103">
        <v>12</v>
      </c>
      <c r="K117" s="101">
        <v>0</v>
      </c>
      <c r="L117" s="103">
        <v>0</v>
      </c>
      <c r="M117" s="103">
        <v>0</v>
      </c>
      <c r="N117" s="102"/>
      <c r="O117" s="103">
        <v>14</v>
      </c>
      <c r="P117" s="103">
        <v>0</v>
      </c>
      <c r="Q117" s="102"/>
      <c r="R117" s="103">
        <v>34</v>
      </c>
      <c r="S117" s="103">
        <v>0</v>
      </c>
      <c r="T117" s="102">
        <v>0</v>
      </c>
      <c r="U117" s="103">
        <v>80</v>
      </c>
      <c r="V117" s="103">
        <v>0</v>
      </c>
    </row>
    <row r="118" spans="1:22" x14ac:dyDescent="0.25">
      <c r="A118" s="104" t="s">
        <v>1125</v>
      </c>
      <c r="B118" s="20" t="str">
        <f>VLOOKUP(A118,'Planning Periods'!$E$2:$N$540,10,FALSE)</f>
        <v>10/15/2013 - 10/15/2021</v>
      </c>
      <c r="C118" s="103">
        <v>2014</v>
      </c>
      <c r="D118" s="103" t="str">
        <f t="shared" si="1"/>
        <v>Avalon 2014</v>
      </c>
      <c r="E118" s="103">
        <v>20</v>
      </c>
      <c r="F118" s="101">
        <v>0</v>
      </c>
      <c r="G118" s="103">
        <v>0</v>
      </c>
      <c r="H118" s="103">
        <v>0</v>
      </c>
      <c r="I118" s="102"/>
      <c r="J118" s="103">
        <v>12</v>
      </c>
      <c r="K118" s="101">
        <v>0</v>
      </c>
      <c r="L118" s="103">
        <v>0</v>
      </c>
      <c r="M118" s="103">
        <v>0</v>
      </c>
      <c r="N118" s="102"/>
      <c r="O118" s="103">
        <v>14</v>
      </c>
      <c r="P118" s="103">
        <v>0</v>
      </c>
      <c r="Q118" s="102"/>
      <c r="R118" s="103">
        <v>34</v>
      </c>
      <c r="S118" s="103">
        <v>2</v>
      </c>
      <c r="T118" s="102">
        <v>0</v>
      </c>
      <c r="U118" s="103">
        <v>80</v>
      </c>
      <c r="V118" s="103">
        <v>2</v>
      </c>
    </row>
    <row r="119" spans="1:22" x14ac:dyDescent="0.25">
      <c r="A119" s="104" t="s">
        <v>1125</v>
      </c>
      <c r="B119" s="20" t="str">
        <f>VLOOKUP(A119,'Planning Periods'!$E$2:$N$540,10,FALSE)</f>
        <v>10/15/2013 - 10/15/2021</v>
      </c>
      <c r="C119" s="103">
        <v>2015</v>
      </c>
      <c r="D119" s="103" t="str">
        <f t="shared" si="1"/>
        <v>Avalon 2015</v>
      </c>
      <c r="E119" s="103">
        <v>20</v>
      </c>
      <c r="F119" s="101">
        <v>0</v>
      </c>
      <c r="G119" s="103">
        <v>0</v>
      </c>
      <c r="H119" s="103">
        <v>0</v>
      </c>
      <c r="I119" s="102"/>
      <c r="J119" s="103">
        <v>12</v>
      </c>
      <c r="K119" s="101">
        <v>0</v>
      </c>
      <c r="L119" s="103">
        <v>0</v>
      </c>
      <c r="M119" s="103">
        <v>0</v>
      </c>
      <c r="N119" s="102"/>
      <c r="O119" s="103">
        <v>14</v>
      </c>
      <c r="P119" s="103">
        <v>0</v>
      </c>
      <c r="Q119" s="102"/>
      <c r="R119" s="103">
        <v>34</v>
      </c>
      <c r="S119" s="103">
        <v>1</v>
      </c>
      <c r="T119" s="102">
        <v>0</v>
      </c>
      <c r="U119" s="103">
        <v>80</v>
      </c>
      <c r="V119" s="103">
        <v>1</v>
      </c>
    </row>
    <row r="120" spans="1:22" x14ac:dyDescent="0.25">
      <c r="A120" s="104" t="s">
        <v>1125</v>
      </c>
      <c r="B120" s="20" t="str">
        <f>VLOOKUP(A120,'Planning Periods'!$E$2:$N$540,10,FALSE)</f>
        <v>10/15/2013 - 10/15/2021</v>
      </c>
      <c r="C120" s="103">
        <v>2016</v>
      </c>
      <c r="D120" s="103" t="str">
        <f t="shared" si="1"/>
        <v>Avalon 2016</v>
      </c>
      <c r="E120" s="103">
        <v>20</v>
      </c>
      <c r="F120" s="101">
        <v>0</v>
      </c>
      <c r="G120" s="103">
        <v>0</v>
      </c>
      <c r="H120" s="103">
        <v>0</v>
      </c>
      <c r="I120" s="102"/>
      <c r="J120" s="103">
        <v>12</v>
      </c>
      <c r="K120" s="101">
        <v>0</v>
      </c>
      <c r="L120" s="103">
        <v>0</v>
      </c>
      <c r="M120" s="103">
        <v>0</v>
      </c>
      <c r="N120" s="102"/>
      <c r="O120" s="103">
        <v>14</v>
      </c>
      <c r="P120" s="103">
        <v>0</v>
      </c>
      <c r="Q120" s="102"/>
      <c r="R120" s="103">
        <v>34</v>
      </c>
      <c r="S120" s="103">
        <v>0</v>
      </c>
      <c r="T120" s="102">
        <v>0</v>
      </c>
      <c r="U120" s="103">
        <v>80</v>
      </c>
      <c r="V120" s="103">
        <v>0</v>
      </c>
    </row>
    <row r="121" spans="1:22" x14ac:dyDescent="0.25">
      <c r="A121" s="104" t="s">
        <v>1125</v>
      </c>
      <c r="B121" s="20" t="str">
        <f>VLOOKUP(A121,'Planning Periods'!$E$2:$N$540,10,FALSE)</f>
        <v>10/15/2013 - 10/15/2021</v>
      </c>
      <c r="C121" s="103">
        <v>2017</v>
      </c>
      <c r="D121" s="103" t="str">
        <f t="shared" si="1"/>
        <v>Avalon 2017</v>
      </c>
      <c r="E121" s="103">
        <v>20</v>
      </c>
      <c r="F121" s="101">
        <v>0</v>
      </c>
      <c r="G121" s="103">
        <v>0</v>
      </c>
      <c r="H121" s="103">
        <v>0</v>
      </c>
      <c r="I121" s="102"/>
      <c r="J121" s="103">
        <v>12</v>
      </c>
      <c r="K121" s="101">
        <v>0</v>
      </c>
      <c r="L121" s="103">
        <v>0</v>
      </c>
      <c r="M121" s="103">
        <v>0</v>
      </c>
      <c r="N121" s="102"/>
      <c r="O121" s="103">
        <v>14</v>
      </c>
      <c r="P121" s="103">
        <v>0</v>
      </c>
      <c r="Q121" s="102"/>
      <c r="R121" s="103">
        <v>34</v>
      </c>
      <c r="S121" s="103">
        <v>1</v>
      </c>
      <c r="T121" s="102">
        <v>0</v>
      </c>
      <c r="U121" s="103">
        <v>80</v>
      </c>
      <c r="V121" s="103">
        <v>1</v>
      </c>
    </row>
    <row r="122" spans="1:22" x14ac:dyDescent="0.25">
      <c r="A122" s="104" t="s">
        <v>1139</v>
      </c>
      <c r="B122" s="20" t="str">
        <f>VLOOKUP(A122,'Planning Periods'!$E$2:$N$540,10,FALSE)</f>
        <v>01/31/2016 - 01/31/2024</v>
      </c>
      <c r="C122" s="103">
        <v>2014</v>
      </c>
      <c r="D122" s="103" t="str">
        <f t="shared" si="1"/>
        <v>Avenal 2014</v>
      </c>
      <c r="E122" s="103" t="s">
        <v>1539</v>
      </c>
      <c r="F122" s="101" t="s">
        <v>1539</v>
      </c>
      <c r="G122" s="103" t="s">
        <v>1539</v>
      </c>
      <c r="H122" s="103" t="s">
        <v>1539</v>
      </c>
      <c r="I122" s="102"/>
      <c r="J122" s="103" t="s">
        <v>1539</v>
      </c>
      <c r="K122" s="101" t="s">
        <v>1539</v>
      </c>
      <c r="L122" s="103" t="s">
        <v>1539</v>
      </c>
      <c r="M122" s="103" t="s">
        <v>1539</v>
      </c>
      <c r="N122" s="102"/>
      <c r="O122" s="103" t="s">
        <v>1539</v>
      </c>
      <c r="P122" s="103" t="s">
        <v>1539</v>
      </c>
      <c r="Q122" s="102"/>
      <c r="R122" s="103" t="s">
        <v>1539</v>
      </c>
      <c r="S122" s="103" t="s">
        <v>1539</v>
      </c>
      <c r="T122" s="102" t="s">
        <v>1539</v>
      </c>
      <c r="U122" s="103" t="s">
        <v>1539</v>
      </c>
      <c r="V122" s="103" t="s">
        <v>1539</v>
      </c>
    </row>
    <row r="123" spans="1:22" x14ac:dyDescent="0.25">
      <c r="A123" s="104" t="s">
        <v>1139</v>
      </c>
      <c r="B123" s="20" t="str">
        <f>VLOOKUP(A123,'Planning Periods'!$E$2:$N$540,10,FALSE)</f>
        <v>01/31/2016 - 01/31/2024</v>
      </c>
      <c r="C123" s="103">
        <v>2015</v>
      </c>
      <c r="D123" s="103" t="str">
        <f t="shared" si="1"/>
        <v>Avenal 2015</v>
      </c>
      <c r="E123" s="103" t="s">
        <v>1539</v>
      </c>
      <c r="F123" s="101" t="s">
        <v>1539</v>
      </c>
      <c r="G123" s="103" t="s">
        <v>1539</v>
      </c>
      <c r="H123" s="103" t="s">
        <v>1539</v>
      </c>
      <c r="I123" s="102"/>
      <c r="J123" s="103" t="s">
        <v>1539</v>
      </c>
      <c r="K123" s="101" t="s">
        <v>1539</v>
      </c>
      <c r="L123" s="103" t="s">
        <v>1539</v>
      </c>
      <c r="M123" s="103" t="s">
        <v>1539</v>
      </c>
      <c r="N123" s="102"/>
      <c r="O123" s="103" t="s">
        <v>1539</v>
      </c>
      <c r="P123" s="103" t="s">
        <v>1539</v>
      </c>
      <c r="Q123" s="102"/>
      <c r="R123" s="103" t="s">
        <v>1539</v>
      </c>
      <c r="S123" s="103" t="s">
        <v>1539</v>
      </c>
      <c r="T123" s="102" t="s">
        <v>1539</v>
      </c>
      <c r="U123" s="103" t="s">
        <v>1539</v>
      </c>
      <c r="V123" s="103" t="s">
        <v>1539</v>
      </c>
    </row>
    <row r="124" spans="1:22" x14ac:dyDescent="0.25">
      <c r="A124" s="104" t="s">
        <v>1139</v>
      </c>
      <c r="B124" s="20" t="str">
        <f>VLOOKUP(A124,'Planning Periods'!$E$2:$N$540,10,FALSE)</f>
        <v>01/31/2016 - 01/31/2024</v>
      </c>
      <c r="C124" s="103">
        <v>2016</v>
      </c>
      <c r="D124" s="103" t="str">
        <f t="shared" si="1"/>
        <v>Avenal 2016</v>
      </c>
      <c r="E124" s="103" t="s">
        <v>1539</v>
      </c>
      <c r="F124" s="101" t="s">
        <v>1539</v>
      </c>
      <c r="G124" s="103" t="s">
        <v>1539</v>
      </c>
      <c r="H124" s="103" t="s">
        <v>1539</v>
      </c>
      <c r="I124" s="102"/>
      <c r="J124" s="103" t="s">
        <v>1539</v>
      </c>
      <c r="K124" s="101" t="s">
        <v>1539</v>
      </c>
      <c r="L124" s="103" t="s">
        <v>1539</v>
      </c>
      <c r="M124" s="103" t="s">
        <v>1539</v>
      </c>
      <c r="N124" s="102"/>
      <c r="O124" s="103" t="s">
        <v>1539</v>
      </c>
      <c r="P124" s="103" t="s">
        <v>1539</v>
      </c>
      <c r="Q124" s="102"/>
      <c r="R124" s="103" t="s">
        <v>1539</v>
      </c>
      <c r="S124" s="103" t="s">
        <v>1539</v>
      </c>
      <c r="T124" s="102" t="s">
        <v>1539</v>
      </c>
      <c r="U124" s="103" t="s">
        <v>1539</v>
      </c>
      <c r="V124" s="103" t="s">
        <v>1539</v>
      </c>
    </row>
    <row r="125" spans="1:22" x14ac:dyDescent="0.25">
      <c r="A125" s="104" t="s">
        <v>1139</v>
      </c>
      <c r="B125" s="20" t="str">
        <f>VLOOKUP(A125,'Planning Periods'!$E$2:$N$540,10,FALSE)</f>
        <v>01/31/2016 - 01/31/2024</v>
      </c>
      <c r="C125" s="103">
        <v>2017</v>
      </c>
      <c r="D125" s="103" t="str">
        <f t="shared" si="1"/>
        <v>Avenal 2017</v>
      </c>
      <c r="E125" s="103">
        <v>72</v>
      </c>
      <c r="F125" s="101">
        <v>0</v>
      </c>
      <c r="G125" s="103">
        <v>0</v>
      </c>
      <c r="H125" s="103">
        <v>0</v>
      </c>
      <c r="I125" s="102"/>
      <c r="J125" s="103">
        <v>108</v>
      </c>
      <c r="K125" s="101">
        <v>2</v>
      </c>
      <c r="L125" s="103">
        <v>2</v>
      </c>
      <c r="M125" s="103">
        <v>0</v>
      </c>
      <c r="N125" s="102"/>
      <c r="O125" s="103">
        <v>115</v>
      </c>
      <c r="P125" s="103">
        <v>6</v>
      </c>
      <c r="Q125" s="102"/>
      <c r="R125" s="103">
        <v>115</v>
      </c>
      <c r="S125" s="103">
        <v>0</v>
      </c>
      <c r="T125" s="102">
        <v>0</v>
      </c>
      <c r="U125" s="103">
        <v>410</v>
      </c>
      <c r="V125" s="103">
        <v>8</v>
      </c>
    </row>
    <row r="126" spans="1:22" x14ac:dyDescent="0.25">
      <c r="A126" s="104" t="s">
        <v>1124</v>
      </c>
      <c r="B126" s="20" t="str">
        <f>VLOOKUP(A126,'Planning Periods'!$E$2:$N$540,10,FALSE)</f>
        <v>10/15/2013 - 10/15/2021</v>
      </c>
      <c r="C126" s="103">
        <v>2013</v>
      </c>
      <c r="D126" s="103" t="str">
        <f t="shared" si="1"/>
        <v>Azusa 2013</v>
      </c>
      <c r="E126" s="103">
        <v>198</v>
      </c>
      <c r="F126" s="101">
        <v>0</v>
      </c>
      <c r="G126" s="103">
        <v>0</v>
      </c>
      <c r="H126" s="103">
        <v>0</v>
      </c>
      <c r="I126" s="102"/>
      <c r="J126" s="103">
        <v>118</v>
      </c>
      <c r="K126" s="101">
        <v>0</v>
      </c>
      <c r="L126" s="103">
        <v>0</v>
      </c>
      <c r="M126" s="103">
        <v>0</v>
      </c>
      <c r="N126" s="102"/>
      <c r="O126" s="103">
        <v>127</v>
      </c>
      <c r="P126" s="103">
        <v>207</v>
      </c>
      <c r="Q126" s="102"/>
      <c r="R126" s="103">
        <v>336</v>
      </c>
      <c r="S126" s="103">
        <v>0</v>
      </c>
      <c r="T126" s="102">
        <v>0</v>
      </c>
      <c r="U126" s="103">
        <v>779</v>
      </c>
      <c r="V126" s="103">
        <v>207</v>
      </c>
    </row>
    <row r="127" spans="1:22" x14ac:dyDescent="0.25">
      <c r="A127" t="s">
        <v>1124</v>
      </c>
      <c r="B127" s="20" t="str">
        <f>VLOOKUP(A127,'Planning Periods'!$E$2:$N$540,10,FALSE)</f>
        <v>10/15/2013 - 10/15/2021</v>
      </c>
      <c r="C127" s="103">
        <v>2014</v>
      </c>
      <c r="D127" s="103" t="str">
        <f t="shared" si="1"/>
        <v>Azusa 2014</v>
      </c>
      <c r="E127" s="101">
        <v>198</v>
      </c>
      <c r="F127" s="101">
        <v>0</v>
      </c>
      <c r="G127" s="101">
        <v>0</v>
      </c>
      <c r="H127" s="101">
        <v>0</v>
      </c>
      <c r="I127" s="101">
        <v>0</v>
      </c>
      <c r="J127" s="101">
        <v>118</v>
      </c>
      <c r="K127" s="101">
        <v>0</v>
      </c>
      <c r="L127" s="101">
        <v>0</v>
      </c>
      <c r="M127" s="101">
        <v>0</v>
      </c>
      <c r="N127" s="101">
        <v>0</v>
      </c>
      <c r="O127" s="101">
        <v>127</v>
      </c>
      <c r="P127" s="101">
        <v>298</v>
      </c>
      <c r="Q127" s="101"/>
      <c r="R127" s="101">
        <v>336</v>
      </c>
      <c r="S127" s="101">
        <v>0</v>
      </c>
      <c r="T127" s="101">
        <v>0</v>
      </c>
      <c r="U127" s="101">
        <v>779</v>
      </c>
      <c r="V127" s="101">
        <v>298</v>
      </c>
    </row>
    <row r="128" spans="1:22" x14ac:dyDescent="0.25">
      <c r="A128" t="s">
        <v>1124</v>
      </c>
      <c r="B128" s="20" t="str">
        <f>VLOOKUP(A128,'Planning Periods'!$E$2:$N$540,10,FALSE)</f>
        <v>10/15/2013 - 10/15/2021</v>
      </c>
      <c r="C128" s="103">
        <v>2015</v>
      </c>
      <c r="D128" s="103"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25">
      <c r="A129" t="s">
        <v>1124</v>
      </c>
      <c r="B129" s="20" t="str">
        <f>VLOOKUP(A129,'Planning Periods'!$E$2:$N$540,10,FALSE)</f>
        <v>10/15/2013 - 10/15/2021</v>
      </c>
      <c r="C129" s="103">
        <v>2016</v>
      </c>
      <c r="D129" s="103"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25">
      <c r="A130" t="s">
        <v>1124</v>
      </c>
      <c r="B130" s="20" t="str">
        <f>VLOOKUP(A130,'Planning Periods'!$E$2:$N$540,10,FALSE)</f>
        <v>10/15/2013 - 10/15/2021</v>
      </c>
      <c r="C130" s="103">
        <v>2017</v>
      </c>
      <c r="D130" s="103"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25">
      <c r="A131" s="104" t="s">
        <v>1150</v>
      </c>
      <c r="B131" s="20" t="str">
        <f>VLOOKUP(A131,'Planning Periods'!$E$2:$N$540,10,FALSE)</f>
        <v>12/31/2015 - 12/31/2023</v>
      </c>
      <c r="C131" s="103">
        <v>2013</v>
      </c>
      <c r="D131" s="103" t="str">
        <f t="shared" si="1"/>
        <v>Bakersfield 2013</v>
      </c>
      <c r="E131" t="s">
        <v>1539</v>
      </c>
      <c r="F131" t="s">
        <v>1539</v>
      </c>
      <c r="G131" t="s">
        <v>1539</v>
      </c>
      <c r="H131" t="s">
        <v>1539</v>
      </c>
      <c r="J131" t="s">
        <v>1539</v>
      </c>
      <c r="K131" t="s">
        <v>1539</v>
      </c>
      <c r="L131" t="s">
        <v>1539</v>
      </c>
      <c r="M131" t="s">
        <v>1539</v>
      </c>
      <c r="O131" t="s">
        <v>1539</v>
      </c>
      <c r="P131" t="s">
        <v>1539</v>
      </c>
      <c r="R131" t="s">
        <v>1539</v>
      </c>
      <c r="S131" t="s">
        <v>1539</v>
      </c>
      <c r="T131" t="s">
        <v>1539</v>
      </c>
      <c r="U131" t="s">
        <v>1539</v>
      </c>
      <c r="V131" t="s">
        <v>1539</v>
      </c>
    </row>
    <row r="132" spans="1:22" x14ac:dyDescent="0.25">
      <c r="A132" s="104" t="s">
        <v>1150</v>
      </c>
      <c r="B132" s="20" t="str">
        <f>VLOOKUP(A132,'Planning Periods'!$E$2:$N$540,10,FALSE)</f>
        <v>12/31/2015 - 12/31/2023</v>
      </c>
      <c r="C132" s="103">
        <v>2014</v>
      </c>
      <c r="D132" s="103" t="str">
        <f t="shared" ref="D132:D203" si="2">CONCATENATE(A132," ",C132)</f>
        <v>Bakersfield 2014</v>
      </c>
      <c r="E132" t="s">
        <v>1539</v>
      </c>
      <c r="F132" t="s">
        <v>1539</v>
      </c>
      <c r="G132" t="s">
        <v>1539</v>
      </c>
      <c r="H132" t="s">
        <v>1539</v>
      </c>
      <c r="J132" t="s">
        <v>1539</v>
      </c>
      <c r="K132" t="s">
        <v>1539</v>
      </c>
      <c r="L132" t="s">
        <v>1539</v>
      </c>
      <c r="M132" t="s">
        <v>1539</v>
      </c>
      <c r="O132" t="s">
        <v>1539</v>
      </c>
      <c r="P132" t="s">
        <v>1539</v>
      </c>
      <c r="R132" t="s">
        <v>1539</v>
      </c>
      <c r="S132" t="s">
        <v>1539</v>
      </c>
      <c r="T132" t="s">
        <v>1539</v>
      </c>
      <c r="U132" t="s">
        <v>1539</v>
      </c>
      <c r="V132" t="s">
        <v>1539</v>
      </c>
    </row>
    <row r="133" spans="1:22" x14ac:dyDescent="0.25">
      <c r="A133" s="104" t="s">
        <v>1150</v>
      </c>
      <c r="B133" s="20" t="str">
        <f>VLOOKUP(A133,'Planning Periods'!$E$2:$N$540,10,FALSE)</f>
        <v>12/31/2015 - 12/31/2023</v>
      </c>
      <c r="C133" s="103">
        <v>2015</v>
      </c>
      <c r="D133" s="103" t="str">
        <f t="shared" si="2"/>
        <v>Bakersfield 2015</v>
      </c>
      <c r="E133" s="103" t="s">
        <v>1539</v>
      </c>
      <c r="F133" s="101" t="s">
        <v>1539</v>
      </c>
      <c r="G133" s="103" t="s">
        <v>1539</v>
      </c>
      <c r="H133" s="103" t="s">
        <v>1539</v>
      </c>
      <c r="I133" s="102"/>
      <c r="J133" s="103" t="s">
        <v>1539</v>
      </c>
      <c r="K133" s="101" t="s">
        <v>1539</v>
      </c>
      <c r="L133" s="103" t="s">
        <v>1539</v>
      </c>
      <c r="M133" s="103" t="s">
        <v>1539</v>
      </c>
      <c r="N133" s="102"/>
      <c r="O133" s="103" t="s">
        <v>1539</v>
      </c>
      <c r="P133" s="103" t="s">
        <v>1539</v>
      </c>
      <c r="Q133" s="102"/>
      <c r="R133" s="103" t="s">
        <v>1539</v>
      </c>
      <c r="S133" s="103" t="s">
        <v>1539</v>
      </c>
      <c r="T133" s="102" t="s">
        <v>1539</v>
      </c>
      <c r="U133" s="103" t="s">
        <v>1539</v>
      </c>
      <c r="V133" s="103" t="s">
        <v>1539</v>
      </c>
    </row>
    <row r="134" spans="1:22" x14ac:dyDescent="0.25">
      <c r="A134" s="104" t="s">
        <v>1150</v>
      </c>
      <c r="B134" s="20" t="str">
        <f>VLOOKUP(A134,'Planning Periods'!$E$2:$N$540,10,FALSE)</f>
        <v>12/31/2015 - 12/31/2023</v>
      </c>
      <c r="C134" s="103">
        <v>2016</v>
      </c>
      <c r="D134" s="103" t="str">
        <f t="shared" si="2"/>
        <v>Bakersfield 2016</v>
      </c>
      <c r="E134" s="103" t="s">
        <v>1539</v>
      </c>
      <c r="F134" s="101" t="s">
        <v>1539</v>
      </c>
      <c r="G134" s="103" t="s">
        <v>1539</v>
      </c>
      <c r="H134" s="103" t="s">
        <v>1539</v>
      </c>
      <c r="I134" s="102"/>
      <c r="J134" s="103" t="s">
        <v>1539</v>
      </c>
      <c r="K134" s="101" t="s">
        <v>1539</v>
      </c>
      <c r="L134" s="103" t="s">
        <v>1539</v>
      </c>
      <c r="M134" s="103" t="s">
        <v>1539</v>
      </c>
      <c r="N134" s="102"/>
      <c r="O134" s="103" t="s">
        <v>1539</v>
      </c>
      <c r="P134" s="103" t="s">
        <v>1539</v>
      </c>
      <c r="Q134" s="102"/>
      <c r="R134" s="103" t="s">
        <v>1539</v>
      </c>
      <c r="S134" s="103" t="s">
        <v>1539</v>
      </c>
      <c r="T134" s="102" t="s">
        <v>1539</v>
      </c>
      <c r="U134" s="103" t="s">
        <v>1539</v>
      </c>
      <c r="V134" s="103" t="s">
        <v>1539</v>
      </c>
    </row>
    <row r="135" spans="1:22" x14ac:dyDescent="0.25">
      <c r="A135" s="104" t="s">
        <v>1150</v>
      </c>
      <c r="B135" s="20" t="str">
        <f>VLOOKUP(A135,'Planning Periods'!$E$2:$N$540,10,FALSE)</f>
        <v>12/31/2015 - 12/31/2023</v>
      </c>
      <c r="C135" s="103">
        <v>2017</v>
      </c>
      <c r="D135" s="103" t="str">
        <f t="shared" si="2"/>
        <v>Bakersfield 2017</v>
      </c>
      <c r="E135" s="103">
        <v>9706</v>
      </c>
      <c r="F135" s="101">
        <v>182</v>
      </c>
      <c r="G135" s="103">
        <v>182</v>
      </c>
      <c r="H135" s="103">
        <v>0</v>
      </c>
      <c r="I135" s="102"/>
      <c r="J135" s="103">
        <v>5800</v>
      </c>
      <c r="K135" s="101">
        <v>76</v>
      </c>
      <c r="L135" s="103">
        <v>76</v>
      </c>
      <c r="M135" s="103">
        <v>0</v>
      </c>
      <c r="N135" s="102"/>
      <c r="O135" s="103">
        <v>6453</v>
      </c>
      <c r="P135" s="103">
        <v>4388</v>
      </c>
      <c r="Q135" s="102"/>
      <c r="R135" s="103">
        <v>14331</v>
      </c>
      <c r="S135" s="103">
        <v>3117</v>
      </c>
      <c r="T135" s="102">
        <v>0</v>
      </c>
      <c r="U135" s="103">
        <v>36290</v>
      </c>
      <c r="V135" s="103">
        <v>7763</v>
      </c>
    </row>
    <row r="136" spans="1:22" x14ac:dyDescent="0.25">
      <c r="A136" s="104" t="s">
        <v>1123</v>
      </c>
      <c r="B136" s="20" t="str">
        <f>VLOOKUP(A136,'Planning Periods'!$E$2:$N$540,10,FALSE)</f>
        <v>10/15/2013 - 10/15/2021</v>
      </c>
      <c r="C136" s="103">
        <v>2013</v>
      </c>
      <c r="D136" s="103" t="str">
        <f t="shared" si="2"/>
        <v>Baldwin Park 2013</v>
      </c>
      <c r="E136" s="103">
        <v>142</v>
      </c>
      <c r="F136" s="101">
        <v>0</v>
      </c>
      <c r="G136" s="103">
        <v>0</v>
      </c>
      <c r="H136" s="103">
        <v>0</v>
      </c>
      <c r="I136" s="102"/>
      <c r="J136" s="103">
        <v>83</v>
      </c>
      <c r="K136" s="101">
        <v>0</v>
      </c>
      <c r="L136" s="103">
        <v>0</v>
      </c>
      <c r="M136" s="103">
        <v>0</v>
      </c>
      <c r="N136" s="102"/>
      <c r="O136" s="103">
        <v>90</v>
      </c>
      <c r="P136" s="103">
        <v>0</v>
      </c>
      <c r="Q136" s="102"/>
      <c r="R136" s="103">
        <v>242</v>
      </c>
      <c r="S136" s="103">
        <v>0</v>
      </c>
      <c r="T136" s="102">
        <v>0</v>
      </c>
      <c r="U136" s="103">
        <v>557</v>
      </c>
      <c r="V136" s="103">
        <v>0</v>
      </c>
    </row>
    <row r="137" spans="1:22" x14ac:dyDescent="0.25">
      <c r="A137" s="104" t="s">
        <v>1123</v>
      </c>
      <c r="B137" s="20" t="str">
        <f>VLOOKUP(A137,'Planning Periods'!$E$2:$N$540,10,FALSE)</f>
        <v>10/15/2013 - 10/15/2021</v>
      </c>
      <c r="C137" s="103">
        <v>2014</v>
      </c>
      <c r="D137" s="103" t="str">
        <f t="shared" si="2"/>
        <v>Baldwin Park 2014</v>
      </c>
      <c r="E137" s="103">
        <v>142</v>
      </c>
      <c r="F137" s="101">
        <v>47</v>
      </c>
      <c r="G137" s="103">
        <v>47</v>
      </c>
      <c r="H137" s="103">
        <v>0</v>
      </c>
      <c r="I137" s="102"/>
      <c r="J137" s="103">
        <v>83</v>
      </c>
      <c r="K137" s="101">
        <v>16</v>
      </c>
      <c r="L137" s="103">
        <v>16</v>
      </c>
      <c r="M137" s="103">
        <v>0</v>
      </c>
      <c r="N137" s="102"/>
      <c r="O137" s="103">
        <v>90</v>
      </c>
      <c r="P137" s="103">
        <v>0</v>
      </c>
      <c r="Q137" s="102"/>
      <c r="R137" s="103">
        <v>242</v>
      </c>
      <c r="S137" s="103">
        <v>19</v>
      </c>
      <c r="T137" s="102">
        <v>0</v>
      </c>
      <c r="U137" s="103">
        <v>557</v>
      </c>
      <c r="V137" s="103">
        <v>82</v>
      </c>
    </row>
    <row r="138" spans="1:22" x14ac:dyDescent="0.25">
      <c r="A138" s="104" t="s">
        <v>1123</v>
      </c>
      <c r="B138" s="20" t="str">
        <f>VLOOKUP(A138,'Planning Periods'!$E$2:$N$540,10,FALSE)</f>
        <v>10/15/2013 - 10/15/2021</v>
      </c>
      <c r="C138" s="103">
        <v>2015</v>
      </c>
      <c r="D138" s="103" t="str">
        <f t="shared" si="2"/>
        <v>Baldwin Park 2015</v>
      </c>
      <c r="E138" s="103">
        <v>142</v>
      </c>
      <c r="F138" s="101">
        <v>0</v>
      </c>
      <c r="G138" s="103">
        <v>0</v>
      </c>
      <c r="H138" s="103">
        <v>0</v>
      </c>
      <c r="I138" s="102"/>
      <c r="J138" s="103">
        <v>83</v>
      </c>
      <c r="K138" s="101">
        <v>1</v>
      </c>
      <c r="L138" s="103">
        <v>1</v>
      </c>
      <c r="M138" s="103">
        <v>0</v>
      </c>
      <c r="N138" s="102"/>
      <c r="O138" s="103">
        <v>90</v>
      </c>
      <c r="P138" s="103">
        <v>0</v>
      </c>
      <c r="Q138" s="102"/>
      <c r="R138" s="103">
        <v>242</v>
      </c>
      <c r="S138" s="103">
        <v>21</v>
      </c>
      <c r="T138" s="102">
        <v>0</v>
      </c>
      <c r="U138" s="103">
        <v>557</v>
      </c>
      <c r="V138" s="103">
        <v>22</v>
      </c>
    </row>
    <row r="139" spans="1:22" x14ac:dyDescent="0.25">
      <c r="A139" s="104" t="s">
        <v>1123</v>
      </c>
      <c r="B139" s="20" t="str">
        <f>VLOOKUP(A139,'Planning Periods'!$E$2:$N$540,10,FALSE)</f>
        <v>10/15/2013 - 10/15/2021</v>
      </c>
      <c r="C139" s="103">
        <v>2016</v>
      </c>
      <c r="D139" s="103" t="str">
        <f t="shared" si="2"/>
        <v>Baldwin Park 2016</v>
      </c>
      <c r="E139" s="103">
        <v>142</v>
      </c>
      <c r="F139" s="101">
        <v>0</v>
      </c>
      <c r="G139" s="103">
        <v>0</v>
      </c>
      <c r="H139" s="103">
        <v>0</v>
      </c>
      <c r="I139" s="102"/>
      <c r="J139" s="103">
        <v>83</v>
      </c>
      <c r="K139" s="101">
        <v>0</v>
      </c>
      <c r="L139" s="103">
        <v>0</v>
      </c>
      <c r="M139" s="103">
        <v>0</v>
      </c>
      <c r="N139" s="102"/>
      <c r="O139" s="103">
        <v>90</v>
      </c>
      <c r="P139" s="103">
        <v>0</v>
      </c>
      <c r="Q139" s="102"/>
      <c r="R139" s="103">
        <v>242</v>
      </c>
      <c r="S139" s="103">
        <v>31</v>
      </c>
      <c r="T139" s="102">
        <v>0</v>
      </c>
      <c r="U139" s="103">
        <v>557</v>
      </c>
      <c r="V139" s="103">
        <v>31</v>
      </c>
    </row>
    <row r="140" spans="1:22" x14ac:dyDescent="0.25">
      <c r="A140" s="104" t="s">
        <v>1123</v>
      </c>
      <c r="B140" s="20" t="str">
        <f>VLOOKUP(A140,'Planning Periods'!$E$2:$N$540,10,FALSE)</f>
        <v>10/15/2013 - 10/15/2021</v>
      </c>
      <c r="C140" s="103">
        <v>2017</v>
      </c>
      <c r="D140" s="103" t="str">
        <f t="shared" si="2"/>
        <v>Baldwin Park 2017</v>
      </c>
      <c r="E140" s="103">
        <v>142</v>
      </c>
      <c r="F140" s="101">
        <v>0</v>
      </c>
      <c r="G140" s="103">
        <v>0</v>
      </c>
      <c r="H140" s="103">
        <v>0</v>
      </c>
      <c r="I140" s="102"/>
      <c r="J140" s="103">
        <v>83</v>
      </c>
      <c r="K140" s="101">
        <v>0</v>
      </c>
      <c r="L140" s="103">
        <v>0</v>
      </c>
      <c r="M140" s="103">
        <v>0</v>
      </c>
      <c r="N140" s="102"/>
      <c r="O140" s="103">
        <v>90</v>
      </c>
      <c r="P140" s="103">
        <v>1</v>
      </c>
      <c r="Q140" s="102"/>
      <c r="R140" s="103">
        <v>242</v>
      </c>
      <c r="S140" s="103">
        <v>56</v>
      </c>
      <c r="T140" s="102">
        <v>0</v>
      </c>
      <c r="U140" s="103">
        <v>557</v>
      </c>
      <c r="V140" s="103">
        <v>57</v>
      </c>
    </row>
    <row r="141" spans="1:22" x14ac:dyDescent="0.25">
      <c r="A141" s="104" t="s">
        <v>956</v>
      </c>
      <c r="B141" s="20" t="str">
        <f>VLOOKUP(A141,'Planning Periods'!$E$2:$N$540,10,FALSE)</f>
        <v>10/15/2013 - 10/15/2021</v>
      </c>
      <c r="C141" s="103">
        <v>2013</v>
      </c>
      <c r="D141" s="103" t="str">
        <f t="shared" si="2"/>
        <v>Banning 2013</v>
      </c>
      <c r="E141" s="103" t="s">
        <v>1539</v>
      </c>
      <c r="F141" s="101" t="s">
        <v>1539</v>
      </c>
      <c r="G141" s="103" t="s">
        <v>1539</v>
      </c>
      <c r="H141" s="103" t="s">
        <v>1539</v>
      </c>
      <c r="I141" s="102"/>
      <c r="J141" s="103" t="s">
        <v>1539</v>
      </c>
      <c r="K141" s="101" t="s">
        <v>1539</v>
      </c>
      <c r="L141" s="103" t="s">
        <v>1539</v>
      </c>
      <c r="M141" s="103" t="s">
        <v>1539</v>
      </c>
      <c r="N141" s="102"/>
      <c r="O141" s="103" t="s">
        <v>1539</v>
      </c>
      <c r="P141" s="103" t="s">
        <v>1539</v>
      </c>
      <c r="Q141" s="102"/>
      <c r="R141" s="103" t="s">
        <v>1539</v>
      </c>
      <c r="S141" s="103" t="s">
        <v>1539</v>
      </c>
      <c r="T141" s="102" t="s">
        <v>1539</v>
      </c>
      <c r="U141" s="103" t="s">
        <v>1539</v>
      </c>
      <c r="V141" s="103" t="s">
        <v>1539</v>
      </c>
    </row>
    <row r="142" spans="1:22" x14ac:dyDescent="0.25">
      <c r="A142" s="104" t="s">
        <v>956</v>
      </c>
      <c r="B142" s="20" t="str">
        <f>VLOOKUP(A142,'Planning Periods'!$E$2:$N$540,10,FALSE)</f>
        <v>10/15/2013 - 10/15/2021</v>
      </c>
      <c r="C142" s="103">
        <v>2014</v>
      </c>
      <c r="D142" s="103" t="str">
        <f t="shared" si="2"/>
        <v>Banning 2014</v>
      </c>
      <c r="E142" s="103">
        <v>872</v>
      </c>
      <c r="F142" s="101">
        <v>0</v>
      </c>
      <c r="G142" s="103">
        <v>0</v>
      </c>
      <c r="H142" s="103">
        <v>0</v>
      </c>
      <c r="I142" s="102"/>
      <c r="J142" s="103">
        <v>593</v>
      </c>
      <c r="K142" s="101">
        <v>0</v>
      </c>
      <c r="L142" s="103">
        <v>0</v>
      </c>
      <c r="M142" s="103">
        <v>0</v>
      </c>
      <c r="N142" s="102"/>
      <c r="O142" s="103">
        <v>685</v>
      </c>
      <c r="P142" s="103">
        <v>0</v>
      </c>
      <c r="Q142" s="102"/>
      <c r="R142" s="103">
        <v>1642</v>
      </c>
      <c r="S142" s="103">
        <v>0</v>
      </c>
      <c r="T142" s="102">
        <v>0</v>
      </c>
      <c r="U142" s="103">
        <v>3792</v>
      </c>
      <c r="V142" s="103">
        <v>0</v>
      </c>
    </row>
    <row r="143" spans="1:22" x14ac:dyDescent="0.25">
      <c r="A143" s="104" t="s">
        <v>956</v>
      </c>
      <c r="B143" s="20" t="str">
        <f>VLOOKUP(A143,'Planning Periods'!$E$2:$N$540,10,FALSE)</f>
        <v>10/15/2013 - 10/15/2021</v>
      </c>
      <c r="C143" s="103">
        <v>2015</v>
      </c>
      <c r="D143" s="103" t="str">
        <f t="shared" si="2"/>
        <v>Banning 2015</v>
      </c>
      <c r="E143" s="103">
        <v>872</v>
      </c>
      <c r="F143" s="101">
        <v>0</v>
      </c>
      <c r="G143" s="103">
        <v>0</v>
      </c>
      <c r="H143" s="103">
        <v>0</v>
      </c>
      <c r="I143" s="102"/>
      <c r="J143" s="103">
        <v>593</v>
      </c>
      <c r="K143" s="101">
        <v>0</v>
      </c>
      <c r="L143" s="103">
        <v>0</v>
      </c>
      <c r="M143" s="103">
        <v>0</v>
      </c>
      <c r="N143" s="102"/>
      <c r="O143" s="103">
        <v>685</v>
      </c>
      <c r="P143" s="103">
        <v>0</v>
      </c>
      <c r="Q143" s="102"/>
      <c r="R143" s="103">
        <v>1642</v>
      </c>
      <c r="S143" s="103">
        <v>0</v>
      </c>
      <c r="T143" s="102">
        <v>0</v>
      </c>
      <c r="U143" s="103">
        <v>3792</v>
      </c>
      <c r="V143" s="103">
        <v>0</v>
      </c>
    </row>
    <row r="144" spans="1:22" x14ac:dyDescent="0.25">
      <c r="A144" s="104" t="s">
        <v>956</v>
      </c>
      <c r="B144" s="20" t="str">
        <f>VLOOKUP(A144,'Planning Periods'!$E$2:$N$540,10,FALSE)</f>
        <v>10/15/2013 - 10/15/2021</v>
      </c>
      <c r="C144" s="103">
        <v>2016</v>
      </c>
      <c r="D144" s="103" t="str">
        <f t="shared" si="2"/>
        <v>Banning 2016</v>
      </c>
      <c r="E144" s="103">
        <v>872</v>
      </c>
      <c r="F144" s="101">
        <v>0</v>
      </c>
      <c r="G144" s="103">
        <v>0</v>
      </c>
      <c r="H144" s="103">
        <v>0</v>
      </c>
      <c r="I144" s="102"/>
      <c r="J144" s="103">
        <v>593</v>
      </c>
      <c r="K144" s="101">
        <v>0</v>
      </c>
      <c r="L144" s="103">
        <v>0</v>
      </c>
      <c r="M144" s="103">
        <v>0</v>
      </c>
      <c r="N144" s="102"/>
      <c r="O144" s="103">
        <v>685</v>
      </c>
      <c r="P144" s="103">
        <v>0</v>
      </c>
      <c r="Q144" s="102"/>
      <c r="R144" s="103">
        <v>1642</v>
      </c>
      <c r="S144" s="103">
        <v>0</v>
      </c>
      <c r="T144" s="102">
        <v>0</v>
      </c>
      <c r="U144" s="103">
        <v>3792</v>
      </c>
      <c r="V144" s="103">
        <v>0</v>
      </c>
    </row>
    <row r="145" spans="1:22" x14ac:dyDescent="0.25">
      <c r="A145" s="104" t="s">
        <v>956</v>
      </c>
      <c r="B145" s="20" t="str">
        <f>VLOOKUP(A145,'Planning Periods'!$E$2:$N$540,10,FALSE)</f>
        <v>10/15/2013 - 10/15/2021</v>
      </c>
      <c r="C145" s="103">
        <v>2017</v>
      </c>
      <c r="D145" s="103" t="str">
        <f t="shared" si="2"/>
        <v>Banning 2017</v>
      </c>
      <c r="E145" s="103">
        <v>872</v>
      </c>
      <c r="F145" s="101">
        <v>0</v>
      </c>
      <c r="G145" s="103">
        <v>0</v>
      </c>
      <c r="H145" s="103">
        <v>0</v>
      </c>
      <c r="I145" s="102"/>
      <c r="J145" s="103">
        <v>593</v>
      </c>
      <c r="K145" s="101">
        <v>0</v>
      </c>
      <c r="L145" s="103">
        <v>0</v>
      </c>
      <c r="M145" s="103">
        <v>0</v>
      </c>
      <c r="N145" s="102"/>
      <c r="O145" s="103">
        <v>685</v>
      </c>
      <c r="P145" s="103">
        <v>0</v>
      </c>
      <c r="Q145" s="102"/>
      <c r="R145" s="103">
        <v>1642</v>
      </c>
      <c r="S145" s="103">
        <v>0</v>
      </c>
      <c r="T145" s="102">
        <v>0</v>
      </c>
      <c r="U145" s="103">
        <v>3792</v>
      </c>
      <c r="V145" s="103">
        <v>0</v>
      </c>
    </row>
    <row r="146" spans="1:22" x14ac:dyDescent="0.25">
      <c r="A146" s="104" t="s">
        <v>921</v>
      </c>
      <c r="B146" s="20" t="str">
        <f>VLOOKUP(A146,'Planning Periods'!$E$2:$N$540,10,FALSE)</f>
        <v>10/15/2013 - 10/15/2021</v>
      </c>
      <c r="C146" s="103">
        <v>2013</v>
      </c>
      <c r="D146" s="103" t="str">
        <f t="shared" si="2"/>
        <v>Barstow 2013</v>
      </c>
      <c r="E146" s="103" t="s">
        <v>1539</v>
      </c>
      <c r="F146" s="101" t="s">
        <v>1539</v>
      </c>
      <c r="G146" s="103" t="s">
        <v>1539</v>
      </c>
      <c r="H146" s="103" t="s">
        <v>1539</v>
      </c>
      <c r="I146" s="102"/>
      <c r="J146" s="103" t="s">
        <v>1539</v>
      </c>
      <c r="K146" s="101" t="s">
        <v>1539</v>
      </c>
      <c r="L146" s="103" t="s">
        <v>1539</v>
      </c>
      <c r="M146" s="103" t="s">
        <v>1539</v>
      </c>
      <c r="N146" s="102"/>
      <c r="O146" s="103" t="s">
        <v>1539</v>
      </c>
      <c r="P146" s="103" t="s">
        <v>1539</v>
      </c>
      <c r="Q146" s="102"/>
      <c r="R146" s="103" t="s">
        <v>1539</v>
      </c>
      <c r="S146" s="103" t="s">
        <v>1539</v>
      </c>
      <c r="T146" s="102" t="s">
        <v>1539</v>
      </c>
      <c r="U146" s="103" t="s">
        <v>1539</v>
      </c>
      <c r="V146" s="103" t="s">
        <v>1539</v>
      </c>
    </row>
    <row r="147" spans="1:22" x14ac:dyDescent="0.25">
      <c r="A147" s="104" t="s">
        <v>921</v>
      </c>
      <c r="B147" s="20" t="str">
        <f>VLOOKUP(A147,'Planning Periods'!$E$2:$N$540,10,FALSE)</f>
        <v>10/15/2013 - 10/15/2021</v>
      </c>
      <c r="C147" s="103">
        <v>2014</v>
      </c>
      <c r="D147" s="103" t="str">
        <f t="shared" si="2"/>
        <v>Barstow 2014</v>
      </c>
      <c r="E147" s="103" t="s">
        <v>1539</v>
      </c>
      <c r="F147" s="101" t="s">
        <v>1539</v>
      </c>
      <c r="G147" s="103" t="s">
        <v>1539</v>
      </c>
      <c r="H147" s="103" t="s">
        <v>1539</v>
      </c>
      <c r="I147" s="102"/>
      <c r="J147" s="103" t="s">
        <v>1539</v>
      </c>
      <c r="K147" s="101" t="s">
        <v>1539</v>
      </c>
      <c r="L147" s="103" t="s">
        <v>1539</v>
      </c>
      <c r="M147" s="103" t="s">
        <v>1539</v>
      </c>
      <c r="N147" s="102"/>
      <c r="O147" s="103" t="s">
        <v>1539</v>
      </c>
      <c r="P147" s="103" t="s">
        <v>1539</v>
      </c>
      <c r="Q147" s="102"/>
      <c r="R147" s="103" t="s">
        <v>1539</v>
      </c>
      <c r="S147" s="103" t="s">
        <v>1539</v>
      </c>
      <c r="T147" s="102" t="s">
        <v>1539</v>
      </c>
      <c r="U147" s="103" t="s">
        <v>1539</v>
      </c>
      <c r="V147" s="103" t="s">
        <v>1539</v>
      </c>
    </row>
    <row r="148" spans="1:22" x14ac:dyDescent="0.25">
      <c r="A148" s="104" t="s">
        <v>921</v>
      </c>
      <c r="B148" s="20" t="str">
        <f>VLOOKUP(A148,'Planning Periods'!$E$2:$N$540,10,FALSE)</f>
        <v>10/15/2013 - 10/15/2021</v>
      </c>
      <c r="C148" s="103">
        <v>2015</v>
      </c>
      <c r="D148" s="103" t="str">
        <f t="shared" si="2"/>
        <v>Barstow 2015</v>
      </c>
      <c r="E148" s="103" t="s">
        <v>1539</v>
      </c>
      <c r="F148" s="101" t="s">
        <v>1539</v>
      </c>
      <c r="G148" s="103" t="s">
        <v>1539</v>
      </c>
      <c r="H148" s="103" t="s">
        <v>1539</v>
      </c>
      <c r="I148" s="102"/>
      <c r="J148" s="103" t="s">
        <v>1539</v>
      </c>
      <c r="K148" s="101" t="s">
        <v>1539</v>
      </c>
      <c r="L148" s="103" t="s">
        <v>1539</v>
      </c>
      <c r="M148" s="103" t="s">
        <v>1539</v>
      </c>
      <c r="N148" s="102"/>
      <c r="O148" s="103" t="s">
        <v>1539</v>
      </c>
      <c r="P148" s="103" t="s">
        <v>1539</v>
      </c>
      <c r="Q148" s="102"/>
      <c r="R148" s="103" t="s">
        <v>1539</v>
      </c>
      <c r="S148" s="103" t="s">
        <v>1539</v>
      </c>
      <c r="T148" s="102" t="s">
        <v>1539</v>
      </c>
      <c r="U148" s="103" t="s">
        <v>1539</v>
      </c>
      <c r="V148" s="103" t="s">
        <v>1539</v>
      </c>
    </row>
    <row r="149" spans="1:22" x14ac:dyDescent="0.25">
      <c r="A149" s="104" t="s">
        <v>921</v>
      </c>
      <c r="B149" s="20" t="str">
        <f>VLOOKUP(A149,'Planning Periods'!$E$2:$N$540,10,FALSE)</f>
        <v>10/15/2013 - 10/15/2021</v>
      </c>
      <c r="C149" s="103">
        <v>2016</v>
      </c>
      <c r="D149" s="103" t="str">
        <f t="shared" si="2"/>
        <v>Barstow 2016</v>
      </c>
      <c r="E149" s="103">
        <v>188</v>
      </c>
      <c r="F149" s="101">
        <v>0</v>
      </c>
      <c r="G149" s="103">
        <v>0</v>
      </c>
      <c r="H149" s="103">
        <v>0</v>
      </c>
      <c r="I149" s="102"/>
      <c r="J149" s="103">
        <v>138</v>
      </c>
      <c r="K149" s="101">
        <v>0</v>
      </c>
      <c r="L149" s="103">
        <v>0</v>
      </c>
      <c r="M149" s="103">
        <v>0</v>
      </c>
      <c r="N149" s="102"/>
      <c r="O149" s="103">
        <v>154</v>
      </c>
      <c r="P149" s="103">
        <v>0</v>
      </c>
      <c r="Q149" s="102"/>
      <c r="R149" s="103">
        <v>363</v>
      </c>
      <c r="S149" s="103">
        <v>0</v>
      </c>
      <c r="T149" s="102">
        <v>0</v>
      </c>
      <c r="U149" s="103">
        <v>843</v>
      </c>
      <c r="V149" s="103">
        <v>0</v>
      </c>
    </row>
    <row r="150" spans="1:22" x14ac:dyDescent="0.25">
      <c r="A150" s="104" t="s">
        <v>921</v>
      </c>
      <c r="B150" s="20" t="str">
        <f>VLOOKUP(A150,'Planning Periods'!$E$2:$N$540,10,FALSE)</f>
        <v>10/15/2013 - 10/15/2021</v>
      </c>
      <c r="C150" s="103">
        <v>2017</v>
      </c>
      <c r="D150" s="103" t="str">
        <f t="shared" si="2"/>
        <v>Barstow 2017</v>
      </c>
      <c r="E150" s="103">
        <v>188</v>
      </c>
      <c r="F150" s="101">
        <v>0</v>
      </c>
      <c r="G150" s="103">
        <v>0</v>
      </c>
      <c r="H150" s="103">
        <v>0</v>
      </c>
      <c r="I150" s="102"/>
      <c r="J150" s="103">
        <v>138</v>
      </c>
      <c r="K150" s="101">
        <v>0</v>
      </c>
      <c r="L150" s="103">
        <v>0</v>
      </c>
      <c r="M150" s="103">
        <v>0</v>
      </c>
      <c r="N150" s="102"/>
      <c r="O150" s="103">
        <v>154</v>
      </c>
      <c r="P150" s="103">
        <v>2</v>
      </c>
      <c r="Q150" s="102"/>
      <c r="R150" s="103">
        <v>363</v>
      </c>
      <c r="S150" s="103">
        <v>1</v>
      </c>
      <c r="T150" s="102">
        <v>0</v>
      </c>
      <c r="U150" s="103">
        <v>843</v>
      </c>
      <c r="V150" s="103">
        <v>3</v>
      </c>
    </row>
    <row r="151" spans="1:22" x14ac:dyDescent="0.25">
      <c r="A151" s="104" t="s">
        <v>955</v>
      </c>
      <c r="B151" s="20" t="str">
        <f>VLOOKUP(A151,'Planning Periods'!$E$2:$N$540,10,FALSE)</f>
        <v>10/15/2013 - 10/15/2021</v>
      </c>
      <c r="C151" s="103">
        <v>2013</v>
      </c>
      <c r="D151" s="103" t="str">
        <f t="shared" si="2"/>
        <v>Beaumont 2013</v>
      </c>
      <c r="E151" s="103" t="s">
        <v>1539</v>
      </c>
      <c r="F151" s="101" t="s">
        <v>1539</v>
      </c>
      <c r="G151" s="103" t="s">
        <v>1539</v>
      </c>
      <c r="H151" s="103" t="s">
        <v>1539</v>
      </c>
      <c r="I151" s="102"/>
      <c r="J151" s="103" t="s">
        <v>1539</v>
      </c>
      <c r="K151" s="101" t="s">
        <v>1539</v>
      </c>
      <c r="L151" s="103" t="s">
        <v>1539</v>
      </c>
      <c r="M151" s="103" t="s">
        <v>1539</v>
      </c>
      <c r="N151" s="102"/>
      <c r="O151" s="103" t="s">
        <v>1539</v>
      </c>
      <c r="P151" s="103" t="s">
        <v>1539</v>
      </c>
      <c r="Q151" s="102"/>
      <c r="R151" s="103" t="s">
        <v>1539</v>
      </c>
      <c r="S151" s="103" t="s">
        <v>1539</v>
      </c>
      <c r="T151" s="102" t="s">
        <v>1539</v>
      </c>
      <c r="U151" s="103" t="s">
        <v>1539</v>
      </c>
      <c r="V151" s="103" t="s">
        <v>1539</v>
      </c>
    </row>
    <row r="152" spans="1:22" x14ac:dyDescent="0.25">
      <c r="A152" s="104" t="s">
        <v>955</v>
      </c>
      <c r="B152" s="20" t="str">
        <f>VLOOKUP(A152,'Planning Periods'!$E$2:$N$540,10,FALSE)</f>
        <v>10/15/2013 - 10/15/2021</v>
      </c>
      <c r="C152" s="103">
        <v>2014</v>
      </c>
      <c r="D152" s="103" t="str">
        <f t="shared" si="2"/>
        <v>Beaumont 2014</v>
      </c>
      <c r="E152" s="103" t="s">
        <v>1539</v>
      </c>
      <c r="F152" s="101" t="s">
        <v>1539</v>
      </c>
      <c r="G152" s="103" t="s">
        <v>1539</v>
      </c>
      <c r="H152" s="103" t="s">
        <v>1539</v>
      </c>
      <c r="I152" s="102"/>
      <c r="J152" s="103" t="s">
        <v>1539</v>
      </c>
      <c r="K152" s="101" t="s">
        <v>1539</v>
      </c>
      <c r="L152" s="103" t="s">
        <v>1539</v>
      </c>
      <c r="M152" s="103" t="s">
        <v>1539</v>
      </c>
      <c r="N152" s="102"/>
      <c r="O152" s="103" t="s">
        <v>1539</v>
      </c>
      <c r="P152" s="103" t="s">
        <v>1539</v>
      </c>
      <c r="Q152" s="102"/>
      <c r="R152" s="103" t="s">
        <v>1539</v>
      </c>
      <c r="S152" s="103" t="s">
        <v>1539</v>
      </c>
      <c r="T152" s="102" t="s">
        <v>1539</v>
      </c>
      <c r="U152" s="103" t="s">
        <v>1539</v>
      </c>
      <c r="V152" s="103" t="s">
        <v>1539</v>
      </c>
    </row>
    <row r="153" spans="1:22" x14ac:dyDescent="0.25">
      <c r="A153" s="104" t="s">
        <v>955</v>
      </c>
      <c r="B153" s="20" t="str">
        <f>VLOOKUP(A153,'Planning Periods'!$E$2:$N$540,10,FALSE)</f>
        <v>10/15/2013 - 10/15/2021</v>
      </c>
      <c r="C153" s="103">
        <v>2015</v>
      </c>
      <c r="D153" s="103" t="str">
        <f t="shared" si="2"/>
        <v>Beaumont 2015</v>
      </c>
      <c r="E153" s="103" t="s">
        <v>1539</v>
      </c>
      <c r="F153" s="101" t="s">
        <v>1539</v>
      </c>
      <c r="G153" s="103" t="s">
        <v>1539</v>
      </c>
      <c r="H153" s="103" t="s">
        <v>1539</v>
      </c>
      <c r="I153" s="102"/>
      <c r="J153" s="103" t="s">
        <v>1539</v>
      </c>
      <c r="K153" s="101" t="s">
        <v>1539</v>
      </c>
      <c r="L153" s="103" t="s">
        <v>1539</v>
      </c>
      <c r="M153" s="103" t="s">
        <v>1539</v>
      </c>
      <c r="N153" s="102"/>
      <c r="O153" s="103" t="s">
        <v>1539</v>
      </c>
      <c r="P153" s="103" t="s">
        <v>1539</v>
      </c>
      <c r="Q153" s="102"/>
      <c r="R153" s="103" t="s">
        <v>1539</v>
      </c>
      <c r="S153" s="103" t="s">
        <v>1539</v>
      </c>
      <c r="T153" s="102" t="s">
        <v>1539</v>
      </c>
      <c r="U153" s="103" t="s">
        <v>1539</v>
      </c>
      <c r="V153" s="103" t="s">
        <v>1539</v>
      </c>
    </row>
    <row r="154" spans="1:22" x14ac:dyDescent="0.25">
      <c r="A154" s="104" t="s">
        <v>955</v>
      </c>
      <c r="B154" s="20" t="str">
        <f>VLOOKUP(A154,'Planning Periods'!$E$2:$N$540,10,FALSE)</f>
        <v>10/15/2013 - 10/15/2021</v>
      </c>
      <c r="C154" s="103">
        <v>2016</v>
      </c>
      <c r="D154" s="103" t="str">
        <f t="shared" si="2"/>
        <v>Beaumont 2016</v>
      </c>
      <c r="E154" s="103" t="s">
        <v>1539</v>
      </c>
      <c r="F154" s="101" t="s">
        <v>1539</v>
      </c>
      <c r="G154" s="103" t="s">
        <v>1539</v>
      </c>
      <c r="H154" s="103" t="s">
        <v>1539</v>
      </c>
      <c r="I154" s="102"/>
      <c r="J154" s="103" t="s">
        <v>1539</v>
      </c>
      <c r="K154" s="101" t="s">
        <v>1539</v>
      </c>
      <c r="L154" s="103" t="s">
        <v>1539</v>
      </c>
      <c r="M154" s="103" t="s">
        <v>1539</v>
      </c>
      <c r="N154" s="102"/>
      <c r="O154" s="103" t="s">
        <v>1539</v>
      </c>
      <c r="P154" s="103" t="s">
        <v>1539</v>
      </c>
      <c r="Q154" s="102"/>
      <c r="R154" s="103" t="s">
        <v>1539</v>
      </c>
      <c r="S154" s="103" t="s">
        <v>1539</v>
      </c>
      <c r="T154" s="102" t="s">
        <v>1539</v>
      </c>
      <c r="U154" s="103" t="s">
        <v>1539</v>
      </c>
      <c r="V154" s="103" t="s">
        <v>1539</v>
      </c>
    </row>
    <row r="155" spans="1:22" x14ac:dyDescent="0.25">
      <c r="A155" s="104" t="s">
        <v>955</v>
      </c>
      <c r="B155" s="20" t="str">
        <f>VLOOKUP(A155,'Planning Periods'!$E$2:$N$540,10,FALSE)</f>
        <v>10/15/2013 - 10/15/2021</v>
      </c>
      <c r="C155" s="103">
        <v>2017</v>
      </c>
      <c r="D155" s="103" t="str">
        <f t="shared" si="2"/>
        <v>Beaumont 2017</v>
      </c>
      <c r="E155" s="103">
        <v>1267</v>
      </c>
      <c r="F155" s="101">
        <v>0</v>
      </c>
      <c r="G155" s="103">
        <v>0</v>
      </c>
      <c r="H155" s="103">
        <v>0</v>
      </c>
      <c r="I155" s="102"/>
      <c r="J155" s="103">
        <v>854</v>
      </c>
      <c r="K155" s="101">
        <v>0</v>
      </c>
      <c r="L155" s="103">
        <v>0</v>
      </c>
      <c r="M155" s="103">
        <v>0</v>
      </c>
      <c r="N155" s="102"/>
      <c r="O155" s="103">
        <v>969</v>
      </c>
      <c r="P155" s="103">
        <v>323</v>
      </c>
      <c r="Q155" s="102"/>
      <c r="R155" s="103">
        <v>2160</v>
      </c>
      <c r="S155" s="103">
        <v>423</v>
      </c>
      <c r="T155" s="102">
        <v>0</v>
      </c>
      <c r="U155" s="103">
        <v>5250</v>
      </c>
      <c r="V155" s="103">
        <v>746</v>
      </c>
    </row>
    <row r="156" spans="1:22" x14ac:dyDescent="0.25">
      <c r="A156" s="104" t="s">
        <v>1122</v>
      </c>
      <c r="B156" s="20" t="str">
        <f>VLOOKUP(A156,'Planning Periods'!$E$2:$N$540,10,FALSE)</f>
        <v>10/15/2013 - 10/15/2021</v>
      </c>
      <c r="C156" s="103">
        <v>2013</v>
      </c>
      <c r="D156" s="103" t="str">
        <f t="shared" si="2"/>
        <v>Bell 2013</v>
      </c>
      <c r="E156" s="103">
        <v>11</v>
      </c>
      <c r="F156" s="101">
        <v>0</v>
      </c>
      <c r="G156" s="103">
        <v>0</v>
      </c>
      <c r="H156" s="103">
        <v>0</v>
      </c>
      <c r="I156" s="102"/>
      <c r="J156" s="103">
        <v>7</v>
      </c>
      <c r="K156" s="101">
        <v>0</v>
      </c>
      <c r="L156" s="103">
        <v>0</v>
      </c>
      <c r="M156" s="103">
        <v>0</v>
      </c>
      <c r="N156" s="102"/>
      <c r="O156" s="103">
        <v>8</v>
      </c>
      <c r="P156" s="103">
        <v>0</v>
      </c>
      <c r="Q156" s="102"/>
      <c r="R156" s="103">
        <v>21</v>
      </c>
      <c r="S156" s="103">
        <v>0</v>
      </c>
      <c r="T156" s="102">
        <v>0</v>
      </c>
      <c r="U156" s="103">
        <v>47</v>
      </c>
      <c r="V156" s="103">
        <v>0</v>
      </c>
    </row>
    <row r="157" spans="1:22" x14ac:dyDescent="0.25">
      <c r="A157" s="104" t="s">
        <v>1122</v>
      </c>
      <c r="B157" s="20" t="str">
        <f>VLOOKUP(A157,'Planning Periods'!$E$2:$N$540,10,FALSE)</f>
        <v>10/15/2013 - 10/15/2021</v>
      </c>
      <c r="C157" s="103">
        <v>2014</v>
      </c>
      <c r="D157" s="103" t="str">
        <f t="shared" si="2"/>
        <v>Bell 2014</v>
      </c>
      <c r="E157" s="103">
        <v>11</v>
      </c>
      <c r="F157" s="101">
        <v>0</v>
      </c>
      <c r="G157" s="103">
        <v>0</v>
      </c>
      <c r="H157" s="103">
        <v>0</v>
      </c>
      <c r="I157" s="102"/>
      <c r="J157" s="103">
        <v>7</v>
      </c>
      <c r="K157" s="101">
        <v>0</v>
      </c>
      <c r="L157" s="103">
        <v>0</v>
      </c>
      <c r="M157" s="103">
        <v>0</v>
      </c>
      <c r="N157" s="102"/>
      <c r="O157" s="103">
        <v>8</v>
      </c>
      <c r="P157" s="103">
        <v>0</v>
      </c>
      <c r="Q157" s="102"/>
      <c r="R157" s="103">
        <v>21</v>
      </c>
      <c r="S157" s="103">
        <v>0</v>
      </c>
      <c r="T157" s="102">
        <v>0</v>
      </c>
      <c r="U157" s="103">
        <v>47</v>
      </c>
      <c r="V157" s="103">
        <v>0</v>
      </c>
    </row>
    <row r="158" spans="1:22" x14ac:dyDescent="0.25">
      <c r="A158" s="104" t="s">
        <v>1122</v>
      </c>
      <c r="B158" s="20" t="str">
        <f>VLOOKUP(A158,'Planning Periods'!$E$2:$N$540,10,FALSE)</f>
        <v>10/15/2013 - 10/15/2021</v>
      </c>
      <c r="C158" s="103">
        <v>2015</v>
      </c>
      <c r="D158" s="103" t="str">
        <f t="shared" si="2"/>
        <v>Bell 2015</v>
      </c>
      <c r="E158" s="103">
        <v>11</v>
      </c>
      <c r="F158" s="101">
        <v>0</v>
      </c>
      <c r="G158" s="103">
        <v>0</v>
      </c>
      <c r="H158" s="103">
        <v>0</v>
      </c>
      <c r="I158" s="102"/>
      <c r="J158" s="103">
        <v>7</v>
      </c>
      <c r="K158" s="101">
        <v>0</v>
      </c>
      <c r="L158" s="103">
        <v>0</v>
      </c>
      <c r="M158" s="103">
        <v>0</v>
      </c>
      <c r="N158" s="102"/>
      <c r="O158" s="103">
        <v>8</v>
      </c>
      <c r="P158" s="103">
        <v>3</v>
      </c>
      <c r="Q158" s="102"/>
      <c r="R158" s="103">
        <v>21</v>
      </c>
      <c r="S158" s="103">
        <v>0</v>
      </c>
      <c r="T158" s="102">
        <v>0</v>
      </c>
      <c r="U158" s="103">
        <v>47</v>
      </c>
      <c r="V158" s="103">
        <v>3</v>
      </c>
    </row>
    <row r="159" spans="1:22" x14ac:dyDescent="0.25">
      <c r="A159" s="104" t="s">
        <v>1122</v>
      </c>
      <c r="B159" s="20" t="str">
        <f>VLOOKUP(A159,'Planning Periods'!$E$2:$N$540,10,FALSE)</f>
        <v>10/15/2013 - 10/15/2021</v>
      </c>
      <c r="C159" s="103">
        <v>2016</v>
      </c>
      <c r="D159" s="103" t="str">
        <f t="shared" si="2"/>
        <v>Bell 2016</v>
      </c>
      <c r="E159" s="103">
        <v>11</v>
      </c>
      <c r="F159" s="101">
        <v>0</v>
      </c>
      <c r="G159" s="103">
        <v>0</v>
      </c>
      <c r="H159" s="103">
        <v>0</v>
      </c>
      <c r="I159" s="102"/>
      <c r="J159" s="103">
        <v>7</v>
      </c>
      <c r="K159" s="101">
        <v>0</v>
      </c>
      <c r="L159" s="103">
        <v>0</v>
      </c>
      <c r="M159" s="103">
        <v>0</v>
      </c>
      <c r="N159" s="102"/>
      <c r="O159" s="103">
        <v>8</v>
      </c>
      <c r="P159" s="103">
        <v>0</v>
      </c>
      <c r="Q159" s="102"/>
      <c r="R159" s="103">
        <v>21</v>
      </c>
      <c r="S159" s="103">
        <v>10</v>
      </c>
      <c r="T159" s="102">
        <v>0</v>
      </c>
      <c r="U159" s="103">
        <v>47</v>
      </c>
      <c r="V159" s="103">
        <v>10</v>
      </c>
    </row>
    <row r="160" spans="1:22" x14ac:dyDescent="0.25">
      <c r="A160" s="104" t="s">
        <v>1122</v>
      </c>
      <c r="B160" s="20" t="str">
        <f>VLOOKUP(A160,'Planning Periods'!$E$2:$N$540,10,FALSE)</f>
        <v>10/15/2013 - 10/15/2021</v>
      </c>
      <c r="C160" s="103">
        <v>2017</v>
      </c>
      <c r="D160" s="103" t="str">
        <f t="shared" si="2"/>
        <v>Bell 2017</v>
      </c>
      <c r="E160" s="103">
        <v>11</v>
      </c>
      <c r="F160" s="101">
        <v>65</v>
      </c>
      <c r="G160" s="103">
        <v>65</v>
      </c>
      <c r="H160" s="103">
        <v>0</v>
      </c>
      <c r="I160" s="102"/>
      <c r="J160" s="103">
        <v>7</v>
      </c>
      <c r="K160" s="101">
        <v>0</v>
      </c>
      <c r="L160" s="103">
        <v>0</v>
      </c>
      <c r="M160" s="103">
        <v>0</v>
      </c>
      <c r="N160" s="102"/>
      <c r="O160" s="103">
        <v>8</v>
      </c>
      <c r="P160" s="103">
        <v>0</v>
      </c>
      <c r="Q160" s="102"/>
      <c r="R160" s="103">
        <v>21</v>
      </c>
      <c r="S160" s="103">
        <v>62</v>
      </c>
      <c r="T160" s="102">
        <v>0</v>
      </c>
      <c r="U160" s="103">
        <v>47</v>
      </c>
      <c r="V160" s="103">
        <v>127</v>
      </c>
    </row>
    <row r="161" spans="1:22" x14ac:dyDescent="0.25">
      <c r="A161" s="104" t="s">
        <v>1121</v>
      </c>
      <c r="B161" s="20" t="str">
        <f>VLOOKUP(A161,'Planning Periods'!$E$2:$N$540,10,FALSE)</f>
        <v>10/15/2013 - 10/15/2021</v>
      </c>
      <c r="C161" s="103">
        <v>2013</v>
      </c>
      <c r="D161" s="103" t="str">
        <f t="shared" si="2"/>
        <v>Bell Gardens 2013</v>
      </c>
      <c r="E161" s="103">
        <v>11</v>
      </c>
      <c r="F161" s="101">
        <v>0</v>
      </c>
      <c r="G161" s="103">
        <v>0</v>
      </c>
      <c r="H161" s="103">
        <v>0</v>
      </c>
      <c r="I161" s="102"/>
      <c r="J161" s="103">
        <v>7</v>
      </c>
      <c r="K161" s="101">
        <v>0</v>
      </c>
      <c r="L161" s="103">
        <v>0</v>
      </c>
      <c r="M161" s="103">
        <v>0</v>
      </c>
      <c r="N161" s="102"/>
      <c r="O161" s="103">
        <v>8</v>
      </c>
      <c r="P161" s="103">
        <v>2</v>
      </c>
      <c r="Q161" s="102"/>
      <c r="R161" s="103">
        <v>20</v>
      </c>
      <c r="S161" s="103">
        <v>0</v>
      </c>
      <c r="T161" s="102">
        <v>0</v>
      </c>
      <c r="U161" s="103">
        <v>46</v>
      </c>
      <c r="V161" s="103">
        <v>2</v>
      </c>
    </row>
    <row r="162" spans="1:22" x14ac:dyDescent="0.25">
      <c r="A162" s="104" t="s">
        <v>1121</v>
      </c>
      <c r="B162" s="20" t="str">
        <f>VLOOKUP(A162,'Planning Periods'!$E$2:$N$540,10,FALSE)</f>
        <v>10/15/2013 - 10/15/2021</v>
      </c>
      <c r="C162" s="103">
        <v>2014</v>
      </c>
      <c r="D162" s="103" t="str">
        <f t="shared" si="2"/>
        <v>Bell Gardens 2014</v>
      </c>
      <c r="E162" s="103">
        <v>11</v>
      </c>
      <c r="F162" s="101">
        <v>0</v>
      </c>
      <c r="G162" s="103">
        <v>0</v>
      </c>
      <c r="H162" s="103">
        <v>0</v>
      </c>
      <c r="I162" s="102"/>
      <c r="J162" s="103">
        <v>7</v>
      </c>
      <c r="K162" s="101">
        <v>0</v>
      </c>
      <c r="L162" s="103">
        <v>0</v>
      </c>
      <c r="M162" s="103">
        <v>0</v>
      </c>
      <c r="N162" s="102"/>
      <c r="O162" s="103">
        <v>8</v>
      </c>
      <c r="P162" s="103">
        <v>4</v>
      </c>
      <c r="Q162" s="102"/>
      <c r="R162" s="103">
        <v>20</v>
      </c>
      <c r="S162" s="103">
        <v>2</v>
      </c>
      <c r="T162" s="102">
        <v>0</v>
      </c>
      <c r="U162" s="103">
        <v>46</v>
      </c>
      <c r="V162" s="103">
        <v>6</v>
      </c>
    </row>
    <row r="163" spans="1:22" x14ac:dyDescent="0.25">
      <c r="A163" s="104" t="s">
        <v>1121</v>
      </c>
      <c r="B163" s="20" t="str">
        <f>VLOOKUP(A163,'Planning Periods'!$E$2:$N$540,10,FALSE)</f>
        <v>10/15/2013 - 10/15/2021</v>
      </c>
      <c r="C163" s="103">
        <v>2015</v>
      </c>
      <c r="D163" s="103" t="str">
        <f t="shared" si="2"/>
        <v>Bell Gardens 2015</v>
      </c>
      <c r="E163" s="103">
        <v>11</v>
      </c>
      <c r="F163" s="101">
        <v>0</v>
      </c>
      <c r="G163" s="103">
        <v>0</v>
      </c>
      <c r="H163" s="103">
        <v>0</v>
      </c>
      <c r="I163" s="102"/>
      <c r="J163" s="103">
        <v>7</v>
      </c>
      <c r="K163" s="101">
        <v>0</v>
      </c>
      <c r="L163" s="103">
        <v>0</v>
      </c>
      <c r="M163" s="103">
        <v>0</v>
      </c>
      <c r="N163" s="102"/>
      <c r="O163" s="103">
        <v>8</v>
      </c>
      <c r="P163" s="103">
        <v>1</v>
      </c>
      <c r="Q163" s="102"/>
      <c r="R163" s="103">
        <v>20</v>
      </c>
      <c r="S163" s="103">
        <v>3</v>
      </c>
      <c r="T163" s="102">
        <v>0</v>
      </c>
      <c r="U163" s="103">
        <v>46</v>
      </c>
      <c r="V163" s="103">
        <v>4</v>
      </c>
    </row>
    <row r="164" spans="1:22" x14ac:dyDescent="0.25">
      <c r="A164" s="104" t="s">
        <v>1121</v>
      </c>
      <c r="B164" s="20" t="str">
        <f>VLOOKUP(A164,'Planning Periods'!$E$2:$N$540,10,FALSE)</f>
        <v>10/15/2013 - 10/15/2021</v>
      </c>
      <c r="C164" s="103">
        <v>2016</v>
      </c>
      <c r="D164" s="103" t="str">
        <f t="shared" si="2"/>
        <v>Bell Gardens 2016</v>
      </c>
      <c r="E164" s="103">
        <v>11</v>
      </c>
      <c r="F164" s="101">
        <v>0</v>
      </c>
      <c r="G164" s="103">
        <v>0</v>
      </c>
      <c r="H164" s="103">
        <v>0</v>
      </c>
      <c r="I164" s="102"/>
      <c r="J164" s="103">
        <v>7</v>
      </c>
      <c r="K164" s="101">
        <v>0</v>
      </c>
      <c r="L164" s="103">
        <v>0</v>
      </c>
      <c r="M164" s="103">
        <v>0</v>
      </c>
      <c r="N164" s="102"/>
      <c r="O164" s="103">
        <v>8</v>
      </c>
      <c r="P164" s="103">
        <v>0</v>
      </c>
      <c r="Q164" s="102"/>
      <c r="R164" s="103">
        <v>20</v>
      </c>
      <c r="S164" s="103">
        <v>5</v>
      </c>
      <c r="T164" s="102">
        <v>0</v>
      </c>
      <c r="U164" s="103">
        <v>46</v>
      </c>
      <c r="V164" s="103">
        <v>5</v>
      </c>
    </row>
    <row r="165" spans="1:22" x14ac:dyDescent="0.25">
      <c r="A165" s="104" t="s">
        <v>1121</v>
      </c>
      <c r="B165" s="20" t="str">
        <f>VLOOKUP(A165,'Planning Periods'!$E$2:$N$540,10,FALSE)</f>
        <v>10/15/2013 - 10/15/2021</v>
      </c>
      <c r="C165" s="103">
        <v>2017</v>
      </c>
      <c r="D165" s="103" t="str">
        <f t="shared" si="2"/>
        <v>Bell Gardens 2017</v>
      </c>
      <c r="E165" s="103">
        <v>11</v>
      </c>
      <c r="F165" s="101">
        <v>0</v>
      </c>
      <c r="G165" s="103">
        <v>0</v>
      </c>
      <c r="H165" s="103">
        <v>0</v>
      </c>
      <c r="I165" s="102"/>
      <c r="J165" s="103">
        <v>7</v>
      </c>
      <c r="K165" s="101">
        <v>0</v>
      </c>
      <c r="L165" s="103">
        <v>0</v>
      </c>
      <c r="M165" s="103">
        <v>0</v>
      </c>
      <c r="N165" s="102"/>
      <c r="O165" s="103">
        <v>8</v>
      </c>
      <c r="P165" s="103">
        <v>5</v>
      </c>
      <c r="Q165" s="102"/>
      <c r="R165" s="103">
        <v>20</v>
      </c>
      <c r="S165" s="103">
        <v>7</v>
      </c>
      <c r="T165" s="102">
        <v>0</v>
      </c>
      <c r="U165" s="103">
        <v>46</v>
      </c>
      <c r="V165" s="103">
        <v>12</v>
      </c>
    </row>
    <row r="166" spans="1:22" x14ac:dyDescent="0.25">
      <c r="A166" s="104" t="s">
        <v>1120</v>
      </c>
      <c r="B166" s="20"/>
      <c r="C166" s="103">
        <v>2013</v>
      </c>
      <c r="D166" s="103" t="str">
        <f t="shared" si="2"/>
        <v>Bellflower 2013</v>
      </c>
      <c r="E166" s="103">
        <v>1</v>
      </c>
      <c r="F166" s="101">
        <v>1</v>
      </c>
      <c r="G166" s="103">
        <v>1</v>
      </c>
      <c r="H166" s="103">
        <v>0</v>
      </c>
      <c r="I166" s="102"/>
      <c r="J166" s="103">
        <v>1</v>
      </c>
      <c r="K166" s="101">
        <v>10</v>
      </c>
      <c r="L166" s="103">
        <v>10</v>
      </c>
      <c r="M166" s="103">
        <v>0</v>
      </c>
      <c r="N166" s="102"/>
      <c r="O166" s="103">
        <v>0</v>
      </c>
      <c r="P166" s="103">
        <v>0</v>
      </c>
      <c r="Q166" s="102"/>
      <c r="R166" s="103">
        <v>0</v>
      </c>
      <c r="S166" s="103">
        <v>53</v>
      </c>
      <c r="T166" s="102">
        <v>0</v>
      </c>
      <c r="U166" s="103">
        <v>2</v>
      </c>
      <c r="V166" s="103">
        <v>64</v>
      </c>
    </row>
    <row r="167" spans="1:22" x14ac:dyDescent="0.25">
      <c r="A167" s="104" t="s">
        <v>1120</v>
      </c>
      <c r="B167" s="20" t="str">
        <f>VLOOKUP(A167,'Planning Periods'!$E$2:$N$540,10,FALSE)</f>
        <v>10/15/2013 - 10/15/2021</v>
      </c>
      <c r="C167" s="103">
        <v>2014</v>
      </c>
      <c r="D167" s="103" t="str">
        <f t="shared" si="2"/>
        <v>Bellflower 2014</v>
      </c>
      <c r="E167" s="103">
        <v>1</v>
      </c>
      <c r="F167" s="101">
        <v>0</v>
      </c>
      <c r="G167" s="103">
        <v>0</v>
      </c>
      <c r="H167" s="103">
        <v>0</v>
      </c>
      <c r="I167" s="102"/>
      <c r="J167" s="103">
        <v>1</v>
      </c>
      <c r="K167" s="101">
        <v>0</v>
      </c>
      <c r="L167" s="103">
        <v>0</v>
      </c>
      <c r="M167" s="103">
        <v>0</v>
      </c>
      <c r="N167" s="102"/>
      <c r="O167" s="103">
        <v>0</v>
      </c>
      <c r="P167" s="103">
        <v>0</v>
      </c>
      <c r="Q167" s="102"/>
      <c r="R167" s="103">
        <v>0</v>
      </c>
      <c r="S167" s="103">
        <v>67</v>
      </c>
      <c r="T167" s="102">
        <v>0</v>
      </c>
      <c r="U167" s="103">
        <v>2</v>
      </c>
      <c r="V167" s="103">
        <v>67</v>
      </c>
    </row>
    <row r="168" spans="1:22" x14ac:dyDescent="0.25">
      <c r="A168" s="104" t="s">
        <v>1120</v>
      </c>
      <c r="B168" s="20" t="str">
        <f>VLOOKUP(A168,'Planning Periods'!$E$2:$N$540,10,FALSE)</f>
        <v>10/15/2013 - 10/15/2021</v>
      </c>
      <c r="C168" s="103">
        <v>2015</v>
      </c>
      <c r="D168" s="103" t="str">
        <f t="shared" si="2"/>
        <v>Bellflower 2015</v>
      </c>
      <c r="E168" s="103">
        <v>1</v>
      </c>
      <c r="F168" s="101">
        <v>0</v>
      </c>
      <c r="G168" s="103">
        <v>0</v>
      </c>
      <c r="H168" s="103">
        <v>0</v>
      </c>
      <c r="I168" s="102"/>
      <c r="J168" s="103">
        <v>1</v>
      </c>
      <c r="K168" s="101">
        <v>0</v>
      </c>
      <c r="L168" s="103">
        <v>0</v>
      </c>
      <c r="M168" s="103">
        <v>0</v>
      </c>
      <c r="N168" s="102"/>
      <c r="O168" s="103">
        <v>0</v>
      </c>
      <c r="P168" s="103">
        <v>0</v>
      </c>
      <c r="Q168" s="102"/>
      <c r="R168" s="103">
        <v>0</v>
      </c>
      <c r="S168" s="103">
        <v>3</v>
      </c>
      <c r="T168" s="102">
        <v>0</v>
      </c>
      <c r="U168" s="103">
        <v>2</v>
      </c>
      <c r="V168" s="103">
        <v>3</v>
      </c>
    </row>
    <row r="169" spans="1:22" x14ac:dyDescent="0.25">
      <c r="A169" s="104" t="s">
        <v>1120</v>
      </c>
      <c r="B169" s="20" t="str">
        <f>VLOOKUP(A169,'Planning Periods'!$E$2:$N$540,10,FALSE)</f>
        <v>10/15/2013 - 10/15/2021</v>
      </c>
      <c r="C169" s="103">
        <v>2016</v>
      </c>
      <c r="D169" s="103" t="str">
        <f t="shared" si="2"/>
        <v>Bellflower 2016</v>
      </c>
      <c r="E169" s="103">
        <v>1</v>
      </c>
      <c r="F169" s="101">
        <v>0</v>
      </c>
      <c r="G169" s="103">
        <v>0</v>
      </c>
      <c r="H169" s="103">
        <v>0</v>
      </c>
      <c r="I169" s="102"/>
      <c r="J169" s="103">
        <v>1</v>
      </c>
      <c r="K169" s="101">
        <v>6</v>
      </c>
      <c r="L169" s="103">
        <v>6</v>
      </c>
      <c r="M169" s="103">
        <v>0</v>
      </c>
      <c r="N169" s="102"/>
      <c r="O169" s="103">
        <v>0</v>
      </c>
      <c r="P169" s="103">
        <v>6</v>
      </c>
      <c r="Q169" s="102"/>
      <c r="R169" s="103">
        <v>0</v>
      </c>
      <c r="S169" s="103">
        <v>108</v>
      </c>
      <c r="T169" s="102">
        <v>0</v>
      </c>
      <c r="U169" s="103">
        <v>2</v>
      </c>
      <c r="V169" s="103">
        <v>120</v>
      </c>
    </row>
    <row r="170" spans="1:22" x14ac:dyDescent="0.25">
      <c r="A170" s="104" t="s">
        <v>1120</v>
      </c>
      <c r="B170" s="20" t="str">
        <f>VLOOKUP(A170,'Planning Periods'!$E$2:$N$540,10,FALSE)</f>
        <v>10/15/2013 - 10/15/2021</v>
      </c>
      <c r="C170" s="103">
        <v>2017</v>
      </c>
      <c r="D170" s="103" t="str">
        <f t="shared" si="2"/>
        <v>Bellflower 2017</v>
      </c>
      <c r="E170" s="103">
        <v>1</v>
      </c>
      <c r="F170" s="101">
        <v>0</v>
      </c>
      <c r="G170" s="103">
        <v>0</v>
      </c>
      <c r="H170" s="103">
        <v>0</v>
      </c>
      <c r="I170" s="102"/>
      <c r="J170" s="103">
        <v>1</v>
      </c>
      <c r="K170" s="101">
        <v>0</v>
      </c>
      <c r="L170" s="103">
        <v>0</v>
      </c>
      <c r="M170" s="103">
        <v>0</v>
      </c>
      <c r="N170" s="102"/>
      <c r="O170" s="103">
        <v>0</v>
      </c>
      <c r="P170" s="103">
        <v>0</v>
      </c>
      <c r="Q170" s="102"/>
      <c r="R170" s="103">
        <v>0</v>
      </c>
      <c r="S170" s="103">
        <v>64</v>
      </c>
      <c r="T170" s="102">
        <v>0</v>
      </c>
      <c r="U170" s="103">
        <v>2</v>
      </c>
      <c r="V170" s="103">
        <v>64</v>
      </c>
    </row>
    <row r="171" spans="1:22" x14ac:dyDescent="0.25">
      <c r="A171" s="104" t="s">
        <v>865</v>
      </c>
      <c r="B171" s="20" t="str">
        <f>VLOOKUP(A171,'Planning Periods'!$E$2:$N$540,10,FALSE)</f>
        <v>01/31/2015 - 01/31/2023</v>
      </c>
      <c r="C171" s="103">
        <v>2014</v>
      </c>
      <c r="D171" s="103" t="str">
        <f t="shared" si="2"/>
        <v>Belmont 2014</v>
      </c>
      <c r="E171" s="103">
        <v>116</v>
      </c>
      <c r="F171" s="101">
        <v>0</v>
      </c>
      <c r="G171" s="103">
        <v>0</v>
      </c>
      <c r="H171" s="103">
        <v>0</v>
      </c>
      <c r="I171" s="102"/>
      <c r="J171" s="103">
        <v>63</v>
      </c>
      <c r="K171" s="101">
        <v>0</v>
      </c>
      <c r="L171" s="103">
        <v>0</v>
      </c>
      <c r="M171" s="103">
        <v>0</v>
      </c>
      <c r="N171" s="102"/>
      <c r="O171" s="103">
        <v>67</v>
      </c>
      <c r="P171" s="103">
        <v>0</v>
      </c>
      <c r="Q171" s="102"/>
      <c r="R171" s="103">
        <v>222</v>
      </c>
      <c r="S171" s="103">
        <v>18</v>
      </c>
      <c r="T171" s="102">
        <v>0</v>
      </c>
      <c r="U171" s="103">
        <v>468</v>
      </c>
      <c r="V171" s="103">
        <v>18</v>
      </c>
    </row>
    <row r="172" spans="1:22" x14ac:dyDescent="0.25">
      <c r="A172" s="104" t="s">
        <v>865</v>
      </c>
      <c r="B172" s="20" t="str">
        <f>VLOOKUP(A172,'Planning Periods'!$E$2:$N$540,10,FALSE)</f>
        <v>01/31/2015 - 01/31/2023</v>
      </c>
      <c r="C172" s="103">
        <v>2015</v>
      </c>
      <c r="D172" s="103" t="str">
        <f t="shared" si="2"/>
        <v>Belmont 2015</v>
      </c>
      <c r="E172" s="103">
        <v>116</v>
      </c>
      <c r="F172" s="101">
        <v>0</v>
      </c>
      <c r="G172" s="103">
        <v>0</v>
      </c>
      <c r="H172" s="103">
        <v>0</v>
      </c>
      <c r="I172" s="102"/>
      <c r="J172" s="103">
        <v>63</v>
      </c>
      <c r="K172" s="101">
        <v>0</v>
      </c>
      <c r="L172" s="103">
        <v>0</v>
      </c>
      <c r="M172" s="103">
        <v>0</v>
      </c>
      <c r="N172" s="102"/>
      <c r="O172" s="103">
        <v>67</v>
      </c>
      <c r="P172" s="103">
        <v>0</v>
      </c>
      <c r="Q172" s="102"/>
      <c r="R172" s="103">
        <v>222</v>
      </c>
      <c r="S172" s="103">
        <v>7</v>
      </c>
      <c r="T172" s="102">
        <v>0</v>
      </c>
      <c r="U172" s="103">
        <v>468</v>
      </c>
      <c r="V172" s="103">
        <v>7</v>
      </c>
    </row>
    <row r="173" spans="1:22" x14ac:dyDescent="0.25">
      <c r="A173" s="104" t="s">
        <v>865</v>
      </c>
      <c r="B173" s="20" t="str">
        <f>VLOOKUP(A173,'Planning Periods'!$E$2:$N$540,10,FALSE)</f>
        <v>01/31/2015 - 01/31/2023</v>
      </c>
      <c r="C173" s="103">
        <v>2016</v>
      </c>
      <c r="D173" s="103" t="str">
        <f t="shared" si="2"/>
        <v>Belmont 2016</v>
      </c>
      <c r="E173" s="103">
        <v>116</v>
      </c>
      <c r="F173" s="101">
        <v>0</v>
      </c>
      <c r="G173" s="103">
        <v>0</v>
      </c>
      <c r="H173" s="103">
        <v>0</v>
      </c>
      <c r="I173" s="102"/>
      <c r="J173" s="103">
        <v>63</v>
      </c>
      <c r="K173" s="101">
        <v>0</v>
      </c>
      <c r="L173" s="103">
        <v>0</v>
      </c>
      <c r="M173" s="103">
        <v>0</v>
      </c>
      <c r="N173" s="102"/>
      <c r="O173" s="103">
        <v>67</v>
      </c>
      <c r="P173" s="103">
        <v>0</v>
      </c>
      <c r="Q173" s="102"/>
      <c r="R173" s="103">
        <v>222</v>
      </c>
      <c r="S173" s="103">
        <v>7</v>
      </c>
      <c r="T173" s="102">
        <v>0</v>
      </c>
      <c r="U173" s="103">
        <v>468</v>
      </c>
      <c r="V173" s="103">
        <v>7</v>
      </c>
    </row>
    <row r="174" spans="1:22" x14ac:dyDescent="0.25">
      <c r="A174" s="104" t="s">
        <v>865</v>
      </c>
      <c r="B174" s="20" t="str">
        <f>VLOOKUP(A174,'Planning Periods'!$E$2:$N$540,10,FALSE)</f>
        <v>01/31/2015 - 01/31/2023</v>
      </c>
      <c r="C174" s="103">
        <v>2017</v>
      </c>
      <c r="D174" s="103" t="str">
        <f t="shared" si="2"/>
        <v>Belmont 2017</v>
      </c>
      <c r="E174" s="103">
        <v>116</v>
      </c>
      <c r="F174" s="101">
        <v>0</v>
      </c>
      <c r="G174" s="103">
        <v>0</v>
      </c>
      <c r="H174" s="103">
        <v>0</v>
      </c>
      <c r="I174" s="102"/>
      <c r="J174" s="103">
        <v>63</v>
      </c>
      <c r="K174" s="101">
        <v>0</v>
      </c>
      <c r="L174" s="103">
        <v>0</v>
      </c>
      <c r="M174" s="103">
        <v>0</v>
      </c>
      <c r="N174" s="102"/>
      <c r="O174" s="103">
        <v>67</v>
      </c>
      <c r="P174" s="103">
        <v>4</v>
      </c>
      <c r="Q174" s="102"/>
      <c r="R174" s="103">
        <v>222</v>
      </c>
      <c r="S174" s="103">
        <v>109</v>
      </c>
      <c r="T174" s="102">
        <v>0</v>
      </c>
      <c r="U174" s="103">
        <v>468</v>
      </c>
      <c r="V174" s="103">
        <v>113</v>
      </c>
    </row>
    <row r="175" spans="1:22" x14ac:dyDescent="0.25">
      <c r="A175" s="104" t="s">
        <v>1039</v>
      </c>
      <c r="B175" s="20" t="str">
        <f>VLOOKUP(A175,'Planning Periods'!$E$2:$N$540,10,FALSE)</f>
        <v>01/31/2015 - 01/31/2023</v>
      </c>
      <c r="C175" s="103">
        <v>2014</v>
      </c>
      <c r="D175" s="103" t="str">
        <f t="shared" si="2"/>
        <v>Belvedere 2014</v>
      </c>
      <c r="E175" s="103" t="s">
        <v>1539</v>
      </c>
      <c r="F175" s="101" t="s">
        <v>1539</v>
      </c>
      <c r="G175" s="103" t="s">
        <v>1539</v>
      </c>
      <c r="H175" s="103" t="s">
        <v>1539</v>
      </c>
      <c r="I175" s="102"/>
      <c r="J175" s="103" t="s">
        <v>1539</v>
      </c>
      <c r="K175" s="101" t="s">
        <v>1539</v>
      </c>
      <c r="L175" s="103" t="s">
        <v>1539</v>
      </c>
      <c r="M175" s="103" t="s">
        <v>1539</v>
      </c>
      <c r="N175" s="102"/>
      <c r="O175" s="103" t="s">
        <v>1539</v>
      </c>
      <c r="P175" s="103" t="s">
        <v>1539</v>
      </c>
      <c r="Q175" s="102"/>
      <c r="R175" s="103" t="s">
        <v>1539</v>
      </c>
      <c r="S175" s="103" t="s">
        <v>1539</v>
      </c>
      <c r="T175" s="102" t="s">
        <v>1539</v>
      </c>
      <c r="U175" s="103" t="s">
        <v>1539</v>
      </c>
      <c r="V175" s="103" t="s">
        <v>1539</v>
      </c>
    </row>
    <row r="176" spans="1:22" x14ac:dyDescent="0.25">
      <c r="A176" s="104" t="s">
        <v>1039</v>
      </c>
      <c r="B176" s="20" t="str">
        <f>VLOOKUP(A176,'Planning Periods'!$E$2:$N$540,10,FALSE)</f>
        <v>01/31/2015 - 01/31/2023</v>
      </c>
      <c r="C176" s="103">
        <v>2015</v>
      </c>
      <c r="D176" s="103" t="str">
        <f t="shared" si="2"/>
        <v>Belvedere 2015</v>
      </c>
      <c r="E176" s="103">
        <v>4</v>
      </c>
      <c r="F176" s="101">
        <v>0</v>
      </c>
      <c r="G176" s="103">
        <v>0</v>
      </c>
      <c r="H176" s="103">
        <v>0</v>
      </c>
      <c r="I176" s="102"/>
      <c r="J176" s="103">
        <v>3</v>
      </c>
      <c r="K176" s="101">
        <v>0</v>
      </c>
      <c r="L176" s="103">
        <v>0</v>
      </c>
      <c r="M176" s="103">
        <v>0</v>
      </c>
      <c r="N176" s="102"/>
      <c r="O176" s="103">
        <v>4</v>
      </c>
      <c r="P176" s="103">
        <v>0</v>
      </c>
      <c r="Q176" s="102"/>
      <c r="R176" s="103">
        <v>5</v>
      </c>
      <c r="S176" s="103">
        <v>0</v>
      </c>
      <c r="T176" s="102">
        <v>0</v>
      </c>
      <c r="U176" s="103">
        <v>16</v>
      </c>
      <c r="V176" s="103">
        <v>0</v>
      </c>
    </row>
    <row r="177" spans="1:22" x14ac:dyDescent="0.25">
      <c r="A177" s="104" t="s">
        <v>1039</v>
      </c>
      <c r="B177" s="20" t="str">
        <f>VLOOKUP(A177,'Planning Periods'!$E$2:$N$540,10,FALSE)</f>
        <v>01/31/2015 - 01/31/2023</v>
      </c>
      <c r="C177" s="103">
        <v>2016</v>
      </c>
      <c r="D177" s="103" t="str">
        <f t="shared" si="2"/>
        <v>Belvedere 2016</v>
      </c>
      <c r="E177" s="103">
        <v>4</v>
      </c>
      <c r="F177" s="101">
        <v>0</v>
      </c>
      <c r="G177" s="103">
        <v>0</v>
      </c>
      <c r="H177" s="103">
        <v>0</v>
      </c>
      <c r="I177" s="102"/>
      <c r="J177" s="103">
        <v>3</v>
      </c>
      <c r="K177" s="101">
        <v>0</v>
      </c>
      <c r="L177" s="103">
        <v>0</v>
      </c>
      <c r="M177" s="103">
        <v>0</v>
      </c>
      <c r="N177" s="102"/>
      <c r="O177" s="103">
        <v>4</v>
      </c>
      <c r="P177" s="103">
        <v>0</v>
      </c>
      <c r="Q177" s="102"/>
      <c r="R177" s="103">
        <v>5</v>
      </c>
      <c r="S177" s="103">
        <v>0</v>
      </c>
      <c r="T177" s="102">
        <v>0</v>
      </c>
      <c r="U177" s="103">
        <v>16</v>
      </c>
      <c r="V177" s="103">
        <v>0</v>
      </c>
    </row>
    <row r="178" spans="1:22" x14ac:dyDescent="0.25">
      <c r="A178" s="104" t="s">
        <v>1039</v>
      </c>
      <c r="B178" s="20" t="str">
        <f>VLOOKUP(A178,'Planning Periods'!$E$2:$N$540,10,FALSE)</f>
        <v>01/31/2015 - 01/31/2023</v>
      </c>
      <c r="C178" s="103">
        <v>2017</v>
      </c>
      <c r="D178" s="103" t="str">
        <f t="shared" si="2"/>
        <v>Belvedere 2017</v>
      </c>
      <c r="E178" s="103">
        <v>4</v>
      </c>
      <c r="F178" s="101">
        <v>0</v>
      </c>
      <c r="G178" s="103">
        <v>0</v>
      </c>
      <c r="H178" s="103">
        <v>0</v>
      </c>
      <c r="I178" s="102"/>
      <c r="J178" s="103">
        <v>3</v>
      </c>
      <c r="K178" s="101">
        <v>0</v>
      </c>
      <c r="L178" s="103">
        <v>0</v>
      </c>
      <c r="M178" s="103">
        <v>0</v>
      </c>
      <c r="N178" s="102"/>
      <c r="O178" s="103">
        <v>4</v>
      </c>
      <c r="P178" s="103">
        <v>2</v>
      </c>
      <c r="Q178" s="102"/>
      <c r="R178" s="103">
        <v>5</v>
      </c>
      <c r="S178" s="103">
        <v>0</v>
      </c>
      <c r="T178" s="102">
        <v>0</v>
      </c>
      <c r="U178" s="103">
        <v>16</v>
      </c>
      <c r="V178" s="103">
        <v>2</v>
      </c>
    </row>
    <row r="179" spans="1:22" x14ac:dyDescent="0.25">
      <c r="A179" s="104" t="s">
        <v>809</v>
      </c>
      <c r="B179" s="20" t="str">
        <f>VLOOKUP(A179,'Planning Periods'!$E$2:$N$540,10,FALSE)</f>
        <v>01/31/2015 - 01/31/2023</v>
      </c>
      <c r="C179" s="103">
        <v>2014</v>
      </c>
      <c r="D179" s="103" t="str">
        <f t="shared" si="2"/>
        <v>Benicia 2014</v>
      </c>
      <c r="E179" s="103">
        <v>94</v>
      </c>
      <c r="F179" s="101">
        <v>0</v>
      </c>
      <c r="G179" s="103">
        <v>0</v>
      </c>
      <c r="H179" s="103">
        <v>0</v>
      </c>
      <c r="I179" s="102"/>
      <c r="J179" s="103">
        <v>54</v>
      </c>
      <c r="K179" s="101">
        <v>0</v>
      </c>
      <c r="L179" s="103">
        <v>0</v>
      </c>
      <c r="M179" s="103">
        <v>0</v>
      </c>
      <c r="N179" s="102"/>
      <c r="O179" s="103">
        <v>56</v>
      </c>
      <c r="P179" s="103">
        <v>0</v>
      </c>
      <c r="Q179" s="102"/>
      <c r="R179" s="103">
        <v>123</v>
      </c>
      <c r="S179" s="103">
        <v>4</v>
      </c>
      <c r="T179" s="102">
        <v>0</v>
      </c>
      <c r="U179" s="103">
        <v>327</v>
      </c>
      <c r="V179" s="103">
        <v>4</v>
      </c>
    </row>
    <row r="180" spans="1:22" x14ac:dyDescent="0.25">
      <c r="A180" s="104" t="s">
        <v>809</v>
      </c>
      <c r="B180" s="20" t="str">
        <f>VLOOKUP(A180,'Planning Periods'!$E$2:$N$540,10,FALSE)</f>
        <v>01/31/2015 - 01/31/2023</v>
      </c>
      <c r="C180" s="103">
        <v>2015</v>
      </c>
      <c r="D180" s="103" t="str">
        <f t="shared" si="2"/>
        <v>Benicia 2015</v>
      </c>
      <c r="E180" s="103">
        <v>94</v>
      </c>
      <c r="F180" s="101">
        <v>0</v>
      </c>
      <c r="G180" s="103">
        <v>0</v>
      </c>
      <c r="H180" s="103">
        <v>0</v>
      </c>
      <c r="I180" s="102"/>
      <c r="J180" s="103">
        <v>54</v>
      </c>
      <c r="K180" s="101">
        <v>1</v>
      </c>
      <c r="L180" s="103">
        <v>1</v>
      </c>
      <c r="M180" s="103">
        <v>0</v>
      </c>
      <c r="N180" s="102"/>
      <c r="O180" s="103">
        <v>56</v>
      </c>
      <c r="P180" s="103">
        <v>0</v>
      </c>
      <c r="Q180" s="102"/>
      <c r="R180" s="103">
        <v>123</v>
      </c>
      <c r="S180" s="103">
        <v>2</v>
      </c>
      <c r="T180" s="102">
        <v>0</v>
      </c>
      <c r="U180" s="103">
        <v>327</v>
      </c>
      <c r="V180" s="103">
        <v>3</v>
      </c>
    </row>
    <row r="181" spans="1:22" x14ac:dyDescent="0.25">
      <c r="A181" s="104" t="s">
        <v>809</v>
      </c>
      <c r="B181" s="20" t="str">
        <f>VLOOKUP(A181,'Planning Periods'!$E$2:$N$540,10,FALSE)</f>
        <v>01/31/2015 - 01/31/2023</v>
      </c>
      <c r="C181" s="103">
        <v>2016</v>
      </c>
      <c r="D181" s="103" t="str">
        <f t="shared" si="2"/>
        <v>Benicia 2016</v>
      </c>
      <c r="E181" s="103">
        <v>94</v>
      </c>
      <c r="F181" s="101">
        <v>0</v>
      </c>
      <c r="G181" s="103">
        <v>0</v>
      </c>
      <c r="H181" s="103">
        <v>0</v>
      </c>
      <c r="I181" s="102"/>
      <c r="J181" s="103">
        <v>54</v>
      </c>
      <c r="K181" s="101">
        <v>2</v>
      </c>
      <c r="L181" s="103">
        <v>2</v>
      </c>
      <c r="M181" s="103">
        <v>0</v>
      </c>
      <c r="N181" s="102"/>
      <c r="O181" s="103">
        <v>56</v>
      </c>
      <c r="P181" s="103">
        <v>0</v>
      </c>
      <c r="Q181" s="102"/>
      <c r="R181" s="103">
        <v>123</v>
      </c>
      <c r="S181" s="103">
        <v>1</v>
      </c>
      <c r="T181" s="102">
        <v>0</v>
      </c>
      <c r="U181" s="103">
        <v>327</v>
      </c>
      <c r="V181" s="103">
        <v>3</v>
      </c>
    </row>
    <row r="182" spans="1:22" x14ac:dyDescent="0.25">
      <c r="A182" s="104" t="s">
        <v>809</v>
      </c>
      <c r="B182" s="20" t="str">
        <f>VLOOKUP(A182,'Planning Periods'!$E$2:$N$540,10,FALSE)</f>
        <v>01/31/2015 - 01/31/2023</v>
      </c>
      <c r="C182" s="103">
        <v>2017</v>
      </c>
      <c r="D182" s="103" t="str">
        <f t="shared" si="2"/>
        <v>Benicia 2017</v>
      </c>
      <c r="E182" s="103">
        <v>94</v>
      </c>
      <c r="F182" s="101">
        <v>1</v>
      </c>
      <c r="G182" s="103">
        <v>1</v>
      </c>
      <c r="H182" s="103">
        <v>0</v>
      </c>
      <c r="I182" s="102"/>
      <c r="J182" s="103">
        <v>54</v>
      </c>
      <c r="K182" s="101">
        <v>0</v>
      </c>
      <c r="L182" s="103">
        <v>0</v>
      </c>
      <c r="M182" s="103">
        <v>0</v>
      </c>
      <c r="N182" s="102"/>
      <c r="O182" s="103">
        <v>56</v>
      </c>
      <c r="P182" s="103">
        <v>0</v>
      </c>
      <c r="Q182" s="102"/>
      <c r="R182" s="103">
        <v>123</v>
      </c>
      <c r="S182" s="103">
        <v>8</v>
      </c>
      <c r="T182" s="102">
        <v>0</v>
      </c>
      <c r="U182" s="103">
        <v>327</v>
      </c>
      <c r="V182" s="103">
        <v>9</v>
      </c>
    </row>
    <row r="183" spans="1:22" x14ac:dyDescent="0.25">
      <c r="A183" s="104" t="s">
        <v>1237</v>
      </c>
      <c r="B183" s="20" t="str">
        <f>VLOOKUP(A183,'Planning Periods'!$E$2:$N$540,10,FALSE)</f>
        <v>01/31/2015 - 01/31/2023</v>
      </c>
      <c r="C183" s="103">
        <v>2014</v>
      </c>
      <c r="D183" s="103" t="str">
        <f t="shared" si="2"/>
        <v>Berkeley 2014</v>
      </c>
      <c r="E183" s="103" t="s">
        <v>1539</v>
      </c>
      <c r="F183" s="101" t="s">
        <v>1539</v>
      </c>
      <c r="G183" s="103" t="s">
        <v>1539</v>
      </c>
      <c r="H183" s="103" t="s">
        <v>1539</v>
      </c>
      <c r="I183" s="102"/>
      <c r="J183" s="103" t="s">
        <v>1539</v>
      </c>
      <c r="K183" s="101" t="s">
        <v>1539</v>
      </c>
      <c r="L183" s="103" t="s">
        <v>1539</v>
      </c>
      <c r="M183" s="103" t="s">
        <v>1539</v>
      </c>
      <c r="N183" s="102"/>
      <c r="O183" s="103" t="s">
        <v>1539</v>
      </c>
      <c r="P183" s="103" t="s">
        <v>1539</v>
      </c>
      <c r="Q183" s="102"/>
      <c r="R183" s="103" t="s">
        <v>1539</v>
      </c>
      <c r="S183" s="103" t="s">
        <v>1539</v>
      </c>
      <c r="T183" s="102" t="s">
        <v>1539</v>
      </c>
      <c r="U183" s="103" t="s">
        <v>1539</v>
      </c>
      <c r="V183" s="103" t="s">
        <v>1539</v>
      </c>
    </row>
    <row r="184" spans="1:22" x14ac:dyDescent="0.25">
      <c r="A184" s="104" t="s">
        <v>1237</v>
      </c>
      <c r="B184" s="20" t="str">
        <f>VLOOKUP(A184,'Planning Periods'!$E$2:$N$540,10,FALSE)</f>
        <v>01/31/2015 - 01/31/2023</v>
      </c>
      <c r="C184" s="103">
        <v>2015</v>
      </c>
      <c r="D184" s="103" t="str">
        <f t="shared" si="2"/>
        <v>Berkeley 2015</v>
      </c>
      <c r="E184" s="103">
        <v>532</v>
      </c>
      <c r="F184" s="101">
        <v>59</v>
      </c>
      <c r="G184" s="103">
        <v>59</v>
      </c>
      <c r="H184" s="103">
        <v>0</v>
      </c>
      <c r="I184" s="102"/>
      <c r="J184" s="103">
        <v>442</v>
      </c>
      <c r="K184" s="101">
        <v>17</v>
      </c>
      <c r="L184" s="103">
        <v>17</v>
      </c>
      <c r="M184" s="103">
        <v>0</v>
      </c>
      <c r="N184" s="102"/>
      <c r="O184" s="103">
        <v>584</v>
      </c>
      <c r="P184" s="103">
        <v>132</v>
      </c>
      <c r="Q184" s="102"/>
      <c r="R184" s="103">
        <v>1401</v>
      </c>
      <c r="S184" s="103">
        <v>326</v>
      </c>
      <c r="T184" s="102">
        <v>0</v>
      </c>
      <c r="U184" s="103">
        <v>2959</v>
      </c>
      <c r="V184" s="103">
        <v>534</v>
      </c>
    </row>
    <row r="185" spans="1:22" x14ac:dyDescent="0.25">
      <c r="A185" s="104" t="s">
        <v>1237</v>
      </c>
      <c r="B185" s="20" t="str">
        <f>VLOOKUP(A185,'Planning Periods'!$E$2:$N$540,10,FALSE)</f>
        <v>01/31/2015 - 01/31/2023</v>
      </c>
      <c r="C185" s="103">
        <v>2016</v>
      </c>
      <c r="D185" s="103" t="str">
        <f t="shared" si="2"/>
        <v>Berkeley 2016</v>
      </c>
      <c r="E185" s="103">
        <v>532</v>
      </c>
      <c r="F185" s="101">
        <v>16</v>
      </c>
      <c r="G185" s="103">
        <v>16</v>
      </c>
      <c r="H185" s="103">
        <v>0</v>
      </c>
      <c r="I185" s="102"/>
      <c r="J185" s="103">
        <v>442</v>
      </c>
      <c r="K185" s="101">
        <v>0</v>
      </c>
      <c r="L185" s="103">
        <v>0</v>
      </c>
      <c r="M185" s="103">
        <v>0</v>
      </c>
      <c r="N185" s="102"/>
      <c r="O185" s="103">
        <v>584</v>
      </c>
      <c r="P185" s="103">
        <v>0</v>
      </c>
      <c r="Q185" s="102"/>
      <c r="R185" s="103">
        <v>1401</v>
      </c>
      <c r="S185" s="103">
        <v>212</v>
      </c>
      <c r="T185" s="102">
        <v>0</v>
      </c>
      <c r="U185" s="103">
        <v>2959</v>
      </c>
      <c r="V185" s="103">
        <v>228</v>
      </c>
    </row>
    <row r="186" spans="1:22" x14ac:dyDescent="0.25">
      <c r="A186" s="104" t="s">
        <v>1237</v>
      </c>
      <c r="B186" s="20" t="str">
        <f>VLOOKUP(A186,'Planning Periods'!$E$2:$N$540,10,FALSE)</f>
        <v>01/31/2015 - 01/31/2023</v>
      </c>
      <c r="C186" s="103">
        <v>2017</v>
      </c>
      <c r="D186" s="103" t="str">
        <f t="shared" si="2"/>
        <v>Berkeley 2017</v>
      </c>
      <c r="E186" s="103">
        <v>532</v>
      </c>
      <c r="F186" s="101">
        <v>10</v>
      </c>
      <c r="G186" s="103">
        <v>10</v>
      </c>
      <c r="H186" s="103">
        <v>0</v>
      </c>
      <c r="I186" s="102"/>
      <c r="J186" s="103">
        <v>442</v>
      </c>
      <c r="K186" s="101">
        <v>0</v>
      </c>
      <c r="L186" s="103">
        <v>0</v>
      </c>
      <c r="M186" s="103">
        <v>0</v>
      </c>
      <c r="N186" s="102"/>
      <c r="O186" s="103">
        <v>584</v>
      </c>
      <c r="P186" s="103">
        <v>0</v>
      </c>
      <c r="Q186" s="102"/>
      <c r="R186" s="103">
        <v>1401</v>
      </c>
      <c r="S186" s="103">
        <v>262</v>
      </c>
      <c r="T186" s="102">
        <v>0</v>
      </c>
      <c r="U186" s="103">
        <v>2959</v>
      </c>
      <c r="V186" s="103">
        <v>272</v>
      </c>
    </row>
    <row r="187" spans="1:22" x14ac:dyDescent="0.25">
      <c r="A187" s="104" t="s">
        <v>1119</v>
      </c>
      <c r="B187" s="20"/>
      <c r="C187" s="103">
        <v>2013</v>
      </c>
      <c r="D187" s="103" t="str">
        <f t="shared" si="2"/>
        <v>Beverly Hills 2013</v>
      </c>
      <c r="E187" s="103">
        <v>1</v>
      </c>
      <c r="F187" s="101">
        <v>2</v>
      </c>
      <c r="G187" s="103">
        <v>0</v>
      </c>
      <c r="H187" s="103">
        <v>2</v>
      </c>
      <c r="I187" s="102"/>
      <c r="J187" s="103">
        <v>1</v>
      </c>
      <c r="K187" s="101">
        <v>0</v>
      </c>
      <c r="L187" s="103">
        <v>0</v>
      </c>
      <c r="M187" s="103">
        <v>0</v>
      </c>
      <c r="N187" s="102"/>
      <c r="O187" s="103">
        <v>1</v>
      </c>
      <c r="P187" s="103">
        <v>0</v>
      </c>
      <c r="Q187" s="102"/>
      <c r="R187" s="103">
        <v>0</v>
      </c>
      <c r="S187" s="103">
        <v>4</v>
      </c>
      <c r="T187" s="102">
        <v>0</v>
      </c>
      <c r="U187" s="103">
        <v>3</v>
      </c>
      <c r="V187" s="103">
        <v>6</v>
      </c>
    </row>
    <row r="188" spans="1:22" x14ac:dyDescent="0.25">
      <c r="A188" s="104" t="s">
        <v>1119</v>
      </c>
      <c r="B188" s="20" t="str">
        <f>VLOOKUP(A188,'Planning Periods'!$E$2:$N$540,10,FALSE)</f>
        <v>10/15/2013 - 10/15/2021</v>
      </c>
      <c r="C188" s="103">
        <v>2014</v>
      </c>
      <c r="D188" s="103" t="str">
        <f t="shared" si="2"/>
        <v>Beverly Hills 2014</v>
      </c>
      <c r="E188" s="103">
        <v>1</v>
      </c>
      <c r="F188" s="101">
        <v>2</v>
      </c>
      <c r="G188" s="103">
        <v>0</v>
      </c>
      <c r="H188" s="103">
        <v>2</v>
      </c>
      <c r="I188" s="102"/>
      <c r="J188" s="103">
        <v>1</v>
      </c>
      <c r="K188" s="101">
        <v>3</v>
      </c>
      <c r="L188" s="103">
        <v>3</v>
      </c>
      <c r="M188" s="103">
        <v>0</v>
      </c>
      <c r="N188" s="102"/>
      <c r="O188" s="103">
        <v>1</v>
      </c>
      <c r="P188" s="103">
        <v>0</v>
      </c>
      <c r="Q188" s="102"/>
      <c r="R188" s="103">
        <v>0</v>
      </c>
      <c r="S188" s="103">
        <v>38</v>
      </c>
      <c r="T188" s="102">
        <v>0</v>
      </c>
      <c r="U188" s="103">
        <v>3</v>
      </c>
      <c r="V188" s="103">
        <v>43</v>
      </c>
    </row>
    <row r="189" spans="1:22" x14ac:dyDescent="0.25">
      <c r="A189" s="104" t="s">
        <v>1119</v>
      </c>
      <c r="B189" s="20" t="str">
        <f>VLOOKUP(A189,'Planning Periods'!$E$2:$N$540,10,FALSE)</f>
        <v>10/15/2013 - 10/15/2021</v>
      </c>
      <c r="C189" s="103">
        <v>2015</v>
      </c>
      <c r="D189" s="103" t="str">
        <f t="shared" si="2"/>
        <v>Beverly Hills 2015</v>
      </c>
      <c r="E189" s="103">
        <v>1</v>
      </c>
      <c r="F189" s="101">
        <v>2</v>
      </c>
      <c r="G189" s="103">
        <v>2</v>
      </c>
      <c r="H189" s="103">
        <v>0</v>
      </c>
      <c r="I189" s="102"/>
      <c r="J189" s="103">
        <v>1</v>
      </c>
      <c r="K189" s="101">
        <v>0</v>
      </c>
      <c r="L189" s="103">
        <v>0</v>
      </c>
      <c r="M189" s="103">
        <v>0</v>
      </c>
      <c r="N189" s="102"/>
      <c r="O189" s="103">
        <v>1</v>
      </c>
      <c r="P189" s="103">
        <v>0</v>
      </c>
      <c r="Q189" s="102"/>
      <c r="R189" s="103">
        <v>0</v>
      </c>
      <c r="S189" s="103">
        <v>21</v>
      </c>
      <c r="T189" s="102">
        <v>0</v>
      </c>
      <c r="U189" s="103">
        <v>3</v>
      </c>
      <c r="V189" s="103">
        <v>23</v>
      </c>
    </row>
    <row r="190" spans="1:22" x14ac:dyDescent="0.25">
      <c r="A190" s="104" t="s">
        <v>1119</v>
      </c>
      <c r="B190" s="20" t="str">
        <f>VLOOKUP(A190,'Planning Periods'!$E$2:$N$540,10,FALSE)</f>
        <v>10/15/2013 - 10/15/2021</v>
      </c>
      <c r="C190" s="103">
        <v>2016</v>
      </c>
      <c r="D190" s="103" t="str">
        <f t="shared" si="2"/>
        <v>Beverly Hills 2016</v>
      </c>
      <c r="E190" s="103">
        <v>1</v>
      </c>
      <c r="F190" s="101">
        <v>0</v>
      </c>
      <c r="G190" s="103">
        <v>0</v>
      </c>
      <c r="H190" s="103">
        <v>0</v>
      </c>
      <c r="I190" s="102"/>
      <c r="J190" s="103">
        <v>1</v>
      </c>
      <c r="K190" s="101">
        <v>0</v>
      </c>
      <c r="L190" s="103">
        <v>0</v>
      </c>
      <c r="M190" s="103">
        <v>0</v>
      </c>
      <c r="N190" s="102"/>
      <c r="O190" s="103">
        <v>1</v>
      </c>
      <c r="P190" s="103">
        <v>2</v>
      </c>
      <c r="Q190" s="102"/>
      <c r="R190" s="103">
        <v>0</v>
      </c>
      <c r="S190" s="103">
        <v>16</v>
      </c>
      <c r="T190" s="102">
        <v>0</v>
      </c>
      <c r="U190" s="103">
        <v>3</v>
      </c>
      <c r="V190" s="103">
        <v>18</v>
      </c>
    </row>
    <row r="191" spans="1:22" x14ac:dyDescent="0.25">
      <c r="A191" s="104" t="s">
        <v>1119</v>
      </c>
      <c r="B191" s="20" t="str">
        <f>VLOOKUP(A191,'Planning Periods'!$E$2:$N$540,10,FALSE)</f>
        <v>10/15/2013 - 10/15/2021</v>
      </c>
      <c r="C191" s="103">
        <v>2017</v>
      </c>
      <c r="D191" s="103" t="str">
        <f t="shared" si="2"/>
        <v>Beverly Hills 2017</v>
      </c>
      <c r="E191" s="103">
        <v>1</v>
      </c>
      <c r="F191" s="101">
        <v>0</v>
      </c>
      <c r="G191" s="103">
        <v>0</v>
      </c>
      <c r="H191" s="103">
        <v>0</v>
      </c>
      <c r="I191" s="102"/>
      <c r="J191" s="103">
        <v>1</v>
      </c>
      <c r="K191" s="101">
        <v>0</v>
      </c>
      <c r="L191" s="103">
        <v>0</v>
      </c>
      <c r="M191" s="103">
        <v>0</v>
      </c>
      <c r="N191" s="102"/>
      <c r="O191" s="103">
        <v>1</v>
      </c>
      <c r="P191" s="103">
        <v>0</v>
      </c>
      <c r="Q191" s="102"/>
      <c r="R191" s="103">
        <v>0</v>
      </c>
      <c r="S191" s="103">
        <v>16</v>
      </c>
      <c r="T191" s="102">
        <v>0</v>
      </c>
      <c r="U191" s="103">
        <v>3</v>
      </c>
      <c r="V191" s="103">
        <v>16</v>
      </c>
    </row>
    <row r="192" spans="1:22" x14ac:dyDescent="0.25">
      <c r="A192" s="104" t="s">
        <v>920</v>
      </c>
      <c r="B192" s="20" t="str">
        <f>VLOOKUP(A192,'Planning Periods'!$E$2:$N$540,10,FALSE)</f>
        <v>10/15/2013 - 10/15/2021</v>
      </c>
      <c r="C192" s="103">
        <v>2013</v>
      </c>
      <c r="D192" s="103" t="str">
        <f t="shared" si="2"/>
        <v>Big Bear Lake 2013</v>
      </c>
      <c r="E192" s="103" t="s">
        <v>1539</v>
      </c>
      <c r="F192" s="101" t="s">
        <v>1539</v>
      </c>
      <c r="G192" s="103" t="s">
        <v>1539</v>
      </c>
      <c r="H192" s="103" t="s">
        <v>1539</v>
      </c>
      <c r="I192" s="102"/>
      <c r="J192" s="103" t="s">
        <v>1539</v>
      </c>
      <c r="K192" s="101" t="s">
        <v>1539</v>
      </c>
      <c r="L192" s="103" t="s">
        <v>1539</v>
      </c>
      <c r="M192" s="103" t="s">
        <v>1539</v>
      </c>
      <c r="N192" s="102"/>
      <c r="O192" s="103" t="s">
        <v>1539</v>
      </c>
      <c r="P192" s="103" t="s">
        <v>1539</v>
      </c>
      <c r="Q192" s="102"/>
      <c r="R192" s="103" t="s">
        <v>1539</v>
      </c>
      <c r="S192" s="103" t="s">
        <v>1539</v>
      </c>
      <c r="T192" s="102" t="s">
        <v>1539</v>
      </c>
      <c r="U192" s="103" t="s">
        <v>1539</v>
      </c>
      <c r="V192" s="103" t="s">
        <v>1539</v>
      </c>
    </row>
    <row r="193" spans="1:22" x14ac:dyDescent="0.25">
      <c r="A193" s="104" t="s">
        <v>920</v>
      </c>
      <c r="B193" s="20" t="str">
        <f>VLOOKUP(A193,'Planning Periods'!$E$2:$N$540,10,FALSE)</f>
        <v>10/15/2013 - 10/15/2021</v>
      </c>
      <c r="C193" s="103">
        <v>2014</v>
      </c>
      <c r="D193" s="103" t="str">
        <f t="shared" si="2"/>
        <v>Big Bear Lake 2014</v>
      </c>
      <c r="E193" s="103" t="s">
        <v>1539</v>
      </c>
      <c r="F193" s="101" t="s">
        <v>1539</v>
      </c>
      <c r="G193" s="103" t="s">
        <v>1539</v>
      </c>
      <c r="H193" s="103" t="s">
        <v>1539</v>
      </c>
      <c r="I193" s="102"/>
      <c r="J193" s="103" t="s">
        <v>1539</v>
      </c>
      <c r="K193" s="101" t="s">
        <v>1539</v>
      </c>
      <c r="L193" s="103" t="s">
        <v>1539</v>
      </c>
      <c r="M193" s="103" t="s">
        <v>1539</v>
      </c>
      <c r="N193" s="102"/>
      <c r="O193" s="103" t="s">
        <v>1539</v>
      </c>
      <c r="P193" s="103" t="s">
        <v>1539</v>
      </c>
      <c r="Q193" s="102"/>
      <c r="R193" s="103" t="s">
        <v>1539</v>
      </c>
      <c r="S193" s="103" t="s">
        <v>1539</v>
      </c>
      <c r="T193" s="102" t="s">
        <v>1539</v>
      </c>
      <c r="U193" s="103" t="s">
        <v>1539</v>
      </c>
      <c r="V193" s="103" t="s">
        <v>1539</v>
      </c>
    </row>
    <row r="194" spans="1:22" x14ac:dyDescent="0.25">
      <c r="A194" s="104" t="s">
        <v>920</v>
      </c>
      <c r="B194" s="20" t="str">
        <f>VLOOKUP(A194,'Planning Periods'!$E$2:$N$540,10,FALSE)</f>
        <v>10/15/2013 - 10/15/2021</v>
      </c>
      <c r="C194" s="103">
        <v>2015</v>
      </c>
      <c r="D194" s="103" t="str">
        <f t="shared" si="2"/>
        <v>Big Bear Lake 2015</v>
      </c>
      <c r="E194" s="103" t="s">
        <v>1539</v>
      </c>
      <c r="F194" s="101" t="s">
        <v>1539</v>
      </c>
      <c r="G194" s="103" t="s">
        <v>1539</v>
      </c>
      <c r="H194" s="103" t="s">
        <v>1539</v>
      </c>
      <c r="I194" s="102"/>
      <c r="J194" s="103" t="s">
        <v>1539</v>
      </c>
      <c r="K194" s="101" t="s">
        <v>1539</v>
      </c>
      <c r="L194" s="103" t="s">
        <v>1539</v>
      </c>
      <c r="M194" s="103" t="s">
        <v>1539</v>
      </c>
      <c r="N194" s="102"/>
      <c r="O194" s="103" t="s">
        <v>1539</v>
      </c>
      <c r="P194" s="103" t="s">
        <v>1539</v>
      </c>
      <c r="Q194" s="102"/>
      <c r="R194" s="103" t="s">
        <v>1539</v>
      </c>
      <c r="S194" s="103" t="s">
        <v>1539</v>
      </c>
      <c r="T194" s="102" t="s">
        <v>1539</v>
      </c>
      <c r="U194" s="103" t="s">
        <v>1539</v>
      </c>
      <c r="V194" s="103" t="s">
        <v>1539</v>
      </c>
    </row>
    <row r="195" spans="1:22" x14ac:dyDescent="0.25">
      <c r="A195" s="104" t="s">
        <v>920</v>
      </c>
      <c r="B195" s="20" t="str">
        <f>VLOOKUP(A195,'Planning Periods'!$E$2:$N$540,10,FALSE)</f>
        <v>10/15/2013 - 10/15/2021</v>
      </c>
      <c r="C195" s="103">
        <v>2016</v>
      </c>
      <c r="D195" s="103" t="str">
        <f t="shared" si="2"/>
        <v>Big Bear Lake 2016</v>
      </c>
      <c r="E195" s="103" t="s">
        <v>1539</v>
      </c>
      <c r="F195" s="101" t="s">
        <v>1539</v>
      </c>
      <c r="G195" s="103" t="s">
        <v>1539</v>
      </c>
      <c r="H195" s="103" t="s">
        <v>1539</v>
      </c>
      <c r="I195" s="102"/>
      <c r="J195" s="103" t="s">
        <v>1539</v>
      </c>
      <c r="K195" s="101" t="s">
        <v>1539</v>
      </c>
      <c r="L195" s="103" t="s">
        <v>1539</v>
      </c>
      <c r="M195" s="103" t="s">
        <v>1539</v>
      </c>
      <c r="N195" s="102"/>
      <c r="O195" s="103" t="s">
        <v>1539</v>
      </c>
      <c r="P195" s="103" t="s">
        <v>1539</v>
      </c>
      <c r="Q195" s="102"/>
      <c r="R195" s="103" t="s">
        <v>1539</v>
      </c>
      <c r="S195" s="103" t="s">
        <v>1539</v>
      </c>
      <c r="T195" s="102" t="s">
        <v>1539</v>
      </c>
      <c r="U195" s="103" t="s">
        <v>1539</v>
      </c>
      <c r="V195" s="103" t="s">
        <v>1539</v>
      </c>
    </row>
    <row r="196" spans="1:22" x14ac:dyDescent="0.25">
      <c r="A196" s="104" t="s">
        <v>920</v>
      </c>
      <c r="B196" s="20" t="str">
        <f>VLOOKUP(A196,'Planning Periods'!$E$2:$N$540,10,FALSE)</f>
        <v>10/15/2013 - 10/15/2021</v>
      </c>
      <c r="C196" s="103">
        <v>2017</v>
      </c>
      <c r="D196" s="103" t="str">
        <f t="shared" si="2"/>
        <v>Big Bear Lake 2017</v>
      </c>
      <c r="E196" s="103">
        <v>1</v>
      </c>
      <c r="F196" s="101">
        <v>0</v>
      </c>
      <c r="G196" s="103">
        <v>0</v>
      </c>
      <c r="H196" s="103">
        <v>0</v>
      </c>
      <c r="I196" s="102"/>
      <c r="J196" s="103">
        <v>1</v>
      </c>
      <c r="K196" s="101">
        <v>0</v>
      </c>
      <c r="L196" s="103">
        <v>0</v>
      </c>
      <c r="M196" s="103">
        <v>0</v>
      </c>
      <c r="N196" s="102"/>
      <c r="O196" s="103">
        <v>0</v>
      </c>
      <c r="P196" s="103">
        <v>4</v>
      </c>
      <c r="Q196" s="102"/>
      <c r="R196" s="103">
        <v>0</v>
      </c>
      <c r="S196" s="103">
        <v>23</v>
      </c>
      <c r="T196" s="102">
        <v>0</v>
      </c>
      <c r="U196" s="103">
        <v>2</v>
      </c>
      <c r="V196" s="103">
        <v>27</v>
      </c>
    </row>
    <row r="197" spans="1:22" x14ac:dyDescent="0.25">
      <c r="A197" s="104" t="s">
        <v>1218</v>
      </c>
      <c r="B197" s="20" t="str">
        <f>VLOOKUP(A197,'Planning Periods'!$E$2:$N$540,10,FALSE)</f>
        <v>06/15/2014 - 06/15/2022</v>
      </c>
      <c r="C197" s="103">
        <v>2014</v>
      </c>
      <c r="D197" s="103" t="str">
        <f t="shared" si="2"/>
        <v>Biggs 2014</v>
      </c>
      <c r="E197" s="103">
        <v>48</v>
      </c>
      <c r="F197" s="101">
        <v>0</v>
      </c>
      <c r="G197" s="103">
        <v>0</v>
      </c>
      <c r="H197" s="103">
        <v>0</v>
      </c>
      <c r="I197" s="102"/>
      <c r="J197" s="103">
        <v>30</v>
      </c>
      <c r="K197" s="101">
        <v>0</v>
      </c>
      <c r="L197" s="103">
        <v>0</v>
      </c>
      <c r="M197" s="103">
        <v>0</v>
      </c>
      <c r="N197" s="102"/>
      <c r="O197" s="103">
        <v>24</v>
      </c>
      <c r="P197" s="103">
        <v>0</v>
      </c>
      <c r="Q197" s="102"/>
      <c r="R197" s="103">
        <v>82</v>
      </c>
      <c r="S197" s="103">
        <v>0</v>
      </c>
      <c r="T197" s="102">
        <v>0</v>
      </c>
      <c r="U197" s="103">
        <v>184</v>
      </c>
      <c r="V197" s="103">
        <v>0</v>
      </c>
    </row>
    <row r="198" spans="1:22" x14ac:dyDescent="0.25">
      <c r="A198" s="104" t="s">
        <v>1218</v>
      </c>
      <c r="B198" s="20" t="str">
        <f>VLOOKUP(A198,'Planning Periods'!$E$2:$N$540,10,FALSE)</f>
        <v>06/15/2014 - 06/15/2022</v>
      </c>
      <c r="C198" s="103">
        <v>2015</v>
      </c>
      <c r="D198" s="103" t="str">
        <f t="shared" si="2"/>
        <v>Biggs 2015</v>
      </c>
      <c r="E198" s="103">
        <v>48</v>
      </c>
      <c r="F198" s="101">
        <v>26</v>
      </c>
      <c r="G198" s="103">
        <v>26</v>
      </c>
      <c r="H198" s="103">
        <v>0</v>
      </c>
      <c r="I198" s="102"/>
      <c r="J198" s="103">
        <v>30</v>
      </c>
      <c r="K198" s="101">
        <v>30</v>
      </c>
      <c r="L198" s="103">
        <v>30</v>
      </c>
      <c r="M198" s="103">
        <v>0</v>
      </c>
      <c r="N198" s="102"/>
      <c r="O198" s="103">
        <v>24</v>
      </c>
      <c r="P198" s="103">
        <v>0</v>
      </c>
      <c r="Q198" s="102"/>
      <c r="R198" s="103">
        <v>82</v>
      </c>
      <c r="S198" s="103">
        <v>0</v>
      </c>
      <c r="T198" s="102">
        <v>0</v>
      </c>
      <c r="U198" s="103">
        <v>184</v>
      </c>
      <c r="V198" s="103">
        <v>56</v>
      </c>
    </row>
    <row r="199" spans="1:22" x14ac:dyDescent="0.25">
      <c r="A199" s="104" t="s">
        <v>1218</v>
      </c>
      <c r="B199" s="20" t="str">
        <f>VLOOKUP(A199,'Planning Periods'!$E$2:$N$540,10,FALSE)</f>
        <v>06/15/2014 - 06/15/2022</v>
      </c>
      <c r="C199" s="103">
        <v>2016</v>
      </c>
      <c r="D199" s="103" t="str">
        <f t="shared" si="2"/>
        <v>Biggs 2016</v>
      </c>
      <c r="E199" s="103" t="s">
        <v>1539</v>
      </c>
      <c r="F199" s="101" t="s">
        <v>1539</v>
      </c>
      <c r="G199" s="103" t="s">
        <v>1539</v>
      </c>
      <c r="H199" s="103" t="s">
        <v>1539</v>
      </c>
      <c r="I199" s="102"/>
      <c r="J199" s="103" t="s">
        <v>1539</v>
      </c>
      <c r="K199" s="101" t="s">
        <v>1539</v>
      </c>
      <c r="L199" s="103" t="s">
        <v>1539</v>
      </c>
      <c r="M199" s="103" t="s">
        <v>1539</v>
      </c>
      <c r="N199" s="102"/>
      <c r="O199" s="103" t="s">
        <v>1539</v>
      </c>
      <c r="P199" s="103" t="s">
        <v>1539</v>
      </c>
      <c r="Q199" s="102"/>
      <c r="R199" s="103" t="s">
        <v>1539</v>
      </c>
      <c r="S199" s="103" t="s">
        <v>1539</v>
      </c>
      <c r="T199" s="102" t="s">
        <v>1539</v>
      </c>
      <c r="U199" s="103" t="s">
        <v>1539</v>
      </c>
      <c r="V199" s="103" t="s">
        <v>1539</v>
      </c>
    </row>
    <row r="200" spans="1:22" x14ac:dyDescent="0.25">
      <c r="A200" s="104" t="s">
        <v>1218</v>
      </c>
      <c r="B200" s="20" t="str">
        <f>VLOOKUP(A200,'Planning Periods'!$E$2:$N$540,10,FALSE)</f>
        <v>06/15/2014 - 06/15/2022</v>
      </c>
      <c r="C200" s="103">
        <v>2017</v>
      </c>
      <c r="D200" s="103" t="str">
        <f t="shared" si="2"/>
        <v>Biggs 2017</v>
      </c>
      <c r="E200" s="103">
        <v>48</v>
      </c>
      <c r="F200" s="101">
        <v>0</v>
      </c>
      <c r="G200" s="103">
        <v>0</v>
      </c>
      <c r="H200" s="103">
        <v>0</v>
      </c>
      <c r="I200" s="102"/>
      <c r="J200" s="103">
        <v>30</v>
      </c>
      <c r="K200" s="101">
        <v>0</v>
      </c>
      <c r="L200" s="103">
        <v>0</v>
      </c>
      <c r="M200" s="103">
        <v>0</v>
      </c>
      <c r="N200" s="102"/>
      <c r="O200" s="103">
        <v>24</v>
      </c>
      <c r="P200" s="103">
        <v>1</v>
      </c>
      <c r="Q200" s="102"/>
      <c r="R200" s="103">
        <v>82</v>
      </c>
      <c r="S200" s="103">
        <v>0</v>
      </c>
      <c r="T200" s="102">
        <v>0</v>
      </c>
      <c r="U200" s="103">
        <v>184</v>
      </c>
      <c r="V200" s="103">
        <v>1</v>
      </c>
    </row>
    <row r="201" spans="1:22" x14ac:dyDescent="0.25">
      <c r="A201" s="104" t="s">
        <v>1153</v>
      </c>
      <c r="B201" s="20" t="str">
        <f>VLOOKUP(A201,'Planning Periods'!$E$2:$N$540,10,FALSE)</f>
        <v>06/30/2014 - 06/30/2019</v>
      </c>
      <c r="C201" s="103">
        <v>2014</v>
      </c>
      <c r="D201" s="103" t="str">
        <f t="shared" si="2"/>
        <v>Bishop 2014</v>
      </c>
      <c r="E201" s="103">
        <v>15</v>
      </c>
      <c r="F201" s="101">
        <v>0</v>
      </c>
      <c r="G201" s="103">
        <v>0</v>
      </c>
      <c r="H201" s="103">
        <v>0</v>
      </c>
      <c r="I201" s="102"/>
      <c r="J201" s="103">
        <v>10</v>
      </c>
      <c r="K201" s="101">
        <v>0</v>
      </c>
      <c r="L201" s="103">
        <v>0</v>
      </c>
      <c r="M201" s="103">
        <v>0</v>
      </c>
      <c r="N201" s="102"/>
      <c r="O201" s="103">
        <v>12</v>
      </c>
      <c r="P201" s="103">
        <v>0</v>
      </c>
      <c r="Q201" s="102"/>
      <c r="R201" s="103">
        <v>28</v>
      </c>
      <c r="S201" s="103">
        <v>0</v>
      </c>
      <c r="T201" s="102">
        <v>0</v>
      </c>
      <c r="U201" s="103">
        <v>65</v>
      </c>
      <c r="V201" s="103">
        <v>0</v>
      </c>
    </row>
    <row r="202" spans="1:22" x14ac:dyDescent="0.25">
      <c r="A202" s="104" t="s">
        <v>1153</v>
      </c>
      <c r="B202" s="20" t="str">
        <f>VLOOKUP(A202,'Planning Periods'!$E$2:$N$540,10,FALSE)</f>
        <v>06/30/2014 - 06/30/2019</v>
      </c>
      <c r="C202" s="103">
        <v>2015</v>
      </c>
      <c r="D202" s="103" t="str">
        <f t="shared" si="2"/>
        <v>Bishop 2015</v>
      </c>
      <c r="E202" s="103">
        <v>15</v>
      </c>
      <c r="F202" s="101">
        <v>0</v>
      </c>
      <c r="G202" s="103">
        <v>0</v>
      </c>
      <c r="H202" s="103">
        <v>0</v>
      </c>
      <c r="I202" s="102"/>
      <c r="J202" s="103">
        <v>10</v>
      </c>
      <c r="K202" s="101">
        <v>1</v>
      </c>
      <c r="L202" s="103">
        <v>1</v>
      </c>
      <c r="M202" s="103">
        <v>0</v>
      </c>
      <c r="N202" s="102"/>
      <c r="O202" s="103">
        <v>12</v>
      </c>
      <c r="P202" s="103">
        <v>2</v>
      </c>
      <c r="Q202" s="102"/>
      <c r="R202" s="103">
        <v>28</v>
      </c>
      <c r="S202" s="103">
        <v>0</v>
      </c>
      <c r="T202" s="102">
        <v>0</v>
      </c>
      <c r="U202" s="103">
        <v>65</v>
      </c>
      <c r="V202" s="103">
        <v>3</v>
      </c>
    </row>
    <row r="203" spans="1:22" x14ac:dyDescent="0.25">
      <c r="A203" s="104" t="s">
        <v>1153</v>
      </c>
      <c r="B203" s="20" t="str">
        <f>VLOOKUP(A203,'Planning Periods'!$E$2:$N$540,10,FALSE)</f>
        <v>06/30/2014 - 06/30/2019</v>
      </c>
      <c r="C203" s="103">
        <v>2016</v>
      </c>
      <c r="D203" s="103" t="str">
        <f t="shared" si="2"/>
        <v>Bishop 2016</v>
      </c>
      <c r="E203" s="103">
        <v>15</v>
      </c>
      <c r="F203" s="101">
        <v>0</v>
      </c>
      <c r="G203" s="103">
        <v>0</v>
      </c>
      <c r="H203" s="103">
        <v>0</v>
      </c>
      <c r="I203" s="102"/>
      <c r="J203" s="103">
        <v>10</v>
      </c>
      <c r="K203" s="101">
        <v>0</v>
      </c>
      <c r="L203" s="103">
        <v>0</v>
      </c>
      <c r="M203" s="103">
        <v>0</v>
      </c>
      <c r="N203" s="102"/>
      <c r="O203" s="103">
        <v>12</v>
      </c>
      <c r="P203" s="103">
        <v>6</v>
      </c>
      <c r="Q203" s="102"/>
      <c r="R203" s="103">
        <v>28</v>
      </c>
      <c r="S203" s="103">
        <v>0</v>
      </c>
      <c r="T203" s="102">
        <v>0</v>
      </c>
      <c r="U203" s="103">
        <v>65</v>
      </c>
      <c r="V203" s="103">
        <v>6</v>
      </c>
    </row>
    <row r="204" spans="1:22" x14ac:dyDescent="0.25">
      <c r="A204" s="104" t="s">
        <v>1153</v>
      </c>
      <c r="B204" s="20" t="str">
        <f>VLOOKUP(A204,'Planning Periods'!$E$2:$N$540,10,FALSE)</f>
        <v>06/30/2014 - 06/30/2019</v>
      </c>
      <c r="C204" s="103">
        <v>2017</v>
      </c>
      <c r="D204" s="103" t="str">
        <f t="shared" ref="D204:D275" si="3">CONCATENATE(A204," ",C204)</f>
        <v>Bishop 2017</v>
      </c>
      <c r="E204" s="103">
        <v>15</v>
      </c>
      <c r="F204" s="101">
        <v>0</v>
      </c>
      <c r="G204" s="103">
        <v>0</v>
      </c>
      <c r="H204" s="103">
        <v>0</v>
      </c>
      <c r="I204" s="102"/>
      <c r="J204" s="103">
        <v>10</v>
      </c>
      <c r="K204" s="101">
        <v>0</v>
      </c>
      <c r="L204" s="103">
        <v>0</v>
      </c>
      <c r="M204" s="103">
        <v>0</v>
      </c>
      <c r="N204" s="102"/>
      <c r="O204" s="103">
        <v>12</v>
      </c>
      <c r="P204" s="103">
        <v>0</v>
      </c>
      <c r="Q204" s="102"/>
      <c r="R204" s="103">
        <v>28</v>
      </c>
      <c r="S204" s="103">
        <v>0</v>
      </c>
      <c r="T204" s="102">
        <v>0</v>
      </c>
      <c r="U204" s="103">
        <v>65</v>
      </c>
      <c r="V204" s="103">
        <v>0</v>
      </c>
    </row>
    <row r="205" spans="1:22" x14ac:dyDescent="0.25">
      <c r="A205" t="s">
        <v>1168</v>
      </c>
      <c r="B205" s="20" t="str">
        <f>VLOOKUP(A205,'Planning Periods'!$E$2:$N$540,10,FALSE)</f>
        <v>06/30/2014 - 06/30/2019</v>
      </c>
      <c r="C205" s="103">
        <v>2014</v>
      </c>
      <c r="D205" s="103" t="str">
        <f t="shared" si="3"/>
        <v>Blue Lake 2014</v>
      </c>
      <c r="E205" s="101" t="s">
        <v>1539</v>
      </c>
      <c r="F205" s="101" t="s">
        <v>1539</v>
      </c>
      <c r="G205" s="101" t="s">
        <v>1539</v>
      </c>
      <c r="H205" s="101" t="s">
        <v>1539</v>
      </c>
      <c r="I205" s="101">
        <v>0</v>
      </c>
      <c r="J205" s="101" t="s">
        <v>1539</v>
      </c>
      <c r="K205" s="101" t="s">
        <v>1539</v>
      </c>
      <c r="L205" s="101" t="s">
        <v>1539</v>
      </c>
      <c r="M205" s="101" t="s">
        <v>1539</v>
      </c>
      <c r="N205" s="101">
        <v>0</v>
      </c>
      <c r="O205" s="101" t="s">
        <v>1539</v>
      </c>
      <c r="P205" s="101" t="s">
        <v>1539</v>
      </c>
      <c r="Q205" s="101"/>
      <c r="R205" s="101" t="s">
        <v>1539</v>
      </c>
      <c r="S205" s="101" t="s">
        <v>1539</v>
      </c>
      <c r="T205" s="101" t="s">
        <v>1539</v>
      </c>
      <c r="U205" s="101" t="s">
        <v>1539</v>
      </c>
      <c r="V205" s="101" t="s">
        <v>1539</v>
      </c>
    </row>
    <row r="206" spans="1:22" x14ac:dyDescent="0.25">
      <c r="A206" t="s">
        <v>1168</v>
      </c>
      <c r="B206" s="20" t="str">
        <f>VLOOKUP(A206,'Planning Periods'!$E$2:$N$540,10,FALSE)</f>
        <v>06/30/2014 - 06/30/2019</v>
      </c>
      <c r="C206" s="103">
        <v>2015</v>
      </c>
      <c r="D206" s="103" t="str">
        <f t="shared" si="3"/>
        <v>Blue Lake 2015</v>
      </c>
      <c r="E206" t="s">
        <v>1539</v>
      </c>
      <c r="F206" t="s">
        <v>1539</v>
      </c>
      <c r="G206" t="s">
        <v>1539</v>
      </c>
      <c r="H206" t="s">
        <v>1539</v>
      </c>
      <c r="J206" t="s">
        <v>1539</v>
      </c>
      <c r="K206" t="s">
        <v>1539</v>
      </c>
      <c r="L206" t="s">
        <v>1539</v>
      </c>
      <c r="M206" t="s">
        <v>1539</v>
      </c>
      <c r="O206" t="s">
        <v>1539</v>
      </c>
      <c r="P206" t="s">
        <v>1539</v>
      </c>
      <c r="R206" t="s">
        <v>1539</v>
      </c>
      <c r="S206" t="s">
        <v>1539</v>
      </c>
      <c r="T206" t="s">
        <v>1539</v>
      </c>
      <c r="U206" t="s">
        <v>1539</v>
      </c>
      <c r="V206" t="s">
        <v>1539</v>
      </c>
    </row>
    <row r="207" spans="1:22" x14ac:dyDescent="0.25">
      <c r="A207" t="s">
        <v>1168</v>
      </c>
      <c r="B207" s="20" t="str">
        <f>VLOOKUP(A207,'Planning Periods'!$E$2:$N$540,10,FALSE)</f>
        <v>06/30/2014 - 06/30/2019</v>
      </c>
      <c r="C207" s="103">
        <v>2016</v>
      </c>
      <c r="D207" s="103" t="str">
        <f t="shared" si="3"/>
        <v>Blue Lake 2016</v>
      </c>
      <c r="E207" t="s">
        <v>1539</v>
      </c>
      <c r="F207" t="s">
        <v>1539</v>
      </c>
      <c r="G207" t="s">
        <v>1539</v>
      </c>
      <c r="H207" t="s">
        <v>1539</v>
      </c>
      <c r="J207" t="s">
        <v>1539</v>
      </c>
      <c r="K207" t="s">
        <v>1539</v>
      </c>
      <c r="L207" t="s">
        <v>1539</v>
      </c>
      <c r="M207" t="s">
        <v>1539</v>
      </c>
      <c r="O207" t="s">
        <v>1539</v>
      </c>
      <c r="P207" t="s">
        <v>1539</v>
      </c>
      <c r="R207" t="s">
        <v>1539</v>
      </c>
      <c r="S207" t="s">
        <v>1539</v>
      </c>
      <c r="T207" t="s">
        <v>1539</v>
      </c>
      <c r="U207" t="s">
        <v>1539</v>
      </c>
      <c r="V207" t="s">
        <v>1539</v>
      </c>
    </row>
    <row r="208" spans="1:22" x14ac:dyDescent="0.25">
      <c r="A208" t="s">
        <v>1168</v>
      </c>
      <c r="B208" s="20" t="str">
        <f>VLOOKUP(A208,'Planning Periods'!$E$2:$N$540,10,FALSE)</f>
        <v>06/30/2014 - 06/30/2019</v>
      </c>
      <c r="C208" s="103">
        <v>2017</v>
      </c>
      <c r="D208" s="103" t="str">
        <f t="shared" si="3"/>
        <v>Blue Lake 2017</v>
      </c>
      <c r="E208" t="s">
        <v>1539</v>
      </c>
      <c r="F208" t="s">
        <v>1539</v>
      </c>
      <c r="G208" t="s">
        <v>1539</v>
      </c>
      <c r="H208" t="s">
        <v>1539</v>
      </c>
      <c r="J208" t="s">
        <v>1539</v>
      </c>
      <c r="K208" t="s">
        <v>1539</v>
      </c>
      <c r="L208" t="s">
        <v>1539</v>
      </c>
      <c r="M208" t="s">
        <v>1539</v>
      </c>
      <c r="O208" t="s">
        <v>1539</v>
      </c>
      <c r="P208" t="s">
        <v>1539</v>
      </c>
      <c r="R208" t="s">
        <v>1539</v>
      </c>
      <c r="S208" t="s">
        <v>1539</v>
      </c>
      <c r="T208" t="s">
        <v>1539</v>
      </c>
      <c r="U208" t="s">
        <v>1539</v>
      </c>
      <c r="V208" t="s">
        <v>1539</v>
      </c>
    </row>
    <row r="209" spans="1:22" x14ac:dyDescent="0.25">
      <c r="A209" s="104" t="s">
        <v>954</v>
      </c>
      <c r="B209" s="20"/>
      <c r="C209" s="103">
        <v>2013</v>
      </c>
      <c r="D209" s="103" t="str">
        <f t="shared" si="3"/>
        <v>Blythe 2013</v>
      </c>
      <c r="E209" t="s">
        <v>1539</v>
      </c>
      <c r="F209" t="s">
        <v>1539</v>
      </c>
      <c r="G209" t="s">
        <v>1539</v>
      </c>
      <c r="H209" t="s">
        <v>1539</v>
      </c>
      <c r="J209" t="s">
        <v>1539</v>
      </c>
      <c r="K209" t="s">
        <v>1539</v>
      </c>
      <c r="L209" t="s">
        <v>1539</v>
      </c>
      <c r="M209" t="s">
        <v>1539</v>
      </c>
      <c r="O209" t="s">
        <v>1539</v>
      </c>
      <c r="P209" t="s">
        <v>1539</v>
      </c>
      <c r="R209" t="s">
        <v>1539</v>
      </c>
      <c r="S209" t="s">
        <v>1539</v>
      </c>
      <c r="T209" t="s">
        <v>1539</v>
      </c>
      <c r="U209" t="s">
        <v>1539</v>
      </c>
      <c r="V209" t="s">
        <v>1539</v>
      </c>
    </row>
    <row r="210" spans="1:22" x14ac:dyDescent="0.25">
      <c r="A210" t="s">
        <v>954</v>
      </c>
      <c r="B210" s="20" t="str">
        <f>VLOOKUP(A210,'Planning Periods'!$E$2:$N$540,10,FALSE)</f>
        <v>10/15/2013 - 10/15/2021</v>
      </c>
      <c r="C210" s="103">
        <v>2014</v>
      </c>
      <c r="D210" s="103" t="str">
        <f t="shared" si="3"/>
        <v>Blythe 2014</v>
      </c>
      <c r="E210" s="101" t="s">
        <v>1539</v>
      </c>
      <c r="F210" s="101" t="s">
        <v>1539</v>
      </c>
      <c r="G210" s="101" t="s">
        <v>1539</v>
      </c>
      <c r="H210" s="101" t="s">
        <v>1539</v>
      </c>
      <c r="I210" s="101">
        <v>0</v>
      </c>
      <c r="J210" s="101" t="s">
        <v>1539</v>
      </c>
      <c r="K210" s="101" t="s">
        <v>1539</v>
      </c>
      <c r="L210" s="101" t="s">
        <v>1539</v>
      </c>
      <c r="M210" s="101" t="s">
        <v>1539</v>
      </c>
      <c r="N210" s="101">
        <v>0</v>
      </c>
      <c r="O210" s="101" t="s">
        <v>1539</v>
      </c>
      <c r="P210" s="101" t="s">
        <v>1539</v>
      </c>
      <c r="Q210" s="101"/>
      <c r="R210" s="101" t="s">
        <v>1539</v>
      </c>
      <c r="S210" s="101" t="s">
        <v>1539</v>
      </c>
      <c r="T210" s="101" t="s">
        <v>1539</v>
      </c>
      <c r="U210" s="101" t="s">
        <v>1539</v>
      </c>
      <c r="V210" s="101" t="s">
        <v>1539</v>
      </c>
    </row>
    <row r="211" spans="1:22" x14ac:dyDescent="0.25">
      <c r="A211" t="s">
        <v>954</v>
      </c>
      <c r="B211" s="20" t="str">
        <f>VLOOKUP(A211,'Planning Periods'!$E$2:$N$540,10,FALSE)</f>
        <v>10/15/2013 - 10/15/2021</v>
      </c>
      <c r="C211" s="103">
        <v>2015</v>
      </c>
      <c r="D211" s="103" t="str">
        <f t="shared" si="3"/>
        <v>Blythe 2015</v>
      </c>
      <c r="E211" t="s">
        <v>1539</v>
      </c>
      <c r="F211" t="s">
        <v>1539</v>
      </c>
      <c r="G211" t="s">
        <v>1539</v>
      </c>
      <c r="H211" t="s">
        <v>1539</v>
      </c>
      <c r="J211" t="s">
        <v>1539</v>
      </c>
      <c r="K211" t="s">
        <v>1539</v>
      </c>
      <c r="L211" t="s">
        <v>1539</v>
      </c>
      <c r="M211" t="s">
        <v>1539</v>
      </c>
      <c r="O211" t="s">
        <v>1539</v>
      </c>
      <c r="P211" t="s">
        <v>1539</v>
      </c>
      <c r="R211" t="s">
        <v>1539</v>
      </c>
      <c r="S211" t="s">
        <v>1539</v>
      </c>
      <c r="T211" t="s">
        <v>1539</v>
      </c>
      <c r="U211" t="s">
        <v>1539</v>
      </c>
      <c r="V211" t="s">
        <v>1539</v>
      </c>
    </row>
    <row r="212" spans="1:22" x14ac:dyDescent="0.25">
      <c r="A212" t="s">
        <v>954</v>
      </c>
      <c r="B212" s="20" t="str">
        <f>VLOOKUP(A212,'Planning Periods'!$E$2:$N$540,10,FALSE)</f>
        <v>10/15/2013 - 10/15/2021</v>
      </c>
      <c r="C212" s="103">
        <v>2016</v>
      </c>
      <c r="D212" s="103" t="str">
        <f t="shared" si="3"/>
        <v>Blythe 2016</v>
      </c>
      <c r="E212" t="s">
        <v>1539</v>
      </c>
      <c r="F212" t="s">
        <v>1539</v>
      </c>
      <c r="G212" t="s">
        <v>1539</v>
      </c>
      <c r="H212" t="s">
        <v>1539</v>
      </c>
      <c r="J212" t="s">
        <v>1539</v>
      </c>
      <c r="K212" t="s">
        <v>1539</v>
      </c>
      <c r="L212" t="s">
        <v>1539</v>
      </c>
      <c r="M212" t="s">
        <v>1539</v>
      </c>
      <c r="O212" t="s">
        <v>1539</v>
      </c>
      <c r="P212" t="s">
        <v>1539</v>
      </c>
      <c r="R212" t="s">
        <v>1539</v>
      </c>
      <c r="S212" t="s">
        <v>1539</v>
      </c>
      <c r="T212" t="s">
        <v>1539</v>
      </c>
      <c r="U212" t="s">
        <v>1539</v>
      </c>
      <c r="V212" t="s">
        <v>1539</v>
      </c>
    </row>
    <row r="213" spans="1:22" x14ac:dyDescent="0.25">
      <c r="A213" t="s">
        <v>954</v>
      </c>
      <c r="B213" s="20" t="str">
        <f>VLOOKUP(A213,'Planning Periods'!$E$2:$N$540,10,FALSE)</f>
        <v>10/15/2013 - 10/15/2021</v>
      </c>
      <c r="C213" s="103">
        <v>2017</v>
      </c>
      <c r="D213" s="103" t="str">
        <f t="shared" si="3"/>
        <v>Blythe 2017</v>
      </c>
      <c r="E213" t="s">
        <v>1539</v>
      </c>
      <c r="F213" t="s">
        <v>1539</v>
      </c>
      <c r="G213" t="s">
        <v>1539</v>
      </c>
      <c r="H213" t="s">
        <v>1539</v>
      </c>
      <c r="J213" t="s">
        <v>1539</v>
      </c>
      <c r="K213" t="s">
        <v>1539</v>
      </c>
      <c r="L213" t="s">
        <v>1539</v>
      </c>
      <c r="M213" t="s">
        <v>1539</v>
      </c>
      <c r="O213" t="s">
        <v>1539</v>
      </c>
      <c r="P213" t="s">
        <v>1539</v>
      </c>
      <c r="R213" t="s">
        <v>1539</v>
      </c>
      <c r="S213" t="s">
        <v>1539</v>
      </c>
      <c r="T213" t="s">
        <v>1539</v>
      </c>
      <c r="U213" t="s">
        <v>1539</v>
      </c>
      <c r="V213" t="s">
        <v>1539</v>
      </c>
    </row>
    <row r="214" spans="1:22" x14ac:dyDescent="0.25">
      <c r="A214" t="s">
        <v>1118</v>
      </c>
      <c r="B214" s="20"/>
      <c r="C214" s="103">
        <v>2013</v>
      </c>
      <c r="D214" s="103" t="str">
        <f t="shared" si="3"/>
        <v>Bradbury 2013</v>
      </c>
      <c r="E214" t="s">
        <v>1539</v>
      </c>
      <c r="F214" t="s">
        <v>1539</v>
      </c>
      <c r="G214" t="s">
        <v>1539</v>
      </c>
      <c r="H214" t="s">
        <v>1539</v>
      </c>
      <c r="J214" t="s">
        <v>1539</v>
      </c>
      <c r="K214" t="s">
        <v>1539</v>
      </c>
      <c r="L214" t="s">
        <v>1539</v>
      </c>
      <c r="M214" t="s">
        <v>1539</v>
      </c>
      <c r="O214" t="s">
        <v>1539</v>
      </c>
      <c r="P214" t="s">
        <v>1539</v>
      </c>
      <c r="R214" t="s">
        <v>1539</v>
      </c>
      <c r="S214" t="s">
        <v>1539</v>
      </c>
      <c r="T214" t="s">
        <v>1539</v>
      </c>
      <c r="U214" t="s">
        <v>1539</v>
      </c>
      <c r="V214" t="s">
        <v>1539</v>
      </c>
    </row>
    <row r="215" spans="1:22" x14ac:dyDescent="0.25">
      <c r="A215" t="s">
        <v>1118</v>
      </c>
      <c r="B215" s="20" t="str">
        <f>VLOOKUP(A215,'Planning Periods'!$E$2:$N$540,10,FALSE)</f>
        <v>10/15/2013 - 10/15/2021</v>
      </c>
      <c r="C215" s="103">
        <v>2014</v>
      </c>
      <c r="D215" s="103" t="str">
        <f t="shared" si="3"/>
        <v>Bradbury 2014</v>
      </c>
      <c r="E215" s="101" t="s">
        <v>1539</v>
      </c>
      <c r="F215" s="101" t="s">
        <v>1539</v>
      </c>
      <c r="G215" s="101" t="s">
        <v>1539</v>
      </c>
      <c r="H215" s="101" t="s">
        <v>1539</v>
      </c>
      <c r="I215" s="101">
        <v>0</v>
      </c>
      <c r="J215" s="101" t="s">
        <v>1539</v>
      </c>
      <c r="K215" s="101" t="s">
        <v>1539</v>
      </c>
      <c r="L215" s="101" t="s">
        <v>1539</v>
      </c>
      <c r="M215" s="101" t="s">
        <v>1539</v>
      </c>
      <c r="N215" s="101">
        <v>0</v>
      </c>
      <c r="O215" s="101" t="s">
        <v>1539</v>
      </c>
      <c r="P215" s="101" t="s">
        <v>1539</v>
      </c>
      <c r="Q215" s="101"/>
      <c r="R215" s="101" t="s">
        <v>1539</v>
      </c>
      <c r="S215" s="101" t="s">
        <v>1539</v>
      </c>
      <c r="T215" s="101" t="s">
        <v>1539</v>
      </c>
      <c r="U215" s="101" t="s">
        <v>1539</v>
      </c>
      <c r="V215" s="101" t="s">
        <v>1539</v>
      </c>
    </row>
    <row r="216" spans="1:22" x14ac:dyDescent="0.25">
      <c r="A216" t="s">
        <v>1118</v>
      </c>
      <c r="B216" s="20" t="str">
        <f>VLOOKUP(A216,'Planning Periods'!$E$2:$N$540,10,FALSE)</f>
        <v>10/15/2013 - 10/15/2021</v>
      </c>
      <c r="C216" s="103">
        <v>2015</v>
      </c>
      <c r="D216" s="103" t="str">
        <f t="shared" si="3"/>
        <v>Bradbury 2015</v>
      </c>
      <c r="E216" t="s">
        <v>1539</v>
      </c>
      <c r="F216" t="s">
        <v>1539</v>
      </c>
      <c r="G216" t="s">
        <v>1539</v>
      </c>
      <c r="H216" t="s">
        <v>1539</v>
      </c>
      <c r="J216" t="s">
        <v>1539</v>
      </c>
      <c r="K216" t="s">
        <v>1539</v>
      </c>
      <c r="L216" t="s">
        <v>1539</v>
      </c>
      <c r="M216" t="s">
        <v>1539</v>
      </c>
      <c r="O216" t="s">
        <v>1539</v>
      </c>
      <c r="P216" t="s">
        <v>1539</v>
      </c>
      <c r="R216" t="s">
        <v>1539</v>
      </c>
      <c r="S216" t="s">
        <v>1539</v>
      </c>
      <c r="T216" t="s">
        <v>1539</v>
      </c>
      <c r="U216" t="s">
        <v>1539</v>
      </c>
      <c r="V216" t="s">
        <v>1539</v>
      </c>
    </row>
    <row r="217" spans="1:22" x14ac:dyDescent="0.25">
      <c r="A217" t="s">
        <v>1118</v>
      </c>
      <c r="B217" s="20" t="str">
        <f>VLOOKUP(A217,'Planning Periods'!$E$2:$N$540,10,FALSE)</f>
        <v>10/15/2013 - 10/15/2021</v>
      </c>
      <c r="C217" s="103">
        <v>2016</v>
      </c>
      <c r="D217" s="103" t="str">
        <f t="shared" si="3"/>
        <v>Bradbury 2016</v>
      </c>
      <c r="E217" t="s">
        <v>1539</v>
      </c>
      <c r="F217" t="s">
        <v>1539</v>
      </c>
      <c r="G217" t="s">
        <v>1539</v>
      </c>
      <c r="H217" t="s">
        <v>1539</v>
      </c>
      <c r="J217" t="s">
        <v>1539</v>
      </c>
      <c r="K217" t="s">
        <v>1539</v>
      </c>
      <c r="L217" t="s">
        <v>1539</v>
      </c>
      <c r="M217" t="s">
        <v>1539</v>
      </c>
      <c r="O217" t="s">
        <v>1539</v>
      </c>
      <c r="P217" t="s">
        <v>1539</v>
      </c>
      <c r="R217" t="s">
        <v>1539</v>
      </c>
      <c r="S217" t="s">
        <v>1539</v>
      </c>
      <c r="T217" t="s">
        <v>1539</v>
      </c>
      <c r="U217" t="s">
        <v>1539</v>
      </c>
      <c r="V217" t="s">
        <v>1539</v>
      </c>
    </row>
    <row r="218" spans="1:22" x14ac:dyDescent="0.25">
      <c r="A218" t="s">
        <v>1118</v>
      </c>
      <c r="B218" s="20" t="str">
        <f>VLOOKUP(A218,'Planning Periods'!$E$2:$N$540,10,FALSE)</f>
        <v>10/15/2013 - 10/15/2021</v>
      </c>
      <c r="C218" s="103">
        <v>2017</v>
      </c>
      <c r="D218" s="103" t="str">
        <f t="shared" si="3"/>
        <v>Bradbury 2017</v>
      </c>
      <c r="E218" t="s">
        <v>1539</v>
      </c>
      <c r="F218" t="s">
        <v>1539</v>
      </c>
      <c r="G218" t="s">
        <v>1539</v>
      </c>
      <c r="H218" t="s">
        <v>1539</v>
      </c>
      <c r="J218" t="s">
        <v>1539</v>
      </c>
      <c r="K218" t="s">
        <v>1539</v>
      </c>
      <c r="L218" t="s">
        <v>1539</v>
      </c>
      <c r="M218" t="s">
        <v>1539</v>
      </c>
      <c r="O218" t="s">
        <v>1539</v>
      </c>
      <c r="P218" t="s">
        <v>1539</v>
      </c>
      <c r="R218" t="s">
        <v>1539</v>
      </c>
      <c r="S218" t="s">
        <v>1539</v>
      </c>
      <c r="T218" t="s">
        <v>1539</v>
      </c>
      <c r="U218" t="s">
        <v>1539</v>
      </c>
      <c r="V218" t="s">
        <v>1539</v>
      </c>
    </row>
    <row r="219" spans="1:22" x14ac:dyDescent="0.25">
      <c r="A219" s="104" t="s">
        <v>1161</v>
      </c>
      <c r="B219" s="20"/>
      <c r="C219" s="103">
        <v>2013</v>
      </c>
      <c r="D219" s="103" t="str">
        <f t="shared" si="3"/>
        <v>Brawley 2013</v>
      </c>
      <c r="E219" t="s">
        <v>1539</v>
      </c>
      <c r="F219" t="s">
        <v>1539</v>
      </c>
      <c r="G219" t="s">
        <v>1539</v>
      </c>
      <c r="H219" t="s">
        <v>1539</v>
      </c>
      <c r="J219" t="s">
        <v>1539</v>
      </c>
      <c r="K219" t="s">
        <v>1539</v>
      </c>
      <c r="L219" t="s">
        <v>1539</v>
      </c>
      <c r="M219" t="s">
        <v>1539</v>
      </c>
      <c r="O219" t="s">
        <v>1539</v>
      </c>
      <c r="P219" t="s">
        <v>1539</v>
      </c>
      <c r="R219" t="s">
        <v>1539</v>
      </c>
      <c r="S219" t="s">
        <v>1539</v>
      </c>
      <c r="T219" t="s">
        <v>1539</v>
      </c>
      <c r="U219" t="s">
        <v>1539</v>
      </c>
      <c r="V219" t="s">
        <v>1539</v>
      </c>
    </row>
    <row r="220" spans="1:22" x14ac:dyDescent="0.25">
      <c r="A220" s="104" t="s">
        <v>1161</v>
      </c>
      <c r="B220" s="20" t="str">
        <f>VLOOKUP(A220,'Planning Periods'!$E$2:$N$540,10,FALSE)</f>
        <v>10/15/2013 - 10/15/2021</v>
      </c>
      <c r="C220" s="103">
        <v>2014</v>
      </c>
      <c r="D220" s="103" t="str">
        <f t="shared" si="3"/>
        <v>Brawley 2014</v>
      </c>
      <c r="E220" s="103">
        <v>756</v>
      </c>
      <c r="F220" s="101">
        <v>8</v>
      </c>
      <c r="G220" s="103">
        <v>8</v>
      </c>
      <c r="H220" s="103">
        <v>0</v>
      </c>
      <c r="I220" s="102"/>
      <c r="J220" s="103">
        <v>511</v>
      </c>
      <c r="K220" s="101">
        <v>5</v>
      </c>
      <c r="L220" s="103">
        <v>5</v>
      </c>
      <c r="M220" s="103">
        <v>0</v>
      </c>
      <c r="N220" s="102"/>
      <c r="O220" s="103">
        <v>494</v>
      </c>
      <c r="P220" s="103">
        <v>0</v>
      </c>
      <c r="Q220" s="102"/>
      <c r="R220" s="103">
        <v>1326</v>
      </c>
      <c r="S220" s="103">
        <v>6</v>
      </c>
      <c r="T220" s="102">
        <v>0</v>
      </c>
      <c r="U220" s="103">
        <v>3087</v>
      </c>
      <c r="V220" s="103">
        <v>19</v>
      </c>
    </row>
    <row r="221" spans="1:22" x14ac:dyDescent="0.25">
      <c r="A221" s="104" t="s">
        <v>1161</v>
      </c>
      <c r="B221" s="20" t="str">
        <f>VLOOKUP(A221,'Planning Periods'!$E$2:$N$540,10,FALSE)</f>
        <v>10/15/2013 - 10/15/2021</v>
      </c>
      <c r="C221" s="103">
        <v>2015</v>
      </c>
      <c r="D221" s="103" t="str">
        <f t="shared" si="3"/>
        <v>Brawley 2015</v>
      </c>
      <c r="E221" s="103">
        <v>756</v>
      </c>
      <c r="F221" s="101">
        <v>20</v>
      </c>
      <c r="G221" s="103">
        <v>20</v>
      </c>
      <c r="H221" s="103">
        <v>0</v>
      </c>
      <c r="I221" s="102"/>
      <c r="J221" s="103">
        <v>511</v>
      </c>
      <c r="K221" s="101">
        <v>27</v>
      </c>
      <c r="L221" s="103">
        <v>27</v>
      </c>
      <c r="M221" s="103">
        <v>0</v>
      </c>
      <c r="N221" s="102"/>
      <c r="O221" s="103">
        <v>494</v>
      </c>
      <c r="P221" s="103">
        <v>0</v>
      </c>
      <c r="Q221" s="102"/>
      <c r="R221" s="103">
        <v>1326</v>
      </c>
      <c r="S221" s="103">
        <v>0</v>
      </c>
      <c r="T221" s="102">
        <v>0</v>
      </c>
      <c r="U221" s="103">
        <v>3087</v>
      </c>
      <c r="V221" s="103">
        <v>47</v>
      </c>
    </row>
    <row r="222" spans="1:22" x14ac:dyDescent="0.25">
      <c r="A222" s="104" t="s">
        <v>1161</v>
      </c>
      <c r="B222" s="20" t="str">
        <f>VLOOKUP(A222,'Planning Periods'!$E$2:$N$540,10,FALSE)</f>
        <v>10/15/2013 - 10/15/2021</v>
      </c>
      <c r="C222" s="103">
        <v>2016</v>
      </c>
      <c r="D222" s="103" t="str">
        <f t="shared" si="3"/>
        <v>Brawley 2016</v>
      </c>
      <c r="E222" s="103">
        <v>756</v>
      </c>
      <c r="F222" s="101">
        <v>5</v>
      </c>
      <c r="G222" s="103">
        <v>5</v>
      </c>
      <c r="H222" s="103">
        <v>0</v>
      </c>
      <c r="I222" s="102"/>
      <c r="J222" s="103">
        <v>511</v>
      </c>
      <c r="K222" s="101">
        <v>7</v>
      </c>
      <c r="L222" s="103">
        <v>7</v>
      </c>
      <c r="M222" s="103">
        <v>0</v>
      </c>
      <c r="N222" s="102"/>
      <c r="O222" s="103">
        <v>494</v>
      </c>
      <c r="P222" s="103">
        <v>54</v>
      </c>
      <c r="Q222" s="102"/>
      <c r="R222" s="103">
        <v>1326</v>
      </c>
      <c r="S222" s="103">
        <v>0</v>
      </c>
      <c r="T222" s="102">
        <v>0</v>
      </c>
      <c r="U222" s="103">
        <v>3087</v>
      </c>
      <c r="V222" s="103">
        <v>66</v>
      </c>
    </row>
    <row r="223" spans="1:22" x14ac:dyDescent="0.25">
      <c r="A223" s="104" t="s">
        <v>1161</v>
      </c>
      <c r="B223" s="20" t="str">
        <f>VLOOKUP(A223,'Planning Periods'!$E$2:$N$540,10,FALSE)</f>
        <v>10/15/2013 - 10/15/2021</v>
      </c>
      <c r="C223" s="103">
        <v>2017</v>
      </c>
      <c r="D223" s="103" t="str">
        <f t="shared" si="3"/>
        <v>Brawley 2017</v>
      </c>
      <c r="E223" s="103">
        <v>756</v>
      </c>
      <c r="F223" s="101">
        <v>6</v>
      </c>
      <c r="G223" s="103">
        <v>4</v>
      </c>
      <c r="H223" s="103">
        <v>2</v>
      </c>
      <c r="I223" s="102"/>
      <c r="J223" s="103">
        <v>511</v>
      </c>
      <c r="K223" s="101">
        <v>14</v>
      </c>
      <c r="L223" s="103">
        <v>12</v>
      </c>
      <c r="M223" s="103">
        <v>2</v>
      </c>
      <c r="N223" s="102"/>
      <c r="O223" s="103">
        <v>494</v>
      </c>
      <c r="P223" s="103">
        <v>40</v>
      </c>
      <c r="Q223" s="102"/>
      <c r="R223" s="103">
        <v>1326</v>
      </c>
      <c r="S223" s="103">
        <v>3</v>
      </c>
      <c r="T223" s="102">
        <v>2</v>
      </c>
      <c r="U223" s="103">
        <v>3087</v>
      </c>
      <c r="V223" s="103">
        <v>63</v>
      </c>
    </row>
    <row r="224" spans="1:22" x14ac:dyDescent="0.25">
      <c r="A224" s="104" t="s">
        <v>996</v>
      </c>
      <c r="B224" s="20"/>
      <c r="C224" s="103">
        <v>2013</v>
      </c>
      <c r="D224" s="103" t="str">
        <f t="shared" si="3"/>
        <v>Brea 2013</v>
      </c>
      <c r="E224" s="103" t="s">
        <v>1539</v>
      </c>
      <c r="F224" s="101" t="s">
        <v>1539</v>
      </c>
      <c r="G224" s="103" t="s">
        <v>1539</v>
      </c>
      <c r="H224" s="103" t="s">
        <v>1539</v>
      </c>
      <c r="I224" s="102"/>
      <c r="J224" s="103" t="s">
        <v>1539</v>
      </c>
      <c r="K224" s="101" t="s">
        <v>1539</v>
      </c>
      <c r="L224" s="103" t="s">
        <v>1539</v>
      </c>
      <c r="M224" s="103" t="s">
        <v>1539</v>
      </c>
      <c r="N224" s="102"/>
      <c r="O224" s="103" t="s">
        <v>1539</v>
      </c>
      <c r="P224" s="103" t="s">
        <v>1539</v>
      </c>
      <c r="Q224" s="102"/>
      <c r="R224" s="103" t="s">
        <v>1539</v>
      </c>
      <c r="S224" s="103" t="s">
        <v>1539</v>
      </c>
      <c r="T224" s="102" t="s">
        <v>1539</v>
      </c>
      <c r="U224" s="103" t="s">
        <v>1539</v>
      </c>
      <c r="V224" s="103" t="s">
        <v>1539</v>
      </c>
    </row>
    <row r="225" spans="1:22" x14ac:dyDescent="0.25">
      <c r="A225" s="104" t="s">
        <v>996</v>
      </c>
      <c r="B225" s="20" t="str">
        <f>VLOOKUP(A225,'Planning Periods'!$E$2:$N$540,10,FALSE)</f>
        <v>10/15/2013 - 10/15/2021</v>
      </c>
      <c r="C225" s="103">
        <v>2014</v>
      </c>
      <c r="D225" s="103" t="str">
        <f t="shared" si="3"/>
        <v>Brea 2014</v>
      </c>
      <c r="E225" s="103">
        <v>426</v>
      </c>
      <c r="F225" s="101">
        <v>0</v>
      </c>
      <c r="G225" s="103">
        <v>0</v>
      </c>
      <c r="H225" s="103">
        <v>0</v>
      </c>
      <c r="I225" s="102"/>
      <c r="J225" s="103">
        <v>305</v>
      </c>
      <c r="K225" s="101">
        <v>0</v>
      </c>
      <c r="L225" s="103">
        <v>0</v>
      </c>
      <c r="M225" s="103">
        <v>0</v>
      </c>
      <c r="N225" s="102"/>
      <c r="O225" s="103">
        <v>335</v>
      </c>
      <c r="P225" s="103">
        <v>0</v>
      </c>
      <c r="Q225" s="102"/>
      <c r="R225" s="103">
        <v>785</v>
      </c>
      <c r="S225" s="103">
        <v>321</v>
      </c>
      <c r="T225" s="102">
        <v>0</v>
      </c>
      <c r="U225" s="103">
        <v>1851</v>
      </c>
      <c r="V225" s="103">
        <v>321</v>
      </c>
    </row>
    <row r="226" spans="1:22" x14ac:dyDescent="0.25">
      <c r="A226" s="104" t="s">
        <v>996</v>
      </c>
      <c r="B226" s="20" t="str">
        <f>VLOOKUP(A226,'Planning Periods'!$E$2:$N$540,10,FALSE)</f>
        <v>10/15/2013 - 10/15/2021</v>
      </c>
      <c r="C226" s="103">
        <v>2015</v>
      </c>
      <c r="D226" s="103" t="str">
        <f t="shared" si="3"/>
        <v>Brea 2015</v>
      </c>
      <c r="E226" s="103">
        <v>426</v>
      </c>
      <c r="F226" s="101">
        <v>0</v>
      </c>
      <c r="G226" s="103">
        <v>0</v>
      </c>
      <c r="H226" s="103">
        <v>0</v>
      </c>
      <c r="I226" s="102"/>
      <c r="J226" s="103">
        <v>305</v>
      </c>
      <c r="K226" s="101">
        <v>0</v>
      </c>
      <c r="L226" s="103">
        <v>0</v>
      </c>
      <c r="M226" s="103">
        <v>0</v>
      </c>
      <c r="N226" s="102"/>
      <c r="O226" s="103">
        <v>335</v>
      </c>
      <c r="P226" s="103">
        <v>0</v>
      </c>
      <c r="Q226" s="102"/>
      <c r="R226" s="103">
        <v>785</v>
      </c>
      <c r="S226" s="103">
        <v>461</v>
      </c>
      <c r="T226" s="102">
        <v>0</v>
      </c>
      <c r="U226" s="103">
        <v>1851</v>
      </c>
      <c r="V226" s="103">
        <v>461</v>
      </c>
    </row>
    <row r="227" spans="1:22" x14ac:dyDescent="0.25">
      <c r="A227" s="104" t="s">
        <v>996</v>
      </c>
      <c r="B227" s="20" t="str">
        <f>VLOOKUP(A227,'Planning Periods'!$E$2:$N$540,10,FALSE)</f>
        <v>10/15/2013 - 10/15/2021</v>
      </c>
      <c r="C227" s="103">
        <v>2016</v>
      </c>
      <c r="D227" s="103" t="str">
        <f t="shared" si="3"/>
        <v>Brea 2016</v>
      </c>
      <c r="E227" s="103">
        <v>426</v>
      </c>
      <c r="F227" s="101">
        <v>0</v>
      </c>
      <c r="G227" s="103">
        <v>0</v>
      </c>
      <c r="H227" s="103">
        <v>0</v>
      </c>
      <c r="I227" s="102"/>
      <c r="J227" s="103">
        <v>305</v>
      </c>
      <c r="K227" s="101">
        <v>0</v>
      </c>
      <c r="L227" s="103">
        <v>0</v>
      </c>
      <c r="M227" s="103">
        <v>0</v>
      </c>
      <c r="N227" s="102"/>
      <c r="O227" s="103">
        <v>335</v>
      </c>
      <c r="P227" s="103">
        <v>0</v>
      </c>
      <c r="Q227" s="102"/>
      <c r="R227" s="103">
        <v>785</v>
      </c>
      <c r="S227" s="103">
        <v>194</v>
      </c>
      <c r="T227" s="102">
        <v>0</v>
      </c>
      <c r="U227" s="103">
        <v>1851</v>
      </c>
      <c r="V227" s="103">
        <v>194</v>
      </c>
    </row>
    <row r="228" spans="1:22" x14ac:dyDescent="0.25">
      <c r="A228" s="104" t="s">
        <v>996</v>
      </c>
      <c r="B228" s="20" t="str">
        <f>VLOOKUP(A228,'Planning Periods'!$E$2:$N$540,10,FALSE)</f>
        <v>10/15/2013 - 10/15/2021</v>
      </c>
      <c r="C228" s="103">
        <v>2017</v>
      </c>
      <c r="D228" s="103" t="str">
        <f t="shared" si="3"/>
        <v>Brea 2017</v>
      </c>
      <c r="E228" s="103">
        <v>426</v>
      </c>
      <c r="F228" s="101">
        <v>0</v>
      </c>
      <c r="G228" s="103">
        <v>0</v>
      </c>
      <c r="H228" s="103">
        <v>0</v>
      </c>
      <c r="I228" s="102"/>
      <c r="J228" s="103">
        <v>305</v>
      </c>
      <c r="K228" s="101">
        <v>0</v>
      </c>
      <c r="L228" s="103">
        <v>0</v>
      </c>
      <c r="M228" s="103">
        <v>0</v>
      </c>
      <c r="N228" s="102"/>
      <c r="O228" s="103">
        <v>335</v>
      </c>
      <c r="P228" s="103">
        <v>21</v>
      </c>
      <c r="Q228" s="102"/>
      <c r="R228" s="103">
        <v>785</v>
      </c>
      <c r="S228" s="103">
        <v>435</v>
      </c>
      <c r="T228" s="102">
        <v>0</v>
      </c>
      <c r="U228" s="103">
        <v>1851</v>
      </c>
      <c r="V228" s="103">
        <v>456</v>
      </c>
    </row>
    <row r="229" spans="1:22" x14ac:dyDescent="0.25">
      <c r="A229" s="104" t="s">
        <v>1209</v>
      </c>
      <c r="B229" s="20" t="str">
        <f>VLOOKUP(A229,'Planning Periods'!$E$2:$N$540,10,FALSE)</f>
        <v>01/31/2015 - 01/31/2023</v>
      </c>
      <c r="C229" s="103">
        <v>2014</v>
      </c>
      <c r="D229" s="103" t="str">
        <f t="shared" si="3"/>
        <v>Brentwood 2014</v>
      </c>
      <c r="E229" s="103">
        <v>234</v>
      </c>
      <c r="F229" s="101">
        <v>1</v>
      </c>
      <c r="G229" s="103">
        <v>1</v>
      </c>
      <c r="H229" s="103">
        <v>0</v>
      </c>
      <c r="I229" s="102"/>
      <c r="J229" s="103">
        <v>124</v>
      </c>
      <c r="K229" s="101">
        <v>2</v>
      </c>
      <c r="L229" s="103">
        <v>2</v>
      </c>
      <c r="M229" s="103">
        <v>0</v>
      </c>
      <c r="N229" s="102"/>
      <c r="O229" s="103">
        <v>123</v>
      </c>
      <c r="P229" s="103">
        <v>5</v>
      </c>
      <c r="Q229" s="102"/>
      <c r="R229" s="103">
        <v>279</v>
      </c>
      <c r="S229" s="103">
        <v>415</v>
      </c>
      <c r="T229" s="102">
        <v>0</v>
      </c>
      <c r="U229" s="103">
        <v>760</v>
      </c>
      <c r="V229" s="103">
        <v>423</v>
      </c>
    </row>
    <row r="230" spans="1:22" x14ac:dyDescent="0.25">
      <c r="A230" s="104" t="s">
        <v>1209</v>
      </c>
      <c r="B230" s="20" t="str">
        <f>VLOOKUP(A230,'Planning Periods'!$E$2:$N$540,10,FALSE)</f>
        <v>01/31/2015 - 01/31/2023</v>
      </c>
      <c r="C230" s="103">
        <v>2015</v>
      </c>
      <c r="D230" s="103" t="str">
        <f t="shared" si="3"/>
        <v>Brentwood 2015</v>
      </c>
      <c r="E230" s="103">
        <v>234</v>
      </c>
      <c r="F230" s="101">
        <v>0</v>
      </c>
      <c r="G230" s="103">
        <v>0</v>
      </c>
      <c r="H230" s="103">
        <v>0</v>
      </c>
      <c r="I230" s="102"/>
      <c r="J230" s="103">
        <v>124</v>
      </c>
      <c r="K230" s="101">
        <v>5</v>
      </c>
      <c r="L230" s="103">
        <v>5</v>
      </c>
      <c r="M230" s="103">
        <v>0</v>
      </c>
      <c r="N230" s="102"/>
      <c r="O230" s="103">
        <v>123</v>
      </c>
      <c r="P230" s="103">
        <v>0</v>
      </c>
      <c r="Q230" s="102"/>
      <c r="R230" s="103">
        <v>279</v>
      </c>
      <c r="S230" s="103">
        <v>449</v>
      </c>
      <c r="T230" s="102">
        <v>0</v>
      </c>
      <c r="U230" s="103">
        <v>760</v>
      </c>
      <c r="V230" s="103">
        <v>454</v>
      </c>
    </row>
    <row r="231" spans="1:22" x14ac:dyDescent="0.25">
      <c r="A231" s="104" t="s">
        <v>1209</v>
      </c>
      <c r="B231" s="20" t="str">
        <f>VLOOKUP(A231,'Planning Periods'!$E$2:$N$540,10,FALSE)</f>
        <v>01/31/2015 - 01/31/2023</v>
      </c>
      <c r="C231" s="103">
        <v>2016</v>
      </c>
      <c r="D231" s="103" t="str">
        <f t="shared" si="3"/>
        <v>Brentwood 2016</v>
      </c>
      <c r="E231" s="103">
        <v>234</v>
      </c>
      <c r="F231" s="101">
        <v>0</v>
      </c>
      <c r="G231" s="103">
        <v>0</v>
      </c>
      <c r="H231" s="103">
        <v>0</v>
      </c>
      <c r="I231" s="102"/>
      <c r="J231" s="103">
        <v>124</v>
      </c>
      <c r="K231" s="101">
        <v>3</v>
      </c>
      <c r="L231" s="103">
        <v>3</v>
      </c>
      <c r="M231" s="103">
        <v>0</v>
      </c>
      <c r="N231" s="102"/>
      <c r="O231" s="103">
        <v>123</v>
      </c>
      <c r="P231" s="103">
        <v>0</v>
      </c>
      <c r="Q231" s="102"/>
      <c r="R231" s="103">
        <v>279</v>
      </c>
      <c r="S231" s="103">
        <v>540</v>
      </c>
      <c r="T231" s="102">
        <v>0</v>
      </c>
      <c r="U231" s="103">
        <v>760</v>
      </c>
      <c r="V231" s="103">
        <v>543</v>
      </c>
    </row>
    <row r="232" spans="1:22" x14ac:dyDescent="0.25">
      <c r="A232" s="104" t="s">
        <v>1209</v>
      </c>
      <c r="B232" s="20" t="str">
        <f>VLOOKUP(A232,'Planning Periods'!$E$2:$N$540,10,FALSE)</f>
        <v>01/31/2015 - 01/31/2023</v>
      </c>
      <c r="C232" s="103">
        <v>2017</v>
      </c>
      <c r="D232" s="103" t="str">
        <f t="shared" si="3"/>
        <v>Brentwood 2017</v>
      </c>
      <c r="E232" s="103">
        <v>234</v>
      </c>
      <c r="F232" s="101">
        <v>2</v>
      </c>
      <c r="G232" s="103">
        <v>2</v>
      </c>
      <c r="H232" s="103">
        <v>0</v>
      </c>
      <c r="I232" s="102"/>
      <c r="J232" s="103">
        <v>124</v>
      </c>
      <c r="K232" s="101">
        <v>0</v>
      </c>
      <c r="L232" s="103">
        <v>0</v>
      </c>
      <c r="M232" s="103">
        <v>0</v>
      </c>
      <c r="N232" s="102"/>
      <c r="O232" s="103">
        <v>123</v>
      </c>
      <c r="P232" s="103">
        <v>1</v>
      </c>
      <c r="Q232" s="102"/>
      <c r="R232" s="103">
        <v>279</v>
      </c>
      <c r="S232" s="103">
        <v>503</v>
      </c>
      <c r="T232" s="102">
        <v>0</v>
      </c>
      <c r="U232" s="103">
        <v>760</v>
      </c>
      <c r="V232" s="103">
        <v>506</v>
      </c>
    </row>
    <row r="233" spans="1:22" x14ac:dyDescent="0.25">
      <c r="A233" s="104" t="s">
        <v>864</v>
      </c>
      <c r="B233" s="20" t="str">
        <f>VLOOKUP(A233,'Planning Periods'!$E$2:$N$540,10,FALSE)</f>
        <v>01/31/2015 - 01/31/2023</v>
      </c>
      <c r="C233" s="103">
        <v>2014</v>
      </c>
      <c r="D233" s="103" t="str">
        <f t="shared" si="3"/>
        <v>Brisbane 2014</v>
      </c>
      <c r="E233" s="103">
        <v>25</v>
      </c>
      <c r="F233" s="101">
        <v>0</v>
      </c>
      <c r="G233" s="103">
        <v>0</v>
      </c>
      <c r="H233" s="103">
        <v>0</v>
      </c>
      <c r="I233" s="102"/>
      <c r="J233" s="103">
        <v>13</v>
      </c>
      <c r="K233" s="101">
        <v>0</v>
      </c>
      <c r="L233" s="103">
        <v>0</v>
      </c>
      <c r="M233" s="103">
        <v>0</v>
      </c>
      <c r="N233" s="102"/>
      <c r="O233" s="103">
        <v>15</v>
      </c>
      <c r="P233" s="103">
        <v>1</v>
      </c>
      <c r="Q233" s="102"/>
      <c r="R233" s="103">
        <v>30</v>
      </c>
      <c r="S233" s="103">
        <v>38</v>
      </c>
      <c r="T233" s="102">
        <v>0</v>
      </c>
      <c r="U233" s="103">
        <v>83</v>
      </c>
      <c r="V233" s="103">
        <v>39</v>
      </c>
    </row>
    <row r="234" spans="1:22" x14ac:dyDescent="0.25">
      <c r="A234" s="104" t="s">
        <v>864</v>
      </c>
      <c r="B234" s="20" t="str">
        <f>VLOOKUP(A234,'Planning Periods'!$E$2:$N$540,10,FALSE)</f>
        <v>01/31/2015 - 01/31/2023</v>
      </c>
      <c r="C234" s="103">
        <v>2015</v>
      </c>
      <c r="D234" s="103" t="str">
        <f t="shared" si="3"/>
        <v>Brisbane 2015</v>
      </c>
      <c r="E234" s="103">
        <v>25</v>
      </c>
      <c r="F234" s="101">
        <v>0</v>
      </c>
      <c r="G234" s="103">
        <v>0</v>
      </c>
      <c r="H234" s="103">
        <v>0</v>
      </c>
      <c r="I234" s="102"/>
      <c r="J234" s="103">
        <v>13</v>
      </c>
      <c r="K234" s="101">
        <v>0</v>
      </c>
      <c r="L234" s="103">
        <v>0</v>
      </c>
      <c r="M234" s="103">
        <v>0</v>
      </c>
      <c r="N234" s="102"/>
      <c r="O234" s="103">
        <v>15</v>
      </c>
      <c r="P234" s="103">
        <v>1</v>
      </c>
      <c r="Q234" s="102"/>
      <c r="R234" s="103">
        <v>30</v>
      </c>
      <c r="S234" s="103">
        <v>2</v>
      </c>
      <c r="T234" s="102">
        <v>0</v>
      </c>
      <c r="U234" s="103">
        <v>83</v>
      </c>
      <c r="V234" s="103">
        <v>3</v>
      </c>
    </row>
    <row r="235" spans="1:22" x14ac:dyDescent="0.25">
      <c r="A235" s="104" t="s">
        <v>864</v>
      </c>
      <c r="B235" s="20" t="str">
        <f>VLOOKUP(A235,'Planning Periods'!$E$2:$N$540,10,FALSE)</f>
        <v>01/31/2015 - 01/31/2023</v>
      </c>
      <c r="C235" s="103">
        <v>2016</v>
      </c>
      <c r="D235" s="103" t="str">
        <f t="shared" si="3"/>
        <v>Brisbane 2016</v>
      </c>
      <c r="E235" s="103">
        <v>25</v>
      </c>
      <c r="F235" s="101">
        <v>0</v>
      </c>
      <c r="G235" s="103">
        <v>0</v>
      </c>
      <c r="H235" s="103">
        <v>0</v>
      </c>
      <c r="I235" s="102"/>
      <c r="J235" s="103">
        <v>13</v>
      </c>
      <c r="K235" s="101">
        <v>0</v>
      </c>
      <c r="L235" s="103">
        <v>0</v>
      </c>
      <c r="M235" s="103">
        <v>0</v>
      </c>
      <c r="N235" s="102"/>
      <c r="O235" s="103">
        <v>15</v>
      </c>
      <c r="P235" s="103">
        <v>3</v>
      </c>
      <c r="Q235" s="102"/>
      <c r="R235" s="103">
        <v>30</v>
      </c>
      <c r="S235" s="103">
        <v>4</v>
      </c>
      <c r="T235" s="102">
        <v>0</v>
      </c>
      <c r="U235" s="103">
        <v>83</v>
      </c>
      <c r="V235" s="103">
        <v>7</v>
      </c>
    </row>
    <row r="236" spans="1:22" x14ac:dyDescent="0.25">
      <c r="A236" s="104" t="s">
        <v>864</v>
      </c>
      <c r="B236" s="20" t="str">
        <f>VLOOKUP(A236,'Planning Periods'!$E$2:$N$540,10,FALSE)</f>
        <v>01/31/2015 - 01/31/2023</v>
      </c>
      <c r="C236" s="103">
        <v>2017</v>
      </c>
      <c r="D236" s="103" t="str">
        <f t="shared" si="3"/>
        <v>Brisbane 2017</v>
      </c>
      <c r="E236" s="103">
        <v>25</v>
      </c>
      <c r="F236" s="101">
        <v>0</v>
      </c>
      <c r="G236" s="103">
        <v>0</v>
      </c>
      <c r="H236" s="103">
        <v>0</v>
      </c>
      <c r="I236" s="102"/>
      <c r="J236" s="103">
        <v>13</v>
      </c>
      <c r="K236" s="101">
        <v>0</v>
      </c>
      <c r="L236" s="103">
        <v>0</v>
      </c>
      <c r="M236" s="103">
        <v>0</v>
      </c>
      <c r="N236" s="102"/>
      <c r="O236" s="103">
        <v>15</v>
      </c>
      <c r="P236" s="103">
        <v>3</v>
      </c>
      <c r="Q236" s="102"/>
      <c r="R236" s="103">
        <v>30</v>
      </c>
      <c r="S236" s="103">
        <v>4</v>
      </c>
      <c r="T236" s="102">
        <v>0</v>
      </c>
      <c r="U236" s="103">
        <v>83</v>
      </c>
      <c r="V236" s="103">
        <v>7</v>
      </c>
    </row>
    <row r="237" spans="1:22" x14ac:dyDescent="0.25">
      <c r="A237" s="104" t="s">
        <v>850</v>
      </c>
      <c r="B237" s="20" t="str">
        <f>VLOOKUP(A237,'Planning Periods'!$E$2:$N$540,10,FALSE)</f>
        <v>02/15/2015 - 02/15/2023</v>
      </c>
      <c r="C237" s="103">
        <v>2014</v>
      </c>
      <c r="D237" s="103" t="str">
        <f t="shared" si="3"/>
        <v>Buellton 2014</v>
      </c>
      <c r="E237" s="103">
        <v>66</v>
      </c>
      <c r="F237" s="101">
        <v>0</v>
      </c>
      <c r="G237" s="103">
        <v>0</v>
      </c>
      <c r="H237" s="103">
        <v>0</v>
      </c>
      <c r="I237" s="102"/>
      <c r="J237" s="103">
        <v>44</v>
      </c>
      <c r="K237" s="101">
        <v>0</v>
      </c>
      <c r="L237" s="103">
        <v>0</v>
      </c>
      <c r="M237" s="103">
        <v>0</v>
      </c>
      <c r="N237" s="102"/>
      <c r="O237" s="103">
        <v>41</v>
      </c>
      <c r="P237" s="103">
        <v>0</v>
      </c>
      <c r="Q237" s="102"/>
      <c r="R237" s="103">
        <v>124</v>
      </c>
      <c r="S237" s="103">
        <v>0</v>
      </c>
      <c r="T237" s="102">
        <v>0</v>
      </c>
      <c r="U237" s="103">
        <v>275</v>
      </c>
      <c r="V237" s="103">
        <v>0</v>
      </c>
    </row>
    <row r="238" spans="1:22" x14ac:dyDescent="0.25">
      <c r="A238" s="104" t="s">
        <v>850</v>
      </c>
      <c r="B238" s="20" t="str">
        <f>VLOOKUP(A238,'Planning Periods'!$E$2:$N$540,10,FALSE)</f>
        <v>02/15/2015 - 02/15/2023</v>
      </c>
      <c r="C238" s="103">
        <v>2015</v>
      </c>
      <c r="D238" s="103" t="str">
        <f t="shared" si="3"/>
        <v>Buellton 2015</v>
      </c>
      <c r="E238" s="103">
        <v>66</v>
      </c>
      <c r="F238" s="101">
        <v>5</v>
      </c>
      <c r="G238" s="103">
        <v>5</v>
      </c>
      <c r="H238" s="103">
        <v>0</v>
      </c>
      <c r="I238" s="102"/>
      <c r="J238" s="103">
        <v>44</v>
      </c>
      <c r="K238" s="101">
        <v>4</v>
      </c>
      <c r="L238" s="103">
        <v>4</v>
      </c>
      <c r="M238" s="103">
        <v>0</v>
      </c>
      <c r="N238" s="102"/>
      <c r="O238" s="103">
        <v>41</v>
      </c>
      <c r="P238" s="103">
        <v>60</v>
      </c>
      <c r="Q238" s="102"/>
      <c r="R238" s="103">
        <v>124</v>
      </c>
      <c r="S238" s="103">
        <v>0</v>
      </c>
      <c r="T238" s="102">
        <v>0</v>
      </c>
      <c r="U238" s="103">
        <v>275</v>
      </c>
      <c r="V238" s="103">
        <v>69</v>
      </c>
    </row>
    <row r="239" spans="1:22" x14ac:dyDescent="0.25">
      <c r="A239" s="104" t="s">
        <v>850</v>
      </c>
      <c r="B239" s="20" t="str">
        <f>VLOOKUP(A239,'Planning Periods'!$E$2:$N$540,10,FALSE)</f>
        <v>02/15/2015 - 02/15/2023</v>
      </c>
      <c r="C239" s="103">
        <v>2016</v>
      </c>
      <c r="D239" s="103" t="str">
        <f t="shared" si="3"/>
        <v>Buellton 2016</v>
      </c>
      <c r="E239" s="103">
        <v>66</v>
      </c>
      <c r="F239" s="101">
        <v>0</v>
      </c>
      <c r="G239" s="103">
        <v>0</v>
      </c>
      <c r="H239" s="103">
        <v>0</v>
      </c>
      <c r="I239" s="102"/>
      <c r="J239" s="103">
        <v>44</v>
      </c>
      <c r="K239" s="101">
        <v>0</v>
      </c>
      <c r="L239" s="103">
        <v>0</v>
      </c>
      <c r="M239" s="103">
        <v>0</v>
      </c>
      <c r="N239" s="102"/>
      <c r="O239" s="103">
        <v>41</v>
      </c>
      <c r="P239" s="103">
        <v>0</v>
      </c>
      <c r="Q239" s="102"/>
      <c r="R239" s="103">
        <v>124</v>
      </c>
      <c r="S239" s="103">
        <v>51</v>
      </c>
      <c r="T239" s="102">
        <v>0</v>
      </c>
      <c r="U239" s="103">
        <v>275</v>
      </c>
      <c r="V239" s="103">
        <v>51</v>
      </c>
    </row>
    <row r="240" spans="1:22" x14ac:dyDescent="0.25">
      <c r="A240" s="104" t="s">
        <v>850</v>
      </c>
      <c r="B240" s="20" t="str">
        <f>VLOOKUP(A240,'Planning Periods'!$E$2:$N$540,10,FALSE)</f>
        <v>02/15/2015 - 02/15/2023</v>
      </c>
      <c r="C240" s="103">
        <v>2017</v>
      </c>
      <c r="D240" s="103" t="str">
        <f t="shared" si="3"/>
        <v>Buellton 2017</v>
      </c>
      <c r="E240" s="103">
        <v>66</v>
      </c>
      <c r="F240" s="101">
        <v>0</v>
      </c>
      <c r="G240" s="103">
        <v>0</v>
      </c>
      <c r="H240" s="103">
        <v>0</v>
      </c>
      <c r="I240" s="102"/>
      <c r="J240" s="103">
        <v>44</v>
      </c>
      <c r="K240" s="101">
        <v>0</v>
      </c>
      <c r="L240" s="103">
        <v>0</v>
      </c>
      <c r="M240" s="103">
        <v>0</v>
      </c>
      <c r="N240" s="102"/>
      <c r="O240" s="103">
        <v>41</v>
      </c>
      <c r="P240" s="103">
        <v>1</v>
      </c>
      <c r="Q240" s="102"/>
      <c r="R240" s="103">
        <v>124</v>
      </c>
      <c r="S240" s="103">
        <v>38</v>
      </c>
      <c r="T240" s="102">
        <v>0</v>
      </c>
      <c r="U240" s="103">
        <v>275</v>
      </c>
      <c r="V240" s="103">
        <v>39</v>
      </c>
    </row>
    <row r="241" spans="1:22" x14ac:dyDescent="0.25">
      <c r="A241" s="104" t="s">
        <v>995</v>
      </c>
      <c r="B241" s="20"/>
      <c r="C241" s="103">
        <v>2013</v>
      </c>
      <c r="D241" s="103" t="str">
        <f t="shared" si="3"/>
        <v>Buena Park 2013</v>
      </c>
      <c r="E241" s="103">
        <v>76</v>
      </c>
      <c r="F241" s="101">
        <v>46</v>
      </c>
      <c r="G241" s="103">
        <v>46</v>
      </c>
      <c r="H241" s="103">
        <v>0</v>
      </c>
      <c r="I241" s="102"/>
      <c r="J241" s="103">
        <v>53</v>
      </c>
      <c r="K241" s="101">
        <v>24</v>
      </c>
      <c r="L241" s="103">
        <v>24</v>
      </c>
      <c r="M241" s="103">
        <v>0</v>
      </c>
      <c r="N241" s="102"/>
      <c r="O241" s="103">
        <v>62</v>
      </c>
      <c r="P241" s="103">
        <v>0</v>
      </c>
      <c r="Q241" s="102"/>
      <c r="R241" s="103">
        <v>148</v>
      </c>
      <c r="S241" s="103">
        <v>0</v>
      </c>
      <c r="T241" s="102">
        <v>0</v>
      </c>
      <c r="U241" s="103">
        <v>339</v>
      </c>
      <c r="V241" s="103">
        <v>70</v>
      </c>
    </row>
    <row r="242" spans="1:22" x14ac:dyDescent="0.25">
      <c r="A242" s="104" t="s">
        <v>995</v>
      </c>
      <c r="B242" s="20" t="str">
        <f>VLOOKUP(A242,'Planning Periods'!$E$2:$N$540,10,FALSE)</f>
        <v>10/15/2013 - 10/15/2021</v>
      </c>
      <c r="C242" s="103">
        <v>2014</v>
      </c>
      <c r="D242" s="103" t="str">
        <f t="shared" si="3"/>
        <v>Buena Park 2014</v>
      </c>
      <c r="E242" s="103">
        <v>76</v>
      </c>
      <c r="F242" s="101">
        <v>21</v>
      </c>
      <c r="G242" s="103">
        <v>21</v>
      </c>
      <c r="H242" s="103">
        <v>0</v>
      </c>
      <c r="I242" s="102"/>
      <c r="J242" s="103">
        <v>53</v>
      </c>
      <c r="K242" s="101">
        <v>49</v>
      </c>
      <c r="L242" s="103">
        <v>49</v>
      </c>
      <c r="M242" s="103">
        <v>0</v>
      </c>
      <c r="N242" s="102"/>
      <c r="O242" s="103">
        <v>62</v>
      </c>
      <c r="P242" s="103">
        <v>0</v>
      </c>
      <c r="Q242" s="102"/>
      <c r="R242" s="103">
        <v>148</v>
      </c>
      <c r="S242" s="103">
        <v>0</v>
      </c>
      <c r="T242" s="102">
        <v>0</v>
      </c>
      <c r="U242" s="103">
        <v>339</v>
      </c>
      <c r="V242" s="103">
        <v>70</v>
      </c>
    </row>
    <row r="243" spans="1:22" x14ac:dyDescent="0.25">
      <c r="A243" s="104" t="s">
        <v>995</v>
      </c>
      <c r="B243" s="20" t="str">
        <f>VLOOKUP(A243,'Planning Periods'!$E$2:$N$540,10,FALSE)</f>
        <v>10/15/2013 - 10/15/2021</v>
      </c>
      <c r="C243" s="103">
        <v>2015</v>
      </c>
      <c r="D243" s="103" t="str">
        <f t="shared" si="3"/>
        <v>Buena Park 2015</v>
      </c>
      <c r="E243" s="103">
        <v>76</v>
      </c>
      <c r="F243" s="101">
        <v>0</v>
      </c>
      <c r="G243" s="103">
        <v>0</v>
      </c>
      <c r="H243" s="103">
        <v>0</v>
      </c>
      <c r="I243" s="102"/>
      <c r="J243" s="103">
        <v>53</v>
      </c>
      <c r="K243" s="101">
        <v>0</v>
      </c>
      <c r="L243" s="103">
        <v>0</v>
      </c>
      <c r="M243" s="103">
        <v>0</v>
      </c>
      <c r="N243" s="102"/>
      <c r="O243" s="103">
        <v>62</v>
      </c>
      <c r="P243" s="103">
        <v>72</v>
      </c>
      <c r="Q243" s="102"/>
      <c r="R243" s="103">
        <v>148</v>
      </c>
      <c r="S243" s="103">
        <v>65</v>
      </c>
      <c r="T243" s="102">
        <v>0</v>
      </c>
      <c r="U243" s="103">
        <v>339</v>
      </c>
      <c r="V243" s="103">
        <v>137</v>
      </c>
    </row>
    <row r="244" spans="1:22" x14ac:dyDescent="0.25">
      <c r="A244" s="104" t="s">
        <v>995</v>
      </c>
      <c r="B244" s="20" t="str">
        <f>VLOOKUP(A244,'Planning Periods'!$E$2:$N$540,10,FALSE)</f>
        <v>10/15/2013 - 10/15/2021</v>
      </c>
      <c r="C244" s="103">
        <v>2016</v>
      </c>
      <c r="D244" s="103" t="str">
        <f t="shared" si="3"/>
        <v>Buena Park 2016</v>
      </c>
      <c r="E244" s="103">
        <v>76</v>
      </c>
      <c r="F244" s="101">
        <v>0</v>
      </c>
      <c r="G244" s="103">
        <v>0</v>
      </c>
      <c r="H244" s="103">
        <v>0</v>
      </c>
      <c r="I244" s="102"/>
      <c r="J244" s="103">
        <v>53</v>
      </c>
      <c r="K244" s="101">
        <v>0</v>
      </c>
      <c r="L244" s="103">
        <v>0</v>
      </c>
      <c r="M244" s="103">
        <v>0</v>
      </c>
      <c r="N244" s="102"/>
      <c r="O244" s="103">
        <v>62</v>
      </c>
      <c r="P244" s="103">
        <v>26</v>
      </c>
      <c r="Q244" s="102"/>
      <c r="R244" s="103">
        <v>148</v>
      </c>
      <c r="S244" s="103">
        <v>116</v>
      </c>
      <c r="T244" s="102">
        <v>0</v>
      </c>
      <c r="U244" s="103">
        <v>339</v>
      </c>
      <c r="V244" s="103">
        <v>142</v>
      </c>
    </row>
    <row r="245" spans="1:22" x14ac:dyDescent="0.25">
      <c r="A245" s="104" t="s">
        <v>995</v>
      </c>
      <c r="B245" s="20" t="str">
        <f>VLOOKUP(A245,'Planning Periods'!$E$2:$N$540,10,FALSE)</f>
        <v>10/15/2013 - 10/15/2021</v>
      </c>
      <c r="C245" s="103">
        <v>2017</v>
      </c>
      <c r="D245" s="103" t="str">
        <f t="shared" si="3"/>
        <v>Buena Park 2017</v>
      </c>
      <c r="E245" s="103">
        <v>76</v>
      </c>
      <c r="F245" s="101">
        <v>0</v>
      </c>
      <c r="G245" s="103">
        <v>0</v>
      </c>
      <c r="H245" s="103">
        <v>0</v>
      </c>
      <c r="I245" s="102"/>
      <c r="J245" s="103">
        <v>53</v>
      </c>
      <c r="K245" s="101">
        <v>0</v>
      </c>
      <c r="L245" s="103">
        <v>0</v>
      </c>
      <c r="M245" s="103">
        <v>0</v>
      </c>
      <c r="N245" s="102"/>
      <c r="O245" s="103">
        <v>62</v>
      </c>
      <c r="P245" s="103">
        <v>83</v>
      </c>
      <c r="Q245" s="102"/>
      <c r="R245" s="103">
        <v>148</v>
      </c>
      <c r="S245" s="103">
        <v>0</v>
      </c>
      <c r="T245" s="102">
        <v>0</v>
      </c>
      <c r="U245" s="103">
        <v>339</v>
      </c>
      <c r="V245" s="103">
        <v>83</v>
      </c>
    </row>
    <row r="246" spans="1:22" x14ac:dyDescent="0.25">
      <c r="A246" s="104" t="s">
        <v>1117</v>
      </c>
      <c r="B246" s="20"/>
      <c r="C246" s="103">
        <v>2013</v>
      </c>
      <c r="D246" s="103" t="str">
        <f t="shared" si="3"/>
        <v>Burbank 2013</v>
      </c>
      <c r="E246" s="103" t="s">
        <v>1539</v>
      </c>
      <c r="F246" s="101" t="s">
        <v>1539</v>
      </c>
      <c r="G246" s="103" t="s">
        <v>1539</v>
      </c>
      <c r="H246" s="103" t="s">
        <v>1539</v>
      </c>
      <c r="I246" s="102"/>
      <c r="J246" s="103" t="s">
        <v>1539</v>
      </c>
      <c r="K246" s="101" t="s">
        <v>1539</v>
      </c>
      <c r="L246" s="103" t="s">
        <v>1539</v>
      </c>
      <c r="M246" s="103" t="s">
        <v>1539</v>
      </c>
      <c r="N246" s="102"/>
      <c r="O246" s="103" t="s">
        <v>1539</v>
      </c>
      <c r="P246" s="103" t="s">
        <v>1539</v>
      </c>
      <c r="Q246" s="102"/>
      <c r="R246" s="103" t="s">
        <v>1539</v>
      </c>
      <c r="S246" s="103" t="s">
        <v>1539</v>
      </c>
      <c r="T246" s="102" t="s">
        <v>1539</v>
      </c>
      <c r="U246" s="103" t="s">
        <v>1539</v>
      </c>
      <c r="V246" s="103" t="s">
        <v>1539</v>
      </c>
    </row>
    <row r="247" spans="1:22" x14ac:dyDescent="0.25">
      <c r="A247" s="104" t="s">
        <v>1117</v>
      </c>
      <c r="B247" s="20" t="str">
        <f>VLOOKUP(A247,'Planning Periods'!$E$2:$N$540,10,FALSE)</f>
        <v>10/15/2013 - 10/15/2021</v>
      </c>
      <c r="C247" s="103">
        <v>2014</v>
      </c>
      <c r="D247" s="103" t="str">
        <f t="shared" si="3"/>
        <v>Burbank 2014</v>
      </c>
      <c r="E247" s="103">
        <v>694</v>
      </c>
      <c r="F247" s="101">
        <v>0</v>
      </c>
      <c r="G247" s="103">
        <v>0</v>
      </c>
      <c r="H247" s="103">
        <v>0</v>
      </c>
      <c r="I247" s="102"/>
      <c r="J247" s="103">
        <v>413</v>
      </c>
      <c r="K247" s="101">
        <v>0</v>
      </c>
      <c r="L247" s="103">
        <v>0</v>
      </c>
      <c r="M247" s="103">
        <v>0</v>
      </c>
      <c r="N247" s="102"/>
      <c r="O247" s="103">
        <v>443</v>
      </c>
      <c r="P247" s="103">
        <v>0</v>
      </c>
      <c r="Q247" s="102"/>
      <c r="R247" s="103">
        <v>1134</v>
      </c>
      <c r="S247" s="103">
        <v>19</v>
      </c>
      <c r="T247" s="102">
        <v>0</v>
      </c>
      <c r="U247" s="103">
        <v>2684</v>
      </c>
      <c r="V247" s="103">
        <v>19</v>
      </c>
    </row>
    <row r="248" spans="1:22" x14ac:dyDescent="0.25">
      <c r="A248" s="104" t="s">
        <v>1117</v>
      </c>
      <c r="B248" s="20" t="str">
        <f>VLOOKUP(A248,'Planning Periods'!$E$2:$N$540,10,FALSE)</f>
        <v>10/15/2013 - 10/15/2021</v>
      </c>
      <c r="C248" s="103">
        <v>2015</v>
      </c>
      <c r="D248" s="103" t="str">
        <f t="shared" si="3"/>
        <v>Burbank 2015</v>
      </c>
      <c r="E248" s="103">
        <v>694</v>
      </c>
      <c r="F248" s="101">
        <v>11</v>
      </c>
      <c r="G248" s="103">
        <v>11</v>
      </c>
      <c r="H248" s="103">
        <v>0</v>
      </c>
      <c r="I248" s="102"/>
      <c r="J248" s="103">
        <v>413</v>
      </c>
      <c r="K248" s="101">
        <v>0</v>
      </c>
      <c r="L248" s="103">
        <v>0</v>
      </c>
      <c r="M248" s="103">
        <v>0</v>
      </c>
      <c r="N248" s="102"/>
      <c r="O248" s="103">
        <v>443</v>
      </c>
      <c r="P248" s="103">
        <v>0</v>
      </c>
      <c r="Q248" s="102"/>
      <c r="R248" s="103">
        <v>1134</v>
      </c>
      <c r="S248" s="103">
        <v>14</v>
      </c>
      <c r="T248" s="102">
        <v>0</v>
      </c>
      <c r="U248" s="103">
        <v>2684</v>
      </c>
      <c r="V248" s="103">
        <v>25</v>
      </c>
    </row>
    <row r="249" spans="1:22" x14ac:dyDescent="0.25">
      <c r="A249" s="104" t="s">
        <v>1117</v>
      </c>
      <c r="B249" s="20" t="str">
        <f>VLOOKUP(A249,'Planning Periods'!$E$2:$N$540,10,FALSE)</f>
        <v>10/15/2013 - 10/15/2021</v>
      </c>
      <c r="C249" s="103">
        <v>2016</v>
      </c>
      <c r="D249" s="103" t="str">
        <f t="shared" si="3"/>
        <v>Burbank 2016</v>
      </c>
      <c r="E249" s="103">
        <v>694</v>
      </c>
      <c r="F249" s="101">
        <v>0</v>
      </c>
      <c r="G249" s="103">
        <v>0</v>
      </c>
      <c r="H249" s="103">
        <v>0</v>
      </c>
      <c r="I249" s="102"/>
      <c r="J249" s="103">
        <v>413</v>
      </c>
      <c r="K249" s="101">
        <v>0</v>
      </c>
      <c r="L249" s="103">
        <v>0</v>
      </c>
      <c r="M249" s="103">
        <v>0</v>
      </c>
      <c r="N249" s="102"/>
      <c r="O249" s="103">
        <v>443</v>
      </c>
      <c r="P249" s="103">
        <v>0</v>
      </c>
      <c r="Q249" s="102"/>
      <c r="R249" s="103">
        <v>1134</v>
      </c>
      <c r="S249" s="103">
        <v>275</v>
      </c>
      <c r="T249" s="102">
        <v>0</v>
      </c>
      <c r="U249" s="103">
        <v>2684</v>
      </c>
      <c r="V249" s="103">
        <v>275</v>
      </c>
    </row>
    <row r="250" spans="1:22" x14ac:dyDescent="0.25">
      <c r="A250" s="104" t="s">
        <v>1117</v>
      </c>
      <c r="B250" s="20" t="str">
        <f>VLOOKUP(A250,'Planning Periods'!$E$2:$N$540,10,FALSE)</f>
        <v>10/15/2013 - 10/15/2021</v>
      </c>
      <c r="C250" s="103">
        <v>2017</v>
      </c>
      <c r="D250" s="103" t="str">
        <f t="shared" si="3"/>
        <v>Burbank 2017</v>
      </c>
      <c r="E250" s="103">
        <v>694</v>
      </c>
      <c r="F250" s="101">
        <v>0</v>
      </c>
      <c r="G250" s="103">
        <v>0</v>
      </c>
      <c r="H250" s="103">
        <v>0</v>
      </c>
      <c r="I250" s="102"/>
      <c r="J250" s="103">
        <v>413</v>
      </c>
      <c r="K250" s="101">
        <v>0</v>
      </c>
      <c r="L250" s="103">
        <v>0</v>
      </c>
      <c r="M250" s="103">
        <v>0</v>
      </c>
      <c r="N250" s="102"/>
      <c r="O250" s="103">
        <v>443</v>
      </c>
      <c r="P250" s="103">
        <v>0</v>
      </c>
      <c r="Q250" s="102"/>
      <c r="R250" s="103">
        <v>1134</v>
      </c>
      <c r="S250" s="103">
        <v>17</v>
      </c>
      <c r="T250" s="102">
        <v>0</v>
      </c>
      <c r="U250" s="103">
        <v>2684</v>
      </c>
      <c r="V250" s="103">
        <v>17</v>
      </c>
    </row>
    <row r="251" spans="1:22" x14ac:dyDescent="0.25">
      <c r="A251" s="104" t="s">
        <v>863</v>
      </c>
      <c r="B251" s="20" t="str">
        <f>VLOOKUP(A251,'Planning Periods'!$E$2:$N$540,10,FALSE)</f>
        <v>01/31/2015 - 01/31/2023</v>
      </c>
      <c r="C251" s="103">
        <v>2014</v>
      </c>
      <c r="D251" s="103" t="str">
        <f t="shared" si="3"/>
        <v>Burlingame 2014</v>
      </c>
      <c r="E251" s="103">
        <v>276</v>
      </c>
      <c r="F251" s="101">
        <v>0</v>
      </c>
      <c r="G251" s="103">
        <v>0</v>
      </c>
      <c r="H251" s="103">
        <v>0</v>
      </c>
      <c r="I251" s="102"/>
      <c r="J251" s="103">
        <v>144</v>
      </c>
      <c r="K251" s="101">
        <v>0</v>
      </c>
      <c r="L251" s="103">
        <v>0</v>
      </c>
      <c r="M251" s="103">
        <v>0</v>
      </c>
      <c r="N251" s="102"/>
      <c r="O251" s="103">
        <v>155</v>
      </c>
      <c r="P251" s="103">
        <v>3</v>
      </c>
      <c r="Q251" s="102"/>
      <c r="R251" s="103">
        <v>288</v>
      </c>
      <c r="S251" s="103">
        <v>0</v>
      </c>
      <c r="T251" s="102">
        <v>0</v>
      </c>
      <c r="U251" s="103">
        <v>863</v>
      </c>
      <c r="V251" s="103">
        <v>3</v>
      </c>
    </row>
    <row r="252" spans="1:22" x14ac:dyDescent="0.25">
      <c r="A252" s="104" t="s">
        <v>863</v>
      </c>
      <c r="B252" s="20" t="str">
        <f>VLOOKUP(A252,'Planning Periods'!$E$2:$N$540,10,FALSE)</f>
        <v>01/31/2015 - 01/31/2023</v>
      </c>
      <c r="C252" s="103">
        <v>2015</v>
      </c>
      <c r="D252" s="103" t="str">
        <f t="shared" si="3"/>
        <v>Burlingame 2015</v>
      </c>
      <c r="E252" s="103">
        <v>276</v>
      </c>
      <c r="F252" s="101">
        <v>0</v>
      </c>
      <c r="G252" s="103">
        <v>0</v>
      </c>
      <c r="H252" s="103">
        <v>0</v>
      </c>
      <c r="I252" s="102"/>
      <c r="J252" s="103">
        <v>144</v>
      </c>
      <c r="K252" s="101">
        <v>0</v>
      </c>
      <c r="L252" s="103">
        <v>0</v>
      </c>
      <c r="M252" s="103">
        <v>0</v>
      </c>
      <c r="N252" s="102"/>
      <c r="O252" s="103">
        <v>155</v>
      </c>
      <c r="P252" s="103">
        <v>0</v>
      </c>
      <c r="Q252" s="102"/>
      <c r="R252" s="103">
        <v>288</v>
      </c>
      <c r="S252" s="103">
        <v>5</v>
      </c>
      <c r="T252" s="102">
        <v>0</v>
      </c>
      <c r="U252" s="103">
        <v>863</v>
      </c>
      <c r="V252" s="103">
        <v>5</v>
      </c>
    </row>
    <row r="253" spans="1:22" x14ac:dyDescent="0.25">
      <c r="A253" s="104" t="s">
        <v>863</v>
      </c>
      <c r="B253" s="20" t="str">
        <f>VLOOKUP(A253,'Planning Periods'!$E$2:$N$540,10,FALSE)</f>
        <v>01/31/2015 - 01/31/2023</v>
      </c>
      <c r="C253" s="103">
        <v>2016</v>
      </c>
      <c r="D253" s="103" t="str">
        <f t="shared" si="3"/>
        <v>Burlingame 2016</v>
      </c>
      <c r="E253" s="103">
        <v>276</v>
      </c>
      <c r="F253" s="101">
        <v>0</v>
      </c>
      <c r="G253" s="103">
        <v>0</v>
      </c>
      <c r="H253" s="103">
        <v>0</v>
      </c>
      <c r="I253" s="102"/>
      <c r="J253" s="103">
        <v>144</v>
      </c>
      <c r="K253" s="101">
        <v>0</v>
      </c>
      <c r="L253" s="103">
        <v>0</v>
      </c>
      <c r="M253" s="103">
        <v>0</v>
      </c>
      <c r="N253" s="102"/>
      <c r="O253" s="103">
        <v>155</v>
      </c>
      <c r="P253" s="103">
        <v>0</v>
      </c>
      <c r="Q253" s="102"/>
      <c r="R253" s="103">
        <v>288</v>
      </c>
      <c r="S253" s="103">
        <v>133</v>
      </c>
      <c r="T253" s="102">
        <v>0</v>
      </c>
      <c r="U253" s="103">
        <v>863</v>
      </c>
      <c r="V253" s="103">
        <v>133</v>
      </c>
    </row>
    <row r="254" spans="1:22" x14ac:dyDescent="0.25">
      <c r="A254" s="104" t="s">
        <v>863</v>
      </c>
      <c r="B254" s="20" t="str">
        <f>VLOOKUP(A254,'Planning Periods'!$E$2:$N$540,10,FALSE)</f>
        <v>01/31/2015 - 01/31/2023</v>
      </c>
      <c r="C254" s="103">
        <v>2017</v>
      </c>
      <c r="D254" s="103" t="str">
        <f t="shared" si="3"/>
        <v>Burlingame 2017</v>
      </c>
      <c r="E254" s="103">
        <v>276</v>
      </c>
      <c r="F254" s="101">
        <v>0</v>
      </c>
      <c r="G254" s="103">
        <v>0</v>
      </c>
      <c r="H254" s="103">
        <v>0</v>
      </c>
      <c r="I254" s="102"/>
      <c r="J254" s="103">
        <v>144</v>
      </c>
      <c r="K254" s="101">
        <v>0</v>
      </c>
      <c r="L254" s="103">
        <v>0</v>
      </c>
      <c r="M254" s="103">
        <v>0</v>
      </c>
      <c r="N254" s="102"/>
      <c r="O254" s="103">
        <v>155</v>
      </c>
      <c r="P254" s="103">
        <v>0</v>
      </c>
      <c r="Q254" s="102"/>
      <c r="R254" s="103">
        <v>288</v>
      </c>
      <c r="S254" s="103">
        <v>13</v>
      </c>
      <c r="T254" s="102">
        <v>0</v>
      </c>
      <c r="U254" s="103">
        <v>863</v>
      </c>
      <c r="V254" s="103">
        <v>13</v>
      </c>
    </row>
    <row r="255" spans="1:22" x14ac:dyDescent="0.25">
      <c r="A255" s="104" t="s">
        <v>712</v>
      </c>
      <c r="B255" s="20" t="str">
        <f>VLOOKUP(A255,'Planning Periods'!$E$2:$N$540,10,FALSE)</f>
        <v>06/15/2014 - 06/15/2022</v>
      </c>
      <c r="C255" s="103">
        <v>2014</v>
      </c>
      <c r="D255" s="103" t="str">
        <f t="shared" si="3"/>
        <v>Butte County - Unincorporated 2014</v>
      </c>
      <c r="E255" s="103" t="s">
        <v>1539</v>
      </c>
      <c r="F255" s="101" t="s">
        <v>1539</v>
      </c>
      <c r="G255" s="103" t="s">
        <v>1539</v>
      </c>
      <c r="H255" s="103" t="s">
        <v>1539</v>
      </c>
      <c r="I255" s="102"/>
      <c r="J255" s="103" t="s">
        <v>1539</v>
      </c>
      <c r="K255" s="101" t="s">
        <v>1539</v>
      </c>
      <c r="L255" s="103" t="s">
        <v>1539</v>
      </c>
      <c r="M255" s="103" t="s">
        <v>1539</v>
      </c>
      <c r="N255" s="102"/>
      <c r="O255" s="103" t="s">
        <v>1539</v>
      </c>
      <c r="P255" s="103" t="s">
        <v>1539</v>
      </c>
      <c r="Q255" s="102"/>
      <c r="R255" s="103" t="s">
        <v>1539</v>
      </c>
      <c r="S255" s="103" t="s">
        <v>1539</v>
      </c>
      <c r="T255" s="102" t="s">
        <v>1539</v>
      </c>
      <c r="U255" s="103" t="s">
        <v>1539</v>
      </c>
      <c r="V255" s="103" t="s">
        <v>1539</v>
      </c>
    </row>
    <row r="256" spans="1:22" x14ac:dyDescent="0.25">
      <c r="A256" s="104" t="s">
        <v>712</v>
      </c>
      <c r="B256" s="20" t="str">
        <f>VLOOKUP(A256,'Planning Periods'!$E$2:$N$540,10,FALSE)</f>
        <v>06/15/2014 - 06/15/2022</v>
      </c>
      <c r="C256" s="103">
        <v>2015</v>
      </c>
      <c r="D256" s="103" t="str">
        <f t="shared" si="3"/>
        <v>Butte County - Unincorporated 2015</v>
      </c>
      <c r="E256" s="103" t="s">
        <v>1539</v>
      </c>
      <c r="F256" s="101" t="s">
        <v>1539</v>
      </c>
      <c r="G256" s="103" t="s">
        <v>1539</v>
      </c>
      <c r="H256" s="103" t="s">
        <v>1539</v>
      </c>
      <c r="I256" s="102"/>
      <c r="J256" s="103" t="s">
        <v>1539</v>
      </c>
      <c r="K256" s="101" t="s">
        <v>1539</v>
      </c>
      <c r="L256" s="103" t="s">
        <v>1539</v>
      </c>
      <c r="M256" s="103" t="s">
        <v>1539</v>
      </c>
      <c r="N256" s="102"/>
      <c r="O256" s="103" t="s">
        <v>1539</v>
      </c>
      <c r="P256" s="103" t="s">
        <v>1539</v>
      </c>
      <c r="Q256" s="102"/>
      <c r="R256" s="103" t="s">
        <v>1539</v>
      </c>
      <c r="S256" s="103" t="s">
        <v>1539</v>
      </c>
      <c r="T256" s="102" t="s">
        <v>1539</v>
      </c>
      <c r="U256" s="103" t="s">
        <v>1539</v>
      </c>
      <c r="V256" s="103" t="s">
        <v>1539</v>
      </c>
    </row>
    <row r="257" spans="1:22" x14ac:dyDescent="0.25">
      <c r="A257" s="104" t="s">
        <v>712</v>
      </c>
      <c r="B257" s="20" t="str">
        <f>VLOOKUP(A257,'Planning Periods'!$E$2:$N$540,10,FALSE)</f>
        <v>06/15/2014 - 06/15/2022</v>
      </c>
      <c r="C257" s="103">
        <v>2016</v>
      </c>
      <c r="D257" s="103" t="str">
        <f t="shared" si="3"/>
        <v>Butte County - Unincorporated 2016</v>
      </c>
      <c r="E257" s="103">
        <v>682</v>
      </c>
      <c r="F257" s="101">
        <v>0</v>
      </c>
      <c r="G257" s="103">
        <v>0</v>
      </c>
      <c r="H257" s="103">
        <v>0</v>
      </c>
      <c r="I257" s="102"/>
      <c r="J257" s="103">
        <v>545</v>
      </c>
      <c r="K257" s="101">
        <v>0</v>
      </c>
      <c r="L257" s="103">
        <v>0</v>
      </c>
      <c r="M257" s="103">
        <v>0</v>
      </c>
      <c r="N257" s="102"/>
      <c r="O257" s="103">
        <v>480</v>
      </c>
      <c r="P257" s="103">
        <v>8</v>
      </c>
      <c r="Q257" s="102"/>
      <c r="R257" s="103">
        <v>1267</v>
      </c>
      <c r="S257" s="103">
        <v>90</v>
      </c>
      <c r="T257" s="102">
        <v>0</v>
      </c>
      <c r="U257" s="103">
        <v>2974</v>
      </c>
      <c r="V257" s="103">
        <v>98</v>
      </c>
    </row>
    <row r="258" spans="1:22" x14ac:dyDescent="0.25">
      <c r="A258" s="104" t="s">
        <v>712</v>
      </c>
      <c r="B258" s="20" t="str">
        <f>VLOOKUP(A258,'Planning Periods'!$E$2:$N$540,10,FALSE)</f>
        <v>06/15/2014 - 06/15/2022</v>
      </c>
      <c r="C258" s="103">
        <v>2017</v>
      </c>
      <c r="D258" s="103" t="str">
        <f t="shared" si="3"/>
        <v>Butte County - Unincorporated 2017</v>
      </c>
      <c r="E258" s="103">
        <v>682</v>
      </c>
      <c r="F258" s="101">
        <v>0</v>
      </c>
      <c r="G258" s="103">
        <v>0</v>
      </c>
      <c r="H258" s="103">
        <v>0</v>
      </c>
      <c r="I258" s="102"/>
      <c r="J258" s="103">
        <v>545</v>
      </c>
      <c r="K258" s="101">
        <v>8</v>
      </c>
      <c r="L258" s="103">
        <v>8</v>
      </c>
      <c r="M258" s="103">
        <v>0</v>
      </c>
      <c r="N258" s="102"/>
      <c r="O258" s="103">
        <v>480</v>
      </c>
      <c r="P258" s="103">
        <v>25</v>
      </c>
      <c r="Q258" s="102"/>
      <c r="R258" s="103">
        <v>1267</v>
      </c>
      <c r="S258" s="103">
        <v>117</v>
      </c>
      <c r="T258" s="102">
        <v>0</v>
      </c>
      <c r="U258" s="103">
        <v>2974</v>
      </c>
      <c r="V258" s="103">
        <v>150</v>
      </c>
    </row>
    <row r="259" spans="1:22" x14ac:dyDescent="0.25">
      <c r="A259" s="104" t="s">
        <v>1116</v>
      </c>
      <c r="B259" s="20"/>
      <c r="C259" s="103">
        <v>2013</v>
      </c>
      <c r="D259" s="103" t="str">
        <f t="shared" si="3"/>
        <v>Calabasas 2013</v>
      </c>
      <c r="E259" s="103">
        <v>88</v>
      </c>
      <c r="F259" s="101">
        <v>0</v>
      </c>
      <c r="G259" s="103">
        <v>0</v>
      </c>
      <c r="H259" s="103">
        <v>0</v>
      </c>
      <c r="I259" s="102"/>
      <c r="J259" s="103">
        <v>54</v>
      </c>
      <c r="K259" s="101">
        <v>0</v>
      </c>
      <c r="L259" s="103">
        <v>0</v>
      </c>
      <c r="M259" s="103">
        <v>0</v>
      </c>
      <c r="N259" s="102"/>
      <c r="O259" s="103">
        <v>57</v>
      </c>
      <c r="P259" s="103">
        <v>0</v>
      </c>
      <c r="Q259" s="102"/>
      <c r="R259" s="103">
        <v>131</v>
      </c>
      <c r="S259" s="103">
        <v>2</v>
      </c>
      <c r="T259" s="102">
        <v>0</v>
      </c>
      <c r="U259" s="103">
        <v>330</v>
      </c>
      <c r="V259" s="103">
        <v>2</v>
      </c>
    </row>
    <row r="260" spans="1:22" x14ac:dyDescent="0.25">
      <c r="A260" s="104" t="s">
        <v>1116</v>
      </c>
      <c r="B260" s="20" t="str">
        <f>VLOOKUP(A260,'Planning Periods'!$E$2:$N$540,10,FALSE)</f>
        <v>10/15/2013 - 10/15/2021</v>
      </c>
      <c r="C260" s="103">
        <v>2014</v>
      </c>
      <c r="D260" s="103" t="str">
        <f t="shared" si="3"/>
        <v>Calabasas 2014</v>
      </c>
      <c r="E260" s="103">
        <v>88</v>
      </c>
      <c r="F260" s="101">
        <v>0</v>
      </c>
      <c r="G260" s="103">
        <v>0</v>
      </c>
      <c r="H260" s="103">
        <v>0</v>
      </c>
      <c r="I260" s="102"/>
      <c r="J260" s="103">
        <v>54</v>
      </c>
      <c r="K260" s="101">
        <v>0</v>
      </c>
      <c r="L260" s="103">
        <v>0</v>
      </c>
      <c r="M260" s="103">
        <v>0</v>
      </c>
      <c r="N260" s="102"/>
      <c r="O260" s="103">
        <v>57</v>
      </c>
      <c r="P260" s="103">
        <v>0</v>
      </c>
      <c r="Q260" s="102"/>
      <c r="R260" s="103">
        <v>131</v>
      </c>
      <c r="S260" s="103">
        <v>15</v>
      </c>
      <c r="T260" s="102">
        <v>0</v>
      </c>
      <c r="U260" s="103">
        <v>330</v>
      </c>
      <c r="V260" s="103">
        <v>15</v>
      </c>
    </row>
    <row r="261" spans="1:22" x14ac:dyDescent="0.25">
      <c r="A261" s="104" t="s">
        <v>1116</v>
      </c>
      <c r="B261" s="20" t="str">
        <f>VLOOKUP(A261,'Planning Periods'!$E$2:$N$540,10,FALSE)</f>
        <v>10/15/2013 - 10/15/2021</v>
      </c>
      <c r="C261" s="103">
        <v>2015</v>
      </c>
      <c r="D261" s="103" t="str">
        <f t="shared" si="3"/>
        <v>Calabasas 2015</v>
      </c>
      <c r="E261" s="103">
        <v>88</v>
      </c>
      <c r="F261" s="101">
        <v>8</v>
      </c>
      <c r="G261" s="103">
        <v>8</v>
      </c>
      <c r="H261" s="103">
        <v>0</v>
      </c>
      <c r="I261" s="102"/>
      <c r="J261" s="103">
        <v>54</v>
      </c>
      <c r="K261" s="101">
        <v>0</v>
      </c>
      <c r="L261" s="103">
        <v>0</v>
      </c>
      <c r="M261" s="103">
        <v>0</v>
      </c>
      <c r="N261" s="102"/>
      <c r="O261" s="103">
        <v>57</v>
      </c>
      <c r="P261" s="103">
        <v>1</v>
      </c>
      <c r="Q261" s="102"/>
      <c r="R261" s="103">
        <v>131</v>
      </c>
      <c r="S261" s="103">
        <v>15</v>
      </c>
      <c r="T261" s="102">
        <v>0</v>
      </c>
      <c r="U261" s="103">
        <v>330</v>
      </c>
      <c r="V261" s="103">
        <v>24</v>
      </c>
    </row>
    <row r="262" spans="1:22" x14ac:dyDescent="0.25">
      <c r="A262" s="104" t="s">
        <v>1116</v>
      </c>
      <c r="B262" s="20" t="str">
        <f>VLOOKUP(A262,'Planning Periods'!$E$2:$N$540,10,FALSE)</f>
        <v>10/15/2013 - 10/15/2021</v>
      </c>
      <c r="C262" s="103">
        <v>2016</v>
      </c>
      <c r="D262" s="103" t="str">
        <f t="shared" si="3"/>
        <v>Calabasas 2016</v>
      </c>
      <c r="E262" s="103">
        <v>88</v>
      </c>
      <c r="F262" s="101">
        <v>0</v>
      </c>
      <c r="G262" s="103">
        <v>0</v>
      </c>
      <c r="H262" s="103">
        <v>0</v>
      </c>
      <c r="I262" s="102"/>
      <c r="J262" s="103">
        <v>54</v>
      </c>
      <c r="K262" s="101">
        <v>0</v>
      </c>
      <c r="L262" s="103">
        <v>0</v>
      </c>
      <c r="M262" s="103">
        <v>0</v>
      </c>
      <c r="N262" s="102"/>
      <c r="O262" s="103">
        <v>57</v>
      </c>
      <c r="P262" s="103">
        <v>2</v>
      </c>
      <c r="Q262" s="102"/>
      <c r="R262" s="103">
        <v>131</v>
      </c>
      <c r="S262" s="103">
        <v>43</v>
      </c>
      <c r="T262" s="102">
        <v>0</v>
      </c>
      <c r="U262" s="103">
        <v>330</v>
      </c>
      <c r="V262" s="103">
        <v>45</v>
      </c>
    </row>
    <row r="263" spans="1:22" x14ac:dyDescent="0.25">
      <c r="A263" s="104" t="s">
        <v>1116</v>
      </c>
      <c r="B263" s="20" t="str">
        <f>VLOOKUP(A263,'Planning Periods'!$E$2:$N$540,10,FALSE)</f>
        <v>10/15/2013 - 10/15/2021</v>
      </c>
      <c r="C263" s="103">
        <v>2017</v>
      </c>
      <c r="D263" s="103" t="str">
        <f t="shared" si="3"/>
        <v>Calabasas 2017</v>
      </c>
      <c r="E263" s="103">
        <v>88</v>
      </c>
      <c r="F263" s="101">
        <v>0</v>
      </c>
      <c r="G263" s="103">
        <v>0</v>
      </c>
      <c r="H263" s="103">
        <v>0</v>
      </c>
      <c r="I263" s="102"/>
      <c r="J263" s="103">
        <v>54</v>
      </c>
      <c r="K263" s="101">
        <v>0</v>
      </c>
      <c r="L263" s="103">
        <v>0</v>
      </c>
      <c r="M263" s="103">
        <v>0</v>
      </c>
      <c r="N263" s="102"/>
      <c r="O263" s="103">
        <v>57</v>
      </c>
      <c r="P263" s="103">
        <v>4</v>
      </c>
      <c r="Q263" s="102"/>
      <c r="R263" s="103">
        <v>131</v>
      </c>
      <c r="S263" s="103">
        <v>18</v>
      </c>
      <c r="T263" s="102">
        <v>0</v>
      </c>
      <c r="U263" s="103">
        <v>330</v>
      </c>
      <c r="V263" s="103">
        <v>22</v>
      </c>
    </row>
    <row r="264" spans="1:22" x14ac:dyDescent="0.25">
      <c r="A264" s="104" t="s">
        <v>702</v>
      </c>
      <c r="B264" s="20" t="str">
        <f>VLOOKUP(A264,'Planning Periods'!$E$2:$N$540,10,FALSE)</f>
        <v>06/30/2014 - 06/30/2019</v>
      </c>
      <c r="C264" s="103">
        <v>2014</v>
      </c>
      <c r="D264" s="103" t="str">
        <f t="shared" si="3"/>
        <v>Calaveras County - Unincorporated 2014</v>
      </c>
      <c r="E264" s="103">
        <v>241</v>
      </c>
      <c r="F264" s="101">
        <v>6</v>
      </c>
      <c r="G264" s="103">
        <v>0</v>
      </c>
      <c r="H264" s="103">
        <v>6</v>
      </c>
      <c r="I264" s="102"/>
      <c r="J264" s="103">
        <v>175</v>
      </c>
      <c r="K264" s="101">
        <v>13</v>
      </c>
      <c r="L264" s="103">
        <v>0</v>
      </c>
      <c r="M264" s="103">
        <v>13</v>
      </c>
      <c r="N264" s="102"/>
      <c r="O264" s="103">
        <v>192</v>
      </c>
      <c r="P264" s="103">
        <v>17</v>
      </c>
      <c r="Q264" s="102"/>
      <c r="R264" s="103">
        <v>471</v>
      </c>
      <c r="S264" s="103">
        <v>38</v>
      </c>
      <c r="T264" s="102">
        <v>13</v>
      </c>
      <c r="U264" s="103">
        <v>1079</v>
      </c>
      <c r="V264" s="103">
        <v>74</v>
      </c>
    </row>
    <row r="265" spans="1:22" x14ac:dyDescent="0.25">
      <c r="A265" s="104" t="s">
        <v>702</v>
      </c>
      <c r="B265" s="20" t="str">
        <f>VLOOKUP(A265,'Planning Periods'!$E$2:$N$540,10,FALSE)</f>
        <v>06/30/2014 - 06/30/2019</v>
      </c>
      <c r="C265" s="103">
        <v>2015</v>
      </c>
      <c r="D265" s="103" t="str">
        <f t="shared" si="3"/>
        <v>Calaveras County - Unincorporated 2015</v>
      </c>
      <c r="E265" s="103">
        <v>241</v>
      </c>
      <c r="F265" s="101">
        <v>8</v>
      </c>
      <c r="G265" s="103">
        <v>0</v>
      </c>
      <c r="H265" s="103">
        <v>8</v>
      </c>
      <c r="I265" s="102"/>
      <c r="J265" s="103">
        <v>175</v>
      </c>
      <c r="K265" s="101">
        <v>15</v>
      </c>
      <c r="L265" s="103">
        <v>0</v>
      </c>
      <c r="M265" s="103">
        <v>15</v>
      </c>
      <c r="N265" s="102"/>
      <c r="O265" s="103">
        <v>192</v>
      </c>
      <c r="P265" s="103">
        <v>45</v>
      </c>
      <c r="Q265" s="102"/>
      <c r="R265" s="103">
        <v>471</v>
      </c>
      <c r="S265" s="103">
        <v>49</v>
      </c>
      <c r="T265" s="102">
        <v>15</v>
      </c>
      <c r="U265" s="103">
        <v>1079</v>
      </c>
      <c r="V265" s="103">
        <v>117</v>
      </c>
    </row>
    <row r="266" spans="1:22" x14ac:dyDescent="0.25">
      <c r="A266" s="104" t="s">
        <v>702</v>
      </c>
      <c r="B266" s="20" t="str">
        <f>VLOOKUP(A266,'Planning Periods'!$E$2:$N$540,10,FALSE)</f>
        <v>06/30/2014 - 06/30/2019</v>
      </c>
      <c r="C266" s="103">
        <v>2016</v>
      </c>
      <c r="D266" s="103" t="str">
        <f t="shared" si="3"/>
        <v>Calaveras County - Unincorporated 2016</v>
      </c>
      <c r="E266" s="103">
        <v>241</v>
      </c>
      <c r="F266" s="101">
        <v>60</v>
      </c>
      <c r="G266" s="103">
        <v>0</v>
      </c>
      <c r="H266" s="103">
        <v>60</v>
      </c>
      <c r="I266" s="102"/>
      <c r="J266" s="103">
        <v>175</v>
      </c>
      <c r="K266" s="101">
        <v>36</v>
      </c>
      <c r="L266" s="103">
        <v>0</v>
      </c>
      <c r="M266" s="103">
        <v>36</v>
      </c>
      <c r="N266" s="102"/>
      <c r="O266" s="103">
        <v>192</v>
      </c>
      <c r="P266" s="103">
        <v>104</v>
      </c>
      <c r="Q266" s="102"/>
      <c r="R266" s="103">
        <v>471</v>
      </c>
      <c r="S266" s="103">
        <v>48</v>
      </c>
      <c r="T266" s="102">
        <v>36</v>
      </c>
      <c r="U266" s="103">
        <v>1079</v>
      </c>
      <c r="V266" s="103">
        <v>248</v>
      </c>
    </row>
    <row r="267" spans="1:22" x14ac:dyDescent="0.25">
      <c r="A267" s="104" t="s">
        <v>702</v>
      </c>
      <c r="B267" s="20" t="str">
        <f>VLOOKUP(A267,'Planning Periods'!$E$2:$N$540,10,FALSE)</f>
        <v>06/30/2014 - 06/30/2019</v>
      </c>
      <c r="C267" s="103">
        <v>2017</v>
      </c>
      <c r="D267" s="103" t="str">
        <f t="shared" si="3"/>
        <v>Calaveras County - Unincorporated 2017</v>
      </c>
      <c r="E267" s="103">
        <v>241</v>
      </c>
      <c r="F267" s="101">
        <v>25</v>
      </c>
      <c r="G267" s="103">
        <v>0</v>
      </c>
      <c r="H267" s="103">
        <v>25</v>
      </c>
      <c r="I267" s="102"/>
      <c r="J267" s="103">
        <v>175</v>
      </c>
      <c r="K267" s="101">
        <v>27</v>
      </c>
      <c r="L267" s="103">
        <v>0</v>
      </c>
      <c r="M267" s="103">
        <v>27</v>
      </c>
      <c r="N267" s="102"/>
      <c r="O267" s="103">
        <v>192</v>
      </c>
      <c r="P267" s="103">
        <v>29</v>
      </c>
      <c r="Q267" s="102"/>
      <c r="R267" s="103">
        <v>471</v>
      </c>
      <c r="S267" s="103">
        <v>77</v>
      </c>
      <c r="T267" s="102">
        <v>27</v>
      </c>
      <c r="U267" s="103">
        <v>1079</v>
      </c>
      <c r="V267" s="103">
        <v>158</v>
      </c>
    </row>
    <row r="268" spans="1:22" x14ac:dyDescent="0.25">
      <c r="A268" s="104" t="s">
        <v>1160</v>
      </c>
      <c r="B268" s="20"/>
      <c r="C268" s="103">
        <v>2013</v>
      </c>
      <c r="D268" s="103" t="str">
        <f t="shared" si="3"/>
        <v>Calexico 2013</v>
      </c>
      <c r="E268" s="103" t="s">
        <v>1539</v>
      </c>
      <c r="F268" s="101" t="s">
        <v>1539</v>
      </c>
      <c r="G268" s="103" t="s">
        <v>1539</v>
      </c>
      <c r="H268" s="103" t="s">
        <v>1539</v>
      </c>
      <c r="I268" s="102"/>
      <c r="J268" s="103" t="s">
        <v>1539</v>
      </c>
      <c r="K268" s="101" t="s">
        <v>1539</v>
      </c>
      <c r="L268" s="103" t="s">
        <v>1539</v>
      </c>
      <c r="M268" s="103" t="s">
        <v>1539</v>
      </c>
      <c r="N268" s="102"/>
      <c r="O268" s="103" t="s">
        <v>1539</v>
      </c>
      <c r="P268" s="103" t="s">
        <v>1539</v>
      </c>
      <c r="Q268" s="102"/>
      <c r="R268" s="103" t="s">
        <v>1539</v>
      </c>
      <c r="S268" s="103" t="s">
        <v>1539</v>
      </c>
      <c r="T268" s="102" t="s">
        <v>1539</v>
      </c>
      <c r="U268" s="103" t="s">
        <v>1539</v>
      </c>
      <c r="V268" s="103" t="s">
        <v>1539</v>
      </c>
    </row>
    <row r="269" spans="1:22" x14ac:dyDescent="0.25">
      <c r="A269" s="104" t="s">
        <v>1160</v>
      </c>
      <c r="B269" s="20" t="str">
        <f>VLOOKUP(A269,'Planning Periods'!$E$2:$N$540,10,FALSE)</f>
        <v>10/15/2013 - 10/15/2021</v>
      </c>
      <c r="C269" s="103">
        <v>2014</v>
      </c>
      <c r="D269" s="103" t="str">
        <f t="shared" si="3"/>
        <v>Calexico 2014</v>
      </c>
      <c r="E269" s="103">
        <v>817</v>
      </c>
      <c r="F269" s="101">
        <v>66</v>
      </c>
      <c r="G269" s="103">
        <v>23</v>
      </c>
      <c r="H269" s="103">
        <v>43</v>
      </c>
      <c r="I269" s="102"/>
      <c r="J269" s="103">
        <v>489</v>
      </c>
      <c r="K269" s="101">
        <v>10</v>
      </c>
      <c r="L269" s="103">
        <v>0</v>
      </c>
      <c r="M269" s="103">
        <v>10</v>
      </c>
      <c r="N269" s="102"/>
      <c r="O269" s="103">
        <v>490</v>
      </c>
      <c r="P269" s="103">
        <v>42</v>
      </c>
      <c r="Q269" s="102"/>
      <c r="R269" s="103">
        <v>1428</v>
      </c>
      <c r="S269" s="103">
        <v>0</v>
      </c>
      <c r="T269" s="102">
        <v>10</v>
      </c>
      <c r="U269" s="103">
        <v>3224</v>
      </c>
      <c r="V269" s="103">
        <v>118</v>
      </c>
    </row>
    <row r="270" spans="1:22" x14ac:dyDescent="0.25">
      <c r="A270" s="104" t="s">
        <v>1160</v>
      </c>
      <c r="B270" s="20" t="str">
        <f>VLOOKUP(A270,'Planning Periods'!$E$2:$N$540,10,FALSE)</f>
        <v>10/15/2013 - 10/15/2021</v>
      </c>
      <c r="C270" s="103">
        <v>2015</v>
      </c>
      <c r="D270" s="103" t="str">
        <f t="shared" si="3"/>
        <v>Calexico 2015</v>
      </c>
      <c r="E270" s="103">
        <v>817</v>
      </c>
      <c r="F270" s="101">
        <v>0</v>
      </c>
      <c r="G270" s="103">
        <v>0</v>
      </c>
      <c r="H270" s="103">
        <v>0</v>
      </c>
      <c r="I270" s="102"/>
      <c r="J270" s="103">
        <v>489</v>
      </c>
      <c r="K270" s="101">
        <v>0</v>
      </c>
      <c r="L270" s="103">
        <v>0</v>
      </c>
      <c r="M270" s="103">
        <v>0</v>
      </c>
      <c r="N270" s="102"/>
      <c r="O270" s="103">
        <v>490</v>
      </c>
      <c r="P270" s="103">
        <v>10</v>
      </c>
      <c r="Q270" s="102"/>
      <c r="R270" s="103">
        <v>1428</v>
      </c>
      <c r="S270" s="103">
        <v>0</v>
      </c>
      <c r="T270" s="102">
        <v>0</v>
      </c>
      <c r="U270" s="103">
        <v>3224</v>
      </c>
      <c r="V270" s="103">
        <v>10</v>
      </c>
    </row>
    <row r="271" spans="1:22" x14ac:dyDescent="0.25">
      <c r="A271" s="104" t="s">
        <v>1160</v>
      </c>
      <c r="B271" s="20" t="str">
        <f>VLOOKUP(A271,'Planning Periods'!$E$2:$N$540,10,FALSE)</f>
        <v>10/15/2013 - 10/15/2021</v>
      </c>
      <c r="C271" s="103">
        <v>2016</v>
      </c>
      <c r="D271" s="103" t="str">
        <f t="shared" si="3"/>
        <v>Calexico 2016</v>
      </c>
      <c r="E271" s="103">
        <v>817</v>
      </c>
      <c r="F271" s="101">
        <v>0</v>
      </c>
      <c r="G271" s="103">
        <v>0</v>
      </c>
      <c r="H271" s="103">
        <v>0</v>
      </c>
      <c r="I271" s="102"/>
      <c r="J271" s="103">
        <v>489</v>
      </c>
      <c r="K271" s="101">
        <v>0</v>
      </c>
      <c r="L271" s="103">
        <v>0</v>
      </c>
      <c r="M271" s="103">
        <v>0</v>
      </c>
      <c r="N271" s="102"/>
      <c r="O271" s="103">
        <v>490</v>
      </c>
      <c r="P271" s="103">
        <v>2</v>
      </c>
      <c r="Q271" s="102"/>
      <c r="R271" s="103">
        <v>1428</v>
      </c>
      <c r="S271" s="103">
        <v>0</v>
      </c>
      <c r="T271" s="102">
        <v>0</v>
      </c>
      <c r="U271" s="103">
        <v>3224</v>
      </c>
      <c r="V271" s="103">
        <v>2</v>
      </c>
    </row>
    <row r="272" spans="1:22" x14ac:dyDescent="0.25">
      <c r="A272" s="104" t="s">
        <v>1160</v>
      </c>
      <c r="B272" s="20" t="str">
        <f>VLOOKUP(A272,'Planning Periods'!$E$2:$N$540,10,FALSE)</f>
        <v>10/15/2013 - 10/15/2021</v>
      </c>
      <c r="C272" s="103">
        <v>2017</v>
      </c>
      <c r="D272" s="103" t="str">
        <f t="shared" si="3"/>
        <v>Calexico 2017</v>
      </c>
      <c r="E272" s="103">
        <v>817</v>
      </c>
      <c r="F272" s="101">
        <v>0</v>
      </c>
      <c r="G272" s="103">
        <v>0</v>
      </c>
      <c r="H272" s="103">
        <v>0</v>
      </c>
      <c r="I272" s="102"/>
      <c r="J272" s="103">
        <v>489</v>
      </c>
      <c r="K272" s="101">
        <v>0</v>
      </c>
      <c r="L272" s="103">
        <v>0</v>
      </c>
      <c r="M272" s="103">
        <v>0</v>
      </c>
      <c r="N272" s="102"/>
      <c r="O272" s="103">
        <v>490</v>
      </c>
      <c r="P272" s="103">
        <v>10</v>
      </c>
      <c r="Q272" s="102"/>
      <c r="R272" s="103">
        <v>1428</v>
      </c>
      <c r="S272" s="103">
        <v>0</v>
      </c>
      <c r="T272" s="102">
        <v>0</v>
      </c>
      <c r="U272" s="103">
        <v>3224</v>
      </c>
      <c r="V272" s="103">
        <v>10</v>
      </c>
    </row>
    <row r="273" spans="1:22" x14ac:dyDescent="0.25">
      <c r="A273" t="s">
        <v>1149</v>
      </c>
      <c r="B273" s="20" t="str">
        <f>VLOOKUP(A273,'Planning Periods'!$E$2:$N$540,10,FALSE)</f>
        <v>12/31/2015 - 12/31/2023</v>
      </c>
      <c r="C273" s="103">
        <v>2013</v>
      </c>
      <c r="D273" s="103" t="str">
        <f t="shared" si="3"/>
        <v>California City 2013</v>
      </c>
      <c r="E273" s="103" t="s">
        <v>1539</v>
      </c>
      <c r="F273" s="101" t="s">
        <v>1539</v>
      </c>
      <c r="G273" s="103" t="s">
        <v>1539</v>
      </c>
      <c r="H273" s="103" t="s">
        <v>1539</v>
      </c>
      <c r="I273" s="102"/>
      <c r="J273" s="103" t="s">
        <v>1539</v>
      </c>
      <c r="K273" s="101" t="s">
        <v>1539</v>
      </c>
      <c r="L273" s="103" t="s">
        <v>1539</v>
      </c>
      <c r="M273" s="103" t="s">
        <v>1539</v>
      </c>
      <c r="N273" s="102"/>
      <c r="O273" s="103" t="s">
        <v>1539</v>
      </c>
      <c r="P273" s="103" t="s">
        <v>1539</v>
      </c>
      <c r="Q273" s="102"/>
      <c r="R273" s="103" t="s">
        <v>1539</v>
      </c>
      <c r="S273" s="103" t="s">
        <v>1539</v>
      </c>
      <c r="T273" s="102" t="s">
        <v>1539</v>
      </c>
      <c r="U273" s="103" t="s">
        <v>1539</v>
      </c>
      <c r="V273" s="103" t="s">
        <v>1539</v>
      </c>
    </row>
    <row r="274" spans="1:22" x14ac:dyDescent="0.25">
      <c r="A274" t="s">
        <v>1149</v>
      </c>
      <c r="B274" s="20" t="str">
        <f>VLOOKUP(A274,'Planning Periods'!$E$2:$N$540,10,FALSE)</f>
        <v>12/31/2015 - 12/31/2023</v>
      </c>
      <c r="C274" s="103">
        <v>2014</v>
      </c>
      <c r="D274" s="103" t="str">
        <f t="shared" si="3"/>
        <v>California City 2014</v>
      </c>
      <c r="E274" s="101" t="s">
        <v>1539</v>
      </c>
      <c r="F274" s="101" t="s">
        <v>1539</v>
      </c>
      <c r="G274" s="101" t="s">
        <v>1539</v>
      </c>
      <c r="H274" s="101" t="s">
        <v>1539</v>
      </c>
      <c r="I274" s="101">
        <v>0</v>
      </c>
      <c r="J274" s="101" t="s">
        <v>1539</v>
      </c>
      <c r="K274" s="101" t="s">
        <v>1539</v>
      </c>
      <c r="L274" s="101" t="s">
        <v>1539</v>
      </c>
      <c r="M274" s="101" t="s">
        <v>1539</v>
      </c>
      <c r="N274" s="101">
        <v>0</v>
      </c>
      <c r="O274" s="101" t="s">
        <v>1539</v>
      </c>
      <c r="P274" s="101" t="s">
        <v>1539</v>
      </c>
      <c r="Q274" s="101"/>
      <c r="R274" s="101" t="s">
        <v>1539</v>
      </c>
      <c r="S274" s="101" t="s">
        <v>1539</v>
      </c>
      <c r="T274" s="101" t="s">
        <v>1539</v>
      </c>
      <c r="U274" s="101" t="s">
        <v>1539</v>
      </c>
      <c r="V274" s="101" t="s">
        <v>1539</v>
      </c>
    </row>
    <row r="275" spans="1:22" x14ac:dyDescent="0.25">
      <c r="A275" t="s">
        <v>1149</v>
      </c>
      <c r="B275" s="20" t="str">
        <f>VLOOKUP(A275,'Planning Periods'!$E$2:$N$540,10,FALSE)</f>
        <v>12/31/2015 - 12/31/2023</v>
      </c>
      <c r="C275" s="103">
        <v>2015</v>
      </c>
      <c r="D275" s="103" t="str">
        <f t="shared" si="3"/>
        <v>California City 2015</v>
      </c>
      <c r="E275" t="s">
        <v>1539</v>
      </c>
      <c r="F275" t="s">
        <v>1539</v>
      </c>
      <c r="G275" t="s">
        <v>1539</v>
      </c>
      <c r="H275" t="s">
        <v>1539</v>
      </c>
      <c r="J275" t="s">
        <v>1539</v>
      </c>
      <c r="K275" t="s">
        <v>1539</v>
      </c>
      <c r="L275" t="s">
        <v>1539</v>
      </c>
      <c r="M275" t="s">
        <v>1539</v>
      </c>
      <c r="O275" t="s">
        <v>1539</v>
      </c>
      <c r="P275" t="s">
        <v>1539</v>
      </c>
      <c r="R275" t="s">
        <v>1539</v>
      </c>
      <c r="S275" t="s">
        <v>1539</v>
      </c>
      <c r="T275" t="s">
        <v>1539</v>
      </c>
      <c r="U275" t="s">
        <v>1539</v>
      </c>
      <c r="V275" t="s">
        <v>1539</v>
      </c>
    </row>
    <row r="276" spans="1:22" x14ac:dyDescent="0.25">
      <c r="A276" t="s">
        <v>1149</v>
      </c>
      <c r="B276" s="20" t="str">
        <f>VLOOKUP(A276,'Planning Periods'!$E$2:$N$540,10,FALSE)</f>
        <v>12/31/2015 - 12/31/2023</v>
      </c>
      <c r="C276" s="103">
        <v>2016</v>
      </c>
      <c r="D276" s="103" t="str">
        <f t="shared" ref="D276:D343" si="4">CONCATENATE(A276," ",C276)</f>
        <v>California City 2016</v>
      </c>
      <c r="E276" t="s">
        <v>1539</v>
      </c>
      <c r="F276" t="s">
        <v>1539</v>
      </c>
      <c r="G276" t="s">
        <v>1539</v>
      </c>
      <c r="H276" t="s">
        <v>1539</v>
      </c>
      <c r="J276" t="s">
        <v>1539</v>
      </c>
      <c r="K276" t="s">
        <v>1539</v>
      </c>
      <c r="L276" t="s">
        <v>1539</v>
      </c>
      <c r="M276" t="s">
        <v>1539</v>
      </c>
      <c r="O276" t="s">
        <v>1539</v>
      </c>
      <c r="P276" t="s">
        <v>1539</v>
      </c>
      <c r="R276" t="s">
        <v>1539</v>
      </c>
      <c r="S276" t="s">
        <v>1539</v>
      </c>
      <c r="T276" t="s">
        <v>1539</v>
      </c>
      <c r="U276" t="s">
        <v>1539</v>
      </c>
      <c r="V276" t="s">
        <v>1539</v>
      </c>
    </row>
    <row r="277" spans="1:22" x14ac:dyDescent="0.25">
      <c r="A277" t="s">
        <v>1149</v>
      </c>
      <c r="B277" s="20" t="str">
        <f>VLOOKUP(A277,'Planning Periods'!$E$2:$N$540,10,FALSE)</f>
        <v>12/31/2015 - 12/31/2023</v>
      </c>
      <c r="C277" s="103">
        <v>2017</v>
      </c>
      <c r="D277" s="103" t="str">
        <f t="shared" si="4"/>
        <v>California City 2017</v>
      </c>
      <c r="E277" t="s">
        <v>1539</v>
      </c>
      <c r="F277" t="s">
        <v>1539</v>
      </c>
      <c r="G277" t="s">
        <v>1539</v>
      </c>
      <c r="H277" t="s">
        <v>1539</v>
      </c>
      <c r="J277" t="s">
        <v>1539</v>
      </c>
      <c r="K277" t="s">
        <v>1539</v>
      </c>
      <c r="L277" t="s">
        <v>1539</v>
      </c>
      <c r="M277" t="s">
        <v>1539</v>
      </c>
      <c r="O277" t="s">
        <v>1539</v>
      </c>
      <c r="P277" t="s">
        <v>1539</v>
      </c>
      <c r="R277" t="s">
        <v>1539</v>
      </c>
      <c r="S277" t="s">
        <v>1539</v>
      </c>
      <c r="T277" t="s">
        <v>1539</v>
      </c>
      <c r="U277" t="s">
        <v>1539</v>
      </c>
      <c r="V277" t="s">
        <v>1539</v>
      </c>
    </row>
    <row r="278" spans="1:22" x14ac:dyDescent="0.25">
      <c r="A278" s="104" t="s">
        <v>953</v>
      </c>
      <c r="B278" s="20"/>
      <c r="C278" s="103">
        <v>2013</v>
      </c>
      <c r="D278" s="103" t="str">
        <f t="shared" si="4"/>
        <v>Calimesa 2013</v>
      </c>
      <c r="E278" t="s">
        <v>1539</v>
      </c>
      <c r="F278" t="s">
        <v>1539</v>
      </c>
      <c r="G278" t="s">
        <v>1539</v>
      </c>
      <c r="H278" t="s">
        <v>1539</v>
      </c>
      <c r="J278" t="s">
        <v>1539</v>
      </c>
      <c r="K278" t="s">
        <v>1539</v>
      </c>
      <c r="L278" t="s">
        <v>1539</v>
      </c>
      <c r="M278" t="s">
        <v>1539</v>
      </c>
      <c r="O278" t="s">
        <v>1539</v>
      </c>
      <c r="P278" t="s">
        <v>1539</v>
      </c>
      <c r="R278" t="s">
        <v>1539</v>
      </c>
      <c r="S278" t="s">
        <v>1539</v>
      </c>
      <c r="T278" t="s">
        <v>1539</v>
      </c>
      <c r="U278" t="s">
        <v>1539</v>
      </c>
      <c r="V278" t="s">
        <v>1539</v>
      </c>
    </row>
    <row r="279" spans="1:22" x14ac:dyDescent="0.25">
      <c r="A279" s="104" t="s">
        <v>953</v>
      </c>
      <c r="B279" s="20" t="str">
        <f>VLOOKUP(A279,'Planning Periods'!$E$2:$N$540,10,FALSE)</f>
        <v>10/15/2013 - 10/15/2021</v>
      </c>
      <c r="C279" s="103">
        <v>2014</v>
      </c>
      <c r="D279" s="103" t="str">
        <f t="shared" si="4"/>
        <v>Calimesa 2014</v>
      </c>
      <c r="E279" s="103">
        <v>543</v>
      </c>
      <c r="F279" s="101">
        <v>0</v>
      </c>
      <c r="G279" s="103">
        <v>0</v>
      </c>
      <c r="H279" s="103">
        <v>0</v>
      </c>
      <c r="I279" s="102"/>
      <c r="J279" s="103">
        <v>383</v>
      </c>
      <c r="K279" s="101">
        <v>0</v>
      </c>
      <c r="L279" s="103">
        <v>0</v>
      </c>
      <c r="M279" s="103">
        <v>0</v>
      </c>
      <c r="N279" s="102"/>
      <c r="O279" s="103">
        <v>433</v>
      </c>
      <c r="P279" s="103">
        <v>0</v>
      </c>
      <c r="Q279" s="102"/>
      <c r="R279" s="103">
        <v>982</v>
      </c>
      <c r="S279" s="103">
        <v>37</v>
      </c>
      <c r="T279" s="102">
        <v>0</v>
      </c>
      <c r="U279" s="103">
        <v>2341</v>
      </c>
      <c r="V279" s="103">
        <v>37</v>
      </c>
    </row>
    <row r="280" spans="1:22" x14ac:dyDescent="0.25">
      <c r="A280" s="104" t="s">
        <v>953</v>
      </c>
      <c r="B280" s="20" t="str">
        <f>VLOOKUP(A280,'Planning Periods'!$E$2:$N$540,10,FALSE)</f>
        <v>10/15/2013 - 10/15/2021</v>
      </c>
      <c r="C280" s="103">
        <v>2015</v>
      </c>
      <c r="D280" s="103" t="str">
        <f t="shared" si="4"/>
        <v>Calimesa 2015</v>
      </c>
      <c r="E280" s="103">
        <v>543</v>
      </c>
      <c r="F280" s="101">
        <v>0</v>
      </c>
      <c r="G280" s="103">
        <v>0</v>
      </c>
      <c r="H280" s="103">
        <v>0</v>
      </c>
      <c r="I280" s="102"/>
      <c r="J280" s="103">
        <v>383</v>
      </c>
      <c r="K280" s="101">
        <v>0</v>
      </c>
      <c r="L280" s="103">
        <v>0</v>
      </c>
      <c r="M280" s="103">
        <v>0</v>
      </c>
      <c r="N280" s="102"/>
      <c r="O280" s="103">
        <v>433</v>
      </c>
      <c r="P280" s="103">
        <v>0</v>
      </c>
      <c r="Q280" s="102"/>
      <c r="R280" s="103">
        <v>982</v>
      </c>
      <c r="S280" s="103">
        <v>77</v>
      </c>
      <c r="T280" s="102">
        <v>0</v>
      </c>
      <c r="U280" s="103">
        <v>2341</v>
      </c>
      <c r="V280" s="103">
        <v>77</v>
      </c>
    </row>
    <row r="281" spans="1:22" x14ac:dyDescent="0.25">
      <c r="A281" s="104" t="s">
        <v>953</v>
      </c>
      <c r="B281" s="20" t="str">
        <f>VLOOKUP(A281,'Planning Periods'!$E$2:$N$540,10,FALSE)</f>
        <v>10/15/2013 - 10/15/2021</v>
      </c>
      <c r="C281" s="103">
        <v>2016</v>
      </c>
      <c r="D281" s="103" t="str">
        <f t="shared" si="4"/>
        <v>Calimesa 2016</v>
      </c>
      <c r="E281" s="103">
        <v>543</v>
      </c>
      <c r="F281" s="101">
        <v>0</v>
      </c>
      <c r="G281" s="103">
        <v>0</v>
      </c>
      <c r="H281" s="103">
        <v>0</v>
      </c>
      <c r="I281" s="102"/>
      <c r="J281" s="103">
        <v>383</v>
      </c>
      <c r="K281" s="101">
        <v>0</v>
      </c>
      <c r="L281" s="103">
        <v>0</v>
      </c>
      <c r="M281" s="103">
        <v>0</v>
      </c>
      <c r="N281" s="102"/>
      <c r="O281" s="103">
        <v>433</v>
      </c>
      <c r="P281" s="103">
        <v>0</v>
      </c>
      <c r="Q281" s="102"/>
      <c r="R281" s="103">
        <v>982</v>
      </c>
      <c r="S281" s="103">
        <v>116</v>
      </c>
      <c r="T281" s="102">
        <v>0</v>
      </c>
      <c r="U281" s="103">
        <v>2341</v>
      </c>
      <c r="V281" s="103">
        <v>116</v>
      </c>
    </row>
    <row r="282" spans="1:22" x14ac:dyDescent="0.25">
      <c r="A282" s="104" t="s">
        <v>953</v>
      </c>
      <c r="B282" s="20" t="str">
        <f>VLOOKUP(A282,'Planning Periods'!$E$2:$N$540,10,FALSE)</f>
        <v>10/15/2013 - 10/15/2021</v>
      </c>
      <c r="C282" s="103">
        <v>2017</v>
      </c>
      <c r="D282" s="103" t="str">
        <f t="shared" si="4"/>
        <v>Calimesa 2017</v>
      </c>
      <c r="E282" s="103">
        <v>543</v>
      </c>
      <c r="F282" s="101">
        <v>0</v>
      </c>
      <c r="G282" s="103">
        <v>0</v>
      </c>
      <c r="H282" s="103">
        <v>0</v>
      </c>
      <c r="I282" s="102"/>
      <c r="J282" s="103">
        <v>383</v>
      </c>
      <c r="K282" s="101">
        <v>0</v>
      </c>
      <c r="L282" s="103">
        <v>0</v>
      </c>
      <c r="M282" s="103">
        <v>0</v>
      </c>
      <c r="N282" s="102"/>
      <c r="O282" s="103">
        <v>433</v>
      </c>
      <c r="P282" s="103">
        <v>0</v>
      </c>
      <c r="Q282" s="102"/>
      <c r="R282" s="103">
        <v>982</v>
      </c>
      <c r="S282" s="103">
        <v>43</v>
      </c>
      <c r="T282" s="102">
        <v>0</v>
      </c>
      <c r="U282" s="103">
        <v>2341</v>
      </c>
      <c r="V282" s="103">
        <v>43</v>
      </c>
    </row>
    <row r="283" spans="1:22" x14ac:dyDescent="0.25">
      <c r="A283" s="104" t="s">
        <v>1159</v>
      </c>
      <c r="B283" s="20"/>
      <c r="C283" s="103">
        <v>2013</v>
      </c>
      <c r="D283" s="103" t="str">
        <f t="shared" si="4"/>
        <v>Calipatria 2013</v>
      </c>
      <c r="E283" s="103" t="s">
        <v>1539</v>
      </c>
      <c r="F283" s="101" t="s">
        <v>1539</v>
      </c>
      <c r="G283" s="103" t="s">
        <v>1539</v>
      </c>
      <c r="H283" s="103" t="s">
        <v>1539</v>
      </c>
      <c r="I283" s="102"/>
      <c r="J283" s="103" t="s">
        <v>1539</v>
      </c>
      <c r="K283" s="101" t="s">
        <v>1539</v>
      </c>
      <c r="L283" s="103" t="s">
        <v>1539</v>
      </c>
      <c r="M283" s="103" t="s">
        <v>1539</v>
      </c>
      <c r="N283" s="102"/>
      <c r="O283" s="103" t="s">
        <v>1539</v>
      </c>
      <c r="P283" s="103" t="s">
        <v>1539</v>
      </c>
      <c r="Q283" s="102"/>
      <c r="R283" s="103" t="s">
        <v>1539</v>
      </c>
      <c r="S283" s="103" t="s">
        <v>1539</v>
      </c>
      <c r="T283" s="102" t="s">
        <v>1539</v>
      </c>
      <c r="U283" s="103" t="s">
        <v>1539</v>
      </c>
      <c r="V283" s="103" t="s">
        <v>1539</v>
      </c>
    </row>
    <row r="284" spans="1:22" x14ac:dyDescent="0.25">
      <c r="A284" s="104" t="s">
        <v>1159</v>
      </c>
      <c r="B284" s="20" t="str">
        <f>VLOOKUP(A284,'Planning Periods'!$E$2:$N$540,10,FALSE)</f>
        <v>10/15/2013 - 10/15/2021</v>
      </c>
      <c r="C284" s="103">
        <v>2014</v>
      </c>
      <c r="D284" s="103" t="str">
        <f t="shared" si="4"/>
        <v>Calipatria 2014</v>
      </c>
      <c r="E284" s="103" t="s">
        <v>1539</v>
      </c>
      <c r="F284" s="101" t="s">
        <v>1539</v>
      </c>
      <c r="G284" s="103" t="s">
        <v>1539</v>
      </c>
      <c r="H284" s="103" t="s">
        <v>1539</v>
      </c>
      <c r="I284" s="102"/>
      <c r="J284" s="103" t="s">
        <v>1539</v>
      </c>
      <c r="K284" s="101" t="s">
        <v>1539</v>
      </c>
      <c r="L284" s="103" t="s">
        <v>1539</v>
      </c>
      <c r="M284" s="103" t="s">
        <v>1539</v>
      </c>
      <c r="N284" s="102"/>
      <c r="O284" s="103" t="s">
        <v>1539</v>
      </c>
      <c r="P284" s="103" t="s">
        <v>1539</v>
      </c>
      <c r="Q284" s="102"/>
      <c r="R284" s="103" t="s">
        <v>1539</v>
      </c>
      <c r="S284" s="103" t="s">
        <v>1539</v>
      </c>
      <c r="T284" s="102" t="s">
        <v>1539</v>
      </c>
      <c r="U284" s="103" t="s">
        <v>1539</v>
      </c>
      <c r="V284" s="103" t="s">
        <v>1539</v>
      </c>
    </row>
    <row r="285" spans="1:22" x14ac:dyDescent="0.25">
      <c r="A285" s="104" t="s">
        <v>1159</v>
      </c>
      <c r="B285" s="20" t="str">
        <f>VLOOKUP(A285,'Planning Periods'!$E$2:$N$540,10,FALSE)</f>
        <v>10/15/2013 - 10/15/2021</v>
      </c>
      <c r="C285" s="103">
        <v>2015</v>
      </c>
      <c r="D285" s="103" t="str">
        <f t="shared" si="4"/>
        <v>Calipatria 2015</v>
      </c>
      <c r="E285" s="103" t="s">
        <v>1539</v>
      </c>
      <c r="F285" s="101" t="s">
        <v>1539</v>
      </c>
      <c r="G285" s="103" t="s">
        <v>1539</v>
      </c>
      <c r="H285" s="103" t="s">
        <v>1539</v>
      </c>
      <c r="I285" s="102"/>
      <c r="J285" s="103" t="s">
        <v>1539</v>
      </c>
      <c r="K285" s="101" t="s">
        <v>1539</v>
      </c>
      <c r="L285" s="103" t="s">
        <v>1539</v>
      </c>
      <c r="M285" s="103" t="s">
        <v>1539</v>
      </c>
      <c r="N285" s="102"/>
      <c r="O285" s="103" t="s">
        <v>1539</v>
      </c>
      <c r="P285" s="103" t="s">
        <v>1539</v>
      </c>
      <c r="Q285" s="102"/>
      <c r="R285" s="103" t="s">
        <v>1539</v>
      </c>
      <c r="S285" s="103" t="s">
        <v>1539</v>
      </c>
      <c r="T285" s="102" t="s">
        <v>1539</v>
      </c>
      <c r="U285" s="103" t="s">
        <v>1539</v>
      </c>
      <c r="V285" s="103" t="s">
        <v>1539</v>
      </c>
    </row>
    <row r="286" spans="1:22" x14ac:dyDescent="0.25">
      <c r="A286" s="104" t="s">
        <v>1159</v>
      </c>
      <c r="B286" s="20" t="str">
        <f>VLOOKUP(A286,'Planning Periods'!$E$2:$N$540,10,FALSE)</f>
        <v>10/15/2013 - 10/15/2021</v>
      </c>
      <c r="C286" s="103">
        <v>2016</v>
      </c>
      <c r="D286" s="103" t="str">
        <f t="shared" si="4"/>
        <v>Calipatria 2016</v>
      </c>
      <c r="E286" s="103" t="s">
        <v>1539</v>
      </c>
      <c r="F286" s="101" t="s">
        <v>1539</v>
      </c>
      <c r="G286" s="103" t="s">
        <v>1539</v>
      </c>
      <c r="H286" s="103" t="s">
        <v>1539</v>
      </c>
      <c r="I286" s="102"/>
      <c r="J286" s="103" t="s">
        <v>1539</v>
      </c>
      <c r="K286" s="101" t="s">
        <v>1539</v>
      </c>
      <c r="L286" s="103" t="s">
        <v>1539</v>
      </c>
      <c r="M286" s="103" t="s">
        <v>1539</v>
      </c>
      <c r="N286" s="102"/>
      <c r="O286" s="103" t="s">
        <v>1539</v>
      </c>
      <c r="P286" s="103" t="s">
        <v>1539</v>
      </c>
      <c r="Q286" s="102"/>
      <c r="R286" s="103" t="s">
        <v>1539</v>
      </c>
      <c r="S286" s="103" t="s">
        <v>1539</v>
      </c>
      <c r="T286" s="102" t="s">
        <v>1539</v>
      </c>
      <c r="U286" s="103" t="s">
        <v>1539</v>
      </c>
      <c r="V286" s="103" t="s">
        <v>1539</v>
      </c>
    </row>
    <row r="287" spans="1:22" x14ac:dyDescent="0.25">
      <c r="A287" s="104" t="s">
        <v>1159</v>
      </c>
      <c r="B287" s="20" t="str">
        <f>VLOOKUP(A287,'Planning Periods'!$E$2:$N$540,10,FALSE)</f>
        <v>10/15/2013 - 10/15/2021</v>
      </c>
      <c r="C287" s="103">
        <v>2017</v>
      </c>
      <c r="D287" s="103" t="str">
        <f t="shared" si="4"/>
        <v>Calipatria 2017</v>
      </c>
      <c r="E287" s="103">
        <v>37</v>
      </c>
      <c r="F287" s="101">
        <v>0</v>
      </c>
      <c r="G287" s="103">
        <v>0</v>
      </c>
      <c r="H287" s="103">
        <v>0</v>
      </c>
      <c r="I287" s="102"/>
      <c r="J287" s="103">
        <v>22</v>
      </c>
      <c r="K287" s="101">
        <v>0</v>
      </c>
      <c r="L287" s="103">
        <v>0</v>
      </c>
      <c r="M287" s="103">
        <v>0</v>
      </c>
      <c r="N287" s="102"/>
      <c r="O287" s="103">
        <v>22</v>
      </c>
      <c r="P287" s="103">
        <v>0</v>
      </c>
      <c r="Q287" s="102"/>
      <c r="R287" s="103">
        <v>63</v>
      </c>
      <c r="S287" s="103">
        <v>0</v>
      </c>
      <c r="T287" s="102">
        <v>0</v>
      </c>
      <c r="U287" s="103">
        <v>144</v>
      </c>
      <c r="V287" s="103">
        <v>0</v>
      </c>
    </row>
    <row r="288" spans="1:22" x14ac:dyDescent="0.25">
      <c r="A288" s="104" t="s">
        <v>1005</v>
      </c>
      <c r="B288" s="20" t="str">
        <f>VLOOKUP(A288,'Planning Periods'!$E$2:$N$540,10,FALSE)</f>
        <v>01/31/2015 - 01/31/2023</v>
      </c>
      <c r="C288" s="103">
        <v>2014</v>
      </c>
      <c r="D288" s="103" t="str">
        <f t="shared" si="4"/>
        <v>Calistoga 2014</v>
      </c>
      <c r="E288" s="103" t="s">
        <v>1539</v>
      </c>
      <c r="F288" s="101" t="s">
        <v>1539</v>
      </c>
      <c r="G288" s="103" t="s">
        <v>1539</v>
      </c>
      <c r="H288" s="103" t="s">
        <v>1539</v>
      </c>
      <c r="I288" s="102"/>
      <c r="J288" s="103" t="s">
        <v>1539</v>
      </c>
      <c r="K288" s="101" t="s">
        <v>1539</v>
      </c>
      <c r="L288" s="103" t="s">
        <v>1539</v>
      </c>
      <c r="M288" s="103" t="s">
        <v>1539</v>
      </c>
      <c r="N288" s="102"/>
      <c r="O288" s="103" t="s">
        <v>1539</v>
      </c>
      <c r="P288" s="103" t="s">
        <v>1539</v>
      </c>
      <c r="Q288" s="102"/>
      <c r="R288" s="103" t="s">
        <v>1539</v>
      </c>
      <c r="S288" s="103" t="s">
        <v>1539</v>
      </c>
      <c r="T288" s="102" t="s">
        <v>1539</v>
      </c>
      <c r="U288" s="103" t="s">
        <v>1539</v>
      </c>
      <c r="V288" s="103" t="s">
        <v>1539</v>
      </c>
    </row>
    <row r="289" spans="1:22" x14ac:dyDescent="0.25">
      <c r="A289" s="104" t="s">
        <v>1005</v>
      </c>
      <c r="B289" s="20" t="str">
        <f>VLOOKUP(A289,'Planning Periods'!$E$2:$N$540,10,FALSE)</f>
        <v>01/31/2015 - 01/31/2023</v>
      </c>
      <c r="C289" s="103">
        <v>2015</v>
      </c>
      <c r="D289" s="103" t="str">
        <f t="shared" si="4"/>
        <v>Calistoga 2015</v>
      </c>
      <c r="E289" s="103">
        <v>6</v>
      </c>
      <c r="F289" s="101">
        <v>0</v>
      </c>
      <c r="G289" s="103">
        <v>0</v>
      </c>
      <c r="H289" s="103">
        <v>0</v>
      </c>
      <c r="I289" s="102"/>
      <c r="J289" s="103">
        <v>2</v>
      </c>
      <c r="K289" s="101">
        <v>0</v>
      </c>
      <c r="L289" s="103">
        <v>0</v>
      </c>
      <c r="M289" s="103">
        <v>0</v>
      </c>
      <c r="N289" s="102"/>
      <c r="O289" s="103">
        <v>4</v>
      </c>
      <c r="P289" s="103">
        <v>0</v>
      </c>
      <c r="Q289" s="102"/>
      <c r="R289" s="103">
        <v>15</v>
      </c>
      <c r="S289" s="103">
        <v>4</v>
      </c>
      <c r="T289" s="102">
        <v>0</v>
      </c>
      <c r="U289" s="103">
        <v>27</v>
      </c>
      <c r="V289" s="103">
        <v>4</v>
      </c>
    </row>
    <row r="290" spans="1:22" x14ac:dyDescent="0.25">
      <c r="A290" s="104" t="s">
        <v>1005</v>
      </c>
      <c r="B290" s="20" t="str">
        <f>VLOOKUP(A290,'Planning Periods'!$E$2:$N$540,10,FALSE)</f>
        <v>01/31/2015 - 01/31/2023</v>
      </c>
      <c r="C290" s="103">
        <v>2016</v>
      </c>
      <c r="D290" s="103" t="str">
        <f t="shared" si="4"/>
        <v>Calistoga 2016</v>
      </c>
      <c r="E290" s="103">
        <v>6</v>
      </c>
      <c r="F290" s="101">
        <v>0</v>
      </c>
      <c r="G290" s="103">
        <v>0</v>
      </c>
      <c r="H290" s="103">
        <v>0</v>
      </c>
      <c r="I290" s="102"/>
      <c r="J290" s="103">
        <v>2</v>
      </c>
      <c r="K290" s="101">
        <v>0</v>
      </c>
      <c r="L290" s="103">
        <v>0</v>
      </c>
      <c r="M290" s="103">
        <v>0</v>
      </c>
      <c r="N290" s="102"/>
      <c r="O290" s="103">
        <v>4</v>
      </c>
      <c r="P290" s="103">
        <v>0</v>
      </c>
      <c r="Q290" s="102"/>
      <c r="R290" s="103">
        <v>15</v>
      </c>
      <c r="S290" s="103">
        <v>4</v>
      </c>
      <c r="T290" s="102">
        <v>0</v>
      </c>
      <c r="U290" s="103">
        <v>27</v>
      </c>
      <c r="V290" s="103">
        <v>4</v>
      </c>
    </row>
    <row r="291" spans="1:22" x14ac:dyDescent="0.25">
      <c r="A291" s="104" t="s">
        <v>1005</v>
      </c>
      <c r="B291" s="20" t="str">
        <f>VLOOKUP(A291,'Planning Periods'!$E$2:$N$540,10,FALSE)</f>
        <v>01/31/2015 - 01/31/2023</v>
      </c>
      <c r="C291" s="103">
        <v>2017</v>
      </c>
      <c r="D291" s="103" t="str">
        <f t="shared" si="4"/>
        <v>Calistoga 2017</v>
      </c>
      <c r="E291" s="103">
        <v>6</v>
      </c>
      <c r="F291" s="101">
        <v>23</v>
      </c>
      <c r="G291" s="103">
        <v>23</v>
      </c>
      <c r="H291" s="103">
        <v>0</v>
      </c>
      <c r="I291" s="102"/>
      <c r="J291" s="103">
        <v>2</v>
      </c>
      <c r="K291" s="101">
        <v>7</v>
      </c>
      <c r="L291" s="103">
        <v>6</v>
      </c>
      <c r="M291" s="103">
        <v>1</v>
      </c>
      <c r="N291" s="102"/>
      <c r="O291" s="103">
        <v>4</v>
      </c>
      <c r="P291" s="103">
        <v>3</v>
      </c>
      <c r="Q291" s="102"/>
      <c r="R291" s="103">
        <v>15</v>
      </c>
      <c r="S291" s="103">
        <v>22</v>
      </c>
      <c r="T291" s="102">
        <v>1</v>
      </c>
      <c r="U291" s="103">
        <v>27</v>
      </c>
      <c r="V291" s="103">
        <v>55</v>
      </c>
    </row>
    <row r="292" spans="1:22" x14ac:dyDescent="0.25">
      <c r="A292" s="104" t="s">
        <v>767</v>
      </c>
      <c r="B292" s="20"/>
      <c r="C292" s="103">
        <v>2013</v>
      </c>
      <c r="D292" s="103" t="str">
        <f t="shared" si="4"/>
        <v>Camarillo 2013</v>
      </c>
      <c r="E292" s="103" t="s">
        <v>1539</v>
      </c>
      <c r="F292" s="101" t="s">
        <v>1539</v>
      </c>
      <c r="G292" s="103" t="s">
        <v>1539</v>
      </c>
      <c r="H292" s="103" t="s">
        <v>1539</v>
      </c>
      <c r="I292" s="102"/>
      <c r="J292" s="103" t="s">
        <v>1539</v>
      </c>
      <c r="K292" s="101" t="s">
        <v>1539</v>
      </c>
      <c r="L292" s="103" t="s">
        <v>1539</v>
      </c>
      <c r="M292" s="103" t="s">
        <v>1539</v>
      </c>
      <c r="N292" s="102"/>
      <c r="O292" s="103" t="s">
        <v>1539</v>
      </c>
      <c r="P292" s="103" t="s">
        <v>1539</v>
      </c>
      <c r="Q292" s="102"/>
      <c r="R292" s="103" t="s">
        <v>1539</v>
      </c>
      <c r="S292" s="103" t="s">
        <v>1539</v>
      </c>
      <c r="T292" s="102" t="s">
        <v>1539</v>
      </c>
      <c r="U292" s="103" t="s">
        <v>1539</v>
      </c>
      <c r="V292" s="103" t="s">
        <v>1539</v>
      </c>
    </row>
    <row r="293" spans="1:22" x14ac:dyDescent="0.25">
      <c r="A293" s="104" t="s">
        <v>767</v>
      </c>
      <c r="B293" s="20" t="str">
        <f>VLOOKUP(A293,'Planning Periods'!$E$2:$N$540,10,FALSE)</f>
        <v>10/15/2013 - 10/15/2021</v>
      </c>
      <c r="C293" s="103">
        <v>2014</v>
      </c>
      <c r="D293" s="103" t="str">
        <f t="shared" si="4"/>
        <v>Camarillo 2014</v>
      </c>
      <c r="E293" s="103">
        <v>539</v>
      </c>
      <c r="F293" s="101">
        <v>20</v>
      </c>
      <c r="G293" s="103">
        <v>20</v>
      </c>
      <c r="H293" s="103">
        <v>0</v>
      </c>
      <c r="I293" s="102"/>
      <c r="J293" s="103">
        <v>366</v>
      </c>
      <c r="K293" s="101">
        <v>21</v>
      </c>
      <c r="L293" s="103">
        <v>21</v>
      </c>
      <c r="M293" s="103">
        <v>0</v>
      </c>
      <c r="N293" s="102"/>
      <c r="O293" s="103">
        <v>411</v>
      </c>
      <c r="P293" s="103">
        <v>155</v>
      </c>
      <c r="Q293" s="102"/>
      <c r="R293" s="103">
        <v>908</v>
      </c>
      <c r="S293" s="103">
        <v>102</v>
      </c>
      <c r="T293" s="102">
        <v>0</v>
      </c>
      <c r="U293" s="103">
        <v>2224</v>
      </c>
      <c r="V293" s="103">
        <v>298</v>
      </c>
    </row>
    <row r="294" spans="1:22" x14ac:dyDescent="0.25">
      <c r="A294" s="104" t="s">
        <v>767</v>
      </c>
      <c r="B294" s="20" t="str">
        <f>VLOOKUP(A294,'Planning Periods'!$E$2:$N$540,10,FALSE)</f>
        <v>10/15/2013 - 10/15/2021</v>
      </c>
      <c r="C294" s="103">
        <v>2015</v>
      </c>
      <c r="D294" s="103" t="str">
        <f t="shared" si="4"/>
        <v>Camarillo 2015</v>
      </c>
      <c r="E294" s="103">
        <v>539</v>
      </c>
      <c r="F294" s="101">
        <v>0</v>
      </c>
      <c r="G294" s="103">
        <v>0</v>
      </c>
      <c r="H294" s="103">
        <v>0</v>
      </c>
      <c r="I294" s="102"/>
      <c r="J294" s="103">
        <v>366</v>
      </c>
      <c r="K294" s="101">
        <v>0</v>
      </c>
      <c r="L294" s="103">
        <v>0</v>
      </c>
      <c r="M294" s="103">
        <v>0</v>
      </c>
      <c r="N294" s="102"/>
      <c r="O294" s="103">
        <v>411</v>
      </c>
      <c r="P294" s="103">
        <v>2</v>
      </c>
      <c r="Q294" s="102"/>
      <c r="R294" s="103">
        <v>908</v>
      </c>
      <c r="S294" s="103">
        <v>94</v>
      </c>
      <c r="T294" s="102">
        <v>0</v>
      </c>
      <c r="U294" s="103">
        <v>2224</v>
      </c>
      <c r="V294" s="103">
        <v>96</v>
      </c>
    </row>
    <row r="295" spans="1:22" x14ac:dyDescent="0.25">
      <c r="A295" s="104" t="s">
        <v>767</v>
      </c>
      <c r="B295" s="20" t="str">
        <f>VLOOKUP(A295,'Planning Periods'!$E$2:$N$540,10,FALSE)</f>
        <v>10/15/2013 - 10/15/2021</v>
      </c>
      <c r="C295" s="103">
        <v>2016</v>
      </c>
      <c r="D295" s="103" t="str">
        <f t="shared" si="4"/>
        <v>Camarillo 2016</v>
      </c>
      <c r="E295" s="103">
        <v>539</v>
      </c>
      <c r="F295" s="101">
        <v>34</v>
      </c>
      <c r="G295" s="103">
        <v>34</v>
      </c>
      <c r="H295" s="103">
        <v>0</v>
      </c>
      <c r="I295" s="102"/>
      <c r="J295" s="103">
        <v>366</v>
      </c>
      <c r="K295" s="101">
        <v>30</v>
      </c>
      <c r="L295" s="103">
        <v>30</v>
      </c>
      <c r="M295" s="103">
        <v>0</v>
      </c>
      <c r="N295" s="102"/>
      <c r="O295" s="103">
        <v>411</v>
      </c>
      <c r="P295" s="103">
        <v>52</v>
      </c>
      <c r="Q295" s="102"/>
      <c r="R295" s="103">
        <v>908</v>
      </c>
      <c r="S295" s="103">
        <v>121</v>
      </c>
      <c r="T295" s="102">
        <v>0</v>
      </c>
      <c r="U295" s="103">
        <v>2224</v>
      </c>
      <c r="V295" s="103">
        <v>237</v>
      </c>
    </row>
    <row r="296" spans="1:22" x14ac:dyDescent="0.25">
      <c r="A296" s="104" t="s">
        <v>767</v>
      </c>
      <c r="B296" s="20" t="str">
        <f>VLOOKUP(A296,'Planning Periods'!$E$2:$N$540,10,FALSE)</f>
        <v>10/15/2013 - 10/15/2021</v>
      </c>
      <c r="C296" s="103">
        <v>2017</v>
      </c>
      <c r="D296" s="103" t="str">
        <f t="shared" si="4"/>
        <v>Camarillo 2017</v>
      </c>
      <c r="E296" s="103">
        <v>539</v>
      </c>
      <c r="F296" s="101">
        <v>72</v>
      </c>
      <c r="G296" s="103">
        <v>72</v>
      </c>
      <c r="H296" s="103">
        <v>0</v>
      </c>
      <c r="I296" s="102"/>
      <c r="J296" s="103">
        <v>366</v>
      </c>
      <c r="K296" s="101">
        <v>54</v>
      </c>
      <c r="L296" s="103">
        <v>54</v>
      </c>
      <c r="M296" s="103">
        <v>0</v>
      </c>
      <c r="N296" s="102"/>
      <c r="O296" s="103">
        <v>411</v>
      </c>
      <c r="P296" s="103">
        <v>407</v>
      </c>
      <c r="Q296" s="102"/>
      <c r="R296" s="103">
        <v>908</v>
      </c>
      <c r="S296" s="103">
        <v>200</v>
      </c>
      <c r="T296" s="102">
        <v>0</v>
      </c>
      <c r="U296" s="103">
        <v>2224</v>
      </c>
      <c r="V296" s="103">
        <v>733</v>
      </c>
    </row>
    <row r="297" spans="1:22" x14ac:dyDescent="0.25">
      <c r="A297" s="104" t="s">
        <v>842</v>
      </c>
      <c r="B297" s="20" t="str">
        <f>VLOOKUP(A297,'Planning Periods'!$E$2:$N$540,10,FALSE)</f>
        <v>01/31/2015 - 01/31/2023</v>
      </c>
      <c r="C297" s="103">
        <v>2014</v>
      </c>
      <c r="D297" s="103" t="str">
        <f t="shared" si="4"/>
        <v>Campbell 2014</v>
      </c>
      <c r="E297" s="103" t="s">
        <v>1539</v>
      </c>
      <c r="F297" s="101" t="s">
        <v>1539</v>
      </c>
      <c r="G297" s="103" t="s">
        <v>1539</v>
      </c>
      <c r="H297" s="103" t="s">
        <v>1539</v>
      </c>
      <c r="I297" s="102"/>
      <c r="J297" s="103" t="s">
        <v>1539</v>
      </c>
      <c r="K297" s="101" t="s">
        <v>1539</v>
      </c>
      <c r="L297" s="103" t="s">
        <v>1539</v>
      </c>
      <c r="M297" s="103" t="s">
        <v>1539</v>
      </c>
      <c r="N297" s="102"/>
      <c r="O297" s="103" t="s">
        <v>1539</v>
      </c>
      <c r="P297" s="103" t="s">
        <v>1539</v>
      </c>
      <c r="Q297" s="102"/>
      <c r="R297" s="103" t="s">
        <v>1539</v>
      </c>
      <c r="S297" s="103" t="s">
        <v>1539</v>
      </c>
      <c r="T297" s="102" t="s">
        <v>1539</v>
      </c>
      <c r="U297" s="103" t="s">
        <v>1539</v>
      </c>
      <c r="V297" s="103" t="s">
        <v>1539</v>
      </c>
    </row>
    <row r="298" spans="1:22" x14ac:dyDescent="0.25">
      <c r="A298" s="104" t="s">
        <v>842</v>
      </c>
      <c r="B298" s="20" t="str">
        <f>VLOOKUP(A298,'Planning Periods'!$E$2:$N$540,10,FALSE)</f>
        <v>01/31/2015 - 01/31/2023</v>
      </c>
      <c r="C298" s="103">
        <v>2015</v>
      </c>
      <c r="D298" s="103" t="str">
        <f t="shared" si="4"/>
        <v>Campbell 2015</v>
      </c>
      <c r="E298" s="103">
        <v>253</v>
      </c>
      <c r="F298" s="101">
        <v>0</v>
      </c>
      <c r="G298" s="103">
        <v>0</v>
      </c>
      <c r="H298" s="103">
        <v>0</v>
      </c>
      <c r="I298" s="102"/>
      <c r="J298" s="103">
        <v>138</v>
      </c>
      <c r="K298" s="101">
        <v>0</v>
      </c>
      <c r="L298" s="103">
        <v>0</v>
      </c>
      <c r="M298" s="103">
        <v>0</v>
      </c>
      <c r="N298" s="102"/>
      <c r="O298" s="103">
        <v>151</v>
      </c>
      <c r="P298" s="103">
        <v>0</v>
      </c>
      <c r="Q298" s="102"/>
      <c r="R298" s="103">
        <v>391</v>
      </c>
      <c r="S298" s="103">
        <v>52</v>
      </c>
      <c r="T298" s="102">
        <v>0</v>
      </c>
      <c r="U298" s="103">
        <v>933</v>
      </c>
      <c r="V298" s="103">
        <v>52</v>
      </c>
    </row>
    <row r="299" spans="1:22" x14ac:dyDescent="0.25">
      <c r="A299" s="104" t="s">
        <v>842</v>
      </c>
      <c r="B299" s="20" t="str">
        <f>VLOOKUP(A299,'Planning Periods'!$E$2:$N$540,10,FALSE)</f>
        <v>01/31/2015 - 01/31/2023</v>
      </c>
      <c r="C299" s="103">
        <v>2016</v>
      </c>
      <c r="D299" s="103" t="str">
        <f t="shared" si="4"/>
        <v>Campbell 2016</v>
      </c>
      <c r="E299" s="103">
        <v>253</v>
      </c>
      <c r="F299" s="101">
        <v>9</v>
      </c>
      <c r="G299" s="103">
        <v>9</v>
      </c>
      <c r="H299" s="103">
        <v>0</v>
      </c>
      <c r="I299" s="102"/>
      <c r="J299" s="103">
        <v>138</v>
      </c>
      <c r="K299" s="101">
        <v>1</v>
      </c>
      <c r="L299" s="103">
        <v>1</v>
      </c>
      <c r="M299" s="103">
        <v>0</v>
      </c>
      <c r="N299" s="102"/>
      <c r="O299" s="103">
        <v>151</v>
      </c>
      <c r="P299" s="103">
        <v>9</v>
      </c>
      <c r="Q299" s="102"/>
      <c r="R299" s="103">
        <v>391</v>
      </c>
      <c r="S299" s="103">
        <v>214</v>
      </c>
      <c r="T299" s="102">
        <v>0</v>
      </c>
      <c r="U299" s="103">
        <v>933</v>
      </c>
      <c r="V299" s="103">
        <v>233</v>
      </c>
    </row>
    <row r="300" spans="1:22" x14ac:dyDescent="0.25">
      <c r="A300" s="104" t="s">
        <v>842</v>
      </c>
      <c r="B300" s="20" t="str">
        <f>VLOOKUP(A300,'Planning Periods'!$E$2:$N$540,10,FALSE)</f>
        <v>01/31/2015 - 01/31/2023</v>
      </c>
      <c r="C300" s="103">
        <v>2017</v>
      </c>
      <c r="D300" s="103" t="str">
        <f t="shared" si="4"/>
        <v>Campbell 2017</v>
      </c>
      <c r="E300" s="103">
        <v>253</v>
      </c>
      <c r="F300" s="101">
        <v>0</v>
      </c>
      <c r="G300" s="103">
        <v>0</v>
      </c>
      <c r="H300" s="103">
        <v>0</v>
      </c>
      <c r="I300" s="102"/>
      <c r="J300" s="103">
        <v>138</v>
      </c>
      <c r="K300" s="101">
        <v>1</v>
      </c>
      <c r="L300" s="103">
        <v>1</v>
      </c>
      <c r="M300" s="103">
        <v>0</v>
      </c>
      <c r="N300" s="102"/>
      <c r="O300" s="103">
        <v>151</v>
      </c>
      <c r="P300" s="103">
        <v>4</v>
      </c>
      <c r="Q300" s="102"/>
      <c r="R300" s="103">
        <v>391</v>
      </c>
      <c r="S300" s="103">
        <v>59</v>
      </c>
      <c r="T300" s="102">
        <v>0</v>
      </c>
      <c r="U300" s="103">
        <v>933</v>
      </c>
      <c r="V300" s="103">
        <v>64</v>
      </c>
    </row>
    <row r="301" spans="1:22" x14ac:dyDescent="0.25">
      <c r="A301" t="s">
        <v>952</v>
      </c>
      <c r="B301" s="20"/>
      <c r="C301" s="103">
        <v>2013</v>
      </c>
      <c r="D301" s="103" t="str">
        <f t="shared" si="4"/>
        <v>Canyon Lake 2013</v>
      </c>
      <c r="E301" s="103" t="s">
        <v>1539</v>
      </c>
      <c r="F301" s="101" t="s">
        <v>1539</v>
      </c>
      <c r="G301" s="103" t="s">
        <v>1539</v>
      </c>
      <c r="H301" s="103" t="s">
        <v>1539</v>
      </c>
      <c r="I301" s="102"/>
      <c r="J301" s="103" t="s">
        <v>1539</v>
      </c>
      <c r="K301" s="101" t="s">
        <v>1539</v>
      </c>
      <c r="L301" s="103" t="s">
        <v>1539</v>
      </c>
      <c r="M301" s="103" t="s">
        <v>1539</v>
      </c>
      <c r="N301" s="102"/>
      <c r="O301" s="103" t="s">
        <v>1539</v>
      </c>
      <c r="P301" s="103" t="s">
        <v>1539</v>
      </c>
      <c r="Q301" s="102"/>
      <c r="R301" s="103" t="s">
        <v>1539</v>
      </c>
      <c r="S301" s="103" t="s">
        <v>1539</v>
      </c>
      <c r="T301" s="102" t="s">
        <v>1539</v>
      </c>
      <c r="U301" s="103" t="s">
        <v>1539</v>
      </c>
      <c r="V301" s="103" t="s">
        <v>1539</v>
      </c>
    </row>
    <row r="302" spans="1:22" x14ac:dyDescent="0.25">
      <c r="A302" t="s">
        <v>952</v>
      </c>
      <c r="B302" s="20" t="str">
        <f>VLOOKUP(A302,'Planning Periods'!$E$2:$N$540,10,FALSE)</f>
        <v>10/15/2013 - 10/15/2021</v>
      </c>
      <c r="C302" s="103">
        <v>2014</v>
      </c>
      <c r="D302" s="103" t="str">
        <f t="shared" si="4"/>
        <v>Canyon Lake 2014</v>
      </c>
      <c r="E302" s="101" t="s">
        <v>1539</v>
      </c>
      <c r="F302" s="101" t="s">
        <v>1539</v>
      </c>
      <c r="G302" s="101" t="s">
        <v>1539</v>
      </c>
      <c r="H302" s="101" t="s">
        <v>1539</v>
      </c>
      <c r="I302" s="101">
        <v>0</v>
      </c>
      <c r="J302" s="101" t="s">
        <v>1539</v>
      </c>
      <c r="K302" s="101" t="s">
        <v>1539</v>
      </c>
      <c r="L302" s="101" t="s">
        <v>1539</v>
      </c>
      <c r="M302" s="101" t="s">
        <v>1539</v>
      </c>
      <c r="N302" s="101">
        <v>0</v>
      </c>
      <c r="O302" s="101" t="s">
        <v>1539</v>
      </c>
      <c r="P302" s="101" t="s">
        <v>1539</v>
      </c>
      <c r="Q302" s="101"/>
      <c r="R302" s="101" t="s">
        <v>1539</v>
      </c>
      <c r="S302" s="101" t="s">
        <v>1539</v>
      </c>
      <c r="T302" s="101" t="s">
        <v>1539</v>
      </c>
      <c r="U302" s="101" t="s">
        <v>1539</v>
      </c>
      <c r="V302" s="101" t="s">
        <v>1539</v>
      </c>
    </row>
    <row r="303" spans="1:22" x14ac:dyDescent="0.25">
      <c r="A303" t="s">
        <v>952</v>
      </c>
      <c r="B303" s="20" t="str">
        <f>VLOOKUP(A303,'Planning Periods'!$E$2:$N$540,10,FALSE)</f>
        <v>10/15/2013 - 10/15/2021</v>
      </c>
      <c r="C303" s="103">
        <v>2015</v>
      </c>
      <c r="D303" s="103" t="str">
        <f t="shared" si="4"/>
        <v>Canyon Lake 2015</v>
      </c>
      <c r="E303" t="s">
        <v>1539</v>
      </c>
      <c r="F303" t="s">
        <v>1539</v>
      </c>
      <c r="G303" t="s">
        <v>1539</v>
      </c>
      <c r="H303" t="s">
        <v>1539</v>
      </c>
      <c r="J303" t="s">
        <v>1539</v>
      </c>
      <c r="K303" t="s">
        <v>1539</v>
      </c>
      <c r="L303" t="s">
        <v>1539</v>
      </c>
      <c r="M303" t="s">
        <v>1539</v>
      </c>
      <c r="O303" t="s">
        <v>1539</v>
      </c>
      <c r="P303" t="s">
        <v>1539</v>
      </c>
      <c r="R303" t="s">
        <v>1539</v>
      </c>
      <c r="S303" t="s">
        <v>1539</v>
      </c>
      <c r="T303" t="s">
        <v>1539</v>
      </c>
      <c r="U303" t="s">
        <v>1539</v>
      </c>
      <c r="V303" t="s">
        <v>1539</v>
      </c>
    </row>
    <row r="304" spans="1:22" x14ac:dyDescent="0.25">
      <c r="A304" t="s">
        <v>952</v>
      </c>
      <c r="B304" s="20" t="str">
        <f>VLOOKUP(A304,'Planning Periods'!$E$2:$N$540,10,FALSE)</f>
        <v>10/15/2013 - 10/15/2021</v>
      </c>
      <c r="C304" s="103">
        <v>2016</v>
      </c>
      <c r="D304" s="103" t="str">
        <f t="shared" si="4"/>
        <v>Canyon Lake 2016</v>
      </c>
      <c r="E304" t="s">
        <v>1539</v>
      </c>
      <c r="F304" t="s">
        <v>1539</v>
      </c>
      <c r="G304" t="s">
        <v>1539</v>
      </c>
      <c r="H304" t="s">
        <v>1539</v>
      </c>
      <c r="J304" t="s">
        <v>1539</v>
      </c>
      <c r="K304" t="s">
        <v>1539</v>
      </c>
      <c r="L304" t="s">
        <v>1539</v>
      </c>
      <c r="M304" t="s">
        <v>1539</v>
      </c>
      <c r="O304" t="s">
        <v>1539</v>
      </c>
      <c r="P304" t="s">
        <v>1539</v>
      </c>
      <c r="R304" t="s">
        <v>1539</v>
      </c>
      <c r="S304" t="s">
        <v>1539</v>
      </c>
      <c r="T304" t="s">
        <v>1539</v>
      </c>
      <c r="U304" t="s">
        <v>1539</v>
      </c>
      <c r="V304" t="s">
        <v>1539</v>
      </c>
    </row>
    <row r="305" spans="1:22" x14ac:dyDescent="0.25">
      <c r="A305" t="s">
        <v>952</v>
      </c>
      <c r="B305" s="20" t="str">
        <f>VLOOKUP(A305,'Planning Periods'!$E$2:$N$540,10,FALSE)</f>
        <v>10/15/2013 - 10/15/2021</v>
      </c>
      <c r="C305" s="103">
        <v>2017</v>
      </c>
      <c r="D305" s="103" t="str">
        <f t="shared" si="4"/>
        <v>Canyon Lake 2017</v>
      </c>
      <c r="E305" t="s">
        <v>1539</v>
      </c>
      <c r="F305" t="s">
        <v>1539</v>
      </c>
      <c r="G305" t="s">
        <v>1539</v>
      </c>
      <c r="H305" t="s">
        <v>1539</v>
      </c>
      <c r="J305" t="s">
        <v>1539</v>
      </c>
      <c r="K305" t="s">
        <v>1539</v>
      </c>
      <c r="L305" t="s">
        <v>1539</v>
      </c>
      <c r="M305" t="s">
        <v>1539</v>
      </c>
      <c r="O305" t="s">
        <v>1539</v>
      </c>
      <c r="P305" t="s">
        <v>1539</v>
      </c>
      <c r="R305" t="s">
        <v>1539</v>
      </c>
      <c r="S305" t="s">
        <v>1539</v>
      </c>
      <c r="T305" t="s">
        <v>1539</v>
      </c>
      <c r="U305" t="s">
        <v>1539</v>
      </c>
      <c r="V305" t="s">
        <v>1539</v>
      </c>
    </row>
    <row r="306" spans="1:22" x14ac:dyDescent="0.25">
      <c r="A306" s="104" t="s">
        <v>829</v>
      </c>
      <c r="B306" s="20" t="str">
        <f>VLOOKUP(A306,'Planning Periods'!$E$2:$N$540,10,FALSE)</f>
        <v>12/31/2015 - 12/31/2023</v>
      </c>
      <c r="C306" s="103">
        <v>2014</v>
      </c>
      <c r="D306" s="103" t="str">
        <f t="shared" si="4"/>
        <v>Capitola 2014</v>
      </c>
      <c r="E306" t="s">
        <v>1539</v>
      </c>
      <c r="F306" t="s">
        <v>1539</v>
      </c>
      <c r="G306" t="s">
        <v>1539</v>
      </c>
      <c r="H306" t="s">
        <v>1539</v>
      </c>
      <c r="J306" t="s">
        <v>1539</v>
      </c>
      <c r="K306" t="s">
        <v>1539</v>
      </c>
      <c r="L306" t="s">
        <v>1539</v>
      </c>
      <c r="M306" t="s">
        <v>1539</v>
      </c>
      <c r="O306" t="s">
        <v>1539</v>
      </c>
      <c r="P306" t="s">
        <v>1539</v>
      </c>
      <c r="R306" t="s">
        <v>1539</v>
      </c>
      <c r="S306" t="s">
        <v>1539</v>
      </c>
      <c r="T306" t="s">
        <v>1539</v>
      </c>
      <c r="U306" t="s">
        <v>1539</v>
      </c>
      <c r="V306" t="s">
        <v>1539</v>
      </c>
    </row>
    <row r="307" spans="1:22" x14ac:dyDescent="0.25">
      <c r="A307" s="104" t="s">
        <v>829</v>
      </c>
      <c r="B307" s="20" t="str">
        <f>VLOOKUP(A307,'Planning Periods'!$E$2:$N$540,10,FALSE)</f>
        <v>12/31/2015 - 12/31/2023</v>
      </c>
      <c r="C307" s="103">
        <v>2015</v>
      </c>
      <c r="D307" s="103" t="str">
        <f t="shared" si="4"/>
        <v>Capitola 2015</v>
      </c>
      <c r="E307" s="103">
        <v>34</v>
      </c>
      <c r="F307" s="101">
        <v>0</v>
      </c>
      <c r="G307" s="103">
        <v>0</v>
      </c>
      <c r="H307" s="103">
        <v>0</v>
      </c>
      <c r="I307" s="102"/>
      <c r="J307" s="103">
        <v>23</v>
      </c>
      <c r="K307" s="101">
        <v>0</v>
      </c>
      <c r="L307" s="103">
        <v>0</v>
      </c>
      <c r="M307" s="103">
        <v>0</v>
      </c>
      <c r="N307" s="102"/>
      <c r="O307" s="103">
        <v>26</v>
      </c>
      <c r="P307" s="103">
        <v>0</v>
      </c>
      <c r="Q307" s="102"/>
      <c r="R307" s="103">
        <v>60</v>
      </c>
      <c r="S307" s="103">
        <v>2</v>
      </c>
      <c r="T307" s="102">
        <v>0</v>
      </c>
      <c r="U307" s="103">
        <v>143</v>
      </c>
      <c r="V307" s="103">
        <v>2</v>
      </c>
    </row>
    <row r="308" spans="1:22" x14ac:dyDescent="0.25">
      <c r="A308" s="104" t="s">
        <v>829</v>
      </c>
      <c r="B308" s="20" t="str">
        <f>VLOOKUP(A308,'Planning Periods'!$E$2:$N$540,10,FALSE)</f>
        <v>12/31/2015 - 12/31/2023</v>
      </c>
      <c r="C308" s="103">
        <v>2016</v>
      </c>
      <c r="D308" s="103" t="str">
        <f t="shared" si="4"/>
        <v>Capitola 2016</v>
      </c>
      <c r="E308" s="103">
        <v>34</v>
      </c>
      <c r="F308" s="101">
        <v>0</v>
      </c>
      <c r="G308" s="103">
        <v>0</v>
      </c>
      <c r="H308" s="103">
        <v>0</v>
      </c>
      <c r="I308" s="102"/>
      <c r="J308" s="103">
        <v>23</v>
      </c>
      <c r="K308" s="101">
        <v>0</v>
      </c>
      <c r="L308" s="103">
        <v>0</v>
      </c>
      <c r="M308" s="103">
        <v>0</v>
      </c>
      <c r="N308" s="102"/>
      <c r="O308" s="103">
        <v>26</v>
      </c>
      <c r="P308" s="103">
        <v>0</v>
      </c>
      <c r="Q308" s="102"/>
      <c r="R308" s="103">
        <v>60</v>
      </c>
      <c r="S308" s="103">
        <v>1</v>
      </c>
      <c r="T308" s="102">
        <v>0</v>
      </c>
      <c r="U308" s="103">
        <v>143</v>
      </c>
      <c r="V308" s="103">
        <v>1</v>
      </c>
    </row>
    <row r="309" spans="1:22" x14ac:dyDescent="0.25">
      <c r="A309" s="104" t="s">
        <v>829</v>
      </c>
      <c r="B309" s="20" t="str">
        <f>VLOOKUP(A309,'Planning Periods'!$E$2:$N$540,10,FALSE)</f>
        <v>12/31/2015 - 12/31/2023</v>
      </c>
      <c r="C309" s="103">
        <v>2017</v>
      </c>
      <c r="D309" s="103" t="str">
        <f t="shared" si="4"/>
        <v>Capitola 2017</v>
      </c>
      <c r="E309" s="103">
        <v>34</v>
      </c>
      <c r="F309" s="101">
        <v>0</v>
      </c>
      <c r="G309" s="103">
        <v>0</v>
      </c>
      <c r="H309" s="103">
        <v>0</v>
      </c>
      <c r="I309" s="102"/>
      <c r="J309" s="103">
        <v>23</v>
      </c>
      <c r="K309" s="101">
        <v>0</v>
      </c>
      <c r="L309" s="103">
        <v>0</v>
      </c>
      <c r="M309" s="103">
        <v>0</v>
      </c>
      <c r="N309" s="102"/>
      <c r="O309" s="103">
        <v>26</v>
      </c>
      <c r="P309" s="103">
        <v>1</v>
      </c>
      <c r="Q309" s="102"/>
      <c r="R309" s="103">
        <v>60</v>
      </c>
      <c r="S309" s="103">
        <v>20</v>
      </c>
      <c r="T309" s="102">
        <v>0</v>
      </c>
      <c r="U309" s="103">
        <v>143</v>
      </c>
      <c r="V309" s="103">
        <v>21</v>
      </c>
    </row>
    <row r="310" spans="1:22" x14ac:dyDescent="0.25">
      <c r="A310" s="104" t="s">
        <v>899</v>
      </c>
      <c r="B310" s="20" t="str">
        <f>VLOOKUP(A310,'Planning Periods'!$E$2:$N$540,10,FALSE)</f>
        <v>04/30/2013 - 04/30/2021</v>
      </c>
      <c r="C310" s="103">
        <v>2013</v>
      </c>
      <c r="D310" s="103" t="str">
        <f t="shared" si="4"/>
        <v>Carlsbad 2013</v>
      </c>
      <c r="E310" s="103">
        <v>912</v>
      </c>
      <c r="F310" s="101">
        <v>35</v>
      </c>
      <c r="G310" s="103">
        <v>35</v>
      </c>
      <c r="H310" s="103">
        <v>0</v>
      </c>
      <c r="I310" s="102"/>
      <c r="J310" s="103">
        <v>693</v>
      </c>
      <c r="K310" s="101">
        <v>29</v>
      </c>
      <c r="L310" s="103">
        <v>28</v>
      </c>
      <c r="M310" s="103">
        <v>1</v>
      </c>
      <c r="N310" s="102"/>
      <c r="O310" s="103">
        <v>1062</v>
      </c>
      <c r="P310" s="103">
        <v>104</v>
      </c>
      <c r="Q310" s="102"/>
      <c r="R310" s="103">
        <v>2332</v>
      </c>
      <c r="S310" s="103">
        <v>1136</v>
      </c>
      <c r="T310" s="102">
        <v>1</v>
      </c>
      <c r="U310" s="103">
        <v>4999</v>
      </c>
      <c r="V310" s="103">
        <v>1304</v>
      </c>
    </row>
    <row r="311" spans="1:22" x14ac:dyDescent="0.25">
      <c r="A311" s="104" t="s">
        <v>899</v>
      </c>
      <c r="B311" s="20" t="str">
        <f>VLOOKUP(A311,'Planning Periods'!$E$2:$N$540,10,FALSE)</f>
        <v>04/30/2013 - 04/30/2021</v>
      </c>
      <c r="C311" s="103">
        <v>2014</v>
      </c>
      <c r="D311" s="103" t="str">
        <f t="shared" si="4"/>
        <v>Carlsbad 2014</v>
      </c>
      <c r="E311" s="103">
        <v>912</v>
      </c>
      <c r="F311" s="101">
        <v>0</v>
      </c>
      <c r="G311" s="103">
        <v>0</v>
      </c>
      <c r="H311" s="103">
        <v>0</v>
      </c>
      <c r="I311" s="102"/>
      <c r="J311" s="103">
        <v>693</v>
      </c>
      <c r="K311" s="101">
        <v>7</v>
      </c>
      <c r="L311" s="103">
        <v>7</v>
      </c>
      <c r="M311" s="103">
        <v>0</v>
      </c>
      <c r="N311" s="102"/>
      <c r="O311" s="103">
        <v>1062</v>
      </c>
      <c r="P311" s="103">
        <v>13</v>
      </c>
      <c r="Q311" s="102"/>
      <c r="R311" s="103">
        <v>2332</v>
      </c>
      <c r="S311" s="103">
        <v>235</v>
      </c>
      <c r="T311" s="102">
        <v>0</v>
      </c>
      <c r="U311" s="103">
        <v>4999</v>
      </c>
      <c r="V311" s="103">
        <v>255</v>
      </c>
    </row>
    <row r="312" spans="1:22" x14ac:dyDescent="0.25">
      <c r="A312" s="104" t="s">
        <v>899</v>
      </c>
      <c r="B312" s="20" t="str">
        <f>VLOOKUP(A312,'Planning Periods'!$E$2:$N$540,10,FALSE)</f>
        <v>04/30/2013 - 04/30/2021</v>
      </c>
      <c r="C312" s="103">
        <v>2015</v>
      </c>
      <c r="D312" s="103" t="str">
        <f t="shared" si="4"/>
        <v>Carlsbad 2015</v>
      </c>
      <c r="E312" s="103">
        <v>912</v>
      </c>
      <c r="F312" s="101">
        <v>0</v>
      </c>
      <c r="G312" s="103">
        <v>0</v>
      </c>
      <c r="H312" s="103">
        <v>0</v>
      </c>
      <c r="I312" s="102"/>
      <c r="J312" s="103">
        <v>693</v>
      </c>
      <c r="K312" s="101">
        <v>9</v>
      </c>
      <c r="L312" s="103">
        <v>9</v>
      </c>
      <c r="M312" s="103">
        <v>0</v>
      </c>
      <c r="N312" s="102"/>
      <c r="O312" s="103">
        <v>1062</v>
      </c>
      <c r="P312" s="103">
        <v>20</v>
      </c>
      <c r="Q312" s="102"/>
      <c r="R312" s="103">
        <v>2332</v>
      </c>
      <c r="S312" s="103">
        <v>200</v>
      </c>
      <c r="T312" s="102">
        <v>0</v>
      </c>
      <c r="U312" s="103">
        <v>4999</v>
      </c>
      <c r="V312" s="103">
        <v>229</v>
      </c>
    </row>
    <row r="313" spans="1:22" x14ac:dyDescent="0.25">
      <c r="A313" s="104" t="s">
        <v>899</v>
      </c>
      <c r="B313" s="20" t="str">
        <f>VLOOKUP(A313,'Planning Periods'!$E$2:$N$540,10,FALSE)</f>
        <v>04/30/2013 - 04/30/2021</v>
      </c>
      <c r="C313" s="103">
        <v>2016</v>
      </c>
      <c r="D313" s="103" t="str">
        <f t="shared" si="4"/>
        <v>Carlsbad 2016</v>
      </c>
      <c r="E313" s="103">
        <v>912</v>
      </c>
      <c r="F313" s="101">
        <v>7</v>
      </c>
      <c r="G313" s="103">
        <v>7</v>
      </c>
      <c r="H313" s="103">
        <v>0</v>
      </c>
      <c r="I313" s="102"/>
      <c r="J313" s="103">
        <v>693</v>
      </c>
      <c r="K313" s="101">
        <v>163</v>
      </c>
      <c r="L313" s="103">
        <v>163</v>
      </c>
      <c r="M313" s="103">
        <v>0</v>
      </c>
      <c r="N313" s="102"/>
      <c r="O313" s="103">
        <v>1062</v>
      </c>
      <c r="P313" s="103">
        <v>74</v>
      </c>
      <c r="Q313" s="102"/>
      <c r="R313" s="103">
        <v>2332</v>
      </c>
      <c r="S313" s="103">
        <v>439</v>
      </c>
      <c r="T313" s="102">
        <v>0</v>
      </c>
      <c r="U313" s="103">
        <v>4999</v>
      </c>
      <c r="V313" s="103">
        <v>683</v>
      </c>
    </row>
    <row r="314" spans="1:22" x14ac:dyDescent="0.25">
      <c r="A314" s="104" t="s">
        <v>899</v>
      </c>
      <c r="B314" s="20" t="str">
        <f>VLOOKUP(A314,'Planning Periods'!$E$2:$N$540,10,FALSE)</f>
        <v>04/30/2013 - 04/30/2021</v>
      </c>
      <c r="C314" s="103">
        <v>2017</v>
      </c>
      <c r="D314" s="103" t="str">
        <f t="shared" si="4"/>
        <v>Carlsbad 2017</v>
      </c>
      <c r="E314" s="103">
        <v>912</v>
      </c>
      <c r="F314" s="101">
        <v>0</v>
      </c>
      <c r="G314" s="103">
        <v>0</v>
      </c>
      <c r="H314" s="103">
        <v>0</v>
      </c>
      <c r="I314" s="102"/>
      <c r="J314" s="103">
        <v>693</v>
      </c>
      <c r="K314" s="101">
        <v>10</v>
      </c>
      <c r="L314" s="103">
        <v>8</v>
      </c>
      <c r="M314" s="103">
        <v>2</v>
      </c>
      <c r="N314" s="102"/>
      <c r="O314" s="103">
        <v>1062</v>
      </c>
      <c r="P314" s="103">
        <v>18</v>
      </c>
      <c r="Q314" s="102"/>
      <c r="R314" s="103">
        <v>2332</v>
      </c>
      <c r="S314" s="103">
        <v>624</v>
      </c>
      <c r="T314" s="102">
        <v>2</v>
      </c>
      <c r="U314" s="103">
        <v>4999</v>
      </c>
      <c r="V314" s="103">
        <v>652</v>
      </c>
    </row>
    <row r="315" spans="1:22" x14ac:dyDescent="0.25">
      <c r="A315" t="s">
        <v>1018</v>
      </c>
      <c r="B315" s="20" t="str">
        <f>VLOOKUP(A315,'Planning Periods'!$E$2:$N$540,10,FALSE)</f>
        <v>12/31/2015 - 12/31/2023</v>
      </c>
      <c r="C315" s="103">
        <v>2014</v>
      </c>
      <c r="D315" s="103" t="str">
        <f t="shared" si="4"/>
        <v>Carmel-by-the-Sea 2014</v>
      </c>
      <c r="E315" s="101" t="s">
        <v>1539</v>
      </c>
      <c r="F315" s="101" t="s">
        <v>1539</v>
      </c>
      <c r="G315" s="101" t="s">
        <v>1539</v>
      </c>
      <c r="H315" s="101" t="s">
        <v>1539</v>
      </c>
      <c r="I315" s="101">
        <v>0</v>
      </c>
      <c r="J315" s="101" t="s">
        <v>1539</v>
      </c>
      <c r="K315" s="101" t="s">
        <v>1539</v>
      </c>
      <c r="L315" s="101" t="s">
        <v>1539</v>
      </c>
      <c r="M315" s="101" t="s">
        <v>1539</v>
      </c>
      <c r="N315" s="101">
        <v>0</v>
      </c>
      <c r="O315" s="101" t="s">
        <v>1539</v>
      </c>
      <c r="P315" s="101" t="s">
        <v>1539</v>
      </c>
      <c r="Q315" s="101"/>
      <c r="R315" s="101" t="s">
        <v>1539</v>
      </c>
      <c r="S315" s="101" t="s">
        <v>1539</v>
      </c>
      <c r="T315" s="101" t="s">
        <v>1539</v>
      </c>
      <c r="U315" s="101" t="s">
        <v>1539</v>
      </c>
      <c r="V315" s="101" t="s">
        <v>1539</v>
      </c>
    </row>
    <row r="316" spans="1:22" x14ac:dyDescent="0.25">
      <c r="A316" t="s">
        <v>1018</v>
      </c>
      <c r="B316" s="20" t="str">
        <f>VLOOKUP(A316,'Planning Periods'!$E$2:$N$540,10,FALSE)</f>
        <v>12/31/2015 - 12/31/2023</v>
      </c>
      <c r="C316" s="103">
        <v>2015</v>
      </c>
      <c r="D316" s="103" t="str">
        <f t="shared" si="4"/>
        <v>Carmel-by-the-Sea 2015</v>
      </c>
      <c r="E316" t="s">
        <v>1539</v>
      </c>
      <c r="F316" t="s">
        <v>1539</v>
      </c>
      <c r="G316" t="s">
        <v>1539</v>
      </c>
      <c r="H316" t="s">
        <v>1539</v>
      </c>
      <c r="J316" t="s">
        <v>1539</v>
      </c>
      <c r="K316" t="s">
        <v>1539</v>
      </c>
      <c r="L316" t="s">
        <v>1539</v>
      </c>
      <c r="M316" t="s">
        <v>1539</v>
      </c>
      <c r="O316" t="s">
        <v>1539</v>
      </c>
      <c r="P316" t="s">
        <v>1539</v>
      </c>
      <c r="R316" t="s">
        <v>1539</v>
      </c>
      <c r="S316" t="s">
        <v>1539</v>
      </c>
      <c r="T316" t="s">
        <v>1539</v>
      </c>
      <c r="U316" t="s">
        <v>1539</v>
      </c>
      <c r="V316" t="s">
        <v>1539</v>
      </c>
    </row>
    <row r="317" spans="1:22" x14ac:dyDescent="0.25">
      <c r="A317" t="s">
        <v>1018</v>
      </c>
      <c r="B317" s="20" t="str">
        <f>VLOOKUP(A317,'Planning Periods'!$E$2:$N$540,10,FALSE)</f>
        <v>12/31/2015 - 12/31/2023</v>
      </c>
      <c r="C317" s="103">
        <v>2016</v>
      </c>
      <c r="D317" s="103" t="str">
        <f t="shared" si="4"/>
        <v>Carmel-by-the-Sea 2016</v>
      </c>
      <c r="E317" t="s">
        <v>1539</v>
      </c>
      <c r="F317" t="s">
        <v>1539</v>
      </c>
      <c r="G317" t="s">
        <v>1539</v>
      </c>
      <c r="H317" t="s">
        <v>1539</v>
      </c>
      <c r="J317" t="s">
        <v>1539</v>
      </c>
      <c r="K317" t="s">
        <v>1539</v>
      </c>
      <c r="L317" t="s">
        <v>1539</v>
      </c>
      <c r="M317" t="s">
        <v>1539</v>
      </c>
      <c r="O317" t="s">
        <v>1539</v>
      </c>
      <c r="P317" t="s">
        <v>1539</v>
      </c>
      <c r="R317" t="s">
        <v>1539</v>
      </c>
      <c r="S317" t="s">
        <v>1539</v>
      </c>
      <c r="T317" t="s">
        <v>1539</v>
      </c>
      <c r="U317" t="s">
        <v>1539</v>
      </c>
      <c r="V317" t="s">
        <v>1539</v>
      </c>
    </row>
    <row r="318" spans="1:22" x14ac:dyDescent="0.25">
      <c r="A318" t="s">
        <v>1018</v>
      </c>
      <c r="B318" s="20" t="str">
        <f>VLOOKUP(A318,'Planning Periods'!$E$2:$N$540,10,FALSE)</f>
        <v>12/31/2015 - 12/31/2023</v>
      </c>
      <c r="C318" s="103">
        <v>2017</v>
      </c>
      <c r="D318" s="103" t="str">
        <f t="shared" si="4"/>
        <v>Carmel-by-the-Sea 2017</v>
      </c>
      <c r="E318" t="s">
        <v>1539</v>
      </c>
      <c r="F318" t="s">
        <v>1539</v>
      </c>
      <c r="G318" t="s">
        <v>1539</v>
      </c>
      <c r="H318" t="s">
        <v>1539</v>
      </c>
      <c r="J318" t="s">
        <v>1539</v>
      </c>
      <c r="K318" t="s">
        <v>1539</v>
      </c>
      <c r="L318" t="s">
        <v>1539</v>
      </c>
      <c r="M318" t="s">
        <v>1539</v>
      </c>
      <c r="O318" t="s">
        <v>1539</v>
      </c>
      <c r="P318" t="s">
        <v>1539</v>
      </c>
      <c r="R318" t="s">
        <v>1539</v>
      </c>
      <c r="S318" t="s">
        <v>1539</v>
      </c>
      <c r="T318" t="s">
        <v>1539</v>
      </c>
      <c r="U318" t="s">
        <v>1539</v>
      </c>
      <c r="V318" t="s">
        <v>1539</v>
      </c>
    </row>
    <row r="319" spans="1:22" x14ac:dyDescent="0.25">
      <c r="A319" s="104" t="s">
        <v>849</v>
      </c>
      <c r="B319" s="20" t="str">
        <f>VLOOKUP(A319,'Planning Periods'!$E$2:$N$540,10,FALSE)</f>
        <v>02/15/2015 - 02/15/2023</v>
      </c>
      <c r="C319" s="103">
        <v>2014</v>
      </c>
      <c r="D319" s="103" t="str">
        <f t="shared" si="4"/>
        <v>Carpinteria 2014</v>
      </c>
      <c r="E319" s="103">
        <v>39</v>
      </c>
      <c r="F319" s="101">
        <v>33</v>
      </c>
      <c r="G319" s="103">
        <v>33</v>
      </c>
      <c r="H319" s="103">
        <v>0</v>
      </c>
      <c r="I319" s="102"/>
      <c r="J319" s="103">
        <v>26</v>
      </c>
      <c r="K319" s="101">
        <v>9</v>
      </c>
      <c r="L319" s="103">
        <v>9</v>
      </c>
      <c r="M319" s="103">
        <v>0</v>
      </c>
      <c r="N319" s="102"/>
      <c r="O319" s="103">
        <v>34</v>
      </c>
      <c r="P319" s="103">
        <v>0</v>
      </c>
      <c r="Q319" s="102"/>
      <c r="R319" s="103">
        <v>64</v>
      </c>
      <c r="S319" s="103">
        <v>46</v>
      </c>
      <c r="T319" s="102">
        <v>0</v>
      </c>
      <c r="U319" s="103">
        <v>163</v>
      </c>
      <c r="V319" s="103">
        <v>88</v>
      </c>
    </row>
    <row r="320" spans="1:22" x14ac:dyDescent="0.25">
      <c r="A320" s="104" t="s">
        <v>849</v>
      </c>
      <c r="B320" s="20" t="str">
        <f>VLOOKUP(A320,'Planning Periods'!$E$2:$N$540,10,FALSE)</f>
        <v>02/15/2015 - 02/15/2023</v>
      </c>
      <c r="C320" s="103">
        <v>2015</v>
      </c>
      <c r="D320" s="103" t="str">
        <f t="shared" si="4"/>
        <v>Carpinteria 2015</v>
      </c>
      <c r="E320" s="103">
        <v>39</v>
      </c>
      <c r="F320" s="101">
        <v>0</v>
      </c>
      <c r="G320" s="103">
        <v>0</v>
      </c>
      <c r="H320" s="103">
        <v>0</v>
      </c>
      <c r="I320" s="102"/>
      <c r="J320" s="103">
        <v>26</v>
      </c>
      <c r="K320" s="101">
        <v>0</v>
      </c>
      <c r="L320" s="103">
        <v>0</v>
      </c>
      <c r="M320" s="103">
        <v>0</v>
      </c>
      <c r="N320" s="102"/>
      <c r="O320" s="103">
        <v>34</v>
      </c>
      <c r="P320" s="103">
        <v>0</v>
      </c>
      <c r="Q320" s="102"/>
      <c r="R320" s="103">
        <v>64</v>
      </c>
      <c r="S320" s="103">
        <v>5</v>
      </c>
      <c r="T320" s="102">
        <v>0</v>
      </c>
      <c r="U320" s="103">
        <v>163</v>
      </c>
      <c r="V320" s="103">
        <v>5</v>
      </c>
    </row>
    <row r="321" spans="1:22" x14ac:dyDescent="0.25">
      <c r="A321" s="104" t="s">
        <v>849</v>
      </c>
      <c r="B321" s="20" t="str">
        <f>VLOOKUP(A321,'Planning Periods'!$E$2:$N$540,10,FALSE)</f>
        <v>02/15/2015 - 02/15/2023</v>
      </c>
      <c r="C321" s="103">
        <v>2016</v>
      </c>
      <c r="D321" s="103" t="str">
        <f t="shared" si="4"/>
        <v>Carpinteria 2016</v>
      </c>
      <c r="E321" s="103">
        <v>39</v>
      </c>
      <c r="F321" s="101">
        <v>0</v>
      </c>
      <c r="G321" s="103">
        <v>0</v>
      </c>
      <c r="H321" s="103">
        <v>0</v>
      </c>
      <c r="I321" s="102"/>
      <c r="J321" s="103">
        <v>26</v>
      </c>
      <c r="K321" s="101">
        <v>0</v>
      </c>
      <c r="L321" s="103">
        <v>0</v>
      </c>
      <c r="M321" s="103">
        <v>0</v>
      </c>
      <c r="N321" s="102"/>
      <c r="O321" s="103">
        <v>34</v>
      </c>
      <c r="P321" s="103">
        <v>0</v>
      </c>
      <c r="Q321" s="102"/>
      <c r="R321" s="103">
        <v>64</v>
      </c>
      <c r="S321" s="103">
        <v>4</v>
      </c>
      <c r="T321" s="102">
        <v>0</v>
      </c>
      <c r="U321" s="103">
        <v>163</v>
      </c>
      <c r="V321" s="103">
        <v>4</v>
      </c>
    </row>
    <row r="322" spans="1:22" x14ac:dyDescent="0.25">
      <c r="A322" s="104" t="s">
        <v>849</v>
      </c>
      <c r="B322" s="20" t="str">
        <f>VLOOKUP(A322,'Planning Periods'!$E$2:$N$540,10,FALSE)</f>
        <v>02/15/2015 - 02/15/2023</v>
      </c>
      <c r="C322" s="103">
        <v>2017</v>
      </c>
      <c r="D322" s="103" t="str">
        <f t="shared" si="4"/>
        <v>Carpinteria 2017</v>
      </c>
      <c r="E322" s="103">
        <v>39</v>
      </c>
      <c r="F322" s="101">
        <v>0</v>
      </c>
      <c r="G322" s="103">
        <v>0</v>
      </c>
      <c r="H322" s="103">
        <v>0</v>
      </c>
      <c r="I322" s="102"/>
      <c r="J322" s="103">
        <v>26</v>
      </c>
      <c r="K322" s="101">
        <v>3</v>
      </c>
      <c r="L322" s="103">
        <v>3</v>
      </c>
      <c r="M322" s="103">
        <v>0</v>
      </c>
      <c r="N322" s="102"/>
      <c r="O322" s="103">
        <v>34</v>
      </c>
      <c r="P322" s="103">
        <v>0</v>
      </c>
      <c r="Q322" s="102"/>
      <c r="R322" s="103">
        <v>64</v>
      </c>
      <c r="S322" s="103">
        <v>0</v>
      </c>
      <c r="T322" s="102">
        <v>0</v>
      </c>
      <c r="U322" s="103">
        <v>163</v>
      </c>
      <c r="V322" s="103">
        <v>3</v>
      </c>
    </row>
    <row r="323" spans="1:22" x14ac:dyDescent="0.25">
      <c r="A323" s="104" t="s">
        <v>1115</v>
      </c>
      <c r="B323" s="20"/>
      <c r="C323" s="103">
        <v>2013</v>
      </c>
      <c r="D323" s="103" t="str">
        <f t="shared" si="4"/>
        <v>Carson 2013</v>
      </c>
      <c r="E323" s="103" t="s">
        <v>1539</v>
      </c>
      <c r="F323" s="101" t="s">
        <v>1539</v>
      </c>
      <c r="G323" s="103" t="s">
        <v>1539</v>
      </c>
      <c r="H323" s="103" t="s">
        <v>1539</v>
      </c>
      <c r="I323" s="102"/>
      <c r="J323" s="103" t="s">
        <v>1539</v>
      </c>
      <c r="K323" s="101" t="s">
        <v>1539</v>
      </c>
      <c r="L323" s="103" t="s">
        <v>1539</v>
      </c>
      <c r="M323" s="103" t="s">
        <v>1539</v>
      </c>
      <c r="N323" s="102"/>
      <c r="O323" s="103" t="s">
        <v>1539</v>
      </c>
      <c r="P323" s="103" t="s">
        <v>1539</v>
      </c>
      <c r="Q323" s="102"/>
      <c r="R323" s="103" t="s">
        <v>1539</v>
      </c>
      <c r="S323" s="103" t="s">
        <v>1539</v>
      </c>
      <c r="T323" s="102" t="s">
        <v>1539</v>
      </c>
      <c r="U323" s="103" t="s">
        <v>1539</v>
      </c>
      <c r="V323" s="103" t="s">
        <v>1539</v>
      </c>
    </row>
    <row r="324" spans="1:22" x14ac:dyDescent="0.25">
      <c r="A324" s="104" t="s">
        <v>1115</v>
      </c>
      <c r="B324" s="20" t="str">
        <f>VLOOKUP(A324,'Planning Periods'!$E$2:$N$540,10,FALSE)</f>
        <v>10/15/2013 - 10/15/2021</v>
      </c>
      <c r="C324" s="103">
        <v>2014</v>
      </c>
      <c r="D324" s="103" t="str">
        <f t="shared" si="4"/>
        <v>Carson 2014</v>
      </c>
      <c r="E324" s="103" t="s">
        <v>1539</v>
      </c>
      <c r="F324" s="101" t="s">
        <v>1539</v>
      </c>
      <c r="G324" s="103" t="s">
        <v>1539</v>
      </c>
      <c r="H324" s="103" t="s">
        <v>1539</v>
      </c>
      <c r="I324" s="102"/>
      <c r="J324" s="103" t="s">
        <v>1539</v>
      </c>
      <c r="K324" s="101" t="s">
        <v>1539</v>
      </c>
      <c r="L324" s="103" t="s">
        <v>1539</v>
      </c>
      <c r="M324" s="103" t="s">
        <v>1539</v>
      </c>
      <c r="N324" s="102"/>
      <c r="O324" s="103" t="s">
        <v>1539</v>
      </c>
      <c r="P324" s="103" t="s">
        <v>1539</v>
      </c>
      <c r="Q324" s="102"/>
      <c r="R324" s="103" t="s">
        <v>1539</v>
      </c>
      <c r="S324" s="103" t="s">
        <v>1539</v>
      </c>
      <c r="T324" s="102" t="s">
        <v>1539</v>
      </c>
      <c r="U324" s="103" t="s">
        <v>1539</v>
      </c>
      <c r="V324" s="103" t="s">
        <v>1539</v>
      </c>
    </row>
    <row r="325" spans="1:22" x14ac:dyDescent="0.25">
      <c r="A325" s="104" t="s">
        <v>1115</v>
      </c>
      <c r="B325" s="20" t="str">
        <f>VLOOKUP(A325,'Planning Periods'!$E$2:$N$540,10,FALSE)</f>
        <v>10/15/2013 - 10/15/2021</v>
      </c>
      <c r="C325" s="103">
        <v>2015</v>
      </c>
      <c r="D325" s="103" t="str">
        <f t="shared" si="4"/>
        <v>Carson 2015</v>
      </c>
      <c r="E325" s="103">
        <v>447</v>
      </c>
      <c r="F325" s="101">
        <v>0</v>
      </c>
      <c r="G325" s="103">
        <v>0</v>
      </c>
      <c r="H325" s="103">
        <v>0</v>
      </c>
      <c r="I325" s="102"/>
      <c r="J325" s="103">
        <v>263</v>
      </c>
      <c r="K325" s="101">
        <v>0</v>
      </c>
      <c r="L325" s="103">
        <v>0</v>
      </c>
      <c r="M325" s="103">
        <v>0</v>
      </c>
      <c r="N325" s="102"/>
      <c r="O325" s="103">
        <v>280</v>
      </c>
      <c r="P325" s="103">
        <v>11</v>
      </c>
      <c r="Q325" s="102"/>
      <c r="R325" s="103">
        <v>708</v>
      </c>
      <c r="S325" s="103">
        <v>83</v>
      </c>
      <c r="T325" s="102">
        <v>0</v>
      </c>
      <c r="U325" s="103">
        <v>1698</v>
      </c>
      <c r="V325" s="103">
        <v>94</v>
      </c>
    </row>
    <row r="326" spans="1:22" x14ac:dyDescent="0.25">
      <c r="A326" s="104" t="s">
        <v>1115</v>
      </c>
      <c r="B326" s="20" t="str">
        <f>VLOOKUP(A326,'Planning Periods'!$E$2:$N$540,10,FALSE)</f>
        <v>10/15/2013 - 10/15/2021</v>
      </c>
      <c r="C326" s="103">
        <v>2016</v>
      </c>
      <c r="D326" s="103" t="str">
        <f t="shared" si="4"/>
        <v>Carson 2016</v>
      </c>
      <c r="E326" s="103">
        <v>447</v>
      </c>
      <c r="F326" s="101">
        <v>0</v>
      </c>
      <c r="G326" s="103">
        <v>0</v>
      </c>
      <c r="H326" s="103">
        <v>0</v>
      </c>
      <c r="I326" s="102"/>
      <c r="J326" s="103">
        <v>263</v>
      </c>
      <c r="K326" s="101">
        <v>0</v>
      </c>
      <c r="L326" s="103">
        <v>0</v>
      </c>
      <c r="M326" s="103">
        <v>0</v>
      </c>
      <c r="N326" s="102"/>
      <c r="O326" s="103">
        <v>280</v>
      </c>
      <c r="P326" s="103">
        <v>35</v>
      </c>
      <c r="Q326" s="102"/>
      <c r="R326" s="103">
        <v>708</v>
      </c>
      <c r="S326" s="103">
        <v>0</v>
      </c>
      <c r="T326" s="102">
        <v>0</v>
      </c>
      <c r="U326" s="103">
        <v>1698</v>
      </c>
      <c r="V326" s="103">
        <v>35</v>
      </c>
    </row>
    <row r="327" spans="1:22" x14ac:dyDescent="0.25">
      <c r="A327" s="104" t="s">
        <v>1115</v>
      </c>
      <c r="B327" s="20" t="str">
        <f>VLOOKUP(A327,'Planning Periods'!$E$2:$N$540,10,FALSE)</f>
        <v>10/15/2013 - 10/15/2021</v>
      </c>
      <c r="C327" s="103">
        <v>2017</v>
      </c>
      <c r="D327" s="103" t="str">
        <f t="shared" si="4"/>
        <v>Carson 2017</v>
      </c>
      <c r="E327" s="103">
        <v>447</v>
      </c>
      <c r="F327" s="101">
        <v>39</v>
      </c>
      <c r="G327" s="103">
        <v>39</v>
      </c>
      <c r="H327" s="103">
        <v>0</v>
      </c>
      <c r="I327" s="102"/>
      <c r="J327" s="103">
        <v>263</v>
      </c>
      <c r="K327" s="101">
        <v>56</v>
      </c>
      <c r="L327" s="103">
        <v>56</v>
      </c>
      <c r="M327" s="103">
        <v>0</v>
      </c>
      <c r="N327" s="102"/>
      <c r="O327" s="103">
        <v>280</v>
      </c>
      <c r="P327" s="103">
        <v>84</v>
      </c>
      <c r="Q327" s="102"/>
      <c r="R327" s="103">
        <v>708</v>
      </c>
      <c r="S327" s="103">
        <v>0</v>
      </c>
      <c r="T327" s="102">
        <v>0</v>
      </c>
      <c r="U327" s="103">
        <v>1698</v>
      </c>
      <c r="V327" s="103">
        <v>179</v>
      </c>
    </row>
    <row r="328" spans="1:22" x14ac:dyDescent="0.25">
      <c r="A328" s="104" t="s">
        <v>1323</v>
      </c>
      <c r="B328" s="20"/>
      <c r="C328" s="103">
        <v>2013</v>
      </c>
      <c r="D328" s="103" t="str">
        <f t="shared" si="4"/>
        <v>Cathedral 2013</v>
      </c>
      <c r="E328" s="103" t="s">
        <v>1539</v>
      </c>
      <c r="F328" s="101" t="s">
        <v>1539</v>
      </c>
      <c r="G328" s="103" t="s">
        <v>1539</v>
      </c>
      <c r="H328" s="103" t="s">
        <v>1539</v>
      </c>
      <c r="I328" s="102"/>
      <c r="J328" s="103" t="s">
        <v>1539</v>
      </c>
      <c r="K328" s="101" t="s">
        <v>1539</v>
      </c>
      <c r="L328" s="103" t="s">
        <v>1539</v>
      </c>
      <c r="M328" s="103" t="s">
        <v>1539</v>
      </c>
      <c r="N328" s="102"/>
      <c r="O328" s="103" t="s">
        <v>1539</v>
      </c>
      <c r="P328" s="103" t="s">
        <v>1539</v>
      </c>
      <c r="Q328" s="102"/>
      <c r="R328" s="103" t="s">
        <v>1539</v>
      </c>
      <c r="S328" s="103" t="s">
        <v>1539</v>
      </c>
      <c r="T328" s="102" t="s">
        <v>1539</v>
      </c>
      <c r="U328" s="103" t="s">
        <v>1539</v>
      </c>
      <c r="V328" s="103" t="s">
        <v>1539</v>
      </c>
    </row>
    <row r="329" spans="1:22" x14ac:dyDescent="0.25">
      <c r="A329" s="104" t="s">
        <v>1323</v>
      </c>
      <c r="B329" s="20" t="str">
        <f>VLOOKUP(A329,'Planning Periods'!$E$2:$N$540,10,FALSE)</f>
        <v>10/15/2013 - 10/15/2021</v>
      </c>
      <c r="C329" s="103">
        <v>2014</v>
      </c>
      <c r="D329" s="103" t="str">
        <f t="shared" si="4"/>
        <v>Cathedral 2014</v>
      </c>
      <c r="E329" s="103">
        <v>141</v>
      </c>
      <c r="F329" s="101">
        <v>0</v>
      </c>
      <c r="G329" s="103">
        <v>0</v>
      </c>
      <c r="H329" s="103">
        <v>0</v>
      </c>
      <c r="I329" s="102"/>
      <c r="J329" s="103">
        <v>95</v>
      </c>
      <c r="K329" s="101">
        <v>0</v>
      </c>
      <c r="L329" s="103">
        <v>0</v>
      </c>
      <c r="M329" s="103">
        <v>0</v>
      </c>
      <c r="N329" s="102"/>
      <c r="O329" s="103">
        <v>110</v>
      </c>
      <c r="P329" s="103">
        <v>32</v>
      </c>
      <c r="Q329" s="102"/>
      <c r="R329" s="103">
        <v>254</v>
      </c>
      <c r="S329" s="103">
        <v>0</v>
      </c>
      <c r="T329" s="102">
        <v>0</v>
      </c>
      <c r="U329" s="103">
        <v>600</v>
      </c>
      <c r="V329" s="103">
        <v>32</v>
      </c>
    </row>
    <row r="330" spans="1:22" x14ac:dyDescent="0.25">
      <c r="A330" s="104" t="s">
        <v>1323</v>
      </c>
      <c r="B330" s="20" t="str">
        <f>VLOOKUP(A330,'Planning Periods'!$E$2:$N$540,10,FALSE)</f>
        <v>10/15/2013 - 10/15/2021</v>
      </c>
      <c r="C330" s="103">
        <v>2015</v>
      </c>
      <c r="D330" s="103" t="str">
        <f t="shared" si="4"/>
        <v>Cathedral 2015</v>
      </c>
      <c r="E330" s="103">
        <v>141</v>
      </c>
      <c r="F330" s="101">
        <v>0</v>
      </c>
      <c r="G330" s="103">
        <v>0</v>
      </c>
      <c r="H330" s="103">
        <v>0</v>
      </c>
      <c r="I330" s="102"/>
      <c r="J330" s="103">
        <v>95</v>
      </c>
      <c r="K330" s="101">
        <v>0</v>
      </c>
      <c r="L330" s="103">
        <v>0</v>
      </c>
      <c r="M330" s="103">
        <v>0</v>
      </c>
      <c r="N330" s="102"/>
      <c r="O330" s="103">
        <v>110</v>
      </c>
      <c r="P330" s="103">
        <v>21</v>
      </c>
      <c r="Q330" s="102"/>
      <c r="R330" s="103">
        <v>254</v>
      </c>
      <c r="S330" s="103">
        <v>3</v>
      </c>
      <c r="T330" s="102">
        <v>0</v>
      </c>
      <c r="U330" s="103">
        <v>600</v>
      </c>
      <c r="V330" s="103">
        <v>24</v>
      </c>
    </row>
    <row r="331" spans="1:22" x14ac:dyDescent="0.25">
      <c r="A331" s="104" t="s">
        <v>1323</v>
      </c>
      <c r="B331" s="20" t="str">
        <f>VLOOKUP(A331,'Planning Periods'!$E$2:$N$540,10,FALSE)</f>
        <v>10/15/2013 - 10/15/2021</v>
      </c>
      <c r="C331" s="103">
        <v>2016</v>
      </c>
      <c r="D331" s="103" t="str">
        <f t="shared" si="4"/>
        <v>Cathedral 2016</v>
      </c>
      <c r="E331" s="103">
        <v>141</v>
      </c>
      <c r="F331" s="101">
        <v>0</v>
      </c>
      <c r="G331" s="103">
        <v>0</v>
      </c>
      <c r="H331" s="103">
        <v>0</v>
      </c>
      <c r="I331" s="102"/>
      <c r="J331" s="103">
        <v>95</v>
      </c>
      <c r="K331" s="101">
        <v>0</v>
      </c>
      <c r="L331" s="103">
        <v>0</v>
      </c>
      <c r="M331" s="103">
        <v>0</v>
      </c>
      <c r="N331" s="102"/>
      <c r="O331" s="103">
        <v>110</v>
      </c>
      <c r="P331" s="103">
        <v>0</v>
      </c>
      <c r="Q331" s="102"/>
      <c r="R331" s="103">
        <v>254</v>
      </c>
      <c r="S331" s="103">
        <v>0</v>
      </c>
      <c r="T331" s="102">
        <v>0</v>
      </c>
      <c r="U331" s="103">
        <v>600</v>
      </c>
      <c r="V331" s="103">
        <v>0</v>
      </c>
    </row>
    <row r="332" spans="1:22" x14ac:dyDescent="0.25">
      <c r="A332" s="104" t="s">
        <v>1323</v>
      </c>
      <c r="B332" s="20" t="str">
        <f>VLOOKUP(A332,'Planning Periods'!$E$2:$N$540,10,FALSE)</f>
        <v>10/15/2013 - 10/15/2021</v>
      </c>
      <c r="C332" s="103">
        <v>2017</v>
      </c>
      <c r="D332" s="103" t="str">
        <f t="shared" si="4"/>
        <v>Cathedral 2017</v>
      </c>
      <c r="E332" s="103">
        <v>141</v>
      </c>
      <c r="F332" s="101">
        <v>0</v>
      </c>
      <c r="G332" s="103">
        <v>0</v>
      </c>
      <c r="H332" s="103">
        <v>0</v>
      </c>
      <c r="I332" s="102"/>
      <c r="J332" s="103">
        <v>95</v>
      </c>
      <c r="K332" s="101">
        <v>0</v>
      </c>
      <c r="L332" s="103">
        <v>0</v>
      </c>
      <c r="M332" s="103">
        <v>0</v>
      </c>
      <c r="N332" s="102"/>
      <c r="O332" s="103">
        <v>110</v>
      </c>
      <c r="P332" s="103">
        <v>69</v>
      </c>
      <c r="Q332" s="102"/>
      <c r="R332" s="103">
        <v>254</v>
      </c>
      <c r="S332" s="103">
        <v>0</v>
      </c>
      <c r="T332" s="102">
        <v>0</v>
      </c>
      <c r="U332" s="103">
        <v>600</v>
      </c>
      <c r="V332" s="103">
        <v>69</v>
      </c>
    </row>
    <row r="333" spans="1:22" x14ac:dyDescent="0.25">
      <c r="A333" s="104" t="s">
        <v>793</v>
      </c>
      <c r="B333" s="20" t="str">
        <f>VLOOKUP(A333,'Planning Periods'!$E$2:$N$540,10,FALSE)</f>
        <v>12/31/2015 - 12/31/2023</v>
      </c>
      <c r="C333" s="103">
        <v>2014</v>
      </c>
      <c r="D333" s="103" t="str">
        <f t="shared" si="4"/>
        <v>Ceres 2014</v>
      </c>
      <c r="E333" s="103" t="s">
        <v>1539</v>
      </c>
      <c r="F333" s="101" t="s">
        <v>1539</v>
      </c>
      <c r="G333" s="103" t="s">
        <v>1539</v>
      </c>
      <c r="H333" s="103" t="s">
        <v>1539</v>
      </c>
      <c r="I333" s="102"/>
      <c r="J333" s="103" t="s">
        <v>1539</v>
      </c>
      <c r="K333" s="101" t="s">
        <v>1539</v>
      </c>
      <c r="L333" s="103" t="s">
        <v>1539</v>
      </c>
      <c r="M333" s="103" t="s">
        <v>1539</v>
      </c>
      <c r="N333" s="102"/>
      <c r="O333" s="103" t="s">
        <v>1539</v>
      </c>
      <c r="P333" s="103" t="s">
        <v>1539</v>
      </c>
      <c r="Q333" s="102"/>
      <c r="R333" s="103" t="s">
        <v>1539</v>
      </c>
      <c r="S333" s="103" t="s">
        <v>1539</v>
      </c>
      <c r="T333" s="102" t="s">
        <v>1539</v>
      </c>
      <c r="U333" s="103" t="s">
        <v>1539</v>
      </c>
      <c r="V333" s="103" t="s">
        <v>1539</v>
      </c>
    </row>
    <row r="334" spans="1:22" x14ac:dyDescent="0.25">
      <c r="A334" s="104" t="s">
        <v>793</v>
      </c>
      <c r="B334" s="20" t="str">
        <f>VLOOKUP(A334,'Planning Periods'!$E$2:$N$540,10,FALSE)</f>
        <v>12/31/2015 - 12/31/2023</v>
      </c>
      <c r="C334" s="103">
        <v>2015</v>
      </c>
      <c r="D334" s="103" t="str">
        <f t="shared" si="4"/>
        <v>Ceres 2015</v>
      </c>
      <c r="E334" s="103" t="s">
        <v>1539</v>
      </c>
      <c r="F334" s="101" t="s">
        <v>1539</v>
      </c>
      <c r="G334" s="103" t="s">
        <v>1539</v>
      </c>
      <c r="H334" s="103" t="s">
        <v>1539</v>
      </c>
      <c r="I334" s="102"/>
      <c r="J334" s="103" t="s">
        <v>1539</v>
      </c>
      <c r="K334" s="101" t="s">
        <v>1539</v>
      </c>
      <c r="L334" s="103" t="s">
        <v>1539</v>
      </c>
      <c r="M334" s="103" t="s">
        <v>1539</v>
      </c>
      <c r="N334" s="102"/>
      <c r="O334" s="103" t="s">
        <v>1539</v>
      </c>
      <c r="P334" s="103" t="s">
        <v>1539</v>
      </c>
      <c r="Q334" s="102"/>
      <c r="R334" s="103" t="s">
        <v>1539</v>
      </c>
      <c r="S334" s="103" t="s">
        <v>1539</v>
      </c>
      <c r="T334" s="102" t="s">
        <v>1539</v>
      </c>
      <c r="U334" s="103" t="s">
        <v>1539</v>
      </c>
      <c r="V334" s="103" t="s">
        <v>1539</v>
      </c>
    </row>
    <row r="335" spans="1:22" x14ac:dyDescent="0.25">
      <c r="A335" s="104" t="s">
        <v>793</v>
      </c>
      <c r="B335" s="20" t="str">
        <f>VLOOKUP(A335,'Planning Periods'!$E$2:$N$540,10,FALSE)</f>
        <v>12/31/2015 - 12/31/2023</v>
      </c>
      <c r="C335" s="103">
        <v>2016</v>
      </c>
      <c r="D335" s="103" t="str">
        <f t="shared" si="4"/>
        <v>Ceres 2016</v>
      </c>
      <c r="E335" s="103">
        <v>622</v>
      </c>
      <c r="F335" s="101">
        <v>0</v>
      </c>
      <c r="G335" s="103">
        <v>0</v>
      </c>
      <c r="H335" s="103">
        <v>0</v>
      </c>
      <c r="I335" s="102"/>
      <c r="J335" s="103">
        <v>399</v>
      </c>
      <c r="K335" s="101">
        <v>0</v>
      </c>
      <c r="L335" s="103">
        <v>0</v>
      </c>
      <c r="M335" s="103">
        <v>0</v>
      </c>
      <c r="N335" s="102"/>
      <c r="O335" s="103">
        <v>446</v>
      </c>
      <c r="P335" s="103">
        <v>0</v>
      </c>
      <c r="Q335" s="102"/>
      <c r="R335" s="103">
        <v>1104</v>
      </c>
      <c r="S335" s="103">
        <v>0</v>
      </c>
      <c r="T335" s="102">
        <v>0</v>
      </c>
      <c r="U335" s="103">
        <v>2571</v>
      </c>
      <c r="V335" s="103">
        <v>0</v>
      </c>
    </row>
    <row r="336" spans="1:22" x14ac:dyDescent="0.25">
      <c r="A336" s="104" t="s">
        <v>793</v>
      </c>
      <c r="B336" s="20" t="str">
        <f>VLOOKUP(A336,'Planning Periods'!$E$2:$N$540,10,FALSE)</f>
        <v>12/31/2015 - 12/31/2023</v>
      </c>
      <c r="C336" s="103">
        <v>2017</v>
      </c>
      <c r="D336" s="103" t="str">
        <f t="shared" si="4"/>
        <v>Ceres 2017</v>
      </c>
      <c r="E336" s="103">
        <v>622</v>
      </c>
      <c r="F336" s="101">
        <v>0</v>
      </c>
      <c r="G336" s="103">
        <v>0</v>
      </c>
      <c r="H336" s="103">
        <v>0</v>
      </c>
      <c r="I336" s="102"/>
      <c r="J336" s="103">
        <v>399</v>
      </c>
      <c r="K336" s="101">
        <v>0</v>
      </c>
      <c r="L336" s="103">
        <v>0</v>
      </c>
      <c r="M336" s="103">
        <v>0</v>
      </c>
      <c r="N336" s="102"/>
      <c r="O336" s="103">
        <v>446</v>
      </c>
      <c r="P336" s="103">
        <v>5</v>
      </c>
      <c r="Q336" s="102"/>
      <c r="R336" s="103">
        <v>1104</v>
      </c>
      <c r="S336" s="103">
        <v>0</v>
      </c>
      <c r="T336" s="102">
        <v>0</v>
      </c>
      <c r="U336" s="103">
        <v>2571</v>
      </c>
      <c r="V336" s="103">
        <v>5</v>
      </c>
    </row>
    <row r="337" spans="1:22" x14ac:dyDescent="0.25">
      <c r="A337" s="104" t="s">
        <v>1114</v>
      </c>
      <c r="B337" s="20"/>
      <c r="C337" s="103">
        <v>2013</v>
      </c>
      <c r="D337" s="103" t="str">
        <f t="shared" si="4"/>
        <v>Cerritos 2013</v>
      </c>
      <c r="E337" s="103">
        <v>23</v>
      </c>
      <c r="F337" s="101">
        <v>0</v>
      </c>
      <c r="G337" s="103">
        <v>0</v>
      </c>
      <c r="H337" s="103">
        <v>0</v>
      </c>
      <c r="I337" s="102"/>
      <c r="J337" s="103">
        <v>14</v>
      </c>
      <c r="K337" s="101">
        <v>0</v>
      </c>
      <c r="L337" s="103">
        <v>0</v>
      </c>
      <c r="M337" s="103">
        <v>0</v>
      </c>
      <c r="N337" s="102"/>
      <c r="O337" s="103">
        <v>14</v>
      </c>
      <c r="P337" s="103">
        <v>0</v>
      </c>
      <c r="Q337" s="102"/>
      <c r="R337" s="103">
        <v>35</v>
      </c>
      <c r="S337" s="103">
        <v>0</v>
      </c>
      <c r="T337" s="102">
        <v>0</v>
      </c>
      <c r="U337" s="103">
        <v>86</v>
      </c>
      <c r="V337" s="103">
        <v>0</v>
      </c>
    </row>
    <row r="338" spans="1:22" x14ac:dyDescent="0.25">
      <c r="A338" s="104" t="s">
        <v>1114</v>
      </c>
      <c r="B338" s="20" t="str">
        <f>VLOOKUP(A338,'Planning Periods'!$E$2:$N$540,10,FALSE)</f>
        <v>10/15/2013 - 10/15/2021</v>
      </c>
      <c r="C338" s="103">
        <v>2014</v>
      </c>
      <c r="D338" s="103" t="str">
        <f t="shared" si="4"/>
        <v>Cerritos 2014</v>
      </c>
      <c r="E338" s="103">
        <v>23</v>
      </c>
      <c r="F338" s="101">
        <v>0</v>
      </c>
      <c r="G338" s="103">
        <v>0</v>
      </c>
      <c r="H338" s="103">
        <v>0</v>
      </c>
      <c r="I338" s="102"/>
      <c r="J338" s="103">
        <v>14</v>
      </c>
      <c r="K338" s="101">
        <v>0</v>
      </c>
      <c r="L338" s="103">
        <v>0</v>
      </c>
      <c r="M338" s="103">
        <v>0</v>
      </c>
      <c r="N338" s="102"/>
      <c r="O338" s="103">
        <v>14</v>
      </c>
      <c r="P338" s="103">
        <v>0</v>
      </c>
      <c r="Q338" s="102"/>
      <c r="R338" s="103">
        <v>35</v>
      </c>
      <c r="S338" s="103">
        <v>223</v>
      </c>
      <c r="T338" s="102">
        <v>0</v>
      </c>
      <c r="U338" s="103">
        <v>86</v>
      </c>
      <c r="V338" s="103">
        <v>223</v>
      </c>
    </row>
    <row r="339" spans="1:22" x14ac:dyDescent="0.25">
      <c r="A339" s="104" t="s">
        <v>1114</v>
      </c>
      <c r="B339" s="20" t="str">
        <f>VLOOKUP(A339,'Planning Periods'!$E$2:$N$540,10,FALSE)</f>
        <v>10/15/2013 - 10/15/2021</v>
      </c>
      <c r="C339" s="103">
        <v>2015</v>
      </c>
      <c r="D339" s="103" t="str">
        <f t="shared" si="4"/>
        <v>Cerritos 2015</v>
      </c>
      <c r="E339" s="103">
        <v>23</v>
      </c>
      <c r="F339" s="101">
        <v>0</v>
      </c>
      <c r="G339" s="103">
        <v>0</v>
      </c>
      <c r="H339" s="103">
        <v>0</v>
      </c>
      <c r="I339" s="102"/>
      <c r="J339" s="103">
        <v>14</v>
      </c>
      <c r="K339" s="101">
        <v>0</v>
      </c>
      <c r="L339" s="103">
        <v>0</v>
      </c>
      <c r="M339" s="103">
        <v>0</v>
      </c>
      <c r="N339" s="102"/>
      <c r="O339" s="103">
        <v>14</v>
      </c>
      <c r="P339" s="103">
        <v>0</v>
      </c>
      <c r="Q339" s="102"/>
      <c r="R339" s="103">
        <v>35</v>
      </c>
      <c r="S339" s="103">
        <v>0</v>
      </c>
      <c r="T339" s="102">
        <v>0</v>
      </c>
      <c r="U339" s="103">
        <v>86</v>
      </c>
      <c r="V339" s="103">
        <v>0</v>
      </c>
    </row>
    <row r="340" spans="1:22" x14ac:dyDescent="0.25">
      <c r="A340" s="104" t="s">
        <v>1114</v>
      </c>
      <c r="B340" s="20" t="str">
        <f>VLOOKUP(A340,'Planning Periods'!$E$2:$N$540,10,FALSE)</f>
        <v>10/15/2013 - 10/15/2021</v>
      </c>
      <c r="C340" s="103">
        <v>2016</v>
      </c>
      <c r="D340" s="103" t="str">
        <f t="shared" si="4"/>
        <v>Cerritos 2016</v>
      </c>
      <c r="E340" s="103">
        <v>23</v>
      </c>
      <c r="F340" s="101">
        <v>0</v>
      </c>
      <c r="G340" s="103">
        <v>0</v>
      </c>
      <c r="H340" s="103">
        <v>0</v>
      </c>
      <c r="I340" s="102"/>
      <c r="J340" s="103">
        <v>14</v>
      </c>
      <c r="K340" s="101">
        <v>0</v>
      </c>
      <c r="L340" s="103">
        <v>0</v>
      </c>
      <c r="M340" s="103">
        <v>0</v>
      </c>
      <c r="N340" s="102"/>
      <c r="O340" s="103">
        <v>14</v>
      </c>
      <c r="P340" s="103">
        <v>0</v>
      </c>
      <c r="Q340" s="102"/>
      <c r="R340" s="103">
        <v>35</v>
      </c>
      <c r="S340" s="103">
        <v>132</v>
      </c>
      <c r="T340" s="102">
        <v>0</v>
      </c>
      <c r="U340" s="103">
        <v>86</v>
      </c>
      <c r="V340" s="103">
        <v>132</v>
      </c>
    </row>
    <row r="341" spans="1:22" x14ac:dyDescent="0.25">
      <c r="A341" s="104" t="s">
        <v>1114</v>
      </c>
      <c r="B341" s="20" t="str">
        <f>VLOOKUP(A341,'Planning Periods'!$E$2:$N$540,10,FALSE)</f>
        <v>10/15/2013 - 10/15/2021</v>
      </c>
      <c r="C341" s="103">
        <v>2017</v>
      </c>
      <c r="D341" s="103" t="str">
        <f t="shared" si="4"/>
        <v>Cerritos 2017</v>
      </c>
      <c r="E341" s="103">
        <v>23</v>
      </c>
      <c r="F341" s="101">
        <v>0</v>
      </c>
      <c r="G341" s="103">
        <v>0</v>
      </c>
      <c r="H341" s="103">
        <v>0</v>
      </c>
      <c r="I341" s="102"/>
      <c r="J341" s="103">
        <v>14</v>
      </c>
      <c r="K341" s="101">
        <v>0</v>
      </c>
      <c r="L341" s="103">
        <v>0</v>
      </c>
      <c r="M341" s="103">
        <v>0</v>
      </c>
      <c r="N341" s="102"/>
      <c r="O341" s="103">
        <v>14</v>
      </c>
      <c r="P341" s="103">
        <v>0</v>
      </c>
      <c r="Q341" s="102"/>
      <c r="R341" s="103">
        <v>35</v>
      </c>
      <c r="S341" s="103">
        <v>0</v>
      </c>
      <c r="T341" s="102">
        <v>0</v>
      </c>
      <c r="U341" s="103">
        <v>86</v>
      </c>
      <c r="V341" s="103">
        <v>0</v>
      </c>
    </row>
    <row r="342" spans="1:22" x14ac:dyDescent="0.25">
      <c r="A342" s="104" t="s">
        <v>1217</v>
      </c>
      <c r="B342" s="20" t="str">
        <f>VLOOKUP(A342,'Planning Periods'!$E$2:$N$540,10,FALSE)</f>
        <v>06/15/2014 - 06/15/2022</v>
      </c>
      <c r="C342" s="103">
        <v>2014</v>
      </c>
      <c r="D342" s="103" t="str">
        <f t="shared" si="4"/>
        <v>Chico 2014</v>
      </c>
      <c r="E342" s="103" t="s">
        <v>1539</v>
      </c>
      <c r="F342" s="101" t="s">
        <v>1539</v>
      </c>
      <c r="G342" s="103" t="s">
        <v>1539</v>
      </c>
      <c r="H342" s="103" t="s">
        <v>1539</v>
      </c>
      <c r="I342" s="102"/>
      <c r="J342" s="103" t="s">
        <v>1539</v>
      </c>
      <c r="K342" s="101" t="s">
        <v>1539</v>
      </c>
      <c r="L342" s="103" t="s">
        <v>1539</v>
      </c>
      <c r="M342" s="103" t="s">
        <v>1539</v>
      </c>
      <c r="N342" s="102"/>
      <c r="O342" s="103" t="s">
        <v>1539</v>
      </c>
      <c r="P342" s="103" t="s">
        <v>1539</v>
      </c>
      <c r="Q342" s="102"/>
      <c r="R342" s="103" t="s">
        <v>1539</v>
      </c>
      <c r="S342" s="103" t="s">
        <v>1539</v>
      </c>
      <c r="T342" s="102" t="s">
        <v>1539</v>
      </c>
      <c r="U342" s="103" t="s">
        <v>1539</v>
      </c>
      <c r="V342" s="103" t="s">
        <v>1539</v>
      </c>
    </row>
    <row r="343" spans="1:22" x14ac:dyDescent="0.25">
      <c r="A343" s="104" t="s">
        <v>1217</v>
      </c>
      <c r="B343" s="20" t="str">
        <f>VLOOKUP(A343,'Planning Periods'!$E$2:$N$540,10,FALSE)</f>
        <v>06/15/2014 - 06/15/2022</v>
      </c>
      <c r="C343" s="103">
        <v>2015</v>
      </c>
      <c r="D343" s="103" t="str">
        <f t="shared" si="4"/>
        <v>Chico 2015</v>
      </c>
      <c r="E343" s="103">
        <v>974</v>
      </c>
      <c r="F343" s="101">
        <v>0</v>
      </c>
      <c r="G343" s="103">
        <v>0</v>
      </c>
      <c r="H343" s="103">
        <v>0</v>
      </c>
      <c r="I343" s="102"/>
      <c r="J343" s="103">
        <v>643</v>
      </c>
      <c r="K343" s="101">
        <v>2</v>
      </c>
      <c r="L343" s="103">
        <v>2</v>
      </c>
      <c r="M343" s="103">
        <v>0</v>
      </c>
      <c r="N343" s="102"/>
      <c r="O343" s="103">
        <v>708</v>
      </c>
      <c r="P343" s="103">
        <v>0</v>
      </c>
      <c r="Q343" s="102"/>
      <c r="R343" s="103">
        <v>1638</v>
      </c>
      <c r="S343" s="103">
        <v>522</v>
      </c>
      <c r="T343" s="102">
        <v>0</v>
      </c>
      <c r="U343" s="103">
        <v>3963</v>
      </c>
      <c r="V343" s="103">
        <v>524</v>
      </c>
    </row>
    <row r="344" spans="1:22" x14ac:dyDescent="0.25">
      <c r="A344" s="104" t="s">
        <v>1217</v>
      </c>
      <c r="B344" s="20" t="str">
        <f>VLOOKUP(A344,'Planning Periods'!$E$2:$N$540,10,FALSE)</f>
        <v>06/15/2014 - 06/15/2022</v>
      </c>
      <c r="C344" s="103">
        <v>2016</v>
      </c>
      <c r="D344" s="103" t="str">
        <f t="shared" ref="D344:D408" si="5">CONCATENATE(A344," ",C344)</f>
        <v>Chico 2016</v>
      </c>
      <c r="E344" s="103">
        <v>974</v>
      </c>
      <c r="F344" s="101">
        <v>15</v>
      </c>
      <c r="G344" s="103">
        <v>15</v>
      </c>
      <c r="H344" s="103">
        <v>0</v>
      </c>
      <c r="I344" s="102"/>
      <c r="J344" s="103">
        <v>643</v>
      </c>
      <c r="K344" s="101">
        <v>1</v>
      </c>
      <c r="L344" s="103">
        <v>1</v>
      </c>
      <c r="M344" s="103">
        <v>0</v>
      </c>
      <c r="N344" s="102"/>
      <c r="O344" s="103">
        <v>708</v>
      </c>
      <c r="P344" s="103">
        <v>64</v>
      </c>
      <c r="Q344" s="102"/>
      <c r="R344" s="103">
        <v>1638</v>
      </c>
      <c r="S344" s="103">
        <v>435</v>
      </c>
      <c r="T344" s="102">
        <v>0</v>
      </c>
      <c r="U344" s="103">
        <v>3963</v>
      </c>
      <c r="V344" s="103">
        <v>515</v>
      </c>
    </row>
    <row r="345" spans="1:22" x14ac:dyDescent="0.25">
      <c r="A345" s="104" t="s">
        <v>1217</v>
      </c>
      <c r="B345" s="20" t="str">
        <f>VLOOKUP(A345,'Planning Periods'!$E$2:$N$540,10,FALSE)</f>
        <v>06/15/2014 - 06/15/2022</v>
      </c>
      <c r="C345" s="103">
        <v>2017</v>
      </c>
      <c r="D345" s="103" t="str">
        <f t="shared" si="5"/>
        <v>Chico 2017</v>
      </c>
      <c r="E345" s="103">
        <v>974</v>
      </c>
      <c r="F345" s="101">
        <v>0</v>
      </c>
      <c r="G345" s="103">
        <v>0</v>
      </c>
      <c r="H345" s="103">
        <v>0</v>
      </c>
      <c r="I345" s="102"/>
      <c r="J345" s="103">
        <v>643</v>
      </c>
      <c r="K345" s="101">
        <v>2</v>
      </c>
      <c r="L345" s="103">
        <v>2</v>
      </c>
      <c r="M345" s="103">
        <v>0</v>
      </c>
      <c r="N345" s="102"/>
      <c r="O345" s="103">
        <v>708</v>
      </c>
      <c r="P345" s="103">
        <v>260</v>
      </c>
      <c r="Q345" s="102"/>
      <c r="R345" s="103">
        <v>1638</v>
      </c>
      <c r="S345" s="103">
        <v>376</v>
      </c>
      <c r="T345" s="102">
        <v>0</v>
      </c>
      <c r="U345" s="103">
        <v>3963</v>
      </c>
      <c r="V345" s="103">
        <v>638</v>
      </c>
    </row>
    <row r="346" spans="1:22" x14ac:dyDescent="0.25">
      <c r="A346" s="104" t="s">
        <v>919</v>
      </c>
      <c r="B346" s="20"/>
      <c r="C346" s="103">
        <v>2013</v>
      </c>
      <c r="D346" s="103" t="str">
        <f t="shared" si="5"/>
        <v>Chino 2013</v>
      </c>
      <c r="E346" s="103">
        <v>707</v>
      </c>
      <c r="F346" s="101">
        <v>133</v>
      </c>
      <c r="G346" s="103">
        <v>133</v>
      </c>
      <c r="H346" s="103">
        <v>0</v>
      </c>
      <c r="I346" s="102"/>
      <c r="J346" s="103">
        <v>478</v>
      </c>
      <c r="K346" s="101">
        <v>0</v>
      </c>
      <c r="L346" s="103">
        <v>0</v>
      </c>
      <c r="M346" s="103">
        <v>0</v>
      </c>
      <c r="N346" s="102"/>
      <c r="O346" s="103">
        <v>533</v>
      </c>
      <c r="P346" s="103">
        <v>5</v>
      </c>
      <c r="Q346" s="102"/>
      <c r="R346" s="103">
        <v>1176</v>
      </c>
      <c r="S346" s="103">
        <v>980</v>
      </c>
      <c r="T346" s="102">
        <v>0</v>
      </c>
      <c r="U346" s="103">
        <v>2894</v>
      </c>
      <c r="V346" s="103">
        <v>1118</v>
      </c>
    </row>
    <row r="347" spans="1:22" x14ac:dyDescent="0.25">
      <c r="A347" s="104" t="s">
        <v>919</v>
      </c>
      <c r="B347" s="20" t="str">
        <f>VLOOKUP(A347,'Planning Periods'!$E$2:$N$540,10,FALSE)</f>
        <v>10/15/2013 - 10/15/2021</v>
      </c>
      <c r="C347" s="103">
        <v>2014</v>
      </c>
      <c r="D347" s="103" t="str">
        <f t="shared" si="5"/>
        <v>Chino 2014</v>
      </c>
      <c r="E347" s="103">
        <v>707</v>
      </c>
      <c r="F347" s="101">
        <v>0</v>
      </c>
      <c r="G347" s="103">
        <v>0</v>
      </c>
      <c r="H347" s="103">
        <v>0</v>
      </c>
      <c r="I347" s="102"/>
      <c r="J347" s="103">
        <v>478</v>
      </c>
      <c r="K347" s="101">
        <v>0</v>
      </c>
      <c r="L347" s="103">
        <v>0</v>
      </c>
      <c r="M347" s="103">
        <v>0</v>
      </c>
      <c r="N347" s="102"/>
      <c r="O347" s="103">
        <v>533</v>
      </c>
      <c r="P347" s="103">
        <v>0</v>
      </c>
      <c r="Q347" s="102"/>
      <c r="R347" s="103">
        <v>1176</v>
      </c>
      <c r="S347" s="103">
        <v>342</v>
      </c>
      <c r="T347" s="102">
        <v>0</v>
      </c>
      <c r="U347" s="103">
        <v>2894</v>
      </c>
      <c r="V347" s="103">
        <v>342</v>
      </c>
    </row>
    <row r="348" spans="1:22" x14ac:dyDescent="0.25">
      <c r="A348" s="104" t="s">
        <v>919</v>
      </c>
      <c r="B348" s="20" t="str">
        <f>VLOOKUP(A348,'Planning Periods'!$E$2:$N$540,10,FALSE)</f>
        <v>10/15/2013 - 10/15/2021</v>
      </c>
      <c r="C348" s="103">
        <v>2015</v>
      </c>
      <c r="D348" s="103" t="str">
        <f t="shared" si="5"/>
        <v>Chino 2015</v>
      </c>
      <c r="E348" s="103">
        <v>707</v>
      </c>
      <c r="F348" s="101">
        <v>135</v>
      </c>
      <c r="G348" s="103">
        <v>135</v>
      </c>
      <c r="H348" s="103">
        <v>0</v>
      </c>
      <c r="I348" s="102"/>
      <c r="J348" s="103">
        <v>478</v>
      </c>
      <c r="K348" s="101">
        <v>0</v>
      </c>
      <c r="L348" s="103">
        <v>0</v>
      </c>
      <c r="M348" s="103">
        <v>0</v>
      </c>
      <c r="N348" s="102"/>
      <c r="O348" s="103">
        <v>533</v>
      </c>
      <c r="P348" s="103">
        <v>0</v>
      </c>
      <c r="Q348" s="102"/>
      <c r="R348" s="103">
        <v>1176</v>
      </c>
      <c r="S348" s="103">
        <v>342</v>
      </c>
      <c r="T348" s="102">
        <v>0</v>
      </c>
      <c r="U348" s="103">
        <v>2894</v>
      </c>
      <c r="V348" s="103">
        <v>477</v>
      </c>
    </row>
    <row r="349" spans="1:22" x14ac:dyDescent="0.25">
      <c r="A349" s="104" t="s">
        <v>919</v>
      </c>
      <c r="B349" s="20" t="str">
        <f>VLOOKUP(A349,'Planning Periods'!$E$2:$N$540,10,FALSE)</f>
        <v>10/15/2013 - 10/15/2021</v>
      </c>
      <c r="C349" s="103">
        <v>2016</v>
      </c>
      <c r="D349" s="103" t="str">
        <f t="shared" si="5"/>
        <v>Chino 2016</v>
      </c>
      <c r="E349" s="103">
        <v>707</v>
      </c>
      <c r="F349" s="101">
        <v>0</v>
      </c>
      <c r="G349" s="103">
        <v>0</v>
      </c>
      <c r="H349" s="103">
        <v>0</v>
      </c>
      <c r="I349" s="102"/>
      <c r="J349" s="103">
        <v>478</v>
      </c>
      <c r="K349" s="101">
        <v>203</v>
      </c>
      <c r="L349" s="103">
        <v>203</v>
      </c>
      <c r="M349" s="103">
        <v>0</v>
      </c>
      <c r="N349" s="102"/>
      <c r="O349" s="103">
        <v>533</v>
      </c>
      <c r="P349" s="103">
        <v>0</v>
      </c>
      <c r="Q349" s="102"/>
      <c r="R349" s="103">
        <v>1176</v>
      </c>
      <c r="S349" s="103">
        <v>370</v>
      </c>
      <c r="T349" s="102">
        <v>0</v>
      </c>
      <c r="U349" s="103">
        <v>2894</v>
      </c>
      <c r="V349" s="103">
        <v>573</v>
      </c>
    </row>
    <row r="350" spans="1:22" x14ac:dyDescent="0.25">
      <c r="A350" s="104" t="s">
        <v>919</v>
      </c>
      <c r="B350" s="20" t="str">
        <f>VLOOKUP(A350,'Planning Periods'!$E$2:$N$540,10,FALSE)</f>
        <v>10/15/2013 - 10/15/2021</v>
      </c>
      <c r="C350" s="103">
        <v>2017</v>
      </c>
      <c r="D350" s="103" t="str">
        <f t="shared" si="5"/>
        <v>Chino 2017</v>
      </c>
      <c r="E350" s="103">
        <v>707</v>
      </c>
      <c r="F350" s="101">
        <v>0</v>
      </c>
      <c r="G350" s="103">
        <v>0</v>
      </c>
      <c r="H350" s="103">
        <v>0</v>
      </c>
      <c r="I350" s="102"/>
      <c r="J350" s="103">
        <v>478</v>
      </c>
      <c r="K350" s="101">
        <v>0</v>
      </c>
      <c r="L350" s="103">
        <v>0</v>
      </c>
      <c r="M350" s="103">
        <v>0</v>
      </c>
      <c r="N350" s="102"/>
      <c r="O350" s="103">
        <v>533</v>
      </c>
      <c r="P350" s="103">
        <v>0</v>
      </c>
      <c r="Q350" s="102"/>
      <c r="R350" s="103">
        <v>1176</v>
      </c>
      <c r="S350" s="103">
        <v>630</v>
      </c>
      <c r="T350" s="102">
        <v>0</v>
      </c>
      <c r="U350" s="103">
        <v>2894</v>
      </c>
      <c r="V350" s="103">
        <v>630</v>
      </c>
    </row>
    <row r="351" spans="1:22" x14ac:dyDescent="0.25">
      <c r="A351" s="104" t="s">
        <v>918</v>
      </c>
      <c r="B351" s="20"/>
      <c r="C351" s="103">
        <v>2013</v>
      </c>
      <c r="D351" s="103" t="str">
        <f t="shared" si="5"/>
        <v>Chino Hills 2013</v>
      </c>
      <c r="E351" s="103" t="s">
        <v>1539</v>
      </c>
      <c r="F351" s="101" t="s">
        <v>1539</v>
      </c>
      <c r="G351" s="103" t="s">
        <v>1539</v>
      </c>
      <c r="H351" s="103" t="s">
        <v>1539</v>
      </c>
      <c r="I351" s="102"/>
      <c r="J351" s="103" t="s">
        <v>1539</v>
      </c>
      <c r="K351" s="101" t="s">
        <v>1539</v>
      </c>
      <c r="L351" s="103" t="s">
        <v>1539</v>
      </c>
      <c r="M351" s="103" t="s">
        <v>1539</v>
      </c>
      <c r="N351" s="102"/>
      <c r="O351" s="103" t="s">
        <v>1539</v>
      </c>
      <c r="P351" s="103" t="s">
        <v>1539</v>
      </c>
      <c r="Q351" s="102"/>
      <c r="R351" s="103" t="s">
        <v>1539</v>
      </c>
      <c r="S351" s="103" t="s">
        <v>1539</v>
      </c>
      <c r="T351" s="102" t="s">
        <v>1539</v>
      </c>
      <c r="U351" s="103" t="s">
        <v>1539</v>
      </c>
      <c r="V351" s="103" t="s">
        <v>1539</v>
      </c>
    </row>
    <row r="352" spans="1:22" x14ac:dyDescent="0.25">
      <c r="A352" s="104" t="s">
        <v>918</v>
      </c>
      <c r="B352" s="20" t="str">
        <f>VLOOKUP(A352,'Planning Periods'!$E$2:$N$540,10,FALSE)</f>
        <v>10/15/2013 - 10/15/2021</v>
      </c>
      <c r="C352" s="103">
        <v>2014</v>
      </c>
      <c r="D352" s="103" t="str">
        <f t="shared" si="5"/>
        <v>Chino Hills 2014</v>
      </c>
      <c r="E352" s="103">
        <v>217</v>
      </c>
      <c r="F352" s="101">
        <v>0</v>
      </c>
      <c r="G352" s="103">
        <v>0</v>
      </c>
      <c r="H352" s="103">
        <v>0</v>
      </c>
      <c r="I352" s="102"/>
      <c r="J352" s="103">
        <v>148</v>
      </c>
      <c r="K352" s="101">
        <v>0</v>
      </c>
      <c r="L352" s="103">
        <v>0</v>
      </c>
      <c r="M352" s="103">
        <v>0</v>
      </c>
      <c r="N352" s="102"/>
      <c r="O352" s="103">
        <v>164</v>
      </c>
      <c r="P352" s="103">
        <v>286</v>
      </c>
      <c r="Q352" s="102"/>
      <c r="R352" s="103">
        <v>333</v>
      </c>
      <c r="S352" s="103">
        <v>41</v>
      </c>
      <c r="T352" s="102">
        <v>0</v>
      </c>
      <c r="U352" s="103">
        <v>862</v>
      </c>
      <c r="V352" s="103">
        <v>327</v>
      </c>
    </row>
    <row r="353" spans="1:22" x14ac:dyDescent="0.25">
      <c r="A353" s="104" t="s">
        <v>918</v>
      </c>
      <c r="B353" s="20" t="str">
        <f>VLOOKUP(A353,'Planning Periods'!$E$2:$N$540,10,FALSE)</f>
        <v>10/15/2013 - 10/15/2021</v>
      </c>
      <c r="C353" s="103">
        <v>2015</v>
      </c>
      <c r="D353" s="103" t="str">
        <f t="shared" si="5"/>
        <v>Chino Hills 2015</v>
      </c>
      <c r="E353" s="103">
        <v>217</v>
      </c>
      <c r="F353" s="101">
        <v>0</v>
      </c>
      <c r="G353" s="103">
        <v>0</v>
      </c>
      <c r="H353" s="103">
        <v>0</v>
      </c>
      <c r="I353" s="102"/>
      <c r="J353" s="103">
        <v>148</v>
      </c>
      <c r="K353" s="101">
        <v>0</v>
      </c>
      <c r="L353" s="103">
        <v>0</v>
      </c>
      <c r="M353" s="103">
        <v>0</v>
      </c>
      <c r="N353" s="102"/>
      <c r="O353" s="103">
        <v>164</v>
      </c>
      <c r="P353" s="103">
        <v>11</v>
      </c>
      <c r="Q353" s="102"/>
      <c r="R353" s="103">
        <v>333</v>
      </c>
      <c r="S353" s="103">
        <v>94</v>
      </c>
      <c r="T353" s="102">
        <v>0</v>
      </c>
      <c r="U353" s="103">
        <v>862</v>
      </c>
      <c r="V353" s="103">
        <v>105</v>
      </c>
    </row>
    <row r="354" spans="1:22" x14ac:dyDescent="0.25">
      <c r="A354" s="104" t="s">
        <v>918</v>
      </c>
      <c r="B354" s="20" t="str">
        <f>VLOOKUP(A354,'Planning Periods'!$E$2:$N$540,10,FALSE)</f>
        <v>10/15/2013 - 10/15/2021</v>
      </c>
      <c r="C354" s="103">
        <v>2016</v>
      </c>
      <c r="D354" s="103" t="str">
        <f t="shared" si="5"/>
        <v>Chino Hills 2016</v>
      </c>
      <c r="E354" s="103">
        <v>217</v>
      </c>
      <c r="F354" s="101">
        <v>0</v>
      </c>
      <c r="G354" s="103">
        <v>0</v>
      </c>
      <c r="H354" s="103">
        <v>0</v>
      </c>
      <c r="I354" s="102"/>
      <c r="J354" s="103">
        <v>148</v>
      </c>
      <c r="K354" s="101">
        <v>0</v>
      </c>
      <c r="L354" s="103">
        <v>0</v>
      </c>
      <c r="M354" s="103">
        <v>0</v>
      </c>
      <c r="N354" s="102"/>
      <c r="O354" s="103">
        <v>164</v>
      </c>
      <c r="P354" s="103">
        <v>357</v>
      </c>
      <c r="Q354" s="102"/>
      <c r="R354" s="103">
        <v>333</v>
      </c>
      <c r="S354" s="103">
        <v>91</v>
      </c>
      <c r="T354" s="102">
        <v>0</v>
      </c>
      <c r="U354" s="103">
        <v>862</v>
      </c>
      <c r="V354" s="103">
        <v>448</v>
      </c>
    </row>
    <row r="355" spans="1:22" x14ac:dyDescent="0.25">
      <c r="A355" s="104" t="s">
        <v>918</v>
      </c>
      <c r="B355" s="20" t="str">
        <f>VLOOKUP(A355,'Planning Periods'!$E$2:$N$540,10,FALSE)</f>
        <v>10/15/2013 - 10/15/2021</v>
      </c>
      <c r="C355" s="103">
        <v>2017</v>
      </c>
      <c r="D355" s="103" t="str">
        <f t="shared" si="5"/>
        <v>Chino Hills 2017</v>
      </c>
      <c r="E355" s="103">
        <v>217</v>
      </c>
      <c r="F355" s="101">
        <v>0</v>
      </c>
      <c r="G355" s="103">
        <v>0</v>
      </c>
      <c r="H355" s="103">
        <v>0</v>
      </c>
      <c r="I355" s="102"/>
      <c r="J355" s="103">
        <v>148</v>
      </c>
      <c r="K355" s="101">
        <v>0</v>
      </c>
      <c r="L355" s="103">
        <v>0</v>
      </c>
      <c r="M355" s="103">
        <v>0</v>
      </c>
      <c r="N355" s="102"/>
      <c r="O355" s="103">
        <v>164</v>
      </c>
      <c r="P355" s="103">
        <v>668</v>
      </c>
      <c r="Q355" s="102"/>
      <c r="R355" s="103">
        <v>333</v>
      </c>
      <c r="S355" s="103">
        <v>362</v>
      </c>
      <c r="T355" s="102">
        <v>0</v>
      </c>
      <c r="U355" s="103">
        <v>862</v>
      </c>
      <c r="V355" s="103">
        <v>1030</v>
      </c>
    </row>
    <row r="356" spans="1:22" x14ac:dyDescent="0.25">
      <c r="A356" t="s">
        <v>1041</v>
      </c>
      <c r="B356" s="20" t="str">
        <f>VLOOKUP(A356,'Planning Periods'!$E$2:$N$540,10,FALSE)</f>
        <v>01/31/2016 - 01/31/2024</v>
      </c>
      <c r="C356" s="103">
        <v>2014</v>
      </c>
      <c r="D356" s="103" t="str">
        <f t="shared" si="5"/>
        <v>Chowchilla 2014</v>
      </c>
      <c r="E356" s="101" t="s">
        <v>1539</v>
      </c>
      <c r="F356" s="101" t="s">
        <v>1539</v>
      </c>
      <c r="G356" s="101" t="s">
        <v>1539</v>
      </c>
      <c r="H356" s="101" t="s">
        <v>1539</v>
      </c>
      <c r="I356" s="101">
        <v>0</v>
      </c>
      <c r="J356" s="101" t="s">
        <v>1539</v>
      </c>
      <c r="K356" s="101" t="s">
        <v>1539</v>
      </c>
      <c r="L356" s="101" t="s">
        <v>1539</v>
      </c>
      <c r="M356" s="101" t="s">
        <v>1539</v>
      </c>
      <c r="N356" s="101">
        <v>0</v>
      </c>
      <c r="O356" s="101" t="s">
        <v>1539</v>
      </c>
      <c r="P356" s="101" t="s">
        <v>1539</v>
      </c>
      <c r="Q356" s="101"/>
      <c r="R356" s="101" t="s">
        <v>1539</v>
      </c>
      <c r="S356" s="101" t="s">
        <v>1539</v>
      </c>
      <c r="T356" s="101" t="s">
        <v>1539</v>
      </c>
      <c r="U356" s="101" t="s">
        <v>1539</v>
      </c>
      <c r="V356" s="101" t="s">
        <v>1539</v>
      </c>
    </row>
    <row r="357" spans="1:22" x14ac:dyDescent="0.25">
      <c r="A357" t="s">
        <v>1041</v>
      </c>
      <c r="B357" s="20" t="str">
        <f>VLOOKUP(A357,'Planning Periods'!$E$2:$N$540,10,FALSE)</f>
        <v>01/31/2016 - 01/31/2024</v>
      </c>
      <c r="C357" s="103">
        <v>2015</v>
      </c>
      <c r="D357" s="103" t="str">
        <f t="shared" si="5"/>
        <v>Chowchilla 2015</v>
      </c>
      <c r="E357" t="s">
        <v>1539</v>
      </c>
      <c r="F357" t="s">
        <v>1539</v>
      </c>
      <c r="G357" t="s">
        <v>1539</v>
      </c>
      <c r="H357" t="s">
        <v>1539</v>
      </c>
      <c r="J357" t="s">
        <v>1539</v>
      </c>
      <c r="K357" t="s">
        <v>1539</v>
      </c>
      <c r="L357" t="s">
        <v>1539</v>
      </c>
      <c r="M357" t="s">
        <v>1539</v>
      </c>
      <c r="O357" t="s">
        <v>1539</v>
      </c>
      <c r="P357" t="s">
        <v>1539</v>
      </c>
      <c r="R357" t="s">
        <v>1539</v>
      </c>
      <c r="S357" t="s">
        <v>1539</v>
      </c>
      <c r="T357" t="s">
        <v>1539</v>
      </c>
      <c r="U357" t="s">
        <v>1539</v>
      </c>
      <c r="V357" t="s">
        <v>1539</v>
      </c>
    </row>
    <row r="358" spans="1:22" x14ac:dyDescent="0.25">
      <c r="A358" t="s">
        <v>1041</v>
      </c>
      <c r="B358" s="20" t="str">
        <f>VLOOKUP(A358,'Planning Periods'!$E$2:$N$540,10,FALSE)</f>
        <v>01/31/2016 - 01/31/2024</v>
      </c>
      <c r="C358" s="103">
        <v>2016</v>
      </c>
      <c r="D358" s="103" t="str">
        <f t="shared" si="5"/>
        <v>Chowchilla 2016</v>
      </c>
      <c r="E358" t="s">
        <v>1539</v>
      </c>
      <c r="F358" t="s">
        <v>1539</v>
      </c>
      <c r="G358" t="s">
        <v>1539</v>
      </c>
      <c r="H358" t="s">
        <v>1539</v>
      </c>
      <c r="J358" t="s">
        <v>1539</v>
      </c>
      <c r="K358" t="s">
        <v>1539</v>
      </c>
      <c r="L358" t="s">
        <v>1539</v>
      </c>
      <c r="M358" t="s">
        <v>1539</v>
      </c>
      <c r="O358" t="s">
        <v>1539</v>
      </c>
      <c r="P358" t="s">
        <v>1539</v>
      </c>
      <c r="R358" t="s">
        <v>1539</v>
      </c>
      <c r="S358" t="s">
        <v>1539</v>
      </c>
      <c r="T358" t="s">
        <v>1539</v>
      </c>
      <c r="U358" t="s">
        <v>1539</v>
      </c>
      <c r="V358" t="s">
        <v>1539</v>
      </c>
    </row>
    <row r="359" spans="1:22" x14ac:dyDescent="0.25">
      <c r="A359" t="s">
        <v>1041</v>
      </c>
      <c r="B359" s="20" t="str">
        <f>VLOOKUP(A359,'Planning Periods'!$E$2:$N$540,10,FALSE)</f>
        <v>01/31/2016 - 01/31/2024</v>
      </c>
      <c r="C359" s="103">
        <v>2017</v>
      </c>
      <c r="D359" s="103" t="str">
        <f t="shared" si="5"/>
        <v>Chowchilla 2017</v>
      </c>
      <c r="E359" t="s">
        <v>1539</v>
      </c>
      <c r="F359" t="s">
        <v>1539</v>
      </c>
      <c r="G359" t="s">
        <v>1539</v>
      </c>
      <c r="H359" t="s">
        <v>1539</v>
      </c>
      <c r="J359" t="s">
        <v>1539</v>
      </c>
      <c r="K359" t="s">
        <v>1539</v>
      </c>
      <c r="L359" t="s">
        <v>1539</v>
      </c>
      <c r="M359" t="s">
        <v>1539</v>
      </c>
      <c r="O359" t="s">
        <v>1539</v>
      </c>
      <c r="P359" t="s">
        <v>1539</v>
      </c>
      <c r="R359" t="s">
        <v>1539</v>
      </c>
      <c r="S359" t="s">
        <v>1539</v>
      </c>
      <c r="T359" t="s">
        <v>1539</v>
      </c>
      <c r="U359" t="s">
        <v>1539</v>
      </c>
      <c r="V359" t="s">
        <v>1539</v>
      </c>
    </row>
    <row r="360" spans="1:22" x14ac:dyDescent="0.25">
      <c r="A360" s="104" t="s">
        <v>898</v>
      </c>
      <c r="B360" s="20" t="str">
        <f>VLOOKUP(A360,'Planning Periods'!$E$2:$N$540,10,FALSE)</f>
        <v>04/30/2013 - 04/30/2021</v>
      </c>
      <c r="C360" s="103">
        <v>2013</v>
      </c>
      <c r="D360" s="103" t="str">
        <f t="shared" si="5"/>
        <v>Chula Vista 2013</v>
      </c>
      <c r="E360" s="103">
        <v>3209</v>
      </c>
      <c r="F360" s="101">
        <v>69</v>
      </c>
      <c r="G360" s="103">
        <v>69</v>
      </c>
      <c r="H360" s="103">
        <v>0</v>
      </c>
      <c r="I360" s="102"/>
      <c r="J360" s="103">
        <v>2439</v>
      </c>
      <c r="K360" s="101">
        <v>371</v>
      </c>
      <c r="L360" s="103">
        <v>371</v>
      </c>
      <c r="M360" s="103">
        <v>0</v>
      </c>
      <c r="N360" s="102"/>
      <c r="O360" s="103">
        <v>2257</v>
      </c>
      <c r="P360" s="103">
        <v>302</v>
      </c>
      <c r="Q360" s="102"/>
      <c r="R360" s="103">
        <v>4956</v>
      </c>
      <c r="S360" s="103">
        <v>2300</v>
      </c>
      <c r="T360" s="102">
        <v>0</v>
      </c>
      <c r="U360" s="103">
        <v>12861</v>
      </c>
      <c r="V360" s="103">
        <v>3042</v>
      </c>
    </row>
    <row r="361" spans="1:22" x14ac:dyDescent="0.25">
      <c r="A361" s="104" t="s">
        <v>898</v>
      </c>
      <c r="B361" s="20" t="str">
        <f>VLOOKUP(A361,'Planning Periods'!$E$2:$N$540,10,FALSE)</f>
        <v>04/30/2013 - 04/30/2021</v>
      </c>
      <c r="C361" s="103">
        <v>2014</v>
      </c>
      <c r="D361" s="103" t="str">
        <f t="shared" si="5"/>
        <v>Chula Vista 2014</v>
      </c>
      <c r="E361" s="103">
        <v>3209</v>
      </c>
      <c r="F361" s="101">
        <v>24</v>
      </c>
      <c r="G361" s="103">
        <v>24</v>
      </c>
      <c r="H361" s="103">
        <v>0</v>
      </c>
      <c r="I361" s="102"/>
      <c r="J361" s="103">
        <v>2439</v>
      </c>
      <c r="K361" s="101">
        <v>8</v>
      </c>
      <c r="L361" s="103">
        <v>8</v>
      </c>
      <c r="M361" s="103">
        <v>0</v>
      </c>
      <c r="N361" s="102"/>
      <c r="O361" s="103">
        <v>2257</v>
      </c>
      <c r="P361" s="103">
        <v>11</v>
      </c>
      <c r="Q361" s="102"/>
      <c r="R361" s="103">
        <v>4956</v>
      </c>
      <c r="S361" s="103">
        <v>956</v>
      </c>
      <c r="T361" s="102">
        <v>0</v>
      </c>
      <c r="U361" s="103">
        <v>12861</v>
      </c>
      <c r="V361" s="103">
        <v>999</v>
      </c>
    </row>
    <row r="362" spans="1:22" x14ac:dyDescent="0.25">
      <c r="A362" s="104" t="s">
        <v>898</v>
      </c>
      <c r="B362" s="20" t="str">
        <f>VLOOKUP(A362,'Planning Periods'!$E$2:$N$540,10,FALSE)</f>
        <v>04/30/2013 - 04/30/2021</v>
      </c>
      <c r="C362" s="103">
        <v>2015</v>
      </c>
      <c r="D362" s="103" t="str">
        <f t="shared" si="5"/>
        <v>Chula Vista 2015</v>
      </c>
      <c r="E362" s="103">
        <v>3209</v>
      </c>
      <c r="F362" s="101">
        <v>0</v>
      </c>
      <c r="G362" s="103">
        <v>0</v>
      </c>
      <c r="H362" s="103">
        <v>0</v>
      </c>
      <c r="I362" s="102"/>
      <c r="J362" s="103">
        <v>2439</v>
      </c>
      <c r="K362" s="101">
        <v>0</v>
      </c>
      <c r="L362" s="103">
        <v>0</v>
      </c>
      <c r="M362" s="103">
        <v>0</v>
      </c>
      <c r="N362" s="102"/>
      <c r="O362" s="103">
        <v>2257</v>
      </c>
      <c r="P362" s="103">
        <v>0</v>
      </c>
      <c r="Q362" s="102"/>
      <c r="R362" s="103">
        <v>4956</v>
      </c>
      <c r="S362" s="103">
        <v>689</v>
      </c>
      <c r="T362" s="102">
        <v>0</v>
      </c>
      <c r="U362" s="103">
        <v>12861</v>
      </c>
      <c r="V362" s="103">
        <v>689</v>
      </c>
    </row>
    <row r="363" spans="1:22" x14ac:dyDescent="0.25">
      <c r="A363" s="104" t="s">
        <v>898</v>
      </c>
      <c r="B363" s="20" t="str">
        <f>VLOOKUP(A363,'Planning Periods'!$E$2:$N$540,10,FALSE)</f>
        <v>04/30/2013 - 04/30/2021</v>
      </c>
      <c r="C363" s="103">
        <v>2016</v>
      </c>
      <c r="D363" s="103" t="str">
        <f t="shared" si="5"/>
        <v>Chula Vista 2016</v>
      </c>
      <c r="E363" s="103">
        <v>3209</v>
      </c>
      <c r="F363" s="101">
        <v>22</v>
      </c>
      <c r="G363" s="103">
        <v>22</v>
      </c>
      <c r="H363" s="103">
        <v>0</v>
      </c>
      <c r="I363" s="102"/>
      <c r="J363" s="103">
        <v>2439</v>
      </c>
      <c r="K363" s="101">
        <v>186</v>
      </c>
      <c r="L363" s="103">
        <v>186</v>
      </c>
      <c r="M363" s="103">
        <v>0</v>
      </c>
      <c r="N363" s="102"/>
      <c r="O363" s="103">
        <v>2257</v>
      </c>
      <c r="P363" s="103">
        <v>2</v>
      </c>
      <c r="Q363" s="102"/>
      <c r="R363" s="103">
        <v>4956</v>
      </c>
      <c r="S363" s="103">
        <v>849</v>
      </c>
      <c r="T363" s="102">
        <v>0</v>
      </c>
      <c r="U363" s="103">
        <v>12861</v>
      </c>
      <c r="V363" s="103">
        <v>1059</v>
      </c>
    </row>
    <row r="364" spans="1:22" x14ac:dyDescent="0.25">
      <c r="A364" s="104" t="s">
        <v>898</v>
      </c>
      <c r="B364" s="20" t="str">
        <f>VLOOKUP(A364,'Planning Periods'!$E$2:$N$540,10,FALSE)</f>
        <v>04/30/2013 - 04/30/2021</v>
      </c>
      <c r="C364" s="103">
        <v>2017</v>
      </c>
      <c r="D364" s="103" t="str">
        <f t="shared" si="5"/>
        <v>Chula Vista 2017</v>
      </c>
      <c r="E364" s="103">
        <v>3209</v>
      </c>
      <c r="F364" s="101">
        <v>0</v>
      </c>
      <c r="G364" s="103">
        <v>0</v>
      </c>
      <c r="H364" s="103">
        <v>0</v>
      </c>
      <c r="I364" s="102"/>
      <c r="J364" s="103">
        <v>2439</v>
      </c>
      <c r="K364" s="101">
        <v>0</v>
      </c>
      <c r="L364" s="103">
        <v>0</v>
      </c>
      <c r="M364" s="103">
        <v>0</v>
      </c>
      <c r="N364" s="102"/>
      <c r="O364" s="103">
        <v>2257</v>
      </c>
      <c r="P364" s="103">
        <v>13</v>
      </c>
      <c r="Q364" s="102"/>
      <c r="R364" s="103">
        <v>4956</v>
      </c>
      <c r="S364" s="103">
        <v>1043</v>
      </c>
      <c r="T364" s="102">
        <v>0</v>
      </c>
      <c r="U364" s="103">
        <v>12861</v>
      </c>
      <c r="V364" s="103">
        <v>1056</v>
      </c>
    </row>
    <row r="365" spans="1:22" x14ac:dyDescent="0.25">
      <c r="A365" s="104" t="s">
        <v>932</v>
      </c>
      <c r="B365" s="20" t="str">
        <f>VLOOKUP(A365,'Planning Periods'!$E$2:$N$540,10,FALSE)</f>
        <v>10/31/2013 - 10/31/2021</v>
      </c>
      <c r="C365" s="103">
        <v>2013</v>
      </c>
      <c r="D365" s="103" t="str">
        <f t="shared" si="5"/>
        <v>Citrus Heights 2013</v>
      </c>
      <c r="E365" s="103">
        <v>146</v>
      </c>
      <c r="F365" s="101">
        <v>0</v>
      </c>
      <c r="G365" s="103">
        <v>0</v>
      </c>
      <c r="H365" s="103">
        <v>0</v>
      </c>
      <c r="I365" s="102"/>
      <c r="J365" s="103">
        <v>102</v>
      </c>
      <c r="K365" s="101">
        <v>1</v>
      </c>
      <c r="L365" s="103">
        <v>0</v>
      </c>
      <c r="M365" s="103">
        <v>1</v>
      </c>
      <c r="N365" s="102"/>
      <c r="O365" s="103">
        <v>130</v>
      </c>
      <c r="P365" s="103">
        <v>0</v>
      </c>
      <c r="Q365" s="102"/>
      <c r="R365" s="103">
        <v>318</v>
      </c>
      <c r="S365" s="103">
        <v>1</v>
      </c>
      <c r="T365" s="102">
        <v>1</v>
      </c>
      <c r="U365" s="103">
        <v>696</v>
      </c>
      <c r="V365" s="103">
        <v>2</v>
      </c>
    </row>
    <row r="366" spans="1:22" x14ac:dyDescent="0.25">
      <c r="A366" s="104" t="s">
        <v>932</v>
      </c>
      <c r="B366" s="20" t="str">
        <f>VLOOKUP(A366,'Planning Periods'!$E$2:$N$540,10,FALSE)</f>
        <v>10/31/2013 - 10/31/2021</v>
      </c>
      <c r="C366" s="103">
        <v>2014</v>
      </c>
      <c r="D366" s="103" t="str">
        <f t="shared" si="5"/>
        <v>Citrus Heights 2014</v>
      </c>
      <c r="E366" s="103">
        <v>146</v>
      </c>
      <c r="F366" s="101">
        <v>0</v>
      </c>
      <c r="G366" s="103">
        <v>0</v>
      </c>
      <c r="H366" s="103">
        <v>0</v>
      </c>
      <c r="I366" s="102"/>
      <c r="J366" s="103">
        <v>102</v>
      </c>
      <c r="K366" s="101">
        <v>2</v>
      </c>
      <c r="L366" s="103">
        <v>2</v>
      </c>
      <c r="M366" s="103">
        <v>0</v>
      </c>
      <c r="N366" s="102"/>
      <c r="O366" s="103">
        <v>130</v>
      </c>
      <c r="P366" s="103">
        <v>0</v>
      </c>
      <c r="Q366" s="102"/>
      <c r="R366" s="103">
        <v>318</v>
      </c>
      <c r="S366" s="103">
        <v>5</v>
      </c>
      <c r="T366" s="102">
        <v>0</v>
      </c>
      <c r="U366" s="103">
        <v>696</v>
      </c>
      <c r="V366" s="103">
        <v>7</v>
      </c>
    </row>
    <row r="367" spans="1:22" x14ac:dyDescent="0.25">
      <c r="A367" s="104" t="s">
        <v>932</v>
      </c>
      <c r="B367" s="20" t="str">
        <f>VLOOKUP(A367,'Planning Periods'!$E$2:$N$540,10,FALSE)</f>
        <v>10/31/2013 - 10/31/2021</v>
      </c>
      <c r="C367" s="103">
        <v>2015</v>
      </c>
      <c r="D367" s="103" t="str">
        <f t="shared" si="5"/>
        <v>Citrus Heights 2015</v>
      </c>
      <c r="E367" s="103">
        <v>146</v>
      </c>
      <c r="F367" s="101">
        <v>0</v>
      </c>
      <c r="G367" s="103">
        <v>0</v>
      </c>
      <c r="H367" s="103">
        <v>0</v>
      </c>
      <c r="I367" s="102"/>
      <c r="J367" s="103">
        <v>102</v>
      </c>
      <c r="K367" s="101">
        <v>1</v>
      </c>
      <c r="L367" s="103">
        <v>1</v>
      </c>
      <c r="M367" s="103">
        <v>0</v>
      </c>
      <c r="N367" s="102"/>
      <c r="O367" s="103">
        <v>130</v>
      </c>
      <c r="P367" s="103">
        <v>0</v>
      </c>
      <c r="Q367" s="102"/>
      <c r="R367" s="103">
        <v>318</v>
      </c>
      <c r="S367" s="103">
        <v>43</v>
      </c>
      <c r="T367" s="102">
        <v>0</v>
      </c>
      <c r="U367" s="103">
        <v>696</v>
      </c>
      <c r="V367" s="103">
        <v>44</v>
      </c>
    </row>
    <row r="368" spans="1:22" x14ac:dyDescent="0.25">
      <c r="A368" s="104" t="s">
        <v>932</v>
      </c>
      <c r="B368" s="20" t="str">
        <f>VLOOKUP(A368,'Planning Periods'!$E$2:$N$540,10,FALSE)</f>
        <v>10/31/2013 - 10/31/2021</v>
      </c>
      <c r="C368" s="103">
        <v>2016</v>
      </c>
      <c r="D368" s="103" t="str">
        <f t="shared" si="5"/>
        <v>Citrus Heights 2016</v>
      </c>
      <c r="E368" s="103">
        <v>146</v>
      </c>
      <c r="F368" s="101">
        <v>0</v>
      </c>
      <c r="G368" s="103">
        <v>0</v>
      </c>
      <c r="H368" s="103">
        <v>0</v>
      </c>
      <c r="I368" s="102"/>
      <c r="J368" s="103">
        <v>102</v>
      </c>
      <c r="K368" s="101">
        <v>0</v>
      </c>
      <c r="L368" s="103">
        <v>0</v>
      </c>
      <c r="M368" s="103">
        <v>0</v>
      </c>
      <c r="N368" s="102"/>
      <c r="O368" s="103">
        <v>130</v>
      </c>
      <c r="P368" s="103">
        <v>24</v>
      </c>
      <c r="Q368" s="102"/>
      <c r="R368" s="103">
        <v>318</v>
      </c>
      <c r="S368" s="103">
        <v>0</v>
      </c>
      <c r="T368" s="102">
        <v>0</v>
      </c>
      <c r="U368" s="103">
        <v>696</v>
      </c>
      <c r="V368" s="103">
        <v>24</v>
      </c>
    </row>
    <row r="369" spans="1:22" x14ac:dyDescent="0.25">
      <c r="A369" s="104" t="s">
        <v>932</v>
      </c>
      <c r="B369" s="20" t="str">
        <f>VLOOKUP(A369,'Planning Periods'!$E$2:$N$540,10,FALSE)</f>
        <v>10/31/2013 - 10/31/2021</v>
      </c>
      <c r="C369" s="103">
        <v>2017</v>
      </c>
      <c r="D369" s="103" t="str">
        <f t="shared" si="5"/>
        <v>Citrus Heights 2017</v>
      </c>
      <c r="E369" s="103">
        <v>146</v>
      </c>
      <c r="F369" s="101">
        <v>1</v>
      </c>
      <c r="G369" s="103">
        <v>0</v>
      </c>
      <c r="H369" s="103">
        <v>1</v>
      </c>
      <c r="I369" s="102"/>
      <c r="J369" s="103">
        <v>102</v>
      </c>
      <c r="K369" s="101">
        <v>0</v>
      </c>
      <c r="L369" s="103">
        <v>0</v>
      </c>
      <c r="M369" s="103">
        <v>0</v>
      </c>
      <c r="N369" s="102"/>
      <c r="O369" s="103">
        <v>130</v>
      </c>
      <c r="P369" s="103">
        <v>0</v>
      </c>
      <c r="Q369" s="102"/>
      <c r="R369" s="103">
        <v>318</v>
      </c>
      <c r="S369" s="103">
        <v>12</v>
      </c>
      <c r="T369" s="102">
        <v>0</v>
      </c>
      <c r="U369" s="103">
        <v>696</v>
      </c>
      <c r="V369" s="103">
        <v>13</v>
      </c>
    </row>
    <row r="370" spans="1:22" x14ac:dyDescent="0.25">
      <c r="A370" s="104" t="s">
        <v>1113</v>
      </c>
      <c r="B370" s="20"/>
      <c r="C370" s="103">
        <v>2013</v>
      </c>
      <c r="D370" s="103" t="str">
        <f t="shared" si="5"/>
        <v>Claremont 2013</v>
      </c>
      <c r="E370" s="103" t="s">
        <v>1539</v>
      </c>
      <c r="F370" s="101" t="s">
        <v>1539</v>
      </c>
      <c r="G370" s="103" t="s">
        <v>1539</v>
      </c>
      <c r="H370" s="103" t="s">
        <v>1539</v>
      </c>
      <c r="I370" s="102"/>
      <c r="J370" s="103" t="s">
        <v>1539</v>
      </c>
      <c r="K370" s="101" t="s">
        <v>1539</v>
      </c>
      <c r="L370" s="103" t="s">
        <v>1539</v>
      </c>
      <c r="M370" s="103" t="s">
        <v>1539</v>
      </c>
      <c r="N370" s="102"/>
      <c r="O370" s="103" t="s">
        <v>1539</v>
      </c>
      <c r="P370" s="103" t="s">
        <v>1539</v>
      </c>
      <c r="Q370" s="102"/>
      <c r="R370" s="103" t="s">
        <v>1539</v>
      </c>
      <c r="S370" s="103" t="s">
        <v>1539</v>
      </c>
      <c r="T370" s="102" t="s">
        <v>1539</v>
      </c>
      <c r="U370" s="103" t="s">
        <v>1539</v>
      </c>
      <c r="V370" s="103" t="s">
        <v>1539</v>
      </c>
    </row>
    <row r="371" spans="1:22" x14ac:dyDescent="0.25">
      <c r="A371" s="104" t="s">
        <v>1113</v>
      </c>
      <c r="B371" s="20" t="str">
        <f>VLOOKUP(A371,'Planning Periods'!$E$2:$N$540,10,FALSE)</f>
        <v>10/15/2013 - 10/15/2021</v>
      </c>
      <c r="C371" s="103">
        <v>2014</v>
      </c>
      <c r="D371" s="103" t="str">
        <f t="shared" si="5"/>
        <v>Claremont 2014</v>
      </c>
      <c r="E371" s="103" t="s">
        <v>1539</v>
      </c>
      <c r="F371" s="101" t="s">
        <v>1539</v>
      </c>
      <c r="G371" s="103" t="s">
        <v>1539</v>
      </c>
      <c r="H371" s="103" t="s">
        <v>1539</v>
      </c>
      <c r="I371" s="102"/>
      <c r="J371" s="103" t="s">
        <v>1539</v>
      </c>
      <c r="K371" s="101" t="s">
        <v>1539</v>
      </c>
      <c r="L371" s="103" t="s">
        <v>1539</v>
      </c>
      <c r="M371" s="103" t="s">
        <v>1539</v>
      </c>
      <c r="N371" s="102"/>
      <c r="O371" s="103" t="s">
        <v>1539</v>
      </c>
      <c r="P371" s="103" t="s">
        <v>1539</v>
      </c>
      <c r="Q371" s="102"/>
      <c r="R371" s="103" t="s">
        <v>1539</v>
      </c>
      <c r="S371" s="103" t="s">
        <v>1539</v>
      </c>
      <c r="T371" s="102" t="s">
        <v>1539</v>
      </c>
      <c r="U371" s="103" t="s">
        <v>1539</v>
      </c>
      <c r="V371" s="103" t="s">
        <v>1539</v>
      </c>
    </row>
    <row r="372" spans="1:22" x14ac:dyDescent="0.25">
      <c r="A372" s="104" t="s">
        <v>1113</v>
      </c>
      <c r="B372" s="20" t="str">
        <f>VLOOKUP(A372,'Planning Periods'!$E$2:$N$540,10,FALSE)</f>
        <v>10/15/2013 - 10/15/2021</v>
      </c>
      <c r="C372" s="103">
        <v>2015</v>
      </c>
      <c r="D372" s="103" t="str">
        <f t="shared" si="5"/>
        <v>Claremont 2015</v>
      </c>
      <c r="E372" s="103" t="s">
        <v>1539</v>
      </c>
      <c r="F372" s="101" t="s">
        <v>1539</v>
      </c>
      <c r="G372" s="103" t="s">
        <v>1539</v>
      </c>
      <c r="H372" s="103" t="s">
        <v>1539</v>
      </c>
      <c r="I372" s="102"/>
      <c r="J372" s="103" t="s">
        <v>1539</v>
      </c>
      <c r="K372" s="101" t="s">
        <v>1539</v>
      </c>
      <c r="L372" s="103" t="s">
        <v>1539</v>
      </c>
      <c r="M372" s="103" t="s">
        <v>1539</v>
      </c>
      <c r="N372" s="102"/>
      <c r="O372" s="103" t="s">
        <v>1539</v>
      </c>
      <c r="P372" s="103" t="s">
        <v>1539</v>
      </c>
      <c r="Q372" s="102"/>
      <c r="R372" s="103" t="s">
        <v>1539</v>
      </c>
      <c r="S372" s="103" t="s">
        <v>1539</v>
      </c>
      <c r="T372" s="102" t="s">
        <v>1539</v>
      </c>
      <c r="U372" s="103" t="s">
        <v>1539</v>
      </c>
      <c r="V372" s="103" t="s">
        <v>1539</v>
      </c>
    </row>
    <row r="373" spans="1:22" x14ac:dyDescent="0.25">
      <c r="A373" s="104" t="s">
        <v>1113</v>
      </c>
      <c r="B373" s="20" t="str">
        <f>VLOOKUP(A373,'Planning Periods'!$E$2:$N$540,10,FALSE)</f>
        <v>10/15/2013 - 10/15/2021</v>
      </c>
      <c r="C373" s="103">
        <v>2016</v>
      </c>
      <c r="D373" s="103" t="str">
        <f t="shared" si="5"/>
        <v>Claremont 2016</v>
      </c>
      <c r="E373" s="103" t="s">
        <v>1539</v>
      </c>
      <c r="F373" s="101" t="s">
        <v>1539</v>
      </c>
      <c r="G373" s="103" t="s">
        <v>1539</v>
      </c>
      <c r="H373" s="103" t="s">
        <v>1539</v>
      </c>
      <c r="I373" s="102"/>
      <c r="J373" s="103" t="s">
        <v>1539</v>
      </c>
      <c r="K373" s="101" t="s">
        <v>1539</v>
      </c>
      <c r="L373" s="103" t="s">
        <v>1539</v>
      </c>
      <c r="M373" s="103" t="s">
        <v>1539</v>
      </c>
      <c r="N373" s="102"/>
      <c r="O373" s="103" t="s">
        <v>1539</v>
      </c>
      <c r="P373" s="103" t="s">
        <v>1539</v>
      </c>
      <c r="Q373" s="102"/>
      <c r="R373" s="103" t="s">
        <v>1539</v>
      </c>
      <c r="S373" s="103" t="s">
        <v>1539</v>
      </c>
      <c r="T373" s="102" t="s">
        <v>1539</v>
      </c>
      <c r="U373" s="103" t="s">
        <v>1539</v>
      </c>
      <c r="V373" s="103" t="s">
        <v>1539</v>
      </c>
    </row>
    <row r="374" spans="1:22" x14ac:dyDescent="0.25">
      <c r="A374" s="104" t="s">
        <v>1113</v>
      </c>
      <c r="B374" s="20" t="str">
        <f>VLOOKUP(A374,'Planning Periods'!$E$2:$N$540,10,FALSE)</f>
        <v>10/15/2013 - 10/15/2021</v>
      </c>
      <c r="C374" s="103">
        <v>2017</v>
      </c>
      <c r="D374" s="103" t="str">
        <f t="shared" si="5"/>
        <v>Claremont 2017</v>
      </c>
      <c r="E374" s="103">
        <v>98</v>
      </c>
      <c r="F374" s="101">
        <v>0</v>
      </c>
      <c r="G374" s="103">
        <v>0</v>
      </c>
      <c r="H374" s="103">
        <v>0</v>
      </c>
      <c r="I374" s="102"/>
      <c r="J374" s="103">
        <v>59</v>
      </c>
      <c r="K374" s="101">
        <v>0</v>
      </c>
      <c r="L374" s="103">
        <v>0</v>
      </c>
      <c r="M374" s="103">
        <v>0</v>
      </c>
      <c r="N374" s="102"/>
      <c r="O374" s="103">
        <v>64</v>
      </c>
      <c r="P374" s="103">
        <v>16</v>
      </c>
      <c r="Q374" s="102"/>
      <c r="R374" s="103">
        <v>152</v>
      </c>
      <c r="S374" s="103">
        <v>316</v>
      </c>
      <c r="T374" s="102">
        <v>0</v>
      </c>
      <c r="U374" s="103">
        <v>373</v>
      </c>
      <c r="V374" s="103">
        <v>332</v>
      </c>
    </row>
    <row r="375" spans="1:22" x14ac:dyDescent="0.25">
      <c r="A375" s="104" t="s">
        <v>1208</v>
      </c>
      <c r="B375" s="20" t="str">
        <f>VLOOKUP(A375,'Planning Periods'!$E$2:$N$540,10,FALSE)</f>
        <v>01/31/2015 - 01/31/2023</v>
      </c>
      <c r="C375" s="103">
        <v>2014</v>
      </c>
      <c r="D375" s="103" t="str">
        <f t="shared" si="5"/>
        <v>Clayton 2014</v>
      </c>
      <c r="E375" s="103" t="s">
        <v>1539</v>
      </c>
      <c r="F375" s="101" t="s">
        <v>1539</v>
      </c>
      <c r="G375" s="103" t="s">
        <v>1539</v>
      </c>
      <c r="H375" s="103" t="s">
        <v>1539</v>
      </c>
      <c r="I375" s="102"/>
      <c r="J375" s="103" t="s">
        <v>1539</v>
      </c>
      <c r="K375" s="101" t="s">
        <v>1539</v>
      </c>
      <c r="L375" s="103" t="s">
        <v>1539</v>
      </c>
      <c r="M375" s="103" t="s">
        <v>1539</v>
      </c>
      <c r="N375" s="102"/>
      <c r="O375" s="103" t="s">
        <v>1539</v>
      </c>
      <c r="P375" s="103" t="s">
        <v>1539</v>
      </c>
      <c r="Q375" s="102"/>
      <c r="R375" s="103" t="s">
        <v>1539</v>
      </c>
      <c r="S375" s="103" t="s">
        <v>1539</v>
      </c>
      <c r="T375" s="102" t="s">
        <v>1539</v>
      </c>
      <c r="U375" s="103" t="s">
        <v>1539</v>
      </c>
      <c r="V375" s="103" t="s">
        <v>1539</v>
      </c>
    </row>
    <row r="376" spans="1:22" x14ac:dyDescent="0.25">
      <c r="A376" s="104" t="s">
        <v>1208</v>
      </c>
      <c r="B376" s="20" t="str">
        <f>VLOOKUP(A376,'Planning Periods'!$E$2:$N$540,10,FALSE)</f>
        <v>01/31/2015 - 01/31/2023</v>
      </c>
      <c r="C376" s="103">
        <v>2015</v>
      </c>
      <c r="D376" s="103" t="str">
        <f t="shared" si="5"/>
        <v>Clayton 2015</v>
      </c>
      <c r="E376" s="103">
        <v>51</v>
      </c>
      <c r="F376" s="101">
        <v>0</v>
      </c>
      <c r="G376" s="103">
        <v>0</v>
      </c>
      <c r="H376" s="103">
        <v>0</v>
      </c>
      <c r="I376" s="102"/>
      <c r="J376" s="103">
        <v>25</v>
      </c>
      <c r="K376" s="101">
        <v>0</v>
      </c>
      <c r="L376" s="103">
        <v>0</v>
      </c>
      <c r="M376" s="103">
        <v>0</v>
      </c>
      <c r="N376" s="102"/>
      <c r="O376" s="103">
        <v>31</v>
      </c>
      <c r="P376" s="103">
        <v>0</v>
      </c>
      <c r="Q376" s="102"/>
      <c r="R376" s="103">
        <v>34</v>
      </c>
      <c r="S376" s="103">
        <v>0</v>
      </c>
      <c r="T376" s="102">
        <v>0</v>
      </c>
      <c r="U376" s="103">
        <v>141</v>
      </c>
      <c r="V376" s="103">
        <v>0</v>
      </c>
    </row>
    <row r="377" spans="1:22" x14ac:dyDescent="0.25">
      <c r="A377" s="104" t="s">
        <v>1208</v>
      </c>
      <c r="B377" s="20" t="str">
        <f>VLOOKUP(A377,'Planning Periods'!$E$2:$N$540,10,FALSE)</f>
        <v>01/31/2015 - 01/31/2023</v>
      </c>
      <c r="C377" s="103">
        <v>2016</v>
      </c>
      <c r="D377" s="103" t="str">
        <f t="shared" si="5"/>
        <v>Clayton 2016</v>
      </c>
      <c r="E377" s="103">
        <v>51</v>
      </c>
      <c r="F377" s="101">
        <v>0</v>
      </c>
      <c r="G377" s="103">
        <v>0</v>
      </c>
      <c r="H377" s="103">
        <v>0</v>
      </c>
      <c r="I377" s="102"/>
      <c r="J377" s="103">
        <v>25</v>
      </c>
      <c r="K377" s="101">
        <v>1</v>
      </c>
      <c r="L377" s="103">
        <v>0</v>
      </c>
      <c r="M377" s="103">
        <v>1</v>
      </c>
      <c r="N377" s="102"/>
      <c r="O377" s="103">
        <v>31</v>
      </c>
      <c r="P377" s="103">
        <v>0</v>
      </c>
      <c r="Q377" s="102"/>
      <c r="R377" s="103">
        <v>34</v>
      </c>
      <c r="S377" s="103">
        <v>0</v>
      </c>
      <c r="T377" s="102">
        <v>1</v>
      </c>
      <c r="U377" s="103">
        <v>141</v>
      </c>
      <c r="V377" s="103">
        <v>1</v>
      </c>
    </row>
    <row r="378" spans="1:22" x14ac:dyDescent="0.25">
      <c r="A378" s="104" t="s">
        <v>1208</v>
      </c>
      <c r="B378" s="20" t="str">
        <f>VLOOKUP(A378,'Planning Periods'!$E$2:$N$540,10,FALSE)</f>
        <v>01/31/2015 - 01/31/2023</v>
      </c>
      <c r="C378" s="103">
        <v>2017</v>
      </c>
      <c r="D378" s="103" t="str">
        <f t="shared" si="5"/>
        <v>Clayton 2017</v>
      </c>
      <c r="E378" s="103">
        <v>51</v>
      </c>
      <c r="F378" s="101">
        <v>0</v>
      </c>
      <c r="G378" s="103">
        <v>0</v>
      </c>
      <c r="H378" s="103">
        <v>0</v>
      </c>
      <c r="I378" s="102"/>
      <c r="J378" s="103">
        <v>25</v>
      </c>
      <c r="K378" s="101">
        <v>1</v>
      </c>
      <c r="L378" s="103">
        <v>0</v>
      </c>
      <c r="M378" s="103">
        <v>1</v>
      </c>
      <c r="N378" s="102"/>
      <c r="O378" s="103">
        <v>31</v>
      </c>
      <c r="P378" s="103">
        <v>0</v>
      </c>
      <c r="Q378" s="102"/>
      <c r="R378" s="103">
        <v>34</v>
      </c>
      <c r="S378" s="103">
        <v>8</v>
      </c>
      <c r="T378" s="102">
        <v>1</v>
      </c>
      <c r="U378" s="103">
        <v>141</v>
      </c>
      <c r="V378" s="103">
        <v>9</v>
      </c>
    </row>
    <row r="379" spans="1:22" x14ac:dyDescent="0.25">
      <c r="A379" s="104" t="s">
        <v>1134</v>
      </c>
      <c r="B379" s="20" t="str">
        <f>VLOOKUP(A379,'Planning Periods'!$E$2:$N$540,10,FALSE)</f>
        <v>06/30/2014 - 06/30/2019</v>
      </c>
      <c r="C379" s="103">
        <v>2014</v>
      </c>
      <c r="D379" s="103" t="str">
        <f t="shared" si="5"/>
        <v>Clearlake 2014</v>
      </c>
      <c r="E379" s="103" t="s">
        <v>1539</v>
      </c>
      <c r="F379" s="101" t="s">
        <v>1539</v>
      </c>
      <c r="G379" s="103" t="s">
        <v>1539</v>
      </c>
      <c r="H379" s="103" t="s">
        <v>1539</v>
      </c>
      <c r="I379" s="102"/>
      <c r="J379" s="103" t="s">
        <v>1539</v>
      </c>
      <c r="K379" s="101" t="s">
        <v>1539</v>
      </c>
      <c r="L379" s="103" t="s">
        <v>1539</v>
      </c>
      <c r="M379" s="103" t="s">
        <v>1539</v>
      </c>
      <c r="N379" s="102"/>
      <c r="O379" s="103" t="s">
        <v>1539</v>
      </c>
      <c r="P379" s="103" t="s">
        <v>1539</v>
      </c>
      <c r="Q379" s="102"/>
      <c r="R379" s="103" t="s">
        <v>1539</v>
      </c>
      <c r="S379" s="103" t="s">
        <v>1539</v>
      </c>
      <c r="T379" s="102" t="s">
        <v>1539</v>
      </c>
      <c r="U379" s="103" t="s">
        <v>1539</v>
      </c>
      <c r="V379" s="103" t="s">
        <v>1539</v>
      </c>
    </row>
    <row r="380" spans="1:22" x14ac:dyDescent="0.25">
      <c r="A380" s="104" t="s">
        <v>1134</v>
      </c>
      <c r="B380" s="20" t="str">
        <f>VLOOKUP(A380,'Planning Periods'!$E$2:$N$540,10,FALSE)</f>
        <v>06/30/2014 - 06/30/2019</v>
      </c>
      <c r="C380" s="103">
        <v>2015</v>
      </c>
      <c r="D380" s="103" t="str">
        <f t="shared" si="5"/>
        <v>Clearlake 2015</v>
      </c>
      <c r="E380" s="103">
        <v>108</v>
      </c>
      <c r="F380" s="101">
        <v>1</v>
      </c>
      <c r="G380" s="103">
        <v>1</v>
      </c>
      <c r="H380" s="103">
        <v>0</v>
      </c>
      <c r="I380" s="102"/>
      <c r="J380" s="103">
        <v>67</v>
      </c>
      <c r="K380" s="101">
        <v>0</v>
      </c>
      <c r="L380" s="103">
        <v>0</v>
      </c>
      <c r="M380" s="103">
        <v>0</v>
      </c>
      <c r="N380" s="102"/>
      <c r="O380" s="103">
        <v>87</v>
      </c>
      <c r="P380" s="103">
        <v>0</v>
      </c>
      <c r="Q380" s="102"/>
      <c r="R380" s="103">
        <v>205</v>
      </c>
      <c r="S380" s="103">
        <v>1</v>
      </c>
      <c r="T380" s="102">
        <v>0</v>
      </c>
      <c r="U380" s="103">
        <v>467</v>
      </c>
      <c r="V380" s="103">
        <v>2</v>
      </c>
    </row>
    <row r="381" spans="1:22" x14ac:dyDescent="0.25">
      <c r="A381" s="104" t="s">
        <v>1134</v>
      </c>
      <c r="B381" s="20" t="str">
        <f>VLOOKUP(A381,'Planning Periods'!$E$2:$N$540,10,FALSE)</f>
        <v>06/30/2014 - 06/30/2019</v>
      </c>
      <c r="C381" s="103">
        <v>2016</v>
      </c>
      <c r="D381" s="103" t="str">
        <f t="shared" si="5"/>
        <v>Clearlake 2016</v>
      </c>
      <c r="E381" s="103">
        <v>108</v>
      </c>
      <c r="F381" s="101">
        <v>0</v>
      </c>
      <c r="G381" s="103">
        <v>0</v>
      </c>
      <c r="H381" s="103">
        <v>0</v>
      </c>
      <c r="I381" s="102"/>
      <c r="J381" s="103">
        <v>67</v>
      </c>
      <c r="K381" s="101">
        <v>0</v>
      </c>
      <c r="L381" s="103">
        <v>0</v>
      </c>
      <c r="M381" s="103">
        <v>0</v>
      </c>
      <c r="N381" s="102"/>
      <c r="O381" s="103">
        <v>87</v>
      </c>
      <c r="P381" s="103">
        <v>1</v>
      </c>
      <c r="Q381" s="102"/>
      <c r="R381" s="103">
        <v>205</v>
      </c>
      <c r="S381" s="103">
        <v>0</v>
      </c>
      <c r="T381" s="102">
        <v>0</v>
      </c>
      <c r="U381" s="103">
        <v>467</v>
      </c>
      <c r="V381" s="103">
        <v>1</v>
      </c>
    </row>
    <row r="382" spans="1:22" x14ac:dyDescent="0.25">
      <c r="A382" s="104" t="s">
        <v>1134</v>
      </c>
      <c r="B382" s="20" t="str">
        <f>VLOOKUP(A382,'Planning Periods'!$E$2:$N$540,10,FALSE)</f>
        <v>06/30/2014 - 06/30/2019</v>
      </c>
      <c r="C382" s="103">
        <v>2017</v>
      </c>
      <c r="D382" s="103" t="str">
        <f t="shared" si="5"/>
        <v>Clearlake 2017</v>
      </c>
      <c r="E382" s="103">
        <v>108</v>
      </c>
      <c r="F382" s="101">
        <v>1</v>
      </c>
      <c r="G382" s="103">
        <v>0</v>
      </c>
      <c r="H382" s="103">
        <v>1</v>
      </c>
      <c r="I382" s="102"/>
      <c r="J382" s="103">
        <v>67</v>
      </c>
      <c r="K382" s="101">
        <v>1</v>
      </c>
      <c r="L382" s="103">
        <v>0</v>
      </c>
      <c r="M382" s="103">
        <v>1</v>
      </c>
      <c r="N382" s="102"/>
      <c r="O382" s="103">
        <v>87</v>
      </c>
      <c r="P382" s="103">
        <v>0</v>
      </c>
      <c r="Q382" s="102"/>
      <c r="R382" s="103">
        <v>205</v>
      </c>
      <c r="S382" s="103">
        <v>0</v>
      </c>
      <c r="T382" s="102">
        <v>1</v>
      </c>
      <c r="U382" s="103">
        <v>467</v>
      </c>
      <c r="V382" s="103">
        <v>2</v>
      </c>
    </row>
    <row r="383" spans="1:22" x14ac:dyDescent="0.25">
      <c r="A383" s="104" t="s">
        <v>801</v>
      </c>
      <c r="B383" s="20" t="str">
        <f>VLOOKUP(A383,'Planning Periods'!$E$2:$N$540,10,FALSE)</f>
        <v>01/31/2015 - 01/31/2023</v>
      </c>
      <c r="C383" s="103">
        <v>2014</v>
      </c>
      <c r="D383" s="103" t="str">
        <f t="shared" si="5"/>
        <v>Cloverdale 2014</v>
      </c>
      <c r="E383" s="103">
        <v>39</v>
      </c>
      <c r="F383" s="101">
        <v>0</v>
      </c>
      <c r="G383" s="103">
        <v>0</v>
      </c>
      <c r="H383" s="103">
        <v>0</v>
      </c>
      <c r="I383" s="102"/>
      <c r="J383" s="103">
        <v>29</v>
      </c>
      <c r="K383" s="101">
        <v>0</v>
      </c>
      <c r="L383" s="103">
        <v>0</v>
      </c>
      <c r="M383" s="103">
        <v>0</v>
      </c>
      <c r="N383" s="102"/>
      <c r="O383" s="103">
        <v>31</v>
      </c>
      <c r="P383" s="103">
        <v>0</v>
      </c>
      <c r="Q383" s="102"/>
      <c r="R383" s="103">
        <v>112</v>
      </c>
      <c r="S383" s="103">
        <v>0</v>
      </c>
      <c r="T383" s="102">
        <v>0</v>
      </c>
      <c r="U383" s="103">
        <v>211</v>
      </c>
      <c r="V383" s="103">
        <v>0</v>
      </c>
    </row>
    <row r="384" spans="1:22" x14ac:dyDescent="0.25">
      <c r="A384" s="104" t="s">
        <v>801</v>
      </c>
      <c r="B384" s="20" t="str">
        <f>VLOOKUP(A384,'Planning Periods'!$E$2:$N$540,10,FALSE)</f>
        <v>01/31/2015 - 01/31/2023</v>
      </c>
      <c r="C384" s="103">
        <v>2015</v>
      </c>
      <c r="D384" s="103" t="str">
        <f t="shared" si="5"/>
        <v>Cloverdale 2015</v>
      </c>
      <c r="E384" s="103">
        <v>39</v>
      </c>
      <c r="F384" s="101">
        <v>25</v>
      </c>
      <c r="G384" s="103">
        <v>25</v>
      </c>
      <c r="H384" s="103">
        <v>0</v>
      </c>
      <c r="I384" s="102"/>
      <c r="J384" s="103">
        <v>29</v>
      </c>
      <c r="K384" s="101">
        <v>7</v>
      </c>
      <c r="L384" s="103">
        <v>7</v>
      </c>
      <c r="M384" s="103">
        <v>0</v>
      </c>
      <c r="N384" s="102"/>
      <c r="O384" s="103">
        <v>31</v>
      </c>
      <c r="P384" s="103">
        <v>0</v>
      </c>
      <c r="Q384" s="102"/>
      <c r="R384" s="103">
        <v>112</v>
      </c>
      <c r="S384" s="103">
        <v>0</v>
      </c>
      <c r="T384" s="102">
        <v>0</v>
      </c>
      <c r="U384" s="103">
        <v>211</v>
      </c>
      <c r="V384" s="103">
        <v>32</v>
      </c>
    </row>
    <row r="385" spans="1:22" x14ac:dyDescent="0.25">
      <c r="A385" s="104" t="s">
        <v>801</v>
      </c>
      <c r="B385" s="20" t="str">
        <f>VLOOKUP(A385,'Planning Periods'!$E$2:$N$540,10,FALSE)</f>
        <v>01/31/2015 - 01/31/2023</v>
      </c>
      <c r="C385" s="103">
        <v>2016</v>
      </c>
      <c r="D385" s="103" t="str">
        <f t="shared" si="5"/>
        <v>Cloverdale 2016</v>
      </c>
      <c r="E385" s="103">
        <v>39</v>
      </c>
      <c r="F385" s="101">
        <v>0</v>
      </c>
      <c r="G385" s="103">
        <v>0</v>
      </c>
      <c r="H385" s="103">
        <v>0</v>
      </c>
      <c r="I385" s="102"/>
      <c r="J385" s="103">
        <v>29</v>
      </c>
      <c r="K385" s="101">
        <v>0</v>
      </c>
      <c r="L385" s="103">
        <v>0</v>
      </c>
      <c r="M385" s="103">
        <v>0</v>
      </c>
      <c r="N385" s="102"/>
      <c r="O385" s="103">
        <v>31</v>
      </c>
      <c r="P385" s="103">
        <v>2</v>
      </c>
      <c r="Q385" s="102"/>
      <c r="R385" s="103">
        <v>112</v>
      </c>
      <c r="S385" s="103">
        <v>13</v>
      </c>
      <c r="T385" s="102">
        <v>0</v>
      </c>
      <c r="U385" s="103">
        <v>211</v>
      </c>
      <c r="V385" s="103">
        <v>15</v>
      </c>
    </row>
    <row r="386" spans="1:22" x14ac:dyDescent="0.25">
      <c r="A386" s="104" t="s">
        <v>801</v>
      </c>
      <c r="B386" s="20" t="str">
        <f>VLOOKUP(A386,'Planning Periods'!$E$2:$N$540,10,FALSE)</f>
        <v>01/31/2015 - 01/31/2023</v>
      </c>
      <c r="C386" s="103">
        <v>2017</v>
      </c>
      <c r="D386" s="103" t="str">
        <f t="shared" si="5"/>
        <v>Cloverdale 2017</v>
      </c>
      <c r="E386" s="103">
        <v>39</v>
      </c>
      <c r="F386" s="101">
        <v>0</v>
      </c>
      <c r="G386" s="103">
        <v>0</v>
      </c>
      <c r="H386" s="103">
        <v>0</v>
      </c>
      <c r="I386" s="102"/>
      <c r="J386" s="103">
        <v>29</v>
      </c>
      <c r="K386" s="101">
        <v>0</v>
      </c>
      <c r="L386" s="103">
        <v>0</v>
      </c>
      <c r="M386" s="103">
        <v>0</v>
      </c>
      <c r="N386" s="102"/>
      <c r="O386" s="103">
        <v>31</v>
      </c>
      <c r="P386" s="103">
        <v>3</v>
      </c>
      <c r="Q386" s="102"/>
      <c r="R386" s="103">
        <v>112</v>
      </c>
      <c r="S386" s="103">
        <v>22</v>
      </c>
      <c r="T386" s="102">
        <v>0</v>
      </c>
      <c r="U386" s="103">
        <v>211</v>
      </c>
      <c r="V386" s="103">
        <v>25</v>
      </c>
    </row>
    <row r="387" spans="1:22" x14ac:dyDescent="0.25">
      <c r="A387" s="104" t="s">
        <v>1186</v>
      </c>
      <c r="B387" s="20" t="str">
        <f>VLOOKUP(A387,'Planning Periods'!$E$2:$N$540,10,FALSE)</f>
        <v>12/31/2015 - 12/31/2023</v>
      </c>
      <c r="C387" s="103">
        <v>2013</v>
      </c>
      <c r="D387" s="103" t="str">
        <f t="shared" si="5"/>
        <v>Clovis 2013</v>
      </c>
      <c r="E387" s="103" t="s">
        <v>1539</v>
      </c>
      <c r="F387" s="101" t="s">
        <v>1539</v>
      </c>
      <c r="G387" s="103" t="s">
        <v>1539</v>
      </c>
      <c r="H387" s="103" t="s">
        <v>1539</v>
      </c>
      <c r="I387" s="102"/>
      <c r="J387" s="103" t="s">
        <v>1539</v>
      </c>
      <c r="K387" s="101" t="s">
        <v>1539</v>
      </c>
      <c r="L387" s="103" t="s">
        <v>1539</v>
      </c>
      <c r="M387" s="103" t="s">
        <v>1539</v>
      </c>
      <c r="N387" s="102"/>
      <c r="O387" s="103" t="s">
        <v>1539</v>
      </c>
      <c r="P387" s="103" t="s">
        <v>1539</v>
      </c>
      <c r="Q387" s="102"/>
      <c r="R387" s="103" t="s">
        <v>1539</v>
      </c>
      <c r="S387" s="103" t="s">
        <v>1539</v>
      </c>
      <c r="T387" s="102" t="s">
        <v>1539</v>
      </c>
      <c r="U387" s="103" t="s">
        <v>1539</v>
      </c>
      <c r="V387" s="103" t="s">
        <v>1539</v>
      </c>
    </row>
    <row r="388" spans="1:22" x14ac:dyDescent="0.25">
      <c r="A388" s="104" t="s">
        <v>1186</v>
      </c>
      <c r="B388" s="20" t="str">
        <f>VLOOKUP(A388,'Planning Periods'!$E$2:$N$540,10,FALSE)</f>
        <v>12/31/2015 - 12/31/2023</v>
      </c>
      <c r="C388" s="103">
        <v>2014</v>
      </c>
      <c r="D388" s="103" t="str">
        <f>CONCATENATE(A388," ",C388)</f>
        <v>Clovis 2014</v>
      </c>
      <c r="E388" s="103" t="s">
        <v>1539</v>
      </c>
      <c r="F388" s="101" t="s">
        <v>1539</v>
      </c>
      <c r="G388" s="103" t="s">
        <v>1539</v>
      </c>
      <c r="H388" s="103" t="s">
        <v>1539</v>
      </c>
      <c r="I388" s="102"/>
      <c r="J388" s="103" t="s">
        <v>1539</v>
      </c>
      <c r="K388" s="101" t="s">
        <v>1539</v>
      </c>
      <c r="L388" s="103" t="s">
        <v>1539</v>
      </c>
      <c r="M388" s="103" t="s">
        <v>1539</v>
      </c>
      <c r="N388" s="102"/>
      <c r="O388" s="103" t="s">
        <v>1539</v>
      </c>
      <c r="P388" s="103" t="s">
        <v>1539</v>
      </c>
      <c r="Q388" s="102"/>
      <c r="R388" s="103" t="s">
        <v>1539</v>
      </c>
      <c r="S388" s="103" t="s">
        <v>1539</v>
      </c>
      <c r="T388" s="102" t="s">
        <v>1539</v>
      </c>
      <c r="U388" s="103" t="s">
        <v>1539</v>
      </c>
      <c r="V388" s="103" t="s">
        <v>1539</v>
      </c>
    </row>
    <row r="389" spans="1:22" x14ac:dyDescent="0.25">
      <c r="A389" s="104" t="s">
        <v>1186</v>
      </c>
      <c r="B389" s="20" t="str">
        <f>VLOOKUP(A389,'Planning Periods'!$E$2:$N$540,10,FALSE)</f>
        <v>12/31/2015 - 12/31/2023</v>
      </c>
      <c r="C389" s="103">
        <v>2015</v>
      </c>
      <c r="D389" s="103" t="str">
        <f t="shared" si="5"/>
        <v>Clovis 2015</v>
      </c>
      <c r="E389" s="103">
        <v>2321</v>
      </c>
      <c r="F389" s="101">
        <v>0</v>
      </c>
      <c r="G389" s="103">
        <v>0</v>
      </c>
      <c r="H389" s="103">
        <v>0</v>
      </c>
      <c r="I389" s="102"/>
      <c r="J389" s="103">
        <v>1145</v>
      </c>
      <c r="K389" s="101">
        <v>0</v>
      </c>
      <c r="L389" s="103">
        <v>0</v>
      </c>
      <c r="M389" s="103">
        <v>0</v>
      </c>
      <c r="N389" s="102"/>
      <c r="O389" s="103">
        <v>1018</v>
      </c>
      <c r="P389" s="103">
        <v>456</v>
      </c>
      <c r="Q389" s="102"/>
      <c r="R389" s="103">
        <v>1844</v>
      </c>
      <c r="S389" s="103">
        <v>1296</v>
      </c>
      <c r="T389" s="102">
        <v>0</v>
      </c>
      <c r="U389" s="103">
        <v>6328</v>
      </c>
      <c r="V389" s="103">
        <v>1752</v>
      </c>
    </row>
    <row r="390" spans="1:22" x14ac:dyDescent="0.25">
      <c r="A390" s="104" t="s">
        <v>1186</v>
      </c>
      <c r="B390" s="20" t="str">
        <f>VLOOKUP(A390,'Planning Periods'!$E$2:$N$540,10,FALSE)</f>
        <v>12/31/2015 - 12/31/2023</v>
      </c>
      <c r="C390" s="103">
        <v>2016</v>
      </c>
      <c r="D390" s="103" t="str">
        <f t="shared" si="5"/>
        <v>Clovis 2016</v>
      </c>
      <c r="E390" s="103">
        <v>2321</v>
      </c>
      <c r="F390" s="101">
        <v>0</v>
      </c>
      <c r="G390" s="103">
        <v>0</v>
      </c>
      <c r="H390" s="103">
        <v>0</v>
      </c>
      <c r="I390" s="102"/>
      <c r="J390" s="103">
        <v>1145</v>
      </c>
      <c r="K390" s="101">
        <v>5</v>
      </c>
      <c r="L390" s="103">
        <v>5</v>
      </c>
      <c r="M390" s="103">
        <v>0</v>
      </c>
      <c r="N390" s="102"/>
      <c r="O390" s="103">
        <v>1018</v>
      </c>
      <c r="P390" s="103">
        <v>395</v>
      </c>
      <c r="Q390" s="102"/>
      <c r="R390" s="103">
        <v>1844</v>
      </c>
      <c r="S390" s="103">
        <v>689</v>
      </c>
      <c r="T390" s="102">
        <v>0</v>
      </c>
      <c r="U390" s="103">
        <v>6328</v>
      </c>
      <c r="V390" s="103">
        <v>1089</v>
      </c>
    </row>
    <row r="391" spans="1:22" x14ac:dyDescent="0.25">
      <c r="A391" s="104" t="s">
        <v>1186</v>
      </c>
      <c r="B391" s="20" t="str">
        <f>VLOOKUP(A391,'Planning Periods'!$E$2:$N$540,10,FALSE)</f>
        <v>12/31/2015 - 12/31/2023</v>
      </c>
      <c r="C391" s="103">
        <v>2017</v>
      </c>
      <c r="D391" s="103" t="str">
        <f t="shared" si="5"/>
        <v>Clovis 2017</v>
      </c>
      <c r="E391" s="103">
        <v>2321</v>
      </c>
      <c r="F391" s="101">
        <v>0</v>
      </c>
      <c r="G391" s="103">
        <v>0</v>
      </c>
      <c r="H391" s="103">
        <v>0</v>
      </c>
      <c r="I391" s="102"/>
      <c r="J391" s="103">
        <v>1145</v>
      </c>
      <c r="K391" s="101">
        <v>20</v>
      </c>
      <c r="L391" s="103">
        <v>20</v>
      </c>
      <c r="M391" s="103">
        <v>0</v>
      </c>
      <c r="N391" s="102"/>
      <c r="O391" s="103">
        <v>1018</v>
      </c>
      <c r="P391" s="103">
        <v>480</v>
      </c>
      <c r="Q391" s="102"/>
      <c r="R391" s="103">
        <v>1844</v>
      </c>
      <c r="S391" s="103">
        <v>542</v>
      </c>
      <c r="T391" s="102">
        <v>0</v>
      </c>
      <c r="U391" s="103">
        <v>6328</v>
      </c>
      <c r="V391" s="103">
        <v>1042</v>
      </c>
    </row>
    <row r="392" spans="1:22" x14ac:dyDescent="0.25">
      <c r="A392" s="104" t="s">
        <v>951</v>
      </c>
      <c r="B392" s="20"/>
      <c r="C392" s="103">
        <v>2013</v>
      </c>
      <c r="D392" s="103" t="str">
        <f t="shared" si="5"/>
        <v>Coachella 2013</v>
      </c>
      <c r="E392" s="103" t="s">
        <v>1539</v>
      </c>
      <c r="F392" s="101" t="s">
        <v>1539</v>
      </c>
      <c r="G392" s="103" t="s">
        <v>1539</v>
      </c>
      <c r="H392" s="103" t="s">
        <v>1539</v>
      </c>
      <c r="I392" s="102"/>
      <c r="J392" s="103" t="s">
        <v>1539</v>
      </c>
      <c r="K392" s="101" t="s">
        <v>1539</v>
      </c>
      <c r="L392" s="103" t="s">
        <v>1539</v>
      </c>
      <c r="M392" s="103" t="s">
        <v>1539</v>
      </c>
      <c r="N392" s="102"/>
      <c r="O392" s="103" t="s">
        <v>1539</v>
      </c>
      <c r="P392" s="103" t="s">
        <v>1539</v>
      </c>
      <c r="Q392" s="102"/>
      <c r="R392" s="103" t="s">
        <v>1539</v>
      </c>
      <c r="S392" s="103" t="s">
        <v>1539</v>
      </c>
      <c r="T392" s="102" t="s">
        <v>1539</v>
      </c>
      <c r="U392" s="103" t="s">
        <v>1539</v>
      </c>
      <c r="V392" s="103" t="s">
        <v>1539</v>
      </c>
    </row>
    <row r="393" spans="1:22" x14ac:dyDescent="0.25">
      <c r="A393" s="104" t="s">
        <v>951</v>
      </c>
      <c r="B393" s="20" t="str">
        <f>VLOOKUP(A393,'Planning Periods'!$E$2:$N$540,10,FALSE)</f>
        <v>10/15/2013 - 10/15/2021</v>
      </c>
      <c r="C393" s="103">
        <v>2014</v>
      </c>
      <c r="D393" s="103" t="str">
        <f t="shared" si="5"/>
        <v>Coachella 2014</v>
      </c>
      <c r="E393" s="103">
        <v>1555</v>
      </c>
      <c r="F393" s="101">
        <v>52</v>
      </c>
      <c r="G393" s="103">
        <v>52</v>
      </c>
      <c r="H393" s="103">
        <v>0</v>
      </c>
      <c r="I393" s="102"/>
      <c r="J393" s="103">
        <v>1059</v>
      </c>
      <c r="K393" s="101">
        <v>32</v>
      </c>
      <c r="L393" s="103">
        <v>32</v>
      </c>
      <c r="M393" s="103">
        <v>0</v>
      </c>
      <c r="N393" s="102"/>
      <c r="O393" s="103">
        <v>1212</v>
      </c>
      <c r="P393" s="103">
        <v>0</v>
      </c>
      <c r="Q393" s="102"/>
      <c r="R393" s="103">
        <v>2945</v>
      </c>
      <c r="S393" s="103">
        <v>64</v>
      </c>
      <c r="T393" s="102">
        <v>0</v>
      </c>
      <c r="U393" s="103">
        <v>6771</v>
      </c>
      <c r="V393" s="103">
        <v>148</v>
      </c>
    </row>
    <row r="394" spans="1:22" x14ac:dyDescent="0.25">
      <c r="A394" s="104" t="s">
        <v>951</v>
      </c>
      <c r="B394" s="20" t="str">
        <f>VLOOKUP(A394,'Planning Periods'!$E$2:$N$540,10,FALSE)</f>
        <v>10/15/2013 - 10/15/2021</v>
      </c>
      <c r="C394" s="103">
        <v>2015</v>
      </c>
      <c r="D394" s="103" t="str">
        <f t="shared" si="5"/>
        <v>Coachella 2015</v>
      </c>
      <c r="E394" s="103">
        <v>1555</v>
      </c>
      <c r="F394" s="101">
        <v>0</v>
      </c>
      <c r="G394" s="103">
        <v>0</v>
      </c>
      <c r="H394" s="103">
        <v>0</v>
      </c>
      <c r="I394" s="102"/>
      <c r="J394" s="103">
        <v>1059</v>
      </c>
      <c r="K394" s="101">
        <v>0</v>
      </c>
      <c r="L394" s="103">
        <v>0</v>
      </c>
      <c r="M394" s="103">
        <v>0</v>
      </c>
      <c r="N394" s="102"/>
      <c r="O394" s="103">
        <v>1212</v>
      </c>
      <c r="P394" s="103">
        <v>0</v>
      </c>
      <c r="Q394" s="102"/>
      <c r="R394" s="103">
        <v>2945</v>
      </c>
      <c r="S394" s="103">
        <v>24</v>
      </c>
      <c r="T394" s="102">
        <v>0</v>
      </c>
      <c r="U394" s="103">
        <v>6771</v>
      </c>
      <c r="V394" s="103">
        <v>24</v>
      </c>
    </row>
    <row r="395" spans="1:22" x14ac:dyDescent="0.25">
      <c r="A395" s="104" t="s">
        <v>951</v>
      </c>
      <c r="B395" s="20" t="str">
        <f>VLOOKUP(A395,'Planning Periods'!$E$2:$N$540,10,FALSE)</f>
        <v>10/15/2013 - 10/15/2021</v>
      </c>
      <c r="C395" s="103">
        <v>2016</v>
      </c>
      <c r="D395" s="103" t="str">
        <f t="shared" si="5"/>
        <v>Coachella 2016</v>
      </c>
      <c r="E395" s="103">
        <v>1555</v>
      </c>
      <c r="F395" s="101">
        <v>0</v>
      </c>
      <c r="G395" s="103">
        <v>0</v>
      </c>
      <c r="H395" s="103">
        <v>0</v>
      </c>
      <c r="I395" s="102"/>
      <c r="J395" s="103">
        <v>1059</v>
      </c>
      <c r="K395" s="101">
        <v>0</v>
      </c>
      <c r="L395" s="103">
        <v>0</v>
      </c>
      <c r="M395" s="103">
        <v>0</v>
      </c>
      <c r="N395" s="102"/>
      <c r="O395" s="103">
        <v>1212</v>
      </c>
      <c r="P395" s="103">
        <v>0</v>
      </c>
      <c r="Q395" s="102"/>
      <c r="R395" s="103">
        <v>2945</v>
      </c>
      <c r="S395" s="103">
        <v>0</v>
      </c>
      <c r="T395" s="102">
        <v>0</v>
      </c>
      <c r="U395" s="103">
        <v>6771</v>
      </c>
      <c r="V395" s="103">
        <v>0</v>
      </c>
    </row>
    <row r="396" spans="1:22" x14ac:dyDescent="0.25">
      <c r="A396" s="104" t="s">
        <v>951</v>
      </c>
      <c r="B396" s="20" t="str">
        <f>VLOOKUP(A396,'Planning Periods'!$E$2:$N$540,10,FALSE)</f>
        <v>10/15/2013 - 10/15/2021</v>
      </c>
      <c r="C396" s="103">
        <v>2017</v>
      </c>
      <c r="D396" s="103" t="str">
        <f t="shared" si="5"/>
        <v>Coachella 2017</v>
      </c>
      <c r="E396" s="103">
        <v>1555</v>
      </c>
      <c r="F396" s="101">
        <v>26</v>
      </c>
      <c r="G396" s="103">
        <v>26</v>
      </c>
      <c r="H396" s="103">
        <v>0</v>
      </c>
      <c r="I396" s="102"/>
      <c r="J396" s="103">
        <v>1059</v>
      </c>
      <c r="K396" s="101">
        <v>19</v>
      </c>
      <c r="L396" s="103">
        <v>19</v>
      </c>
      <c r="M396" s="103">
        <v>0</v>
      </c>
      <c r="N396" s="102"/>
      <c r="O396" s="103">
        <v>1212</v>
      </c>
      <c r="P396" s="103">
        <v>0</v>
      </c>
      <c r="Q396" s="102"/>
      <c r="R396" s="103">
        <v>2945</v>
      </c>
      <c r="S396" s="103">
        <v>0</v>
      </c>
      <c r="T396" s="102">
        <v>0</v>
      </c>
      <c r="U396" s="103">
        <v>6771</v>
      </c>
      <c r="V396" s="103">
        <v>45</v>
      </c>
    </row>
    <row r="397" spans="1:22" x14ac:dyDescent="0.25">
      <c r="A397" s="104" t="s">
        <v>1185</v>
      </c>
      <c r="B397" s="20" t="str">
        <f>VLOOKUP(A397,'Planning Periods'!$E$2:$N$540,10,FALSE)</f>
        <v>12/31/2015 - 12/31/2023</v>
      </c>
      <c r="C397" s="103">
        <v>2013</v>
      </c>
      <c r="D397" s="103" t="str">
        <f t="shared" si="5"/>
        <v>Coalinga 2013</v>
      </c>
      <c r="E397" s="103" t="s">
        <v>1539</v>
      </c>
      <c r="F397" s="101" t="s">
        <v>1539</v>
      </c>
      <c r="G397" s="103" t="s">
        <v>1539</v>
      </c>
      <c r="H397" s="103" t="s">
        <v>1539</v>
      </c>
      <c r="I397" s="102"/>
      <c r="J397" s="103" t="s">
        <v>1539</v>
      </c>
      <c r="K397" s="101" t="s">
        <v>1539</v>
      </c>
      <c r="L397" s="103" t="s">
        <v>1539</v>
      </c>
      <c r="M397" s="103" t="s">
        <v>1539</v>
      </c>
      <c r="N397" s="102"/>
      <c r="O397" s="103" t="s">
        <v>1539</v>
      </c>
      <c r="P397" s="103" t="s">
        <v>1539</v>
      </c>
      <c r="Q397" s="102"/>
      <c r="R397" s="103" t="s">
        <v>1539</v>
      </c>
      <c r="S397" s="103" t="s">
        <v>1539</v>
      </c>
      <c r="T397" s="102" t="s">
        <v>1539</v>
      </c>
      <c r="U397" s="103" t="s">
        <v>1539</v>
      </c>
      <c r="V397" s="103" t="s">
        <v>1539</v>
      </c>
    </row>
    <row r="398" spans="1:22" x14ac:dyDescent="0.25">
      <c r="A398" s="104" t="s">
        <v>1185</v>
      </c>
      <c r="B398" s="20" t="str">
        <f>VLOOKUP(A398,'Planning Periods'!$E$2:$N$540,10,FALSE)</f>
        <v>12/31/2015 - 12/31/2023</v>
      </c>
      <c r="C398" s="103">
        <v>2014</v>
      </c>
      <c r="D398" s="103" t="str">
        <f t="shared" si="5"/>
        <v>Coalinga 2014</v>
      </c>
      <c r="E398" s="103" t="s">
        <v>1539</v>
      </c>
      <c r="F398" s="101" t="s">
        <v>1539</v>
      </c>
      <c r="G398" s="103" t="s">
        <v>1539</v>
      </c>
      <c r="H398" s="103" t="s">
        <v>1539</v>
      </c>
      <c r="I398" s="102"/>
      <c r="J398" s="103" t="s">
        <v>1539</v>
      </c>
      <c r="K398" s="101" t="s">
        <v>1539</v>
      </c>
      <c r="L398" s="103" t="s">
        <v>1539</v>
      </c>
      <c r="M398" s="103" t="s">
        <v>1539</v>
      </c>
      <c r="N398" s="102"/>
      <c r="O398" s="103" t="s">
        <v>1539</v>
      </c>
      <c r="P398" s="103" t="s">
        <v>1539</v>
      </c>
      <c r="Q398" s="102"/>
      <c r="R398" s="103" t="s">
        <v>1539</v>
      </c>
      <c r="S398" s="103" t="s">
        <v>1539</v>
      </c>
      <c r="T398" s="102" t="s">
        <v>1539</v>
      </c>
      <c r="U398" s="103" t="s">
        <v>1539</v>
      </c>
      <c r="V398" s="103" t="s">
        <v>1539</v>
      </c>
    </row>
    <row r="399" spans="1:22" x14ac:dyDescent="0.25">
      <c r="A399" s="104" t="s">
        <v>1185</v>
      </c>
      <c r="B399" s="20" t="str">
        <f>VLOOKUP(A399,'Planning Periods'!$E$2:$N$540,10,FALSE)</f>
        <v>12/31/2015 - 12/31/2023</v>
      </c>
      <c r="C399" s="103">
        <v>2015</v>
      </c>
      <c r="D399" s="103" t="str">
        <f t="shared" si="5"/>
        <v>Coalinga 2015</v>
      </c>
      <c r="E399" s="103">
        <v>150</v>
      </c>
      <c r="F399" s="101">
        <v>36</v>
      </c>
      <c r="G399" s="103">
        <v>36</v>
      </c>
      <c r="H399" s="103">
        <v>0</v>
      </c>
      <c r="I399" s="102"/>
      <c r="J399" s="103">
        <v>115</v>
      </c>
      <c r="K399" s="101">
        <v>32</v>
      </c>
      <c r="L399" s="103">
        <v>32</v>
      </c>
      <c r="M399" s="103">
        <v>0</v>
      </c>
      <c r="N399" s="102"/>
      <c r="O399" s="103">
        <v>123</v>
      </c>
      <c r="P399" s="103">
        <v>24</v>
      </c>
      <c r="Q399" s="102"/>
      <c r="R399" s="103">
        <v>201</v>
      </c>
      <c r="S399" s="103">
        <v>15</v>
      </c>
      <c r="T399" s="102">
        <v>0</v>
      </c>
      <c r="U399" s="103">
        <v>589</v>
      </c>
      <c r="V399" s="103">
        <v>107</v>
      </c>
    </row>
    <row r="400" spans="1:22" x14ac:dyDescent="0.25">
      <c r="A400" s="104" t="s">
        <v>1185</v>
      </c>
      <c r="B400" s="20" t="str">
        <f>VLOOKUP(A400,'Planning Periods'!$E$2:$N$540,10,FALSE)</f>
        <v>12/31/2015 - 12/31/2023</v>
      </c>
      <c r="C400" s="103">
        <v>2016</v>
      </c>
      <c r="D400" s="103" t="str">
        <f t="shared" si="5"/>
        <v>Coalinga 2016</v>
      </c>
      <c r="E400" s="103">
        <v>150</v>
      </c>
      <c r="F400" s="101">
        <v>0</v>
      </c>
      <c r="G400" s="103">
        <v>0</v>
      </c>
      <c r="H400" s="103">
        <v>0</v>
      </c>
      <c r="I400" s="102"/>
      <c r="J400" s="103">
        <v>115</v>
      </c>
      <c r="K400" s="101">
        <v>0</v>
      </c>
      <c r="L400" s="103">
        <v>0</v>
      </c>
      <c r="M400" s="103">
        <v>0</v>
      </c>
      <c r="N400" s="102"/>
      <c r="O400" s="103">
        <v>123</v>
      </c>
      <c r="P400" s="103">
        <v>0</v>
      </c>
      <c r="Q400" s="102"/>
      <c r="R400" s="103">
        <v>201</v>
      </c>
      <c r="S400" s="103">
        <v>0</v>
      </c>
      <c r="T400" s="102">
        <v>0</v>
      </c>
      <c r="U400" s="103">
        <v>589</v>
      </c>
      <c r="V400" s="103">
        <v>0</v>
      </c>
    </row>
    <row r="401" spans="1:22" x14ac:dyDescent="0.25">
      <c r="A401" s="104" t="s">
        <v>1185</v>
      </c>
      <c r="B401" s="20" t="str">
        <f>VLOOKUP(A401,'Planning Periods'!$E$2:$N$540,10,FALSE)</f>
        <v>12/31/2015 - 12/31/2023</v>
      </c>
      <c r="C401" s="103">
        <v>2017</v>
      </c>
      <c r="D401" s="103" t="str">
        <f t="shared" si="5"/>
        <v>Coalinga 2017</v>
      </c>
      <c r="E401" s="103">
        <v>150</v>
      </c>
      <c r="F401" s="101">
        <v>0</v>
      </c>
      <c r="G401" s="103">
        <v>0</v>
      </c>
      <c r="H401" s="103">
        <v>0</v>
      </c>
      <c r="I401" s="102"/>
      <c r="J401" s="103">
        <v>115</v>
      </c>
      <c r="K401" s="101">
        <v>0</v>
      </c>
      <c r="L401" s="103">
        <v>0</v>
      </c>
      <c r="M401" s="103">
        <v>0</v>
      </c>
      <c r="N401" s="102"/>
      <c r="O401" s="103">
        <v>123</v>
      </c>
      <c r="P401" s="103">
        <v>3</v>
      </c>
      <c r="Q401" s="102"/>
      <c r="R401" s="103">
        <v>201</v>
      </c>
      <c r="S401" s="103">
        <v>39</v>
      </c>
      <c r="T401" s="102">
        <v>0</v>
      </c>
      <c r="U401" s="103">
        <v>589</v>
      </c>
      <c r="V401" s="103">
        <v>42</v>
      </c>
    </row>
    <row r="402" spans="1:22" x14ac:dyDescent="0.25">
      <c r="A402" s="104" t="s">
        <v>963</v>
      </c>
      <c r="B402" s="20" t="str">
        <f>VLOOKUP(A402,'Planning Periods'!$E$2:$N$540,10,FALSE)</f>
        <v>10/31/2013 - 10/31/2021</v>
      </c>
      <c r="C402" s="103">
        <v>2013</v>
      </c>
      <c r="D402" s="103" t="str">
        <f t="shared" si="5"/>
        <v>Colfax 2013</v>
      </c>
      <c r="E402" s="103">
        <v>11</v>
      </c>
      <c r="F402" s="101">
        <v>0</v>
      </c>
      <c r="G402" s="103">
        <v>0</v>
      </c>
      <c r="H402" s="103">
        <v>0</v>
      </c>
      <c r="I402" s="102"/>
      <c r="J402" s="103">
        <v>10</v>
      </c>
      <c r="K402" s="101">
        <v>0</v>
      </c>
      <c r="L402" s="103">
        <v>0</v>
      </c>
      <c r="M402" s="103">
        <v>0</v>
      </c>
      <c r="N402" s="102"/>
      <c r="O402" s="103">
        <v>12</v>
      </c>
      <c r="P402" s="103">
        <v>0</v>
      </c>
      <c r="Q402" s="102"/>
      <c r="R402" s="103">
        <v>36</v>
      </c>
      <c r="S402" s="103">
        <v>0</v>
      </c>
      <c r="T402" s="102">
        <v>0</v>
      </c>
      <c r="U402" s="103">
        <v>69</v>
      </c>
      <c r="V402" s="103">
        <v>0</v>
      </c>
    </row>
    <row r="403" spans="1:22" x14ac:dyDescent="0.25">
      <c r="A403" s="104" t="s">
        <v>963</v>
      </c>
      <c r="B403" s="20" t="str">
        <f>VLOOKUP(A403,'Planning Periods'!$E$2:$N$540,10,FALSE)</f>
        <v>10/31/2013 - 10/31/2021</v>
      </c>
      <c r="C403" s="103">
        <v>2014</v>
      </c>
      <c r="D403" s="103" t="str">
        <f t="shared" si="5"/>
        <v>Colfax 2014</v>
      </c>
      <c r="E403" s="103" t="s">
        <v>1539</v>
      </c>
      <c r="F403" s="101" t="s">
        <v>1539</v>
      </c>
      <c r="G403" s="103" t="s">
        <v>1539</v>
      </c>
      <c r="H403" s="103" t="s">
        <v>1539</v>
      </c>
      <c r="I403" s="102"/>
      <c r="J403" s="103" t="s">
        <v>1539</v>
      </c>
      <c r="K403" s="101" t="s">
        <v>1539</v>
      </c>
      <c r="L403" s="103" t="s">
        <v>1539</v>
      </c>
      <c r="M403" s="103" t="s">
        <v>1539</v>
      </c>
      <c r="N403" s="102"/>
      <c r="O403" s="103" t="s">
        <v>1539</v>
      </c>
      <c r="P403" s="103" t="s">
        <v>1539</v>
      </c>
      <c r="Q403" s="102"/>
      <c r="R403" s="103" t="s">
        <v>1539</v>
      </c>
      <c r="S403" s="103" t="s">
        <v>1539</v>
      </c>
      <c r="T403" s="102" t="s">
        <v>1539</v>
      </c>
      <c r="U403" s="103" t="s">
        <v>1539</v>
      </c>
      <c r="V403" s="103" t="s">
        <v>1539</v>
      </c>
    </row>
    <row r="404" spans="1:22" x14ac:dyDescent="0.25">
      <c r="A404" s="104" t="s">
        <v>963</v>
      </c>
      <c r="B404" s="20" t="str">
        <f>VLOOKUP(A404,'Planning Periods'!$E$2:$N$540,10,FALSE)</f>
        <v>10/31/2013 - 10/31/2021</v>
      </c>
      <c r="C404" s="103">
        <v>2015</v>
      </c>
      <c r="D404" s="103" t="str">
        <f t="shared" si="5"/>
        <v>Colfax 2015</v>
      </c>
      <c r="E404" s="103" t="s">
        <v>1539</v>
      </c>
      <c r="F404" s="101" t="s">
        <v>1539</v>
      </c>
      <c r="G404" s="103" t="s">
        <v>1539</v>
      </c>
      <c r="H404" s="103" t="s">
        <v>1539</v>
      </c>
      <c r="I404" s="102"/>
      <c r="J404" s="103" t="s">
        <v>1539</v>
      </c>
      <c r="K404" s="101" t="s">
        <v>1539</v>
      </c>
      <c r="L404" s="103" t="s">
        <v>1539</v>
      </c>
      <c r="M404" s="103" t="s">
        <v>1539</v>
      </c>
      <c r="N404" s="102"/>
      <c r="O404" s="103" t="s">
        <v>1539</v>
      </c>
      <c r="P404" s="103" t="s">
        <v>1539</v>
      </c>
      <c r="Q404" s="102"/>
      <c r="R404" s="103" t="s">
        <v>1539</v>
      </c>
      <c r="S404" s="103" t="s">
        <v>1539</v>
      </c>
      <c r="T404" s="102" t="s">
        <v>1539</v>
      </c>
      <c r="U404" s="103" t="s">
        <v>1539</v>
      </c>
      <c r="V404" s="103" t="s">
        <v>1539</v>
      </c>
    </row>
    <row r="405" spans="1:22" x14ac:dyDescent="0.25">
      <c r="A405" s="104" t="s">
        <v>963</v>
      </c>
      <c r="B405" s="20" t="str">
        <f>VLOOKUP(A405,'Planning Periods'!$E$2:$N$540,10,FALSE)</f>
        <v>10/31/2013 - 10/31/2021</v>
      </c>
      <c r="C405" s="103">
        <v>2016</v>
      </c>
      <c r="D405" s="103" t="str">
        <f t="shared" si="5"/>
        <v>Colfax 2016</v>
      </c>
      <c r="E405" s="103" t="s">
        <v>1539</v>
      </c>
      <c r="F405" s="101" t="s">
        <v>1539</v>
      </c>
      <c r="G405" s="103" t="s">
        <v>1539</v>
      </c>
      <c r="H405" s="103" t="s">
        <v>1539</v>
      </c>
      <c r="I405" s="102"/>
      <c r="J405" s="103" t="s">
        <v>1539</v>
      </c>
      <c r="K405" s="101" t="s">
        <v>1539</v>
      </c>
      <c r="L405" s="103" t="s">
        <v>1539</v>
      </c>
      <c r="M405" s="103" t="s">
        <v>1539</v>
      </c>
      <c r="N405" s="102"/>
      <c r="O405" s="103" t="s">
        <v>1539</v>
      </c>
      <c r="P405" s="103" t="s">
        <v>1539</v>
      </c>
      <c r="Q405" s="102"/>
      <c r="R405" s="103" t="s">
        <v>1539</v>
      </c>
      <c r="S405" s="103" t="s">
        <v>1539</v>
      </c>
      <c r="T405" s="102" t="s">
        <v>1539</v>
      </c>
      <c r="U405" s="103" t="s">
        <v>1539</v>
      </c>
      <c r="V405" s="103" t="s">
        <v>1539</v>
      </c>
    </row>
    <row r="406" spans="1:22" x14ac:dyDescent="0.25">
      <c r="A406" s="104" t="s">
        <v>963</v>
      </c>
      <c r="B406" s="20" t="str">
        <f>VLOOKUP(A406,'Planning Periods'!$E$2:$N$540,10,FALSE)</f>
        <v>10/31/2013 - 10/31/2021</v>
      </c>
      <c r="C406" s="103">
        <v>2017</v>
      </c>
      <c r="D406" s="103" t="str">
        <f t="shared" si="5"/>
        <v>Colfax 2017</v>
      </c>
      <c r="E406" s="103">
        <v>11</v>
      </c>
      <c r="F406" s="101">
        <v>0</v>
      </c>
      <c r="G406" s="103">
        <v>0</v>
      </c>
      <c r="H406" s="103">
        <v>0</v>
      </c>
      <c r="I406" s="102"/>
      <c r="J406" s="103">
        <v>10</v>
      </c>
      <c r="K406" s="101">
        <v>0</v>
      </c>
      <c r="L406" s="103">
        <v>0</v>
      </c>
      <c r="M406" s="103">
        <v>0</v>
      </c>
      <c r="N406" s="102"/>
      <c r="O406" s="103">
        <v>12</v>
      </c>
      <c r="P406" s="103">
        <v>0</v>
      </c>
      <c r="Q406" s="102"/>
      <c r="R406" s="103">
        <v>36</v>
      </c>
      <c r="S406" s="103">
        <v>0</v>
      </c>
      <c r="T406" s="102">
        <v>0</v>
      </c>
      <c r="U406" s="103">
        <v>69</v>
      </c>
      <c r="V406" s="103">
        <v>0</v>
      </c>
    </row>
    <row r="407" spans="1:22" x14ac:dyDescent="0.25">
      <c r="A407" s="104" t="s">
        <v>1328</v>
      </c>
      <c r="B407" s="20" t="str">
        <f>VLOOKUP(A407,'Planning Periods'!$E$2:$N$540,10,FALSE)</f>
        <v>01/31/2015 - 01/31/2023</v>
      </c>
      <c r="C407" s="103">
        <v>2014</v>
      </c>
      <c r="D407" s="103" t="str">
        <f t="shared" si="5"/>
        <v>Colma 2014</v>
      </c>
      <c r="E407" s="103">
        <v>20</v>
      </c>
      <c r="F407" s="101">
        <v>0</v>
      </c>
      <c r="G407" s="103">
        <v>0</v>
      </c>
      <c r="H407" s="103">
        <v>0</v>
      </c>
      <c r="I407" s="102"/>
      <c r="J407" s="103">
        <v>8</v>
      </c>
      <c r="K407" s="101">
        <v>0</v>
      </c>
      <c r="L407" s="103">
        <v>0</v>
      </c>
      <c r="M407" s="103">
        <v>0</v>
      </c>
      <c r="N407" s="102"/>
      <c r="O407" s="103">
        <v>9</v>
      </c>
      <c r="P407" s="103">
        <v>0</v>
      </c>
      <c r="Q407" s="102"/>
      <c r="R407" s="103">
        <v>22</v>
      </c>
      <c r="S407" s="103">
        <v>0</v>
      </c>
      <c r="T407" s="102">
        <v>0</v>
      </c>
      <c r="U407" s="103">
        <v>59</v>
      </c>
      <c r="V407" s="103">
        <v>0</v>
      </c>
    </row>
    <row r="408" spans="1:22" x14ac:dyDescent="0.25">
      <c r="A408" s="104" t="s">
        <v>1328</v>
      </c>
      <c r="B408" s="20" t="str">
        <f>VLOOKUP(A408,'Planning Periods'!$E$2:$N$540,10,FALSE)</f>
        <v>01/31/2015 - 01/31/2023</v>
      </c>
      <c r="C408" s="103">
        <v>2015</v>
      </c>
      <c r="D408" s="103" t="str">
        <f t="shared" si="5"/>
        <v>Colma 2015</v>
      </c>
      <c r="E408" s="103">
        <v>20</v>
      </c>
      <c r="F408" s="101">
        <v>0</v>
      </c>
      <c r="G408" s="103">
        <v>0</v>
      </c>
      <c r="H408" s="103">
        <v>0</v>
      </c>
      <c r="I408" s="102"/>
      <c r="J408" s="103">
        <v>8</v>
      </c>
      <c r="K408" s="101">
        <v>0</v>
      </c>
      <c r="L408" s="103">
        <v>0</v>
      </c>
      <c r="M408" s="103">
        <v>0</v>
      </c>
      <c r="N408" s="102"/>
      <c r="O408" s="103">
        <v>9</v>
      </c>
      <c r="P408" s="103">
        <v>0</v>
      </c>
      <c r="Q408" s="102"/>
      <c r="R408" s="103">
        <v>22</v>
      </c>
      <c r="S408" s="103">
        <v>0</v>
      </c>
      <c r="T408" s="102">
        <v>0</v>
      </c>
      <c r="U408" s="103">
        <v>59</v>
      </c>
      <c r="V408" s="103">
        <v>0</v>
      </c>
    </row>
    <row r="409" spans="1:22" x14ac:dyDescent="0.25">
      <c r="A409" s="104" t="s">
        <v>1328</v>
      </c>
      <c r="B409" s="20" t="str">
        <f>VLOOKUP(A409,'Planning Periods'!$E$2:$N$540,10,FALSE)</f>
        <v>01/31/2015 - 01/31/2023</v>
      </c>
      <c r="C409" s="103">
        <v>2016</v>
      </c>
      <c r="D409" s="103" t="str">
        <f t="shared" ref="D409:D475" si="6">CONCATENATE(A409," ",C409)</f>
        <v>Colma 2016</v>
      </c>
      <c r="E409" s="103">
        <v>20</v>
      </c>
      <c r="F409" s="101">
        <v>0</v>
      </c>
      <c r="G409" s="103">
        <v>0</v>
      </c>
      <c r="H409" s="103">
        <v>0</v>
      </c>
      <c r="I409" s="102"/>
      <c r="J409" s="103">
        <v>8</v>
      </c>
      <c r="K409" s="101">
        <v>0</v>
      </c>
      <c r="L409" s="103">
        <v>0</v>
      </c>
      <c r="M409" s="103">
        <v>0</v>
      </c>
      <c r="N409" s="102"/>
      <c r="O409" s="103">
        <v>9</v>
      </c>
      <c r="P409" s="103">
        <v>0</v>
      </c>
      <c r="Q409" s="102"/>
      <c r="R409" s="103">
        <v>22</v>
      </c>
      <c r="S409" s="103">
        <v>0</v>
      </c>
      <c r="T409" s="102">
        <v>0</v>
      </c>
      <c r="U409" s="103">
        <v>59</v>
      </c>
      <c r="V409" s="103">
        <v>0</v>
      </c>
    </row>
    <row r="410" spans="1:22" x14ac:dyDescent="0.25">
      <c r="A410" s="104" t="s">
        <v>1328</v>
      </c>
      <c r="B410" s="20" t="str">
        <f>VLOOKUP(A410,'Planning Periods'!$E$2:$N$540,10,FALSE)</f>
        <v>01/31/2015 - 01/31/2023</v>
      </c>
      <c r="C410" s="103">
        <v>2017</v>
      </c>
      <c r="D410" s="103" t="str">
        <f t="shared" si="6"/>
        <v>Colma 2017</v>
      </c>
      <c r="E410" s="103">
        <v>20</v>
      </c>
      <c r="F410" s="101">
        <v>0</v>
      </c>
      <c r="G410" s="103">
        <v>0</v>
      </c>
      <c r="H410" s="103">
        <v>0</v>
      </c>
      <c r="I410" s="102"/>
      <c r="J410" s="103">
        <v>8</v>
      </c>
      <c r="K410" s="101">
        <v>0</v>
      </c>
      <c r="L410" s="103">
        <v>0</v>
      </c>
      <c r="M410" s="103">
        <v>0</v>
      </c>
      <c r="N410" s="102"/>
      <c r="O410" s="103">
        <v>9</v>
      </c>
      <c r="P410" s="103">
        <v>0</v>
      </c>
      <c r="Q410" s="102"/>
      <c r="R410" s="103">
        <v>22</v>
      </c>
      <c r="S410" s="103">
        <v>6</v>
      </c>
      <c r="T410" s="102">
        <v>0</v>
      </c>
      <c r="U410" s="103">
        <v>59</v>
      </c>
      <c r="V410" s="103">
        <v>6</v>
      </c>
    </row>
    <row r="411" spans="1:22" x14ac:dyDescent="0.25">
      <c r="A411" s="104" t="s">
        <v>917</v>
      </c>
      <c r="B411" s="20"/>
      <c r="C411" s="103">
        <v>2013</v>
      </c>
      <c r="D411" s="103" t="str">
        <f t="shared" si="6"/>
        <v>Colton 2013</v>
      </c>
      <c r="E411" s="103" t="s">
        <v>1539</v>
      </c>
      <c r="F411" s="101" t="s">
        <v>1539</v>
      </c>
      <c r="G411" s="103" t="s">
        <v>1539</v>
      </c>
      <c r="H411" s="103" t="s">
        <v>1539</v>
      </c>
      <c r="I411" s="102"/>
      <c r="J411" s="103" t="s">
        <v>1539</v>
      </c>
      <c r="K411" s="101" t="s">
        <v>1539</v>
      </c>
      <c r="L411" s="103" t="s">
        <v>1539</v>
      </c>
      <c r="M411" s="103" t="s">
        <v>1539</v>
      </c>
      <c r="N411" s="102"/>
      <c r="O411" s="103" t="s">
        <v>1539</v>
      </c>
      <c r="P411" s="103" t="s">
        <v>1539</v>
      </c>
      <c r="Q411" s="102"/>
      <c r="R411" s="103" t="s">
        <v>1539</v>
      </c>
      <c r="S411" s="103" t="s">
        <v>1539</v>
      </c>
      <c r="T411" s="102" t="s">
        <v>1539</v>
      </c>
      <c r="U411" s="103" t="s">
        <v>1539</v>
      </c>
      <c r="V411" s="103" t="s">
        <v>1539</v>
      </c>
    </row>
    <row r="412" spans="1:22" x14ac:dyDescent="0.25">
      <c r="A412" s="104" t="s">
        <v>917</v>
      </c>
      <c r="B412" s="20" t="str">
        <f>VLOOKUP(A412,'Planning Periods'!$E$2:$N$540,10,FALSE)</f>
        <v>10/15/2013 - 10/15/2021</v>
      </c>
      <c r="C412" s="103">
        <v>2014</v>
      </c>
      <c r="D412" s="103" t="str">
        <f t="shared" si="6"/>
        <v>Colton 2014</v>
      </c>
      <c r="E412" s="103">
        <v>443</v>
      </c>
      <c r="F412" s="101">
        <v>0</v>
      </c>
      <c r="G412" s="103">
        <v>0</v>
      </c>
      <c r="H412" s="103">
        <v>0</v>
      </c>
      <c r="I412" s="102"/>
      <c r="J412" s="103">
        <v>302</v>
      </c>
      <c r="K412" s="101">
        <v>0</v>
      </c>
      <c r="L412" s="103">
        <v>0</v>
      </c>
      <c r="M412" s="103">
        <v>0</v>
      </c>
      <c r="N412" s="102"/>
      <c r="O412" s="103">
        <v>347</v>
      </c>
      <c r="P412" s="103">
        <v>5</v>
      </c>
      <c r="Q412" s="102"/>
      <c r="R412" s="103">
        <v>831</v>
      </c>
      <c r="S412" s="103">
        <v>23</v>
      </c>
      <c r="T412" s="102">
        <v>0</v>
      </c>
      <c r="U412" s="103">
        <v>1923</v>
      </c>
      <c r="V412" s="103">
        <v>28</v>
      </c>
    </row>
    <row r="413" spans="1:22" x14ac:dyDescent="0.25">
      <c r="A413" s="104" t="s">
        <v>917</v>
      </c>
      <c r="B413" s="20" t="str">
        <f>VLOOKUP(A413,'Planning Periods'!$E$2:$N$540,10,FALSE)</f>
        <v>10/15/2013 - 10/15/2021</v>
      </c>
      <c r="C413" s="103">
        <v>2015</v>
      </c>
      <c r="D413" s="103" t="str">
        <f t="shared" si="6"/>
        <v>Colton 2015</v>
      </c>
      <c r="E413" s="103">
        <v>443</v>
      </c>
      <c r="F413" s="101">
        <v>0</v>
      </c>
      <c r="G413" s="103">
        <v>0</v>
      </c>
      <c r="H413" s="103">
        <v>0</v>
      </c>
      <c r="I413" s="102"/>
      <c r="J413" s="103">
        <v>302</v>
      </c>
      <c r="K413" s="101">
        <v>0</v>
      </c>
      <c r="L413" s="103">
        <v>0</v>
      </c>
      <c r="M413" s="103">
        <v>0</v>
      </c>
      <c r="N413" s="102"/>
      <c r="O413" s="103">
        <v>347</v>
      </c>
      <c r="P413" s="103">
        <v>3</v>
      </c>
      <c r="Q413" s="102"/>
      <c r="R413" s="103">
        <v>831</v>
      </c>
      <c r="S413" s="103">
        <v>13</v>
      </c>
      <c r="T413" s="102">
        <v>0</v>
      </c>
      <c r="U413" s="103">
        <v>1923</v>
      </c>
      <c r="V413" s="103">
        <v>16</v>
      </c>
    </row>
    <row r="414" spans="1:22" x14ac:dyDescent="0.25">
      <c r="A414" s="104" t="s">
        <v>917</v>
      </c>
      <c r="B414" s="20" t="str">
        <f>VLOOKUP(A414,'Planning Periods'!$E$2:$N$540,10,FALSE)</f>
        <v>10/15/2013 - 10/15/2021</v>
      </c>
      <c r="C414" s="103">
        <v>2016</v>
      </c>
      <c r="D414" s="103" t="str">
        <f t="shared" si="6"/>
        <v>Colton 2016</v>
      </c>
      <c r="E414" s="103">
        <v>443</v>
      </c>
      <c r="F414" s="101">
        <v>0</v>
      </c>
      <c r="G414" s="103">
        <v>0</v>
      </c>
      <c r="H414" s="103">
        <v>0</v>
      </c>
      <c r="I414" s="102"/>
      <c r="J414" s="103">
        <v>302</v>
      </c>
      <c r="K414" s="101">
        <v>0</v>
      </c>
      <c r="L414" s="103">
        <v>0</v>
      </c>
      <c r="M414" s="103">
        <v>0</v>
      </c>
      <c r="N414" s="102"/>
      <c r="O414" s="103">
        <v>347</v>
      </c>
      <c r="P414" s="103">
        <v>3</v>
      </c>
      <c r="Q414" s="102"/>
      <c r="R414" s="103">
        <v>831</v>
      </c>
      <c r="S414" s="103">
        <v>6</v>
      </c>
      <c r="T414" s="102">
        <v>0</v>
      </c>
      <c r="U414" s="103">
        <v>1923</v>
      </c>
      <c r="V414" s="103">
        <v>9</v>
      </c>
    </row>
    <row r="415" spans="1:22" x14ac:dyDescent="0.25">
      <c r="A415" s="104" t="s">
        <v>917</v>
      </c>
      <c r="B415" s="20" t="str">
        <f>VLOOKUP(A415,'Planning Periods'!$E$2:$N$540,10,FALSE)</f>
        <v>10/15/2013 - 10/15/2021</v>
      </c>
      <c r="C415" s="103">
        <v>2017</v>
      </c>
      <c r="D415" s="103" t="str">
        <f t="shared" si="6"/>
        <v>Colton 2017</v>
      </c>
      <c r="E415" s="103">
        <v>443</v>
      </c>
      <c r="F415" s="101">
        <v>0</v>
      </c>
      <c r="G415" s="103">
        <v>0</v>
      </c>
      <c r="H415" s="103">
        <v>0</v>
      </c>
      <c r="I415" s="102"/>
      <c r="J415" s="103">
        <v>302</v>
      </c>
      <c r="K415" s="101">
        <v>0</v>
      </c>
      <c r="L415" s="103">
        <v>0</v>
      </c>
      <c r="M415" s="103">
        <v>0</v>
      </c>
      <c r="N415" s="102"/>
      <c r="O415" s="103">
        <v>347</v>
      </c>
      <c r="P415" s="103">
        <v>2</v>
      </c>
      <c r="Q415" s="102"/>
      <c r="R415" s="103">
        <v>831</v>
      </c>
      <c r="S415" s="103">
        <v>16</v>
      </c>
      <c r="T415" s="102">
        <v>0</v>
      </c>
      <c r="U415" s="103">
        <v>1923</v>
      </c>
      <c r="V415" s="103">
        <v>18</v>
      </c>
    </row>
    <row r="416" spans="1:22" x14ac:dyDescent="0.25">
      <c r="A416" t="s">
        <v>1212</v>
      </c>
      <c r="B416" s="20" t="str">
        <f>VLOOKUP(A416,'Planning Periods'!$E$2:$N$540,10,FALSE)</f>
        <v>06/30/2014 - 06/30/2019</v>
      </c>
      <c r="C416" s="103">
        <v>2014</v>
      </c>
      <c r="D416" s="103" t="str">
        <f t="shared" si="6"/>
        <v>Colusa 2014</v>
      </c>
      <c r="E416" s="101" t="s">
        <v>1539</v>
      </c>
      <c r="F416" s="101" t="s">
        <v>1539</v>
      </c>
      <c r="G416" s="101" t="s">
        <v>1539</v>
      </c>
      <c r="H416" s="101" t="s">
        <v>1539</v>
      </c>
      <c r="I416" s="101">
        <v>0</v>
      </c>
      <c r="J416" s="101" t="s">
        <v>1539</v>
      </c>
      <c r="K416" s="101" t="s">
        <v>1539</v>
      </c>
      <c r="L416" s="101" t="s">
        <v>1539</v>
      </c>
      <c r="M416" s="101" t="s">
        <v>1539</v>
      </c>
      <c r="N416" s="101">
        <v>0</v>
      </c>
      <c r="O416" s="101" t="s">
        <v>1539</v>
      </c>
      <c r="P416" s="101" t="s">
        <v>1539</v>
      </c>
      <c r="Q416" s="101"/>
      <c r="R416" s="101" t="s">
        <v>1539</v>
      </c>
      <c r="S416" s="101" t="s">
        <v>1539</v>
      </c>
      <c r="T416" s="101" t="s">
        <v>1539</v>
      </c>
      <c r="U416" s="101" t="s">
        <v>1539</v>
      </c>
      <c r="V416" s="101" t="s">
        <v>1539</v>
      </c>
    </row>
    <row r="417" spans="1:22" x14ac:dyDescent="0.25">
      <c r="A417" t="s">
        <v>1212</v>
      </c>
      <c r="B417" s="20" t="str">
        <f>VLOOKUP(A417,'Planning Periods'!$E$2:$N$540,10,FALSE)</f>
        <v>06/30/2014 - 06/30/2019</v>
      </c>
      <c r="C417" s="103">
        <v>2015</v>
      </c>
      <c r="D417" s="103" t="str">
        <f t="shared" si="6"/>
        <v>Colusa 2015</v>
      </c>
      <c r="E417" t="s">
        <v>1539</v>
      </c>
      <c r="F417" t="s">
        <v>1539</v>
      </c>
      <c r="G417" t="s">
        <v>1539</v>
      </c>
      <c r="H417" t="s">
        <v>1539</v>
      </c>
      <c r="J417" t="s">
        <v>1539</v>
      </c>
      <c r="K417" t="s">
        <v>1539</v>
      </c>
      <c r="L417" t="s">
        <v>1539</v>
      </c>
      <c r="M417" t="s">
        <v>1539</v>
      </c>
      <c r="O417" t="s">
        <v>1539</v>
      </c>
      <c r="P417" t="s">
        <v>1539</v>
      </c>
      <c r="R417" t="s">
        <v>1539</v>
      </c>
      <c r="S417" t="s">
        <v>1539</v>
      </c>
      <c r="T417" t="s">
        <v>1539</v>
      </c>
      <c r="U417" t="s">
        <v>1539</v>
      </c>
      <c r="V417" t="s">
        <v>1539</v>
      </c>
    </row>
    <row r="418" spans="1:22" x14ac:dyDescent="0.25">
      <c r="A418" t="s">
        <v>1212</v>
      </c>
      <c r="B418" s="20" t="str">
        <f>VLOOKUP(A418,'Planning Periods'!$E$2:$N$540,10,FALSE)</f>
        <v>06/30/2014 - 06/30/2019</v>
      </c>
      <c r="C418" s="103">
        <v>2016</v>
      </c>
      <c r="D418" s="103" t="str">
        <f t="shared" si="6"/>
        <v>Colusa 2016</v>
      </c>
      <c r="E418" t="s">
        <v>1539</v>
      </c>
      <c r="F418" t="s">
        <v>1539</v>
      </c>
      <c r="G418" t="s">
        <v>1539</v>
      </c>
      <c r="H418" t="s">
        <v>1539</v>
      </c>
      <c r="J418" t="s">
        <v>1539</v>
      </c>
      <c r="K418" t="s">
        <v>1539</v>
      </c>
      <c r="L418" t="s">
        <v>1539</v>
      </c>
      <c r="M418" t="s">
        <v>1539</v>
      </c>
      <c r="O418" t="s">
        <v>1539</v>
      </c>
      <c r="P418" t="s">
        <v>1539</v>
      </c>
      <c r="R418" t="s">
        <v>1539</v>
      </c>
      <c r="S418" t="s">
        <v>1539</v>
      </c>
      <c r="T418" t="s">
        <v>1539</v>
      </c>
      <c r="U418" t="s">
        <v>1539</v>
      </c>
      <c r="V418" t="s">
        <v>1539</v>
      </c>
    </row>
    <row r="419" spans="1:22" x14ac:dyDescent="0.25">
      <c r="A419" t="s">
        <v>1212</v>
      </c>
      <c r="B419" s="20" t="str">
        <f>VLOOKUP(A419,'Planning Periods'!$E$2:$N$540,10,FALSE)</f>
        <v>06/30/2014 - 06/30/2019</v>
      </c>
      <c r="C419" s="103">
        <v>2017</v>
      </c>
      <c r="D419" s="103" t="str">
        <f t="shared" si="6"/>
        <v>Colusa 2017</v>
      </c>
      <c r="E419" t="s">
        <v>1539</v>
      </c>
      <c r="F419" t="s">
        <v>1539</v>
      </c>
      <c r="G419" t="s">
        <v>1539</v>
      </c>
      <c r="H419" t="s">
        <v>1539</v>
      </c>
      <c r="J419" t="s">
        <v>1539</v>
      </c>
      <c r="K419" t="s">
        <v>1539</v>
      </c>
      <c r="L419" t="s">
        <v>1539</v>
      </c>
      <c r="M419" t="s">
        <v>1539</v>
      </c>
      <c r="O419" t="s">
        <v>1539</v>
      </c>
      <c r="P419" t="s">
        <v>1539</v>
      </c>
      <c r="R419" t="s">
        <v>1539</v>
      </c>
      <c r="S419" t="s">
        <v>1539</v>
      </c>
      <c r="T419" t="s">
        <v>1539</v>
      </c>
      <c r="U419" t="s">
        <v>1539</v>
      </c>
      <c r="V419" t="s">
        <v>1539</v>
      </c>
    </row>
    <row r="420" spans="1:22" x14ac:dyDescent="0.25">
      <c r="A420" s="104" t="s">
        <v>700</v>
      </c>
      <c r="B420" s="20" t="str">
        <f>VLOOKUP(A420,'Planning Periods'!$E$2:$N$540,10,FALSE)</f>
        <v>06/30/2014 - 06/30/2019</v>
      </c>
      <c r="C420" s="103">
        <v>2014</v>
      </c>
      <c r="D420" s="103" t="str">
        <f t="shared" si="6"/>
        <v>Colusa County - Unincorporated 2014</v>
      </c>
      <c r="E420" s="103">
        <v>107</v>
      </c>
      <c r="F420" s="101">
        <v>2</v>
      </c>
      <c r="G420" s="103">
        <v>0</v>
      </c>
      <c r="H420" s="103">
        <v>2</v>
      </c>
      <c r="I420" s="102"/>
      <c r="J420" s="103">
        <v>91</v>
      </c>
      <c r="K420" s="101">
        <v>1</v>
      </c>
      <c r="L420" s="103">
        <v>0</v>
      </c>
      <c r="M420" s="103">
        <v>1</v>
      </c>
      <c r="N420" s="102"/>
      <c r="O420" s="103">
        <v>91</v>
      </c>
      <c r="P420" s="103">
        <v>32</v>
      </c>
      <c r="Q420" s="102"/>
      <c r="R420" s="103">
        <v>210</v>
      </c>
      <c r="S420" s="103">
        <v>25</v>
      </c>
      <c r="T420" s="102">
        <v>1</v>
      </c>
      <c r="U420" s="103">
        <v>499</v>
      </c>
      <c r="V420" s="103">
        <v>60</v>
      </c>
    </row>
    <row r="421" spans="1:22" x14ac:dyDescent="0.25">
      <c r="A421" s="104" t="s">
        <v>700</v>
      </c>
      <c r="B421" s="20" t="str">
        <f>VLOOKUP(A421,'Planning Periods'!$E$2:$N$540,10,FALSE)</f>
        <v>06/30/2014 - 06/30/2019</v>
      </c>
      <c r="C421" s="103">
        <v>2015</v>
      </c>
      <c r="D421" s="103" t="str">
        <f t="shared" si="6"/>
        <v>Colusa County - Unincorporated 2015</v>
      </c>
      <c r="E421" s="103">
        <v>107</v>
      </c>
      <c r="F421" s="101">
        <v>1</v>
      </c>
      <c r="G421" s="103">
        <v>1</v>
      </c>
      <c r="H421" s="103">
        <v>0</v>
      </c>
      <c r="I421" s="102"/>
      <c r="J421" s="103">
        <v>91</v>
      </c>
      <c r="K421" s="101">
        <v>1</v>
      </c>
      <c r="L421" s="103">
        <v>0</v>
      </c>
      <c r="M421" s="103">
        <v>1</v>
      </c>
      <c r="N421" s="102"/>
      <c r="O421" s="103">
        <v>91</v>
      </c>
      <c r="P421" s="103">
        <v>30</v>
      </c>
      <c r="Q421" s="102"/>
      <c r="R421" s="103">
        <v>210</v>
      </c>
      <c r="S421" s="103">
        <v>13</v>
      </c>
      <c r="T421" s="102">
        <v>1</v>
      </c>
      <c r="U421" s="103">
        <v>499</v>
      </c>
      <c r="V421" s="103">
        <v>45</v>
      </c>
    </row>
    <row r="422" spans="1:22" x14ac:dyDescent="0.25">
      <c r="A422" s="104" t="s">
        <v>700</v>
      </c>
      <c r="B422" s="20" t="str">
        <f>VLOOKUP(A422,'Planning Periods'!$E$2:$N$540,10,FALSE)</f>
        <v>06/30/2014 - 06/30/2019</v>
      </c>
      <c r="C422" s="103">
        <v>2016</v>
      </c>
      <c r="D422" s="103" t="str">
        <f t="shared" si="6"/>
        <v>Colusa County - Unincorporated 2016</v>
      </c>
      <c r="E422" s="103">
        <v>107</v>
      </c>
      <c r="F422" s="101">
        <v>0</v>
      </c>
      <c r="G422" s="103">
        <v>0</v>
      </c>
      <c r="H422" s="103">
        <v>0</v>
      </c>
      <c r="I422" s="102"/>
      <c r="J422" s="103">
        <v>91</v>
      </c>
      <c r="K422" s="101">
        <v>2</v>
      </c>
      <c r="L422" s="103">
        <v>0</v>
      </c>
      <c r="M422" s="103">
        <v>2</v>
      </c>
      <c r="N422" s="102"/>
      <c r="O422" s="103">
        <v>91</v>
      </c>
      <c r="P422" s="103">
        <v>7</v>
      </c>
      <c r="Q422" s="102"/>
      <c r="R422" s="103">
        <v>210</v>
      </c>
      <c r="S422" s="103">
        <v>2</v>
      </c>
      <c r="T422" s="102">
        <v>2</v>
      </c>
      <c r="U422" s="103">
        <v>499</v>
      </c>
      <c r="V422" s="103">
        <v>11</v>
      </c>
    </row>
    <row r="423" spans="1:22" x14ac:dyDescent="0.25">
      <c r="A423" s="104" t="s">
        <v>700</v>
      </c>
      <c r="B423" s="20" t="str">
        <f>VLOOKUP(A423,'Planning Periods'!$E$2:$N$540,10,FALSE)</f>
        <v>06/30/2014 - 06/30/2019</v>
      </c>
      <c r="C423" s="103">
        <v>2017</v>
      </c>
      <c r="D423" s="103" t="str">
        <f t="shared" si="6"/>
        <v>Colusa County - Unincorporated 2017</v>
      </c>
      <c r="E423" s="103">
        <v>107</v>
      </c>
      <c r="F423" s="101">
        <v>2</v>
      </c>
      <c r="G423" s="103">
        <v>0</v>
      </c>
      <c r="H423" s="103">
        <v>2</v>
      </c>
      <c r="I423" s="102"/>
      <c r="J423" s="103">
        <v>91</v>
      </c>
      <c r="K423" s="101">
        <v>1</v>
      </c>
      <c r="L423" s="103">
        <v>0</v>
      </c>
      <c r="M423" s="103">
        <v>1</v>
      </c>
      <c r="N423" s="102"/>
      <c r="O423" s="103">
        <v>91</v>
      </c>
      <c r="P423" s="103">
        <v>0</v>
      </c>
      <c r="Q423" s="102"/>
      <c r="R423" s="103">
        <v>210</v>
      </c>
      <c r="S423" s="103">
        <v>6</v>
      </c>
      <c r="T423" s="102">
        <v>1</v>
      </c>
      <c r="U423" s="103">
        <v>499</v>
      </c>
      <c r="V423" s="103">
        <v>9</v>
      </c>
    </row>
    <row r="424" spans="1:22" x14ac:dyDescent="0.25">
      <c r="A424" t="s">
        <v>1112</v>
      </c>
      <c r="B424" s="20"/>
      <c r="C424" s="103">
        <v>2013</v>
      </c>
      <c r="D424" s="103" t="str">
        <f t="shared" si="6"/>
        <v>Commerce 2013</v>
      </c>
      <c r="E424" s="103" t="s">
        <v>1539</v>
      </c>
      <c r="F424" s="101" t="s">
        <v>1539</v>
      </c>
      <c r="G424" s="103" t="s">
        <v>1539</v>
      </c>
      <c r="H424" s="103" t="s">
        <v>1539</v>
      </c>
      <c r="I424" s="102"/>
      <c r="J424" s="103" t="s">
        <v>1539</v>
      </c>
      <c r="K424" s="101" t="s">
        <v>1539</v>
      </c>
      <c r="L424" s="103" t="s">
        <v>1539</v>
      </c>
      <c r="M424" s="103" t="s">
        <v>1539</v>
      </c>
      <c r="N424" s="102"/>
      <c r="O424" s="103" t="s">
        <v>1539</v>
      </c>
      <c r="P424" s="103" t="s">
        <v>1539</v>
      </c>
      <c r="Q424" s="102"/>
      <c r="R424" s="103" t="s">
        <v>1539</v>
      </c>
      <c r="S424" s="103" t="s">
        <v>1539</v>
      </c>
      <c r="T424" s="102" t="s">
        <v>1539</v>
      </c>
      <c r="U424" s="103" t="s">
        <v>1539</v>
      </c>
      <c r="V424" s="103" t="s">
        <v>1539</v>
      </c>
    </row>
    <row r="425" spans="1:22" x14ac:dyDescent="0.25">
      <c r="A425" t="s">
        <v>1112</v>
      </c>
      <c r="B425" s="20" t="str">
        <f>VLOOKUP(A425,'Planning Periods'!$E$2:$N$540,10,FALSE)</f>
        <v>10/15/2013 - 10/15/2021</v>
      </c>
      <c r="C425" s="103">
        <v>2014</v>
      </c>
      <c r="D425" s="103" t="str">
        <f t="shared" si="6"/>
        <v>Commerce 2014</v>
      </c>
      <c r="E425" s="101" t="s">
        <v>1539</v>
      </c>
      <c r="F425" s="101" t="s">
        <v>1539</v>
      </c>
      <c r="G425" s="101" t="s">
        <v>1539</v>
      </c>
      <c r="H425" s="101" t="s">
        <v>1539</v>
      </c>
      <c r="I425" s="101">
        <v>0</v>
      </c>
      <c r="J425" s="101" t="s">
        <v>1539</v>
      </c>
      <c r="K425" s="101" t="s">
        <v>1539</v>
      </c>
      <c r="L425" s="101" t="s">
        <v>1539</v>
      </c>
      <c r="M425" s="101" t="s">
        <v>1539</v>
      </c>
      <c r="N425" s="101">
        <v>0</v>
      </c>
      <c r="O425" s="101" t="s">
        <v>1539</v>
      </c>
      <c r="P425" s="101" t="s">
        <v>1539</v>
      </c>
      <c r="Q425" s="101"/>
      <c r="R425" s="101" t="s">
        <v>1539</v>
      </c>
      <c r="S425" s="101" t="s">
        <v>1539</v>
      </c>
      <c r="T425" s="101" t="s">
        <v>1539</v>
      </c>
      <c r="U425" s="101" t="s">
        <v>1539</v>
      </c>
      <c r="V425" s="101" t="s">
        <v>1539</v>
      </c>
    </row>
    <row r="426" spans="1:22" x14ac:dyDescent="0.25">
      <c r="A426" t="s">
        <v>1112</v>
      </c>
      <c r="B426" s="20" t="str">
        <f>VLOOKUP(A426,'Planning Periods'!$E$2:$N$540,10,FALSE)</f>
        <v>10/15/2013 - 10/15/2021</v>
      </c>
      <c r="C426" s="103">
        <v>2015</v>
      </c>
      <c r="D426" s="103" t="str">
        <f t="shared" si="6"/>
        <v>Commerce 2015</v>
      </c>
      <c r="E426" t="s">
        <v>1539</v>
      </c>
      <c r="F426" t="s">
        <v>1539</v>
      </c>
      <c r="G426" t="s">
        <v>1539</v>
      </c>
      <c r="H426" t="s">
        <v>1539</v>
      </c>
      <c r="J426" t="s">
        <v>1539</v>
      </c>
      <c r="K426" t="s">
        <v>1539</v>
      </c>
      <c r="L426" t="s">
        <v>1539</v>
      </c>
      <c r="M426" t="s">
        <v>1539</v>
      </c>
      <c r="O426" t="s">
        <v>1539</v>
      </c>
      <c r="P426" t="s">
        <v>1539</v>
      </c>
      <c r="R426" t="s">
        <v>1539</v>
      </c>
      <c r="S426" t="s">
        <v>1539</v>
      </c>
      <c r="T426" t="s">
        <v>1539</v>
      </c>
      <c r="U426" t="s">
        <v>1539</v>
      </c>
      <c r="V426" t="s">
        <v>1539</v>
      </c>
    </row>
    <row r="427" spans="1:22" x14ac:dyDescent="0.25">
      <c r="A427" t="s">
        <v>1112</v>
      </c>
      <c r="B427" s="20" t="str">
        <f>VLOOKUP(A427,'Planning Periods'!$E$2:$N$540,10,FALSE)</f>
        <v>10/15/2013 - 10/15/2021</v>
      </c>
      <c r="C427" s="103">
        <v>2016</v>
      </c>
      <c r="D427" s="103" t="str">
        <f t="shared" si="6"/>
        <v>Commerce 2016</v>
      </c>
      <c r="E427" t="s">
        <v>1539</v>
      </c>
      <c r="F427" t="s">
        <v>1539</v>
      </c>
      <c r="G427" t="s">
        <v>1539</v>
      </c>
      <c r="H427" t="s">
        <v>1539</v>
      </c>
      <c r="J427" t="s">
        <v>1539</v>
      </c>
      <c r="K427" t="s">
        <v>1539</v>
      </c>
      <c r="L427" t="s">
        <v>1539</v>
      </c>
      <c r="M427" t="s">
        <v>1539</v>
      </c>
      <c r="O427" t="s">
        <v>1539</v>
      </c>
      <c r="P427" t="s">
        <v>1539</v>
      </c>
      <c r="R427" t="s">
        <v>1539</v>
      </c>
      <c r="S427" t="s">
        <v>1539</v>
      </c>
      <c r="T427" t="s">
        <v>1539</v>
      </c>
      <c r="U427" t="s">
        <v>1539</v>
      </c>
      <c r="V427" t="s">
        <v>1539</v>
      </c>
    </row>
    <row r="428" spans="1:22" x14ac:dyDescent="0.25">
      <c r="A428" t="s">
        <v>1112</v>
      </c>
      <c r="B428" s="20" t="str">
        <f>VLOOKUP(A428,'Planning Periods'!$E$2:$N$540,10,FALSE)</f>
        <v>10/15/2013 - 10/15/2021</v>
      </c>
      <c r="C428" s="103">
        <v>2017</v>
      </c>
      <c r="D428" s="103" t="str">
        <f t="shared" si="6"/>
        <v>Commerce 2017</v>
      </c>
      <c r="E428" t="s">
        <v>1539</v>
      </c>
      <c r="F428" t="s">
        <v>1539</v>
      </c>
      <c r="G428" t="s">
        <v>1539</v>
      </c>
      <c r="H428" t="s">
        <v>1539</v>
      </c>
      <c r="J428" t="s">
        <v>1539</v>
      </c>
      <c r="K428" t="s">
        <v>1539</v>
      </c>
      <c r="L428" t="s">
        <v>1539</v>
      </c>
      <c r="M428" t="s">
        <v>1539</v>
      </c>
      <c r="O428" t="s">
        <v>1539</v>
      </c>
      <c r="P428" t="s">
        <v>1539</v>
      </c>
      <c r="R428" t="s">
        <v>1539</v>
      </c>
      <c r="S428" t="s">
        <v>1539</v>
      </c>
      <c r="T428" t="s">
        <v>1539</v>
      </c>
      <c r="U428" t="s">
        <v>1539</v>
      </c>
      <c r="V428" t="s">
        <v>1539</v>
      </c>
    </row>
    <row r="429" spans="1:22" x14ac:dyDescent="0.25">
      <c r="A429" t="s">
        <v>1111</v>
      </c>
      <c r="B429" s="20"/>
      <c r="C429" s="103">
        <v>2013</v>
      </c>
      <c r="D429" s="103" t="str">
        <f t="shared" si="6"/>
        <v>Compton 2013</v>
      </c>
      <c r="E429" t="s">
        <v>1539</v>
      </c>
      <c r="F429" t="s">
        <v>1539</v>
      </c>
      <c r="G429" t="s">
        <v>1539</v>
      </c>
      <c r="H429" t="s">
        <v>1539</v>
      </c>
      <c r="J429" t="s">
        <v>1539</v>
      </c>
      <c r="K429" t="s">
        <v>1539</v>
      </c>
      <c r="L429" t="s">
        <v>1539</v>
      </c>
      <c r="M429" t="s">
        <v>1539</v>
      </c>
      <c r="O429" t="s">
        <v>1539</v>
      </c>
      <c r="P429" t="s">
        <v>1539</v>
      </c>
      <c r="R429" t="s">
        <v>1539</v>
      </c>
      <c r="S429" t="s">
        <v>1539</v>
      </c>
      <c r="T429" t="s">
        <v>1539</v>
      </c>
      <c r="U429" t="s">
        <v>1539</v>
      </c>
      <c r="V429" t="s">
        <v>1539</v>
      </c>
    </row>
    <row r="430" spans="1:22" x14ac:dyDescent="0.25">
      <c r="A430" t="s">
        <v>1111</v>
      </c>
      <c r="B430" s="20" t="str">
        <f>VLOOKUP(A430,'Planning Periods'!$E$2:$N$540,10,FALSE)</f>
        <v>10/15/2013 - 10/15/2021</v>
      </c>
      <c r="C430" s="103">
        <v>2014</v>
      </c>
      <c r="D430" s="103" t="str">
        <f t="shared" si="6"/>
        <v>Compton 2014</v>
      </c>
      <c r="E430" s="101" t="s">
        <v>1539</v>
      </c>
      <c r="F430" s="101" t="s">
        <v>1539</v>
      </c>
      <c r="G430" s="101" t="s">
        <v>1539</v>
      </c>
      <c r="H430" s="101" t="s">
        <v>1539</v>
      </c>
      <c r="I430" s="101">
        <v>0</v>
      </c>
      <c r="J430" s="101" t="s">
        <v>1539</v>
      </c>
      <c r="K430" s="101" t="s">
        <v>1539</v>
      </c>
      <c r="L430" s="101" t="s">
        <v>1539</v>
      </c>
      <c r="M430" s="101" t="s">
        <v>1539</v>
      </c>
      <c r="N430" s="101">
        <v>0</v>
      </c>
      <c r="O430" s="101" t="s">
        <v>1539</v>
      </c>
      <c r="P430" s="101" t="s">
        <v>1539</v>
      </c>
      <c r="Q430" s="101"/>
      <c r="R430" s="101" t="s">
        <v>1539</v>
      </c>
      <c r="S430" s="101" t="s">
        <v>1539</v>
      </c>
      <c r="T430" s="101" t="s">
        <v>1539</v>
      </c>
      <c r="U430" s="101" t="s">
        <v>1539</v>
      </c>
      <c r="V430" s="101" t="s">
        <v>1539</v>
      </c>
    </row>
    <row r="431" spans="1:22" x14ac:dyDescent="0.25">
      <c r="A431" t="s">
        <v>1111</v>
      </c>
      <c r="B431" s="20" t="str">
        <f>VLOOKUP(A431,'Planning Periods'!$E$2:$N$540,10,FALSE)</f>
        <v>10/15/2013 - 10/15/2021</v>
      </c>
      <c r="C431" s="103">
        <v>2015</v>
      </c>
      <c r="D431" s="103" t="str">
        <f t="shared" si="6"/>
        <v>Compton 2015</v>
      </c>
      <c r="E431" t="s">
        <v>1539</v>
      </c>
      <c r="F431" t="s">
        <v>1539</v>
      </c>
      <c r="G431" t="s">
        <v>1539</v>
      </c>
      <c r="H431" t="s">
        <v>1539</v>
      </c>
      <c r="J431" t="s">
        <v>1539</v>
      </c>
      <c r="K431" t="s">
        <v>1539</v>
      </c>
      <c r="L431" t="s">
        <v>1539</v>
      </c>
      <c r="M431" t="s">
        <v>1539</v>
      </c>
      <c r="O431" t="s">
        <v>1539</v>
      </c>
      <c r="P431" t="s">
        <v>1539</v>
      </c>
      <c r="R431" t="s">
        <v>1539</v>
      </c>
      <c r="S431" t="s">
        <v>1539</v>
      </c>
      <c r="T431" t="s">
        <v>1539</v>
      </c>
      <c r="U431" t="s">
        <v>1539</v>
      </c>
      <c r="V431" t="s">
        <v>1539</v>
      </c>
    </row>
    <row r="432" spans="1:22" x14ac:dyDescent="0.25">
      <c r="A432" t="s">
        <v>1111</v>
      </c>
      <c r="B432" s="20" t="str">
        <f>VLOOKUP(A432,'Planning Periods'!$E$2:$N$540,10,FALSE)</f>
        <v>10/15/2013 - 10/15/2021</v>
      </c>
      <c r="C432" s="103">
        <v>2016</v>
      </c>
      <c r="D432" s="103" t="str">
        <f t="shared" si="6"/>
        <v>Compton 2016</v>
      </c>
      <c r="E432" t="s">
        <v>1539</v>
      </c>
      <c r="F432" t="s">
        <v>1539</v>
      </c>
      <c r="G432" t="s">
        <v>1539</v>
      </c>
      <c r="H432" t="s">
        <v>1539</v>
      </c>
      <c r="J432" t="s">
        <v>1539</v>
      </c>
      <c r="K432" t="s">
        <v>1539</v>
      </c>
      <c r="L432" t="s">
        <v>1539</v>
      </c>
      <c r="M432" t="s">
        <v>1539</v>
      </c>
      <c r="O432" t="s">
        <v>1539</v>
      </c>
      <c r="P432" t="s">
        <v>1539</v>
      </c>
      <c r="R432" t="s">
        <v>1539</v>
      </c>
      <c r="S432" t="s">
        <v>1539</v>
      </c>
      <c r="T432" t="s">
        <v>1539</v>
      </c>
      <c r="U432" t="s">
        <v>1539</v>
      </c>
      <c r="V432" t="s">
        <v>1539</v>
      </c>
    </row>
    <row r="433" spans="1:22" x14ac:dyDescent="0.25">
      <c r="A433" t="s">
        <v>1111</v>
      </c>
      <c r="B433" s="20" t="str">
        <f>VLOOKUP(A433,'Planning Periods'!$E$2:$N$540,10,FALSE)</f>
        <v>10/15/2013 - 10/15/2021</v>
      </c>
      <c r="C433" s="103">
        <v>2017</v>
      </c>
      <c r="D433" s="103" t="str">
        <f t="shared" si="6"/>
        <v>Compton 2017</v>
      </c>
      <c r="E433" t="s">
        <v>1539</v>
      </c>
      <c r="F433" t="s">
        <v>1539</v>
      </c>
      <c r="G433" t="s">
        <v>1539</v>
      </c>
      <c r="H433" t="s">
        <v>1539</v>
      </c>
      <c r="J433" t="s">
        <v>1539</v>
      </c>
      <c r="K433" t="s">
        <v>1539</v>
      </c>
      <c r="L433" t="s">
        <v>1539</v>
      </c>
      <c r="M433" t="s">
        <v>1539</v>
      </c>
      <c r="O433" t="s">
        <v>1539</v>
      </c>
      <c r="P433" t="s">
        <v>1539</v>
      </c>
      <c r="R433" t="s">
        <v>1539</v>
      </c>
      <c r="S433" t="s">
        <v>1539</v>
      </c>
      <c r="T433" t="s">
        <v>1539</v>
      </c>
      <c r="U433" t="s">
        <v>1539</v>
      </c>
      <c r="V433" t="s">
        <v>1539</v>
      </c>
    </row>
    <row r="434" spans="1:22" x14ac:dyDescent="0.25">
      <c r="A434" s="104" t="s">
        <v>1207</v>
      </c>
      <c r="B434" s="20" t="str">
        <f>VLOOKUP(A434,'Planning Periods'!$E$2:$N$540,10,FALSE)</f>
        <v>01/31/2015 - 01/31/2023</v>
      </c>
      <c r="C434" s="103">
        <v>2014</v>
      </c>
      <c r="D434" s="103" t="str">
        <f t="shared" si="6"/>
        <v>Concord 2014</v>
      </c>
      <c r="E434" s="103">
        <v>798</v>
      </c>
      <c r="F434" s="101">
        <v>0</v>
      </c>
      <c r="G434" s="103">
        <v>0</v>
      </c>
      <c r="H434" s="103">
        <v>0</v>
      </c>
      <c r="I434" s="102"/>
      <c r="J434" s="103">
        <v>444</v>
      </c>
      <c r="K434" s="101">
        <v>0</v>
      </c>
      <c r="L434" s="103">
        <v>0</v>
      </c>
      <c r="M434" s="103">
        <v>0</v>
      </c>
      <c r="N434" s="102"/>
      <c r="O434" s="103">
        <v>559</v>
      </c>
      <c r="P434" s="103">
        <v>0</v>
      </c>
      <c r="Q434" s="102"/>
      <c r="R434" s="103">
        <v>1677</v>
      </c>
      <c r="S434" s="103">
        <v>15</v>
      </c>
      <c r="T434" s="102">
        <v>0</v>
      </c>
      <c r="U434" s="103">
        <v>3478</v>
      </c>
      <c r="V434" s="103">
        <v>15</v>
      </c>
    </row>
    <row r="435" spans="1:22" x14ac:dyDescent="0.25">
      <c r="A435" s="104" t="s">
        <v>1207</v>
      </c>
      <c r="B435" s="20" t="str">
        <f>VLOOKUP(A435,'Planning Periods'!$E$2:$N$540,10,FALSE)</f>
        <v>01/31/2015 - 01/31/2023</v>
      </c>
      <c r="C435" s="103">
        <v>2015</v>
      </c>
      <c r="D435" s="103" t="str">
        <f t="shared" si="6"/>
        <v>Concord 2015</v>
      </c>
      <c r="E435" s="103">
        <v>798</v>
      </c>
      <c r="F435" s="101">
        <v>0</v>
      </c>
      <c r="G435" s="103">
        <v>0</v>
      </c>
      <c r="H435" s="103">
        <v>0</v>
      </c>
      <c r="I435" s="102"/>
      <c r="J435" s="103">
        <v>444</v>
      </c>
      <c r="K435" s="101">
        <v>0</v>
      </c>
      <c r="L435" s="103">
        <v>0</v>
      </c>
      <c r="M435" s="103">
        <v>0</v>
      </c>
      <c r="N435" s="102"/>
      <c r="O435" s="103">
        <v>559</v>
      </c>
      <c r="P435" s="103">
        <v>4</v>
      </c>
      <c r="Q435" s="102"/>
      <c r="R435" s="103">
        <v>1677</v>
      </c>
      <c r="S435" s="103">
        <v>33</v>
      </c>
      <c r="T435" s="102">
        <v>0</v>
      </c>
      <c r="U435" s="103">
        <v>3478</v>
      </c>
      <c r="V435" s="103">
        <v>37</v>
      </c>
    </row>
    <row r="436" spans="1:22" x14ac:dyDescent="0.25">
      <c r="A436" s="104" t="s">
        <v>1207</v>
      </c>
      <c r="B436" s="20" t="str">
        <f>VLOOKUP(A436,'Planning Periods'!$E$2:$N$540,10,FALSE)</f>
        <v>01/31/2015 - 01/31/2023</v>
      </c>
      <c r="C436" s="103">
        <v>2016</v>
      </c>
      <c r="D436" s="103" t="str">
        <f t="shared" si="6"/>
        <v>Concord 2016</v>
      </c>
      <c r="E436" s="103">
        <v>798</v>
      </c>
      <c r="F436" s="101">
        <v>19</v>
      </c>
      <c r="G436" s="103">
        <v>19</v>
      </c>
      <c r="H436" s="103">
        <v>0</v>
      </c>
      <c r="I436" s="102"/>
      <c r="J436" s="103">
        <v>444</v>
      </c>
      <c r="K436" s="101">
        <v>3</v>
      </c>
      <c r="L436" s="103">
        <v>3</v>
      </c>
      <c r="M436" s="103">
        <v>0</v>
      </c>
      <c r="N436" s="102"/>
      <c r="O436" s="103">
        <v>559</v>
      </c>
      <c r="P436" s="103">
        <v>0</v>
      </c>
      <c r="Q436" s="102"/>
      <c r="R436" s="103">
        <v>1677</v>
      </c>
      <c r="S436" s="103">
        <v>55</v>
      </c>
      <c r="T436" s="102">
        <v>0</v>
      </c>
      <c r="U436" s="103">
        <v>3478</v>
      </c>
      <c r="V436" s="103">
        <v>77</v>
      </c>
    </row>
    <row r="437" spans="1:22" x14ac:dyDescent="0.25">
      <c r="A437" s="104" t="s">
        <v>1207</v>
      </c>
      <c r="B437" s="20" t="str">
        <f>VLOOKUP(A437,'Planning Periods'!$E$2:$N$540,10,FALSE)</f>
        <v>01/31/2015 - 01/31/2023</v>
      </c>
      <c r="C437" s="103">
        <v>2017</v>
      </c>
      <c r="D437" s="103" t="str">
        <f t="shared" si="6"/>
        <v>Concord 2017</v>
      </c>
      <c r="E437" s="103">
        <v>798</v>
      </c>
      <c r="F437" s="101">
        <v>0</v>
      </c>
      <c r="G437" s="103">
        <v>0</v>
      </c>
      <c r="H437" s="103">
        <v>0</v>
      </c>
      <c r="I437" s="102"/>
      <c r="J437" s="103">
        <v>444</v>
      </c>
      <c r="K437" s="101">
        <v>0</v>
      </c>
      <c r="L437" s="103">
        <v>0</v>
      </c>
      <c r="M437" s="103">
        <v>0</v>
      </c>
      <c r="N437" s="102"/>
      <c r="O437" s="103">
        <v>559</v>
      </c>
      <c r="P437" s="103">
        <v>0</v>
      </c>
      <c r="Q437" s="102"/>
      <c r="R437" s="103">
        <v>1677</v>
      </c>
      <c r="S437" s="103">
        <v>53</v>
      </c>
      <c r="T437" s="102">
        <v>0</v>
      </c>
      <c r="U437" s="103">
        <v>3478</v>
      </c>
      <c r="V437" s="103">
        <v>53</v>
      </c>
    </row>
    <row r="438" spans="1:22" x14ac:dyDescent="0.25">
      <c r="A438" s="104" t="s">
        <v>693</v>
      </c>
      <c r="B438" s="20" t="str">
        <f>VLOOKUP(A438,'Planning Periods'!$E$2:$N$540,10,FALSE)</f>
        <v>01/31/2015 - 01/31/2023</v>
      </c>
      <c r="C438" s="103">
        <v>2014</v>
      </c>
      <c r="D438" s="103" t="str">
        <f t="shared" si="6"/>
        <v>Contra Costa County - Unincorporated 2014</v>
      </c>
      <c r="E438" s="103" t="s">
        <v>1539</v>
      </c>
      <c r="F438" s="101" t="s">
        <v>1539</v>
      </c>
      <c r="G438" s="103" t="s">
        <v>1539</v>
      </c>
      <c r="H438" s="103" t="s">
        <v>1539</v>
      </c>
      <c r="I438" s="102"/>
      <c r="J438" s="103" t="s">
        <v>1539</v>
      </c>
      <c r="K438" s="101" t="s">
        <v>1539</v>
      </c>
      <c r="L438" s="103" t="s">
        <v>1539</v>
      </c>
      <c r="M438" s="103" t="s">
        <v>1539</v>
      </c>
      <c r="N438" s="102"/>
      <c r="O438" s="103" t="s">
        <v>1539</v>
      </c>
      <c r="P438" s="103" t="s">
        <v>1539</v>
      </c>
      <c r="Q438" s="102"/>
      <c r="R438" s="103" t="s">
        <v>1539</v>
      </c>
      <c r="S438" s="103" t="s">
        <v>1539</v>
      </c>
      <c r="T438" s="102" t="s">
        <v>1539</v>
      </c>
      <c r="U438" s="103" t="s">
        <v>1539</v>
      </c>
      <c r="V438" s="103" t="s">
        <v>1539</v>
      </c>
    </row>
    <row r="439" spans="1:22" x14ac:dyDescent="0.25">
      <c r="A439" s="104" t="s">
        <v>693</v>
      </c>
      <c r="B439" s="20" t="str">
        <f>VLOOKUP(A439,'Planning Periods'!$E$2:$N$540,10,FALSE)</f>
        <v>01/31/2015 - 01/31/2023</v>
      </c>
      <c r="C439" s="103">
        <v>2015</v>
      </c>
      <c r="D439" s="103" t="str">
        <f t="shared" si="6"/>
        <v>Contra Costa County - Unincorporated 2015</v>
      </c>
      <c r="E439" s="103">
        <v>374</v>
      </c>
      <c r="F439" s="101">
        <v>0</v>
      </c>
      <c r="G439" s="103">
        <v>0</v>
      </c>
      <c r="H439" s="103">
        <v>0</v>
      </c>
      <c r="I439" s="102"/>
      <c r="J439" s="103">
        <v>218</v>
      </c>
      <c r="K439" s="101">
        <v>8</v>
      </c>
      <c r="L439" s="103">
        <v>0</v>
      </c>
      <c r="M439" s="103">
        <v>8</v>
      </c>
      <c r="N439" s="102"/>
      <c r="O439" s="103">
        <v>243</v>
      </c>
      <c r="P439" s="103">
        <v>65</v>
      </c>
      <c r="Q439" s="102"/>
      <c r="R439" s="103">
        <v>532</v>
      </c>
      <c r="S439" s="103">
        <v>276</v>
      </c>
      <c r="T439" s="102">
        <v>8</v>
      </c>
      <c r="U439" s="103">
        <v>1367</v>
      </c>
      <c r="V439" s="103">
        <v>349</v>
      </c>
    </row>
    <row r="440" spans="1:22" x14ac:dyDescent="0.25">
      <c r="A440" s="104" t="s">
        <v>693</v>
      </c>
      <c r="B440" s="20" t="str">
        <f>VLOOKUP(A440,'Planning Periods'!$E$2:$N$540,10,FALSE)</f>
        <v>01/31/2015 - 01/31/2023</v>
      </c>
      <c r="C440" s="103">
        <v>2016</v>
      </c>
      <c r="D440" s="103" t="str">
        <f t="shared" si="6"/>
        <v>Contra Costa County - Unincorporated 2016</v>
      </c>
      <c r="E440" s="103">
        <v>374</v>
      </c>
      <c r="F440" s="101">
        <v>0</v>
      </c>
      <c r="G440" s="103">
        <v>0</v>
      </c>
      <c r="H440" s="103">
        <v>0</v>
      </c>
      <c r="I440" s="102"/>
      <c r="J440" s="103">
        <v>218</v>
      </c>
      <c r="K440" s="101">
        <v>0</v>
      </c>
      <c r="L440" s="103">
        <v>0</v>
      </c>
      <c r="M440" s="103">
        <v>0</v>
      </c>
      <c r="N440" s="102"/>
      <c r="O440" s="103">
        <v>243</v>
      </c>
      <c r="P440" s="103">
        <v>28</v>
      </c>
      <c r="Q440" s="102"/>
      <c r="R440" s="103">
        <v>532</v>
      </c>
      <c r="S440" s="103">
        <v>201</v>
      </c>
      <c r="T440" s="102">
        <v>0</v>
      </c>
      <c r="U440" s="103">
        <v>1367</v>
      </c>
      <c r="V440" s="103">
        <v>229</v>
      </c>
    </row>
    <row r="441" spans="1:22" x14ac:dyDescent="0.25">
      <c r="A441" s="104" t="s">
        <v>693</v>
      </c>
      <c r="B441" s="20" t="str">
        <f>VLOOKUP(A441,'Planning Periods'!$E$2:$N$540,10,FALSE)</f>
        <v>01/31/2015 - 01/31/2023</v>
      </c>
      <c r="C441" s="103">
        <v>2017</v>
      </c>
      <c r="D441" s="103" t="str">
        <f t="shared" si="6"/>
        <v>Contra Costa County - Unincorporated 2017</v>
      </c>
      <c r="E441" s="103">
        <v>374</v>
      </c>
      <c r="F441" s="101">
        <v>0</v>
      </c>
      <c r="G441" s="103">
        <v>0</v>
      </c>
      <c r="H441" s="103">
        <v>0</v>
      </c>
      <c r="I441" s="102"/>
      <c r="J441" s="103">
        <v>218</v>
      </c>
      <c r="K441" s="101">
        <v>3</v>
      </c>
      <c r="L441" s="103">
        <v>3</v>
      </c>
      <c r="M441" s="103">
        <v>0</v>
      </c>
      <c r="N441" s="102"/>
      <c r="O441" s="103">
        <v>243</v>
      </c>
      <c r="P441" s="103">
        <v>31</v>
      </c>
      <c r="Q441" s="102"/>
      <c r="R441" s="103">
        <v>532</v>
      </c>
      <c r="S441" s="103">
        <v>244</v>
      </c>
      <c r="T441" s="102">
        <v>0</v>
      </c>
      <c r="U441" s="103">
        <v>1367</v>
      </c>
      <c r="V441" s="103">
        <v>278</v>
      </c>
    </row>
    <row r="442" spans="1:22" x14ac:dyDescent="0.25">
      <c r="A442" t="s">
        <v>1138</v>
      </c>
      <c r="B442" s="20" t="str">
        <f>VLOOKUP(A442,'Planning Periods'!$E$2:$N$540,10,FALSE)</f>
        <v>01/31/2016 - 01/31/2024</v>
      </c>
      <c r="C442" s="103">
        <v>2014</v>
      </c>
      <c r="D442" s="103" t="str">
        <f t="shared" si="6"/>
        <v>Corcoran 2014</v>
      </c>
      <c r="E442" s="101" t="s">
        <v>1539</v>
      </c>
      <c r="F442" s="101" t="s">
        <v>1539</v>
      </c>
      <c r="G442" s="101" t="s">
        <v>1539</v>
      </c>
      <c r="H442" s="101" t="s">
        <v>1539</v>
      </c>
      <c r="I442" s="101">
        <v>0</v>
      </c>
      <c r="J442" s="101" t="s">
        <v>1539</v>
      </c>
      <c r="K442" s="101" t="s">
        <v>1539</v>
      </c>
      <c r="L442" s="101" t="s">
        <v>1539</v>
      </c>
      <c r="M442" s="101" t="s">
        <v>1539</v>
      </c>
      <c r="N442" s="101">
        <v>0</v>
      </c>
      <c r="O442" s="101" t="s">
        <v>1539</v>
      </c>
      <c r="P442" s="101" t="s">
        <v>1539</v>
      </c>
      <c r="Q442" s="101"/>
      <c r="R442" s="101" t="s">
        <v>1539</v>
      </c>
      <c r="S442" s="101" t="s">
        <v>1539</v>
      </c>
      <c r="T442" s="101" t="s">
        <v>1539</v>
      </c>
      <c r="U442" s="101" t="s">
        <v>1539</v>
      </c>
      <c r="V442" s="101" t="s">
        <v>1539</v>
      </c>
    </row>
    <row r="443" spans="1:22" x14ac:dyDescent="0.25">
      <c r="A443" t="s">
        <v>1138</v>
      </c>
      <c r="B443" s="20" t="str">
        <f>VLOOKUP(A443,'Planning Periods'!$E$2:$N$540,10,FALSE)</f>
        <v>01/31/2016 - 01/31/2024</v>
      </c>
      <c r="C443" s="103">
        <v>2015</v>
      </c>
      <c r="D443" s="103" t="str">
        <f t="shared" si="6"/>
        <v>Corcoran 2015</v>
      </c>
      <c r="E443" t="s">
        <v>1539</v>
      </c>
      <c r="F443" t="s">
        <v>1539</v>
      </c>
      <c r="G443" t="s">
        <v>1539</v>
      </c>
      <c r="H443" t="s">
        <v>1539</v>
      </c>
      <c r="J443" t="s">
        <v>1539</v>
      </c>
      <c r="K443" t="s">
        <v>1539</v>
      </c>
      <c r="L443" t="s">
        <v>1539</v>
      </c>
      <c r="M443" t="s">
        <v>1539</v>
      </c>
      <c r="O443" t="s">
        <v>1539</v>
      </c>
      <c r="P443" t="s">
        <v>1539</v>
      </c>
      <c r="R443" t="s">
        <v>1539</v>
      </c>
      <c r="S443" t="s">
        <v>1539</v>
      </c>
      <c r="T443" t="s">
        <v>1539</v>
      </c>
      <c r="U443" t="s">
        <v>1539</v>
      </c>
      <c r="V443" t="s">
        <v>1539</v>
      </c>
    </row>
    <row r="444" spans="1:22" x14ac:dyDescent="0.25">
      <c r="A444" t="s">
        <v>1138</v>
      </c>
      <c r="B444" s="20" t="str">
        <f>VLOOKUP(A444,'Planning Periods'!$E$2:$N$540,10,FALSE)</f>
        <v>01/31/2016 - 01/31/2024</v>
      </c>
      <c r="C444" s="103">
        <v>2016</v>
      </c>
      <c r="D444" s="103" t="str">
        <f t="shared" si="6"/>
        <v>Corcoran 2016</v>
      </c>
      <c r="E444" t="s">
        <v>1539</v>
      </c>
      <c r="F444" t="s">
        <v>1539</v>
      </c>
      <c r="G444" t="s">
        <v>1539</v>
      </c>
      <c r="H444" t="s">
        <v>1539</v>
      </c>
      <c r="J444" t="s">
        <v>1539</v>
      </c>
      <c r="K444" t="s">
        <v>1539</v>
      </c>
      <c r="L444" t="s">
        <v>1539</v>
      </c>
      <c r="M444" t="s">
        <v>1539</v>
      </c>
      <c r="O444" t="s">
        <v>1539</v>
      </c>
      <c r="P444" t="s">
        <v>1539</v>
      </c>
      <c r="R444" t="s">
        <v>1539</v>
      </c>
      <c r="S444" t="s">
        <v>1539</v>
      </c>
      <c r="T444" t="s">
        <v>1539</v>
      </c>
      <c r="U444" t="s">
        <v>1539</v>
      </c>
      <c r="V444" t="s">
        <v>1539</v>
      </c>
    </row>
    <row r="445" spans="1:22" x14ac:dyDescent="0.25">
      <c r="A445" t="s">
        <v>1138</v>
      </c>
      <c r="B445" s="20" t="str">
        <f>VLOOKUP(A445,'Planning Periods'!$E$2:$N$540,10,FALSE)</f>
        <v>01/31/2016 - 01/31/2024</v>
      </c>
      <c r="C445" s="103">
        <v>2017</v>
      </c>
      <c r="D445" s="103" t="str">
        <f t="shared" si="6"/>
        <v>Corcoran 2017</v>
      </c>
      <c r="E445" t="s">
        <v>1539</v>
      </c>
      <c r="F445" t="s">
        <v>1539</v>
      </c>
      <c r="G445" t="s">
        <v>1539</v>
      </c>
      <c r="H445" t="s">
        <v>1539</v>
      </c>
      <c r="J445" t="s">
        <v>1539</v>
      </c>
      <c r="K445" t="s">
        <v>1539</v>
      </c>
      <c r="L445" t="s">
        <v>1539</v>
      </c>
      <c r="M445" t="s">
        <v>1539</v>
      </c>
      <c r="O445" t="s">
        <v>1539</v>
      </c>
      <c r="P445" t="s">
        <v>1539</v>
      </c>
      <c r="R445" t="s">
        <v>1539</v>
      </c>
      <c r="S445" t="s">
        <v>1539</v>
      </c>
      <c r="T445" t="s">
        <v>1539</v>
      </c>
      <c r="U445" t="s">
        <v>1539</v>
      </c>
      <c r="V445" t="s">
        <v>1539</v>
      </c>
    </row>
    <row r="446" spans="1:22" x14ac:dyDescent="0.25">
      <c r="A446" t="s">
        <v>780</v>
      </c>
      <c r="B446" s="20" t="str">
        <f>VLOOKUP(A446,'Planning Periods'!$E$2:$N$540,10,FALSE)</f>
        <v>06/30/2014 - 06/30/2019</v>
      </c>
      <c r="C446" s="103">
        <v>2014</v>
      </c>
      <c r="D446" s="103" t="str">
        <f t="shared" si="6"/>
        <v>Corning 2014</v>
      </c>
      <c r="E446" s="101" t="s">
        <v>1539</v>
      </c>
      <c r="F446" s="101" t="s">
        <v>1539</v>
      </c>
      <c r="G446" s="101" t="s">
        <v>1539</v>
      </c>
      <c r="H446" s="101" t="s">
        <v>1539</v>
      </c>
      <c r="I446" s="101">
        <v>0</v>
      </c>
      <c r="J446" s="101" t="s">
        <v>1539</v>
      </c>
      <c r="K446" s="101" t="s">
        <v>1539</v>
      </c>
      <c r="L446" s="101" t="s">
        <v>1539</v>
      </c>
      <c r="M446" s="101" t="s">
        <v>1539</v>
      </c>
      <c r="N446" s="101">
        <v>0</v>
      </c>
      <c r="O446" s="101" t="s">
        <v>1539</v>
      </c>
      <c r="P446" s="101" t="s">
        <v>1539</v>
      </c>
      <c r="Q446" s="101"/>
      <c r="R446" s="101" t="s">
        <v>1539</v>
      </c>
      <c r="S446" s="101" t="s">
        <v>1539</v>
      </c>
      <c r="T446" s="101" t="s">
        <v>1539</v>
      </c>
      <c r="U446" s="101" t="s">
        <v>1539</v>
      </c>
      <c r="V446" s="101" t="s">
        <v>1539</v>
      </c>
    </row>
    <row r="447" spans="1:22" x14ac:dyDescent="0.25">
      <c r="A447" t="s">
        <v>780</v>
      </c>
      <c r="B447" s="20" t="str">
        <f>VLOOKUP(A447,'Planning Periods'!$E$2:$N$540,10,FALSE)</f>
        <v>06/30/2014 - 06/30/2019</v>
      </c>
      <c r="C447" s="103">
        <v>2015</v>
      </c>
      <c r="D447" s="103" t="str">
        <f t="shared" si="6"/>
        <v>Corning 2015</v>
      </c>
      <c r="E447" t="s">
        <v>1539</v>
      </c>
      <c r="F447" t="s">
        <v>1539</v>
      </c>
      <c r="G447" t="s">
        <v>1539</v>
      </c>
      <c r="H447" t="s">
        <v>1539</v>
      </c>
      <c r="J447" t="s">
        <v>1539</v>
      </c>
      <c r="K447" t="s">
        <v>1539</v>
      </c>
      <c r="L447" t="s">
        <v>1539</v>
      </c>
      <c r="M447" t="s">
        <v>1539</v>
      </c>
      <c r="O447" t="s">
        <v>1539</v>
      </c>
      <c r="P447" t="s">
        <v>1539</v>
      </c>
      <c r="R447" t="s">
        <v>1539</v>
      </c>
      <c r="S447" t="s">
        <v>1539</v>
      </c>
      <c r="T447" t="s">
        <v>1539</v>
      </c>
      <c r="U447" t="s">
        <v>1539</v>
      </c>
      <c r="V447" t="s">
        <v>1539</v>
      </c>
    </row>
    <row r="448" spans="1:22" x14ac:dyDescent="0.25">
      <c r="A448" t="s">
        <v>780</v>
      </c>
      <c r="B448" s="20" t="str">
        <f>VLOOKUP(A448,'Planning Periods'!$E$2:$N$540,10,FALSE)</f>
        <v>06/30/2014 - 06/30/2019</v>
      </c>
      <c r="C448" s="103">
        <v>2016</v>
      </c>
      <c r="D448" s="103" t="str">
        <f t="shared" si="6"/>
        <v>Corning 2016</v>
      </c>
      <c r="E448" t="s">
        <v>1539</v>
      </c>
      <c r="F448" t="s">
        <v>1539</v>
      </c>
      <c r="G448" t="s">
        <v>1539</v>
      </c>
      <c r="H448" t="s">
        <v>1539</v>
      </c>
      <c r="J448" t="s">
        <v>1539</v>
      </c>
      <c r="K448" t="s">
        <v>1539</v>
      </c>
      <c r="L448" t="s">
        <v>1539</v>
      </c>
      <c r="M448" t="s">
        <v>1539</v>
      </c>
      <c r="O448" t="s">
        <v>1539</v>
      </c>
      <c r="P448" t="s">
        <v>1539</v>
      </c>
      <c r="R448" t="s">
        <v>1539</v>
      </c>
      <c r="S448" t="s">
        <v>1539</v>
      </c>
      <c r="T448" t="s">
        <v>1539</v>
      </c>
      <c r="U448" t="s">
        <v>1539</v>
      </c>
      <c r="V448" t="s">
        <v>1539</v>
      </c>
    </row>
    <row r="449" spans="1:22" x14ac:dyDescent="0.25">
      <c r="A449" t="s">
        <v>780</v>
      </c>
      <c r="B449" s="20" t="str">
        <f>VLOOKUP(A449,'Planning Periods'!$E$2:$N$540,10,FALSE)</f>
        <v>06/30/2014 - 06/30/2019</v>
      </c>
      <c r="C449" s="103">
        <v>2017</v>
      </c>
      <c r="D449" s="103" t="str">
        <f t="shared" si="6"/>
        <v>Corning 2017</v>
      </c>
      <c r="E449" t="s">
        <v>1539</v>
      </c>
      <c r="F449" t="s">
        <v>1539</v>
      </c>
      <c r="G449" t="s">
        <v>1539</v>
      </c>
      <c r="H449" t="s">
        <v>1539</v>
      </c>
      <c r="J449" t="s">
        <v>1539</v>
      </c>
      <c r="K449" t="s">
        <v>1539</v>
      </c>
      <c r="L449" t="s">
        <v>1539</v>
      </c>
      <c r="M449" t="s">
        <v>1539</v>
      </c>
      <c r="O449" t="s">
        <v>1539</v>
      </c>
      <c r="P449" t="s">
        <v>1539</v>
      </c>
      <c r="R449" t="s">
        <v>1539</v>
      </c>
      <c r="S449" t="s">
        <v>1539</v>
      </c>
      <c r="T449" t="s">
        <v>1539</v>
      </c>
      <c r="U449" t="s">
        <v>1539</v>
      </c>
      <c r="V449" t="s">
        <v>1539</v>
      </c>
    </row>
    <row r="450" spans="1:22" x14ac:dyDescent="0.25">
      <c r="A450" s="104" t="s">
        <v>950</v>
      </c>
      <c r="B450" s="20"/>
      <c r="C450" s="103">
        <v>2013</v>
      </c>
      <c r="D450" s="103" t="str">
        <f t="shared" si="6"/>
        <v>Corona 2013</v>
      </c>
      <c r="E450" t="s">
        <v>1539</v>
      </c>
      <c r="F450" t="s">
        <v>1539</v>
      </c>
      <c r="G450" t="s">
        <v>1539</v>
      </c>
      <c r="H450" t="s">
        <v>1539</v>
      </c>
      <c r="J450" t="s">
        <v>1539</v>
      </c>
      <c r="K450" t="s">
        <v>1539</v>
      </c>
      <c r="L450" t="s">
        <v>1539</v>
      </c>
      <c r="M450" t="s">
        <v>1539</v>
      </c>
      <c r="O450" t="s">
        <v>1539</v>
      </c>
      <c r="P450" t="s">
        <v>1539</v>
      </c>
      <c r="R450" t="s">
        <v>1539</v>
      </c>
      <c r="S450" t="s">
        <v>1539</v>
      </c>
      <c r="T450" t="s">
        <v>1539</v>
      </c>
      <c r="U450" t="s">
        <v>1539</v>
      </c>
      <c r="V450" t="s">
        <v>1539</v>
      </c>
    </row>
    <row r="451" spans="1:22" x14ac:dyDescent="0.25">
      <c r="A451" s="104" t="s">
        <v>950</v>
      </c>
      <c r="B451" s="20" t="str">
        <f>VLOOKUP(A451,'Planning Periods'!$E$2:$N$540,10,FALSE)</f>
        <v>10/15/2013 - 10/15/2021</v>
      </c>
      <c r="C451" s="103">
        <v>2014</v>
      </c>
      <c r="D451" s="103" t="str">
        <f t="shared" si="6"/>
        <v>Corona 2014</v>
      </c>
      <c r="E451" s="103">
        <v>192</v>
      </c>
      <c r="F451" s="101">
        <v>53</v>
      </c>
      <c r="G451" s="103">
        <v>53</v>
      </c>
      <c r="H451" s="103">
        <v>0</v>
      </c>
      <c r="I451" s="102"/>
      <c r="J451" s="103">
        <v>128</v>
      </c>
      <c r="K451" s="101">
        <v>18</v>
      </c>
      <c r="L451" s="103">
        <v>18</v>
      </c>
      <c r="M451" s="103">
        <v>0</v>
      </c>
      <c r="N451" s="102"/>
      <c r="O451" s="103">
        <v>142</v>
      </c>
      <c r="P451" s="103">
        <v>3</v>
      </c>
      <c r="Q451" s="102"/>
      <c r="R451" s="103">
        <v>308</v>
      </c>
      <c r="S451" s="103">
        <v>622</v>
      </c>
      <c r="T451" s="102">
        <v>0</v>
      </c>
      <c r="U451" s="103">
        <v>770</v>
      </c>
      <c r="V451" s="103">
        <v>696</v>
      </c>
    </row>
    <row r="452" spans="1:22" x14ac:dyDescent="0.25">
      <c r="A452" s="104" t="s">
        <v>950</v>
      </c>
      <c r="B452" s="20" t="str">
        <f>VLOOKUP(A452,'Planning Periods'!$E$2:$N$540,10,FALSE)</f>
        <v>10/15/2013 - 10/15/2021</v>
      </c>
      <c r="C452" s="103">
        <v>2015</v>
      </c>
      <c r="D452" s="103" t="str">
        <f t="shared" si="6"/>
        <v>Corona 2015</v>
      </c>
      <c r="E452" s="103">
        <v>192</v>
      </c>
      <c r="F452" s="101">
        <v>0</v>
      </c>
      <c r="G452" s="103">
        <v>0</v>
      </c>
      <c r="H452" s="103">
        <v>0</v>
      </c>
      <c r="I452" s="102"/>
      <c r="J452" s="103">
        <v>128</v>
      </c>
      <c r="K452" s="101">
        <v>0</v>
      </c>
      <c r="L452" s="103">
        <v>0</v>
      </c>
      <c r="M452" s="103">
        <v>0</v>
      </c>
      <c r="N452" s="102"/>
      <c r="O452" s="103">
        <v>142</v>
      </c>
      <c r="P452" s="103">
        <v>2</v>
      </c>
      <c r="Q452" s="102"/>
      <c r="R452" s="103">
        <v>308</v>
      </c>
      <c r="S452" s="103">
        <v>559</v>
      </c>
      <c r="T452" s="102">
        <v>0</v>
      </c>
      <c r="U452" s="103">
        <v>770</v>
      </c>
      <c r="V452" s="103">
        <v>561</v>
      </c>
    </row>
    <row r="453" spans="1:22" x14ac:dyDescent="0.25">
      <c r="A453" s="104" t="s">
        <v>950</v>
      </c>
      <c r="B453" s="20" t="str">
        <f>VLOOKUP(A453,'Planning Periods'!$E$2:$N$540,10,FALSE)</f>
        <v>10/15/2013 - 10/15/2021</v>
      </c>
      <c r="C453" s="103">
        <v>2016</v>
      </c>
      <c r="D453" s="103" t="str">
        <f t="shared" si="6"/>
        <v>Corona 2016</v>
      </c>
      <c r="E453" s="103">
        <v>192</v>
      </c>
      <c r="F453" s="101">
        <v>0</v>
      </c>
      <c r="G453" s="103">
        <v>0</v>
      </c>
      <c r="H453" s="103">
        <v>0</v>
      </c>
      <c r="I453" s="102"/>
      <c r="J453" s="103">
        <v>128</v>
      </c>
      <c r="K453" s="101">
        <v>0</v>
      </c>
      <c r="L453" s="103">
        <v>0</v>
      </c>
      <c r="M453" s="103">
        <v>0</v>
      </c>
      <c r="N453" s="102"/>
      <c r="O453" s="103">
        <v>142</v>
      </c>
      <c r="P453" s="103">
        <v>57</v>
      </c>
      <c r="Q453" s="102"/>
      <c r="R453" s="103">
        <v>308</v>
      </c>
      <c r="S453" s="103">
        <v>8</v>
      </c>
      <c r="T453" s="102">
        <v>0</v>
      </c>
      <c r="U453" s="103">
        <v>770</v>
      </c>
      <c r="V453" s="103">
        <v>65</v>
      </c>
    </row>
    <row r="454" spans="1:22" x14ac:dyDescent="0.25">
      <c r="A454" s="104" t="s">
        <v>950</v>
      </c>
      <c r="B454" s="20" t="str">
        <f>VLOOKUP(A454,'Planning Periods'!$E$2:$N$540,10,FALSE)</f>
        <v>10/15/2013 - 10/15/2021</v>
      </c>
      <c r="C454" s="103">
        <v>2017</v>
      </c>
      <c r="D454" s="103" t="str">
        <f t="shared" si="6"/>
        <v>Corona 2017</v>
      </c>
      <c r="E454" s="103">
        <v>192</v>
      </c>
      <c r="F454" s="101">
        <v>0</v>
      </c>
      <c r="G454" s="103">
        <v>0</v>
      </c>
      <c r="H454" s="103">
        <v>0</v>
      </c>
      <c r="I454" s="102"/>
      <c r="J454" s="103">
        <v>128</v>
      </c>
      <c r="K454" s="101">
        <v>0</v>
      </c>
      <c r="L454" s="103">
        <v>0</v>
      </c>
      <c r="M454" s="103">
        <v>0</v>
      </c>
      <c r="N454" s="102"/>
      <c r="O454" s="103">
        <v>142</v>
      </c>
      <c r="P454" s="103">
        <v>4</v>
      </c>
      <c r="Q454" s="102"/>
      <c r="R454" s="103">
        <v>308</v>
      </c>
      <c r="S454" s="103">
        <v>207</v>
      </c>
      <c r="T454" s="102">
        <v>0</v>
      </c>
      <c r="U454" s="103">
        <v>770</v>
      </c>
      <c r="V454" s="103">
        <v>211</v>
      </c>
    </row>
    <row r="455" spans="1:22" x14ac:dyDescent="0.25">
      <c r="A455" s="104" t="s">
        <v>897</v>
      </c>
      <c r="B455" s="20" t="str">
        <f>VLOOKUP(A455,'Planning Periods'!$E$2:$N$540,10,FALSE)</f>
        <v>04/30/2013 - 04/30/2021</v>
      </c>
      <c r="C455" s="103">
        <v>2013</v>
      </c>
      <c r="D455" s="103" t="str">
        <f t="shared" si="6"/>
        <v>Coronado 2013</v>
      </c>
      <c r="E455" s="103">
        <v>13</v>
      </c>
      <c r="F455" s="101">
        <v>12</v>
      </c>
      <c r="G455" s="103">
        <v>12</v>
      </c>
      <c r="H455" s="103">
        <v>0</v>
      </c>
      <c r="I455" s="102"/>
      <c r="J455" s="103">
        <v>9</v>
      </c>
      <c r="K455" s="101">
        <v>0</v>
      </c>
      <c r="L455" s="103">
        <v>0</v>
      </c>
      <c r="M455" s="103">
        <v>0</v>
      </c>
      <c r="N455" s="102"/>
      <c r="O455" s="103">
        <v>9</v>
      </c>
      <c r="P455" s="103">
        <v>0</v>
      </c>
      <c r="Q455" s="102"/>
      <c r="R455" s="103">
        <v>19</v>
      </c>
      <c r="S455" s="103">
        <v>113</v>
      </c>
      <c r="T455" s="102">
        <v>0</v>
      </c>
      <c r="U455" s="103">
        <v>50</v>
      </c>
      <c r="V455" s="103">
        <v>125</v>
      </c>
    </row>
    <row r="456" spans="1:22" x14ac:dyDescent="0.25">
      <c r="A456" s="104" t="s">
        <v>897</v>
      </c>
      <c r="B456" s="20" t="str">
        <f>VLOOKUP(A456,'Planning Periods'!$E$2:$N$540,10,FALSE)</f>
        <v>04/30/2013 - 04/30/2021</v>
      </c>
      <c r="C456" s="103">
        <v>2014</v>
      </c>
      <c r="D456" s="103" t="str">
        <f t="shared" si="6"/>
        <v>Coronado 2014</v>
      </c>
      <c r="E456" s="103">
        <v>13</v>
      </c>
      <c r="F456" s="101">
        <v>0</v>
      </c>
      <c r="G456" s="103">
        <v>0</v>
      </c>
      <c r="H456" s="103">
        <v>0</v>
      </c>
      <c r="I456" s="102"/>
      <c r="J456" s="103">
        <v>9</v>
      </c>
      <c r="K456" s="101">
        <v>0</v>
      </c>
      <c r="L456" s="103">
        <v>0</v>
      </c>
      <c r="M456" s="103">
        <v>0</v>
      </c>
      <c r="N456" s="102"/>
      <c r="O456" s="103">
        <v>9</v>
      </c>
      <c r="P456" s="103">
        <v>0</v>
      </c>
      <c r="Q456" s="102"/>
      <c r="R456" s="103">
        <v>19</v>
      </c>
      <c r="S456" s="103">
        <v>37</v>
      </c>
      <c r="T456" s="102">
        <v>0</v>
      </c>
      <c r="U456" s="103">
        <v>50</v>
      </c>
      <c r="V456" s="103">
        <v>37</v>
      </c>
    </row>
    <row r="457" spans="1:22" x14ac:dyDescent="0.25">
      <c r="A457" s="104" t="s">
        <v>897</v>
      </c>
      <c r="B457" s="20" t="str">
        <f>VLOOKUP(A457,'Planning Periods'!$E$2:$N$540,10,FALSE)</f>
        <v>04/30/2013 - 04/30/2021</v>
      </c>
      <c r="C457" s="103">
        <v>2015</v>
      </c>
      <c r="D457" s="103" t="str">
        <f t="shared" si="6"/>
        <v>Coronado 2015</v>
      </c>
      <c r="E457" s="103">
        <v>13</v>
      </c>
      <c r="F457" s="101">
        <v>0</v>
      </c>
      <c r="G457" s="103">
        <v>0</v>
      </c>
      <c r="H457" s="103">
        <v>0</v>
      </c>
      <c r="I457" s="102"/>
      <c r="J457" s="103">
        <v>9</v>
      </c>
      <c r="K457" s="101">
        <v>0</v>
      </c>
      <c r="L457" s="103">
        <v>0</v>
      </c>
      <c r="M457" s="103">
        <v>0</v>
      </c>
      <c r="N457" s="102"/>
      <c r="O457" s="103">
        <v>9</v>
      </c>
      <c r="P457" s="103">
        <v>0</v>
      </c>
      <c r="Q457" s="102"/>
      <c r="R457" s="103">
        <v>19</v>
      </c>
      <c r="S457" s="103">
        <v>53</v>
      </c>
      <c r="T457" s="102">
        <v>0</v>
      </c>
      <c r="U457" s="103">
        <v>50</v>
      </c>
      <c r="V457" s="103">
        <v>53</v>
      </c>
    </row>
    <row r="458" spans="1:22" x14ac:dyDescent="0.25">
      <c r="A458" s="104" t="s">
        <v>897</v>
      </c>
      <c r="B458" s="20" t="str">
        <f>VLOOKUP(A458,'Planning Periods'!$E$2:$N$540,10,FALSE)</f>
        <v>04/30/2013 - 04/30/2021</v>
      </c>
      <c r="C458" s="103">
        <v>2016</v>
      </c>
      <c r="D458" s="103" t="str">
        <f t="shared" si="6"/>
        <v>Coronado 2016</v>
      </c>
      <c r="E458" s="103">
        <v>13</v>
      </c>
      <c r="F458" s="101">
        <v>0</v>
      </c>
      <c r="G458" s="103">
        <v>0</v>
      </c>
      <c r="H458" s="103">
        <v>0</v>
      </c>
      <c r="I458" s="102"/>
      <c r="J458" s="103">
        <v>9</v>
      </c>
      <c r="K458" s="101">
        <v>0</v>
      </c>
      <c r="L458" s="103">
        <v>0</v>
      </c>
      <c r="M458" s="103">
        <v>0</v>
      </c>
      <c r="N458" s="102"/>
      <c r="O458" s="103">
        <v>9</v>
      </c>
      <c r="P458" s="103">
        <v>0</v>
      </c>
      <c r="Q458" s="102"/>
      <c r="R458" s="103">
        <v>19</v>
      </c>
      <c r="S458" s="103">
        <v>63</v>
      </c>
      <c r="T458" s="102">
        <v>0</v>
      </c>
      <c r="U458" s="103">
        <v>50</v>
      </c>
      <c r="V458" s="103">
        <v>63</v>
      </c>
    </row>
    <row r="459" spans="1:22" x14ac:dyDescent="0.25">
      <c r="A459" s="104" t="s">
        <v>897</v>
      </c>
      <c r="B459" s="20" t="str">
        <f>VLOOKUP(A459,'Planning Periods'!$E$2:$N$540,10,FALSE)</f>
        <v>04/30/2013 - 04/30/2021</v>
      </c>
      <c r="C459" s="103">
        <v>2017</v>
      </c>
      <c r="D459" s="103" t="str">
        <f t="shared" si="6"/>
        <v>Coronado 2017</v>
      </c>
      <c r="E459" s="103">
        <v>13</v>
      </c>
      <c r="F459" s="101">
        <v>0</v>
      </c>
      <c r="G459" s="103">
        <v>0</v>
      </c>
      <c r="H459" s="103">
        <v>0</v>
      </c>
      <c r="I459" s="102"/>
      <c r="J459" s="103">
        <v>9</v>
      </c>
      <c r="K459" s="101">
        <v>0</v>
      </c>
      <c r="L459" s="103">
        <v>0</v>
      </c>
      <c r="M459" s="103">
        <v>0</v>
      </c>
      <c r="N459" s="102"/>
      <c r="O459" s="103">
        <v>9</v>
      </c>
      <c r="P459" s="103">
        <v>0</v>
      </c>
      <c r="Q459" s="102"/>
      <c r="R459" s="103">
        <v>19</v>
      </c>
      <c r="S459" s="103">
        <v>36</v>
      </c>
      <c r="T459" s="102">
        <v>0</v>
      </c>
      <c r="U459" s="103">
        <v>50</v>
      </c>
      <c r="V459" s="103">
        <v>36</v>
      </c>
    </row>
    <row r="460" spans="1:22" x14ac:dyDescent="0.25">
      <c r="A460" s="104" t="s">
        <v>1315</v>
      </c>
      <c r="B460" s="20" t="str">
        <f>VLOOKUP(A460,'Planning Periods'!$E$2:$N$540,10,FALSE)</f>
        <v>01/31/2015 - 01/31/2023</v>
      </c>
      <c r="C460" s="103">
        <v>2014</v>
      </c>
      <c r="D460" s="103" t="str">
        <f t="shared" si="6"/>
        <v>Corte Madera 2014</v>
      </c>
      <c r="E460" s="103" t="s">
        <v>1539</v>
      </c>
      <c r="F460" s="101" t="s">
        <v>1539</v>
      </c>
      <c r="G460" s="103" t="s">
        <v>1539</v>
      </c>
      <c r="H460" s="103" t="s">
        <v>1539</v>
      </c>
      <c r="I460" s="102"/>
      <c r="J460" s="103" t="s">
        <v>1539</v>
      </c>
      <c r="K460" s="101" t="s">
        <v>1539</v>
      </c>
      <c r="L460" s="103" t="s">
        <v>1539</v>
      </c>
      <c r="M460" s="103" t="s">
        <v>1539</v>
      </c>
      <c r="N460" s="102"/>
      <c r="O460" s="103" t="s">
        <v>1539</v>
      </c>
      <c r="P460" s="103" t="s">
        <v>1539</v>
      </c>
      <c r="Q460" s="102"/>
      <c r="R460" s="103" t="s">
        <v>1539</v>
      </c>
      <c r="S460" s="103" t="s">
        <v>1539</v>
      </c>
      <c r="T460" s="102" t="s">
        <v>1539</v>
      </c>
      <c r="U460" s="103" t="s">
        <v>1539</v>
      </c>
      <c r="V460" s="103" t="s">
        <v>1539</v>
      </c>
    </row>
    <row r="461" spans="1:22" x14ac:dyDescent="0.25">
      <c r="A461" s="104" t="s">
        <v>1315</v>
      </c>
      <c r="B461" s="20" t="str">
        <f>VLOOKUP(A461,'Planning Periods'!$E$2:$N$540,10,FALSE)</f>
        <v>01/31/2015 - 01/31/2023</v>
      </c>
      <c r="C461" s="103">
        <v>2015</v>
      </c>
      <c r="D461" s="103" t="str">
        <f t="shared" si="6"/>
        <v>Corte Madera 2015</v>
      </c>
      <c r="E461" s="103">
        <v>22</v>
      </c>
      <c r="F461" s="101">
        <v>5</v>
      </c>
      <c r="G461" s="103">
        <v>4</v>
      </c>
      <c r="H461" s="103">
        <v>1</v>
      </c>
      <c r="I461" s="102"/>
      <c r="J461" s="103">
        <v>13</v>
      </c>
      <c r="K461" s="101">
        <v>12</v>
      </c>
      <c r="L461" s="103">
        <v>12</v>
      </c>
      <c r="M461" s="103">
        <v>0</v>
      </c>
      <c r="N461" s="102"/>
      <c r="O461" s="103">
        <v>13</v>
      </c>
      <c r="P461" s="103">
        <v>2</v>
      </c>
      <c r="Q461" s="102"/>
      <c r="R461" s="103">
        <v>24</v>
      </c>
      <c r="S461" s="103">
        <v>164</v>
      </c>
      <c r="T461" s="102">
        <v>0</v>
      </c>
      <c r="U461" s="103">
        <v>72</v>
      </c>
      <c r="V461" s="103">
        <v>183</v>
      </c>
    </row>
    <row r="462" spans="1:22" x14ac:dyDescent="0.25">
      <c r="A462" s="104" t="s">
        <v>1315</v>
      </c>
      <c r="B462" s="20" t="str">
        <f>VLOOKUP(A462,'Planning Periods'!$E$2:$N$540,10,FALSE)</f>
        <v>01/31/2015 - 01/31/2023</v>
      </c>
      <c r="C462" s="103">
        <v>2016</v>
      </c>
      <c r="D462" s="103" t="str">
        <f t="shared" si="6"/>
        <v>Corte Madera 2016</v>
      </c>
      <c r="E462" s="103">
        <v>22</v>
      </c>
      <c r="F462" s="101">
        <v>2</v>
      </c>
      <c r="G462" s="103">
        <v>1</v>
      </c>
      <c r="H462" s="103">
        <v>1</v>
      </c>
      <c r="I462" s="102"/>
      <c r="J462" s="103">
        <v>13</v>
      </c>
      <c r="K462" s="101">
        <v>1</v>
      </c>
      <c r="L462" s="103">
        <v>1</v>
      </c>
      <c r="M462" s="103">
        <v>0</v>
      </c>
      <c r="N462" s="102"/>
      <c r="O462" s="103">
        <v>13</v>
      </c>
      <c r="P462" s="103">
        <v>1</v>
      </c>
      <c r="Q462" s="102"/>
      <c r="R462" s="103">
        <v>24</v>
      </c>
      <c r="S462" s="103">
        <v>13</v>
      </c>
      <c r="T462" s="102">
        <v>0</v>
      </c>
      <c r="U462" s="103">
        <v>72</v>
      </c>
      <c r="V462" s="103">
        <v>17</v>
      </c>
    </row>
    <row r="463" spans="1:22" x14ac:dyDescent="0.25">
      <c r="A463" s="104" t="s">
        <v>1315</v>
      </c>
      <c r="B463" s="20" t="str">
        <f>VLOOKUP(A463,'Planning Periods'!$E$2:$N$540,10,FALSE)</f>
        <v>01/31/2015 - 01/31/2023</v>
      </c>
      <c r="C463" s="103">
        <v>2017</v>
      </c>
      <c r="D463" s="103" t="str">
        <f t="shared" si="6"/>
        <v>Corte Madera 2017</v>
      </c>
      <c r="E463" s="103">
        <v>22</v>
      </c>
      <c r="F463" s="101">
        <v>1</v>
      </c>
      <c r="G463" s="103">
        <v>0</v>
      </c>
      <c r="H463" s="103">
        <v>1</v>
      </c>
      <c r="I463" s="102"/>
      <c r="J463" s="103">
        <v>13</v>
      </c>
      <c r="K463" s="101">
        <v>0</v>
      </c>
      <c r="L463" s="103">
        <v>0</v>
      </c>
      <c r="M463" s="103">
        <v>0</v>
      </c>
      <c r="N463" s="102"/>
      <c r="O463" s="103">
        <v>13</v>
      </c>
      <c r="P463" s="103">
        <v>2</v>
      </c>
      <c r="Q463" s="102"/>
      <c r="R463" s="103">
        <v>24</v>
      </c>
      <c r="S463" s="103">
        <v>2</v>
      </c>
      <c r="T463" s="102">
        <v>0</v>
      </c>
      <c r="U463" s="103">
        <v>72</v>
      </c>
      <c r="V463" s="103">
        <v>5</v>
      </c>
    </row>
    <row r="464" spans="1:22" x14ac:dyDescent="0.25">
      <c r="A464" s="104" t="s">
        <v>994</v>
      </c>
      <c r="B464" s="20"/>
      <c r="C464" s="103">
        <v>2013</v>
      </c>
      <c r="D464" s="103" t="str">
        <f t="shared" si="6"/>
        <v>Costa Mesa 2013</v>
      </c>
      <c r="E464" s="103" t="s">
        <v>1539</v>
      </c>
      <c r="F464" s="101" t="s">
        <v>1539</v>
      </c>
      <c r="G464" s="103" t="s">
        <v>1539</v>
      </c>
      <c r="H464" s="103" t="s">
        <v>1539</v>
      </c>
      <c r="I464" s="102"/>
      <c r="J464" s="103" t="s">
        <v>1539</v>
      </c>
      <c r="K464" s="101" t="s">
        <v>1539</v>
      </c>
      <c r="L464" s="103" t="s">
        <v>1539</v>
      </c>
      <c r="M464" s="103" t="s">
        <v>1539</v>
      </c>
      <c r="N464" s="102"/>
      <c r="O464" s="103" t="s">
        <v>1539</v>
      </c>
      <c r="P464" s="103" t="s">
        <v>1539</v>
      </c>
      <c r="Q464" s="102"/>
      <c r="R464" s="103" t="s">
        <v>1539</v>
      </c>
      <c r="S464" s="103" t="s">
        <v>1539</v>
      </c>
      <c r="T464" s="102" t="s">
        <v>1539</v>
      </c>
      <c r="U464" s="103" t="s">
        <v>1539</v>
      </c>
      <c r="V464" s="103" t="s">
        <v>1539</v>
      </c>
    </row>
    <row r="465" spans="1:22" x14ac:dyDescent="0.25">
      <c r="A465" s="104" t="s">
        <v>994</v>
      </c>
      <c r="B465" s="20" t="str">
        <f>VLOOKUP(A465,'Planning Periods'!$E$2:$N$540,10,FALSE)</f>
        <v>10/15/2013 - 10/15/2021</v>
      </c>
      <c r="C465" s="103">
        <v>2014</v>
      </c>
      <c r="D465" s="103" t="str">
        <f t="shared" si="6"/>
        <v>Costa Mesa 2014</v>
      </c>
      <c r="E465" s="103">
        <v>1</v>
      </c>
      <c r="F465" s="101">
        <v>0</v>
      </c>
      <c r="G465" s="103">
        <v>0</v>
      </c>
      <c r="H465" s="103">
        <v>0</v>
      </c>
      <c r="I465" s="102"/>
      <c r="J465" s="103">
        <v>1</v>
      </c>
      <c r="K465" s="101">
        <v>0</v>
      </c>
      <c r="L465" s="103">
        <v>0</v>
      </c>
      <c r="M465" s="103">
        <v>0</v>
      </c>
      <c r="N465" s="102"/>
      <c r="O465" s="103">
        <v>0</v>
      </c>
      <c r="P465" s="103">
        <v>50</v>
      </c>
      <c r="Q465" s="102"/>
      <c r="R465" s="103">
        <v>0</v>
      </c>
      <c r="S465" s="103">
        <v>50</v>
      </c>
      <c r="T465" s="102">
        <v>0</v>
      </c>
      <c r="U465" s="103">
        <v>2</v>
      </c>
      <c r="V465" s="103">
        <v>100</v>
      </c>
    </row>
    <row r="466" spans="1:22" x14ac:dyDescent="0.25">
      <c r="A466" s="104" t="s">
        <v>994</v>
      </c>
      <c r="B466" s="20" t="str">
        <f>VLOOKUP(A466,'Planning Periods'!$E$2:$N$540,10,FALSE)</f>
        <v>10/15/2013 - 10/15/2021</v>
      </c>
      <c r="C466" s="103">
        <v>2015</v>
      </c>
      <c r="D466" s="103" t="str">
        <f t="shared" si="6"/>
        <v>Costa Mesa 2015</v>
      </c>
      <c r="E466" s="103">
        <v>1</v>
      </c>
      <c r="F466" s="101">
        <v>0</v>
      </c>
      <c r="G466" s="103">
        <v>0</v>
      </c>
      <c r="H466" s="103">
        <v>0</v>
      </c>
      <c r="I466" s="102"/>
      <c r="J466" s="103">
        <v>1</v>
      </c>
      <c r="K466" s="101">
        <v>0</v>
      </c>
      <c r="L466" s="103">
        <v>0</v>
      </c>
      <c r="M466" s="103">
        <v>0</v>
      </c>
      <c r="N466" s="102"/>
      <c r="O466" s="103">
        <v>0</v>
      </c>
      <c r="P466" s="103">
        <v>0</v>
      </c>
      <c r="Q466" s="102"/>
      <c r="R466" s="103">
        <v>0</v>
      </c>
      <c r="S466" s="103">
        <v>93</v>
      </c>
      <c r="T466" s="102">
        <v>0</v>
      </c>
      <c r="U466" s="103">
        <v>2</v>
      </c>
      <c r="V466" s="103">
        <v>93</v>
      </c>
    </row>
    <row r="467" spans="1:22" x14ac:dyDescent="0.25">
      <c r="A467" s="104" t="s">
        <v>994</v>
      </c>
      <c r="B467" s="20" t="str">
        <f>VLOOKUP(A467,'Planning Periods'!$E$2:$N$540,10,FALSE)</f>
        <v>10/15/2013 - 10/15/2021</v>
      </c>
      <c r="C467" s="103">
        <v>2016</v>
      </c>
      <c r="D467" s="103" t="str">
        <f t="shared" si="6"/>
        <v>Costa Mesa 2016</v>
      </c>
      <c r="E467" s="103">
        <v>1</v>
      </c>
      <c r="F467" s="101">
        <v>0</v>
      </c>
      <c r="G467" s="103">
        <v>0</v>
      </c>
      <c r="H467" s="103">
        <v>0</v>
      </c>
      <c r="I467" s="102"/>
      <c r="J467" s="103">
        <v>1</v>
      </c>
      <c r="K467" s="101">
        <v>0</v>
      </c>
      <c r="L467" s="103">
        <v>0</v>
      </c>
      <c r="M467" s="103">
        <v>0</v>
      </c>
      <c r="N467" s="102"/>
      <c r="O467" s="103">
        <v>0</v>
      </c>
      <c r="P467" s="103">
        <v>0</v>
      </c>
      <c r="Q467" s="102"/>
      <c r="R467" s="103">
        <v>0</v>
      </c>
      <c r="S467" s="103">
        <v>115</v>
      </c>
      <c r="T467" s="102">
        <v>0</v>
      </c>
      <c r="U467" s="103">
        <v>2</v>
      </c>
      <c r="V467" s="103">
        <v>115</v>
      </c>
    </row>
    <row r="468" spans="1:22" x14ac:dyDescent="0.25">
      <c r="A468" s="104" t="s">
        <v>994</v>
      </c>
      <c r="B468" s="20" t="str">
        <f>VLOOKUP(A468,'Planning Periods'!$E$2:$N$540,10,FALSE)</f>
        <v>10/15/2013 - 10/15/2021</v>
      </c>
      <c r="C468" s="103">
        <v>2017</v>
      </c>
      <c r="D468" s="103" t="str">
        <f t="shared" si="6"/>
        <v>Costa Mesa 2017</v>
      </c>
      <c r="E468" s="103">
        <v>1</v>
      </c>
      <c r="F468" s="101">
        <v>0</v>
      </c>
      <c r="G468" s="103">
        <v>0</v>
      </c>
      <c r="H468" s="103">
        <v>0</v>
      </c>
      <c r="I468" s="102"/>
      <c r="J468" s="103">
        <v>1</v>
      </c>
      <c r="K468" s="101">
        <v>0</v>
      </c>
      <c r="L468" s="103">
        <v>0</v>
      </c>
      <c r="M468" s="103">
        <v>0</v>
      </c>
      <c r="N468" s="102"/>
      <c r="O468" s="103">
        <v>0</v>
      </c>
      <c r="P468" s="103">
        <v>0</v>
      </c>
      <c r="Q468" s="102"/>
      <c r="R468" s="103">
        <v>0</v>
      </c>
      <c r="S468" s="103">
        <v>260</v>
      </c>
      <c r="T468" s="102">
        <v>0</v>
      </c>
      <c r="U468" s="103">
        <v>2</v>
      </c>
      <c r="V468" s="103">
        <v>260</v>
      </c>
    </row>
    <row r="469" spans="1:22" x14ac:dyDescent="0.25">
      <c r="A469" s="104" t="s">
        <v>800</v>
      </c>
      <c r="B469" s="20" t="str">
        <f>VLOOKUP(A469,'Planning Periods'!$E$2:$N$540,10,FALSE)</f>
        <v>01/31/2015 - 01/31/2023</v>
      </c>
      <c r="C469" s="103">
        <v>2014</v>
      </c>
      <c r="D469" s="103" t="str">
        <f t="shared" si="6"/>
        <v>Cotati 2014</v>
      </c>
      <c r="E469" s="103" t="s">
        <v>1539</v>
      </c>
      <c r="F469" s="101" t="s">
        <v>1539</v>
      </c>
      <c r="G469" s="103" t="s">
        <v>1539</v>
      </c>
      <c r="H469" s="103" t="s">
        <v>1539</v>
      </c>
      <c r="I469" s="102"/>
      <c r="J469" s="103" t="s">
        <v>1539</v>
      </c>
      <c r="K469" s="101" t="s">
        <v>1539</v>
      </c>
      <c r="L469" s="103" t="s">
        <v>1539</v>
      </c>
      <c r="M469" s="103" t="s">
        <v>1539</v>
      </c>
      <c r="N469" s="102"/>
      <c r="O469" s="103" t="s">
        <v>1539</v>
      </c>
      <c r="P469" s="103" t="s">
        <v>1539</v>
      </c>
      <c r="Q469" s="102"/>
      <c r="R469" s="103" t="s">
        <v>1539</v>
      </c>
      <c r="S469" s="103" t="s">
        <v>1539</v>
      </c>
      <c r="T469" s="102" t="s">
        <v>1539</v>
      </c>
      <c r="U469" s="103" t="s">
        <v>1539</v>
      </c>
      <c r="V469" s="103" t="s">
        <v>1539</v>
      </c>
    </row>
    <row r="470" spans="1:22" x14ac:dyDescent="0.25">
      <c r="A470" s="104" t="s">
        <v>800</v>
      </c>
      <c r="B470" s="20" t="str">
        <f>VLOOKUP(A470,'Planning Periods'!$E$2:$N$540,10,FALSE)</f>
        <v>01/31/2015 - 01/31/2023</v>
      </c>
      <c r="C470" s="103">
        <v>2015</v>
      </c>
      <c r="D470" s="103" t="str">
        <f t="shared" si="6"/>
        <v>Cotati 2015</v>
      </c>
      <c r="E470" s="103" t="s">
        <v>1539</v>
      </c>
      <c r="F470" s="101" t="s">
        <v>1539</v>
      </c>
      <c r="G470" s="103" t="s">
        <v>1539</v>
      </c>
      <c r="H470" s="103" t="s">
        <v>1539</v>
      </c>
      <c r="I470" s="102"/>
      <c r="J470" s="103" t="s">
        <v>1539</v>
      </c>
      <c r="K470" s="101" t="s">
        <v>1539</v>
      </c>
      <c r="L470" s="103" t="s">
        <v>1539</v>
      </c>
      <c r="M470" s="103" t="s">
        <v>1539</v>
      </c>
      <c r="N470" s="102"/>
      <c r="O470" s="103" t="s">
        <v>1539</v>
      </c>
      <c r="P470" s="103" t="s">
        <v>1539</v>
      </c>
      <c r="Q470" s="102"/>
      <c r="R470" s="103" t="s">
        <v>1539</v>
      </c>
      <c r="S470" s="103" t="s">
        <v>1539</v>
      </c>
      <c r="T470" s="102" t="s">
        <v>1539</v>
      </c>
      <c r="U470" s="103" t="s">
        <v>1539</v>
      </c>
      <c r="V470" s="103" t="s">
        <v>1539</v>
      </c>
    </row>
    <row r="471" spans="1:22" x14ac:dyDescent="0.25">
      <c r="A471" s="104" t="s">
        <v>800</v>
      </c>
      <c r="B471" s="20" t="str">
        <f>VLOOKUP(A471,'Planning Periods'!$E$2:$N$540,10,FALSE)</f>
        <v>01/31/2015 - 01/31/2023</v>
      </c>
      <c r="C471" s="103">
        <v>2016</v>
      </c>
      <c r="D471" s="103" t="str">
        <f t="shared" si="6"/>
        <v>Cotati 2016</v>
      </c>
      <c r="E471" s="103">
        <v>35</v>
      </c>
      <c r="F471" s="101">
        <v>1</v>
      </c>
      <c r="G471" s="103">
        <v>1</v>
      </c>
      <c r="H471" s="103">
        <v>0</v>
      </c>
      <c r="I471" s="102"/>
      <c r="J471" s="103">
        <v>18</v>
      </c>
      <c r="K471" s="101">
        <v>3</v>
      </c>
      <c r="L471" s="103">
        <v>3</v>
      </c>
      <c r="M471" s="103">
        <v>0</v>
      </c>
      <c r="N471" s="102"/>
      <c r="O471" s="103">
        <v>18</v>
      </c>
      <c r="P471" s="103">
        <v>0</v>
      </c>
      <c r="Q471" s="102"/>
      <c r="R471" s="103">
        <v>66</v>
      </c>
      <c r="S471" s="103">
        <v>16</v>
      </c>
      <c r="T471" s="102">
        <v>0</v>
      </c>
      <c r="U471" s="103">
        <v>137</v>
      </c>
      <c r="V471" s="103">
        <v>20</v>
      </c>
    </row>
    <row r="472" spans="1:22" x14ac:dyDescent="0.25">
      <c r="A472" s="104" t="s">
        <v>800</v>
      </c>
      <c r="B472" s="20" t="str">
        <f>VLOOKUP(A472,'Planning Periods'!$E$2:$N$540,10,FALSE)</f>
        <v>01/31/2015 - 01/31/2023</v>
      </c>
      <c r="C472" s="103">
        <v>2017</v>
      </c>
      <c r="D472" s="103" t="str">
        <f t="shared" si="6"/>
        <v>Cotati 2017</v>
      </c>
      <c r="E472" s="103">
        <v>35</v>
      </c>
      <c r="F472" s="101">
        <v>3</v>
      </c>
      <c r="G472" s="103">
        <v>3</v>
      </c>
      <c r="H472" s="103">
        <v>0</v>
      </c>
      <c r="I472" s="102"/>
      <c r="J472" s="103">
        <v>18</v>
      </c>
      <c r="K472" s="101">
        <v>10</v>
      </c>
      <c r="L472" s="103">
        <v>0</v>
      </c>
      <c r="M472" s="103">
        <v>10</v>
      </c>
      <c r="N472" s="102"/>
      <c r="O472" s="103">
        <v>18</v>
      </c>
      <c r="P472" s="103">
        <v>11</v>
      </c>
      <c r="Q472" s="102"/>
      <c r="R472" s="103">
        <v>66</v>
      </c>
      <c r="S472" s="103">
        <v>22</v>
      </c>
      <c r="T472" s="102">
        <v>10</v>
      </c>
      <c r="U472" s="103">
        <v>137</v>
      </c>
      <c r="V472" s="103">
        <v>46</v>
      </c>
    </row>
    <row r="473" spans="1:22" x14ac:dyDescent="0.25">
      <c r="A473" t="s">
        <v>1110</v>
      </c>
      <c r="B473" s="20"/>
      <c r="C473" s="103">
        <v>2013</v>
      </c>
      <c r="D473" s="103" t="str">
        <f t="shared" si="6"/>
        <v>Covina 2013</v>
      </c>
      <c r="E473" s="103" t="s">
        <v>1539</v>
      </c>
      <c r="F473" s="101" t="s">
        <v>1539</v>
      </c>
      <c r="G473" s="103" t="s">
        <v>1539</v>
      </c>
      <c r="H473" s="103" t="s">
        <v>1539</v>
      </c>
      <c r="I473" s="102"/>
      <c r="J473" s="103" t="s">
        <v>1539</v>
      </c>
      <c r="K473" s="101" t="s">
        <v>1539</v>
      </c>
      <c r="L473" s="103" t="s">
        <v>1539</v>
      </c>
      <c r="M473" s="103" t="s">
        <v>1539</v>
      </c>
      <c r="N473" s="102"/>
      <c r="O473" s="103" t="s">
        <v>1539</v>
      </c>
      <c r="P473" s="103" t="s">
        <v>1539</v>
      </c>
      <c r="Q473" s="102"/>
      <c r="R473" s="103" t="s">
        <v>1539</v>
      </c>
      <c r="S473" s="103" t="s">
        <v>1539</v>
      </c>
      <c r="T473" s="102" t="s">
        <v>1539</v>
      </c>
      <c r="U473" s="103" t="s">
        <v>1539</v>
      </c>
      <c r="V473" s="103" t="s">
        <v>1539</v>
      </c>
    </row>
    <row r="474" spans="1:22" x14ac:dyDescent="0.25">
      <c r="A474" t="s">
        <v>1110</v>
      </c>
      <c r="B474" s="20" t="str">
        <f>VLOOKUP(A474,'Planning Periods'!$E$2:$N$540,10,FALSE)</f>
        <v>10/15/2013 - 10/15/2021</v>
      </c>
      <c r="C474" s="103">
        <v>2014</v>
      </c>
      <c r="D474" s="103" t="str">
        <f t="shared" si="6"/>
        <v>Covina 2014</v>
      </c>
      <c r="E474" s="101" t="s">
        <v>1539</v>
      </c>
      <c r="F474" s="101" t="s">
        <v>1539</v>
      </c>
      <c r="G474" s="101" t="s">
        <v>1539</v>
      </c>
      <c r="H474" s="101" t="s">
        <v>1539</v>
      </c>
      <c r="I474" s="101">
        <v>0</v>
      </c>
      <c r="J474" s="101" t="s">
        <v>1539</v>
      </c>
      <c r="K474" s="101" t="s">
        <v>1539</v>
      </c>
      <c r="L474" s="101" t="s">
        <v>1539</v>
      </c>
      <c r="M474" s="101" t="s">
        <v>1539</v>
      </c>
      <c r="N474" s="101">
        <v>0</v>
      </c>
      <c r="O474" s="101" t="s">
        <v>1539</v>
      </c>
      <c r="P474" s="101" t="s">
        <v>1539</v>
      </c>
      <c r="Q474" s="101"/>
      <c r="R474" s="101" t="s">
        <v>1539</v>
      </c>
      <c r="S474" s="101" t="s">
        <v>1539</v>
      </c>
      <c r="T474" s="101" t="s">
        <v>1539</v>
      </c>
      <c r="U474" s="101" t="s">
        <v>1539</v>
      </c>
      <c r="V474" s="101" t="s">
        <v>1539</v>
      </c>
    </row>
    <row r="475" spans="1:22" x14ac:dyDescent="0.25">
      <c r="A475" t="s">
        <v>1110</v>
      </c>
      <c r="B475" s="20" t="str">
        <f>VLOOKUP(A475,'Planning Periods'!$E$2:$N$540,10,FALSE)</f>
        <v>10/15/2013 - 10/15/2021</v>
      </c>
      <c r="C475" s="103">
        <v>2015</v>
      </c>
      <c r="D475" s="103" t="str">
        <f t="shared" si="6"/>
        <v>Covina 2015</v>
      </c>
      <c r="E475" t="s">
        <v>1539</v>
      </c>
      <c r="F475" t="s">
        <v>1539</v>
      </c>
      <c r="G475" t="s">
        <v>1539</v>
      </c>
      <c r="H475" t="s">
        <v>1539</v>
      </c>
      <c r="J475" t="s">
        <v>1539</v>
      </c>
      <c r="K475" t="s">
        <v>1539</v>
      </c>
      <c r="L475" t="s">
        <v>1539</v>
      </c>
      <c r="M475" t="s">
        <v>1539</v>
      </c>
      <c r="O475" t="s">
        <v>1539</v>
      </c>
      <c r="P475" t="s">
        <v>1539</v>
      </c>
      <c r="R475" t="s">
        <v>1539</v>
      </c>
      <c r="S475" t="s">
        <v>1539</v>
      </c>
      <c r="T475" t="s">
        <v>1539</v>
      </c>
      <c r="U475" t="s">
        <v>1539</v>
      </c>
      <c r="V475" t="s">
        <v>1539</v>
      </c>
    </row>
    <row r="476" spans="1:22" x14ac:dyDescent="0.25">
      <c r="A476" t="s">
        <v>1110</v>
      </c>
      <c r="B476" s="20" t="str">
        <f>VLOOKUP(A476,'Planning Periods'!$E$2:$N$540,10,FALSE)</f>
        <v>10/15/2013 - 10/15/2021</v>
      </c>
      <c r="C476" s="103">
        <v>2016</v>
      </c>
      <c r="D476" s="103" t="str">
        <f t="shared" ref="D476:D542" si="7">CONCATENATE(A476," ",C476)</f>
        <v>Covina 2016</v>
      </c>
      <c r="E476" t="s">
        <v>1539</v>
      </c>
      <c r="F476" t="s">
        <v>1539</v>
      </c>
      <c r="G476" t="s">
        <v>1539</v>
      </c>
      <c r="H476" t="s">
        <v>1539</v>
      </c>
      <c r="J476" t="s">
        <v>1539</v>
      </c>
      <c r="K476" t="s">
        <v>1539</v>
      </c>
      <c r="L476" t="s">
        <v>1539</v>
      </c>
      <c r="M476" t="s">
        <v>1539</v>
      </c>
      <c r="O476" t="s">
        <v>1539</v>
      </c>
      <c r="P476" t="s">
        <v>1539</v>
      </c>
      <c r="R476" t="s">
        <v>1539</v>
      </c>
      <c r="S476" t="s">
        <v>1539</v>
      </c>
      <c r="T476" t="s">
        <v>1539</v>
      </c>
      <c r="U476" t="s">
        <v>1539</v>
      </c>
      <c r="V476" t="s">
        <v>1539</v>
      </c>
    </row>
    <row r="477" spans="1:22" x14ac:dyDescent="0.25">
      <c r="A477" t="s">
        <v>1110</v>
      </c>
      <c r="B477" s="20" t="str">
        <f>VLOOKUP(A477,'Planning Periods'!$E$2:$N$540,10,FALSE)</f>
        <v>10/15/2013 - 10/15/2021</v>
      </c>
      <c r="C477" s="103">
        <v>2017</v>
      </c>
      <c r="D477" s="103" t="str">
        <f t="shared" si="7"/>
        <v>Covina 2017</v>
      </c>
      <c r="E477" t="s">
        <v>1539</v>
      </c>
      <c r="F477" t="s">
        <v>1539</v>
      </c>
      <c r="G477" t="s">
        <v>1539</v>
      </c>
      <c r="H477" t="s">
        <v>1539</v>
      </c>
      <c r="J477" t="s">
        <v>1539</v>
      </c>
      <c r="K477" t="s">
        <v>1539</v>
      </c>
      <c r="L477" t="s">
        <v>1539</v>
      </c>
      <c r="M477" t="s">
        <v>1539</v>
      </c>
      <c r="O477" t="s">
        <v>1539</v>
      </c>
      <c r="P477" t="s">
        <v>1539</v>
      </c>
      <c r="R477" t="s">
        <v>1539</v>
      </c>
      <c r="S477" t="s">
        <v>1539</v>
      </c>
      <c r="T477" t="s">
        <v>1539</v>
      </c>
      <c r="U477" t="s">
        <v>1539</v>
      </c>
      <c r="V477" t="s">
        <v>1539</v>
      </c>
    </row>
    <row r="478" spans="1:22" x14ac:dyDescent="0.25">
      <c r="A478" t="s">
        <v>1190</v>
      </c>
      <c r="B478" s="20" t="str">
        <f>VLOOKUP(A478,'Planning Periods'!$E$2:$N$540,10,FALSE)</f>
        <v>06/30/2014 - 06/30/2019</v>
      </c>
      <c r="C478" s="103">
        <v>2014</v>
      </c>
      <c r="D478" s="103" t="str">
        <f t="shared" si="7"/>
        <v>Crescent City 2014</v>
      </c>
      <c r="E478" s="101" t="s">
        <v>1539</v>
      </c>
      <c r="F478" s="101" t="s">
        <v>1539</v>
      </c>
      <c r="G478" s="101" t="s">
        <v>1539</v>
      </c>
      <c r="H478" s="101" t="s">
        <v>1539</v>
      </c>
      <c r="I478" s="101">
        <v>0</v>
      </c>
      <c r="J478" s="101" t="s">
        <v>1539</v>
      </c>
      <c r="K478" s="101" t="s">
        <v>1539</v>
      </c>
      <c r="L478" s="101" t="s">
        <v>1539</v>
      </c>
      <c r="M478" s="101" t="s">
        <v>1539</v>
      </c>
      <c r="N478" s="101">
        <v>0</v>
      </c>
      <c r="O478" s="101" t="s">
        <v>1539</v>
      </c>
      <c r="P478" s="101" t="s">
        <v>1539</v>
      </c>
      <c r="Q478" s="101"/>
      <c r="R478" s="101" t="s">
        <v>1539</v>
      </c>
      <c r="S478" s="101" t="s">
        <v>1539</v>
      </c>
      <c r="T478" s="101" t="s">
        <v>1539</v>
      </c>
      <c r="U478" s="101" t="s">
        <v>1539</v>
      </c>
      <c r="V478" s="101" t="s">
        <v>1539</v>
      </c>
    </row>
    <row r="479" spans="1:22" x14ac:dyDescent="0.25">
      <c r="A479" t="s">
        <v>1190</v>
      </c>
      <c r="B479" s="20" t="str">
        <f>VLOOKUP(A479,'Planning Periods'!$E$2:$N$540,10,FALSE)</f>
        <v>06/30/2014 - 06/30/2019</v>
      </c>
      <c r="C479" s="103">
        <v>2015</v>
      </c>
      <c r="D479" s="103" t="str">
        <f t="shared" si="7"/>
        <v>Crescent City 2015</v>
      </c>
      <c r="E479" t="s">
        <v>1539</v>
      </c>
      <c r="F479" t="s">
        <v>1539</v>
      </c>
      <c r="G479" t="s">
        <v>1539</v>
      </c>
      <c r="H479" t="s">
        <v>1539</v>
      </c>
      <c r="J479" t="s">
        <v>1539</v>
      </c>
      <c r="K479" t="s">
        <v>1539</v>
      </c>
      <c r="L479" t="s">
        <v>1539</v>
      </c>
      <c r="M479" t="s">
        <v>1539</v>
      </c>
      <c r="O479" t="s">
        <v>1539</v>
      </c>
      <c r="P479" t="s">
        <v>1539</v>
      </c>
      <c r="R479" t="s">
        <v>1539</v>
      </c>
      <c r="S479" t="s">
        <v>1539</v>
      </c>
      <c r="T479" t="s">
        <v>1539</v>
      </c>
      <c r="U479" t="s">
        <v>1539</v>
      </c>
      <c r="V479" t="s">
        <v>1539</v>
      </c>
    </row>
    <row r="480" spans="1:22" x14ac:dyDescent="0.25">
      <c r="A480" t="s">
        <v>1190</v>
      </c>
      <c r="B480" s="20" t="str">
        <f>VLOOKUP(A480,'Planning Periods'!$E$2:$N$540,10,FALSE)</f>
        <v>06/30/2014 - 06/30/2019</v>
      </c>
      <c r="C480" s="103">
        <v>2016</v>
      </c>
      <c r="D480" s="103" t="str">
        <f t="shared" si="7"/>
        <v>Crescent City 2016</v>
      </c>
      <c r="E480" t="s">
        <v>1539</v>
      </c>
      <c r="F480" t="s">
        <v>1539</v>
      </c>
      <c r="G480" t="s">
        <v>1539</v>
      </c>
      <c r="H480" t="s">
        <v>1539</v>
      </c>
      <c r="J480" t="s">
        <v>1539</v>
      </c>
      <c r="K480" t="s">
        <v>1539</v>
      </c>
      <c r="L480" t="s">
        <v>1539</v>
      </c>
      <c r="M480" t="s">
        <v>1539</v>
      </c>
      <c r="O480" t="s">
        <v>1539</v>
      </c>
      <c r="P480" t="s">
        <v>1539</v>
      </c>
      <c r="R480" t="s">
        <v>1539</v>
      </c>
      <c r="S480" t="s">
        <v>1539</v>
      </c>
      <c r="T480" t="s">
        <v>1539</v>
      </c>
      <c r="U480" t="s">
        <v>1539</v>
      </c>
      <c r="V480" t="s">
        <v>1539</v>
      </c>
    </row>
    <row r="481" spans="1:22" x14ac:dyDescent="0.25">
      <c r="A481" t="s">
        <v>1190</v>
      </c>
      <c r="B481" s="20" t="str">
        <f>VLOOKUP(A481,'Planning Periods'!$E$2:$N$540,10,FALSE)</f>
        <v>06/30/2014 - 06/30/2019</v>
      </c>
      <c r="C481" s="103">
        <v>2017</v>
      </c>
      <c r="D481" s="103" t="str">
        <f t="shared" si="7"/>
        <v>Crescent City 2017</v>
      </c>
      <c r="E481" t="s">
        <v>1539</v>
      </c>
      <c r="F481" t="s">
        <v>1539</v>
      </c>
      <c r="G481" t="s">
        <v>1539</v>
      </c>
      <c r="H481" t="s">
        <v>1539</v>
      </c>
      <c r="J481" t="s">
        <v>1539</v>
      </c>
      <c r="K481" t="s">
        <v>1539</v>
      </c>
      <c r="L481" t="s">
        <v>1539</v>
      </c>
      <c r="M481" t="s">
        <v>1539</v>
      </c>
      <c r="O481" t="s">
        <v>1539</v>
      </c>
      <c r="P481" t="s">
        <v>1539</v>
      </c>
      <c r="R481" t="s">
        <v>1539</v>
      </c>
      <c r="S481" t="s">
        <v>1539</v>
      </c>
      <c r="T481" t="s">
        <v>1539</v>
      </c>
      <c r="U481" t="s">
        <v>1539</v>
      </c>
      <c r="V481" t="s">
        <v>1539</v>
      </c>
    </row>
    <row r="482" spans="1:22" x14ac:dyDescent="0.25">
      <c r="A482" s="104" t="s">
        <v>1109</v>
      </c>
      <c r="B482" s="20"/>
      <c r="C482" s="103">
        <v>2013</v>
      </c>
      <c r="D482" s="103" t="str">
        <f t="shared" si="7"/>
        <v>Cudahy 2013</v>
      </c>
      <c r="E482" t="s">
        <v>1539</v>
      </c>
      <c r="F482" t="s">
        <v>1539</v>
      </c>
      <c r="G482" t="s">
        <v>1539</v>
      </c>
      <c r="H482" t="s">
        <v>1539</v>
      </c>
      <c r="J482" t="s">
        <v>1539</v>
      </c>
      <c r="K482" t="s">
        <v>1539</v>
      </c>
      <c r="L482" t="s">
        <v>1539</v>
      </c>
      <c r="M482" t="s">
        <v>1539</v>
      </c>
      <c r="O482" t="s">
        <v>1539</v>
      </c>
      <c r="P482" t="s">
        <v>1539</v>
      </c>
      <c r="R482" t="s">
        <v>1539</v>
      </c>
      <c r="S482" t="s">
        <v>1539</v>
      </c>
      <c r="T482" t="s">
        <v>1539</v>
      </c>
      <c r="U482" t="s">
        <v>1539</v>
      </c>
      <c r="V482" t="s">
        <v>1539</v>
      </c>
    </row>
    <row r="483" spans="1:22" x14ac:dyDescent="0.25">
      <c r="A483" s="104" t="s">
        <v>1109</v>
      </c>
      <c r="B483" s="20" t="str">
        <f>VLOOKUP(A483,'Planning Periods'!$E$2:$N$540,10,FALSE)</f>
        <v>10/15/2013 - 10/15/2021</v>
      </c>
      <c r="C483" s="103">
        <v>2014</v>
      </c>
      <c r="D483" s="103" t="str">
        <f t="shared" si="7"/>
        <v>Cudahy 2014</v>
      </c>
      <c r="E483" s="103">
        <v>94</v>
      </c>
      <c r="F483" s="101">
        <v>0</v>
      </c>
      <c r="G483" s="103">
        <v>0</v>
      </c>
      <c r="H483" s="103">
        <v>0</v>
      </c>
      <c r="I483" s="102"/>
      <c r="J483" s="103">
        <v>60</v>
      </c>
      <c r="K483" s="101">
        <v>0</v>
      </c>
      <c r="L483" s="103">
        <v>0</v>
      </c>
      <c r="M483" s="103">
        <v>0</v>
      </c>
      <c r="N483" s="102"/>
      <c r="O483" s="103">
        <v>67</v>
      </c>
      <c r="P483" s="103">
        <v>0</v>
      </c>
      <c r="Q483" s="102"/>
      <c r="R483" s="103">
        <v>180</v>
      </c>
      <c r="S483" s="103">
        <v>0</v>
      </c>
      <c r="T483" s="102">
        <v>0</v>
      </c>
      <c r="U483" s="103">
        <v>401</v>
      </c>
      <c r="V483" s="103">
        <v>0</v>
      </c>
    </row>
    <row r="484" spans="1:22" x14ac:dyDescent="0.25">
      <c r="A484" s="104" t="s">
        <v>1109</v>
      </c>
      <c r="B484" s="20" t="str">
        <f>VLOOKUP(A484,'Planning Periods'!$E$2:$N$540,10,FALSE)</f>
        <v>10/15/2013 - 10/15/2021</v>
      </c>
      <c r="C484" s="103">
        <v>2015</v>
      </c>
      <c r="D484" s="103" t="str">
        <f t="shared" si="7"/>
        <v>Cudahy 2015</v>
      </c>
      <c r="E484" s="103" t="s">
        <v>1539</v>
      </c>
      <c r="F484" s="101" t="s">
        <v>1539</v>
      </c>
      <c r="G484" s="103" t="s">
        <v>1539</v>
      </c>
      <c r="H484" s="103" t="s">
        <v>1539</v>
      </c>
      <c r="I484" s="102"/>
      <c r="J484" s="103" t="s">
        <v>1539</v>
      </c>
      <c r="K484" s="101" t="s">
        <v>1539</v>
      </c>
      <c r="L484" s="103" t="s">
        <v>1539</v>
      </c>
      <c r="M484" s="103" t="s">
        <v>1539</v>
      </c>
      <c r="N484" s="102"/>
      <c r="O484" s="103" t="s">
        <v>1539</v>
      </c>
      <c r="P484" s="103" t="s">
        <v>1539</v>
      </c>
      <c r="Q484" s="102"/>
      <c r="R484" s="103" t="s">
        <v>1539</v>
      </c>
      <c r="S484" s="103" t="s">
        <v>1539</v>
      </c>
      <c r="T484" s="102" t="s">
        <v>1539</v>
      </c>
      <c r="U484" s="103" t="s">
        <v>1539</v>
      </c>
      <c r="V484" s="103" t="s">
        <v>1539</v>
      </c>
    </row>
    <row r="485" spans="1:22" x14ac:dyDescent="0.25">
      <c r="A485" s="104" t="s">
        <v>1109</v>
      </c>
      <c r="B485" s="20" t="str">
        <f>VLOOKUP(A485,'Planning Periods'!$E$2:$N$540,10,FALSE)</f>
        <v>10/15/2013 - 10/15/2021</v>
      </c>
      <c r="C485" s="103">
        <v>2016</v>
      </c>
      <c r="D485" s="103" t="str">
        <f t="shared" si="7"/>
        <v>Cudahy 2016</v>
      </c>
      <c r="E485" s="103">
        <v>94</v>
      </c>
      <c r="F485" s="101">
        <v>0</v>
      </c>
      <c r="G485" s="103">
        <v>0</v>
      </c>
      <c r="H485" s="103">
        <v>0</v>
      </c>
      <c r="I485" s="102"/>
      <c r="J485" s="103">
        <v>60</v>
      </c>
      <c r="K485" s="101">
        <v>0</v>
      </c>
      <c r="L485" s="103">
        <v>0</v>
      </c>
      <c r="M485" s="103">
        <v>0</v>
      </c>
      <c r="N485" s="102"/>
      <c r="O485" s="103">
        <v>67</v>
      </c>
      <c r="P485" s="103">
        <v>0</v>
      </c>
      <c r="Q485" s="102"/>
      <c r="R485" s="103">
        <v>180</v>
      </c>
      <c r="S485" s="103">
        <v>0</v>
      </c>
      <c r="T485" s="102">
        <v>0</v>
      </c>
      <c r="U485" s="103">
        <v>401</v>
      </c>
      <c r="V485" s="103">
        <v>0</v>
      </c>
    </row>
    <row r="486" spans="1:22" x14ac:dyDescent="0.25">
      <c r="A486" s="104" t="s">
        <v>1109</v>
      </c>
      <c r="B486" s="20" t="str">
        <f>VLOOKUP(A486,'Planning Periods'!$E$2:$N$540,10,FALSE)</f>
        <v>10/15/2013 - 10/15/2021</v>
      </c>
      <c r="C486" s="103">
        <v>2017</v>
      </c>
      <c r="D486" s="103" t="str">
        <f t="shared" si="7"/>
        <v>Cudahy 2017</v>
      </c>
      <c r="E486" s="103" t="s">
        <v>1539</v>
      </c>
      <c r="F486" s="101" t="s">
        <v>1539</v>
      </c>
      <c r="G486" s="103" t="s">
        <v>1539</v>
      </c>
      <c r="H486" s="103" t="s">
        <v>1539</v>
      </c>
      <c r="I486" s="102"/>
      <c r="J486" s="103" t="s">
        <v>1539</v>
      </c>
      <c r="K486" s="101" t="s">
        <v>1539</v>
      </c>
      <c r="L486" s="103" t="s">
        <v>1539</v>
      </c>
      <c r="M486" s="103" t="s">
        <v>1539</v>
      </c>
      <c r="N486" s="102"/>
      <c r="O486" s="103" t="s">
        <v>1539</v>
      </c>
      <c r="P486" s="103" t="s">
        <v>1539</v>
      </c>
      <c r="Q486" s="102"/>
      <c r="R486" s="103" t="s">
        <v>1539</v>
      </c>
      <c r="S486" s="103" t="s">
        <v>1539</v>
      </c>
      <c r="T486" s="102" t="s">
        <v>1539</v>
      </c>
      <c r="U486" s="103" t="s">
        <v>1539</v>
      </c>
      <c r="V486" s="103" t="s">
        <v>1539</v>
      </c>
    </row>
    <row r="487" spans="1:22" x14ac:dyDescent="0.25">
      <c r="A487" s="104" t="s">
        <v>1108</v>
      </c>
      <c r="B487" s="20"/>
      <c r="C487" s="103">
        <v>2013</v>
      </c>
      <c r="D487" s="103" t="str">
        <f t="shared" si="7"/>
        <v>Culver City 2013</v>
      </c>
      <c r="E487" s="103" t="s">
        <v>1539</v>
      </c>
      <c r="F487" s="101" t="s">
        <v>1539</v>
      </c>
      <c r="G487" s="103" t="s">
        <v>1539</v>
      </c>
      <c r="H487" s="103" t="s">
        <v>1539</v>
      </c>
      <c r="I487" s="102"/>
      <c r="J487" s="103" t="s">
        <v>1539</v>
      </c>
      <c r="K487" s="101" t="s">
        <v>1539</v>
      </c>
      <c r="L487" s="103" t="s">
        <v>1539</v>
      </c>
      <c r="M487" s="103" t="s">
        <v>1539</v>
      </c>
      <c r="N487" s="102"/>
      <c r="O487" s="103" t="s">
        <v>1539</v>
      </c>
      <c r="P487" s="103" t="s">
        <v>1539</v>
      </c>
      <c r="Q487" s="102"/>
      <c r="R487" s="103" t="s">
        <v>1539</v>
      </c>
      <c r="S487" s="103" t="s">
        <v>1539</v>
      </c>
      <c r="T487" s="102" t="s">
        <v>1539</v>
      </c>
      <c r="U487" s="103" t="s">
        <v>1539</v>
      </c>
      <c r="V487" s="103" t="s">
        <v>1539</v>
      </c>
    </row>
    <row r="488" spans="1:22" x14ac:dyDescent="0.25">
      <c r="A488" s="104" t="s">
        <v>1108</v>
      </c>
      <c r="B488" s="20" t="str">
        <f>VLOOKUP(A488,'Planning Periods'!$E$2:$N$540,10,FALSE)</f>
        <v>10/15/2013 - 10/15/2021</v>
      </c>
      <c r="C488" s="103">
        <v>2014</v>
      </c>
      <c r="D488" s="103" t="str">
        <f t="shared" si="7"/>
        <v>Culver City 2014</v>
      </c>
      <c r="E488" s="103" t="s">
        <v>1539</v>
      </c>
      <c r="F488" s="101" t="s">
        <v>1539</v>
      </c>
      <c r="G488" s="103" t="s">
        <v>1539</v>
      </c>
      <c r="H488" s="103" t="s">
        <v>1539</v>
      </c>
      <c r="I488" s="102"/>
      <c r="J488" s="103" t="s">
        <v>1539</v>
      </c>
      <c r="K488" s="101" t="s">
        <v>1539</v>
      </c>
      <c r="L488" s="103" t="s">
        <v>1539</v>
      </c>
      <c r="M488" s="103" t="s">
        <v>1539</v>
      </c>
      <c r="N488" s="102"/>
      <c r="O488" s="103" t="s">
        <v>1539</v>
      </c>
      <c r="P488" s="103" t="s">
        <v>1539</v>
      </c>
      <c r="Q488" s="102"/>
      <c r="R488" s="103" t="s">
        <v>1539</v>
      </c>
      <c r="S488" s="103" t="s">
        <v>1539</v>
      </c>
      <c r="T488" s="102" t="s">
        <v>1539</v>
      </c>
      <c r="U488" s="103" t="s">
        <v>1539</v>
      </c>
      <c r="V488" s="103" t="s">
        <v>1539</v>
      </c>
    </row>
    <row r="489" spans="1:22" x14ac:dyDescent="0.25">
      <c r="A489" s="104" t="s">
        <v>1108</v>
      </c>
      <c r="B489" s="20" t="str">
        <f>VLOOKUP(A489,'Planning Periods'!$E$2:$N$540,10,FALSE)</f>
        <v>10/15/2013 - 10/15/2021</v>
      </c>
      <c r="C489" s="103">
        <v>2015</v>
      </c>
      <c r="D489" s="103" t="str">
        <f t="shared" si="7"/>
        <v>Culver City 2015</v>
      </c>
      <c r="E489" s="103" t="s">
        <v>1539</v>
      </c>
      <c r="F489" s="101" t="s">
        <v>1539</v>
      </c>
      <c r="G489" s="103" t="s">
        <v>1539</v>
      </c>
      <c r="H489" s="103" t="s">
        <v>1539</v>
      </c>
      <c r="I489" s="102"/>
      <c r="J489" s="103" t="s">
        <v>1539</v>
      </c>
      <c r="K489" s="101" t="s">
        <v>1539</v>
      </c>
      <c r="L489" s="103" t="s">
        <v>1539</v>
      </c>
      <c r="M489" s="103" t="s">
        <v>1539</v>
      </c>
      <c r="N489" s="102"/>
      <c r="O489" s="103" t="s">
        <v>1539</v>
      </c>
      <c r="P489" s="103" t="s">
        <v>1539</v>
      </c>
      <c r="Q489" s="102"/>
      <c r="R489" s="103" t="s">
        <v>1539</v>
      </c>
      <c r="S489" s="103" t="s">
        <v>1539</v>
      </c>
      <c r="T489" s="102" t="s">
        <v>1539</v>
      </c>
      <c r="U489" s="103" t="s">
        <v>1539</v>
      </c>
      <c r="V489" s="103" t="s">
        <v>1539</v>
      </c>
    </row>
    <row r="490" spans="1:22" x14ac:dyDescent="0.25">
      <c r="A490" s="104" t="s">
        <v>1108</v>
      </c>
      <c r="B490" s="20" t="str">
        <f>VLOOKUP(A490,'Planning Periods'!$E$2:$N$540,10,FALSE)</f>
        <v>10/15/2013 - 10/15/2021</v>
      </c>
      <c r="C490" s="103">
        <v>2016</v>
      </c>
      <c r="D490" s="103" t="str">
        <f t="shared" si="7"/>
        <v>Culver City 2016</v>
      </c>
      <c r="E490" s="103" t="s">
        <v>1539</v>
      </c>
      <c r="F490" s="101" t="s">
        <v>1539</v>
      </c>
      <c r="G490" s="103" t="s">
        <v>1539</v>
      </c>
      <c r="H490" s="103" t="s">
        <v>1539</v>
      </c>
      <c r="I490" s="102"/>
      <c r="J490" s="103" t="s">
        <v>1539</v>
      </c>
      <c r="K490" s="101" t="s">
        <v>1539</v>
      </c>
      <c r="L490" s="103" t="s">
        <v>1539</v>
      </c>
      <c r="M490" s="103" t="s">
        <v>1539</v>
      </c>
      <c r="N490" s="102"/>
      <c r="O490" s="103" t="s">
        <v>1539</v>
      </c>
      <c r="P490" s="103" t="s">
        <v>1539</v>
      </c>
      <c r="Q490" s="102"/>
      <c r="R490" s="103" t="s">
        <v>1539</v>
      </c>
      <c r="S490" s="103" t="s">
        <v>1539</v>
      </c>
      <c r="T490" s="102" t="s">
        <v>1539</v>
      </c>
      <c r="U490" s="103" t="s">
        <v>1539</v>
      </c>
      <c r="V490" s="103" t="s">
        <v>1539</v>
      </c>
    </row>
    <row r="491" spans="1:22" x14ac:dyDescent="0.25">
      <c r="A491" s="104" t="s">
        <v>1108</v>
      </c>
      <c r="B491" s="20" t="str">
        <f>VLOOKUP(A491,'Planning Periods'!$E$2:$N$540,10,FALSE)</f>
        <v>10/15/2013 - 10/15/2021</v>
      </c>
      <c r="C491" s="103">
        <v>2017</v>
      </c>
      <c r="D491" s="103" t="str">
        <f t="shared" si="7"/>
        <v>Culver City 2017</v>
      </c>
      <c r="E491" s="103">
        <v>48</v>
      </c>
      <c r="F491" s="101">
        <v>6</v>
      </c>
      <c r="G491" s="103">
        <v>6</v>
      </c>
      <c r="H491" s="103">
        <v>0</v>
      </c>
      <c r="I491" s="102"/>
      <c r="J491" s="103">
        <v>29</v>
      </c>
      <c r="K491" s="101">
        <v>0</v>
      </c>
      <c r="L491" s="103">
        <v>0</v>
      </c>
      <c r="M491" s="103">
        <v>0</v>
      </c>
      <c r="N491" s="102"/>
      <c r="O491" s="103">
        <v>31</v>
      </c>
      <c r="P491" s="103">
        <v>0</v>
      </c>
      <c r="Q491" s="102"/>
      <c r="R491" s="103">
        <v>77</v>
      </c>
      <c r="S491" s="103">
        <v>83</v>
      </c>
      <c r="T491" s="102">
        <v>0</v>
      </c>
      <c r="U491" s="103">
        <v>185</v>
      </c>
      <c r="V491" s="103">
        <v>89</v>
      </c>
    </row>
    <row r="492" spans="1:22" x14ac:dyDescent="0.25">
      <c r="A492" s="104" t="s">
        <v>841</v>
      </c>
      <c r="B492" s="20" t="str">
        <f>VLOOKUP(A492,'Planning Periods'!$E$2:$N$540,10,FALSE)</f>
        <v>01/31/2015 - 01/31/2023</v>
      </c>
      <c r="C492" s="103">
        <v>2014</v>
      </c>
      <c r="D492" s="103" t="str">
        <f t="shared" si="7"/>
        <v>Cupertino 2014</v>
      </c>
      <c r="E492" s="103" t="s">
        <v>1539</v>
      </c>
      <c r="F492" s="101" t="s">
        <v>1539</v>
      </c>
      <c r="G492" s="103" t="s">
        <v>1539</v>
      </c>
      <c r="H492" s="103" t="s">
        <v>1539</v>
      </c>
      <c r="I492" s="102"/>
      <c r="J492" s="103" t="s">
        <v>1539</v>
      </c>
      <c r="K492" s="101" t="s">
        <v>1539</v>
      </c>
      <c r="L492" s="103" t="s">
        <v>1539</v>
      </c>
      <c r="M492" s="103" t="s">
        <v>1539</v>
      </c>
      <c r="N492" s="102"/>
      <c r="O492" s="103" t="s">
        <v>1539</v>
      </c>
      <c r="P492" s="103" t="s">
        <v>1539</v>
      </c>
      <c r="Q492" s="102"/>
      <c r="R492" s="103" t="s">
        <v>1539</v>
      </c>
      <c r="S492" s="103" t="s">
        <v>1539</v>
      </c>
      <c r="T492" s="102" t="s">
        <v>1539</v>
      </c>
      <c r="U492" s="103" t="s">
        <v>1539</v>
      </c>
      <c r="V492" s="103" t="s">
        <v>1539</v>
      </c>
    </row>
    <row r="493" spans="1:22" x14ac:dyDescent="0.25">
      <c r="A493" s="104" t="s">
        <v>841</v>
      </c>
      <c r="B493" s="20" t="str">
        <f>VLOOKUP(A493,'Planning Periods'!$E$2:$N$540,10,FALSE)</f>
        <v>01/31/2015 - 01/31/2023</v>
      </c>
      <c r="C493" s="103">
        <v>2015</v>
      </c>
      <c r="D493" s="103" t="str">
        <f t="shared" si="7"/>
        <v>Cupertino 2015</v>
      </c>
      <c r="E493" s="103" t="s">
        <v>1539</v>
      </c>
      <c r="F493" s="101" t="s">
        <v>1539</v>
      </c>
      <c r="G493" s="103" t="s">
        <v>1539</v>
      </c>
      <c r="H493" s="103" t="s">
        <v>1539</v>
      </c>
      <c r="I493" s="102"/>
      <c r="J493" s="103" t="s">
        <v>1539</v>
      </c>
      <c r="K493" s="101" t="s">
        <v>1539</v>
      </c>
      <c r="L493" s="103" t="s">
        <v>1539</v>
      </c>
      <c r="M493" s="103" t="s">
        <v>1539</v>
      </c>
      <c r="N493" s="102"/>
      <c r="O493" s="103" t="s">
        <v>1539</v>
      </c>
      <c r="P493" s="103" t="s">
        <v>1539</v>
      </c>
      <c r="Q493" s="102"/>
      <c r="R493" s="103" t="s">
        <v>1539</v>
      </c>
      <c r="S493" s="103" t="s">
        <v>1539</v>
      </c>
      <c r="T493" s="102" t="s">
        <v>1539</v>
      </c>
      <c r="U493" s="103" t="s">
        <v>1539</v>
      </c>
      <c r="V493" s="103" t="s">
        <v>1539</v>
      </c>
    </row>
    <row r="494" spans="1:22" x14ac:dyDescent="0.25">
      <c r="A494" s="104" t="s">
        <v>841</v>
      </c>
      <c r="B494" s="20" t="str">
        <f>VLOOKUP(A494,'Planning Periods'!$E$2:$N$540,10,FALSE)</f>
        <v>01/31/2015 - 01/31/2023</v>
      </c>
      <c r="C494" s="103">
        <v>2016</v>
      </c>
      <c r="D494" s="103" t="str">
        <f t="shared" si="7"/>
        <v>Cupertino 2016</v>
      </c>
      <c r="E494" s="103" t="s">
        <v>1539</v>
      </c>
      <c r="F494" s="101" t="s">
        <v>1539</v>
      </c>
      <c r="G494" s="103" t="s">
        <v>1539</v>
      </c>
      <c r="H494" s="103" t="s">
        <v>1539</v>
      </c>
      <c r="I494" s="102"/>
      <c r="J494" s="103" t="s">
        <v>1539</v>
      </c>
      <c r="K494" s="101" t="s">
        <v>1539</v>
      </c>
      <c r="L494" s="103" t="s">
        <v>1539</v>
      </c>
      <c r="M494" s="103" t="s">
        <v>1539</v>
      </c>
      <c r="N494" s="102"/>
      <c r="O494" s="103" t="s">
        <v>1539</v>
      </c>
      <c r="P494" s="103" t="s">
        <v>1539</v>
      </c>
      <c r="Q494" s="102"/>
      <c r="R494" s="103" t="s">
        <v>1539</v>
      </c>
      <c r="S494" s="103" t="s">
        <v>1539</v>
      </c>
      <c r="T494" s="102" t="s">
        <v>1539</v>
      </c>
      <c r="U494" s="103" t="s">
        <v>1539</v>
      </c>
      <c r="V494" s="103" t="s">
        <v>1539</v>
      </c>
    </row>
    <row r="495" spans="1:22" x14ac:dyDescent="0.25">
      <c r="A495" s="104" t="s">
        <v>841</v>
      </c>
      <c r="B495" s="20" t="str">
        <f>VLOOKUP(A495,'Planning Periods'!$E$2:$N$540,10,FALSE)</f>
        <v>01/31/2015 - 01/31/2023</v>
      </c>
      <c r="C495" s="103">
        <v>2017</v>
      </c>
      <c r="D495" s="103" t="str">
        <f t="shared" si="7"/>
        <v>Cupertino 2017</v>
      </c>
      <c r="E495" s="103" t="s">
        <v>1539</v>
      </c>
      <c r="F495" s="101" t="s">
        <v>1539</v>
      </c>
      <c r="G495" s="103" t="s">
        <v>1539</v>
      </c>
      <c r="H495" s="103" t="s">
        <v>1539</v>
      </c>
      <c r="I495" s="102"/>
      <c r="J495" s="103" t="s">
        <v>1539</v>
      </c>
      <c r="K495" s="101" t="s">
        <v>1539</v>
      </c>
      <c r="L495" s="103" t="s">
        <v>1539</v>
      </c>
      <c r="M495" s="103" t="s">
        <v>1539</v>
      </c>
      <c r="N495" s="102"/>
      <c r="O495" s="103" t="s">
        <v>1539</v>
      </c>
      <c r="P495" s="103" t="s">
        <v>1539</v>
      </c>
      <c r="Q495" s="102"/>
      <c r="R495" s="103" t="s">
        <v>1539</v>
      </c>
      <c r="S495" s="103" t="s">
        <v>1539</v>
      </c>
      <c r="T495" s="102" t="s">
        <v>1539</v>
      </c>
      <c r="U495" s="103" t="s">
        <v>1539</v>
      </c>
      <c r="V495" s="103" t="s">
        <v>1539</v>
      </c>
    </row>
    <row r="496" spans="1:22" x14ac:dyDescent="0.25">
      <c r="A496" s="104" t="s">
        <v>993</v>
      </c>
      <c r="B496" s="20"/>
      <c r="C496" s="103">
        <v>2013</v>
      </c>
      <c r="D496" s="103" t="str">
        <f t="shared" si="7"/>
        <v>Cypress 2013</v>
      </c>
      <c r="E496" s="103" t="s">
        <v>1539</v>
      </c>
      <c r="F496" s="101" t="s">
        <v>1539</v>
      </c>
      <c r="G496" s="103" t="s">
        <v>1539</v>
      </c>
      <c r="H496" s="103" t="s">
        <v>1539</v>
      </c>
      <c r="I496" s="102"/>
      <c r="J496" s="103" t="s">
        <v>1539</v>
      </c>
      <c r="K496" s="101" t="s">
        <v>1539</v>
      </c>
      <c r="L496" s="103" t="s">
        <v>1539</v>
      </c>
      <c r="M496" s="103" t="s">
        <v>1539</v>
      </c>
      <c r="N496" s="102"/>
      <c r="O496" s="103" t="s">
        <v>1539</v>
      </c>
      <c r="P496" s="103" t="s">
        <v>1539</v>
      </c>
      <c r="Q496" s="102"/>
      <c r="R496" s="103" t="s">
        <v>1539</v>
      </c>
      <c r="S496" s="103" t="s">
        <v>1539</v>
      </c>
      <c r="T496" s="102" t="s">
        <v>1539</v>
      </c>
      <c r="U496" s="103" t="s">
        <v>1539</v>
      </c>
      <c r="V496" s="103" t="s">
        <v>1539</v>
      </c>
    </row>
    <row r="497" spans="1:22" x14ac:dyDescent="0.25">
      <c r="A497" s="104" t="s">
        <v>993</v>
      </c>
      <c r="B497" s="20" t="str">
        <f>VLOOKUP(A497,'Planning Periods'!$E$2:$N$540,10,FALSE)</f>
        <v>10/15/2013 - 10/15/2021</v>
      </c>
      <c r="C497" s="103">
        <v>2014</v>
      </c>
      <c r="D497" s="103" t="str">
        <f t="shared" si="7"/>
        <v>Cypress 2014</v>
      </c>
      <c r="E497" s="103">
        <v>71</v>
      </c>
      <c r="F497" s="101">
        <v>0</v>
      </c>
      <c r="G497" s="103">
        <v>0</v>
      </c>
      <c r="H497" s="103">
        <v>0</v>
      </c>
      <c r="I497" s="102"/>
      <c r="J497" s="103">
        <v>50</v>
      </c>
      <c r="K497" s="101">
        <v>0</v>
      </c>
      <c r="L497" s="103">
        <v>0</v>
      </c>
      <c r="M497" s="103">
        <v>0</v>
      </c>
      <c r="N497" s="102"/>
      <c r="O497" s="103">
        <v>56</v>
      </c>
      <c r="P497" s="103">
        <v>0</v>
      </c>
      <c r="Q497" s="102"/>
      <c r="R497" s="103">
        <v>131</v>
      </c>
      <c r="S497" s="103">
        <v>39</v>
      </c>
      <c r="T497" s="102">
        <v>0</v>
      </c>
      <c r="U497" s="103">
        <v>308</v>
      </c>
      <c r="V497" s="103">
        <v>39</v>
      </c>
    </row>
    <row r="498" spans="1:22" x14ac:dyDescent="0.25">
      <c r="A498" s="104" t="s">
        <v>993</v>
      </c>
      <c r="B498" s="20" t="str">
        <f>VLOOKUP(A498,'Planning Periods'!$E$2:$N$540,10,FALSE)</f>
        <v>10/15/2013 - 10/15/2021</v>
      </c>
      <c r="C498" s="103">
        <v>2015</v>
      </c>
      <c r="D498" s="103" t="str">
        <f t="shared" si="7"/>
        <v>Cypress 2015</v>
      </c>
      <c r="E498" s="103">
        <v>71</v>
      </c>
      <c r="F498" s="101">
        <v>5</v>
      </c>
      <c r="G498" s="103">
        <v>5</v>
      </c>
      <c r="H498" s="103">
        <v>0</v>
      </c>
      <c r="I498" s="102"/>
      <c r="J498" s="103">
        <v>50</v>
      </c>
      <c r="K498" s="101">
        <v>3</v>
      </c>
      <c r="L498" s="103">
        <v>3</v>
      </c>
      <c r="M498" s="103">
        <v>0</v>
      </c>
      <c r="N498" s="102"/>
      <c r="O498" s="103">
        <v>56</v>
      </c>
      <c r="P498" s="103">
        <v>2</v>
      </c>
      <c r="Q498" s="102"/>
      <c r="R498" s="103">
        <v>131</v>
      </c>
      <c r="S498" s="103">
        <v>5</v>
      </c>
      <c r="T498" s="102">
        <v>0</v>
      </c>
      <c r="U498" s="103">
        <v>308</v>
      </c>
      <c r="V498" s="103">
        <v>15</v>
      </c>
    </row>
    <row r="499" spans="1:22" x14ac:dyDescent="0.25">
      <c r="A499" s="104" t="s">
        <v>993</v>
      </c>
      <c r="B499" s="20" t="str">
        <f>VLOOKUP(A499,'Planning Periods'!$E$2:$N$540,10,FALSE)</f>
        <v>10/15/2013 - 10/15/2021</v>
      </c>
      <c r="C499" s="103">
        <v>2016</v>
      </c>
      <c r="D499" s="103" t="str">
        <f t="shared" si="7"/>
        <v>Cypress 2016</v>
      </c>
      <c r="E499" s="103">
        <v>71</v>
      </c>
      <c r="F499" s="101">
        <v>0</v>
      </c>
      <c r="G499" s="103">
        <v>0</v>
      </c>
      <c r="H499" s="103">
        <v>0</v>
      </c>
      <c r="I499" s="102"/>
      <c r="J499" s="103">
        <v>50</v>
      </c>
      <c r="K499" s="101">
        <v>3</v>
      </c>
      <c r="L499" s="103">
        <v>3</v>
      </c>
      <c r="M499" s="103">
        <v>0</v>
      </c>
      <c r="N499" s="102"/>
      <c r="O499" s="103">
        <v>56</v>
      </c>
      <c r="P499" s="103">
        <v>4</v>
      </c>
      <c r="Q499" s="102"/>
      <c r="R499" s="103">
        <v>131</v>
      </c>
      <c r="S499" s="103">
        <v>132</v>
      </c>
      <c r="T499" s="102">
        <v>0</v>
      </c>
      <c r="U499" s="103">
        <v>308</v>
      </c>
      <c r="V499" s="103">
        <v>139</v>
      </c>
    </row>
    <row r="500" spans="1:22" x14ac:dyDescent="0.25">
      <c r="A500" s="104" t="s">
        <v>993</v>
      </c>
      <c r="B500" s="20" t="str">
        <f>VLOOKUP(A500,'Planning Periods'!$E$2:$N$540,10,FALSE)</f>
        <v>10/15/2013 - 10/15/2021</v>
      </c>
      <c r="C500" s="103">
        <v>2017</v>
      </c>
      <c r="D500" s="103" t="str">
        <f t="shared" si="7"/>
        <v>Cypress 2017</v>
      </c>
      <c r="E500" s="103">
        <v>71</v>
      </c>
      <c r="F500" s="101">
        <v>4</v>
      </c>
      <c r="G500" s="103">
        <v>4</v>
      </c>
      <c r="H500" s="103">
        <v>0</v>
      </c>
      <c r="I500" s="102"/>
      <c r="J500" s="103">
        <v>50</v>
      </c>
      <c r="K500" s="101">
        <v>2</v>
      </c>
      <c r="L500" s="103">
        <v>2</v>
      </c>
      <c r="M500" s="103">
        <v>0</v>
      </c>
      <c r="N500" s="102"/>
      <c r="O500" s="103">
        <v>56</v>
      </c>
      <c r="P500" s="103">
        <v>0</v>
      </c>
      <c r="Q500" s="102"/>
      <c r="R500" s="103">
        <v>131</v>
      </c>
      <c r="S500" s="103">
        <v>144</v>
      </c>
      <c r="T500" s="102">
        <v>0</v>
      </c>
      <c r="U500" s="103">
        <v>308</v>
      </c>
      <c r="V500" s="103">
        <v>150</v>
      </c>
    </row>
    <row r="501" spans="1:22" x14ac:dyDescent="0.25">
      <c r="A501" s="104" t="s">
        <v>862</v>
      </c>
      <c r="B501" s="20" t="str">
        <f>VLOOKUP(A501,'Planning Periods'!$E$2:$N$540,10,FALSE)</f>
        <v>01/31/2015 - 01/31/2023</v>
      </c>
      <c r="C501" s="103">
        <v>2014</v>
      </c>
      <c r="D501" s="103" t="str">
        <f t="shared" si="7"/>
        <v>Daly City 2014</v>
      </c>
      <c r="E501" s="103">
        <v>400</v>
      </c>
      <c r="F501" s="101">
        <v>0</v>
      </c>
      <c r="G501" s="103">
        <v>0</v>
      </c>
      <c r="H501" s="103">
        <v>0</v>
      </c>
      <c r="I501" s="102"/>
      <c r="J501" s="103">
        <v>188</v>
      </c>
      <c r="K501" s="101">
        <v>0</v>
      </c>
      <c r="L501" s="103">
        <v>0</v>
      </c>
      <c r="M501" s="103">
        <v>0</v>
      </c>
      <c r="N501" s="102"/>
      <c r="O501" s="103">
        <v>221</v>
      </c>
      <c r="P501" s="103">
        <v>10</v>
      </c>
      <c r="Q501" s="102"/>
      <c r="R501" s="103">
        <v>541</v>
      </c>
      <c r="S501" s="103">
        <v>10</v>
      </c>
      <c r="T501" s="102">
        <v>0</v>
      </c>
      <c r="U501" s="103">
        <v>1350</v>
      </c>
      <c r="V501" s="103">
        <v>20</v>
      </c>
    </row>
    <row r="502" spans="1:22" x14ac:dyDescent="0.25">
      <c r="A502" s="104" t="s">
        <v>862</v>
      </c>
      <c r="B502" s="20" t="str">
        <f>VLOOKUP(A502,'Planning Periods'!$E$2:$N$540,10,FALSE)</f>
        <v>01/31/2015 - 01/31/2023</v>
      </c>
      <c r="C502" s="103">
        <v>2015</v>
      </c>
      <c r="D502" s="103" t="str">
        <f t="shared" si="7"/>
        <v>Daly City 2015</v>
      </c>
      <c r="E502" s="103">
        <v>400</v>
      </c>
      <c r="F502" s="101">
        <v>38</v>
      </c>
      <c r="G502" s="103">
        <v>38</v>
      </c>
      <c r="H502" s="103">
        <v>0</v>
      </c>
      <c r="I502" s="102"/>
      <c r="J502" s="103">
        <v>188</v>
      </c>
      <c r="K502" s="101">
        <v>15</v>
      </c>
      <c r="L502" s="103">
        <v>15</v>
      </c>
      <c r="M502" s="103">
        <v>0</v>
      </c>
      <c r="N502" s="102"/>
      <c r="O502" s="103">
        <v>221</v>
      </c>
      <c r="P502" s="103">
        <v>14</v>
      </c>
      <c r="Q502" s="102"/>
      <c r="R502" s="103">
        <v>541</v>
      </c>
      <c r="S502" s="103">
        <v>89</v>
      </c>
      <c r="T502" s="102">
        <v>0</v>
      </c>
      <c r="U502" s="103">
        <v>1350</v>
      </c>
      <c r="V502" s="103">
        <v>156</v>
      </c>
    </row>
    <row r="503" spans="1:22" x14ac:dyDescent="0.25">
      <c r="A503" s="104" t="s">
        <v>862</v>
      </c>
      <c r="B503" s="20" t="str">
        <f>VLOOKUP(A503,'Planning Periods'!$E$2:$N$540,10,FALSE)</f>
        <v>01/31/2015 - 01/31/2023</v>
      </c>
      <c r="C503" s="103">
        <v>2016</v>
      </c>
      <c r="D503" s="103" t="str">
        <f t="shared" si="7"/>
        <v>Daly City 2016</v>
      </c>
      <c r="E503" s="103">
        <v>400</v>
      </c>
      <c r="F503" s="101">
        <v>0</v>
      </c>
      <c r="G503" s="103">
        <v>0</v>
      </c>
      <c r="H503" s="103">
        <v>0</v>
      </c>
      <c r="I503" s="102"/>
      <c r="J503" s="103">
        <v>188</v>
      </c>
      <c r="K503" s="101">
        <v>7</v>
      </c>
      <c r="L503" s="103">
        <v>7</v>
      </c>
      <c r="M503" s="103">
        <v>0</v>
      </c>
      <c r="N503" s="102"/>
      <c r="O503" s="103">
        <v>221</v>
      </c>
      <c r="P503" s="103">
        <v>17</v>
      </c>
      <c r="Q503" s="102"/>
      <c r="R503" s="103">
        <v>541</v>
      </c>
      <c r="S503" s="103">
        <v>140</v>
      </c>
      <c r="T503" s="102">
        <v>0</v>
      </c>
      <c r="U503" s="103">
        <v>1350</v>
      </c>
      <c r="V503" s="103">
        <v>164</v>
      </c>
    </row>
    <row r="504" spans="1:22" x14ac:dyDescent="0.25">
      <c r="A504" s="104" t="s">
        <v>862</v>
      </c>
      <c r="B504" s="20" t="str">
        <f>VLOOKUP(A504,'Planning Periods'!$E$2:$N$540,10,FALSE)</f>
        <v>01/31/2015 - 01/31/2023</v>
      </c>
      <c r="C504" s="103">
        <v>2017</v>
      </c>
      <c r="D504" s="103" t="str">
        <f t="shared" si="7"/>
        <v>Daly City 2017</v>
      </c>
      <c r="E504" s="103">
        <v>400</v>
      </c>
      <c r="F504" s="101">
        <v>21</v>
      </c>
      <c r="G504" s="103">
        <v>21</v>
      </c>
      <c r="H504" s="103">
        <v>0</v>
      </c>
      <c r="I504" s="102"/>
      <c r="J504" s="103">
        <v>188</v>
      </c>
      <c r="K504" s="101">
        <v>200</v>
      </c>
      <c r="L504" s="103">
        <v>183</v>
      </c>
      <c r="M504" s="103">
        <v>17</v>
      </c>
      <c r="N504" s="102"/>
      <c r="O504" s="103">
        <v>221</v>
      </c>
      <c r="P504" s="103">
        <v>18</v>
      </c>
      <c r="Q504" s="102"/>
      <c r="R504" s="103">
        <v>541</v>
      </c>
      <c r="S504" s="103">
        <v>17</v>
      </c>
      <c r="T504" s="102">
        <v>17</v>
      </c>
      <c r="U504" s="103">
        <v>1350</v>
      </c>
      <c r="V504" s="103">
        <v>256</v>
      </c>
    </row>
    <row r="505" spans="1:22" x14ac:dyDescent="0.25">
      <c r="A505" s="104" t="s">
        <v>992</v>
      </c>
      <c r="B505" s="20"/>
      <c r="C505" s="103">
        <v>2013</v>
      </c>
      <c r="D505" s="103" t="str">
        <f t="shared" si="7"/>
        <v>Dana Point 2013</v>
      </c>
      <c r="E505" s="103" t="s">
        <v>1539</v>
      </c>
      <c r="F505" s="101" t="s">
        <v>1539</v>
      </c>
      <c r="G505" s="103" t="s">
        <v>1539</v>
      </c>
      <c r="H505" s="103" t="s">
        <v>1539</v>
      </c>
      <c r="I505" s="102"/>
      <c r="J505" s="103" t="s">
        <v>1539</v>
      </c>
      <c r="K505" s="101" t="s">
        <v>1539</v>
      </c>
      <c r="L505" s="103" t="s">
        <v>1539</v>
      </c>
      <c r="M505" s="103" t="s">
        <v>1539</v>
      </c>
      <c r="N505" s="102"/>
      <c r="O505" s="103" t="s">
        <v>1539</v>
      </c>
      <c r="P505" s="103" t="s">
        <v>1539</v>
      </c>
      <c r="Q505" s="102"/>
      <c r="R505" s="103" t="s">
        <v>1539</v>
      </c>
      <c r="S505" s="103" t="s">
        <v>1539</v>
      </c>
      <c r="T505" s="102" t="s">
        <v>1539</v>
      </c>
      <c r="U505" s="103" t="s">
        <v>1539</v>
      </c>
      <c r="V505" s="103" t="s">
        <v>1539</v>
      </c>
    </row>
    <row r="506" spans="1:22" x14ac:dyDescent="0.25">
      <c r="A506" s="104" t="s">
        <v>992</v>
      </c>
      <c r="B506" s="20" t="str">
        <f>VLOOKUP(A506,'Planning Periods'!$E$2:$N$540,10,FALSE)</f>
        <v>10/15/2013 - 10/15/2021</v>
      </c>
      <c r="C506" s="103">
        <v>2014</v>
      </c>
      <c r="D506" s="103" t="str">
        <f t="shared" si="7"/>
        <v>Dana Point 2014</v>
      </c>
      <c r="E506" s="103">
        <v>76</v>
      </c>
      <c r="F506" s="101">
        <v>0</v>
      </c>
      <c r="G506" s="103">
        <v>0</v>
      </c>
      <c r="H506" s="103">
        <v>0</v>
      </c>
      <c r="I506" s="102"/>
      <c r="J506" s="103">
        <v>53</v>
      </c>
      <c r="K506" s="101">
        <v>0</v>
      </c>
      <c r="L506" s="103">
        <v>0</v>
      </c>
      <c r="M506" s="103">
        <v>0</v>
      </c>
      <c r="N506" s="102"/>
      <c r="O506" s="103">
        <v>61</v>
      </c>
      <c r="P506" s="103">
        <v>3</v>
      </c>
      <c r="Q506" s="102"/>
      <c r="R506" s="103">
        <v>137</v>
      </c>
      <c r="S506" s="103">
        <v>12</v>
      </c>
      <c r="T506" s="102">
        <v>0</v>
      </c>
      <c r="U506" s="103">
        <v>327</v>
      </c>
      <c r="V506" s="103">
        <v>15</v>
      </c>
    </row>
    <row r="507" spans="1:22" x14ac:dyDescent="0.25">
      <c r="A507" s="104" t="s">
        <v>992</v>
      </c>
      <c r="B507" s="20" t="str">
        <f>VLOOKUP(A507,'Planning Periods'!$E$2:$N$540,10,FALSE)</f>
        <v>10/15/2013 - 10/15/2021</v>
      </c>
      <c r="C507" s="103">
        <v>2015</v>
      </c>
      <c r="D507" s="103" t="str">
        <f t="shared" si="7"/>
        <v>Dana Point 2015</v>
      </c>
      <c r="E507" s="103">
        <v>76</v>
      </c>
      <c r="F507" s="101">
        <v>0</v>
      </c>
      <c r="G507" s="103">
        <v>0</v>
      </c>
      <c r="H507" s="103">
        <v>0</v>
      </c>
      <c r="I507" s="102"/>
      <c r="J507" s="103">
        <v>53</v>
      </c>
      <c r="K507" s="101">
        <v>0</v>
      </c>
      <c r="L507" s="103">
        <v>0</v>
      </c>
      <c r="M507" s="103">
        <v>0</v>
      </c>
      <c r="N507" s="102"/>
      <c r="O507" s="103">
        <v>61</v>
      </c>
      <c r="P507" s="103">
        <v>2</v>
      </c>
      <c r="Q507" s="102"/>
      <c r="R507" s="103">
        <v>137</v>
      </c>
      <c r="S507" s="103">
        <v>36</v>
      </c>
      <c r="T507" s="102">
        <v>0</v>
      </c>
      <c r="U507" s="103">
        <v>327</v>
      </c>
      <c r="V507" s="103">
        <v>38</v>
      </c>
    </row>
    <row r="508" spans="1:22" x14ac:dyDescent="0.25">
      <c r="A508" s="104" t="s">
        <v>992</v>
      </c>
      <c r="B508" s="20" t="str">
        <f>VLOOKUP(A508,'Planning Periods'!$E$2:$N$540,10,FALSE)</f>
        <v>10/15/2013 - 10/15/2021</v>
      </c>
      <c r="C508" s="103">
        <v>2016</v>
      </c>
      <c r="D508" s="103" t="str">
        <f t="shared" si="7"/>
        <v>Dana Point 2016</v>
      </c>
      <c r="E508" s="103">
        <v>76</v>
      </c>
      <c r="F508" s="101">
        <v>0</v>
      </c>
      <c r="G508" s="103">
        <v>0</v>
      </c>
      <c r="H508" s="103">
        <v>0</v>
      </c>
      <c r="I508" s="102"/>
      <c r="J508" s="103">
        <v>53</v>
      </c>
      <c r="K508" s="101">
        <v>0</v>
      </c>
      <c r="L508" s="103">
        <v>0</v>
      </c>
      <c r="M508" s="103">
        <v>0</v>
      </c>
      <c r="N508" s="102"/>
      <c r="O508" s="103">
        <v>61</v>
      </c>
      <c r="P508" s="103">
        <v>4</v>
      </c>
      <c r="Q508" s="102"/>
      <c r="R508" s="103">
        <v>137</v>
      </c>
      <c r="S508" s="103">
        <v>34</v>
      </c>
      <c r="T508" s="102">
        <v>0</v>
      </c>
      <c r="U508" s="103">
        <v>327</v>
      </c>
      <c r="V508" s="103">
        <v>38</v>
      </c>
    </row>
    <row r="509" spans="1:22" x14ac:dyDescent="0.25">
      <c r="A509" s="104" t="s">
        <v>992</v>
      </c>
      <c r="B509" s="20" t="str">
        <f>VLOOKUP(A509,'Planning Periods'!$E$2:$N$540,10,FALSE)</f>
        <v>10/15/2013 - 10/15/2021</v>
      </c>
      <c r="C509" s="103">
        <v>2017</v>
      </c>
      <c r="D509" s="103" t="str">
        <f t="shared" si="7"/>
        <v>Dana Point 2017</v>
      </c>
      <c r="E509" s="103">
        <v>76</v>
      </c>
      <c r="F509" s="101">
        <v>0</v>
      </c>
      <c r="G509" s="103">
        <v>0</v>
      </c>
      <c r="H509" s="103">
        <v>0</v>
      </c>
      <c r="I509" s="102"/>
      <c r="J509" s="103">
        <v>53</v>
      </c>
      <c r="K509" s="101">
        <v>0</v>
      </c>
      <c r="L509" s="103">
        <v>0</v>
      </c>
      <c r="M509" s="103">
        <v>0</v>
      </c>
      <c r="N509" s="102"/>
      <c r="O509" s="103">
        <v>61</v>
      </c>
      <c r="P509" s="103">
        <v>8</v>
      </c>
      <c r="Q509" s="102"/>
      <c r="R509" s="103">
        <v>137</v>
      </c>
      <c r="S509" s="103">
        <v>60</v>
      </c>
      <c r="T509" s="102">
        <v>0</v>
      </c>
      <c r="U509" s="103">
        <v>327</v>
      </c>
      <c r="V509" s="103">
        <v>68</v>
      </c>
    </row>
    <row r="510" spans="1:22" x14ac:dyDescent="0.25">
      <c r="A510" s="104" t="s">
        <v>1313</v>
      </c>
      <c r="B510" s="20" t="str">
        <f>VLOOKUP(A510,'Planning Periods'!$E$2:$N$540,10,FALSE)</f>
        <v>01/31/2015 - 01/31/2023</v>
      </c>
      <c r="C510" s="103">
        <v>2014</v>
      </c>
      <c r="D510" s="103" t="str">
        <f t="shared" si="7"/>
        <v>Danville 2014</v>
      </c>
      <c r="E510" s="103" t="s">
        <v>1539</v>
      </c>
      <c r="F510" s="101" t="s">
        <v>1539</v>
      </c>
      <c r="G510" s="103" t="s">
        <v>1539</v>
      </c>
      <c r="H510" s="103" t="s">
        <v>1539</v>
      </c>
      <c r="I510" s="102"/>
      <c r="J510" s="103" t="s">
        <v>1539</v>
      </c>
      <c r="K510" s="101" t="s">
        <v>1539</v>
      </c>
      <c r="L510" s="103" t="s">
        <v>1539</v>
      </c>
      <c r="M510" s="103" t="s">
        <v>1539</v>
      </c>
      <c r="N510" s="102"/>
      <c r="O510" s="103" t="s">
        <v>1539</v>
      </c>
      <c r="P510" s="103" t="s">
        <v>1539</v>
      </c>
      <c r="Q510" s="102"/>
      <c r="R510" s="103" t="s">
        <v>1539</v>
      </c>
      <c r="S510" s="103" t="s">
        <v>1539</v>
      </c>
      <c r="T510" s="102" t="s">
        <v>1539</v>
      </c>
      <c r="U510" s="103" t="s">
        <v>1539</v>
      </c>
      <c r="V510" s="103" t="s">
        <v>1539</v>
      </c>
    </row>
    <row r="511" spans="1:22" x14ac:dyDescent="0.25">
      <c r="A511" s="104" t="s">
        <v>1313</v>
      </c>
      <c r="B511" s="20" t="str">
        <f>VLOOKUP(A511,'Planning Periods'!$E$2:$N$540,10,FALSE)</f>
        <v>01/31/2015 - 01/31/2023</v>
      </c>
      <c r="C511" s="103">
        <v>2015</v>
      </c>
      <c r="D511" s="103" t="str">
        <f t="shared" si="7"/>
        <v>Danville 2015</v>
      </c>
      <c r="E511" s="103">
        <v>196</v>
      </c>
      <c r="F511" s="101">
        <v>0</v>
      </c>
      <c r="G511" s="103">
        <v>0</v>
      </c>
      <c r="H511" s="103">
        <v>0</v>
      </c>
      <c r="I511" s="102"/>
      <c r="J511" s="103">
        <v>111</v>
      </c>
      <c r="K511" s="101">
        <v>1</v>
      </c>
      <c r="L511" s="103">
        <v>0</v>
      </c>
      <c r="M511" s="103">
        <v>1</v>
      </c>
      <c r="N511" s="102"/>
      <c r="O511" s="103">
        <v>124</v>
      </c>
      <c r="P511" s="103">
        <v>13</v>
      </c>
      <c r="Q511" s="102"/>
      <c r="R511" s="103">
        <v>126</v>
      </c>
      <c r="S511" s="103">
        <v>87</v>
      </c>
      <c r="T511" s="102">
        <v>1</v>
      </c>
      <c r="U511" s="103">
        <v>557</v>
      </c>
      <c r="V511" s="103">
        <v>101</v>
      </c>
    </row>
    <row r="512" spans="1:22" x14ac:dyDescent="0.25">
      <c r="A512" s="104" t="s">
        <v>1313</v>
      </c>
      <c r="B512" s="20" t="str">
        <f>VLOOKUP(A512,'Planning Periods'!$E$2:$N$540,10,FALSE)</f>
        <v>01/31/2015 - 01/31/2023</v>
      </c>
      <c r="C512" s="103">
        <v>2016</v>
      </c>
      <c r="D512" s="103" t="str">
        <f t="shared" si="7"/>
        <v>Danville 2016</v>
      </c>
      <c r="E512" s="103">
        <v>196</v>
      </c>
      <c r="F512" s="101">
        <v>0</v>
      </c>
      <c r="G512" s="103">
        <v>0</v>
      </c>
      <c r="H512" s="103">
        <v>0</v>
      </c>
      <c r="I512" s="102"/>
      <c r="J512" s="103">
        <v>111</v>
      </c>
      <c r="K512" s="101">
        <v>2</v>
      </c>
      <c r="L512" s="103">
        <v>2</v>
      </c>
      <c r="M512" s="103">
        <v>0</v>
      </c>
      <c r="N512" s="102"/>
      <c r="O512" s="103">
        <v>124</v>
      </c>
      <c r="P512" s="103">
        <v>4</v>
      </c>
      <c r="Q512" s="102"/>
      <c r="R512" s="103">
        <v>126</v>
      </c>
      <c r="S512" s="103">
        <v>50</v>
      </c>
      <c r="T512" s="102">
        <v>0</v>
      </c>
      <c r="U512" s="103">
        <v>557</v>
      </c>
      <c r="V512" s="103">
        <v>56</v>
      </c>
    </row>
    <row r="513" spans="1:22" x14ac:dyDescent="0.25">
      <c r="A513" s="104" t="s">
        <v>1313</v>
      </c>
      <c r="B513" s="20" t="str">
        <f>VLOOKUP(A513,'Planning Periods'!$E$2:$N$540,10,FALSE)</f>
        <v>01/31/2015 - 01/31/2023</v>
      </c>
      <c r="C513" s="103">
        <v>2017</v>
      </c>
      <c r="D513" s="103" t="str">
        <f t="shared" si="7"/>
        <v>Danville 2017</v>
      </c>
      <c r="E513" s="103">
        <v>196</v>
      </c>
      <c r="F513" s="101">
        <v>0</v>
      </c>
      <c r="G513" s="103">
        <v>0</v>
      </c>
      <c r="H513" s="103">
        <v>0</v>
      </c>
      <c r="I513" s="102"/>
      <c r="J513" s="103">
        <v>111</v>
      </c>
      <c r="K513" s="101">
        <v>5</v>
      </c>
      <c r="L513" s="103">
        <v>0</v>
      </c>
      <c r="M513" s="103">
        <v>5</v>
      </c>
      <c r="N513" s="102"/>
      <c r="O513" s="103">
        <v>124</v>
      </c>
      <c r="P513" s="103">
        <v>7</v>
      </c>
      <c r="Q513" s="102"/>
      <c r="R513" s="103">
        <v>126</v>
      </c>
      <c r="S513" s="103">
        <v>36</v>
      </c>
      <c r="T513" s="102">
        <v>5</v>
      </c>
      <c r="U513" s="103">
        <v>557</v>
      </c>
      <c r="V513" s="103">
        <v>48</v>
      </c>
    </row>
    <row r="514" spans="1:22" x14ac:dyDescent="0.25">
      <c r="A514" s="104" t="s">
        <v>756</v>
      </c>
      <c r="B514" s="20" t="str">
        <f>VLOOKUP(A514,'Planning Periods'!$E$2:$N$540,10,FALSE)</f>
        <v>10/31/2013 - 10/31/2021</v>
      </c>
      <c r="C514" s="103">
        <v>2013</v>
      </c>
      <c r="D514" s="103" t="str">
        <f t="shared" si="7"/>
        <v>Davis 2013</v>
      </c>
      <c r="E514" s="103">
        <v>248</v>
      </c>
      <c r="F514" s="101">
        <v>0</v>
      </c>
      <c r="G514" s="103">
        <v>0</v>
      </c>
      <c r="H514" s="103">
        <v>0</v>
      </c>
      <c r="I514" s="102"/>
      <c r="J514" s="103">
        <v>174</v>
      </c>
      <c r="K514" s="101">
        <v>3</v>
      </c>
      <c r="L514" s="103">
        <v>0</v>
      </c>
      <c r="M514" s="103">
        <v>3</v>
      </c>
      <c r="N514" s="102"/>
      <c r="O514" s="103">
        <v>198</v>
      </c>
      <c r="P514" s="103">
        <v>13</v>
      </c>
      <c r="Q514" s="102"/>
      <c r="R514" s="103">
        <v>446</v>
      </c>
      <c r="S514" s="103">
        <v>38</v>
      </c>
      <c r="T514" s="102">
        <v>3</v>
      </c>
      <c r="U514" s="103">
        <v>1066</v>
      </c>
      <c r="V514" s="103">
        <v>54</v>
      </c>
    </row>
    <row r="515" spans="1:22" x14ac:dyDescent="0.25">
      <c r="A515" s="104" t="s">
        <v>756</v>
      </c>
      <c r="B515" s="20" t="str">
        <f>VLOOKUP(A515,'Planning Periods'!$E$2:$N$540,10,FALSE)</f>
        <v>10/31/2013 - 10/31/2021</v>
      </c>
      <c r="C515" s="103">
        <v>2014</v>
      </c>
      <c r="D515" s="103" t="str">
        <f t="shared" si="7"/>
        <v>Davis 2014</v>
      </c>
      <c r="E515" s="103">
        <v>248</v>
      </c>
      <c r="F515" s="101">
        <v>0</v>
      </c>
      <c r="G515" s="103">
        <v>0</v>
      </c>
      <c r="H515" s="103">
        <v>0</v>
      </c>
      <c r="I515" s="102"/>
      <c r="J515" s="103">
        <v>174</v>
      </c>
      <c r="K515" s="101">
        <v>2</v>
      </c>
      <c r="L515" s="103">
        <v>0</v>
      </c>
      <c r="M515" s="103">
        <v>2</v>
      </c>
      <c r="N515" s="102"/>
      <c r="O515" s="103">
        <v>198</v>
      </c>
      <c r="P515" s="103">
        <v>5</v>
      </c>
      <c r="Q515" s="102"/>
      <c r="R515" s="103">
        <v>446</v>
      </c>
      <c r="S515" s="103">
        <v>6</v>
      </c>
      <c r="T515" s="102">
        <v>2</v>
      </c>
      <c r="U515" s="103">
        <v>1066</v>
      </c>
      <c r="V515" s="103">
        <v>13</v>
      </c>
    </row>
    <row r="516" spans="1:22" x14ac:dyDescent="0.25">
      <c r="A516" s="104" t="s">
        <v>756</v>
      </c>
      <c r="B516" s="20" t="str">
        <f>VLOOKUP(A516,'Planning Periods'!$E$2:$N$540,10,FALSE)</f>
        <v>10/31/2013 - 10/31/2021</v>
      </c>
      <c r="C516" s="103">
        <v>2015</v>
      </c>
      <c r="D516" s="103" t="str">
        <f t="shared" si="7"/>
        <v>Davis 2015</v>
      </c>
      <c r="E516" s="103">
        <v>248</v>
      </c>
      <c r="F516" s="101">
        <v>0</v>
      </c>
      <c r="G516" s="103">
        <v>0</v>
      </c>
      <c r="H516" s="103">
        <v>0</v>
      </c>
      <c r="I516" s="102"/>
      <c r="J516" s="103">
        <v>174</v>
      </c>
      <c r="K516" s="101">
        <v>8</v>
      </c>
      <c r="L516" s="103">
        <v>0</v>
      </c>
      <c r="M516" s="103">
        <v>8</v>
      </c>
      <c r="N516" s="102"/>
      <c r="O516" s="103">
        <v>198</v>
      </c>
      <c r="P516" s="103">
        <v>3</v>
      </c>
      <c r="Q516" s="102"/>
      <c r="R516" s="103">
        <v>446</v>
      </c>
      <c r="S516" s="103">
        <v>94</v>
      </c>
      <c r="T516" s="102">
        <v>8</v>
      </c>
      <c r="U516" s="103">
        <v>1066</v>
      </c>
      <c r="V516" s="103">
        <v>105</v>
      </c>
    </row>
    <row r="517" spans="1:22" x14ac:dyDescent="0.25">
      <c r="A517" s="104" t="s">
        <v>756</v>
      </c>
      <c r="B517" s="20" t="str">
        <f>VLOOKUP(A517,'Planning Periods'!$E$2:$N$540,10,FALSE)</f>
        <v>10/31/2013 - 10/31/2021</v>
      </c>
      <c r="C517" s="103">
        <v>2016</v>
      </c>
      <c r="D517" s="103" t="str">
        <f t="shared" si="7"/>
        <v>Davis 2016</v>
      </c>
      <c r="E517" s="103">
        <v>248</v>
      </c>
      <c r="F517" s="101">
        <v>42</v>
      </c>
      <c r="G517" s="103">
        <v>42</v>
      </c>
      <c r="H517" s="103">
        <v>0</v>
      </c>
      <c r="I517" s="102"/>
      <c r="J517" s="103">
        <v>174</v>
      </c>
      <c r="K517" s="101">
        <v>27</v>
      </c>
      <c r="L517" s="103">
        <v>19</v>
      </c>
      <c r="M517" s="103">
        <v>8</v>
      </c>
      <c r="N517" s="102"/>
      <c r="O517" s="103">
        <v>198</v>
      </c>
      <c r="P517" s="103">
        <v>16</v>
      </c>
      <c r="Q517" s="102"/>
      <c r="R517" s="103">
        <v>446</v>
      </c>
      <c r="S517" s="103">
        <v>183</v>
      </c>
      <c r="T517" s="102">
        <v>8</v>
      </c>
      <c r="U517" s="103">
        <v>1066</v>
      </c>
      <c r="V517" s="103">
        <v>268</v>
      </c>
    </row>
    <row r="518" spans="1:22" x14ac:dyDescent="0.25">
      <c r="A518" s="104" t="s">
        <v>756</v>
      </c>
      <c r="B518" s="20" t="str">
        <f>VLOOKUP(A518,'Planning Periods'!$E$2:$N$540,10,FALSE)</f>
        <v>10/31/2013 - 10/31/2021</v>
      </c>
      <c r="C518" s="103">
        <v>2017</v>
      </c>
      <c r="D518" s="103" t="str">
        <f t="shared" si="7"/>
        <v>Davis 2017</v>
      </c>
      <c r="E518" s="103">
        <v>248</v>
      </c>
      <c r="F518" s="101">
        <v>1</v>
      </c>
      <c r="G518" s="103">
        <v>1</v>
      </c>
      <c r="H518" s="103">
        <v>0</v>
      </c>
      <c r="I518" s="102"/>
      <c r="J518" s="103">
        <v>174</v>
      </c>
      <c r="K518" s="101">
        <v>10</v>
      </c>
      <c r="L518" s="103">
        <v>10</v>
      </c>
      <c r="M518" s="103">
        <v>0</v>
      </c>
      <c r="N518" s="102"/>
      <c r="O518" s="103">
        <v>198</v>
      </c>
      <c r="P518" s="103">
        <v>15</v>
      </c>
      <c r="Q518" s="102"/>
      <c r="R518" s="103">
        <v>446</v>
      </c>
      <c r="S518" s="103">
        <v>188</v>
      </c>
      <c r="T518" s="102">
        <v>0</v>
      </c>
      <c r="U518" s="103">
        <v>1066</v>
      </c>
      <c r="V518" s="103">
        <v>214</v>
      </c>
    </row>
    <row r="519" spans="1:22" x14ac:dyDescent="0.25">
      <c r="A519" s="104" t="s">
        <v>896</v>
      </c>
      <c r="B519" s="20" t="str">
        <f>VLOOKUP(A519,'Planning Periods'!$E$2:$N$540,10,FALSE)</f>
        <v>04/30/2013 - 04/30/2021</v>
      </c>
      <c r="C519" s="103">
        <v>2013</v>
      </c>
      <c r="D519" s="103" t="str">
        <f t="shared" si="7"/>
        <v>Del Mar 2013</v>
      </c>
      <c r="E519" s="103">
        <v>7</v>
      </c>
      <c r="F519" s="101">
        <v>0</v>
      </c>
      <c r="G519" s="103">
        <v>0</v>
      </c>
      <c r="H519" s="103">
        <v>0</v>
      </c>
      <c r="I519" s="102"/>
      <c r="J519" s="103">
        <v>5</v>
      </c>
      <c r="K519" s="101">
        <v>0</v>
      </c>
      <c r="L519" s="103">
        <v>0</v>
      </c>
      <c r="M519" s="103">
        <v>0</v>
      </c>
      <c r="N519" s="102"/>
      <c r="O519" s="103">
        <v>15</v>
      </c>
      <c r="P519" s="103">
        <v>0</v>
      </c>
      <c r="Q519" s="102"/>
      <c r="R519" s="103">
        <v>34</v>
      </c>
      <c r="S519" s="103">
        <v>7</v>
      </c>
      <c r="T519" s="102">
        <v>0</v>
      </c>
      <c r="U519" s="103">
        <v>61</v>
      </c>
      <c r="V519" s="103">
        <v>7</v>
      </c>
    </row>
    <row r="520" spans="1:22" x14ac:dyDescent="0.25">
      <c r="A520" s="104" t="s">
        <v>896</v>
      </c>
      <c r="B520" s="20" t="str">
        <f>VLOOKUP(A520,'Planning Periods'!$E$2:$N$540,10,FALSE)</f>
        <v>04/30/2013 - 04/30/2021</v>
      </c>
      <c r="C520" s="103">
        <v>2014</v>
      </c>
      <c r="D520" s="103" t="str">
        <f t="shared" si="7"/>
        <v>Del Mar 2014</v>
      </c>
      <c r="E520" s="103">
        <v>7</v>
      </c>
      <c r="F520" s="101">
        <v>0</v>
      </c>
      <c r="G520" s="103">
        <v>0</v>
      </c>
      <c r="H520" s="103">
        <v>0</v>
      </c>
      <c r="I520" s="102"/>
      <c r="J520" s="103">
        <v>5</v>
      </c>
      <c r="K520" s="101">
        <v>0</v>
      </c>
      <c r="L520" s="103">
        <v>0</v>
      </c>
      <c r="M520" s="103">
        <v>0</v>
      </c>
      <c r="N520" s="102"/>
      <c r="O520" s="103">
        <v>15</v>
      </c>
      <c r="P520" s="103">
        <v>0</v>
      </c>
      <c r="Q520" s="102"/>
      <c r="R520" s="103">
        <v>34</v>
      </c>
      <c r="S520" s="103">
        <v>3</v>
      </c>
      <c r="T520" s="102">
        <v>0</v>
      </c>
      <c r="U520" s="103">
        <v>61</v>
      </c>
      <c r="V520" s="103">
        <v>3</v>
      </c>
    </row>
    <row r="521" spans="1:22" x14ac:dyDescent="0.25">
      <c r="A521" s="104" t="s">
        <v>896</v>
      </c>
      <c r="B521" s="20" t="str">
        <f>VLOOKUP(A521,'Planning Periods'!$E$2:$N$540,10,FALSE)</f>
        <v>04/30/2013 - 04/30/2021</v>
      </c>
      <c r="C521" s="103">
        <v>2015</v>
      </c>
      <c r="D521" s="103" t="str">
        <f t="shared" si="7"/>
        <v>Del Mar 2015</v>
      </c>
      <c r="E521" s="103">
        <v>7</v>
      </c>
      <c r="F521" s="101">
        <v>0</v>
      </c>
      <c r="G521" s="103">
        <v>0</v>
      </c>
      <c r="H521" s="103">
        <v>0</v>
      </c>
      <c r="I521" s="102"/>
      <c r="J521" s="103">
        <v>5</v>
      </c>
      <c r="K521" s="101">
        <v>0</v>
      </c>
      <c r="L521" s="103">
        <v>0</v>
      </c>
      <c r="M521" s="103">
        <v>0</v>
      </c>
      <c r="N521" s="102"/>
      <c r="O521" s="103">
        <v>15</v>
      </c>
      <c r="P521" s="103">
        <v>0</v>
      </c>
      <c r="Q521" s="102"/>
      <c r="R521" s="103">
        <v>34</v>
      </c>
      <c r="S521" s="103">
        <v>4</v>
      </c>
      <c r="T521" s="102">
        <v>0</v>
      </c>
      <c r="U521" s="103">
        <v>61</v>
      </c>
      <c r="V521" s="103">
        <v>4</v>
      </c>
    </row>
    <row r="522" spans="1:22" x14ac:dyDescent="0.25">
      <c r="A522" s="104" t="s">
        <v>896</v>
      </c>
      <c r="B522" s="20" t="str">
        <f>VLOOKUP(A522,'Planning Periods'!$E$2:$N$540,10,FALSE)</f>
        <v>04/30/2013 - 04/30/2021</v>
      </c>
      <c r="C522" s="103">
        <v>2016</v>
      </c>
      <c r="D522" s="103" t="str">
        <f t="shared" si="7"/>
        <v>Del Mar 2016</v>
      </c>
      <c r="E522" s="103">
        <v>7</v>
      </c>
      <c r="F522" s="101">
        <v>0</v>
      </c>
      <c r="G522" s="103">
        <v>0</v>
      </c>
      <c r="H522" s="103">
        <v>0</v>
      </c>
      <c r="I522" s="102"/>
      <c r="J522" s="103">
        <v>5</v>
      </c>
      <c r="K522" s="101">
        <v>0</v>
      </c>
      <c r="L522" s="103">
        <v>0</v>
      </c>
      <c r="M522" s="103">
        <v>0</v>
      </c>
      <c r="N522" s="102"/>
      <c r="O522" s="103">
        <v>15</v>
      </c>
      <c r="P522" s="103">
        <v>0</v>
      </c>
      <c r="Q522" s="102"/>
      <c r="R522" s="103">
        <v>34</v>
      </c>
      <c r="S522" s="103">
        <v>11</v>
      </c>
      <c r="T522" s="102">
        <v>0</v>
      </c>
      <c r="U522" s="103">
        <v>61</v>
      </c>
      <c r="V522" s="103">
        <v>11</v>
      </c>
    </row>
    <row r="523" spans="1:22" x14ac:dyDescent="0.25">
      <c r="A523" s="104" t="s">
        <v>896</v>
      </c>
      <c r="B523" s="20" t="str">
        <f>VLOOKUP(A523,'Planning Periods'!$E$2:$N$540,10,FALSE)</f>
        <v>04/30/2013 - 04/30/2021</v>
      </c>
      <c r="C523" s="103">
        <v>2017</v>
      </c>
      <c r="D523" s="103" t="str">
        <f t="shared" si="7"/>
        <v>Del Mar 2017</v>
      </c>
      <c r="E523" s="103">
        <v>7</v>
      </c>
      <c r="F523" s="101">
        <v>0</v>
      </c>
      <c r="G523" s="103">
        <v>0</v>
      </c>
      <c r="H523" s="103">
        <v>0</v>
      </c>
      <c r="I523" s="102"/>
      <c r="J523" s="103">
        <v>5</v>
      </c>
      <c r="K523" s="101">
        <v>0</v>
      </c>
      <c r="L523" s="103">
        <v>0</v>
      </c>
      <c r="M523" s="103">
        <v>0</v>
      </c>
      <c r="N523" s="102"/>
      <c r="O523" s="103">
        <v>15</v>
      </c>
      <c r="P523" s="103">
        <v>0</v>
      </c>
      <c r="Q523" s="102"/>
      <c r="R523" s="103">
        <v>34</v>
      </c>
      <c r="S523" s="103">
        <v>7</v>
      </c>
      <c r="T523" s="102">
        <v>0</v>
      </c>
      <c r="U523" s="103">
        <v>61</v>
      </c>
      <c r="V523" s="103">
        <v>7</v>
      </c>
    </row>
    <row r="524" spans="1:22" x14ac:dyDescent="0.25">
      <c r="A524" s="104" t="s">
        <v>674</v>
      </c>
      <c r="B524" s="20" t="str">
        <f>VLOOKUP(A524,'Planning Periods'!$E$2:$N$540,10,FALSE)</f>
        <v>06/30/2014 - 06/30/2019</v>
      </c>
      <c r="C524" s="103">
        <v>2014</v>
      </c>
      <c r="D524" s="103" t="str">
        <f t="shared" si="7"/>
        <v>Del Norte County - Unincorporated 2014</v>
      </c>
      <c r="E524" s="103">
        <v>60</v>
      </c>
      <c r="F524" s="101">
        <v>3</v>
      </c>
      <c r="G524" s="103">
        <v>0</v>
      </c>
      <c r="H524" s="103">
        <v>3</v>
      </c>
      <c r="I524" s="102"/>
      <c r="J524" s="103">
        <v>37</v>
      </c>
      <c r="K524" s="101">
        <v>1</v>
      </c>
      <c r="L524" s="103">
        <v>1</v>
      </c>
      <c r="M524" s="103">
        <v>0</v>
      </c>
      <c r="N524" s="102"/>
      <c r="O524" s="103">
        <v>30</v>
      </c>
      <c r="P524" s="103">
        <v>3</v>
      </c>
      <c r="Q524" s="102"/>
      <c r="R524" s="103">
        <v>106</v>
      </c>
      <c r="S524" s="103">
        <v>4</v>
      </c>
      <c r="T524" s="102">
        <v>0</v>
      </c>
      <c r="U524" s="103">
        <v>233</v>
      </c>
      <c r="V524" s="103">
        <v>11</v>
      </c>
    </row>
    <row r="525" spans="1:22" x14ac:dyDescent="0.25">
      <c r="A525" s="104" t="s">
        <v>674</v>
      </c>
      <c r="B525" s="20" t="str">
        <f>VLOOKUP(A525,'Planning Periods'!$E$2:$N$540,10,FALSE)</f>
        <v>06/30/2014 - 06/30/2019</v>
      </c>
      <c r="C525" s="103">
        <v>2015</v>
      </c>
      <c r="D525" s="103" t="str">
        <f t="shared" si="7"/>
        <v>Del Norte County - Unincorporated 2015</v>
      </c>
      <c r="E525" s="103">
        <v>60</v>
      </c>
      <c r="F525" s="101">
        <v>4</v>
      </c>
      <c r="G525" s="103">
        <v>0</v>
      </c>
      <c r="H525" s="103">
        <v>4</v>
      </c>
      <c r="I525" s="102"/>
      <c r="J525" s="103">
        <v>37</v>
      </c>
      <c r="K525" s="101">
        <v>4</v>
      </c>
      <c r="L525" s="103">
        <v>0</v>
      </c>
      <c r="M525" s="103">
        <v>4</v>
      </c>
      <c r="N525" s="102"/>
      <c r="O525" s="103">
        <v>30</v>
      </c>
      <c r="P525" s="103">
        <v>4</v>
      </c>
      <c r="Q525" s="102"/>
      <c r="R525" s="103">
        <v>106</v>
      </c>
      <c r="S525" s="103">
        <v>17</v>
      </c>
      <c r="T525" s="102">
        <v>4</v>
      </c>
      <c r="U525" s="103">
        <v>233</v>
      </c>
      <c r="V525" s="103">
        <v>29</v>
      </c>
    </row>
    <row r="526" spans="1:22" x14ac:dyDescent="0.25">
      <c r="A526" s="104" t="s">
        <v>674</v>
      </c>
      <c r="B526" s="20" t="str">
        <f>VLOOKUP(A526,'Planning Periods'!$E$2:$N$540,10,FALSE)</f>
        <v>06/30/2014 - 06/30/2019</v>
      </c>
      <c r="C526" s="103">
        <v>2016</v>
      </c>
      <c r="D526" s="103" t="str">
        <f t="shared" si="7"/>
        <v>Del Norte County - Unincorporated 2016</v>
      </c>
      <c r="E526" s="103">
        <v>60</v>
      </c>
      <c r="F526" s="101">
        <v>3</v>
      </c>
      <c r="G526" s="103">
        <v>0</v>
      </c>
      <c r="H526" s="103">
        <v>3</v>
      </c>
      <c r="I526" s="102"/>
      <c r="J526" s="103">
        <v>37</v>
      </c>
      <c r="K526" s="101">
        <v>0</v>
      </c>
      <c r="L526" s="103">
        <v>0</v>
      </c>
      <c r="M526" s="103">
        <v>0</v>
      </c>
      <c r="N526" s="102"/>
      <c r="O526" s="103">
        <v>30</v>
      </c>
      <c r="P526" s="103">
        <v>4</v>
      </c>
      <c r="Q526" s="102"/>
      <c r="R526" s="103">
        <v>106</v>
      </c>
      <c r="S526" s="103">
        <v>17</v>
      </c>
      <c r="T526" s="102">
        <v>0</v>
      </c>
      <c r="U526" s="103">
        <v>233</v>
      </c>
      <c r="V526" s="103">
        <v>24</v>
      </c>
    </row>
    <row r="527" spans="1:22" x14ac:dyDescent="0.25">
      <c r="A527" s="104" t="s">
        <v>674</v>
      </c>
      <c r="B527" s="20" t="str">
        <f>VLOOKUP(A527,'Planning Periods'!$E$2:$N$540,10,FALSE)</f>
        <v>06/30/2014 - 06/30/2019</v>
      </c>
      <c r="C527" s="103">
        <v>2017</v>
      </c>
      <c r="D527" s="103" t="str">
        <f t="shared" si="7"/>
        <v>Del Norte County - Unincorporated 2017</v>
      </c>
      <c r="E527" s="103">
        <v>60</v>
      </c>
      <c r="F527" s="101">
        <v>9</v>
      </c>
      <c r="G527" s="103">
        <v>0</v>
      </c>
      <c r="H527" s="103">
        <v>9</v>
      </c>
      <c r="I527" s="102"/>
      <c r="J527" s="103">
        <v>37</v>
      </c>
      <c r="K527" s="101">
        <v>8</v>
      </c>
      <c r="L527" s="103">
        <v>0</v>
      </c>
      <c r="M527" s="103">
        <v>8</v>
      </c>
      <c r="N527" s="102"/>
      <c r="O527" s="103">
        <v>30</v>
      </c>
      <c r="P527" s="103">
        <v>3</v>
      </c>
      <c r="Q527" s="102"/>
      <c r="R527" s="103">
        <v>106</v>
      </c>
      <c r="S527" s="103">
        <v>14</v>
      </c>
      <c r="T527" s="102">
        <v>8</v>
      </c>
      <c r="U527" s="103">
        <v>233</v>
      </c>
      <c r="V527" s="103">
        <v>34</v>
      </c>
    </row>
    <row r="528" spans="1:22" x14ac:dyDescent="0.25">
      <c r="A528" t="s">
        <v>1017</v>
      </c>
      <c r="B528" s="20" t="str">
        <f>VLOOKUP(A528,'Planning Periods'!$E$2:$N$540,10,FALSE)</f>
        <v>12/31/2015 - 12/31/2023</v>
      </c>
      <c r="C528" s="103">
        <v>2014</v>
      </c>
      <c r="D528" s="103" t="str">
        <f t="shared" si="7"/>
        <v>Del Rey Oaks 2014</v>
      </c>
      <c r="E528" s="101" t="s">
        <v>1539</v>
      </c>
      <c r="F528" s="101" t="s">
        <v>1539</v>
      </c>
      <c r="G528" s="101" t="s">
        <v>1539</v>
      </c>
      <c r="H528" s="101" t="s">
        <v>1539</v>
      </c>
      <c r="I528" s="101">
        <v>0</v>
      </c>
      <c r="J528" s="101" t="s">
        <v>1539</v>
      </c>
      <c r="K528" s="101" t="s">
        <v>1539</v>
      </c>
      <c r="L528" s="101" t="s">
        <v>1539</v>
      </c>
      <c r="M528" s="101" t="s">
        <v>1539</v>
      </c>
      <c r="N528" s="101">
        <v>0</v>
      </c>
      <c r="O528" s="101" t="s">
        <v>1539</v>
      </c>
      <c r="P528" s="101" t="s">
        <v>1539</v>
      </c>
      <c r="Q528" s="101"/>
      <c r="R528" s="101" t="s">
        <v>1539</v>
      </c>
      <c r="S528" s="101" t="s">
        <v>1539</v>
      </c>
      <c r="T528" s="101" t="s">
        <v>1539</v>
      </c>
      <c r="U528" s="101" t="s">
        <v>1539</v>
      </c>
      <c r="V528" s="101" t="s">
        <v>1539</v>
      </c>
    </row>
    <row r="529" spans="1:22" x14ac:dyDescent="0.25">
      <c r="A529" t="s">
        <v>1017</v>
      </c>
      <c r="B529" s="20" t="str">
        <f>VLOOKUP(A529,'Planning Periods'!$E$2:$N$540,10,FALSE)</f>
        <v>12/31/2015 - 12/31/2023</v>
      </c>
      <c r="C529" s="103">
        <v>2015</v>
      </c>
      <c r="D529" s="103" t="str">
        <f t="shared" si="7"/>
        <v>Del Rey Oaks 2015</v>
      </c>
      <c r="E529" t="s">
        <v>1539</v>
      </c>
      <c r="F529" t="s">
        <v>1539</v>
      </c>
      <c r="G529" t="s">
        <v>1539</v>
      </c>
      <c r="H529" t="s">
        <v>1539</v>
      </c>
      <c r="J529" t="s">
        <v>1539</v>
      </c>
      <c r="K529" t="s">
        <v>1539</v>
      </c>
      <c r="L529" t="s">
        <v>1539</v>
      </c>
      <c r="M529" t="s">
        <v>1539</v>
      </c>
      <c r="O529" t="s">
        <v>1539</v>
      </c>
      <c r="P529" t="s">
        <v>1539</v>
      </c>
      <c r="R529" t="s">
        <v>1539</v>
      </c>
      <c r="S529" t="s">
        <v>1539</v>
      </c>
      <c r="T529" t="s">
        <v>1539</v>
      </c>
      <c r="U529" t="s">
        <v>1539</v>
      </c>
      <c r="V529" t="s">
        <v>1539</v>
      </c>
    </row>
    <row r="530" spans="1:22" x14ac:dyDescent="0.25">
      <c r="A530" t="s">
        <v>1017</v>
      </c>
      <c r="B530" s="20" t="str">
        <f>VLOOKUP(A530,'Planning Periods'!$E$2:$N$540,10,FALSE)</f>
        <v>12/31/2015 - 12/31/2023</v>
      </c>
      <c r="C530" s="103">
        <v>2016</v>
      </c>
      <c r="D530" s="103" t="str">
        <f t="shared" si="7"/>
        <v>Del Rey Oaks 2016</v>
      </c>
      <c r="E530" t="s">
        <v>1539</v>
      </c>
      <c r="F530" t="s">
        <v>1539</v>
      </c>
      <c r="G530" t="s">
        <v>1539</v>
      </c>
      <c r="H530" t="s">
        <v>1539</v>
      </c>
      <c r="J530" t="s">
        <v>1539</v>
      </c>
      <c r="K530" t="s">
        <v>1539</v>
      </c>
      <c r="L530" t="s">
        <v>1539</v>
      </c>
      <c r="M530" t="s">
        <v>1539</v>
      </c>
      <c r="O530" t="s">
        <v>1539</v>
      </c>
      <c r="P530" t="s">
        <v>1539</v>
      </c>
      <c r="R530" t="s">
        <v>1539</v>
      </c>
      <c r="S530" t="s">
        <v>1539</v>
      </c>
      <c r="T530" t="s">
        <v>1539</v>
      </c>
      <c r="U530" t="s">
        <v>1539</v>
      </c>
      <c r="V530" t="s">
        <v>1539</v>
      </c>
    </row>
    <row r="531" spans="1:22" x14ac:dyDescent="0.25">
      <c r="A531" t="s">
        <v>1017</v>
      </c>
      <c r="B531" s="20" t="str">
        <f>VLOOKUP(A531,'Planning Periods'!$E$2:$N$540,10,FALSE)</f>
        <v>12/31/2015 - 12/31/2023</v>
      </c>
      <c r="C531" s="103">
        <v>2017</v>
      </c>
      <c r="D531" s="103" t="str">
        <f t="shared" si="7"/>
        <v>Del Rey Oaks 2017</v>
      </c>
      <c r="E531" t="s">
        <v>1539</v>
      </c>
      <c r="F531" t="s">
        <v>1539</v>
      </c>
      <c r="G531" t="s">
        <v>1539</v>
      </c>
      <c r="H531" t="s">
        <v>1539</v>
      </c>
      <c r="J531" t="s">
        <v>1539</v>
      </c>
      <c r="K531" t="s">
        <v>1539</v>
      </c>
      <c r="L531" t="s">
        <v>1539</v>
      </c>
      <c r="M531" t="s">
        <v>1539</v>
      </c>
      <c r="O531" t="s">
        <v>1539</v>
      </c>
      <c r="P531" t="s">
        <v>1539</v>
      </c>
      <c r="R531" t="s">
        <v>1539</v>
      </c>
      <c r="S531" t="s">
        <v>1539</v>
      </c>
      <c r="T531" t="s">
        <v>1539</v>
      </c>
      <c r="U531" t="s">
        <v>1539</v>
      </c>
      <c r="V531" t="s">
        <v>1539</v>
      </c>
    </row>
    <row r="532" spans="1:22" x14ac:dyDescent="0.25">
      <c r="A532" s="104" t="s">
        <v>1148</v>
      </c>
      <c r="B532" s="20" t="str">
        <f>VLOOKUP(A532,'Planning Periods'!$E$2:$N$540,10,FALSE)</f>
        <v>12/31/2015 - 12/31/2023</v>
      </c>
      <c r="C532" s="103">
        <v>2013</v>
      </c>
      <c r="D532" s="103" t="str">
        <f t="shared" si="7"/>
        <v>Delano 2013</v>
      </c>
      <c r="E532" t="s">
        <v>1539</v>
      </c>
      <c r="F532" t="s">
        <v>1539</v>
      </c>
      <c r="G532" t="s">
        <v>1539</v>
      </c>
      <c r="H532" t="s">
        <v>1539</v>
      </c>
      <c r="J532" t="s">
        <v>1539</v>
      </c>
      <c r="K532" t="s">
        <v>1539</v>
      </c>
      <c r="L532" t="s">
        <v>1539</v>
      </c>
      <c r="M532" t="s">
        <v>1539</v>
      </c>
      <c r="O532" t="s">
        <v>1539</v>
      </c>
      <c r="P532" t="s">
        <v>1539</v>
      </c>
      <c r="R532" t="s">
        <v>1539</v>
      </c>
      <c r="S532" t="s">
        <v>1539</v>
      </c>
      <c r="T532" t="s">
        <v>1539</v>
      </c>
      <c r="U532" t="s">
        <v>1539</v>
      </c>
      <c r="V532" t="s">
        <v>1539</v>
      </c>
    </row>
    <row r="533" spans="1:22" x14ac:dyDescent="0.25">
      <c r="A533" s="104" t="s">
        <v>1148</v>
      </c>
      <c r="B533" s="20" t="str">
        <f>VLOOKUP(A533,'Planning Periods'!$E$2:$N$540,10,FALSE)</f>
        <v>12/31/2015 - 12/31/2023</v>
      </c>
      <c r="C533" s="103">
        <v>2014</v>
      </c>
      <c r="D533" s="103" t="str">
        <f t="shared" si="7"/>
        <v>Delano 2014</v>
      </c>
      <c r="E533" t="s">
        <v>1539</v>
      </c>
      <c r="F533" t="s">
        <v>1539</v>
      </c>
      <c r="G533" t="s">
        <v>1539</v>
      </c>
      <c r="H533" t="s">
        <v>1539</v>
      </c>
      <c r="J533" t="s">
        <v>1539</v>
      </c>
      <c r="K533" t="s">
        <v>1539</v>
      </c>
      <c r="L533" t="s">
        <v>1539</v>
      </c>
      <c r="M533" t="s">
        <v>1539</v>
      </c>
      <c r="O533" t="s">
        <v>1539</v>
      </c>
      <c r="P533" t="s">
        <v>1539</v>
      </c>
      <c r="R533" t="s">
        <v>1539</v>
      </c>
      <c r="S533" t="s">
        <v>1539</v>
      </c>
      <c r="T533" t="s">
        <v>1539</v>
      </c>
      <c r="U533" t="s">
        <v>1539</v>
      </c>
      <c r="V533" t="s">
        <v>1539</v>
      </c>
    </row>
    <row r="534" spans="1:22" x14ac:dyDescent="0.25">
      <c r="A534" s="104" t="s">
        <v>1148</v>
      </c>
      <c r="B534" s="20" t="str">
        <f>VLOOKUP(A534,'Planning Periods'!$E$2:$N$540,10,FALSE)</f>
        <v>12/31/2015 - 12/31/2023</v>
      </c>
      <c r="C534" s="103">
        <v>2015</v>
      </c>
      <c r="D534" s="103" t="str">
        <f t="shared" si="7"/>
        <v>Delano 2015</v>
      </c>
      <c r="E534" s="103">
        <v>396</v>
      </c>
      <c r="F534" s="101">
        <v>0</v>
      </c>
      <c r="G534" s="103">
        <v>0</v>
      </c>
      <c r="H534" s="103">
        <v>0</v>
      </c>
      <c r="I534" s="102"/>
      <c r="J534" s="103">
        <v>277</v>
      </c>
      <c r="K534" s="101">
        <v>0</v>
      </c>
      <c r="L534" s="103">
        <v>0</v>
      </c>
      <c r="M534" s="103">
        <v>0</v>
      </c>
      <c r="N534" s="102"/>
      <c r="O534" s="103">
        <v>243</v>
      </c>
      <c r="P534" s="103">
        <v>2</v>
      </c>
      <c r="Q534" s="102"/>
      <c r="R534" s="103">
        <v>546</v>
      </c>
      <c r="S534" s="103">
        <v>0</v>
      </c>
      <c r="T534" s="102">
        <v>0</v>
      </c>
      <c r="U534" s="103">
        <v>1462</v>
      </c>
      <c r="V534" s="103">
        <v>2</v>
      </c>
    </row>
    <row r="535" spans="1:22" x14ac:dyDescent="0.25">
      <c r="A535" s="104" t="s">
        <v>1148</v>
      </c>
      <c r="B535" s="20" t="str">
        <f>VLOOKUP(A535,'Planning Periods'!$E$2:$N$540,10,FALSE)</f>
        <v>12/31/2015 - 12/31/2023</v>
      </c>
      <c r="C535" s="103">
        <v>2016</v>
      </c>
      <c r="D535" s="103" t="str">
        <f t="shared" si="7"/>
        <v>Delano 2016</v>
      </c>
      <c r="E535" s="103">
        <v>396</v>
      </c>
      <c r="F535" s="101">
        <v>0</v>
      </c>
      <c r="G535" s="103">
        <v>0</v>
      </c>
      <c r="H535" s="103">
        <v>0</v>
      </c>
      <c r="I535" s="102"/>
      <c r="J535" s="103">
        <v>277</v>
      </c>
      <c r="K535" s="101">
        <v>0</v>
      </c>
      <c r="L535" s="103">
        <v>0</v>
      </c>
      <c r="M535" s="103">
        <v>0</v>
      </c>
      <c r="N535" s="102"/>
      <c r="O535" s="103">
        <v>243</v>
      </c>
      <c r="P535" s="103">
        <v>44</v>
      </c>
      <c r="Q535" s="102"/>
      <c r="R535" s="103">
        <v>546</v>
      </c>
      <c r="S535" s="103">
        <v>1</v>
      </c>
      <c r="T535" s="102">
        <v>0</v>
      </c>
      <c r="U535" s="103">
        <v>1462</v>
      </c>
      <c r="V535" s="103">
        <v>45</v>
      </c>
    </row>
    <row r="536" spans="1:22" x14ac:dyDescent="0.25">
      <c r="A536" s="104" t="s">
        <v>1148</v>
      </c>
      <c r="B536" s="20" t="str">
        <f>VLOOKUP(A536,'Planning Periods'!$E$2:$N$540,10,FALSE)</f>
        <v>12/31/2015 - 12/31/2023</v>
      </c>
      <c r="C536" s="103">
        <v>2017</v>
      </c>
      <c r="D536" s="103" t="str">
        <f t="shared" si="7"/>
        <v>Delano 2017</v>
      </c>
      <c r="E536" s="103">
        <v>396</v>
      </c>
      <c r="F536" s="101">
        <v>0</v>
      </c>
      <c r="G536" s="103">
        <v>0</v>
      </c>
      <c r="H536" s="103">
        <v>0</v>
      </c>
      <c r="I536" s="102"/>
      <c r="J536" s="103">
        <v>277</v>
      </c>
      <c r="K536" s="101">
        <v>0</v>
      </c>
      <c r="L536" s="103">
        <v>0</v>
      </c>
      <c r="M536" s="103">
        <v>0</v>
      </c>
      <c r="N536" s="102"/>
      <c r="O536" s="103">
        <v>243</v>
      </c>
      <c r="P536" s="103">
        <v>9</v>
      </c>
      <c r="Q536" s="102"/>
      <c r="R536" s="103">
        <v>546</v>
      </c>
      <c r="S536" s="103">
        <v>21</v>
      </c>
      <c r="T536" s="102">
        <v>0</v>
      </c>
      <c r="U536" s="103">
        <v>1462</v>
      </c>
      <c r="V536" s="103">
        <v>30</v>
      </c>
    </row>
    <row r="537" spans="1:22" x14ac:dyDescent="0.25">
      <c r="A537" s="104" t="s">
        <v>949</v>
      </c>
      <c r="B537" s="20"/>
      <c r="C537" s="103">
        <v>2013</v>
      </c>
      <c r="D537" s="103" t="str">
        <f t="shared" si="7"/>
        <v>Desert Hot Springs 2013</v>
      </c>
      <c r="E537" s="103" t="s">
        <v>1539</v>
      </c>
      <c r="F537" s="101" t="s">
        <v>1539</v>
      </c>
      <c r="G537" s="103" t="s">
        <v>1539</v>
      </c>
      <c r="H537" s="103" t="s">
        <v>1539</v>
      </c>
      <c r="I537" s="102"/>
      <c r="J537" s="103" t="s">
        <v>1539</v>
      </c>
      <c r="K537" s="101" t="s">
        <v>1539</v>
      </c>
      <c r="L537" s="103" t="s">
        <v>1539</v>
      </c>
      <c r="M537" s="103" t="s">
        <v>1539</v>
      </c>
      <c r="N537" s="102"/>
      <c r="O537" s="103" t="s">
        <v>1539</v>
      </c>
      <c r="P537" s="103" t="s">
        <v>1539</v>
      </c>
      <c r="Q537" s="102"/>
      <c r="R537" s="103" t="s">
        <v>1539</v>
      </c>
      <c r="S537" s="103" t="s">
        <v>1539</v>
      </c>
      <c r="T537" s="102" t="s">
        <v>1539</v>
      </c>
      <c r="U537" s="103" t="s">
        <v>1539</v>
      </c>
      <c r="V537" s="103" t="s">
        <v>1539</v>
      </c>
    </row>
    <row r="538" spans="1:22" x14ac:dyDescent="0.25">
      <c r="A538" s="104" t="s">
        <v>949</v>
      </c>
      <c r="B538" s="20" t="str">
        <f>VLOOKUP(A538,'Planning Periods'!$E$2:$N$540,10,FALSE)</f>
        <v>10/15/2013 - 10/15/2021</v>
      </c>
      <c r="C538" s="103">
        <v>2014</v>
      </c>
      <c r="D538" s="103" t="str">
        <f t="shared" si="7"/>
        <v>Desert Hot Springs 2014</v>
      </c>
      <c r="E538" s="103" t="s">
        <v>1539</v>
      </c>
      <c r="F538" s="101" t="s">
        <v>1539</v>
      </c>
      <c r="G538" s="103" t="s">
        <v>1539</v>
      </c>
      <c r="H538" s="103" t="s">
        <v>1539</v>
      </c>
      <c r="I538" s="102"/>
      <c r="J538" s="103" t="s">
        <v>1539</v>
      </c>
      <c r="K538" s="101" t="s">
        <v>1539</v>
      </c>
      <c r="L538" s="103" t="s">
        <v>1539</v>
      </c>
      <c r="M538" s="103" t="s">
        <v>1539</v>
      </c>
      <c r="N538" s="102"/>
      <c r="O538" s="103" t="s">
        <v>1539</v>
      </c>
      <c r="P538" s="103" t="s">
        <v>1539</v>
      </c>
      <c r="Q538" s="102"/>
      <c r="R538" s="103" t="s">
        <v>1539</v>
      </c>
      <c r="S538" s="103" t="s">
        <v>1539</v>
      </c>
      <c r="T538" s="102" t="s">
        <v>1539</v>
      </c>
      <c r="U538" s="103" t="s">
        <v>1539</v>
      </c>
      <c r="V538" s="103" t="s">
        <v>1539</v>
      </c>
    </row>
    <row r="539" spans="1:22" x14ac:dyDescent="0.25">
      <c r="A539" s="104" t="s">
        <v>949</v>
      </c>
      <c r="B539" s="20" t="str">
        <f>VLOOKUP(A539,'Planning Periods'!$E$2:$N$540,10,FALSE)</f>
        <v>10/15/2013 - 10/15/2021</v>
      </c>
      <c r="C539" s="103">
        <v>2015</v>
      </c>
      <c r="D539" s="103" t="str">
        <f t="shared" si="7"/>
        <v>Desert Hot Springs 2015</v>
      </c>
      <c r="E539" s="103" t="s">
        <v>1539</v>
      </c>
      <c r="F539" s="101" t="s">
        <v>1539</v>
      </c>
      <c r="G539" s="103" t="s">
        <v>1539</v>
      </c>
      <c r="H539" s="103" t="s">
        <v>1539</v>
      </c>
      <c r="I539" s="102"/>
      <c r="J539" s="103" t="s">
        <v>1539</v>
      </c>
      <c r="K539" s="101" t="s">
        <v>1539</v>
      </c>
      <c r="L539" s="103" t="s">
        <v>1539</v>
      </c>
      <c r="M539" s="103" t="s">
        <v>1539</v>
      </c>
      <c r="N539" s="102"/>
      <c r="O539" s="103" t="s">
        <v>1539</v>
      </c>
      <c r="P539" s="103" t="s">
        <v>1539</v>
      </c>
      <c r="Q539" s="102"/>
      <c r="R539" s="103" t="s">
        <v>1539</v>
      </c>
      <c r="S539" s="103" t="s">
        <v>1539</v>
      </c>
      <c r="T539" s="102" t="s">
        <v>1539</v>
      </c>
      <c r="U539" s="103" t="s">
        <v>1539</v>
      </c>
      <c r="V539" s="103" t="s">
        <v>1539</v>
      </c>
    </row>
    <row r="540" spans="1:22" x14ac:dyDescent="0.25">
      <c r="A540" s="104" t="s">
        <v>949</v>
      </c>
      <c r="B540" s="20" t="str">
        <f>VLOOKUP(A540,'Planning Periods'!$E$2:$N$540,10,FALSE)</f>
        <v>10/15/2013 - 10/15/2021</v>
      </c>
      <c r="C540" s="103">
        <v>2016</v>
      </c>
      <c r="D540" s="103" t="str">
        <f t="shared" si="7"/>
        <v>Desert Hot Springs 2016</v>
      </c>
      <c r="E540" s="103" t="s">
        <v>1539</v>
      </c>
      <c r="F540" s="101" t="s">
        <v>1539</v>
      </c>
      <c r="G540" s="103" t="s">
        <v>1539</v>
      </c>
      <c r="H540" s="103" t="s">
        <v>1539</v>
      </c>
      <c r="I540" s="102"/>
      <c r="J540" s="103" t="s">
        <v>1539</v>
      </c>
      <c r="K540" s="101" t="s">
        <v>1539</v>
      </c>
      <c r="L540" s="103" t="s">
        <v>1539</v>
      </c>
      <c r="M540" s="103" t="s">
        <v>1539</v>
      </c>
      <c r="N540" s="102"/>
      <c r="O540" s="103" t="s">
        <v>1539</v>
      </c>
      <c r="P540" s="103" t="s">
        <v>1539</v>
      </c>
      <c r="Q540" s="102"/>
      <c r="R540" s="103" t="s">
        <v>1539</v>
      </c>
      <c r="S540" s="103" t="s">
        <v>1539</v>
      </c>
      <c r="T540" s="102" t="s">
        <v>1539</v>
      </c>
      <c r="U540" s="103" t="s">
        <v>1539</v>
      </c>
      <c r="V540" s="103" t="s">
        <v>1539</v>
      </c>
    </row>
    <row r="541" spans="1:22" x14ac:dyDescent="0.25">
      <c r="A541" s="104" t="s">
        <v>949</v>
      </c>
      <c r="B541" s="20" t="str">
        <f>VLOOKUP(A541,'Planning Periods'!$E$2:$N$540,10,FALSE)</f>
        <v>10/15/2013 - 10/15/2021</v>
      </c>
      <c r="C541" s="103">
        <v>2017</v>
      </c>
      <c r="D541" s="103" t="str">
        <f t="shared" si="7"/>
        <v>Desert Hot Springs 2017</v>
      </c>
      <c r="E541" s="103" t="s">
        <v>1539</v>
      </c>
      <c r="F541" s="101" t="s">
        <v>1539</v>
      </c>
      <c r="G541" s="103" t="s">
        <v>1539</v>
      </c>
      <c r="H541" s="103" t="s">
        <v>1539</v>
      </c>
      <c r="I541" s="102"/>
      <c r="J541" s="103" t="s">
        <v>1539</v>
      </c>
      <c r="K541" s="101" t="s">
        <v>1539</v>
      </c>
      <c r="L541" s="103" t="s">
        <v>1539</v>
      </c>
      <c r="M541" s="103" t="s">
        <v>1539</v>
      </c>
      <c r="N541" s="102"/>
      <c r="O541" s="103" t="s">
        <v>1539</v>
      </c>
      <c r="P541" s="103" t="s">
        <v>1539</v>
      </c>
      <c r="Q541" s="102"/>
      <c r="R541" s="103" t="s">
        <v>1539</v>
      </c>
      <c r="S541" s="103" t="s">
        <v>1539</v>
      </c>
      <c r="T541" s="102" t="s">
        <v>1539</v>
      </c>
      <c r="U541" s="103" t="s">
        <v>1539</v>
      </c>
      <c r="V541" s="103" t="s">
        <v>1539</v>
      </c>
    </row>
    <row r="542" spans="1:22" x14ac:dyDescent="0.25">
      <c r="A542" s="104" t="s">
        <v>1107</v>
      </c>
      <c r="B542" s="20"/>
      <c r="C542" s="103">
        <v>2013</v>
      </c>
      <c r="D542" s="103" t="str">
        <f t="shared" si="7"/>
        <v>Diamond Bar 2013</v>
      </c>
      <c r="E542" s="103" t="s">
        <v>1539</v>
      </c>
      <c r="F542" s="101" t="s">
        <v>1539</v>
      </c>
      <c r="G542" s="103" t="s">
        <v>1539</v>
      </c>
      <c r="H542" s="103" t="s">
        <v>1539</v>
      </c>
      <c r="I542" s="102"/>
      <c r="J542" s="103" t="s">
        <v>1539</v>
      </c>
      <c r="K542" s="101" t="s">
        <v>1539</v>
      </c>
      <c r="L542" s="103" t="s">
        <v>1539</v>
      </c>
      <c r="M542" s="103" t="s">
        <v>1539</v>
      </c>
      <c r="N542" s="102"/>
      <c r="O542" s="103" t="s">
        <v>1539</v>
      </c>
      <c r="P542" s="103" t="s">
        <v>1539</v>
      </c>
      <c r="Q542" s="102"/>
      <c r="R542" s="103" t="s">
        <v>1539</v>
      </c>
      <c r="S542" s="103" t="s">
        <v>1539</v>
      </c>
      <c r="T542" s="102" t="s">
        <v>1539</v>
      </c>
      <c r="U542" s="103" t="s">
        <v>1539</v>
      </c>
      <c r="V542" s="103" t="s">
        <v>1539</v>
      </c>
    </row>
    <row r="543" spans="1:22" x14ac:dyDescent="0.25">
      <c r="A543" s="104" t="s">
        <v>1107</v>
      </c>
      <c r="B543" s="20" t="str">
        <f>VLOOKUP(A543,'Planning Periods'!$E$2:$N$540,10,FALSE)</f>
        <v>10/15/2013 - 10/15/2021</v>
      </c>
      <c r="C543" s="103">
        <v>2014</v>
      </c>
      <c r="D543" s="103" t="str">
        <f>CONCATENATE(A543," ",C543)</f>
        <v>Diamond Bar 2014</v>
      </c>
      <c r="E543" s="103">
        <v>308</v>
      </c>
      <c r="F543" s="101">
        <v>0</v>
      </c>
      <c r="G543" s="103">
        <v>0</v>
      </c>
      <c r="H543" s="103">
        <v>0</v>
      </c>
      <c r="I543" s="102"/>
      <c r="J543" s="103">
        <v>182</v>
      </c>
      <c r="K543" s="101">
        <v>0</v>
      </c>
      <c r="L543" s="103">
        <v>0</v>
      </c>
      <c r="M543" s="103">
        <v>0</v>
      </c>
      <c r="N543" s="102"/>
      <c r="O543" s="103">
        <v>190</v>
      </c>
      <c r="P543" s="103">
        <v>0</v>
      </c>
      <c r="Q543" s="102"/>
      <c r="R543" s="103">
        <v>466</v>
      </c>
      <c r="S543" s="103">
        <v>52</v>
      </c>
      <c r="T543" s="102">
        <v>0</v>
      </c>
      <c r="U543" s="103">
        <v>1146</v>
      </c>
      <c r="V543" s="103">
        <v>52</v>
      </c>
    </row>
    <row r="544" spans="1:22" x14ac:dyDescent="0.25">
      <c r="A544" s="104" t="s">
        <v>1107</v>
      </c>
      <c r="B544" s="20" t="str">
        <f>VLOOKUP(A544,'Planning Periods'!$E$2:$N$540,10,FALSE)</f>
        <v>10/15/2013 - 10/15/2021</v>
      </c>
      <c r="C544" s="103">
        <v>2015</v>
      </c>
      <c r="D544" s="103" t="str">
        <f t="shared" ref="D544:D607" si="8">CONCATENATE(A544," ",C544)</f>
        <v>Diamond Bar 2015</v>
      </c>
      <c r="E544" s="103">
        <v>308</v>
      </c>
      <c r="F544" s="101">
        <v>0</v>
      </c>
      <c r="G544" s="103">
        <v>0</v>
      </c>
      <c r="H544" s="103">
        <v>0</v>
      </c>
      <c r="I544" s="102"/>
      <c r="J544" s="103">
        <v>182</v>
      </c>
      <c r="K544" s="101">
        <v>0</v>
      </c>
      <c r="L544" s="103">
        <v>0</v>
      </c>
      <c r="M544" s="103">
        <v>0</v>
      </c>
      <c r="N544" s="102"/>
      <c r="O544" s="103">
        <v>190</v>
      </c>
      <c r="P544" s="103">
        <v>0</v>
      </c>
      <c r="Q544" s="102"/>
      <c r="R544" s="103">
        <v>466</v>
      </c>
      <c r="S544" s="103">
        <v>127</v>
      </c>
      <c r="T544" s="102">
        <v>0</v>
      </c>
      <c r="U544" s="103">
        <v>1146</v>
      </c>
      <c r="V544" s="103">
        <v>127</v>
      </c>
    </row>
    <row r="545" spans="1:22" x14ac:dyDescent="0.25">
      <c r="A545" s="104" t="s">
        <v>1107</v>
      </c>
      <c r="B545" s="20" t="str">
        <f>VLOOKUP(A545,'Planning Periods'!$E$2:$N$540,10,FALSE)</f>
        <v>10/15/2013 - 10/15/2021</v>
      </c>
      <c r="C545" s="103">
        <v>2016</v>
      </c>
      <c r="D545" s="103" t="str">
        <f t="shared" si="8"/>
        <v>Diamond Bar 2016</v>
      </c>
      <c r="E545" s="103">
        <v>308</v>
      </c>
      <c r="F545" s="101">
        <v>0</v>
      </c>
      <c r="G545" s="103">
        <v>0</v>
      </c>
      <c r="H545" s="103">
        <v>0</v>
      </c>
      <c r="I545" s="102"/>
      <c r="J545" s="103">
        <v>182</v>
      </c>
      <c r="K545" s="101">
        <v>0</v>
      </c>
      <c r="L545" s="103">
        <v>0</v>
      </c>
      <c r="M545" s="103">
        <v>0</v>
      </c>
      <c r="N545" s="102"/>
      <c r="O545" s="103">
        <v>190</v>
      </c>
      <c r="P545" s="103">
        <v>0</v>
      </c>
      <c r="Q545" s="102"/>
      <c r="R545" s="103">
        <v>466</v>
      </c>
      <c r="S545" s="103">
        <v>15</v>
      </c>
      <c r="T545" s="102">
        <v>0</v>
      </c>
      <c r="U545" s="103">
        <v>1146</v>
      </c>
      <c r="V545" s="103">
        <v>15</v>
      </c>
    </row>
    <row r="546" spans="1:22" x14ac:dyDescent="0.25">
      <c r="A546" s="104" t="s">
        <v>1107</v>
      </c>
      <c r="B546" s="20" t="str">
        <f>VLOOKUP(A546,'Planning Periods'!$E$2:$N$540,10,FALSE)</f>
        <v>10/15/2013 - 10/15/2021</v>
      </c>
      <c r="C546" s="103">
        <v>2017</v>
      </c>
      <c r="D546" s="103" t="str">
        <f t="shared" si="8"/>
        <v>Diamond Bar 2017</v>
      </c>
      <c r="E546" s="103">
        <v>308</v>
      </c>
      <c r="F546" s="101">
        <v>0</v>
      </c>
      <c r="G546" s="103">
        <v>0</v>
      </c>
      <c r="H546" s="103">
        <v>0</v>
      </c>
      <c r="I546" s="102"/>
      <c r="J546" s="103">
        <v>182</v>
      </c>
      <c r="K546" s="101">
        <v>0</v>
      </c>
      <c r="L546" s="103">
        <v>0</v>
      </c>
      <c r="M546" s="103">
        <v>0</v>
      </c>
      <c r="N546" s="102"/>
      <c r="O546" s="103">
        <v>190</v>
      </c>
      <c r="P546" s="103">
        <v>0</v>
      </c>
      <c r="Q546" s="102"/>
      <c r="R546" s="103">
        <v>466</v>
      </c>
      <c r="S546" s="103">
        <v>77</v>
      </c>
      <c r="T546" s="102">
        <v>0</v>
      </c>
      <c r="U546" s="103">
        <v>1146</v>
      </c>
      <c r="V546" s="103">
        <v>77</v>
      </c>
    </row>
    <row r="547" spans="1:22" x14ac:dyDescent="0.25">
      <c r="A547" s="104" t="s">
        <v>777</v>
      </c>
      <c r="B547" s="20" t="str">
        <f>VLOOKUP(A547,'Planning Periods'!$E$2:$N$540,10,FALSE)</f>
        <v>12/31/2015 - 12/31/2023</v>
      </c>
      <c r="C547" s="103">
        <v>2014</v>
      </c>
      <c r="D547" s="103" t="str">
        <f t="shared" si="8"/>
        <v>Dinuba 2014</v>
      </c>
      <c r="E547" s="103" t="s">
        <v>1539</v>
      </c>
      <c r="F547" s="101" t="s">
        <v>1539</v>
      </c>
      <c r="G547" s="103" t="s">
        <v>1539</v>
      </c>
      <c r="H547" s="103" t="s">
        <v>1539</v>
      </c>
      <c r="I547" s="102"/>
      <c r="J547" s="103" t="s">
        <v>1539</v>
      </c>
      <c r="K547" s="101" t="s">
        <v>1539</v>
      </c>
      <c r="L547" s="103" t="s">
        <v>1539</v>
      </c>
      <c r="M547" s="103" t="s">
        <v>1539</v>
      </c>
      <c r="N547" s="102"/>
      <c r="O547" s="103" t="s">
        <v>1539</v>
      </c>
      <c r="P547" s="103" t="s">
        <v>1539</v>
      </c>
      <c r="Q547" s="102"/>
      <c r="R547" s="103" t="s">
        <v>1539</v>
      </c>
      <c r="S547" s="103" t="s">
        <v>1539</v>
      </c>
      <c r="T547" s="102" t="s">
        <v>1539</v>
      </c>
      <c r="U547" s="103" t="s">
        <v>1539</v>
      </c>
      <c r="V547" s="103" t="s">
        <v>1539</v>
      </c>
    </row>
    <row r="548" spans="1:22" x14ac:dyDescent="0.25">
      <c r="A548" s="104" t="s">
        <v>777</v>
      </c>
      <c r="B548" s="20" t="str">
        <f>VLOOKUP(A548,'Planning Periods'!$E$2:$N$540,10,FALSE)</f>
        <v>12/31/2015 - 12/31/2023</v>
      </c>
      <c r="C548" s="103">
        <v>2015</v>
      </c>
      <c r="D548" s="103" t="str">
        <f t="shared" si="8"/>
        <v>Dinuba 2015</v>
      </c>
      <c r="E548" s="103">
        <v>211</v>
      </c>
      <c r="F548" s="101">
        <v>0</v>
      </c>
      <c r="G548" s="103">
        <v>0</v>
      </c>
      <c r="H548" s="103">
        <v>0</v>
      </c>
      <c r="I548" s="102"/>
      <c r="J548" s="103">
        <v>163</v>
      </c>
      <c r="K548" s="101">
        <v>64</v>
      </c>
      <c r="L548" s="103">
        <v>0</v>
      </c>
      <c r="M548" s="103">
        <v>64</v>
      </c>
      <c r="N548" s="102"/>
      <c r="O548" s="103">
        <v>121</v>
      </c>
      <c r="P548" s="103">
        <v>50</v>
      </c>
      <c r="Q548" s="102"/>
      <c r="R548" s="103">
        <v>470</v>
      </c>
      <c r="S548" s="103">
        <v>0</v>
      </c>
      <c r="T548" s="102">
        <v>64</v>
      </c>
      <c r="U548" s="103">
        <v>965</v>
      </c>
      <c r="V548" s="103">
        <v>114</v>
      </c>
    </row>
    <row r="549" spans="1:22" x14ac:dyDescent="0.25">
      <c r="A549" s="104" t="s">
        <v>777</v>
      </c>
      <c r="B549" s="20" t="str">
        <f>VLOOKUP(A549,'Planning Periods'!$E$2:$N$540,10,FALSE)</f>
        <v>12/31/2015 - 12/31/2023</v>
      </c>
      <c r="C549" s="103">
        <v>2016</v>
      </c>
      <c r="D549" s="103" t="str">
        <f t="shared" si="8"/>
        <v>Dinuba 2016</v>
      </c>
      <c r="E549" s="103">
        <v>211</v>
      </c>
      <c r="F549" s="101">
        <v>0</v>
      </c>
      <c r="G549" s="103">
        <v>0</v>
      </c>
      <c r="H549" s="103">
        <v>0</v>
      </c>
      <c r="I549" s="102"/>
      <c r="J549" s="103">
        <v>163</v>
      </c>
      <c r="K549" s="101">
        <v>9</v>
      </c>
      <c r="L549" s="103">
        <v>0</v>
      </c>
      <c r="M549" s="103">
        <v>9</v>
      </c>
      <c r="N549" s="102"/>
      <c r="O549" s="103">
        <v>121</v>
      </c>
      <c r="P549" s="103">
        <v>12</v>
      </c>
      <c r="Q549" s="102"/>
      <c r="R549" s="103">
        <v>470</v>
      </c>
      <c r="S549" s="103">
        <v>0</v>
      </c>
      <c r="T549" s="102">
        <v>9</v>
      </c>
      <c r="U549" s="103">
        <v>965</v>
      </c>
      <c r="V549" s="103">
        <v>21</v>
      </c>
    </row>
    <row r="550" spans="1:22" x14ac:dyDescent="0.25">
      <c r="A550" s="104" t="s">
        <v>777</v>
      </c>
      <c r="B550" s="20" t="str">
        <f>VLOOKUP(A550,'Planning Periods'!$E$2:$N$540,10,FALSE)</f>
        <v>12/31/2015 - 12/31/2023</v>
      </c>
      <c r="C550" s="103">
        <v>2017</v>
      </c>
      <c r="D550" s="103" t="str">
        <f t="shared" si="8"/>
        <v>Dinuba 2017</v>
      </c>
      <c r="E550" s="103">
        <v>211</v>
      </c>
      <c r="F550" s="101">
        <v>43</v>
      </c>
      <c r="G550" s="103">
        <v>43</v>
      </c>
      <c r="H550" s="103">
        <v>0</v>
      </c>
      <c r="I550" s="102"/>
      <c r="J550" s="103">
        <v>163</v>
      </c>
      <c r="K550" s="101">
        <v>19</v>
      </c>
      <c r="L550" s="103">
        <v>0</v>
      </c>
      <c r="M550" s="103">
        <v>19</v>
      </c>
      <c r="N550" s="102"/>
      <c r="O550" s="103">
        <v>121</v>
      </c>
      <c r="P550" s="103">
        <v>46</v>
      </c>
      <c r="Q550" s="102"/>
      <c r="R550" s="103">
        <v>470</v>
      </c>
      <c r="S550" s="103">
        <v>11</v>
      </c>
      <c r="T550" s="102">
        <v>19</v>
      </c>
      <c r="U550" s="103">
        <v>965</v>
      </c>
      <c r="V550" s="103">
        <v>119</v>
      </c>
    </row>
    <row r="551" spans="1:22" x14ac:dyDescent="0.25">
      <c r="A551" s="104" t="s">
        <v>808</v>
      </c>
      <c r="B551" s="20" t="str">
        <f>VLOOKUP(A551,'Planning Periods'!$E$2:$N$540,10,FALSE)</f>
        <v>01/31/2015 - 01/31/2023</v>
      </c>
      <c r="C551" s="103">
        <v>2014</v>
      </c>
      <c r="D551" s="103" t="str">
        <f t="shared" si="8"/>
        <v>Dixon 2014</v>
      </c>
      <c r="E551" s="103" t="s">
        <v>1539</v>
      </c>
      <c r="F551" s="101" t="s">
        <v>1539</v>
      </c>
      <c r="G551" s="103" t="s">
        <v>1539</v>
      </c>
      <c r="H551" s="103" t="s">
        <v>1539</v>
      </c>
      <c r="I551" s="102"/>
      <c r="J551" s="103" t="s">
        <v>1539</v>
      </c>
      <c r="K551" s="101" t="s">
        <v>1539</v>
      </c>
      <c r="L551" s="103" t="s">
        <v>1539</v>
      </c>
      <c r="M551" s="103" t="s">
        <v>1539</v>
      </c>
      <c r="N551" s="102"/>
      <c r="O551" s="103" t="s">
        <v>1539</v>
      </c>
      <c r="P551" s="103" t="s">
        <v>1539</v>
      </c>
      <c r="Q551" s="102"/>
      <c r="R551" s="103" t="s">
        <v>1539</v>
      </c>
      <c r="S551" s="103" t="s">
        <v>1539</v>
      </c>
      <c r="T551" s="102" t="s">
        <v>1539</v>
      </c>
      <c r="U551" s="103" t="s">
        <v>1539</v>
      </c>
      <c r="V551" s="103" t="s">
        <v>1539</v>
      </c>
    </row>
    <row r="552" spans="1:22" x14ac:dyDescent="0.25">
      <c r="A552" s="104" t="s">
        <v>808</v>
      </c>
      <c r="B552" s="20" t="str">
        <f>VLOOKUP(A552,'Planning Periods'!$E$2:$N$540,10,FALSE)</f>
        <v>01/31/2015 - 01/31/2023</v>
      </c>
      <c r="C552" s="103">
        <v>2015</v>
      </c>
      <c r="D552" s="103" t="str">
        <f t="shared" si="8"/>
        <v>Dixon 2015</v>
      </c>
      <c r="E552" s="103">
        <v>50</v>
      </c>
      <c r="F552" s="101">
        <v>0</v>
      </c>
      <c r="G552" s="103">
        <v>0</v>
      </c>
      <c r="H552" s="103">
        <v>0</v>
      </c>
      <c r="I552" s="102"/>
      <c r="J552" s="103">
        <v>24</v>
      </c>
      <c r="K552" s="101">
        <v>0</v>
      </c>
      <c r="L552" s="103">
        <v>0</v>
      </c>
      <c r="M552" s="103">
        <v>0</v>
      </c>
      <c r="N552" s="102"/>
      <c r="O552" s="103">
        <v>30</v>
      </c>
      <c r="P552" s="103">
        <v>59</v>
      </c>
      <c r="Q552" s="102"/>
      <c r="R552" s="103">
        <v>93</v>
      </c>
      <c r="S552" s="103">
        <v>0</v>
      </c>
      <c r="T552" s="102">
        <v>0</v>
      </c>
      <c r="U552" s="103">
        <v>197</v>
      </c>
      <c r="V552" s="103">
        <v>59</v>
      </c>
    </row>
    <row r="553" spans="1:22" x14ac:dyDescent="0.25">
      <c r="A553" s="104" t="s">
        <v>808</v>
      </c>
      <c r="B553" s="20" t="str">
        <f>VLOOKUP(A553,'Planning Periods'!$E$2:$N$540,10,FALSE)</f>
        <v>01/31/2015 - 01/31/2023</v>
      </c>
      <c r="C553" s="103">
        <v>2016</v>
      </c>
      <c r="D553" s="103" t="str">
        <f t="shared" si="8"/>
        <v>Dixon 2016</v>
      </c>
      <c r="E553" s="103">
        <v>50</v>
      </c>
      <c r="F553" s="101">
        <v>0</v>
      </c>
      <c r="G553" s="103">
        <v>0</v>
      </c>
      <c r="H553" s="103">
        <v>0</v>
      </c>
      <c r="I553" s="102"/>
      <c r="J553" s="103">
        <v>24</v>
      </c>
      <c r="K553" s="101">
        <v>54</v>
      </c>
      <c r="L553" s="103">
        <v>54</v>
      </c>
      <c r="M553" s="103">
        <v>0</v>
      </c>
      <c r="N553" s="102"/>
      <c r="O553" s="103">
        <v>30</v>
      </c>
      <c r="P553" s="103">
        <v>0</v>
      </c>
      <c r="Q553" s="102"/>
      <c r="R553" s="103">
        <v>93</v>
      </c>
      <c r="S553" s="103">
        <v>43</v>
      </c>
      <c r="T553" s="102">
        <v>0</v>
      </c>
      <c r="U553" s="103">
        <v>197</v>
      </c>
      <c r="V553" s="103">
        <v>97</v>
      </c>
    </row>
    <row r="554" spans="1:22" x14ac:dyDescent="0.25">
      <c r="A554" s="104" t="s">
        <v>808</v>
      </c>
      <c r="B554" s="20" t="str">
        <f>VLOOKUP(A554,'Planning Periods'!$E$2:$N$540,10,FALSE)</f>
        <v>01/31/2015 - 01/31/2023</v>
      </c>
      <c r="C554" s="103">
        <v>2017</v>
      </c>
      <c r="D554" s="103" t="str">
        <f t="shared" si="8"/>
        <v>Dixon 2017</v>
      </c>
      <c r="E554" s="103">
        <v>50</v>
      </c>
      <c r="F554" s="101">
        <v>0</v>
      </c>
      <c r="G554" s="103">
        <v>0</v>
      </c>
      <c r="H554" s="103">
        <v>0</v>
      </c>
      <c r="I554" s="102"/>
      <c r="J554" s="103">
        <v>24</v>
      </c>
      <c r="K554" s="101">
        <v>0</v>
      </c>
      <c r="L554" s="103">
        <v>0</v>
      </c>
      <c r="M554" s="103">
        <v>0</v>
      </c>
      <c r="N554" s="102"/>
      <c r="O554" s="103">
        <v>30</v>
      </c>
      <c r="P554" s="103">
        <v>0</v>
      </c>
      <c r="Q554" s="102"/>
      <c r="R554" s="103">
        <v>93</v>
      </c>
      <c r="S554" s="103">
        <v>104</v>
      </c>
      <c r="T554" s="102">
        <v>0</v>
      </c>
      <c r="U554" s="103">
        <v>197</v>
      </c>
      <c r="V554" s="103">
        <v>104</v>
      </c>
    </row>
    <row r="555" spans="1:22" x14ac:dyDescent="0.25">
      <c r="A555" s="104" t="s">
        <v>819</v>
      </c>
      <c r="B555" s="20" t="str">
        <f>VLOOKUP(A555,'Planning Periods'!$E$2:$N$540,10,FALSE)</f>
        <v>06/30/2014 - 06/30/2019</v>
      </c>
      <c r="C555" s="103">
        <v>2014</v>
      </c>
      <c r="D555" s="103" t="str">
        <f t="shared" si="8"/>
        <v>Dorris 2014</v>
      </c>
      <c r="E555" s="103">
        <v>3</v>
      </c>
      <c r="F555" s="101">
        <v>0</v>
      </c>
      <c r="G555" s="103">
        <v>0</v>
      </c>
      <c r="H555" s="103">
        <v>0</v>
      </c>
      <c r="I555" s="102"/>
      <c r="J555" s="103">
        <v>2</v>
      </c>
      <c r="K555" s="101">
        <v>0</v>
      </c>
      <c r="L555" s="103">
        <v>0</v>
      </c>
      <c r="M555" s="103">
        <v>0</v>
      </c>
      <c r="N555" s="102"/>
      <c r="O555" s="103">
        <v>2</v>
      </c>
      <c r="P555" s="103">
        <v>0</v>
      </c>
      <c r="Q555" s="102"/>
      <c r="R555" s="103">
        <v>5</v>
      </c>
      <c r="S555" s="103">
        <v>0</v>
      </c>
      <c r="T555" s="102">
        <v>0</v>
      </c>
      <c r="U555" s="103">
        <v>12</v>
      </c>
      <c r="V555" s="103">
        <v>0</v>
      </c>
    </row>
    <row r="556" spans="1:22" x14ac:dyDescent="0.25">
      <c r="A556" s="104" t="s">
        <v>819</v>
      </c>
      <c r="B556" s="20" t="str">
        <f>VLOOKUP(A556,'Planning Periods'!$E$2:$N$540,10,FALSE)</f>
        <v>06/30/2014 - 06/30/2019</v>
      </c>
      <c r="C556" s="103">
        <v>2015</v>
      </c>
      <c r="D556" s="103" t="str">
        <f t="shared" si="8"/>
        <v>Dorris 2015</v>
      </c>
      <c r="E556" s="103">
        <v>3</v>
      </c>
      <c r="F556" s="101">
        <v>0</v>
      </c>
      <c r="G556" s="103">
        <v>0</v>
      </c>
      <c r="H556" s="103">
        <v>0</v>
      </c>
      <c r="I556" s="102"/>
      <c r="J556" s="103">
        <v>2</v>
      </c>
      <c r="K556" s="101">
        <v>1</v>
      </c>
      <c r="L556" s="103">
        <v>1</v>
      </c>
      <c r="M556" s="103">
        <v>0</v>
      </c>
      <c r="N556" s="102"/>
      <c r="O556" s="103">
        <v>2</v>
      </c>
      <c r="P556" s="103">
        <v>1</v>
      </c>
      <c r="Q556" s="102"/>
      <c r="R556" s="103">
        <v>5</v>
      </c>
      <c r="S556" s="103">
        <v>0</v>
      </c>
      <c r="T556" s="102">
        <v>0</v>
      </c>
      <c r="U556" s="103">
        <v>12</v>
      </c>
      <c r="V556" s="103">
        <v>2</v>
      </c>
    </row>
    <row r="557" spans="1:22" x14ac:dyDescent="0.25">
      <c r="A557" s="104" t="s">
        <v>819</v>
      </c>
      <c r="B557" s="20" t="str">
        <f>VLOOKUP(A557,'Planning Periods'!$E$2:$N$540,10,FALSE)</f>
        <v>06/30/2014 - 06/30/2019</v>
      </c>
      <c r="C557" s="103">
        <v>2016</v>
      </c>
      <c r="D557" s="103" t="str">
        <f t="shared" si="8"/>
        <v>Dorris 2016</v>
      </c>
      <c r="E557" s="103" t="s">
        <v>1539</v>
      </c>
      <c r="F557" s="101" t="s">
        <v>1539</v>
      </c>
      <c r="G557" s="103" t="s">
        <v>1539</v>
      </c>
      <c r="H557" s="103" t="s">
        <v>1539</v>
      </c>
      <c r="I557" s="102"/>
      <c r="J557" s="103" t="s">
        <v>1539</v>
      </c>
      <c r="K557" s="101" t="s">
        <v>1539</v>
      </c>
      <c r="L557" s="103" t="s">
        <v>1539</v>
      </c>
      <c r="M557" s="103" t="s">
        <v>1539</v>
      </c>
      <c r="N557" s="102"/>
      <c r="O557" s="103" t="s">
        <v>1539</v>
      </c>
      <c r="P557" s="103" t="s">
        <v>1539</v>
      </c>
      <c r="Q557" s="102"/>
      <c r="R557" s="103" t="s">
        <v>1539</v>
      </c>
      <c r="S557" s="103" t="s">
        <v>1539</v>
      </c>
      <c r="T557" s="102" t="s">
        <v>1539</v>
      </c>
      <c r="U557" s="103" t="s">
        <v>1539</v>
      </c>
      <c r="V557" s="103" t="s">
        <v>1539</v>
      </c>
    </row>
    <row r="558" spans="1:22" x14ac:dyDescent="0.25">
      <c r="A558" s="104" t="s">
        <v>819</v>
      </c>
      <c r="B558" s="20" t="str">
        <f>VLOOKUP(A558,'Planning Periods'!$E$2:$N$540,10,FALSE)</f>
        <v>06/30/2014 - 06/30/2019</v>
      </c>
      <c r="C558" s="103">
        <v>2017</v>
      </c>
      <c r="D558" s="103" t="str">
        <f t="shared" si="8"/>
        <v>Dorris 2017</v>
      </c>
      <c r="E558" s="103">
        <v>3</v>
      </c>
      <c r="F558" s="101">
        <v>0</v>
      </c>
      <c r="G558" s="103">
        <v>0</v>
      </c>
      <c r="H558" s="103">
        <v>0</v>
      </c>
      <c r="I558" s="102"/>
      <c r="J558" s="103">
        <v>2</v>
      </c>
      <c r="K558" s="101">
        <v>0</v>
      </c>
      <c r="L558" s="103">
        <v>0</v>
      </c>
      <c r="M558" s="103">
        <v>0</v>
      </c>
      <c r="N558" s="102"/>
      <c r="O558" s="103">
        <v>2</v>
      </c>
      <c r="P558" s="103">
        <v>0</v>
      </c>
      <c r="Q558" s="102"/>
      <c r="R558" s="103">
        <v>5</v>
      </c>
      <c r="S558" s="103">
        <v>0</v>
      </c>
      <c r="T558" s="102">
        <v>0</v>
      </c>
      <c r="U558" s="103">
        <v>12</v>
      </c>
      <c r="V558" s="103">
        <v>0</v>
      </c>
    </row>
    <row r="559" spans="1:22" x14ac:dyDescent="0.25">
      <c r="A559" t="s">
        <v>1026</v>
      </c>
      <c r="B559" s="20" t="str">
        <f>VLOOKUP(A559,'Planning Periods'!$E$2:$N$540,10,FALSE)</f>
        <v>03/31/2016 - 03/31/2024</v>
      </c>
      <c r="C559" s="103">
        <v>2014</v>
      </c>
      <c r="D559" s="103" t="str">
        <f t="shared" si="8"/>
        <v>Dos Palos 2014</v>
      </c>
      <c r="E559" s="101" t="s">
        <v>1539</v>
      </c>
      <c r="F559" s="101" t="s">
        <v>1539</v>
      </c>
      <c r="G559" s="101" t="s">
        <v>1539</v>
      </c>
      <c r="H559" s="101" t="s">
        <v>1539</v>
      </c>
      <c r="I559" s="101">
        <v>0</v>
      </c>
      <c r="J559" s="101" t="s">
        <v>1539</v>
      </c>
      <c r="K559" s="101" t="s">
        <v>1539</v>
      </c>
      <c r="L559" s="101" t="s">
        <v>1539</v>
      </c>
      <c r="M559" s="101" t="s">
        <v>1539</v>
      </c>
      <c r="N559" s="101">
        <v>0</v>
      </c>
      <c r="O559" s="101" t="s">
        <v>1539</v>
      </c>
      <c r="P559" s="101" t="s">
        <v>1539</v>
      </c>
      <c r="Q559" s="101"/>
      <c r="R559" s="101" t="s">
        <v>1539</v>
      </c>
      <c r="S559" s="101" t="s">
        <v>1539</v>
      </c>
      <c r="T559" s="101" t="s">
        <v>1539</v>
      </c>
      <c r="U559" s="101" t="s">
        <v>1539</v>
      </c>
      <c r="V559" s="101" t="s">
        <v>1539</v>
      </c>
    </row>
    <row r="560" spans="1:22" x14ac:dyDescent="0.25">
      <c r="A560" t="s">
        <v>1026</v>
      </c>
      <c r="B560" s="20" t="str">
        <f>VLOOKUP(A560,'Planning Periods'!$E$2:$N$540,10,FALSE)</f>
        <v>03/31/2016 - 03/31/2024</v>
      </c>
      <c r="C560" s="103">
        <v>2015</v>
      </c>
      <c r="D560" s="103" t="str">
        <f t="shared" si="8"/>
        <v>Dos Palos 2015</v>
      </c>
      <c r="E560" t="s">
        <v>1539</v>
      </c>
      <c r="F560" t="s">
        <v>1539</v>
      </c>
      <c r="G560" t="s">
        <v>1539</v>
      </c>
      <c r="H560" t="s">
        <v>1539</v>
      </c>
      <c r="J560" t="s">
        <v>1539</v>
      </c>
      <c r="K560" t="s">
        <v>1539</v>
      </c>
      <c r="L560" t="s">
        <v>1539</v>
      </c>
      <c r="M560" t="s">
        <v>1539</v>
      </c>
      <c r="O560" t="s">
        <v>1539</v>
      </c>
      <c r="P560" t="s">
        <v>1539</v>
      </c>
      <c r="R560" t="s">
        <v>1539</v>
      </c>
      <c r="S560" t="s">
        <v>1539</v>
      </c>
      <c r="T560" t="s">
        <v>1539</v>
      </c>
      <c r="U560" t="s">
        <v>1539</v>
      </c>
      <c r="V560" t="s">
        <v>1539</v>
      </c>
    </row>
    <row r="561" spans="1:22" x14ac:dyDescent="0.25">
      <c r="A561" t="s">
        <v>1026</v>
      </c>
      <c r="B561" s="20" t="str">
        <f>VLOOKUP(A561,'Planning Periods'!$E$2:$N$540,10,FALSE)</f>
        <v>03/31/2016 - 03/31/2024</v>
      </c>
      <c r="C561" s="103">
        <v>2016</v>
      </c>
      <c r="D561" s="103" t="str">
        <f t="shared" si="8"/>
        <v>Dos Palos 2016</v>
      </c>
      <c r="E561" t="s">
        <v>1539</v>
      </c>
      <c r="F561" t="s">
        <v>1539</v>
      </c>
      <c r="G561" t="s">
        <v>1539</v>
      </c>
      <c r="H561" t="s">
        <v>1539</v>
      </c>
      <c r="J561" t="s">
        <v>1539</v>
      </c>
      <c r="K561" t="s">
        <v>1539</v>
      </c>
      <c r="L561" t="s">
        <v>1539</v>
      </c>
      <c r="M561" t="s">
        <v>1539</v>
      </c>
      <c r="O561" t="s">
        <v>1539</v>
      </c>
      <c r="P561" t="s">
        <v>1539</v>
      </c>
      <c r="R561" t="s">
        <v>1539</v>
      </c>
      <c r="S561" t="s">
        <v>1539</v>
      </c>
      <c r="T561" t="s">
        <v>1539</v>
      </c>
      <c r="U561" t="s">
        <v>1539</v>
      </c>
      <c r="V561" t="s">
        <v>1539</v>
      </c>
    </row>
    <row r="562" spans="1:22" x14ac:dyDescent="0.25">
      <c r="A562" t="s">
        <v>1026</v>
      </c>
      <c r="B562" s="20" t="str">
        <f>VLOOKUP(A562,'Planning Periods'!$E$2:$N$540,10,FALSE)</f>
        <v>03/31/2016 - 03/31/2024</v>
      </c>
      <c r="C562" s="103">
        <v>2017</v>
      </c>
      <c r="D562" s="103" t="str">
        <f t="shared" si="8"/>
        <v>Dos Palos 2017</v>
      </c>
      <c r="E562" t="s">
        <v>1539</v>
      </c>
      <c r="F562" t="s">
        <v>1539</v>
      </c>
      <c r="G562" t="s">
        <v>1539</v>
      </c>
      <c r="H562" t="s">
        <v>1539</v>
      </c>
      <c r="J562" t="s">
        <v>1539</v>
      </c>
      <c r="K562" t="s">
        <v>1539</v>
      </c>
      <c r="L562" t="s">
        <v>1539</v>
      </c>
      <c r="M562" t="s">
        <v>1539</v>
      </c>
      <c r="O562" t="s">
        <v>1539</v>
      </c>
      <c r="P562" t="s">
        <v>1539</v>
      </c>
      <c r="R562" t="s">
        <v>1539</v>
      </c>
      <c r="S562" t="s">
        <v>1539</v>
      </c>
      <c r="T562" t="s">
        <v>1539</v>
      </c>
      <c r="U562" t="s">
        <v>1539</v>
      </c>
      <c r="V562" t="s">
        <v>1539</v>
      </c>
    </row>
    <row r="563" spans="1:22" x14ac:dyDescent="0.25">
      <c r="A563" s="104" t="s">
        <v>1106</v>
      </c>
      <c r="B563" s="20"/>
      <c r="C563" s="103">
        <v>2013</v>
      </c>
      <c r="D563" s="103" t="str">
        <f t="shared" si="8"/>
        <v>Downey 2013</v>
      </c>
      <c r="E563" t="s">
        <v>1539</v>
      </c>
      <c r="F563" t="s">
        <v>1539</v>
      </c>
      <c r="G563" t="s">
        <v>1539</v>
      </c>
      <c r="H563" t="s">
        <v>1539</v>
      </c>
      <c r="J563" t="s">
        <v>1539</v>
      </c>
      <c r="K563" t="s">
        <v>1539</v>
      </c>
      <c r="L563" t="s">
        <v>1539</v>
      </c>
      <c r="M563" t="s">
        <v>1539</v>
      </c>
      <c r="O563" t="s">
        <v>1539</v>
      </c>
      <c r="P563" t="s">
        <v>1539</v>
      </c>
      <c r="R563" t="s">
        <v>1539</v>
      </c>
      <c r="S563" t="s">
        <v>1539</v>
      </c>
      <c r="T563" t="s">
        <v>1539</v>
      </c>
      <c r="U563" t="s">
        <v>1539</v>
      </c>
      <c r="V563" t="s">
        <v>1539</v>
      </c>
    </row>
    <row r="564" spans="1:22" x14ac:dyDescent="0.25">
      <c r="A564" s="104" t="s">
        <v>1106</v>
      </c>
      <c r="B564" s="20" t="str">
        <f>VLOOKUP(A564,'Planning Periods'!$E$2:$N$540,10,FALSE)</f>
        <v>10/15/2013 - 10/15/2021</v>
      </c>
      <c r="C564" s="103">
        <v>2014</v>
      </c>
      <c r="D564" s="103" t="str">
        <f t="shared" si="8"/>
        <v>Downey 2014</v>
      </c>
      <c r="E564" s="103">
        <v>210</v>
      </c>
      <c r="F564" s="101">
        <v>0</v>
      </c>
      <c r="G564" s="103">
        <v>0</v>
      </c>
      <c r="H564" s="103">
        <v>0</v>
      </c>
      <c r="I564" s="102"/>
      <c r="J564" s="103">
        <v>123</v>
      </c>
      <c r="K564" s="101">
        <v>0</v>
      </c>
      <c r="L564" s="103">
        <v>0</v>
      </c>
      <c r="M564" s="103">
        <v>0</v>
      </c>
      <c r="N564" s="102"/>
      <c r="O564" s="103">
        <v>135</v>
      </c>
      <c r="P564" s="103">
        <v>20</v>
      </c>
      <c r="Q564" s="102"/>
      <c r="R564" s="103">
        <v>346</v>
      </c>
      <c r="S564" s="103">
        <v>12</v>
      </c>
      <c r="T564" s="102">
        <v>0</v>
      </c>
      <c r="U564" s="103">
        <v>814</v>
      </c>
      <c r="V564" s="103">
        <v>32</v>
      </c>
    </row>
    <row r="565" spans="1:22" x14ac:dyDescent="0.25">
      <c r="A565" s="104" t="s">
        <v>1106</v>
      </c>
      <c r="B565" s="20" t="str">
        <f>VLOOKUP(A565,'Planning Periods'!$E$2:$N$540,10,FALSE)</f>
        <v>10/15/2013 - 10/15/2021</v>
      </c>
      <c r="C565" s="103">
        <v>2015</v>
      </c>
      <c r="D565" s="103" t="str">
        <f t="shared" si="8"/>
        <v>Downey 2015</v>
      </c>
      <c r="E565" s="103">
        <v>210</v>
      </c>
      <c r="F565" s="101">
        <v>0</v>
      </c>
      <c r="G565" s="103">
        <v>0</v>
      </c>
      <c r="H565" s="103">
        <v>0</v>
      </c>
      <c r="I565" s="102"/>
      <c r="J565" s="103">
        <v>123</v>
      </c>
      <c r="K565" s="101">
        <v>0</v>
      </c>
      <c r="L565" s="103">
        <v>0</v>
      </c>
      <c r="M565" s="103">
        <v>0</v>
      </c>
      <c r="N565" s="102"/>
      <c r="O565" s="103">
        <v>135</v>
      </c>
      <c r="P565" s="103">
        <v>50</v>
      </c>
      <c r="Q565" s="102"/>
      <c r="R565" s="103">
        <v>346</v>
      </c>
      <c r="S565" s="103">
        <v>13</v>
      </c>
      <c r="T565" s="102">
        <v>0</v>
      </c>
      <c r="U565" s="103">
        <v>814</v>
      </c>
      <c r="V565" s="103">
        <v>63</v>
      </c>
    </row>
    <row r="566" spans="1:22" x14ac:dyDescent="0.25">
      <c r="A566" s="104" t="s">
        <v>1106</v>
      </c>
      <c r="B566" s="20" t="str">
        <f>VLOOKUP(A566,'Planning Periods'!$E$2:$N$540,10,FALSE)</f>
        <v>10/15/2013 - 10/15/2021</v>
      </c>
      <c r="C566" s="103">
        <v>2016</v>
      </c>
      <c r="D566" s="103" t="str">
        <f t="shared" si="8"/>
        <v>Downey 2016</v>
      </c>
      <c r="E566" s="103">
        <v>210</v>
      </c>
      <c r="F566" s="101">
        <v>0</v>
      </c>
      <c r="G566" s="103">
        <v>0</v>
      </c>
      <c r="H566" s="103">
        <v>0</v>
      </c>
      <c r="I566" s="102"/>
      <c r="J566" s="103">
        <v>123</v>
      </c>
      <c r="K566" s="101">
        <v>6</v>
      </c>
      <c r="L566" s="103">
        <v>6</v>
      </c>
      <c r="M566" s="103">
        <v>0</v>
      </c>
      <c r="N566" s="102"/>
      <c r="O566" s="103">
        <v>135</v>
      </c>
      <c r="P566" s="103">
        <v>0</v>
      </c>
      <c r="Q566" s="102"/>
      <c r="R566" s="103">
        <v>346</v>
      </c>
      <c r="S566" s="103">
        <v>44</v>
      </c>
      <c r="T566" s="102">
        <v>0</v>
      </c>
      <c r="U566" s="103">
        <v>814</v>
      </c>
      <c r="V566" s="103">
        <v>50</v>
      </c>
    </row>
    <row r="567" spans="1:22" x14ac:dyDescent="0.25">
      <c r="A567" s="104" t="s">
        <v>1106</v>
      </c>
      <c r="B567" s="20" t="str">
        <f>VLOOKUP(A567,'Planning Periods'!$E$2:$N$540,10,FALSE)</f>
        <v>10/15/2013 - 10/15/2021</v>
      </c>
      <c r="C567" s="103">
        <v>2017</v>
      </c>
      <c r="D567" s="103" t="str">
        <f t="shared" si="8"/>
        <v>Downey 2017</v>
      </c>
      <c r="E567" s="103">
        <v>210</v>
      </c>
      <c r="F567" s="101">
        <v>0</v>
      </c>
      <c r="G567" s="103">
        <v>0</v>
      </c>
      <c r="H567" s="103">
        <v>0</v>
      </c>
      <c r="I567" s="102"/>
      <c r="J567" s="103">
        <v>123</v>
      </c>
      <c r="K567" s="101">
        <v>0</v>
      </c>
      <c r="L567" s="103">
        <v>0</v>
      </c>
      <c r="M567" s="103">
        <v>0</v>
      </c>
      <c r="N567" s="102"/>
      <c r="O567" s="103">
        <v>135</v>
      </c>
      <c r="P567" s="103">
        <v>0</v>
      </c>
      <c r="Q567" s="102"/>
      <c r="R567" s="103">
        <v>346</v>
      </c>
      <c r="S567" s="103">
        <v>135</v>
      </c>
      <c r="T567" s="102">
        <v>0</v>
      </c>
      <c r="U567" s="103">
        <v>814</v>
      </c>
      <c r="V567" s="103">
        <v>135</v>
      </c>
    </row>
    <row r="568" spans="1:22" x14ac:dyDescent="0.25">
      <c r="A568" s="104" t="s">
        <v>1105</v>
      </c>
      <c r="B568" s="20"/>
      <c r="C568" s="103">
        <v>2013</v>
      </c>
      <c r="D568" s="103" t="str">
        <f t="shared" si="8"/>
        <v>Duarte 2013</v>
      </c>
      <c r="E568" s="103" t="s">
        <v>1539</v>
      </c>
      <c r="F568" s="101" t="s">
        <v>1539</v>
      </c>
      <c r="G568" s="103" t="s">
        <v>1539</v>
      </c>
      <c r="H568" s="103" t="s">
        <v>1539</v>
      </c>
      <c r="I568" s="102"/>
      <c r="J568" s="103" t="s">
        <v>1539</v>
      </c>
      <c r="K568" s="101" t="s">
        <v>1539</v>
      </c>
      <c r="L568" s="103" t="s">
        <v>1539</v>
      </c>
      <c r="M568" s="103" t="s">
        <v>1539</v>
      </c>
      <c r="N568" s="102"/>
      <c r="O568" s="103" t="s">
        <v>1539</v>
      </c>
      <c r="P568" s="103" t="s">
        <v>1539</v>
      </c>
      <c r="Q568" s="102"/>
      <c r="R568" s="103" t="s">
        <v>1539</v>
      </c>
      <c r="S568" s="103" t="s">
        <v>1539</v>
      </c>
      <c r="T568" s="102" t="s">
        <v>1539</v>
      </c>
      <c r="U568" s="103" t="s">
        <v>1539</v>
      </c>
      <c r="V568" s="103" t="s">
        <v>1539</v>
      </c>
    </row>
    <row r="569" spans="1:22" x14ac:dyDescent="0.25">
      <c r="A569" s="104" t="s">
        <v>1105</v>
      </c>
      <c r="B569" s="20" t="str">
        <f>VLOOKUP(A569,'Planning Periods'!$E$2:$N$540,10,FALSE)</f>
        <v>10/15/2013 - 10/15/2021</v>
      </c>
      <c r="C569" s="103">
        <v>2014</v>
      </c>
      <c r="D569" s="103" t="str">
        <f t="shared" si="8"/>
        <v>Duarte 2014</v>
      </c>
      <c r="E569" s="103">
        <v>87</v>
      </c>
      <c r="F569" s="101">
        <v>0</v>
      </c>
      <c r="G569" s="103">
        <v>0</v>
      </c>
      <c r="H569" s="103">
        <v>0</v>
      </c>
      <c r="I569" s="102"/>
      <c r="J569" s="103">
        <v>53</v>
      </c>
      <c r="K569" s="101">
        <v>0</v>
      </c>
      <c r="L569" s="103">
        <v>0</v>
      </c>
      <c r="M569" s="103">
        <v>0</v>
      </c>
      <c r="N569" s="102"/>
      <c r="O569" s="103">
        <v>55</v>
      </c>
      <c r="P569" s="103">
        <v>0</v>
      </c>
      <c r="Q569" s="102"/>
      <c r="R569" s="103">
        <v>142</v>
      </c>
      <c r="S569" s="103">
        <v>0</v>
      </c>
      <c r="T569" s="102">
        <v>0</v>
      </c>
      <c r="U569" s="103">
        <v>337</v>
      </c>
      <c r="V569" s="103">
        <v>0</v>
      </c>
    </row>
    <row r="570" spans="1:22" x14ac:dyDescent="0.25">
      <c r="A570" s="104" t="s">
        <v>1105</v>
      </c>
      <c r="B570" s="20" t="str">
        <f>VLOOKUP(A570,'Planning Periods'!$E$2:$N$540,10,FALSE)</f>
        <v>10/15/2013 - 10/15/2021</v>
      </c>
      <c r="C570" s="103">
        <v>2015</v>
      </c>
      <c r="D570" s="103" t="str">
        <f t="shared" si="8"/>
        <v>Duarte 2015</v>
      </c>
      <c r="E570" s="103">
        <v>87</v>
      </c>
      <c r="F570" s="101">
        <v>42</v>
      </c>
      <c r="G570" s="103">
        <v>42</v>
      </c>
      <c r="H570" s="103">
        <v>0</v>
      </c>
      <c r="I570" s="102"/>
      <c r="J570" s="103">
        <v>53</v>
      </c>
      <c r="K570" s="101">
        <v>1</v>
      </c>
      <c r="L570" s="103">
        <v>1</v>
      </c>
      <c r="M570" s="103">
        <v>0</v>
      </c>
      <c r="N570" s="102"/>
      <c r="O570" s="103">
        <v>55</v>
      </c>
      <c r="P570" s="103">
        <v>0</v>
      </c>
      <c r="Q570" s="102"/>
      <c r="R570" s="103">
        <v>142</v>
      </c>
      <c r="S570" s="103">
        <v>0</v>
      </c>
      <c r="T570" s="102">
        <v>0</v>
      </c>
      <c r="U570" s="103">
        <v>337</v>
      </c>
      <c r="V570" s="103">
        <v>43</v>
      </c>
    </row>
    <row r="571" spans="1:22" x14ac:dyDescent="0.25">
      <c r="A571" s="104" t="s">
        <v>1105</v>
      </c>
      <c r="B571" s="20" t="str">
        <f>VLOOKUP(A571,'Planning Periods'!$E$2:$N$540,10,FALSE)</f>
        <v>10/15/2013 - 10/15/2021</v>
      </c>
      <c r="C571" s="103">
        <v>2016</v>
      </c>
      <c r="D571" s="103" t="str">
        <f t="shared" si="8"/>
        <v>Duarte 2016</v>
      </c>
      <c r="E571" s="103">
        <v>87</v>
      </c>
      <c r="F571" s="101">
        <v>0</v>
      </c>
      <c r="G571" s="103">
        <v>0</v>
      </c>
      <c r="H571" s="103">
        <v>0</v>
      </c>
      <c r="I571" s="102"/>
      <c r="J571" s="103">
        <v>53</v>
      </c>
      <c r="K571" s="101">
        <v>0</v>
      </c>
      <c r="L571" s="103">
        <v>0</v>
      </c>
      <c r="M571" s="103">
        <v>0</v>
      </c>
      <c r="N571" s="102"/>
      <c r="O571" s="103">
        <v>55</v>
      </c>
      <c r="P571" s="103">
        <v>2</v>
      </c>
      <c r="Q571" s="102"/>
      <c r="R571" s="103">
        <v>142</v>
      </c>
      <c r="S571" s="103">
        <v>0</v>
      </c>
      <c r="T571" s="102">
        <v>0</v>
      </c>
      <c r="U571" s="103">
        <v>337</v>
      </c>
      <c r="V571" s="103">
        <v>2</v>
      </c>
    </row>
    <row r="572" spans="1:22" x14ac:dyDescent="0.25">
      <c r="A572" s="104" t="s">
        <v>1105</v>
      </c>
      <c r="B572" s="20" t="str">
        <f>VLOOKUP(A572,'Planning Periods'!$E$2:$N$540,10,FALSE)</f>
        <v>10/15/2013 - 10/15/2021</v>
      </c>
      <c r="C572" s="103">
        <v>2017</v>
      </c>
      <c r="D572" s="103" t="str">
        <f t="shared" si="8"/>
        <v>Duarte 2017</v>
      </c>
      <c r="E572" s="103">
        <v>87</v>
      </c>
      <c r="F572" s="101">
        <v>0</v>
      </c>
      <c r="G572" s="103">
        <v>0</v>
      </c>
      <c r="H572" s="103">
        <v>0</v>
      </c>
      <c r="I572" s="102"/>
      <c r="J572" s="103">
        <v>53</v>
      </c>
      <c r="K572" s="101">
        <v>0</v>
      </c>
      <c r="L572" s="103">
        <v>0</v>
      </c>
      <c r="M572" s="103">
        <v>0</v>
      </c>
      <c r="N572" s="102"/>
      <c r="O572" s="103">
        <v>55</v>
      </c>
      <c r="P572" s="103">
        <v>1</v>
      </c>
      <c r="Q572" s="102"/>
      <c r="R572" s="103">
        <v>142</v>
      </c>
      <c r="S572" s="103">
        <v>1</v>
      </c>
      <c r="T572" s="102">
        <v>0</v>
      </c>
      <c r="U572" s="103">
        <v>337</v>
      </c>
      <c r="V572" s="103">
        <v>2</v>
      </c>
    </row>
    <row r="573" spans="1:22" x14ac:dyDescent="0.25">
      <c r="A573" s="104" t="s">
        <v>1236</v>
      </c>
      <c r="B573" s="20" t="str">
        <f>VLOOKUP(A573,'Planning Periods'!$E$2:$N$540,10,FALSE)</f>
        <v>01/31/2015 - 01/31/2023</v>
      </c>
      <c r="C573" s="103">
        <v>2014</v>
      </c>
      <c r="D573" s="103" t="str">
        <f t="shared" si="8"/>
        <v>Dublin 2014</v>
      </c>
      <c r="E573" s="103" t="s">
        <v>1539</v>
      </c>
      <c r="F573" s="101" t="s">
        <v>1539</v>
      </c>
      <c r="G573" s="103" t="s">
        <v>1539</v>
      </c>
      <c r="H573" s="103" t="s">
        <v>1539</v>
      </c>
      <c r="I573" s="102"/>
      <c r="J573" s="103" t="s">
        <v>1539</v>
      </c>
      <c r="K573" s="101" t="s">
        <v>1539</v>
      </c>
      <c r="L573" s="103" t="s">
        <v>1539</v>
      </c>
      <c r="M573" s="103" t="s">
        <v>1539</v>
      </c>
      <c r="N573" s="102"/>
      <c r="O573" s="103" t="s">
        <v>1539</v>
      </c>
      <c r="P573" s="103" t="s">
        <v>1539</v>
      </c>
      <c r="Q573" s="102"/>
      <c r="R573" s="103" t="s">
        <v>1539</v>
      </c>
      <c r="S573" s="103" t="s">
        <v>1539</v>
      </c>
      <c r="T573" s="102" t="s">
        <v>1539</v>
      </c>
      <c r="U573" s="103" t="s">
        <v>1539</v>
      </c>
      <c r="V573" s="103" t="s">
        <v>1539</v>
      </c>
    </row>
    <row r="574" spans="1:22" x14ac:dyDescent="0.25">
      <c r="A574" s="104" t="s">
        <v>1236</v>
      </c>
      <c r="B574" s="20" t="str">
        <f>VLOOKUP(A574,'Planning Periods'!$E$2:$N$540,10,FALSE)</f>
        <v>01/31/2015 - 01/31/2023</v>
      </c>
      <c r="C574" s="103">
        <v>2015</v>
      </c>
      <c r="D574" s="103" t="str">
        <f t="shared" si="8"/>
        <v>Dublin 2015</v>
      </c>
      <c r="E574" s="103">
        <v>796</v>
      </c>
      <c r="F574" s="101">
        <v>26</v>
      </c>
      <c r="G574" s="103">
        <v>26</v>
      </c>
      <c r="H574" s="103">
        <v>0</v>
      </c>
      <c r="I574" s="102"/>
      <c r="J574" s="103">
        <v>446</v>
      </c>
      <c r="K574" s="101">
        <v>39</v>
      </c>
      <c r="L574" s="103">
        <v>39</v>
      </c>
      <c r="M574" s="103">
        <v>0</v>
      </c>
      <c r="N574" s="102"/>
      <c r="O574" s="103">
        <v>425</v>
      </c>
      <c r="P574" s="103">
        <v>4</v>
      </c>
      <c r="Q574" s="102"/>
      <c r="R574" s="103">
        <v>618</v>
      </c>
      <c r="S574" s="103">
        <v>839</v>
      </c>
      <c r="T574" s="102">
        <v>0</v>
      </c>
      <c r="U574" s="103">
        <v>2285</v>
      </c>
      <c r="V574" s="103">
        <v>908</v>
      </c>
    </row>
    <row r="575" spans="1:22" x14ac:dyDescent="0.25">
      <c r="A575" s="104" t="s">
        <v>1236</v>
      </c>
      <c r="B575" s="20" t="str">
        <f>VLOOKUP(A575,'Planning Periods'!$E$2:$N$540,10,FALSE)</f>
        <v>01/31/2015 - 01/31/2023</v>
      </c>
      <c r="C575" s="103">
        <v>2016</v>
      </c>
      <c r="D575" s="103" t="str">
        <f t="shared" si="8"/>
        <v>Dublin 2016</v>
      </c>
      <c r="E575" s="103">
        <v>796</v>
      </c>
      <c r="F575" s="101">
        <v>0</v>
      </c>
      <c r="G575" s="103">
        <v>0</v>
      </c>
      <c r="H575" s="103">
        <v>0</v>
      </c>
      <c r="I575" s="102"/>
      <c r="J575" s="103">
        <v>446</v>
      </c>
      <c r="K575" s="101">
        <v>0</v>
      </c>
      <c r="L575" s="103">
        <v>0</v>
      </c>
      <c r="M575" s="103">
        <v>0</v>
      </c>
      <c r="N575" s="102"/>
      <c r="O575" s="103">
        <v>425</v>
      </c>
      <c r="P575" s="103">
        <v>2</v>
      </c>
      <c r="Q575" s="102"/>
      <c r="R575" s="103">
        <v>618</v>
      </c>
      <c r="S575" s="103">
        <v>612</v>
      </c>
      <c r="T575" s="102">
        <v>0</v>
      </c>
      <c r="U575" s="103">
        <v>2285</v>
      </c>
      <c r="V575" s="103">
        <v>614</v>
      </c>
    </row>
    <row r="576" spans="1:22" x14ac:dyDescent="0.25">
      <c r="A576" s="104" t="s">
        <v>1236</v>
      </c>
      <c r="B576" s="20" t="str">
        <f>VLOOKUP(A576,'Planning Periods'!$E$2:$N$540,10,FALSE)</f>
        <v>01/31/2015 - 01/31/2023</v>
      </c>
      <c r="C576" s="103">
        <v>2017</v>
      </c>
      <c r="D576" s="103" t="str">
        <f t="shared" si="8"/>
        <v>Dublin 2017</v>
      </c>
      <c r="E576" s="103">
        <v>796</v>
      </c>
      <c r="F576" s="101">
        <v>0</v>
      </c>
      <c r="G576" s="103">
        <v>0</v>
      </c>
      <c r="H576" s="103">
        <v>0</v>
      </c>
      <c r="I576" s="102"/>
      <c r="J576" s="103">
        <v>446</v>
      </c>
      <c r="K576" s="101">
        <v>0</v>
      </c>
      <c r="L576" s="103">
        <v>0</v>
      </c>
      <c r="M576" s="103">
        <v>0</v>
      </c>
      <c r="N576" s="102"/>
      <c r="O576" s="103">
        <v>425</v>
      </c>
      <c r="P576" s="103">
        <v>8</v>
      </c>
      <c r="Q576" s="102"/>
      <c r="R576" s="103">
        <v>618</v>
      </c>
      <c r="S576" s="103">
        <v>1187</v>
      </c>
      <c r="T576" s="102">
        <v>0</v>
      </c>
      <c r="U576" s="103">
        <v>2285</v>
      </c>
      <c r="V576" s="103">
        <v>1195</v>
      </c>
    </row>
    <row r="577" spans="1:22" x14ac:dyDescent="0.25">
      <c r="A577" t="s">
        <v>818</v>
      </c>
      <c r="B577" s="20" t="str">
        <f>VLOOKUP(A577,'Planning Periods'!$E$2:$N$540,10,FALSE)</f>
        <v>06/30/2014 - 06/30/2019</v>
      </c>
      <c r="C577" s="103">
        <v>2014</v>
      </c>
      <c r="D577" s="103" t="str">
        <f t="shared" si="8"/>
        <v>Dunsmuir 2014</v>
      </c>
      <c r="E577" s="101">
        <v>7</v>
      </c>
      <c r="F577" s="101">
        <v>0</v>
      </c>
      <c r="G577" s="101">
        <v>0</v>
      </c>
      <c r="H577" s="101">
        <v>0</v>
      </c>
      <c r="I577" s="101">
        <v>0</v>
      </c>
      <c r="J577" s="101">
        <v>7</v>
      </c>
      <c r="K577" s="101">
        <v>0</v>
      </c>
      <c r="L577" s="101">
        <v>0</v>
      </c>
      <c r="M577" s="101">
        <v>0</v>
      </c>
      <c r="N577" s="101">
        <v>0</v>
      </c>
      <c r="O577" s="101">
        <v>8</v>
      </c>
      <c r="P577" s="101">
        <v>0</v>
      </c>
      <c r="Q577" s="101"/>
      <c r="R577" s="101">
        <v>12</v>
      </c>
      <c r="S577" s="101">
        <v>0</v>
      </c>
      <c r="T577" s="101">
        <v>0</v>
      </c>
      <c r="U577" s="101">
        <v>34</v>
      </c>
      <c r="V577" s="101">
        <v>0</v>
      </c>
    </row>
    <row r="578" spans="1:22" x14ac:dyDescent="0.25">
      <c r="A578" t="s">
        <v>818</v>
      </c>
      <c r="B578" s="20" t="str">
        <f>VLOOKUP(A578,'Planning Periods'!$E$2:$N$540,10,FALSE)</f>
        <v>06/30/2014 - 06/30/2019</v>
      </c>
      <c r="C578" s="103">
        <v>2015</v>
      </c>
      <c r="D578" s="103"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25">
      <c r="A579" t="s">
        <v>818</v>
      </c>
      <c r="B579" s="20" t="str">
        <f>VLOOKUP(A579,'Planning Periods'!$E$2:$N$540,10,FALSE)</f>
        <v>06/30/2014 - 06/30/2019</v>
      </c>
      <c r="C579" s="103">
        <v>2016</v>
      </c>
      <c r="D579" s="103"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25">
      <c r="A580" t="s">
        <v>818</v>
      </c>
      <c r="B580" s="20" t="str">
        <f>VLOOKUP(A580,'Planning Periods'!$E$2:$N$540,10,FALSE)</f>
        <v>06/30/2014 - 06/30/2019</v>
      </c>
      <c r="C580" s="103">
        <v>2017</v>
      </c>
      <c r="D580" s="103"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25">
      <c r="A581" s="104" t="s">
        <v>861</v>
      </c>
      <c r="B581" s="20" t="str">
        <f>VLOOKUP(A581,'Planning Periods'!$E$2:$N$540,10,FALSE)</f>
        <v>01/31/2015 - 01/31/2023</v>
      </c>
      <c r="C581" s="103">
        <v>2014</v>
      </c>
      <c r="D581" s="103" t="str">
        <f t="shared" si="8"/>
        <v>East Palo Alto 2014</v>
      </c>
      <c r="E581" t="s">
        <v>1539</v>
      </c>
      <c r="F581" t="s">
        <v>1539</v>
      </c>
      <c r="G581" t="s">
        <v>1539</v>
      </c>
      <c r="H581" t="s">
        <v>1539</v>
      </c>
      <c r="J581" t="s">
        <v>1539</v>
      </c>
      <c r="K581" t="s">
        <v>1539</v>
      </c>
      <c r="L581" t="s">
        <v>1539</v>
      </c>
      <c r="M581" t="s">
        <v>1539</v>
      </c>
      <c r="O581" t="s">
        <v>1539</v>
      </c>
      <c r="P581" t="s">
        <v>1539</v>
      </c>
      <c r="R581" t="s">
        <v>1539</v>
      </c>
      <c r="S581" t="s">
        <v>1539</v>
      </c>
      <c r="T581" t="s">
        <v>1539</v>
      </c>
      <c r="U581" t="s">
        <v>1539</v>
      </c>
      <c r="V581" t="s">
        <v>1539</v>
      </c>
    </row>
    <row r="582" spans="1:22" x14ac:dyDescent="0.25">
      <c r="A582" s="104" t="s">
        <v>861</v>
      </c>
      <c r="B582" s="20" t="str">
        <f>VLOOKUP(A582,'Planning Periods'!$E$2:$N$540,10,FALSE)</f>
        <v>01/31/2015 - 01/31/2023</v>
      </c>
      <c r="C582" s="103">
        <v>2015</v>
      </c>
      <c r="D582" s="103" t="str">
        <f t="shared" si="8"/>
        <v>East Palo Alto 2015</v>
      </c>
      <c r="E582" s="103">
        <v>64</v>
      </c>
      <c r="F582" s="101">
        <v>0</v>
      </c>
      <c r="G582" s="103">
        <v>0</v>
      </c>
      <c r="H582" s="103">
        <v>0</v>
      </c>
      <c r="I582" s="102"/>
      <c r="J582" s="103">
        <v>54</v>
      </c>
      <c r="K582" s="101">
        <v>8</v>
      </c>
      <c r="L582" s="103">
        <v>8</v>
      </c>
      <c r="M582" s="103">
        <v>0</v>
      </c>
      <c r="N582" s="102"/>
      <c r="O582" s="103">
        <v>83</v>
      </c>
      <c r="P582" s="103">
        <v>0</v>
      </c>
      <c r="Q582" s="102"/>
      <c r="R582" s="103">
        <v>266</v>
      </c>
      <c r="S582" s="103">
        <v>0</v>
      </c>
      <c r="T582" s="102">
        <v>0</v>
      </c>
      <c r="U582" s="103">
        <v>467</v>
      </c>
      <c r="V582" s="103">
        <v>8</v>
      </c>
    </row>
    <row r="583" spans="1:22" x14ac:dyDescent="0.25">
      <c r="A583" s="104" t="s">
        <v>861</v>
      </c>
      <c r="B583" s="20" t="str">
        <f>VLOOKUP(A583,'Planning Periods'!$E$2:$N$540,10,FALSE)</f>
        <v>01/31/2015 - 01/31/2023</v>
      </c>
      <c r="C583" s="103">
        <v>2016</v>
      </c>
      <c r="D583" s="103" t="str">
        <f t="shared" si="8"/>
        <v>East Palo Alto 2016</v>
      </c>
      <c r="E583" s="103">
        <v>64</v>
      </c>
      <c r="F583" s="101">
        <v>0</v>
      </c>
      <c r="G583" s="103">
        <v>0</v>
      </c>
      <c r="H583" s="103">
        <v>0</v>
      </c>
      <c r="I583" s="102"/>
      <c r="J583" s="103">
        <v>54</v>
      </c>
      <c r="K583" s="101">
        <v>0</v>
      </c>
      <c r="L583" s="103">
        <v>0</v>
      </c>
      <c r="M583" s="103">
        <v>0</v>
      </c>
      <c r="N583" s="102"/>
      <c r="O583" s="103">
        <v>83</v>
      </c>
      <c r="P583" s="103">
        <v>33</v>
      </c>
      <c r="Q583" s="102"/>
      <c r="R583" s="103">
        <v>266</v>
      </c>
      <c r="S583" s="103">
        <v>0</v>
      </c>
      <c r="T583" s="102">
        <v>0</v>
      </c>
      <c r="U583" s="103">
        <v>467</v>
      </c>
      <c r="V583" s="103">
        <v>33</v>
      </c>
    </row>
    <row r="584" spans="1:22" x14ac:dyDescent="0.25">
      <c r="A584" s="104" t="s">
        <v>861</v>
      </c>
      <c r="B584" s="20" t="str">
        <f>VLOOKUP(A584,'Planning Periods'!$E$2:$N$540,10,FALSE)</f>
        <v>01/31/2015 - 01/31/2023</v>
      </c>
      <c r="C584" s="103">
        <v>2017</v>
      </c>
      <c r="D584" s="103" t="str">
        <f t="shared" si="8"/>
        <v>East Palo Alto 2017</v>
      </c>
      <c r="E584" s="103">
        <v>64</v>
      </c>
      <c r="F584" s="101">
        <v>16</v>
      </c>
      <c r="G584" s="103">
        <v>16</v>
      </c>
      <c r="H584" s="103">
        <v>0</v>
      </c>
      <c r="I584" s="102"/>
      <c r="J584" s="103">
        <v>54</v>
      </c>
      <c r="K584" s="101">
        <v>24</v>
      </c>
      <c r="L584" s="103">
        <v>24</v>
      </c>
      <c r="M584" s="103">
        <v>0</v>
      </c>
      <c r="N584" s="102"/>
      <c r="O584" s="103">
        <v>83</v>
      </c>
      <c r="P584" s="103">
        <v>0</v>
      </c>
      <c r="Q584" s="102"/>
      <c r="R584" s="103">
        <v>266</v>
      </c>
      <c r="S584" s="103">
        <v>5</v>
      </c>
      <c r="T584" s="102">
        <v>0</v>
      </c>
      <c r="U584" s="103">
        <v>467</v>
      </c>
      <c r="V584" s="103">
        <v>45</v>
      </c>
    </row>
    <row r="585" spans="1:22" x14ac:dyDescent="0.25">
      <c r="A585" s="104" t="s">
        <v>1324</v>
      </c>
      <c r="B585" s="20"/>
      <c r="C585" s="103">
        <v>2013</v>
      </c>
      <c r="D585" s="103" t="str">
        <f t="shared" si="8"/>
        <v>Eastvale 2013</v>
      </c>
      <c r="E585" s="103" t="s">
        <v>1539</v>
      </c>
      <c r="F585" s="101" t="s">
        <v>1539</v>
      </c>
      <c r="G585" s="103" t="s">
        <v>1539</v>
      </c>
      <c r="H585" s="103" t="s">
        <v>1539</v>
      </c>
      <c r="I585" s="102"/>
      <c r="J585" s="103" t="s">
        <v>1539</v>
      </c>
      <c r="K585" s="101" t="s">
        <v>1539</v>
      </c>
      <c r="L585" s="103" t="s">
        <v>1539</v>
      </c>
      <c r="M585" s="103" t="s">
        <v>1539</v>
      </c>
      <c r="N585" s="102"/>
      <c r="O585" s="103" t="s">
        <v>1539</v>
      </c>
      <c r="P585" s="103" t="s">
        <v>1539</v>
      </c>
      <c r="Q585" s="102"/>
      <c r="R585" s="103" t="s">
        <v>1539</v>
      </c>
      <c r="S585" s="103" t="s">
        <v>1539</v>
      </c>
      <c r="T585" s="102" t="s">
        <v>1539</v>
      </c>
      <c r="U585" s="103" t="s">
        <v>1539</v>
      </c>
      <c r="V585" s="103" t="s">
        <v>1539</v>
      </c>
    </row>
    <row r="586" spans="1:22" x14ac:dyDescent="0.25">
      <c r="A586" s="104" t="s">
        <v>1324</v>
      </c>
      <c r="B586" s="20" t="str">
        <f>VLOOKUP(A586,'Planning Periods'!$E$2:$N$540,10,FALSE)</f>
        <v>10/15/2013 - 10/15/2021</v>
      </c>
      <c r="C586" s="103">
        <v>2014</v>
      </c>
      <c r="D586" s="103" t="str">
        <f t="shared" si="8"/>
        <v>Eastvale 2014</v>
      </c>
      <c r="E586" s="103">
        <v>374</v>
      </c>
      <c r="F586" s="101">
        <v>0</v>
      </c>
      <c r="G586" s="103">
        <v>0</v>
      </c>
      <c r="H586" s="103">
        <v>0</v>
      </c>
      <c r="I586" s="102"/>
      <c r="J586" s="103">
        <v>250</v>
      </c>
      <c r="K586" s="101">
        <v>0</v>
      </c>
      <c r="L586" s="103">
        <v>0</v>
      </c>
      <c r="M586" s="103">
        <v>0</v>
      </c>
      <c r="N586" s="102"/>
      <c r="O586" s="103">
        <v>274</v>
      </c>
      <c r="P586" s="103">
        <v>0</v>
      </c>
      <c r="Q586" s="102"/>
      <c r="R586" s="103">
        <v>565</v>
      </c>
      <c r="S586" s="103">
        <v>429</v>
      </c>
      <c r="T586" s="102">
        <v>0</v>
      </c>
      <c r="U586" s="103">
        <v>1463</v>
      </c>
      <c r="V586" s="103">
        <v>429</v>
      </c>
    </row>
    <row r="587" spans="1:22" x14ac:dyDescent="0.25">
      <c r="A587" s="104" t="s">
        <v>1324</v>
      </c>
      <c r="B587" s="20" t="str">
        <f>VLOOKUP(A587,'Planning Periods'!$E$2:$N$540,10,FALSE)</f>
        <v>10/15/2013 - 10/15/2021</v>
      </c>
      <c r="C587" s="103">
        <v>2015</v>
      </c>
      <c r="D587" s="103" t="str">
        <f t="shared" si="8"/>
        <v>Eastvale 2015</v>
      </c>
      <c r="E587" s="103">
        <v>374</v>
      </c>
      <c r="F587" s="101">
        <v>0</v>
      </c>
      <c r="G587" s="103">
        <v>0</v>
      </c>
      <c r="H587" s="103">
        <v>0</v>
      </c>
      <c r="I587" s="102"/>
      <c r="J587" s="103">
        <v>250</v>
      </c>
      <c r="K587" s="101">
        <v>0</v>
      </c>
      <c r="L587" s="103">
        <v>0</v>
      </c>
      <c r="M587" s="103">
        <v>0</v>
      </c>
      <c r="N587" s="102"/>
      <c r="O587" s="103">
        <v>274</v>
      </c>
      <c r="P587" s="103">
        <v>0</v>
      </c>
      <c r="Q587" s="102"/>
      <c r="R587" s="103">
        <v>565</v>
      </c>
      <c r="S587" s="103">
        <v>306</v>
      </c>
      <c r="T587" s="102">
        <v>0</v>
      </c>
      <c r="U587" s="103">
        <v>1463</v>
      </c>
      <c r="V587" s="103">
        <v>306</v>
      </c>
    </row>
    <row r="588" spans="1:22" x14ac:dyDescent="0.25">
      <c r="A588" s="104" t="s">
        <v>1324</v>
      </c>
      <c r="B588" s="20" t="str">
        <f>VLOOKUP(A588,'Planning Periods'!$E$2:$N$540,10,FALSE)</f>
        <v>10/15/2013 - 10/15/2021</v>
      </c>
      <c r="C588" s="103">
        <v>2016</v>
      </c>
      <c r="D588" s="103" t="str">
        <f t="shared" si="8"/>
        <v>Eastvale 2016</v>
      </c>
      <c r="E588" s="103">
        <v>374</v>
      </c>
      <c r="F588" s="101">
        <v>0</v>
      </c>
      <c r="G588" s="103">
        <v>0</v>
      </c>
      <c r="H588" s="103">
        <v>0</v>
      </c>
      <c r="I588" s="102"/>
      <c r="J588" s="103">
        <v>250</v>
      </c>
      <c r="K588" s="101">
        <v>0</v>
      </c>
      <c r="L588" s="103">
        <v>0</v>
      </c>
      <c r="M588" s="103">
        <v>0</v>
      </c>
      <c r="N588" s="102"/>
      <c r="O588" s="103">
        <v>274</v>
      </c>
      <c r="P588" s="103">
        <v>0</v>
      </c>
      <c r="Q588" s="102"/>
      <c r="R588" s="103">
        <v>565</v>
      </c>
      <c r="S588" s="103">
        <v>515</v>
      </c>
      <c r="T588" s="102">
        <v>0</v>
      </c>
      <c r="U588" s="103">
        <v>1463</v>
      </c>
      <c r="V588" s="103">
        <v>515</v>
      </c>
    </row>
    <row r="589" spans="1:22" x14ac:dyDescent="0.25">
      <c r="A589" s="104" t="s">
        <v>1324</v>
      </c>
      <c r="B589" s="20" t="str">
        <f>VLOOKUP(A589,'Planning Periods'!$E$2:$N$540,10,FALSE)</f>
        <v>10/15/2013 - 10/15/2021</v>
      </c>
      <c r="C589" s="103">
        <v>2017</v>
      </c>
      <c r="D589" s="103" t="str">
        <f t="shared" si="8"/>
        <v>Eastvale 2017</v>
      </c>
      <c r="E589" s="103">
        <v>374</v>
      </c>
      <c r="F589" s="101">
        <v>0</v>
      </c>
      <c r="G589" s="103">
        <v>0</v>
      </c>
      <c r="H589" s="103">
        <v>0</v>
      </c>
      <c r="I589" s="102"/>
      <c r="J589" s="103">
        <v>250</v>
      </c>
      <c r="K589" s="101">
        <v>0</v>
      </c>
      <c r="L589" s="103">
        <v>0</v>
      </c>
      <c r="M589" s="103">
        <v>0</v>
      </c>
      <c r="N589" s="102"/>
      <c r="O589" s="103">
        <v>274</v>
      </c>
      <c r="P589" s="103">
        <v>0</v>
      </c>
      <c r="Q589" s="102"/>
      <c r="R589" s="103">
        <v>565</v>
      </c>
      <c r="S589" s="103">
        <v>233</v>
      </c>
      <c r="T589" s="102">
        <v>0</v>
      </c>
      <c r="U589" s="103">
        <v>1463</v>
      </c>
      <c r="V589" s="103">
        <v>233</v>
      </c>
    </row>
    <row r="590" spans="1:22" x14ac:dyDescent="0.25">
      <c r="A590" s="104" t="s">
        <v>895</v>
      </c>
      <c r="B590" s="20" t="str">
        <f>VLOOKUP(A590,'Planning Periods'!$E$2:$N$540,10,FALSE)</f>
        <v>04/30/2013 - 04/30/2021</v>
      </c>
      <c r="C590" s="103">
        <v>2013</v>
      </c>
      <c r="D590" s="103" t="str">
        <f t="shared" si="8"/>
        <v>El Cajon 2013</v>
      </c>
      <c r="E590" s="103">
        <v>1448</v>
      </c>
      <c r="F590" s="101">
        <v>48</v>
      </c>
      <c r="G590" s="103">
        <v>48</v>
      </c>
      <c r="H590" s="103">
        <v>0</v>
      </c>
      <c r="I590" s="102"/>
      <c r="J590" s="103">
        <v>1101</v>
      </c>
      <c r="K590" s="101">
        <v>2</v>
      </c>
      <c r="L590" s="103">
        <v>2</v>
      </c>
      <c r="M590" s="103">
        <v>0</v>
      </c>
      <c r="N590" s="102"/>
      <c r="O590" s="103">
        <v>1019</v>
      </c>
      <c r="P590" s="103">
        <v>24</v>
      </c>
      <c r="Q590" s="102"/>
      <c r="R590" s="103">
        <v>2237</v>
      </c>
      <c r="S590" s="103">
        <v>12</v>
      </c>
      <c r="T590" s="102">
        <v>0</v>
      </c>
      <c r="U590" s="103">
        <v>5805</v>
      </c>
      <c r="V590" s="103">
        <v>86</v>
      </c>
    </row>
    <row r="591" spans="1:22" x14ac:dyDescent="0.25">
      <c r="A591" s="104" t="s">
        <v>895</v>
      </c>
      <c r="B591" s="20" t="str">
        <f>VLOOKUP(A591,'Planning Periods'!$E$2:$N$540,10,FALSE)</f>
        <v>04/30/2013 - 04/30/2021</v>
      </c>
      <c r="C591" s="103">
        <v>2014</v>
      </c>
      <c r="D591" s="103" t="str">
        <f t="shared" si="8"/>
        <v>El Cajon 2014</v>
      </c>
      <c r="E591" s="103">
        <v>1448</v>
      </c>
      <c r="F591" s="101">
        <v>0</v>
      </c>
      <c r="G591" s="103">
        <v>0</v>
      </c>
      <c r="H591" s="103">
        <v>0</v>
      </c>
      <c r="I591" s="102"/>
      <c r="J591" s="103">
        <v>1101</v>
      </c>
      <c r="K591" s="101">
        <v>0</v>
      </c>
      <c r="L591" s="103">
        <v>0</v>
      </c>
      <c r="M591" s="103">
        <v>0</v>
      </c>
      <c r="N591" s="102"/>
      <c r="O591" s="103">
        <v>1019</v>
      </c>
      <c r="P591" s="103">
        <v>8</v>
      </c>
      <c r="Q591" s="102"/>
      <c r="R591" s="103">
        <v>2237</v>
      </c>
      <c r="S591" s="103">
        <v>24</v>
      </c>
      <c r="T591" s="102">
        <v>0</v>
      </c>
      <c r="U591" s="103">
        <v>5805</v>
      </c>
      <c r="V591" s="103">
        <v>32</v>
      </c>
    </row>
    <row r="592" spans="1:22" x14ac:dyDescent="0.25">
      <c r="A592" s="104" t="s">
        <v>895</v>
      </c>
      <c r="B592" s="20" t="str">
        <f>VLOOKUP(A592,'Planning Periods'!$E$2:$N$540,10,FALSE)</f>
        <v>04/30/2013 - 04/30/2021</v>
      </c>
      <c r="C592" s="103">
        <v>2015</v>
      </c>
      <c r="D592" s="103" t="str">
        <f t="shared" si="8"/>
        <v>El Cajon 2015</v>
      </c>
      <c r="E592" s="103">
        <v>1448</v>
      </c>
      <c r="F592" s="101">
        <v>0</v>
      </c>
      <c r="G592" s="103">
        <v>0</v>
      </c>
      <c r="H592" s="103">
        <v>0</v>
      </c>
      <c r="I592" s="102"/>
      <c r="J592" s="103">
        <v>1101</v>
      </c>
      <c r="K592" s="101">
        <v>1</v>
      </c>
      <c r="L592" s="103">
        <v>1</v>
      </c>
      <c r="M592" s="103">
        <v>0</v>
      </c>
      <c r="N592" s="102"/>
      <c r="O592" s="103">
        <v>1019</v>
      </c>
      <c r="P592" s="103">
        <v>2</v>
      </c>
      <c r="Q592" s="102"/>
      <c r="R592" s="103">
        <v>2237</v>
      </c>
      <c r="S592" s="103">
        <v>23</v>
      </c>
      <c r="T592" s="102">
        <v>0</v>
      </c>
      <c r="U592" s="103">
        <v>5805</v>
      </c>
      <c r="V592" s="103">
        <v>26</v>
      </c>
    </row>
    <row r="593" spans="1:22" x14ac:dyDescent="0.25">
      <c r="A593" s="104" t="s">
        <v>895</v>
      </c>
      <c r="B593" s="20" t="str">
        <f>VLOOKUP(A593,'Planning Periods'!$E$2:$N$540,10,FALSE)</f>
        <v>04/30/2013 - 04/30/2021</v>
      </c>
      <c r="C593" s="103">
        <v>2016</v>
      </c>
      <c r="D593" s="103" t="str">
        <f t="shared" si="8"/>
        <v>El Cajon 2016</v>
      </c>
      <c r="E593" s="103">
        <v>1448</v>
      </c>
      <c r="F593" s="101">
        <v>0</v>
      </c>
      <c r="G593" s="103">
        <v>0</v>
      </c>
      <c r="H593" s="103">
        <v>0</v>
      </c>
      <c r="I593" s="102"/>
      <c r="J593" s="103">
        <v>1101</v>
      </c>
      <c r="K593" s="101">
        <v>6</v>
      </c>
      <c r="L593" s="103">
        <v>6</v>
      </c>
      <c r="M593" s="103">
        <v>0</v>
      </c>
      <c r="N593" s="102"/>
      <c r="O593" s="103">
        <v>1019</v>
      </c>
      <c r="P593" s="103">
        <v>0</v>
      </c>
      <c r="Q593" s="102"/>
      <c r="R593" s="103">
        <v>2237</v>
      </c>
      <c r="S593" s="103">
        <v>78</v>
      </c>
      <c r="T593" s="102">
        <v>0</v>
      </c>
      <c r="U593" s="103">
        <v>5805</v>
      </c>
      <c r="V593" s="103">
        <v>84</v>
      </c>
    </row>
    <row r="594" spans="1:22" x14ac:dyDescent="0.25">
      <c r="A594" s="104" t="s">
        <v>895</v>
      </c>
      <c r="B594" s="20" t="str">
        <f>VLOOKUP(A594,'Planning Periods'!$E$2:$N$540,10,FALSE)</f>
        <v>04/30/2013 - 04/30/2021</v>
      </c>
      <c r="C594" s="103">
        <v>2017</v>
      </c>
      <c r="D594" s="103" t="str">
        <f t="shared" si="8"/>
        <v>El Cajon 2017</v>
      </c>
      <c r="E594" s="103">
        <v>1448</v>
      </c>
      <c r="F594" s="101">
        <v>0</v>
      </c>
      <c r="G594" s="103">
        <v>0</v>
      </c>
      <c r="H594" s="103">
        <v>0</v>
      </c>
      <c r="I594" s="102"/>
      <c r="J594" s="103">
        <v>1101</v>
      </c>
      <c r="K594" s="101">
        <v>0</v>
      </c>
      <c r="L594" s="103">
        <v>0</v>
      </c>
      <c r="M594" s="103">
        <v>0</v>
      </c>
      <c r="N594" s="102"/>
      <c r="O594" s="103">
        <v>1019</v>
      </c>
      <c r="P594" s="103">
        <v>0</v>
      </c>
      <c r="Q594" s="102"/>
      <c r="R594" s="103">
        <v>2237</v>
      </c>
      <c r="S594" s="103">
        <v>51</v>
      </c>
      <c r="T594" s="102">
        <v>0</v>
      </c>
      <c r="U594" s="103">
        <v>5805</v>
      </c>
      <c r="V594" s="103">
        <v>51</v>
      </c>
    </row>
    <row r="595" spans="1:22" x14ac:dyDescent="0.25">
      <c r="A595" s="104" t="s">
        <v>1158</v>
      </c>
      <c r="B595" s="20"/>
      <c r="C595" s="103">
        <v>2013</v>
      </c>
      <c r="D595" s="103" t="str">
        <f t="shared" si="8"/>
        <v>El Centro 2013</v>
      </c>
      <c r="E595" s="103" t="s">
        <v>1539</v>
      </c>
      <c r="F595" s="101" t="s">
        <v>1539</v>
      </c>
      <c r="G595" s="103" t="s">
        <v>1539</v>
      </c>
      <c r="H595" s="103" t="s">
        <v>1539</v>
      </c>
      <c r="I595" s="102"/>
      <c r="J595" s="103" t="s">
        <v>1539</v>
      </c>
      <c r="K595" s="101" t="s">
        <v>1539</v>
      </c>
      <c r="L595" s="103" t="s">
        <v>1539</v>
      </c>
      <c r="M595" s="103" t="s">
        <v>1539</v>
      </c>
      <c r="N595" s="102"/>
      <c r="O595" s="103" t="s">
        <v>1539</v>
      </c>
      <c r="P595" s="103" t="s">
        <v>1539</v>
      </c>
      <c r="Q595" s="102"/>
      <c r="R595" s="103" t="s">
        <v>1539</v>
      </c>
      <c r="S595" s="103" t="s">
        <v>1539</v>
      </c>
      <c r="T595" s="102" t="s">
        <v>1539</v>
      </c>
      <c r="U595" s="103" t="s">
        <v>1539</v>
      </c>
      <c r="V595" s="103" t="s">
        <v>1539</v>
      </c>
    </row>
    <row r="596" spans="1:22" x14ac:dyDescent="0.25">
      <c r="A596" s="104" t="s">
        <v>1158</v>
      </c>
      <c r="B596" s="20" t="str">
        <f>VLOOKUP(A596,'Planning Periods'!$E$2:$N$540,10,FALSE)</f>
        <v>10/15/2013 - 10/15/2021</v>
      </c>
      <c r="C596" s="103">
        <v>2014</v>
      </c>
      <c r="D596" s="103" t="str">
        <f t="shared" si="8"/>
        <v>El Centro 2014</v>
      </c>
      <c r="E596" s="103">
        <v>487</v>
      </c>
      <c r="F596" s="101">
        <v>0</v>
      </c>
      <c r="G596" s="103">
        <v>0</v>
      </c>
      <c r="H596" s="103">
        <v>0</v>
      </c>
      <c r="I596" s="102"/>
      <c r="J596" s="103">
        <v>300</v>
      </c>
      <c r="K596" s="101">
        <v>3</v>
      </c>
      <c r="L596" s="103">
        <v>3</v>
      </c>
      <c r="M596" s="103">
        <v>0</v>
      </c>
      <c r="N596" s="102"/>
      <c r="O596" s="103">
        <v>297</v>
      </c>
      <c r="P596" s="103">
        <v>0</v>
      </c>
      <c r="Q596" s="102"/>
      <c r="R596" s="103">
        <v>840</v>
      </c>
      <c r="S596" s="103">
        <v>43</v>
      </c>
      <c r="T596" s="102">
        <v>0</v>
      </c>
      <c r="U596" s="103">
        <v>1924</v>
      </c>
      <c r="V596" s="103">
        <v>46</v>
      </c>
    </row>
    <row r="597" spans="1:22" x14ac:dyDescent="0.25">
      <c r="A597" s="104" t="s">
        <v>1158</v>
      </c>
      <c r="B597" s="20" t="str">
        <f>VLOOKUP(A597,'Planning Periods'!$E$2:$N$540,10,FALSE)</f>
        <v>10/15/2013 - 10/15/2021</v>
      </c>
      <c r="C597" s="103">
        <v>2015</v>
      </c>
      <c r="D597" s="103" t="str">
        <f t="shared" si="8"/>
        <v>El Centro 2015</v>
      </c>
      <c r="E597" s="103">
        <v>487</v>
      </c>
      <c r="F597" s="101">
        <v>0</v>
      </c>
      <c r="G597" s="103">
        <v>0</v>
      </c>
      <c r="H597" s="103">
        <v>0</v>
      </c>
      <c r="I597" s="102"/>
      <c r="J597" s="103">
        <v>300</v>
      </c>
      <c r="K597" s="101">
        <v>5</v>
      </c>
      <c r="L597" s="103">
        <v>5</v>
      </c>
      <c r="M597" s="103">
        <v>0</v>
      </c>
      <c r="N597" s="102"/>
      <c r="O597" s="103">
        <v>297</v>
      </c>
      <c r="P597" s="103">
        <v>84</v>
      </c>
      <c r="Q597" s="102"/>
      <c r="R597" s="103">
        <v>840</v>
      </c>
      <c r="S597" s="103">
        <v>11</v>
      </c>
      <c r="T597" s="102">
        <v>0</v>
      </c>
      <c r="U597" s="103">
        <v>1924</v>
      </c>
      <c r="V597" s="103">
        <v>100</v>
      </c>
    </row>
    <row r="598" spans="1:22" x14ac:dyDescent="0.25">
      <c r="A598" s="104" t="s">
        <v>1158</v>
      </c>
      <c r="B598" s="20" t="str">
        <f>VLOOKUP(A598,'Planning Periods'!$E$2:$N$540,10,FALSE)</f>
        <v>10/15/2013 - 10/15/2021</v>
      </c>
      <c r="C598" s="103">
        <v>2016</v>
      </c>
      <c r="D598" s="103" t="str">
        <f t="shared" si="8"/>
        <v>El Centro 2016</v>
      </c>
      <c r="E598" s="103">
        <v>487</v>
      </c>
      <c r="F598" s="101">
        <v>0</v>
      </c>
      <c r="G598" s="103">
        <v>0</v>
      </c>
      <c r="H598" s="103">
        <v>0</v>
      </c>
      <c r="I598" s="102"/>
      <c r="J598" s="103">
        <v>300</v>
      </c>
      <c r="K598" s="101">
        <v>6</v>
      </c>
      <c r="L598" s="103">
        <v>6</v>
      </c>
      <c r="M598" s="103">
        <v>0</v>
      </c>
      <c r="N598" s="102"/>
      <c r="O598" s="103">
        <v>297</v>
      </c>
      <c r="P598" s="103">
        <v>0</v>
      </c>
      <c r="Q598" s="102"/>
      <c r="R598" s="103">
        <v>840</v>
      </c>
      <c r="S598" s="103">
        <v>4</v>
      </c>
      <c r="T598" s="102">
        <v>0</v>
      </c>
      <c r="U598" s="103">
        <v>1924</v>
      </c>
      <c r="V598" s="103">
        <v>10</v>
      </c>
    </row>
    <row r="599" spans="1:22" x14ac:dyDescent="0.25">
      <c r="A599" s="104" t="s">
        <v>1158</v>
      </c>
      <c r="B599" s="20" t="str">
        <f>VLOOKUP(A599,'Planning Periods'!$E$2:$N$540,10,FALSE)</f>
        <v>10/15/2013 - 10/15/2021</v>
      </c>
      <c r="C599" s="103">
        <v>2017</v>
      </c>
      <c r="D599" s="103" t="str">
        <f t="shared" si="8"/>
        <v>El Centro 2017</v>
      </c>
      <c r="E599" s="103">
        <v>487</v>
      </c>
      <c r="F599" s="101">
        <v>0</v>
      </c>
      <c r="G599" s="103">
        <v>0</v>
      </c>
      <c r="H599" s="103">
        <v>0</v>
      </c>
      <c r="I599" s="102"/>
      <c r="J599" s="103">
        <v>300</v>
      </c>
      <c r="K599" s="101">
        <v>67</v>
      </c>
      <c r="L599" s="103">
        <v>0</v>
      </c>
      <c r="M599" s="103">
        <v>67</v>
      </c>
      <c r="N599" s="102"/>
      <c r="O599" s="103">
        <v>297</v>
      </c>
      <c r="P599" s="103">
        <v>7</v>
      </c>
      <c r="Q599" s="102"/>
      <c r="R599" s="103">
        <v>840</v>
      </c>
      <c r="S599" s="103">
        <v>0</v>
      </c>
      <c r="T599" s="102">
        <v>67</v>
      </c>
      <c r="U599" s="103">
        <v>1924</v>
      </c>
      <c r="V599" s="103">
        <v>74</v>
      </c>
    </row>
    <row r="600" spans="1:22" x14ac:dyDescent="0.25">
      <c r="A600" s="104" t="s">
        <v>1206</v>
      </c>
      <c r="B600" s="20" t="str">
        <f>VLOOKUP(A600,'Planning Periods'!$E$2:$N$540,10,FALSE)</f>
        <v>01/31/2015 - 01/31/2023</v>
      </c>
      <c r="C600" s="103">
        <v>2014</v>
      </c>
      <c r="D600" s="103" t="str">
        <f t="shared" si="8"/>
        <v>El Cerrito 2014</v>
      </c>
      <c r="E600" s="103">
        <v>100</v>
      </c>
      <c r="F600" s="101">
        <v>56</v>
      </c>
      <c r="G600" s="103">
        <v>56</v>
      </c>
      <c r="H600" s="103">
        <v>0</v>
      </c>
      <c r="I600" s="102"/>
      <c r="J600" s="103">
        <v>63</v>
      </c>
      <c r="K600" s="101">
        <v>0</v>
      </c>
      <c r="L600" s="103">
        <v>0</v>
      </c>
      <c r="M600" s="103">
        <v>0</v>
      </c>
      <c r="N600" s="102"/>
      <c r="O600" s="103">
        <v>69</v>
      </c>
      <c r="P600" s="103">
        <v>0</v>
      </c>
      <c r="Q600" s="102"/>
      <c r="R600" s="103">
        <v>166</v>
      </c>
      <c r="S600" s="103">
        <v>6</v>
      </c>
      <c r="T600" s="102">
        <v>0</v>
      </c>
      <c r="U600" s="103">
        <v>398</v>
      </c>
      <c r="V600" s="103">
        <v>62</v>
      </c>
    </row>
    <row r="601" spans="1:22" x14ac:dyDescent="0.25">
      <c r="A601" s="104" t="s">
        <v>1206</v>
      </c>
      <c r="B601" s="20" t="str">
        <f>VLOOKUP(A601,'Planning Periods'!$E$2:$N$540,10,FALSE)</f>
        <v>01/31/2015 - 01/31/2023</v>
      </c>
      <c r="C601" s="103">
        <v>2015</v>
      </c>
      <c r="D601" s="103" t="str">
        <f t="shared" si="8"/>
        <v>El Cerrito 2015</v>
      </c>
      <c r="E601" s="103">
        <v>100</v>
      </c>
      <c r="F601" s="101">
        <v>0</v>
      </c>
      <c r="G601" s="103">
        <v>0</v>
      </c>
      <c r="H601" s="103">
        <v>0</v>
      </c>
      <c r="I601" s="102"/>
      <c r="J601" s="103">
        <v>63</v>
      </c>
      <c r="K601" s="101">
        <v>6</v>
      </c>
      <c r="L601" s="103">
        <v>6</v>
      </c>
      <c r="M601" s="103">
        <v>0</v>
      </c>
      <c r="N601" s="102"/>
      <c r="O601" s="103">
        <v>69</v>
      </c>
      <c r="P601" s="103">
        <v>26</v>
      </c>
      <c r="Q601" s="102"/>
      <c r="R601" s="103">
        <v>166</v>
      </c>
      <c r="S601" s="103">
        <v>229</v>
      </c>
      <c r="T601" s="102">
        <v>0</v>
      </c>
      <c r="U601" s="103">
        <v>398</v>
      </c>
      <c r="V601" s="103">
        <v>261</v>
      </c>
    </row>
    <row r="602" spans="1:22" x14ac:dyDescent="0.25">
      <c r="A602" s="104" t="s">
        <v>1206</v>
      </c>
      <c r="B602" s="20" t="str">
        <f>VLOOKUP(A602,'Planning Periods'!$E$2:$N$540,10,FALSE)</f>
        <v>01/31/2015 - 01/31/2023</v>
      </c>
      <c r="C602" s="103">
        <v>2016</v>
      </c>
      <c r="D602" s="103" t="str">
        <f t="shared" si="8"/>
        <v>El Cerrito 2016</v>
      </c>
      <c r="E602" s="103">
        <v>100</v>
      </c>
      <c r="F602" s="101">
        <v>0</v>
      </c>
      <c r="G602" s="103">
        <v>0</v>
      </c>
      <c r="H602" s="103">
        <v>0</v>
      </c>
      <c r="I602" s="102"/>
      <c r="J602" s="103">
        <v>63</v>
      </c>
      <c r="K602" s="101">
        <v>0</v>
      </c>
      <c r="L602" s="103">
        <v>0</v>
      </c>
      <c r="M602" s="103">
        <v>0</v>
      </c>
      <c r="N602" s="102"/>
      <c r="O602" s="103">
        <v>69</v>
      </c>
      <c r="P602" s="103">
        <v>0</v>
      </c>
      <c r="Q602" s="102"/>
      <c r="R602" s="103">
        <v>166</v>
      </c>
      <c r="S602" s="103">
        <v>7</v>
      </c>
      <c r="T602" s="102">
        <v>0</v>
      </c>
      <c r="U602" s="103">
        <v>398</v>
      </c>
      <c r="V602" s="103">
        <v>7</v>
      </c>
    </row>
    <row r="603" spans="1:22" x14ac:dyDescent="0.25">
      <c r="A603" s="104" t="s">
        <v>1206</v>
      </c>
      <c r="B603" s="20" t="str">
        <f>VLOOKUP(A603,'Planning Periods'!$E$2:$N$540,10,FALSE)</f>
        <v>01/31/2015 - 01/31/2023</v>
      </c>
      <c r="C603" s="103">
        <v>2017</v>
      </c>
      <c r="D603" s="103" t="str">
        <f t="shared" si="8"/>
        <v>El Cerrito 2017</v>
      </c>
      <c r="E603" s="103">
        <v>100</v>
      </c>
      <c r="F603" s="101">
        <v>62</v>
      </c>
      <c r="G603" s="103">
        <v>62</v>
      </c>
      <c r="H603" s="103">
        <v>0</v>
      </c>
      <c r="I603" s="102"/>
      <c r="J603" s="103">
        <v>63</v>
      </c>
      <c r="K603" s="101">
        <v>0</v>
      </c>
      <c r="L603" s="103">
        <v>0</v>
      </c>
      <c r="M603" s="103">
        <v>0</v>
      </c>
      <c r="N603" s="102"/>
      <c r="O603" s="103">
        <v>69</v>
      </c>
      <c r="P603" s="103">
        <v>0</v>
      </c>
      <c r="Q603" s="102"/>
      <c r="R603" s="103">
        <v>166</v>
      </c>
      <c r="S603" s="103">
        <v>7</v>
      </c>
      <c r="T603" s="102">
        <v>0</v>
      </c>
      <c r="U603" s="103">
        <v>398</v>
      </c>
      <c r="V603" s="103">
        <v>69</v>
      </c>
    </row>
    <row r="604" spans="1:22" x14ac:dyDescent="0.25">
      <c r="A604" s="104" t="s">
        <v>673</v>
      </c>
      <c r="B604" s="20" t="str">
        <f>VLOOKUP(A604,'Planning Periods'!$E$2:$N$540,10,FALSE)</f>
        <v>10/31/2013 - 10/31/2021</v>
      </c>
      <c r="C604" s="103">
        <v>2013</v>
      </c>
      <c r="D604" s="103" t="str">
        <f t="shared" si="8"/>
        <v>El Dorado County - Unincorporated 2013</v>
      </c>
      <c r="E604" s="103">
        <v>1086</v>
      </c>
      <c r="F604" s="101">
        <v>42</v>
      </c>
      <c r="G604" s="103">
        <v>42</v>
      </c>
      <c r="H604" s="103">
        <v>0</v>
      </c>
      <c r="I604" s="102"/>
      <c r="J604" s="103">
        <v>762</v>
      </c>
      <c r="K604" s="101">
        <v>29</v>
      </c>
      <c r="L604" s="103">
        <v>29</v>
      </c>
      <c r="M604" s="103">
        <v>0</v>
      </c>
      <c r="N604" s="102"/>
      <c r="O604" s="103">
        <v>823</v>
      </c>
      <c r="P604" s="103">
        <v>7</v>
      </c>
      <c r="Q604" s="102"/>
      <c r="R604" s="103">
        <v>1757</v>
      </c>
      <c r="S604" s="103">
        <v>685</v>
      </c>
      <c r="T604" s="102">
        <v>0</v>
      </c>
      <c r="U604" s="103">
        <v>4428</v>
      </c>
      <c r="V604" s="103">
        <v>763</v>
      </c>
    </row>
    <row r="605" spans="1:22" x14ac:dyDescent="0.25">
      <c r="A605" s="104" t="s">
        <v>673</v>
      </c>
      <c r="B605" s="20" t="str">
        <f>VLOOKUP(A605,'Planning Periods'!$E$2:$N$540,10,FALSE)</f>
        <v>10/31/2013 - 10/31/2021</v>
      </c>
      <c r="C605" s="103">
        <v>2014</v>
      </c>
      <c r="D605" s="103" t="str">
        <f t="shared" si="8"/>
        <v>El Dorado County - Unincorporated 2014</v>
      </c>
      <c r="E605" s="103">
        <v>1086</v>
      </c>
      <c r="F605" s="101">
        <v>1</v>
      </c>
      <c r="G605" s="103">
        <v>1</v>
      </c>
      <c r="H605" s="103">
        <v>0</v>
      </c>
      <c r="I605" s="102"/>
      <c r="J605" s="103">
        <v>762</v>
      </c>
      <c r="K605" s="101">
        <v>55</v>
      </c>
      <c r="L605" s="103">
        <v>55</v>
      </c>
      <c r="M605" s="103">
        <v>0</v>
      </c>
      <c r="N605" s="102"/>
      <c r="O605" s="103">
        <v>823</v>
      </c>
      <c r="P605" s="103">
        <v>13</v>
      </c>
      <c r="Q605" s="102"/>
      <c r="R605" s="103">
        <v>1757</v>
      </c>
      <c r="S605" s="103">
        <v>343</v>
      </c>
      <c r="T605" s="102">
        <v>0</v>
      </c>
      <c r="U605" s="103">
        <v>4428</v>
      </c>
      <c r="V605" s="103">
        <v>412</v>
      </c>
    </row>
    <row r="606" spans="1:22" x14ac:dyDescent="0.25">
      <c r="A606" s="104" t="s">
        <v>673</v>
      </c>
      <c r="B606" s="20" t="str">
        <f>VLOOKUP(A606,'Planning Periods'!$E$2:$N$540,10,FALSE)</f>
        <v>10/31/2013 - 10/31/2021</v>
      </c>
      <c r="C606" s="103">
        <v>2015</v>
      </c>
      <c r="D606" s="103" t="str">
        <f t="shared" si="8"/>
        <v>El Dorado County - Unincorporated 2015</v>
      </c>
      <c r="E606" s="103">
        <v>1086</v>
      </c>
      <c r="F606" s="101">
        <v>0</v>
      </c>
      <c r="G606" s="103">
        <v>0</v>
      </c>
      <c r="H606" s="103">
        <v>0</v>
      </c>
      <c r="I606" s="102"/>
      <c r="J606" s="103">
        <v>762</v>
      </c>
      <c r="K606" s="101">
        <v>53</v>
      </c>
      <c r="L606" s="103">
        <v>53</v>
      </c>
      <c r="M606" s="103">
        <v>0</v>
      </c>
      <c r="N606" s="102"/>
      <c r="O606" s="103">
        <v>823</v>
      </c>
      <c r="P606" s="103">
        <v>0</v>
      </c>
      <c r="Q606" s="102"/>
      <c r="R606" s="103">
        <v>1757</v>
      </c>
      <c r="S606" s="103">
        <v>512</v>
      </c>
      <c r="T606" s="102">
        <v>0</v>
      </c>
      <c r="U606" s="103">
        <v>4428</v>
      </c>
      <c r="V606" s="103">
        <v>565</v>
      </c>
    </row>
    <row r="607" spans="1:22" x14ac:dyDescent="0.25">
      <c r="A607" s="104" t="s">
        <v>673</v>
      </c>
      <c r="B607" s="20" t="str">
        <f>VLOOKUP(A607,'Planning Periods'!$E$2:$N$540,10,FALSE)</f>
        <v>10/31/2013 - 10/31/2021</v>
      </c>
      <c r="C607" s="103">
        <v>2016</v>
      </c>
      <c r="D607" s="103" t="str">
        <f t="shared" si="8"/>
        <v>El Dorado County - Unincorporated 2016</v>
      </c>
      <c r="E607" s="103">
        <v>1086</v>
      </c>
      <c r="F607" s="101">
        <v>0</v>
      </c>
      <c r="G607" s="103">
        <v>0</v>
      </c>
      <c r="H607" s="103">
        <v>0</v>
      </c>
      <c r="I607" s="102"/>
      <c r="J607" s="103">
        <v>762</v>
      </c>
      <c r="K607" s="101">
        <v>57</v>
      </c>
      <c r="L607" s="103">
        <v>57</v>
      </c>
      <c r="M607" s="103">
        <v>0</v>
      </c>
      <c r="N607" s="102"/>
      <c r="O607" s="103">
        <v>823</v>
      </c>
      <c r="P607" s="103">
        <v>12</v>
      </c>
      <c r="Q607" s="102"/>
      <c r="R607" s="103">
        <v>1757</v>
      </c>
      <c r="S607" s="103">
        <v>656</v>
      </c>
      <c r="T607" s="102">
        <v>0</v>
      </c>
      <c r="U607" s="103">
        <v>4428</v>
      </c>
      <c r="V607" s="103">
        <v>725</v>
      </c>
    </row>
    <row r="608" spans="1:22" x14ac:dyDescent="0.25">
      <c r="A608" s="104" t="s">
        <v>673</v>
      </c>
      <c r="B608" s="20" t="str">
        <f>VLOOKUP(A608,'Planning Periods'!$E$2:$N$540,10,FALSE)</f>
        <v>10/31/2013 - 10/31/2021</v>
      </c>
      <c r="C608" s="103">
        <v>2017</v>
      </c>
      <c r="D608" s="103" t="str">
        <f t="shared" ref="D608:D667" si="9">CONCATENATE(A608," ",C608)</f>
        <v>El Dorado County - Unincorporated 2017</v>
      </c>
      <c r="E608" s="103">
        <v>1086</v>
      </c>
      <c r="F608" s="101">
        <v>16</v>
      </c>
      <c r="G608" s="103">
        <v>16</v>
      </c>
      <c r="H608" s="103">
        <v>0</v>
      </c>
      <c r="I608" s="102"/>
      <c r="J608" s="103">
        <v>762</v>
      </c>
      <c r="K608" s="101">
        <v>59</v>
      </c>
      <c r="L608" s="103">
        <v>31</v>
      </c>
      <c r="M608" s="103">
        <v>28</v>
      </c>
      <c r="N608" s="102"/>
      <c r="O608" s="103">
        <v>823</v>
      </c>
      <c r="P608" s="103">
        <v>15</v>
      </c>
      <c r="Q608" s="102"/>
      <c r="R608" s="103">
        <v>1757</v>
      </c>
      <c r="S608" s="103">
        <v>697</v>
      </c>
      <c r="T608" s="102">
        <v>28</v>
      </c>
      <c r="U608" s="103">
        <v>4428</v>
      </c>
      <c r="V608" s="103">
        <v>787</v>
      </c>
    </row>
    <row r="609" spans="1:22" x14ac:dyDescent="0.25">
      <c r="A609" s="104" t="s">
        <v>1104</v>
      </c>
      <c r="B609" s="20"/>
      <c r="C609" s="103">
        <v>2013</v>
      </c>
      <c r="D609" s="103" t="str">
        <f t="shared" si="9"/>
        <v>El Monte 2013</v>
      </c>
      <c r="E609" s="103">
        <v>529</v>
      </c>
      <c r="F609" s="101">
        <v>14</v>
      </c>
      <c r="G609" s="103">
        <v>14</v>
      </c>
      <c r="H609" s="103">
        <v>0</v>
      </c>
      <c r="I609" s="102"/>
      <c r="J609" s="103">
        <v>315</v>
      </c>
      <c r="K609" s="101">
        <v>6</v>
      </c>
      <c r="L609" s="103">
        <v>6</v>
      </c>
      <c r="M609" s="103">
        <v>0</v>
      </c>
      <c r="N609" s="102"/>
      <c r="O609" s="103">
        <v>352</v>
      </c>
      <c r="P609" s="103">
        <v>6</v>
      </c>
      <c r="Q609" s="102"/>
      <c r="R609" s="103">
        <v>946</v>
      </c>
      <c r="S609" s="103">
        <v>5</v>
      </c>
      <c r="T609" s="102">
        <v>0</v>
      </c>
      <c r="U609" s="103">
        <v>2142</v>
      </c>
      <c r="V609" s="103">
        <v>31</v>
      </c>
    </row>
    <row r="610" spans="1:22" x14ac:dyDescent="0.25">
      <c r="A610" s="104" t="s">
        <v>1104</v>
      </c>
      <c r="B610" s="20" t="str">
        <f>VLOOKUP(A610,'Planning Periods'!$E$2:$N$540,10,FALSE)</f>
        <v>10/15/2013 - 10/15/2021</v>
      </c>
      <c r="C610" s="103">
        <v>2014</v>
      </c>
      <c r="D610" s="103" t="str">
        <f t="shared" si="9"/>
        <v>El Monte 2014</v>
      </c>
      <c r="E610" s="103">
        <v>529</v>
      </c>
      <c r="F610" s="101">
        <v>41</v>
      </c>
      <c r="G610" s="103">
        <v>41</v>
      </c>
      <c r="H610" s="103">
        <v>0</v>
      </c>
      <c r="I610" s="102"/>
      <c r="J610" s="103">
        <v>315</v>
      </c>
      <c r="K610" s="101">
        <v>0</v>
      </c>
      <c r="L610" s="103">
        <v>0</v>
      </c>
      <c r="M610" s="103">
        <v>0</v>
      </c>
      <c r="N610" s="102"/>
      <c r="O610" s="103">
        <v>352</v>
      </c>
      <c r="P610" s="103">
        <v>2</v>
      </c>
      <c r="Q610" s="102"/>
      <c r="R610" s="103">
        <v>946</v>
      </c>
      <c r="S610" s="103">
        <v>20</v>
      </c>
      <c r="T610" s="102">
        <v>0</v>
      </c>
      <c r="U610" s="103">
        <v>2142</v>
      </c>
      <c r="V610" s="103">
        <v>63</v>
      </c>
    </row>
    <row r="611" spans="1:22" x14ac:dyDescent="0.25">
      <c r="A611" s="104" t="s">
        <v>1104</v>
      </c>
      <c r="B611" s="20" t="str">
        <f>VLOOKUP(A611,'Planning Periods'!$E$2:$N$540,10,FALSE)</f>
        <v>10/15/2013 - 10/15/2021</v>
      </c>
      <c r="C611" s="103">
        <v>2015</v>
      </c>
      <c r="D611" s="103" t="str">
        <f t="shared" si="9"/>
        <v>El Monte 2015</v>
      </c>
      <c r="E611" s="103">
        <v>529</v>
      </c>
      <c r="F611" s="101">
        <v>96</v>
      </c>
      <c r="G611" s="103">
        <v>96</v>
      </c>
      <c r="H611" s="103">
        <v>0</v>
      </c>
      <c r="I611" s="102"/>
      <c r="J611" s="103">
        <v>315</v>
      </c>
      <c r="K611" s="101">
        <v>36</v>
      </c>
      <c r="L611" s="103">
        <v>36</v>
      </c>
      <c r="M611" s="103">
        <v>0</v>
      </c>
      <c r="N611" s="102"/>
      <c r="O611" s="103">
        <v>352</v>
      </c>
      <c r="P611" s="103">
        <v>0</v>
      </c>
      <c r="Q611" s="102"/>
      <c r="R611" s="103">
        <v>946</v>
      </c>
      <c r="S611" s="103">
        <v>8</v>
      </c>
      <c r="T611" s="102">
        <v>0</v>
      </c>
      <c r="U611" s="103">
        <v>2142</v>
      </c>
      <c r="V611" s="103">
        <v>140</v>
      </c>
    </row>
    <row r="612" spans="1:22" x14ac:dyDescent="0.25">
      <c r="A612" s="104" t="s">
        <v>1104</v>
      </c>
      <c r="B612" s="20" t="str">
        <f>VLOOKUP(A612,'Planning Periods'!$E$2:$N$540,10,FALSE)</f>
        <v>10/15/2013 - 10/15/2021</v>
      </c>
      <c r="C612" s="103">
        <v>2016</v>
      </c>
      <c r="D612" s="103" t="str">
        <f t="shared" si="9"/>
        <v>El Monte 2016</v>
      </c>
      <c r="E612" s="103">
        <v>529</v>
      </c>
      <c r="F612" s="101">
        <v>0</v>
      </c>
      <c r="G612" s="103">
        <v>0</v>
      </c>
      <c r="H612" s="103">
        <v>0</v>
      </c>
      <c r="I612" s="102"/>
      <c r="J612" s="103">
        <v>315</v>
      </c>
      <c r="K612" s="101">
        <v>0</v>
      </c>
      <c r="L612" s="103">
        <v>0</v>
      </c>
      <c r="M612" s="103">
        <v>0</v>
      </c>
      <c r="N612" s="102"/>
      <c r="O612" s="103">
        <v>352</v>
      </c>
      <c r="P612" s="103">
        <v>0</v>
      </c>
      <c r="Q612" s="102"/>
      <c r="R612" s="103">
        <v>946</v>
      </c>
      <c r="S612" s="103">
        <v>35</v>
      </c>
      <c r="T612" s="102">
        <v>0</v>
      </c>
      <c r="U612" s="103">
        <v>2142</v>
      </c>
      <c r="V612" s="103">
        <v>35</v>
      </c>
    </row>
    <row r="613" spans="1:22" x14ac:dyDescent="0.25">
      <c r="A613" s="104" t="s">
        <v>1104</v>
      </c>
      <c r="B613" s="20" t="str">
        <f>VLOOKUP(A613,'Planning Periods'!$E$2:$N$540,10,FALSE)</f>
        <v>10/15/2013 - 10/15/2021</v>
      </c>
      <c r="C613" s="103">
        <v>2017</v>
      </c>
      <c r="D613" s="103" t="str">
        <f t="shared" si="9"/>
        <v>El Monte 2017</v>
      </c>
      <c r="E613" s="103">
        <v>529</v>
      </c>
      <c r="F613" s="101">
        <v>104</v>
      </c>
      <c r="G613" s="103">
        <v>104</v>
      </c>
      <c r="H613" s="103">
        <v>0</v>
      </c>
      <c r="I613" s="102"/>
      <c r="J613" s="103">
        <v>315</v>
      </c>
      <c r="K613" s="101">
        <v>0</v>
      </c>
      <c r="L613" s="103">
        <v>0</v>
      </c>
      <c r="M613" s="103">
        <v>0</v>
      </c>
      <c r="N613" s="102"/>
      <c r="O613" s="103">
        <v>352</v>
      </c>
      <c r="P613" s="103">
        <v>0</v>
      </c>
      <c r="Q613" s="102"/>
      <c r="R613" s="103">
        <v>946</v>
      </c>
      <c r="S613" s="103">
        <v>191</v>
      </c>
      <c r="T613" s="102">
        <v>0</v>
      </c>
      <c r="U613" s="103">
        <v>2142</v>
      </c>
      <c r="V613" s="103">
        <v>295</v>
      </c>
    </row>
    <row r="614" spans="1:22" x14ac:dyDescent="0.25">
      <c r="A614" t="s">
        <v>1103</v>
      </c>
      <c r="B614" s="20"/>
      <c r="C614" s="103">
        <v>2013</v>
      </c>
      <c r="D614" s="103" t="str">
        <f t="shared" si="9"/>
        <v>El Segundo 2013</v>
      </c>
      <c r="E614" s="103" t="s">
        <v>1539</v>
      </c>
      <c r="F614" s="101" t="s">
        <v>1539</v>
      </c>
      <c r="G614" s="103" t="s">
        <v>1539</v>
      </c>
      <c r="H614" s="103" t="s">
        <v>1539</v>
      </c>
      <c r="I614" s="102"/>
      <c r="J614" s="103" t="s">
        <v>1539</v>
      </c>
      <c r="K614" s="101" t="s">
        <v>1539</v>
      </c>
      <c r="L614" s="103" t="s">
        <v>1539</v>
      </c>
      <c r="M614" s="103" t="s">
        <v>1539</v>
      </c>
      <c r="N614" s="102"/>
      <c r="O614" s="103" t="s">
        <v>1539</v>
      </c>
      <c r="P614" s="103" t="s">
        <v>1539</v>
      </c>
      <c r="Q614" s="102"/>
      <c r="R614" s="103" t="s">
        <v>1539</v>
      </c>
      <c r="S614" s="103" t="s">
        <v>1539</v>
      </c>
      <c r="T614" s="102" t="s">
        <v>1539</v>
      </c>
      <c r="U614" s="103" t="s">
        <v>1539</v>
      </c>
      <c r="V614" s="103" t="s">
        <v>1539</v>
      </c>
    </row>
    <row r="615" spans="1:22" x14ac:dyDescent="0.25">
      <c r="A615" t="s">
        <v>1103</v>
      </c>
      <c r="B615" s="20" t="str">
        <f>VLOOKUP(A615,'Planning Periods'!$E$2:$N$540,10,FALSE)</f>
        <v>10/15/2013 - 10/15/2021</v>
      </c>
      <c r="C615" s="103">
        <v>2014</v>
      </c>
      <c r="D615" s="103" t="str">
        <f>CONCATENATE(A615," ",C615)</f>
        <v>El Segundo 2014</v>
      </c>
      <c r="E615" s="101" t="s">
        <v>1539</v>
      </c>
      <c r="F615" s="101" t="s">
        <v>1539</v>
      </c>
      <c r="G615" s="101" t="s">
        <v>1539</v>
      </c>
      <c r="H615" s="101" t="s">
        <v>1539</v>
      </c>
      <c r="I615" s="101">
        <v>0</v>
      </c>
      <c r="J615" s="101" t="s">
        <v>1539</v>
      </c>
      <c r="K615" s="101" t="s">
        <v>1539</v>
      </c>
      <c r="L615" s="101" t="s">
        <v>1539</v>
      </c>
      <c r="M615" s="101" t="s">
        <v>1539</v>
      </c>
      <c r="N615" s="101">
        <v>0</v>
      </c>
      <c r="O615" s="101" t="s">
        <v>1539</v>
      </c>
      <c r="P615" s="101" t="s">
        <v>1539</v>
      </c>
      <c r="Q615" s="101"/>
      <c r="R615" s="101" t="s">
        <v>1539</v>
      </c>
      <c r="S615" s="101" t="s">
        <v>1539</v>
      </c>
      <c r="T615" s="101" t="s">
        <v>1539</v>
      </c>
      <c r="U615" s="101" t="s">
        <v>1539</v>
      </c>
      <c r="V615" s="101" t="s">
        <v>1539</v>
      </c>
    </row>
    <row r="616" spans="1:22" x14ac:dyDescent="0.25">
      <c r="A616" t="s">
        <v>1103</v>
      </c>
      <c r="B616" s="20" t="str">
        <f>VLOOKUP(A616,'Planning Periods'!$E$2:$N$540,10,FALSE)</f>
        <v>10/15/2013 - 10/15/2021</v>
      </c>
      <c r="C616" s="103">
        <v>2015</v>
      </c>
      <c r="D616" s="103" t="str">
        <f t="shared" si="9"/>
        <v>El Segundo 2015</v>
      </c>
      <c r="E616" t="s">
        <v>1539</v>
      </c>
      <c r="F616" t="s">
        <v>1539</v>
      </c>
      <c r="G616" t="s">
        <v>1539</v>
      </c>
      <c r="H616" t="s">
        <v>1539</v>
      </c>
      <c r="J616" t="s">
        <v>1539</v>
      </c>
      <c r="K616" t="s">
        <v>1539</v>
      </c>
      <c r="L616" t="s">
        <v>1539</v>
      </c>
      <c r="M616" t="s">
        <v>1539</v>
      </c>
      <c r="O616" t="s">
        <v>1539</v>
      </c>
      <c r="P616" t="s">
        <v>1539</v>
      </c>
      <c r="R616" t="s">
        <v>1539</v>
      </c>
      <c r="S616" t="s">
        <v>1539</v>
      </c>
      <c r="T616" t="s">
        <v>1539</v>
      </c>
      <c r="U616" t="s">
        <v>1539</v>
      </c>
      <c r="V616" t="s">
        <v>1539</v>
      </c>
    </row>
    <row r="617" spans="1:22" x14ac:dyDescent="0.25">
      <c r="A617" t="s">
        <v>1103</v>
      </c>
      <c r="B617" s="20" t="str">
        <f>VLOOKUP(A617,'Planning Periods'!$E$2:$N$540,10,FALSE)</f>
        <v>10/15/2013 - 10/15/2021</v>
      </c>
      <c r="C617" s="103">
        <v>2016</v>
      </c>
      <c r="D617" s="103" t="str">
        <f t="shared" si="9"/>
        <v>El Segundo 2016</v>
      </c>
      <c r="E617" t="s">
        <v>1539</v>
      </c>
      <c r="F617" t="s">
        <v>1539</v>
      </c>
      <c r="G617" t="s">
        <v>1539</v>
      </c>
      <c r="H617" t="s">
        <v>1539</v>
      </c>
      <c r="J617" t="s">
        <v>1539</v>
      </c>
      <c r="K617" t="s">
        <v>1539</v>
      </c>
      <c r="L617" t="s">
        <v>1539</v>
      </c>
      <c r="M617" t="s">
        <v>1539</v>
      </c>
      <c r="O617" t="s">
        <v>1539</v>
      </c>
      <c r="P617" t="s">
        <v>1539</v>
      </c>
      <c r="R617" t="s">
        <v>1539</v>
      </c>
      <c r="S617" t="s">
        <v>1539</v>
      </c>
      <c r="T617" t="s">
        <v>1539</v>
      </c>
      <c r="U617" t="s">
        <v>1539</v>
      </c>
      <c r="V617" t="s">
        <v>1539</v>
      </c>
    </row>
    <row r="618" spans="1:22" x14ac:dyDescent="0.25">
      <c r="A618" t="s">
        <v>1103</v>
      </c>
      <c r="B618" s="20" t="str">
        <f>VLOOKUP(A618,'Planning Periods'!$E$2:$N$540,10,FALSE)</f>
        <v>10/15/2013 - 10/15/2021</v>
      </c>
      <c r="C618" s="103">
        <v>2017</v>
      </c>
      <c r="D618" s="103" t="str">
        <f t="shared" si="9"/>
        <v>El Segundo 2017</v>
      </c>
      <c r="E618" t="s">
        <v>1539</v>
      </c>
      <c r="F618" t="s">
        <v>1539</v>
      </c>
      <c r="G618" t="s">
        <v>1539</v>
      </c>
      <c r="H618" t="s">
        <v>1539</v>
      </c>
      <c r="J618" t="s">
        <v>1539</v>
      </c>
      <c r="K618" t="s">
        <v>1539</v>
      </c>
      <c r="L618" t="s">
        <v>1539</v>
      </c>
      <c r="M618" t="s">
        <v>1539</v>
      </c>
      <c r="O618" t="s">
        <v>1539</v>
      </c>
      <c r="P618" t="s">
        <v>1539</v>
      </c>
      <c r="R618" t="s">
        <v>1539</v>
      </c>
      <c r="S618" t="s">
        <v>1539</v>
      </c>
      <c r="T618" t="s">
        <v>1539</v>
      </c>
      <c r="U618" t="s">
        <v>1539</v>
      </c>
      <c r="V618" t="s">
        <v>1539</v>
      </c>
    </row>
    <row r="619" spans="1:22" x14ac:dyDescent="0.25">
      <c r="A619" s="104" t="s">
        <v>931</v>
      </c>
      <c r="B619" s="20" t="str">
        <f>VLOOKUP(A619,'Planning Periods'!$E$2:$N$540,10,FALSE)</f>
        <v>10/31/2013 - 10/31/2021</v>
      </c>
      <c r="C619" s="103">
        <v>2013</v>
      </c>
      <c r="D619" s="103" t="str">
        <f t="shared" si="9"/>
        <v>Elk Grove 2013</v>
      </c>
      <c r="E619" s="103">
        <v>2035</v>
      </c>
      <c r="F619" s="101">
        <v>0</v>
      </c>
      <c r="G619" s="103">
        <v>0</v>
      </c>
      <c r="H619" s="103">
        <v>0</v>
      </c>
      <c r="I619" s="102"/>
      <c r="J619" s="103">
        <v>1427</v>
      </c>
      <c r="K619" s="101">
        <v>0</v>
      </c>
      <c r="L619" s="103">
        <v>0</v>
      </c>
      <c r="M619" s="103">
        <v>0</v>
      </c>
      <c r="N619" s="102"/>
      <c r="O619" s="103">
        <v>1377</v>
      </c>
      <c r="P619" s="103">
        <v>173</v>
      </c>
      <c r="Q619" s="102"/>
      <c r="R619" s="103">
        <v>2563</v>
      </c>
      <c r="S619" s="103">
        <v>196</v>
      </c>
      <c r="T619" s="102">
        <v>0</v>
      </c>
      <c r="U619" s="103">
        <v>7402</v>
      </c>
      <c r="V619" s="103">
        <v>369</v>
      </c>
    </row>
    <row r="620" spans="1:22" x14ac:dyDescent="0.25">
      <c r="A620" s="104" t="s">
        <v>931</v>
      </c>
      <c r="B620" s="20" t="str">
        <f>VLOOKUP(A620,'Planning Periods'!$E$2:$N$540,10,FALSE)</f>
        <v>10/31/2013 - 10/31/2021</v>
      </c>
      <c r="C620" s="103">
        <v>2014</v>
      </c>
      <c r="D620" s="103" t="str">
        <f t="shared" si="9"/>
        <v>Elk Grove 2014</v>
      </c>
      <c r="E620" s="103">
        <v>2035</v>
      </c>
      <c r="F620" s="101">
        <v>49</v>
      </c>
      <c r="G620" s="103">
        <v>49</v>
      </c>
      <c r="H620" s="103">
        <v>0</v>
      </c>
      <c r="I620" s="102"/>
      <c r="J620" s="103">
        <v>1427</v>
      </c>
      <c r="K620" s="101">
        <v>14</v>
      </c>
      <c r="L620" s="103">
        <v>14</v>
      </c>
      <c r="M620" s="103">
        <v>0</v>
      </c>
      <c r="N620" s="102"/>
      <c r="O620" s="103">
        <v>1377</v>
      </c>
      <c r="P620" s="103">
        <v>74</v>
      </c>
      <c r="Q620" s="102"/>
      <c r="R620" s="103">
        <v>2563</v>
      </c>
      <c r="S620" s="103">
        <v>505</v>
      </c>
      <c r="T620" s="102">
        <v>0</v>
      </c>
      <c r="U620" s="103">
        <v>7402</v>
      </c>
      <c r="V620" s="103">
        <v>642</v>
      </c>
    </row>
    <row r="621" spans="1:22" x14ac:dyDescent="0.25">
      <c r="A621" s="104" t="s">
        <v>931</v>
      </c>
      <c r="B621" s="20" t="str">
        <f>VLOOKUP(A621,'Planning Periods'!$E$2:$N$540,10,FALSE)</f>
        <v>10/31/2013 - 10/31/2021</v>
      </c>
      <c r="C621" s="103">
        <v>2015</v>
      </c>
      <c r="D621" s="103" t="str">
        <f t="shared" si="9"/>
        <v>Elk Grove 2015</v>
      </c>
      <c r="E621" s="103">
        <v>2035</v>
      </c>
      <c r="F621" s="101">
        <v>0</v>
      </c>
      <c r="G621" s="103">
        <v>0</v>
      </c>
      <c r="H621" s="103">
        <v>0</v>
      </c>
      <c r="I621" s="102"/>
      <c r="J621" s="103">
        <v>1427</v>
      </c>
      <c r="K621" s="101">
        <v>0</v>
      </c>
      <c r="L621" s="103">
        <v>0</v>
      </c>
      <c r="M621" s="103">
        <v>0</v>
      </c>
      <c r="N621" s="102"/>
      <c r="O621" s="103">
        <v>1377</v>
      </c>
      <c r="P621" s="103">
        <v>23</v>
      </c>
      <c r="Q621" s="102"/>
      <c r="R621" s="103">
        <v>2563</v>
      </c>
      <c r="S621" s="103">
        <v>616</v>
      </c>
      <c r="T621" s="102">
        <v>0</v>
      </c>
      <c r="U621" s="103">
        <v>7402</v>
      </c>
      <c r="V621" s="103">
        <v>639</v>
      </c>
    </row>
    <row r="622" spans="1:22" x14ac:dyDescent="0.25">
      <c r="A622" s="104" t="s">
        <v>931</v>
      </c>
      <c r="B622" s="20" t="str">
        <f>VLOOKUP(A622,'Planning Periods'!$E$2:$N$540,10,FALSE)</f>
        <v>10/31/2013 - 10/31/2021</v>
      </c>
      <c r="C622" s="103">
        <v>2016</v>
      </c>
      <c r="D622" s="103" t="str">
        <f t="shared" si="9"/>
        <v>Elk Grove 2016</v>
      </c>
      <c r="E622" s="103">
        <v>2035</v>
      </c>
      <c r="F622" s="101">
        <v>0</v>
      </c>
      <c r="G622" s="103">
        <v>0</v>
      </c>
      <c r="H622" s="103">
        <v>0</v>
      </c>
      <c r="I622" s="102"/>
      <c r="J622" s="103">
        <v>1427</v>
      </c>
      <c r="K622" s="101">
        <v>0</v>
      </c>
      <c r="L622" s="103">
        <v>0</v>
      </c>
      <c r="M622" s="103">
        <v>0</v>
      </c>
      <c r="N622" s="102"/>
      <c r="O622" s="103">
        <v>1377</v>
      </c>
      <c r="P622" s="103">
        <v>1</v>
      </c>
      <c r="Q622" s="102"/>
      <c r="R622" s="103">
        <v>2563</v>
      </c>
      <c r="S622" s="103">
        <v>453</v>
      </c>
      <c r="T622" s="102">
        <v>0</v>
      </c>
      <c r="U622" s="103">
        <v>7402</v>
      </c>
      <c r="V622" s="103">
        <v>454</v>
      </c>
    </row>
    <row r="623" spans="1:22" x14ac:dyDescent="0.25">
      <c r="A623" s="104" t="s">
        <v>931</v>
      </c>
      <c r="B623" s="20" t="str">
        <f>VLOOKUP(A623,'Planning Periods'!$E$2:$N$540,10,FALSE)</f>
        <v>10/31/2013 - 10/31/2021</v>
      </c>
      <c r="C623" s="103">
        <v>2017</v>
      </c>
      <c r="D623" s="103" t="str">
        <f t="shared" si="9"/>
        <v>Elk Grove 2017</v>
      </c>
      <c r="E623" s="103">
        <v>2035</v>
      </c>
      <c r="F623" s="101">
        <v>35</v>
      </c>
      <c r="G623" s="103">
        <v>35</v>
      </c>
      <c r="H623" s="103">
        <v>0</v>
      </c>
      <c r="I623" s="102"/>
      <c r="J623" s="103">
        <v>1427</v>
      </c>
      <c r="K623" s="101">
        <v>62</v>
      </c>
      <c r="L623" s="103">
        <v>62</v>
      </c>
      <c r="M623" s="103">
        <v>0</v>
      </c>
      <c r="N623" s="102"/>
      <c r="O623" s="103">
        <v>1377</v>
      </c>
      <c r="P623" s="103">
        <v>0</v>
      </c>
      <c r="Q623" s="102"/>
      <c r="R623" s="103">
        <v>2563</v>
      </c>
      <c r="S623" s="103">
        <v>433</v>
      </c>
      <c r="T623" s="102">
        <v>0</v>
      </c>
      <c r="U623" s="103">
        <v>7402</v>
      </c>
      <c r="V623" s="103">
        <v>530</v>
      </c>
    </row>
    <row r="624" spans="1:22" x14ac:dyDescent="0.25">
      <c r="A624" s="104" t="s">
        <v>1235</v>
      </c>
      <c r="B624" s="20" t="str">
        <f>VLOOKUP(A624,'Planning Periods'!$E$2:$N$540,10,FALSE)</f>
        <v>01/31/2015 - 01/31/2023</v>
      </c>
      <c r="C624" s="103">
        <v>2014</v>
      </c>
      <c r="D624" s="103" t="str">
        <f t="shared" si="9"/>
        <v>Emeryville 2014</v>
      </c>
      <c r="E624" s="103" t="s">
        <v>1539</v>
      </c>
      <c r="F624" s="101" t="s">
        <v>1539</v>
      </c>
      <c r="G624" s="103" t="s">
        <v>1539</v>
      </c>
      <c r="H624" s="103" t="s">
        <v>1539</v>
      </c>
      <c r="I624" s="102"/>
      <c r="J624" s="103" t="s">
        <v>1539</v>
      </c>
      <c r="K624" s="101" t="s">
        <v>1539</v>
      </c>
      <c r="L624" s="103" t="s">
        <v>1539</v>
      </c>
      <c r="M624" s="103" t="s">
        <v>1539</v>
      </c>
      <c r="N624" s="102"/>
      <c r="O624" s="103" t="s">
        <v>1539</v>
      </c>
      <c r="P624" s="103" t="s">
        <v>1539</v>
      </c>
      <c r="Q624" s="102"/>
      <c r="R624" s="103" t="s">
        <v>1539</v>
      </c>
      <c r="S624" s="103" t="s">
        <v>1539</v>
      </c>
      <c r="T624" s="102" t="s">
        <v>1539</v>
      </c>
      <c r="U624" s="103" t="s">
        <v>1539</v>
      </c>
      <c r="V624" s="103" t="s">
        <v>1539</v>
      </c>
    </row>
    <row r="625" spans="1:22" x14ac:dyDescent="0.25">
      <c r="A625" s="104" t="s">
        <v>1235</v>
      </c>
      <c r="B625" s="20" t="str">
        <f>VLOOKUP(A625,'Planning Periods'!$E$2:$N$540,10,FALSE)</f>
        <v>01/31/2015 - 01/31/2023</v>
      </c>
      <c r="C625" s="103">
        <v>2015</v>
      </c>
      <c r="D625" s="103" t="str">
        <f t="shared" si="9"/>
        <v>Emeryville 2015</v>
      </c>
      <c r="E625" s="103">
        <v>276</v>
      </c>
      <c r="F625" s="101">
        <v>5</v>
      </c>
      <c r="G625" s="103">
        <v>5</v>
      </c>
      <c r="H625" s="103">
        <v>0</v>
      </c>
      <c r="I625" s="102"/>
      <c r="J625" s="103">
        <v>211</v>
      </c>
      <c r="K625" s="101">
        <v>0</v>
      </c>
      <c r="L625" s="103">
        <v>0</v>
      </c>
      <c r="M625" s="103">
        <v>0</v>
      </c>
      <c r="N625" s="102"/>
      <c r="O625" s="103">
        <v>259</v>
      </c>
      <c r="P625" s="103">
        <v>7</v>
      </c>
      <c r="Q625" s="102"/>
      <c r="R625" s="103">
        <v>752</v>
      </c>
      <c r="S625" s="103">
        <v>178</v>
      </c>
      <c r="T625" s="102">
        <v>0</v>
      </c>
      <c r="U625" s="103">
        <v>1498</v>
      </c>
      <c r="V625" s="103">
        <v>190</v>
      </c>
    </row>
    <row r="626" spans="1:22" x14ac:dyDescent="0.25">
      <c r="A626" s="104" t="s">
        <v>1235</v>
      </c>
      <c r="B626" s="20" t="str">
        <f>VLOOKUP(A626,'Planning Periods'!$E$2:$N$540,10,FALSE)</f>
        <v>01/31/2015 - 01/31/2023</v>
      </c>
      <c r="C626" s="103">
        <v>2016</v>
      </c>
      <c r="D626" s="103" t="str">
        <f t="shared" si="9"/>
        <v>Emeryville 2016</v>
      </c>
      <c r="E626" s="103">
        <v>276</v>
      </c>
      <c r="F626" s="101">
        <v>0</v>
      </c>
      <c r="G626" s="103">
        <v>0</v>
      </c>
      <c r="H626" s="103">
        <v>0</v>
      </c>
      <c r="I626" s="102"/>
      <c r="J626" s="103">
        <v>211</v>
      </c>
      <c r="K626" s="101">
        <v>0</v>
      </c>
      <c r="L626" s="103">
        <v>0</v>
      </c>
      <c r="M626" s="103">
        <v>0</v>
      </c>
      <c r="N626" s="102"/>
      <c r="O626" s="103">
        <v>259</v>
      </c>
      <c r="P626" s="103">
        <v>0</v>
      </c>
      <c r="Q626" s="102"/>
      <c r="R626" s="103">
        <v>752</v>
      </c>
      <c r="S626" s="103">
        <v>1</v>
      </c>
      <c r="T626" s="102">
        <v>0</v>
      </c>
      <c r="U626" s="103">
        <v>1498</v>
      </c>
      <c r="V626" s="103">
        <v>1</v>
      </c>
    </row>
    <row r="627" spans="1:22" x14ac:dyDescent="0.25">
      <c r="A627" s="104" t="s">
        <v>1235</v>
      </c>
      <c r="B627" s="20" t="str">
        <f>VLOOKUP(A627,'Planning Periods'!$E$2:$N$540,10,FALSE)</f>
        <v>01/31/2015 - 01/31/2023</v>
      </c>
      <c r="C627" s="103">
        <v>2017</v>
      </c>
      <c r="D627" s="103" t="str">
        <f t="shared" si="9"/>
        <v>Emeryville 2017</v>
      </c>
      <c r="E627" s="103">
        <v>276</v>
      </c>
      <c r="F627" s="101">
        <v>81</v>
      </c>
      <c r="G627" s="103">
        <v>81</v>
      </c>
      <c r="H627" s="103">
        <v>0</v>
      </c>
      <c r="I627" s="102"/>
      <c r="J627" s="103">
        <v>211</v>
      </c>
      <c r="K627" s="101">
        <v>16</v>
      </c>
      <c r="L627" s="103">
        <v>16</v>
      </c>
      <c r="M627" s="103">
        <v>0</v>
      </c>
      <c r="N627" s="102"/>
      <c r="O627" s="103">
        <v>259</v>
      </c>
      <c r="P627" s="103">
        <v>14</v>
      </c>
      <c r="Q627" s="102"/>
      <c r="R627" s="103">
        <v>752</v>
      </c>
      <c r="S627" s="103">
        <v>201</v>
      </c>
      <c r="T627" s="102">
        <v>0</v>
      </c>
      <c r="U627" s="103">
        <v>1498</v>
      </c>
      <c r="V627" s="103">
        <v>312</v>
      </c>
    </row>
    <row r="628" spans="1:22" x14ac:dyDescent="0.25">
      <c r="A628" s="104" t="s">
        <v>894</v>
      </c>
      <c r="B628" s="20" t="str">
        <f>VLOOKUP(A628,'Planning Periods'!$E$2:$N$540,10,FALSE)</f>
        <v>04/30/2013 - 04/30/2021</v>
      </c>
      <c r="C628" s="103">
        <v>2013</v>
      </c>
      <c r="D628" s="103" t="str">
        <f t="shared" si="9"/>
        <v>Encinitas 2013</v>
      </c>
      <c r="E628" s="103">
        <v>587</v>
      </c>
      <c r="F628" s="101">
        <v>32</v>
      </c>
      <c r="G628" s="103">
        <v>31</v>
      </c>
      <c r="H628" s="103">
        <v>1</v>
      </c>
      <c r="I628" s="102"/>
      <c r="J628" s="103">
        <v>446</v>
      </c>
      <c r="K628" s="101">
        <v>10</v>
      </c>
      <c r="L628" s="103">
        <v>9</v>
      </c>
      <c r="M628" s="103">
        <v>1</v>
      </c>
      <c r="N628" s="102"/>
      <c r="O628" s="103">
        <v>413</v>
      </c>
      <c r="P628" s="103">
        <v>0</v>
      </c>
      <c r="Q628" s="102"/>
      <c r="R628" s="103">
        <v>907</v>
      </c>
      <c r="S628" s="103">
        <v>283</v>
      </c>
      <c r="T628" s="102">
        <v>1</v>
      </c>
      <c r="U628" s="103">
        <v>2353</v>
      </c>
      <c r="V628" s="103">
        <v>325</v>
      </c>
    </row>
    <row r="629" spans="1:22" x14ac:dyDescent="0.25">
      <c r="A629" s="104" t="s">
        <v>894</v>
      </c>
      <c r="B629" s="20" t="str">
        <f>VLOOKUP(A629,'Planning Periods'!$E$2:$N$540,10,FALSE)</f>
        <v>04/30/2013 - 04/30/2021</v>
      </c>
      <c r="C629" s="103">
        <v>2014</v>
      </c>
      <c r="D629" s="103" t="str">
        <f t="shared" si="9"/>
        <v>Encinitas 2014</v>
      </c>
      <c r="E629" s="103">
        <v>587</v>
      </c>
      <c r="F629" s="101">
        <v>1</v>
      </c>
      <c r="G629" s="103">
        <v>1</v>
      </c>
      <c r="H629" s="103">
        <v>0</v>
      </c>
      <c r="I629" s="102"/>
      <c r="J629" s="103">
        <v>446</v>
      </c>
      <c r="K629" s="101">
        <v>8</v>
      </c>
      <c r="L629" s="103">
        <v>8</v>
      </c>
      <c r="M629" s="103">
        <v>0</v>
      </c>
      <c r="N629" s="102"/>
      <c r="O629" s="103">
        <v>413</v>
      </c>
      <c r="P629" s="103">
        <v>3</v>
      </c>
      <c r="Q629" s="102"/>
      <c r="R629" s="103">
        <v>907</v>
      </c>
      <c r="S629" s="103">
        <v>150</v>
      </c>
      <c r="T629" s="102">
        <v>0</v>
      </c>
      <c r="U629" s="103">
        <v>2353</v>
      </c>
      <c r="V629" s="103">
        <v>162</v>
      </c>
    </row>
    <row r="630" spans="1:22" x14ac:dyDescent="0.25">
      <c r="A630" s="104" t="s">
        <v>894</v>
      </c>
      <c r="B630" s="20" t="str">
        <f>VLOOKUP(A630,'Planning Periods'!$E$2:$N$540,10,FALSE)</f>
        <v>04/30/2013 - 04/30/2021</v>
      </c>
      <c r="C630" s="103">
        <v>2015</v>
      </c>
      <c r="D630" s="103" t="str">
        <f t="shared" si="9"/>
        <v>Encinitas 2015</v>
      </c>
      <c r="E630" s="103">
        <v>587</v>
      </c>
      <c r="F630" s="101">
        <v>0</v>
      </c>
      <c r="G630" s="103">
        <v>0</v>
      </c>
      <c r="H630" s="103">
        <v>0</v>
      </c>
      <c r="I630" s="102"/>
      <c r="J630" s="103">
        <v>446</v>
      </c>
      <c r="K630" s="101">
        <v>3</v>
      </c>
      <c r="L630" s="103">
        <v>3</v>
      </c>
      <c r="M630" s="103">
        <v>0</v>
      </c>
      <c r="N630" s="102"/>
      <c r="O630" s="103">
        <v>413</v>
      </c>
      <c r="P630" s="103">
        <v>0</v>
      </c>
      <c r="Q630" s="102"/>
      <c r="R630" s="103">
        <v>907</v>
      </c>
      <c r="S630" s="103">
        <v>155</v>
      </c>
      <c r="T630" s="102">
        <v>0</v>
      </c>
      <c r="U630" s="103">
        <v>2353</v>
      </c>
      <c r="V630" s="103">
        <v>158</v>
      </c>
    </row>
    <row r="631" spans="1:22" x14ac:dyDescent="0.25">
      <c r="A631" s="104" t="s">
        <v>894</v>
      </c>
      <c r="B631" s="20" t="str">
        <f>VLOOKUP(A631,'Planning Periods'!$E$2:$N$540,10,FALSE)</f>
        <v>04/30/2013 - 04/30/2021</v>
      </c>
      <c r="C631" s="103">
        <v>2016</v>
      </c>
      <c r="D631" s="103" t="str">
        <f t="shared" si="9"/>
        <v>Encinitas 2016</v>
      </c>
      <c r="E631" s="103">
        <v>587</v>
      </c>
      <c r="F631" s="101">
        <v>0</v>
      </c>
      <c r="G631" s="103">
        <v>0</v>
      </c>
      <c r="H631" s="103">
        <v>0</v>
      </c>
      <c r="I631" s="102"/>
      <c r="J631" s="103">
        <v>446</v>
      </c>
      <c r="K631" s="101">
        <v>2</v>
      </c>
      <c r="L631" s="103">
        <v>2</v>
      </c>
      <c r="M631" s="103">
        <v>0</v>
      </c>
      <c r="N631" s="102"/>
      <c r="O631" s="103">
        <v>413</v>
      </c>
      <c r="P631" s="103">
        <v>1</v>
      </c>
      <c r="Q631" s="102"/>
      <c r="R631" s="103">
        <v>907</v>
      </c>
      <c r="S631" s="103">
        <v>87</v>
      </c>
      <c r="T631" s="102">
        <v>0</v>
      </c>
      <c r="U631" s="103">
        <v>2353</v>
      </c>
      <c r="V631" s="103">
        <v>90</v>
      </c>
    </row>
    <row r="632" spans="1:22" x14ac:dyDescent="0.25">
      <c r="A632" s="104" t="s">
        <v>894</v>
      </c>
      <c r="B632" s="20" t="str">
        <f>VLOOKUP(A632,'Planning Periods'!$E$2:$N$540,10,FALSE)</f>
        <v>04/30/2013 - 04/30/2021</v>
      </c>
      <c r="C632" s="103">
        <v>2017</v>
      </c>
      <c r="D632" s="103" t="str">
        <f t="shared" si="9"/>
        <v>Encinitas 2017</v>
      </c>
      <c r="E632" s="103">
        <v>587</v>
      </c>
      <c r="F632" s="101">
        <v>4</v>
      </c>
      <c r="G632" s="103">
        <v>4</v>
      </c>
      <c r="H632" s="103">
        <v>0</v>
      </c>
      <c r="I632" s="102"/>
      <c r="J632" s="103">
        <v>446</v>
      </c>
      <c r="K632" s="101">
        <v>1</v>
      </c>
      <c r="L632" s="103">
        <v>1</v>
      </c>
      <c r="M632" s="103">
        <v>0</v>
      </c>
      <c r="N632" s="102"/>
      <c r="O632" s="103">
        <v>413</v>
      </c>
      <c r="P632" s="103">
        <v>0</v>
      </c>
      <c r="Q632" s="102"/>
      <c r="R632" s="103">
        <v>907</v>
      </c>
      <c r="S632" s="103">
        <v>109</v>
      </c>
      <c r="T632" s="102">
        <v>0</v>
      </c>
      <c r="U632" s="103">
        <v>2353</v>
      </c>
      <c r="V632" s="103">
        <v>114</v>
      </c>
    </row>
    <row r="633" spans="1:22" x14ac:dyDescent="0.25">
      <c r="A633" t="s">
        <v>881</v>
      </c>
      <c r="B633" s="20" t="str">
        <f>VLOOKUP(A633,'Planning Periods'!$E$2:$N$540,10,FALSE)</f>
        <v>12/31/2015 - 12/31/2023</v>
      </c>
      <c r="C633" s="103">
        <v>2014</v>
      </c>
      <c r="D633" s="103" t="str">
        <f t="shared" si="9"/>
        <v>Escalon 2014</v>
      </c>
      <c r="E633" s="101" t="s">
        <v>1539</v>
      </c>
      <c r="F633" s="101" t="s">
        <v>1539</v>
      </c>
      <c r="G633" s="101" t="s">
        <v>1539</v>
      </c>
      <c r="H633" s="101" t="s">
        <v>1539</v>
      </c>
      <c r="I633" s="101">
        <v>0</v>
      </c>
      <c r="J633" s="101" t="s">
        <v>1539</v>
      </c>
      <c r="K633" s="101" t="s">
        <v>1539</v>
      </c>
      <c r="L633" s="101" t="s">
        <v>1539</v>
      </c>
      <c r="M633" s="101" t="s">
        <v>1539</v>
      </c>
      <c r="N633" s="101">
        <v>0</v>
      </c>
      <c r="O633" s="101" t="s">
        <v>1539</v>
      </c>
      <c r="P633" s="101" t="s">
        <v>1539</v>
      </c>
      <c r="Q633" s="101"/>
      <c r="R633" s="101" t="s">
        <v>1539</v>
      </c>
      <c r="S633" s="101" t="s">
        <v>1539</v>
      </c>
      <c r="T633" s="101" t="s">
        <v>1539</v>
      </c>
      <c r="U633" s="101" t="s">
        <v>1539</v>
      </c>
      <c r="V633" s="101" t="s">
        <v>1539</v>
      </c>
    </row>
    <row r="634" spans="1:22" x14ac:dyDescent="0.25">
      <c r="A634" t="s">
        <v>881</v>
      </c>
      <c r="B634" s="20" t="str">
        <f>VLOOKUP(A634,'Planning Periods'!$E$2:$N$540,10,FALSE)</f>
        <v>12/31/2015 - 12/31/2023</v>
      </c>
      <c r="C634" s="103">
        <v>2015</v>
      </c>
      <c r="D634" s="103" t="str">
        <f t="shared" si="9"/>
        <v>Escalon 2015</v>
      </c>
      <c r="E634" t="s">
        <v>1539</v>
      </c>
      <c r="F634" t="s">
        <v>1539</v>
      </c>
      <c r="G634" t="s">
        <v>1539</v>
      </c>
      <c r="H634" t="s">
        <v>1539</v>
      </c>
      <c r="J634" t="s">
        <v>1539</v>
      </c>
      <c r="K634" t="s">
        <v>1539</v>
      </c>
      <c r="L634" t="s">
        <v>1539</v>
      </c>
      <c r="M634" t="s">
        <v>1539</v>
      </c>
      <c r="O634" t="s">
        <v>1539</v>
      </c>
      <c r="P634" t="s">
        <v>1539</v>
      </c>
      <c r="R634" t="s">
        <v>1539</v>
      </c>
      <c r="S634" t="s">
        <v>1539</v>
      </c>
      <c r="T634" t="s">
        <v>1539</v>
      </c>
      <c r="U634" t="s">
        <v>1539</v>
      </c>
      <c r="V634" t="s">
        <v>1539</v>
      </c>
    </row>
    <row r="635" spans="1:22" x14ac:dyDescent="0.25">
      <c r="A635" t="s">
        <v>881</v>
      </c>
      <c r="B635" s="20" t="str">
        <f>VLOOKUP(A635,'Planning Periods'!$E$2:$N$540,10,FALSE)</f>
        <v>12/31/2015 - 12/31/2023</v>
      </c>
      <c r="C635" s="103">
        <v>2016</v>
      </c>
      <c r="D635" s="103" t="str">
        <f t="shared" si="9"/>
        <v>Escalon 2016</v>
      </c>
      <c r="E635" t="s">
        <v>1539</v>
      </c>
      <c r="F635" t="s">
        <v>1539</v>
      </c>
      <c r="G635" t="s">
        <v>1539</v>
      </c>
      <c r="H635" t="s">
        <v>1539</v>
      </c>
      <c r="J635" t="s">
        <v>1539</v>
      </c>
      <c r="K635" t="s">
        <v>1539</v>
      </c>
      <c r="L635" t="s">
        <v>1539</v>
      </c>
      <c r="M635" t="s">
        <v>1539</v>
      </c>
      <c r="O635" t="s">
        <v>1539</v>
      </c>
      <c r="P635" t="s">
        <v>1539</v>
      </c>
      <c r="R635" t="s">
        <v>1539</v>
      </c>
      <c r="S635" t="s">
        <v>1539</v>
      </c>
      <c r="T635" t="s">
        <v>1539</v>
      </c>
      <c r="U635" t="s">
        <v>1539</v>
      </c>
      <c r="V635" t="s">
        <v>1539</v>
      </c>
    </row>
    <row r="636" spans="1:22" x14ac:dyDescent="0.25">
      <c r="A636" t="s">
        <v>881</v>
      </c>
      <c r="B636" s="20" t="str">
        <f>VLOOKUP(A636,'Planning Periods'!$E$2:$N$540,10,FALSE)</f>
        <v>12/31/2015 - 12/31/2023</v>
      </c>
      <c r="C636" s="103">
        <v>2017</v>
      </c>
      <c r="D636" s="103" t="str">
        <f t="shared" si="9"/>
        <v>Escalon 2017</v>
      </c>
      <c r="E636" t="s">
        <v>1539</v>
      </c>
      <c r="F636" t="s">
        <v>1539</v>
      </c>
      <c r="G636" t="s">
        <v>1539</v>
      </c>
      <c r="H636" t="s">
        <v>1539</v>
      </c>
      <c r="J636" t="s">
        <v>1539</v>
      </c>
      <c r="K636" t="s">
        <v>1539</v>
      </c>
      <c r="L636" t="s">
        <v>1539</v>
      </c>
      <c r="M636" t="s">
        <v>1539</v>
      </c>
      <c r="O636" t="s">
        <v>1539</v>
      </c>
      <c r="P636" t="s">
        <v>1539</v>
      </c>
      <c r="R636" t="s">
        <v>1539</v>
      </c>
      <c r="S636" t="s">
        <v>1539</v>
      </c>
      <c r="T636" t="s">
        <v>1539</v>
      </c>
      <c r="U636" t="s">
        <v>1539</v>
      </c>
      <c r="V636" t="s">
        <v>1539</v>
      </c>
    </row>
    <row r="637" spans="1:22" x14ac:dyDescent="0.25">
      <c r="A637" s="104" t="s">
        <v>893</v>
      </c>
      <c r="B637" s="20" t="str">
        <f>VLOOKUP(A637,'Planning Periods'!$E$2:$N$540,10,FALSE)</f>
        <v>04/30/2013 - 04/30/2021</v>
      </c>
      <c r="C637" s="103">
        <v>2013</v>
      </c>
      <c r="D637" s="103" t="str">
        <f t="shared" si="9"/>
        <v>Escondido 2013</v>
      </c>
      <c r="E637" s="103">
        <v>1042</v>
      </c>
      <c r="F637" s="101">
        <v>46</v>
      </c>
      <c r="G637" s="103">
        <v>46</v>
      </c>
      <c r="H637" s="103">
        <v>0</v>
      </c>
      <c r="I637" s="102"/>
      <c r="J637" s="103">
        <v>791</v>
      </c>
      <c r="K637" s="101">
        <v>44</v>
      </c>
      <c r="L637" s="103">
        <v>44</v>
      </c>
      <c r="M637" s="103">
        <v>0</v>
      </c>
      <c r="N637" s="102"/>
      <c r="O637" s="103">
        <v>733</v>
      </c>
      <c r="P637" s="103">
        <v>7</v>
      </c>
      <c r="Q637" s="102"/>
      <c r="R637" s="103">
        <v>1609</v>
      </c>
      <c r="S637" s="103">
        <v>497</v>
      </c>
      <c r="T637" s="102">
        <v>0</v>
      </c>
      <c r="U637" s="103">
        <v>4175</v>
      </c>
      <c r="V637" s="103">
        <v>594</v>
      </c>
    </row>
    <row r="638" spans="1:22" x14ac:dyDescent="0.25">
      <c r="A638" s="104" t="s">
        <v>893</v>
      </c>
      <c r="B638" s="20" t="str">
        <f>VLOOKUP(A638,'Planning Periods'!$E$2:$N$540,10,FALSE)</f>
        <v>04/30/2013 - 04/30/2021</v>
      </c>
      <c r="C638" s="103">
        <v>2014</v>
      </c>
      <c r="D638" s="103" t="str">
        <f t="shared" si="9"/>
        <v>Escondido 2014</v>
      </c>
      <c r="E638" s="103">
        <v>1042</v>
      </c>
      <c r="F638" s="101">
        <v>0</v>
      </c>
      <c r="G638" s="103">
        <v>0</v>
      </c>
      <c r="H638" s="103">
        <v>0</v>
      </c>
      <c r="I638" s="102"/>
      <c r="J638" s="103">
        <v>791</v>
      </c>
      <c r="K638" s="101">
        <v>0</v>
      </c>
      <c r="L638" s="103">
        <v>0</v>
      </c>
      <c r="M638" s="103">
        <v>0</v>
      </c>
      <c r="N638" s="102"/>
      <c r="O638" s="103">
        <v>733</v>
      </c>
      <c r="P638" s="103">
        <v>0</v>
      </c>
      <c r="Q638" s="102"/>
      <c r="R638" s="103">
        <v>1609</v>
      </c>
      <c r="S638" s="103">
        <v>56</v>
      </c>
      <c r="T638" s="102">
        <v>0</v>
      </c>
      <c r="U638" s="103">
        <v>4175</v>
      </c>
      <c r="V638" s="103">
        <v>56</v>
      </c>
    </row>
    <row r="639" spans="1:22" x14ac:dyDescent="0.25">
      <c r="A639" s="104" t="s">
        <v>893</v>
      </c>
      <c r="B639" s="20" t="str">
        <f>VLOOKUP(A639,'Planning Periods'!$E$2:$N$540,10,FALSE)</f>
        <v>04/30/2013 - 04/30/2021</v>
      </c>
      <c r="C639" s="103">
        <v>2015</v>
      </c>
      <c r="D639" s="103" t="str">
        <f t="shared" si="9"/>
        <v>Escondido 2015</v>
      </c>
      <c r="E639" s="103">
        <v>1042</v>
      </c>
      <c r="F639" s="101">
        <v>0</v>
      </c>
      <c r="G639" s="103">
        <v>0</v>
      </c>
      <c r="H639" s="103">
        <v>0</v>
      </c>
      <c r="I639" s="102"/>
      <c r="J639" s="103">
        <v>791</v>
      </c>
      <c r="K639" s="101">
        <v>11</v>
      </c>
      <c r="L639" s="103">
        <v>11</v>
      </c>
      <c r="M639" s="103">
        <v>0</v>
      </c>
      <c r="N639" s="102"/>
      <c r="O639" s="103">
        <v>733</v>
      </c>
      <c r="P639" s="103">
        <v>0</v>
      </c>
      <c r="Q639" s="102"/>
      <c r="R639" s="103">
        <v>1609</v>
      </c>
      <c r="S639" s="103">
        <v>7</v>
      </c>
      <c r="T639" s="102">
        <v>0</v>
      </c>
      <c r="U639" s="103">
        <v>4175</v>
      </c>
      <c r="V639" s="103">
        <v>18</v>
      </c>
    </row>
    <row r="640" spans="1:22" x14ac:dyDescent="0.25">
      <c r="A640" s="104" t="s">
        <v>893</v>
      </c>
      <c r="B640" s="20" t="str">
        <f>VLOOKUP(A640,'Planning Periods'!$E$2:$N$540,10,FALSE)</f>
        <v>04/30/2013 - 04/30/2021</v>
      </c>
      <c r="C640" s="103">
        <v>2016</v>
      </c>
      <c r="D640" s="103" t="str">
        <f t="shared" si="9"/>
        <v>Escondido 2016</v>
      </c>
      <c r="E640" s="103">
        <v>1042</v>
      </c>
      <c r="F640" s="101">
        <v>0</v>
      </c>
      <c r="G640" s="103">
        <v>0</v>
      </c>
      <c r="H640" s="103">
        <v>0</v>
      </c>
      <c r="I640" s="102"/>
      <c r="J640" s="103">
        <v>791</v>
      </c>
      <c r="K640" s="101">
        <v>0</v>
      </c>
      <c r="L640" s="103">
        <v>0</v>
      </c>
      <c r="M640" s="103">
        <v>0</v>
      </c>
      <c r="N640" s="102"/>
      <c r="O640" s="103">
        <v>733</v>
      </c>
      <c r="P640" s="103">
        <v>1</v>
      </c>
      <c r="Q640" s="102"/>
      <c r="R640" s="103">
        <v>1609</v>
      </c>
      <c r="S640" s="103">
        <v>163</v>
      </c>
      <c r="T640" s="102">
        <v>0</v>
      </c>
      <c r="U640" s="103">
        <v>4175</v>
      </c>
      <c r="V640" s="103">
        <v>164</v>
      </c>
    </row>
    <row r="641" spans="1:22" x14ac:dyDescent="0.25">
      <c r="A641" s="104" t="s">
        <v>893</v>
      </c>
      <c r="B641" s="20" t="str">
        <f>VLOOKUP(A641,'Planning Periods'!$E$2:$N$540,10,FALSE)</f>
        <v>04/30/2013 - 04/30/2021</v>
      </c>
      <c r="C641" s="103">
        <v>2017</v>
      </c>
      <c r="D641" s="103" t="str">
        <f t="shared" si="9"/>
        <v>Escondido 2017</v>
      </c>
      <c r="E641" s="103">
        <v>1042</v>
      </c>
      <c r="F641" s="101">
        <v>46</v>
      </c>
      <c r="G641" s="103">
        <v>46</v>
      </c>
      <c r="H641" s="103">
        <v>0</v>
      </c>
      <c r="I641" s="102"/>
      <c r="J641" s="103">
        <v>791</v>
      </c>
      <c r="K641" s="101">
        <v>34</v>
      </c>
      <c r="L641" s="103">
        <v>34</v>
      </c>
      <c r="M641" s="103">
        <v>0</v>
      </c>
      <c r="N641" s="102"/>
      <c r="O641" s="103">
        <v>733</v>
      </c>
      <c r="P641" s="103">
        <v>5</v>
      </c>
      <c r="Q641" s="102"/>
      <c r="R641" s="103">
        <v>1609</v>
      </c>
      <c r="S641" s="103">
        <v>410</v>
      </c>
      <c r="T641" s="102">
        <v>0</v>
      </c>
      <c r="U641" s="103">
        <v>4175</v>
      </c>
      <c r="V641" s="103">
        <v>495</v>
      </c>
    </row>
    <row r="642" spans="1:22" x14ac:dyDescent="0.25">
      <c r="A642" s="104" t="s">
        <v>817</v>
      </c>
      <c r="B642" s="20" t="str">
        <f>VLOOKUP(A642,'Planning Periods'!$E$2:$N$540,10,FALSE)</f>
        <v>06/30/2014 - 06/30/2019</v>
      </c>
      <c r="C642" s="103">
        <v>2014</v>
      </c>
      <c r="D642" s="103" t="str">
        <f t="shared" si="9"/>
        <v>Etna 2014</v>
      </c>
      <c r="E642" s="103" t="s">
        <v>1539</v>
      </c>
      <c r="F642" s="101" t="s">
        <v>1539</v>
      </c>
      <c r="G642" s="103" t="s">
        <v>1539</v>
      </c>
      <c r="H642" s="103" t="s">
        <v>1539</v>
      </c>
      <c r="I642" s="102"/>
      <c r="J642" s="103" t="s">
        <v>1539</v>
      </c>
      <c r="K642" s="101" t="s">
        <v>1539</v>
      </c>
      <c r="L642" s="103" t="s">
        <v>1539</v>
      </c>
      <c r="M642" s="103" t="s">
        <v>1539</v>
      </c>
      <c r="N642" s="102"/>
      <c r="O642" s="103" t="s">
        <v>1539</v>
      </c>
      <c r="P642" s="103" t="s">
        <v>1539</v>
      </c>
      <c r="Q642" s="102"/>
      <c r="R642" s="103" t="s">
        <v>1539</v>
      </c>
      <c r="S642" s="103" t="s">
        <v>1539</v>
      </c>
      <c r="T642" s="102" t="s">
        <v>1539</v>
      </c>
      <c r="U642" s="103" t="s">
        <v>1539</v>
      </c>
      <c r="V642" s="103" t="s">
        <v>1539</v>
      </c>
    </row>
    <row r="643" spans="1:22" x14ac:dyDescent="0.25">
      <c r="A643" s="104" t="s">
        <v>817</v>
      </c>
      <c r="B643" s="20" t="str">
        <f>VLOOKUP(A643,'Planning Periods'!$E$2:$N$540,10,FALSE)</f>
        <v>06/30/2014 - 06/30/2019</v>
      </c>
      <c r="C643" s="103">
        <v>2015</v>
      </c>
      <c r="D643" s="103" t="str">
        <f t="shared" si="9"/>
        <v>Etna 2015</v>
      </c>
      <c r="E643" s="103" t="s">
        <v>1539</v>
      </c>
      <c r="F643" s="101" t="s">
        <v>1539</v>
      </c>
      <c r="G643" s="103" t="s">
        <v>1539</v>
      </c>
      <c r="H643" s="103" t="s">
        <v>1539</v>
      </c>
      <c r="I643" s="102"/>
      <c r="J643" s="103" t="s">
        <v>1539</v>
      </c>
      <c r="K643" s="101" t="s">
        <v>1539</v>
      </c>
      <c r="L643" s="103" t="s">
        <v>1539</v>
      </c>
      <c r="M643" s="103" t="s">
        <v>1539</v>
      </c>
      <c r="N643" s="102"/>
      <c r="O643" s="103" t="s">
        <v>1539</v>
      </c>
      <c r="P643" s="103" t="s">
        <v>1539</v>
      </c>
      <c r="Q643" s="102"/>
      <c r="R643" s="103" t="s">
        <v>1539</v>
      </c>
      <c r="S643" s="103" t="s">
        <v>1539</v>
      </c>
      <c r="T643" s="102" t="s">
        <v>1539</v>
      </c>
      <c r="U643" s="103" t="s">
        <v>1539</v>
      </c>
      <c r="V643" s="103" t="s">
        <v>1539</v>
      </c>
    </row>
    <row r="644" spans="1:22" x14ac:dyDescent="0.25">
      <c r="A644" s="104" t="s">
        <v>817</v>
      </c>
      <c r="B644" s="20" t="str">
        <f>VLOOKUP(A644,'Planning Periods'!$E$2:$N$540,10,FALSE)</f>
        <v>06/30/2014 - 06/30/2019</v>
      </c>
      <c r="C644" s="103">
        <v>2016</v>
      </c>
      <c r="D644" s="103" t="str">
        <f t="shared" si="9"/>
        <v>Etna 2016</v>
      </c>
      <c r="E644" s="103" t="s">
        <v>1539</v>
      </c>
      <c r="F644" s="101" t="s">
        <v>1539</v>
      </c>
      <c r="G644" s="103" t="s">
        <v>1539</v>
      </c>
      <c r="H644" s="103" t="s">
        <v>1539</v>
      </c>
      <c r="I644" s="102"/>
      <c r="J644" s="103" t="s">
        <v>1539</v>
      </c>
      <c r="K644" s="101" t="s">
        <v>1539</v>
      </c>
      <c r="L644" s="103" t="s">
        <v>1539</v>
      </c>
      <c r="M644" s="103" t="s">
        <v>1539</v>
      </c>
      <c r="N644" s="102"/>
      <c r="O644" s="103" t="s">
        <v>1539</v>
      </c>
      <c r="P644" s="103" t="s">
        <v>1539</v>
      </c>
      <c r="Q644" s="102"/>
      <c r="R644" s="103" t="s">
        <v>1539</v>
      </c>
      <c r="S644" s="103" t="s">
        <v>1539</v>
      </c>
      <c r="T644" s="102" t="s">
        <v>1539</v>
      </c>
      <c r="U644" s="103" t="s">
        <v>1539</v>
      </c>
      <c r="V644" s="103" t="s">
        <v>1539</v>
      </c>
    </row>
    <row r="645" spans="1:22" x14ac:dyDescent="0.25">
      <c r="A645" s="104" t="s">
        <v>817</v>
      </c>
      <c r="B645" s="20" t="str">
        <f>VLOOKUP(A645,'Planning Periods'!$E$2:$N$540,10,FALSE)</f>
        <v>06/30/2014 - 06/30/2019</v>
      </c>
      <c r="C645" s="103">
        <v>2017</v>
      </c>
      <c r="D645" s="103" t="str">
        <f t="shared" si="9"/>
        <v>Etna 2017</v>
      </c>
      <c r="E645" s="103">
        <v>3</v>
      </c>
      <c r="F645" s="101">
        <v>0</v>
      </c>
      <c r="G645" s="103">
        <v>0</v>
      </c>
      <c r="H645" s="103">
        <v>0</v>
      </c>
      <c r="I645" s="102"/>
      <c r="J645" s="103">
        <v>2</v>
      </c>
      <c r="K645" s="101">
        <v>0</v>
      </c>
      <c r="L645" s="103">
        <v>0</v>
      </c>
      <c r="M645" s="103">
        <v>0</v>
      </c>
      <c r="N645" s="102"/>
      <c r="O645" s="103">
        <v>2</v>
      </c>
      <c r="P645" s="103">
        <v>1</v>
      </c>
      <c r="Q645" s="102"/>
      <c r="R645" s="103">
        <v>3</v>
      </c>
      <c r="S645" s="103">
        <v>0</v>
      </c>
      <c r="T645" s="102">
        <v>0</v>
      </c>
      <c r="U645" s="103">
        <v>10</v>
      </c>
      <c r="V645" s="103">
        <v>1</v>
      </c>
    </row>
    <row r="646" spans="1:22" x14ac:dyDescent="0.25">
      <c r="A646" s="104" t="s">
        <v>1167</v>
      </c>
      <c r="B646" s="20" t="str">
        <f>VLOOKUP(A646,'Planning Periods'!$E$2:$N$540,10,FALSE)</f>
        <v>06/30/2014 - 06/30/2019</v>
      </c>
      <c r="C646" s="103">
        <v>2014</v>
      </c>
      <c r="D646" s="103" t="str">
        <f t="shared" si="9"/>
        <v>Eureka 2014</v>
      </c>
      <c r="E646" s="103">
        <v>145</v>
      </c>
      <c r="F646" s="101">
        <v>0</v>
      </c>
      <c r="G646" s="103">
        <v>0</v>
      </c>
      <c r="H646" s="103">
        <v>0</v>
      </c>
      <c r="I646" s="102"/>
      <c r="J646" s="103">
        <v>96</v>
      </c>
      <c r="K646" s="101">
        <v>0</v>
      </c>
      <c r="L646" s="103">
        <v>0</v>
      </c>
      <c r="M646" s="103">
        <v>0</v>
      </c>
      <c r="N646" s="102"/>
      <c r="O646" s="103">
        <v>104</v>
      </c>
      <c r="P646" s="103">
        <v>0</v>
      </c>
      <c r="Q646" s="102"/>
      <c r="R646" s="103">
        <v>264</v>
      </c>
      <c r="S646" s="103">
        <v>7</v>
      </c>
      <c r="T646" s="102">
        <v>0</v>
      </c>
      <c r="U646" s="103">
        <v>609</v>
      </c>
      <c r="V646" s="103">
        <v>7</v>
      </c>
    </row>
    <row r="647" spans="1:22" x14ac:dyDescent="0.25">
      <c r="A647" s="104" t="s">
        <v>1167</v>
      </c>
      <c r="B647" s="20" t="str">
        <f>VLOOKUP(A647,'Planning Periods'!$E$2:$N$540,10,FALSE)</f>
        <v>06/30/2014 - 06/30/2019</v>
      </c>
      <c r="C647" s="103">
        <v>2015</v>
      </c>
      <c r="D647" s="103" t="str">
        <f t="shared" si="9"/>
        <v>Eureka 2015</v>
      </c>
      <c r="E647" s="103">
        <v>145</v>
      </c>
      <c r="F647" s="101">
        <v>0</v>
      </c>
      <c r="G647" s="103">
        <v>0</v>
      </c>
      <c r="H647" s="103">
        <v>0</v>
      </c>
      <c r="I647" s="102"/>
      <c r="J647" s="103">
        <v>96</v>
      </c>
      <c r="K647" s="101">
        <v>55</v>
      </c>
      <c r="L647" s="103">
        <v>49</v>
      </c>
      <c r="M647" s="103">
        <v>6</v>
      </c>
      <c r="N647" s="102"/>
      <c r="O647" s="103">
        <v>104</v>
      </c>
      <c r="P647" s="103">
        <v>8</v>
      </c>
      <c r="Q647" s="102"/>
      <c r="R647" s="103">
        <v>264</v>
      </c>
      <c r="S647" s="103">
        <v>14</v>
      </c>
      <c r="T647" s="102">
        <v>6</v>
      </c>
      <c r="U647" s="103">
        <v>609</v>
      </c>
      <c r="V647" s="103">
        <v>77</v>
      </c>
    </row>
    <row r="648" spans="1:22" x14ac:dyDescent="0.25">
      <c r="A648" s="104" t="s">
        <v>1167</v>
      </c>
      <c r="B648" s="20" t="str">
        <f>VLOOKUP(A648,'Planning Periods'!$E$2:$N$540,10,FALSE)</f>
        <v>06/30/2014 - 06/30/2019</v>
      </c>
      <c r="C648" s="103">
        <v>2016</v>
      </c>
      <c r="D648" s="103" t="str">
        <f t="shared" si="9"/>
        <v>Eureka 2016</v>
      </c>
      <c r="E648" s="103">
        <v>145</v>
      </c>
      <c r="F648" s="101">
        <v>0</v>
      </c>
      <c r="G648" s="103">
        <v>0</v>
      </c>
      <c r="H648" s="103">
        <v>0</v>
      </c>
      <c r="I648" s="102"/>
      <c r="J648" s="103">
        <v>96</v>
      </c>
      <c r="K648" s="101">
        <v>0</v>
      </c>
      <c r="L648" s="103">
        <v>0</v>
      </c>
      <c r="M648" s="103">
        <v>0</v>
      </c>
      <c r="N648" s="102"/>
      <c r="O648" s="103">
        <v>104</v>
      </c>
      <c r="P648" s="103">
        <v>0</v>
      </c>
      <c r="Q648" s="102"/>
      <c r="R648" s="103">
        <v>264</v>
      </c>
      <c r="S648" s="103">
        <v>4</v>
      </c>
      <c r="T648" s="102">
        <v>0</v>
      </c>
      <c r="U648" s="103">
        <v>609</v>
      </c>
      <c r="V648" s="103">
        <v>4</v>
      </c>
    </row>
    <row r="649" spans="1:22" x14ac:dyDescent="0.25">
      <c r="A649" s="104" t="s">
        <v>1167</v>
      </c>
      <c r="B649" s="20" t="str">
        <f>VLOOKUP(A649,'Planning Periods'!$E$2:$N$540,10,FALSE)</f>
        <v>06/30/2014 - 06/30/2019</v>
      </c>
      <c r="C649" s="103">
        <v>2017</v>
      </c>
      <c r="D649" s="103" t="str">
        <f t="shared" si="9"/>
        <v>Eureka 2017</v>
      </c>
      <c r="E649" s="103">
        <v>145</v>
      </c>
      <c r="F649" s="101">
        <v>0</v>
      </c>
      <c r="G649" s="103">
        <v>0</v>
      </c>
      <c r="H649" s="103">
        <v>0</v>
      </c>
      <c r="I649" s="102"/>
      <c r="J649" s="103">
        <v>96</v>
      </c>
      <c r="K649" s="101">
        <v>0</v>
      </c>
      <c r="L649" s="103">
        <v>0</v>
      </c>
      <c r="M649" s="103">
        <v>0</v>
      </c>
      <c r="N649" s="102"/>
      <c r="O649" s="103">
        <v>104</v>
      </c>
      <c r="P649" s="103">
        <v>0</v>
      </c>
      <c r="Q649" s="102"/>
      <c r="R649" s="103">
        <v>264</v>
      </c>
      <c r="S649" s="103">
        <v>16</v>
      </c>
      <c r="T649" s="102">
        <v>0</v>
      </c>
      <c r="U649" s="103">
        <v>609</v>
      </c>
      <c r="V649" s="103">
        <v>16</v>
      </c>
    </row>
    <row r="650" spans="1:22" x14ac:dyDescent="0.25">
      <c r="A650" s="104" t="s">
        <v>776</v>
      </c>
      <c r="B650" s="20" t="str">
        <f>VLOOKUP(A650,'Planning Periods'!$E$2:$N$540,10,FALSE)</f>
        <v>12/31/2015 - 12/31/2023</v>
      </c>
      <c r="C650" s="103">
        <v>2014</v>
      </c>
      <c r="D650" s="103" t="str">
        <f t="shared" si="9"/>
        <v>Exeter 2014</v>
      </c>
      <c r="E650" s="103" t="s">
        <v>1539</v>
      </c>
      <c r="F650" s="101" t="s">
        <v>1539</v>
      </c>
      <c r="G650" s="103" t="s">
        <v>1539</v>
      </c>
      <c r="H650" s="103" t="s">
        <v>1539</v>
      </c>
      <c r="I650" s="102"/>
      <c r="J650" s="103" t="s">
        <v>1539</v>
      </c>
      <c r="K650" s="101" t="s">
        <v>1539</v>
      </c>
      <c r="L650" s="103" t="s">
        <v>1539</v>
      </c>
      <c r="M650" s="103" t="s">
        <v>1539</v>
      </c>
      <c r="N650" s="102"/>
      <c r="O650" s="103" t="s">
        <v>1539</v>
      </c>
      <c r="P650" s="103" t="s">
        <v>1539</v>
      </c>
      <c r="Q650" s="102"/>
      <c r="R650" s="103" t="s">
        <v>1539</v>
      </c>
      <c r="S650" s="103" t="s">
        <v>1539</v>
      </c>
      <c r="T650" s="102" t="s">
        <v>1539</v>
      </c>
      <c r="U650" s="103" t="s">
        <v>1539</v>
      </c>
      <c r="V650" s="103" t="s">
        <v>1539</v>
      </c>
    </row>
    <row r="651" spans="1:22" x14ac:dyDescent="0.25">
      <c r="A651" s="104" t="s">
        <v>776</v>
      </c>
      <c r="B651" s="20" t="str">
        <f>VLOOKUP(A651,'Planning Periods'!$E$2:$N$540,10,FALSE)</f>
        <v>12/31/2015 - 12/31/2023</v>
      </c>
      <c r="C651" s="103">
        <v>2015</v>
      </c>
      <c r="D651" s="103" t="str">
        <f t="shared" si="9"/>
        <v>Exeter 2015</v>
      </c>
      <c r="E651" s="103" t="s">
        <v>1539</v>
      </c>
      <c r="F651" s="101" t="s">
        <v>1539</v>
      </c>
      <c r="G651" s="103" t="s">
        <v>1539</v>
      </c>
      <c r="H651" s="103" t="s">
        <v>1539</v>
      </c>
      <c r="I651" s="102"/>
      <c r="J651" s="103" t="s">
        <v>1539</v>
      </c>
      <c r="K651" s="101" t="s">
        <v>1539</v>
      </c>
      <c r="L651" s="103" t="s">
        <v>1539</v>
      </c>
      <c r="M651" s="103" t="s">
        <v>1539</v>
      </c>
      <c r="N651" s="102"/>
      <c r="O651" s="103" t="s">
        <v>1539</v>
      </c>
      <c r="P651" s="103" t="s">
        <v>1539</v>
      </c>
      <c r="Q651" s="102"/>
      <c r="R651" s="103" t="s">
        <v>1539</v>
      </c>
      <c r="S651" s="103" t="s">
        <v>1539</v>
      </c>
      <c r="T651" s="102" t="s">
        <v>1539</v>
      </c>
      <c r="U651" s="103" t="s">
        <v>1539</v>
      </c>
      <c r="V651" s="103" t="s">
        <v>1539</v>
      </c>
    </row>
    <row r="652" spans="1:22" x14ac:dyDescent="0.25">
      <c r="A652" s="104" t="s">
        <v>776</v>
      </c>
      <c r="B652" s="20" t="str">
        <f>VLOOKUP(A652,'Planning Periods'!$E$2:$N$540,10,FALSE)</f>
        <v>12/31/2015 - 12/31/2023</v>
      </c>
      <c r="C652" s="103">
        <v>2016</v>
      </c>
      <c r="D652" s="103" t="str">
        <f t="shared" si="9"/>
        <v>Exeter 2016</v>
      </c>
      <c r="E652" s="103" t="s">
        <v>1539</v>
      </c>
      <c r="F652" s="101" t="s">
        <v>1539</v>
      </c>
      <c r="G652" s="103" t="s">
        <v>1539</v>
      </c>
      <c r="H652" s="103" t="s">
        <v>1539</v>
      </c>
      <c r="I652" s="102"/>
      <c r="J652" s="103" t="s">
        <v>1539</v>
      </c>
      <c r="K652" s="101" t="s">
        <v>1539</v>
      </c>
      <c r="L652" s="103" t="s">
        <v>1539</v>
      </c>
      <c r="M652" s="103" t="s">
        <v>1539</v>
      </c>
      <c r="N652" s="102"/>
      <c r="O652" s="103" t="s">
        <v>1539</v>
      </c>
      <c r="P652" s="103" t="s">
        <v>1539</v>
      </c>
      <c r="Q652" s="102"/>
      <c r="R652" s="103" t="s">
        <v>1539</v>
      </c>
      <c r="S652" s="103" t="s">
        <v>1539</v>
      </c>
      <c r="T652" s="102" t="s">
        <v>1539</v>
      </c>
      <c r="U652" s="103" t="s">
        <v>1539</v>
      </c>
      <c r="V652" s="103" t="s">
        <v>1539</v>
      </c>
    </row>
    <row r="653" spans="1:22" x14ac:dyDescent="0.25">
      <c r="A653" s="104" t="s">
        <v>776</v>
      </c>
      <c r="B653" s="20" t="str">
        <f>VLOOKUP(A653,'Planning Periods'!$E$2:$N$540,10,FALSE)</f>
        <v>12/31/2015 - 12/31/2023</v>
      </c>
      <c r="C653" s="103">
        <v>2017</v>
      </c>
      <c r="D653" s="103" t="str">
        <f t="shared" si="9"/>
        <v>Exeter 2017</v>
      </c>
      <c r="E653" s="103">
        <v>143</v>
      </c>
      <c r="F653" s="101">
        <v>0</v>
      </c>
      <c r="G653" s="103">
        <v>0</v>
      </c>
      <c r="H653" s="103">
        <v>0</v>
      </c>
      <c r="I653" s="102"/>
      <c r="J653" s="103">
        <v>125</v>
      </c>
      <c r="K653" s="101">
        <v>2</v>
      </c>
      <c r="L653" s="103">
        <v>0</v>
      </c>
      <c r="M653" s="103">
        <v>2</v>
      </c>
      <c r="N653" s="102"/>
      <c r="O653" s="103">
        <v>85</v>
      </c>
      <c r="P653" s="103">
        <v>2</v>
      </c>
      <c r="Q653" s="102"/>
      <c r="R653" s="103">
        <v>272</v>
      </c>
      <c r="S653" s="103">
        <v>6</v>
      </c>
      <c r="T653" s="102">
        <v>2</v>
      </c>
      <c r="U653" s="103">
        <v>625</v>
      </c>
      <c r="V653" s="103">
        <v>10</v>
      </c>
    </row>
    <row r="654" spans="1:22" x14ac:dyDescent="0.25">
      <c r="A654" s="104" t="s">
        <v>1316</v>
      </c>
      <c r="B654" s="20" t="str">
        <f>VLOOKUP(A654,'Planning Periods'!$E$2:$N$540,10,FALSE)</f>
        <v>01/31/2015 - 01/31/2023</v>
      </c>
      <c r="C654" s="103">
        <v>2014</v>
      </c>
      <c r="D654" s="103" t="str">
        <f t="shared" si="9"/>
        <v>Fairfax 2014</v>
      </c>
      <c r="E654" s="103" t="s">
        <v>1539</v>
      </c>
      <c r="F654" s="101" t="s">
        <v>1539</v>
      </c>
      <c r="G654" s="103" t="s">
        <v>1539</v>
      </c>
      <c r="H654" s="103" t="s">
        <v>1539</v>
      </c>
      <c r="I654" s="102"/>
      <c r="J654" s="103" t="s">
        <v>1539</v>
      </c>
      <c r="K654" s="101" t="s">
        <v>1539</v>
      </c>
      <c r="L654" s="103" t="s">
        <v>1539</v>
      </c>
      <c r="M654" s="103" t="s">
        <v>1539</v>
      </c>
      <c r="N654" s="102"/>
      <c r="O654" s="103" t="s">
        <v>1539</v>
      </c>
      <c r="P654" s="103" t="s">
        <v>1539</v>
      </c>
      <c r="Q654" s="102"/>
      <c r="R654" s="103" t="s">
        <v>1539</v>
      </c>
      <c r="S654" s="103" t="s">
        <v>1539</v>
      </c>
      <c r="T654" s="102" t="s">
        <v>1539</v>
      </c>
      <c r="U654" s="103" t="s">
        <v>1539</v>
      </c>
      <c r="V654" s="103" t="s">
        <v>1539</v>
      </c>
    </row>
    <row r="655" spans="1:22" x14ac:dyDescent="0.25">
      <c r="A655" s="104" t="s">
        <v>1316</v>
      </c>
      <c r="B655" s="20" t="str">
        <f>VLOOKUP(A655,'Planning Periods'!$E$2:$N$540,10,FALSE)</f>
        <v>01/31/2015 - 01/31/2023</v>
      </c>
      <c r="C655" s="103">
        <v>2015</v>
      </c>
      <c r="D655" s="103" t="str">
        <f t="shared" si="9"/>
        <v>Fairfax 2015</v>
      </c>
      <c r="E655" s="103">
        <v>16</v>
      </c>
      <c r="F655" s="101">
        <v>0</v>
      </c>
      <c r="G655" s="103">
        <v>0</v>
      </c>
      <c r="H655" s="103">
        <v>0</v>
      </c>
      <c r="I655" s="102"/>
      <c r="J655" s="103">
        <v>11</v>
      </c>
      <c r="K655" s="101">
        <v>0</v>
      </c>
      <c r="L655" s="103">
        <v>0</v>
      </c>
      <c r="M655" s="103">
        <v>0</v>
      </c>
      <c r="N655" s="102"/>
      <c r="O655" s="103">
        <v>11</v>
      </c>
      <c r="P655" s="103">
        <v>0</v>
      </c>
      <c r="Q655" s="102"/>
      <c r="R655" s="103">
        <v>23</v>
      </c>
      <c r="S655" s="103">
        <v>0</v>
      </c>
      <c r="T655" s="102">
        <v>0</v>
      </c>
      <c r="U655" s="103">
        <v>61</v>
      </c>
      <c r="V655" s="103">
        <v>0</v>
      </c>
    </row>
    <row r="656" spans="1:22" x14ac:dyDescent="0.25">
      <c r="A656" s="104" t="s">
        <v>1316</v>
      </c>
      <c r="B656" s="20" t="str">
        <f>VLOOKUP(A656,'Planning Periods'!$E$2:$N$540,10,FALSE)</f>
        <v>01/31/2015 - 01/31/2023</v>
      </c>
      <c r="C656" s="103">
        <v>2016</v>
      </c>
      <c r="D656" s="103" t="str">
        <f t="shared" si="9"/>
        <v>Fairfax 2016</v>
      </c>
      <c r="E656" s="103">
        <v>16</v>
      </c>
      <c r="F656" s="101">
        <v>0</v>
      </c>
      <c r="G656" s="103">
        <v>0</v>
      </c>
      <c r="H656" s="103">
        <v>0</v>
      </c>
      <c r="I656" s="102"/>
      <c r="J656" s="103">
        <v>11</v>
      </c>
      <c r="K656" s="101">
        <v>0</v>
      </c>
      <c r="L656" s="103">
        <v>0</v>
      </c>
      <c r="M656" s="103">
        <v>0</v>
      </c>
      <c r="N656" s="102"/>
      <c r="O656" s="103">
        <v>11</v>
      </c>
      <c r="P656" s="103">
        <v>0</v>
      </c>
      <c r="Q656" s="102"/>
      <c r="R656" s="103">
        <v>23</v>
      </c>
      <c r="S656" s="103">
        <v>5</v>
      </c>
      <c r="T656" s="102">
        <v>0</v>
      </c>
      <c r="U656" s="103">
        <v>61</v>
      </c>
      <c r="V656" s="103">
        <v>5</v>
      </c>
    </row>
    <row r="657" spans="1:22" x14ac:dyDescent="0.25">
      <c r="A657" s="104" t="s">
        <v>1316</v>
      </c>
      <c r="B657" s="20" t="str">
        <f>VLOOKUP(A657,'Planning Periods'!$E$2:$N$540,10,FALSE)</f>
        <v>01/31/2015 - 01/31/2023</v>
      </c>
      <c r="C657" s="103">
        <v>2017</v>
      </c>
      <c r="D657" s="103" t="str">
        <f t="shared" si="9"/>
        <v>Fairfax 2017</v>
      </c>
      <c r="E657" s="103">
        <v>16</v>
      </c>
      <c r="F657" s="101">
        <v>1</v>
      </c>
      <c r="G657" s="103">
        <v>1</v>
      </c>
      <c r="H657" s="103">
        <v>0</v>
      </c>
      <c r="I657" s="102"/>
      <c r="J657" s="103">
        <v>11</v>
      </c>
      <c r="K657" s="101">
        <v>1</v>
      </c>
      <c r="L657" s="103">
        <v>1</v>
      </c>
      <c r="M657" s="103">
        <v>0</v>
      </c>
      <c r="N657" s="102"/>
      <c r="O657" s="103">
        <v>11</v>
      </c>
      <c r="P657" s="103">
        <v>1</v>
      </c>
      <c r="Q657" s="102"/>
      <c r="R657" s="103">
        <v>23</v>
      </c>
      <c r="S657" s="103">
        <v>5</v>
      </c>
      <c r="T657" s="102">
        <v>0</v>
      </c>
      <c r="U657" s="103">
        <v>61</v>
      </c>
      <c r="V657" s="103">
        <v>8</v>
      </c>
    </row>
    <row r="658" spans="1:22" x14ac:dyDescent="0.25">
      <c r="A658" s="104" t="s">
        <v>807</v>
      </c>
      <c r="B658" s="20" t="str">
        <f>VLOOKUP(A658,'Planning Periods'!$E$2:$N$540,10,FALSE)</f>
        <v>01/31/2015 - 01/31/2023</v>
      </c>
      <c r="C658" s="103">
        <v>2014</v>
      </c>
      <c r="D658" s="103" t="str">
        <f t="shared" si="9"/>
        <v>Fairfield 2014</v>
      </c>
      <c r="E658" s="103">
        <v>779</v>
      </c>
      <c r="F658" s="101">
        <v>0</v>
      </c>
      <c r="G658" s="103">
        <v>0</v>
      </c>
      <c r="H658" s="103">
        <v>0</v>
      </c>
      <c r="I658" s="102"/>
      <c r="J658" s="103">
        <v>404</v>
      </c>
      <c r="K658" s="101">
        <v>0</v>
      </c>
      <c r="L658" s="103">
        <v>0</v>
      </c>
      <c r="M658" s="103">
        <v>0</v>
      </c>
      <c r="N658" s="102"/>
      <c r="O658" s="103">
        <v>456</v>
      </c>
      <c r="P658" s="103">
        <v>6</v>
      </c>
      <c r="Q658" s="102"/>
      <c r="R658" s="103">
        <v>1461</v>
      </c>
      <c r="S658" s="103">
        <v>319</v>
      </c>
      <c r="T658" s="102">
        <v>0</v>
      </c>
      <c r="U658" s="103">
        <v>3100</v>
      </c>
      <c r="V658" s="103">
        <v>325</v>
      </c>
    </row>
    <row r="659" spans="1:22" x14ac:dyDescent="0.25">
      <c r="A659" s="104" t="s">
        <v>807</v>
      </c>
      <c r="B659" s="20" t="str">
        <f>VLOOKUP(A659,'Planning Periods'!$E$2:$N$540,10,FALSE)</f>
        <v>01/31/2015 - 01/31/2023</v>
      </c>
      <c r="C659" s="103">
        <v>2015</v>
      </c>
      <c r="D659" s="103" t="str">
        <f t="shared" si="9"/>
        <v>Fairfield 2015</v>
      </c>
      <c r="E659" s="103">
        <v>779</v>
      </c>
      <c r="F659" s="101">
        <v>0</v>
      </c>
      <c r="G659" s="103">
        <v>0</v>
      </c>
      <c r="H659" s="103">
        <v>0</v>
      </c>
      <c r="I659" s="102"/>
      <c r="J659" s="103">
        <v>404</v>
      </c>
      <c r="K659" s="101">
        <v>0</v>
      </c>
      <c r="L659" s="103">
        <v>0</v>
      </c>
      <c r="M659" s="103">
        <v>0</v>
      </c>
      <c r="N659" s="102"/>
      <c r="O659" s="103">
        <v>456</v>
      </c>
      <c r="P659" s="103">
        <v>290</v>
      </c>
      <c r="Q659" s="102"/>
      <c r="R659" s="103">
        <v>1461</v>
      </c>
      <c r="S659" s="103">
        <v>448</v>
      </c>
      <c r="T659" s="102">
        <v>0</v>
      </c>
      <c r="U659" s="103">
        <v>3100</v>
      </c>
      <c r="V659" s="103">
        <v>738</v>
      </c>
    </row>
    <row r="660" spans="1:22" x14ac:dyDescent="0.25">
      <c r="A660" s="104" t="s">
        <v>807</v>
      </c>
      <c r="B660" s="20" t="str">
        <f>VLOOKUP(A660,'Planning Periods'!$E$2:$N$540,10,FALSE)</f>
        <v>01/31/2015 - 01/31/2023</v>
      </c>
      <c r="C660" s="103">
        <v>2016</v>
      </c>
      <c r="D660" s="103" t="str">
        <f t="shared" si="9"/>
        <v>Fairfield 2016</v>
      </c>
      <c r="E660" s="103">
        <v>779</v>
      </c>
      <c r="F660" s="101">
        <v>0</v>
      </c>
      <c r="G660" s="103">
        <v>0</v>
      </c>
      <c r="H660" s="103">
        <v>0</v>
      </c>
      <c r="I660" s="102"/>
      <c r="J660" s="103">
        <v>404</v>
      </c>
      <c r="K660" s="101">
        <v>0</v>
      </c>
      <c r="L660" s="103">
        <v>0</v>
      </c>
      <c r="M660" s="103">
        <v>0</v>
      </c>
      <c r="N660" s="102"/>
      <c r="O660" s="103">
        <v>456</v>
      </c>
      <c r="P660" s="103">
        <v>63</v>
      </c>
      <c r="Q660" s="102"/>
      <c r="R660" s="103">
        <v>1461</v>
      </c>
      <c r="S660" s="103">
        <v>200</v>
      </c>
      <c r="T660" s="102">
        <v>0</v>
      </c>
      <c r="U660" s="103">
        <v>3100</v>
      </c>
      <c r="V660" s="103">
        <v>263</v>
      </c>
    </row>
    <row r="661" spans="1:22" x14ac:dyDescent="0.25">
      <c r="A661" s="104" t="s">
        <v>807</v>
      </c>
      <c r="B661" s="20" t="str">
        <f>VLOOKUP(A661,'Planning Periods'!$E$2:$N$540,10,FALSE)</f>
        <v>01/31/2015 - 01/31/2023</v>
      </c>
      <c r="C661" s="103">
        <v>2017</v>
      </c>
      <c r="D661" s="103" t="str">
        <f t="shared" si="9"/>
        <v>Fairfield 2017</v>
      </c>
      <c r="E661" s="103">
        <v>779</v>
      </c>
      <c r="F661" s="101">
        <v>0</v>
      </c>
      <c r="G661" s="103">
        <v>0</v>
      </c>
      <c r="H661" s="103">
        <v>0</v>
      </c>
      <c r="I661" s="102"/>
      <c r="J661" s="103">
        <v>404</v>
      </c>
      <c r="K661" s="101">
        <v>0</v>
      </c>
      <c r="L661" s="103">
        <v>0</v>
      </c>
      <c r="M661" s="103">
        <v>0</v>
      </c>
      <c r="N661" s="102"/>
      <c r="O661" s="103">
        <v>456</v>
      </c>
      <c r="P661" s="103">
        <v>1</v>
      </c>
      <c r="Q661" s="102"/>
      <c r="R661" s="103">
        <v>1461</v>
      </c>
      <c r="S661" s="103">
        <v>435</v>
      </c>
      <c r="T661" s="102">
        <v>0</v>
      </c>
      <c r="U661" s="103">
        <v>3100</v>
      </c>
      <c r="V661" s="103">
        <v>436</v>
      </c>
    </row>
    <row r="662" spans="1:22" x14ac:dyDescent="0.25">
      <c r="A662" s="104" t="s">
        <v>775</v>
      </c>
      <c r="B662" s="20" t="str">
        <f>VLOOKUP(A662,'Planning Periods'!$E$2:$N$540,10,FALSE)</f>
        <v>12/31/2015 - 12/31/2023</v>
      </c>
      <c r="C662" s="103">
        <v>2014</v>
      </c>
      <c r="D662" s="103" t="str">
        <f t="shared" si="9"/>
        <v>Farmersville 2014</v>
      </c>
      <c r="E662" s="103" t="s">
        <v>1539</v>
      </c>
      <c r="F662" s="101" t="s">
        <v>1539</v>
      </c>
      <c r="G662" s="103" t="s">
        <v>1539</v>
      </c>
      <c r="H662" s="103" t="s">
        <v>1539</v>
      </c>
      <c r="I662" s="102"/>
      <c r="J662" s="103" t="s">
        <v>1539</v>
      </c>
      <c r="K662" s="101" t="s">
        <v>1539</v>
      </c>
      <c r="L662" s="103" t="s">
        <v>1539</v>
      </c>
      <c r="M662" s="103" t="s">
        <v>1539</v>
      </c>
      <c r="N662" s="102"/>
      <c r="O662" s="103" t="s">
        <v>1539</v>
      </c>
      <c r="P662" s="103" t="s">
        <v>1539</v>
      </c>
      <c r="Q662" s="102"/>
      <c r="R662" s="103" t="s">
        <v>1539</v>
      </c>
      <c r="S662" s="103" t="s">
        <v>1539</v>
      </c>
      <c r="T662" s="102" t="s">
        <v>1539</v>
      </c>
      <c r="U662" s="103" t="s">
        <v>1539</v>
      </c>
      <c r="V662" s="103" t="s">
        <v>1539</v>
      </c>
    </row>
    <row r="663" spans="1:22" x14ac:dyDescent="0.25">
      <c r="A663" s="104" t="s">
        <v>775</v>
      </c>
      <c r="B663" s="20" t="str">
        <f>VLOOKUP(A663,'Planning Periods'!$E$2:$N$540,10,FALSE)</f>
        <v>12/31/2015 - 12/31/2023</v>
      </c>
      <c r="C663" s="103">
        <v>2015</v>
      </c>
      <c r="D663" s="103" t="str">
        <f t="shared" si="9"/>
        <v>Farmersville 2015</v>
      </c>
      <c r="E663" s="103" t="s">
        <v>1539</v>
      </c>
      <c r="F663" s="101" t="s">
        <v>1539</v>
      </c>
      <c r="G663" s="103" t="s">
        <v>1539</v>
      </c>
      <c r="H663" s="103" t="s">
        <v>1539</v>
      </c>
      <c r="I663" s="102"/>
      <c r="J663" s="103" t="s">
        <v>1539</v>
      </c>
      <c r="K663" s="101" t="s">
        <v>1539</v>
      </c>
      <c r="L663" s="103" t="s">
        <v>1539</v>
      </c>
      <c r="M663" s="103" t="s">
        <v>1539</v>
      </c>
      <c r="N663" s="102"/>
      <c r="O663" s="103" t="s">
        <v>1539</v>
      </c>
      <c r="P663" s="103" t="s">
        <v>1539</v>
      </c>
      <c r="Q663" s="102"/>
      <c r="R663" s="103" t="s">
        <v>1539</v>
      </c>
      <c r="S663" s="103" t="s">
        <v>1539</v>
      </c>
      <c r="T663" s="102" t="s">
        <v>1539</v>
      </c>
      <c r="U663" s="103" t="s">
        <v>1539</v>
      </c>
      <c r="V663" s="103" t="s">
        <v>1539</v>
      </c>
    </row>
    <row r="664" spans="1:22" x14ac:dyDescent="0.25">
      <c r="A664" s="104" t="s">
        <v>775</v>
      </c>
      <c r="B664" s="20" t="str">
        <f>VLOOKUP(A664,'Planning Periods'!$E$2:$N$540,10,FALSE)</f>
        <v>12/31/2015 - 12/31/2023</v>
      </c>
      <c r="C664" s="103">
        <v>2016</v>
      </c>
      <c r="D664" s="103" t="str">
        <f t="shared" si="9"/>
        <v>Farmersville 2016</v>
      </c>
      <c r="E664" s="103">
        <v>74</v>
      </c>
      <c r="F664" s="101">
        <v>0</v>
      </c>
      <c r="G664" s="103">
        <v>0</v>
      </c>
      <c r="H664" s="103">
        <v>0</v>
      </c>
      <c r="I664" s="102"/>
      <c r="J664" s="103">
        <v>65</v>
      </c>
      <c r="K664" s="101">
        <v>6</v>
      </c>
      <c r="L664" s="103">
        <v>6</v>
      </c>
      <c r="M664" s="103">
        <v>0</v>
      </c>
      <c r="N664" s="102"/>
      <c r="O664" s="103">
        <v>68</v>
      </c>
      <c r="P664" s="103">
        <v>6</v>
      </c>
      <c r="Q664" s="102"/>
      <c r="R664" s="103">
        <v>259</v>
      </c>
      <c r="S664" s="103">
        <v>0</v>
      </c>
      <c r="T664" s="102">
        <v>0</v>
      </c>
      <c r="U664" s="103">
        <v>466</v>
      </c>
      <c r="V664" s="103">
        <v>12</v>
      </c>
    </row>
    <row r="665" spans="1:22" x14ac:dyDescent="0.25">
      <c r="A665" s="104" t="s">
        <v>775</v>
      </c>
      <c r="B665" s="20" t="str">
        <f>VLOOKUP(A665,'Planning Periods'!$E$2:$N$540,10,FALSE)</f>
        <v>12/31/2015 - 12/31/2023</v>
      </c>
      <c r="C665" s="103">
        <v>2017</v>
      </c>
      <c r="D665" s="103" t="str">
        <f t="shared" si="9"/>
        <v>Farmersville 2017</v>
      </c>
      <c r="E665" s="103">
        <v>74</v>
      </c>
      <c r="F665" s="101">
        <v>6</v>
      </c>
      <c r="G665" s="103">
        <v>0</v>
      </c>
      <c r="H665" s="103">
        <v>6</v>
      </c>
      <c r="I665" s="102"/>
      <c r="J665" s="103">
        <v>65</v>
      </c>
      <c r="K665" s="101">
        <v>7</v>
      </c>
      <c r="L665" s="103">
        <v>0</v>
      </c>
      <c r="M665" s="103">
        <v>7</v>
      </c>
      <c r="N665" s="102"/>
      <c r="O665" s="103">
        <v>68</v>
      </c>
      <c r="P665" s="103">
        <v>5</v>
      </c>
      <c r="Q665" s="102"/>
      <c r="R665" s="103">
        <v>259</v>
      </c>
      <c r="S665" s="103">
        <v>5</v>
      </c>
      <c r="T665" s="102">
        <v>7</v>
      </c>
      <c r="U665" s="103">
        <v>466</v>
      </c>
      <c r="V665" s="103">
        <v>23</v>
      </c>
    </row>
    <row r="666" spans="1:22" x14ac:dyDescent="0.25">
      <c r="A666" t="s">
        <v>1166</v>
      </c>
      <c r="B666" s="20" t="str">
        <f>VLOOKUP(A666,'Planning Periods'!$E$2:$N$540,10,FALSE)</f>
        <v>06/30/2014 - 06/30/2019</v>
      </c>
      <c r="C666" s="103">
        <v>2014</v>
      </c>
      <c r="D666" s="103" t="str">
        <f t="shared" si="9"/>
        <v>Ferndale 2014</v>
      </c>
      <c r="E666" s="101" t="s">
        <v>1539</v>
      </c>
      <c r="F666" s="101" t="s">
        <v>1539</v>
      </c>
      <c r="G666" s="101" t="s">
        <v>1539</v>
      </c>
      <c r="H666" s="101" t="s">
        <v>1539</v>
      </c>
      <c r="I666" s="101">
        <v>0</v>
      </c>
      <c r="J666" s="101" t="s">
        <v>1539</v>
      </c>
      <c r="K666" s="101" t="s">
        <v>1539</v>
      </c>
      <c r="L666" s="101" t="s">
        <v>1539</v>
      </c>
      <c r="M666" s="101" t="s">
        <v>1539</v>
      </c>
      <c r="N666" s="101">
        <v>0</v>
      </c>
      <c r="O666" s="101" t="s">
        <v>1539</v>
      </c>
      <c r="P666" s="101" t="s">
        <v>1539</v>
      </c>
      <c r="Q666" s="101"/>
      <c r="R666" s="101" t="s">
        <v>1539</v>
      </c>
      <c r="S666" s="101" t="s">
        <v>1539</v>
      </c>
      <c r="T666" s="101" t="s">
        <v>1539</v>
      </c>
      <c r="U666" s="101" t="s">
        <v>1539</v>
      </c>
      <c r="V666" s="101" t="s">
        <v>1539</v>
      </c>
    </row>
    <row r="667" spans="1:22" x14ac:dyDescent="0.25">
      <c r="A667" t="s">
        <v>1166</v>
      </c>
      <c r="B667" s="20" t="str">
        <f>VLOOKUP(A667,'Planning Periods'!$E$2:$N$540,10,FALSE)</f>
        <v>06/30/2014 - 06/30/2019</v>
      </c>
      <c r="C667" s="103">
        <v>2015</v>
      </c>
      <c r="D667" s="103" t="str">
        <f t="shared" si="9"/>
        <v>Ferndale 2015</v>
      </c>
      <c r="E667" t="s">
        <v>1539</v>
      </c>
      <c r="F667" t="s">
        <v>1539</v>
      </c>
      <c r="G667" t="s">
        <v>1539</v>
      </c>
      <c r="H667" t="s">
        <v>1539</v>
      </c>
      <c r="J667" t="s">
        <v>1539</v>
      </c>
      <c r="K667" t="s">
        <v>1539</v>
      </c>
      <c r="L667" t="s">
        <v>1539</v>
      </c>
      <c r="M667" t="s">
        <v>1539</v>
      </c>
      <c r="O667" t="s">
        <v>1539</v>
      </c>
      <c r="P667" t="s">
        <v>1539</v>
      </c>
      <c r="R667" t="s">
        <v>1539</v>
      </c>
      <c r="S667" t="s">
        <v>1539</v>
      </c>
      <c r="T667" t="s">
        <v>1539</v>
      </c>
      <c r="U667" t="s">
        <v>1539</v>
      </c>
      <c r="V667" t="s">
        <v>1539</v>
      </c>
    </row>
    <row r="668" spans="1:22" x14ac:dyDescent="0.25">
      <c r="A668" t="s">
        <v>1166</v>
      </c>
      <c r="B668" s="20" t="str">
        <f>VLOOKUP(A668,'Planning Periods'!$E$2:$N$540,10,FALSE)</f>
        <v>06/30/2014 - 06/30/2019</v>
      </c>
      <c r="C668" s="103">
        <v>2016</v>
      </c>
      <c r="D668" s="103" t="str">
        <f t="shared" ref="D668:D735" si="10">CONCATENATE(A668," ",C668)</f>
        <v>Ferndale 2016</v>
      </c>
      <c r="E668" t="s">
        <v>1539</v>
      </c>
      <c r="F668" t="s">
        <v>1539</v>
      </c>
      <c r="G668" t="s">
        <v>1539</v>
      </c>
      <c r="H668" t="s">
        <v>1539</v>
      </c>
      <c r="J668" t="s">
        <v>1539</v>
      </c>
      <c r="K668" t="s">
        <v>1539</v>
      </c>
      <c r="L668" t="s">
        <v>1539</v>
      </c>
      <c r="M668" t="s">
        <v>1539</v>
      </c>
      <c r="O668" t="s">
        <v>1539</v>
      </c>
      <c r="P668" t="s">
        <v>1539</v>
      </c>
      <c r="R668" t="s">
        <v>1539</v>
      </c>
      <c r="S668" t="s">
        <v>1539</v>
      </c>
      <c r="T668" t="s">
        <v>1539</v>
      </c>
      <c r="U668" t="s">
        <v>1539</v>
      </c>
      <c r="V668" t="s">
        <v>1539</v>
      </c>
    </row>
    <row r="669" spans="1:22" x14ac:dyDescent="0.25">
      <c r="A669" t="s">
        <v>1166</v>
      </c>
      <c r="B669" s="20" t="str">
        <f>VLOOKUP(A669,'Planning Periods'!$E$2:$N$540,10,FALSE)</f>
        <v>06/30/2014 - 06/30/2019</v>
      </c>
      <c r="C669" s="103">
        <v>2017</v>
      </c>
      <c r="D669" s="103" t="str">
        <f t="shared" si="10"/>
        <v>Ferndale 2017</v>
      </c>
      <c r="E669" t="s">
        <v>1539</v>
      </c>
      <c r="F669" t="s">
        <v>1539</v>
      </c>
      <c r="G669" t="s">
        <v>1539</v>
      </c>
      <c r="H669" t="s">
        <v>1539</v>
      </c>
      <c r="J669" t="s">
        <v>1539</v>
      </c>
      <c r="K669" t="s">
        <v>1539</v>
      </c>
      <c r="L669" t="s">
        <v>1539</v>
      </c>
      <c r="M669" t="s">
        <v>1539</v>
      </c>
      <c r="O669" t="s">
        <v>1539</v>
      </c>
      <c r="P669" t="s">
        <v>1539</v>
      </c>
      <c r="R669" t="s">
        <v>1539</v>
      </c>
      <c r="S669" t="s">
        <v>1539</v>
      </c>
      <c r="T669" t="s">
        <v>1539</v>
      </c>
      <c r="U669" t="s">
        <v>1539</v>
      </c>
      <c r="V669" t="s">
        <v>1539</v>
      </c>
    </row>
    <row r="670" spans="1:22" x14ac:dyDescent="0.25">
      <c r="A670" t="s">
        <v>766</v>
      </c>
      <c r="B670" s="20"/>
      <c r="C670" s="103">
        <v>2013</v>
      </c>
      <c r="D670" s="103" t="str">
        <f t="shared" si="10"/>
        <v>Fillmore 2013</v>
      </c>
      <c r="E670" t="s">
        <v>1539</v>
      </c>
      <c r="F670" t="s">
        <v>1539</v>
      </c>
      <c r="G670" t="s">
        <v>1539</v>
      </c>
      <c r="H670" t="s">
        <v>1539</v>
      </c>
      <c r="J670" t="s">
        <v>1539</v>
      </c>
      <c r="K670" t="s">
        <v>1539</v>
      </c>
      <c r="L670" t="s">
        <v>1539</v>
      </c>
      <c r="M670" t="s">
        <v>1539</v>
      </c>
      <c r="O670" t="s">
        <v>1539</v>
      </c>
      <c r="P670" t="s">
        <v>1539</v>
      </c>
      <c r="R670" t="s">
        <v>1539</v>
      </c>
      <c r="S670" t="s">
        <v>1539</v>
      </c>
      <c r="T670" t="s">
        <v>1539</v>
      </c>
      <c r="U670" t="s">
        <v>1539</v>
      </c>
      <c r="V670" t="s">
        <v>1539</v>
      </c>
    </row>
    <row r="671" spans="1:22" x14ac:dyDescent="0.25">
      <c r="A671" t="s">
        <v>766</v>
      </c>
      <c r="B671" s="20" t="str">
        <f>VLOOKUP(A671,'Planning Periods'!$E$2:$N$540,10,FALSE)</f>
        <v>10/15/2013 - 10/15/2021</v>
      </c>
      <c r="C671" s="103">
        <v>2014</v>
      </c>
      <c r="D671" s="103" t="str">
        <f t="shared" si="10"/>
        <v>Fillmore 2014</v>
      </c>
      <c r="E671" s="101" t="s">
        <v>1539</v>
      </c>
      <c r="F671" s="101" t="s">
        <v>1539</v>
      </c>
      <c r="G671" s="101" t="s">
        <v>1539</v>
      </c>
      <c r="H671" s="101" t="s">
        <v>1539</v>
      </c>
      <c r="I671" s="101">
        <v>0</v>
      </c>
      <c r="J671" s="101" t="s">
        <v>1539</v>
      </c>
      <c r="K671" s="101" t="s">
        <v>1539</v>
      </c>
      <c r="L671" s="101" t="s">
        <v>1539</v>
      </c>
      <c r="M671" s="101" t="s">
        <v>1539</v>
      </c>
      <c r="N671" s="101">
        <v>0</v>
      </c>
      <c r="O671" s="101" t="s">
        <v>1539</v>
      </c>
      <c r="P671" s="101" t="s">
        <v>1539</v>
      </c>
      <c r="Q671" s="101"/>
      <c r="R671" s="101" t="s">
        <v>1539</v>
      </c>
      <c r="S671" s="101" t="s">
        <v>1539</v>
      </c>
      <c r="T671" s="101" t="s">
        <v>1539</v>
      </c>
      <c r="U671" s="101" t="s">
        <v>1539</v>
      </c>
      <c r="V671" s="101" t="s">
        <v>1539</v>
      </c>
    </row>
    <row r="672" spans="1:22" x14ac:dyDescent="0.25">
      <c r="A672" t="s">
        <v>766</v>
      </c>
      <c r="B672" s="20" t="str">
        <f>VLOOKUP(A672,'Planning Periods'!$E$2:$N$540,10,FALSE)</f>
        <v>10/15/2013 - 10/15/2021</v>
      </c>
      <c r="C672" s="103">
        <v>2015</v>
      </c>
      <c r="D672" s="103" t="str">
        <f t="shared" si="10"/>
        <v>Fillmore 2015</v>
      </c>
      <c r="E672" t="s">
        <v>1539</v>
      </c>
      <c r="F672" t="s">
        <v>1539</v>
      </c>
      <c r="G672" t="s">
        <v>1539</v>
      </c>
      <c r="H672" t="s">
        <v>1539</v>
      </c>
      <c r="J672" t="s">
        <v>1539</v>
      </c>
      <c r="K672" t="s">
        <v>1539</v>
      </c>
      <c r="L672" t="s">
        <v>1539</v>
      </c>
      <c r="M672" t="s">
        <v>1539</v>
      </c>
      <c r="O672" t="s">
        <v>1539</v>
      </c>
      <c r="P672" t="s">
        <v>1539</v>
      </c>
      <c r="R672" t="s">
        <v>1539</v>
      </c>
      <c r="S672" t="s">
        <v>1539</v>
      </c>
      <c r="T672" t="s">
        <v>1539</v>
      </c>
      <c r="U672" t="s">
        <v>1539</v>
      </c>
      <c r="V672" t="s">
        <v>1539</v>
      </c>
    </row>
    <row r="673" spans="1:22" x14ac:dyDescent="0.25">
      <c r="A673" t="s">
        <v>766</v>
      </c>
      <c r="B673" s="20" t="str">
        <f>VLOOKUP(A673,'Planning Periods'!$E$2:$N$540,10,FALSE)</f>
        <v>10/15/2013 - 10/15/2021</v>
      </c>
      <c r="C673" s="103">
        <v>2016</v>
      </c>
      <c r="D673" s="103" t="str">
        <f t="shared" si="10"/>
        <v>Fillmore 2016</v>
      </c>
      <c r="E673" t="s">
        <v>1539</v>
      </c>
      <c r="F673" t="s">
        <v>1539</v>
      </c>
      <c r="G673" t="s">
        <v>1539</v>
      </c>
      <c r="H673" t="s">
        <v>1539</v>
      </c>
      <c r="J673" t="s">
        <v>1539</v>
      </c>
      <c r="K673" t="s">
        <v>1539</v>
      </c>
      <c r="L673" t="s">
        <v>1539</v>
      </c>
      <c r="M673" t="s">
        <v>1539</v>
      </c>
      <c r="O673" t="s">
        <v>1539</v>
      </c>
      <c r="P673" t="s">
        <v>1539</v>
      </c>
      <c r="R673" t="s">
        <v>1539</v>
      </c>
      <c r="S673" t="s">
        <v>1539</v>
      </c>
      <c r="T673" t="s">
        <v>1539</v>
      </c>
      <c r="U673" t="s">
        <v>1539</v>
      </c>
      <c r="V673" t="s">
        <v>1539</v>
      </c>
    </row>
    <row r="674" spans="1:22" x14ac:dyDescent="0.25">
      <c r="A674" t="s">
        <v>766</v>
      </c>
      <c r="B674" s="20" t="str">
        <f>VLOOKUP(A674,'Planning Periods'!$E$2:$N$540,10,FALSE)</f>
        <v>10/15/2013 - 10/15/2021</v>
      </c>
      <c r="C674" s="103">
        <v>2017</v>
      </c>
      <c r="D674" s="103" t="str">
        <f t="shared" si="10"/>
        <v>Fillmore 2017</v>
      </c>
      <c r="E674" t="s">
        <v>1539</v>
      </c>
      <c r="F674" t="s">
        <v>1539</v>
      </c>
      <c r="G674" t="s">
        <v>1539</v>
      </c>
      <c r="H674" t="s">
        <v>1539</v>
      </c>
      <c r="J674" t="s">
        <v>1539</v>
      </c>
      <c r="K674" t="s">
        <v>1539</v>
      </c>
      <c r="L674" t="s">
        <v>1539</v>
      </c>
      <c r="M674" t="s">
        <v>1539</v>
      </c>
      <c r="O674" t="s">
        <v>1539</v>
      </c>
      <c r="P674" t="s">
        <v>1539</v>
      </c>
      <c r="R674" t="s">
        <v>1539</v>
      </c>
      <c r="S674" t="s">
        <v>1539</v>
      </c>
      <c r="T674" t="s">
        <v>1539</v>
      </c>
      <c r="U674" t="s">
        <v>1539</v>
      </c>
      <c r="V674" t="s">
        <v>1539</v>
      </c>
    </row>
    <row r="675" spans="1:22" x14ac:dyDescent="0.25">
      <c r="A675" s="104" t="s">
        <v>1184</v>
      </c>
      <c r="B675" s="20" t="str">
        <f>VLOOKUP(A675,'Planning Periods'!$E$2:$N$540,10,FALSE)</f>
        <v>12/31/2015 - 12/31/2023</v>
      </c>
      <c r="C675" s="103">
        <v>2013</v>
      </c>
      <c r="D675" s="103" t="str">
        <f t="shared" si="10"/>
        <v>Firebaugh 2013</v>
      </c>
      <c r="E675" t="s">
        <v>1539</v>
      </c>
      <c r="F675" t="s">
        <v>1539</v>
      </c>
      <c r="G675" t="s">
        <v>1539</v>
      </c>
      <c r="H675" t="s">
        <v>1539</v>
      </c>
      <c r="J675" t="s">
        <v>1539</v>
      </c>
      <c r="K675" t="s">
        <v>1539</v>
      </c>
      <c r="L675" t="s">
        <v>1539</v>
      </c>
      <c r="M675" t="s">
        <v>1539</v>
      </c>
      <c r="O675" t="s">
        <v>1539</v>
      </c>
      <c r="P675" t="s">
        <v>1539</v>
      </c>
      <c r="R675" t="s">
        <v>1539</v>
      </c>
      <c r="S675" t="s">
        <v>1539</v>
      </c>
      <c r="T675" t="s">
        <v>1539</v>
      </c>
      <c r="U675" t="s">
        <v>1539</v>
      </c>
      <c r="V675" t="s">
        <v>1539</v>
      </c>
    </row>
    <row r="676" spans="1:22" x14ac:dyDescent="0.25">
      <c r="A676" s="104" t="s">
        <v>1184</v>
      </c>
      <c r="B676" s="20" t="str">
        <f>VLOOKUP(A676,'Planning Periods'!$E$2:$N$540,10,FALSE)</f>
        <v>12/31/2015 - 12/31/2023</v>
      </c>
      <c r="C676" s="103">
        <v>2014</v>
      </c>
      <c r="D676" s="103" t="str">
        <f t="shared" si="10"/>
        <v>Firebaugh 2014</v>
      </c>
      <c r="E676" t="s">
        <v>1539</v>
      </c>
      <c r="F676" t="s">
        <v>1539</v>
      </c>
      <c r="G676" t="s">
        <v>1539</v>
      </c>
      <c r="H676" t="s">
        <v>1539</v>
      </c>
      <c r="J676" t="s">
        <v>1539</v>
      </c>
      <c r="K676" t="s">
        <v>1539</v>
      </c>
      <c r="L676" t="s">
        <v>1539</v>
      </c>
      <c r="M676" t="s">
        <v>1539</v>
      </c>
      <c r="O676" t="s">
        <v>1539</v>
      </c>
      <c r="P676" t="s">
        <v>1539</v>
      </c>
      <c r="R676" t="s">
        <v>1539</v>
      </c>
      <c r="S676" t="s">
        <v>1539</v>
      </c>
      <c r="T676" t="s">
        <v>1539</v>
      </c>
      <c r="U676" t="s">
        <v>1539</v>
      </c>
      <c r="V676" t="s">
        <v>1539</v>
      </c>
    </row>
    <row r="677" spans="1:22" x14ac:dyDescent="0.25">
      <c r="A677" s="104" t="s">
        <v>1184</v>
      </c>
      <c r="B677" s="20" t="str">
        <f>VLOOKUP(A677,'Planning Periods'!$E$2:$N$540,10,FALSE)</f>
        <v>12/31/2015 - 12/31/2023</v>
      </c>
      <c r="C677" s="103">
        <v>2015</v>
      </c>
      <c r="D677" s="103" t="str">
        <f t="shared" si="10"/>
        <v>Firebaugh 2015</v>
      </c>
      <c r="E677" t="s">
        <v>1539</v>
      </c>
      <c r="F677" t="s">
        <v>1539</v>
      </c>
      <c r="G677" t="s">
        <v>1539</v>
      </c>
      <c r="H677" t="s">
        <v>1539</v>
      </c>
      <c r="J677" t="s">
        <v>1539</v>
      </c>
      <c r="K677" t="s">
        <v>1539</v>
      </c>
      <c r="L677" t="s">
        <v>1539</v>
      </c>
      <c r="M677" t="s">
        <v>1539</v>
      </c>
      <c r="O677" t="s">
        <v>1539</v>
      </c>
      <c r="P677" t="s">
        <v>1539</v>
      </c>
      <c r="R677" t="s">
        <v>1539</v>
      </c>
      <c r="S677" t="s">
        <v>1539</v>
      </c>
      <c r="T677" t="s">
        <v>1539</v>
      </c>
      <c r="U677" t="s">
        <v>1539</v>
      </c>
      <c r="V677" t="s">
        <v>1539</v>
      </c>
    </row>
    <row r="678" spans="1:22" x14ac:dyDescent="0.25">
      <c r="A678" s="104" t="s">
        <v>1184</v>
      </c>
      <c r="B678" s="20" t="str">
        <f>VLOOKUP(A678,'Planning Periods'!$E$2:$N$540,10,FALSE)</f>
        <v>12/31/2015 - 12/31/2023</v>
      </c>
      <c r="C678" s="103">
        <v>2016</v>
      </c>
      <c r="D678" s="103" t="str">
        <f t="shared" si="10"/>
        <v>Firebaugh 2016</v>
      </c>
      <c r="E678" s="103" t="s">
        <v>1539</v>
      </c>
      <c r="F678" s="101" t="s">
        <v>1539</v>
      </c>
      <c r="G678" s="103" t="s">
        <v>1539</v>
      </c>
      <c r="H678" s="103" t="s">
        <v>1539</v>
      </c>
      <c r="I678" s="102"/>
      <c r="J678" s="103" t="s">
        <v>1539</v>
      </c>
      <c r="K678" s="101" t="s">
        <v>1539</v>
      </c>
      <c r="L678" s="103" t="s">
        <v>1539</v>
      </c>
      <c r="M678" s="103" t="s">
        <v>1539</v>
      </c>
      <c r="N678" s="102"/>
      <c r="O678" s="103" t="s">
        <v>1539</v>
      </c>
      <c r="P678" s="103" t="s">
        <v>1539</v>
      </c>
      <c r="Q678" s="102"/>
      <c r="R678" s="103" t="s">
        <v>1539</v>
      </c>
      <c r="S678" s="103" t="s">
        <v>1539</v>
      </c>
      <c r="T678" s="102" t="s">
        <v>1539</v>
      </c>
      <c r="U678" s="103" t="s">
        <v>1539</v>
      </c>
      <c r="V678" s="103" t="s">
        <v>1539</v>
      </c>
    </row>
    <row r="679" spans="1:22" x14ac:dyDescent="0.25">
      <c r="A679" s="104" t="s">
        <v>1184</v>
      </c>
      <c r="B679" s="20" t="str">
        <f>VLOOKUP(A679,'Planning Periods'!$E$2:$N$540,10,FALSE)</f>
        <v>12/31/2015 - 12/31/2023</v>
      </c>
      <c r="C679" s="103">
        <v>2017</v>
      </c>
      <c r="D679" s="103" t="str">
        <f t="shared" si="10"/>
        <v>Firebaugh 2017</v>
      </c>
      <c r="E679" s="103">
        <v>128</v>
      </c>
      <c r="F679" s="101">
        <v>15</v>
      </c>
      <c r="G679" s="103">
        <v>15</v>
      </c>
      <c r="H679" s="103">
        <v>0</v>
      </c>
      <c r="I679" s="102"/>
      <c r="J679" s="103">
        <v>169</v>
      </c>
      <c r="K679" s="101">
        <v>15</v>
      </c>
      <c r="L679" s="103">
        <v>15</v>
      </c>
      <c r="M679" s="103">
        <v>0</v>
      </c>
      <c r="N679" s="102"/>
      <c r="O679" s="103">
        <v>204</v>
      </c>
      <c r="P679" s="103">
        <v>0</v>
      </c>
      <c r="Q679" s="102"/>
      <c r="R679" s="103">
        <v>211</v>
      </c>
      <c r="S679" s="103">
        <v>0</v>
      </c>
      <c r="T679" s="102">
        <v>0</v>
      </c>
      <c r="U679" s="103">
        <v>712</v>
      </c>
      <c r="V679" s="103">
        <v>30</v>
      </c>
    </row>
    <row r="680" spans="1:22" x14ac:dyDescent="0.25">
      <c r="A680" s="104" t="s">
        <v>930</v>
      </c>
      <c r="B680" s="20" t="str">
        <f>VLOOKUP(A680,'Planning Periods'!$E$2:$N$540,10,FALSE)</f>
        <v>10/31/2013 - 10/31/2021</v>
      </c>
      <c r="C680" s="103">
        <v>2013</v>
      </c>
      <c r="D680" s="103" t="str">
        <f t="shared" si="10"/>
        <v>Folsom 2013</v>
      </c>
      <c r="E680" s="103">
        <v>1218</v>
      </c>
      <c r="F680" s="101">
        <v>0</v>
      </c>
      <c r="G680" s="103">
        <v>0</v>
      </c>
      <c r="H680" s="103">
        <v>0</v>
      </c>
      <c r="I680" s="102"/>
      <c r="J680" s="103">
        <v>854</v>
      </c>
      <c r="K680" s="101">
        <v>0</v>
      </c>
      <c r="L680" s="103">
        <v>0</v>
      </c>
      <c r="M680" s="103">
        <v>0</v>
      </c>
      <c r="N680" s="102"/>
      <c r="O680" s="103">
        <v>862</v>
      </c>
      <c r="P680" s="103">
        <v>28</v>
      </c>
      <c r="Q680" s="102"/>
      <c r="R680" s="103">
        <v>1699</v>
      </c>
      <c r="S680" s="103">
        <v>302</v>
      </c>
      <c r="T680" s="102">
        <v>0</v>
      </c>
      <c r="U680" s="103">
        <v>4633</v>
      </c>
      <c r="V680" s="103">
        <v>330</v>
      </c>
    </row>
    <row r="681" spans="1:22" x14ac:dyDescent="0.25">
      <c r="A681" s="104" t="s">
        <v>930</v>
      </c>
      <c r="B681" s="20" t="str">
        <f>VLOOKUP(A681,'Planning Periods'!$E$2:$N$540,10,FALSE)</f>
        <v>10/31/2013 - 10/31/2021</v>
      </c>
      <c r="C681" s="103">
        <v>2014</v>
      </c>
      <c r="D681" s="103" t="str">
        <f t="shared" si="10"/>
        <v>Folsom 2014</v>
      </c>
      <c r="E681" s="103">
        <v>1218</v>
      </c>
      <c r="F681" s="101">
        <v>0</v>
      </c>
      <c r="G681" s="103">
        <v>0</v>
      </c>
      <c r="H681" s="103">
        <v>0</v>
      </c>
      <c r="I681" s="102"/>
      <c r="J681" s="103">
        <v>854</v>
      </c>
      <c r="K681" s="101">
        <v>0</v>
      </c>
      <c r="L681" s="103">
        <v>0</v>
      </c>
      <c r="M681" s="103">
        <v>0</v>
      </c>
      <c r="N681" s="102"/>
      <c r="O681" s="103">
        <v>862</v>
      </c>
      <c r="P681" s="103">
        <v>68</v>
      </c>
      <c r="Q681" s="102"/>
      <c r="R681" s="103">
        <v>1699</v>
      </c>
      <c r="S681" s="103">
        <v>205</v>
      </c>
      <c r="T681" s="102">
        <v>0</v>
      </c>
      <c r="U681" s="103">
        <v>4633</v>
      </c>
      <c r="V681" s="103">
        <v>273</v>
      </c>
    </row>
    <row r="682" spans="1:22" x14ac:dyDescent="0.25">
      <c r="A682" s="104" t="s">
        <v>930</v>
      </c>
      <c r="B682" s="20" t="str">
        <f>VLOOKUP(A682,'Planning Periods'!$E$2:$N$540,10,FALSE)</f>
        <v>10/31/2013 - 10/31/2021</v>
      </c>
      <c r="C682" s="103">
        <v>2015</v>
      </c>
      <c r="D682" s="103" t="str">
        <f t="shared" si="10"/>
        <v>Folsom 2015</v>
      </c>
      <c r="E682" s="103">
        <v>1218</v>
      </c>
      <c r="F682" s="101">
        <v>0</v>
      </c>
      <c r="G682" s="103">
        <v>0</v>
      </c>
      <c r="H682" s="103">
        <v>0</v>
      </c>
      <c r="I682" s="102"/>
      <c r="J682" s="103">
        <v>854</v>
      </c>
      <c r="K682" s="101">
        <v>0</v>
      </c>
      <c r="L682" s="103">
        <v>0</v>
      </c>
      <c r="M682" s="103">
        <v>0</v>
      </c>
      <c r="N682" s="102"/>
      <c r="O682" s="103">
        <v>862</v>
      </c>
      <c r="P682" s="103">
        <v>54</v>
      </c>
      <c r="Q682" s="102"/>
      <c r="R682" s="103">
        <v>1699</v>
      </c>
      <c r="S682" s="103">
        <v>180</v>
      </c>
      <c r="T682" s="102">
        <v>0</v>
      </c>
      <c r="U682" s="103">
        <v>4633</v>
      </c>
      <c r="V682" s="103">
        <v>234</v>
      </c>
    </row>
    <row r="683" spans="1:22" x14ac:dyDescent="0.25">
      <c r="A683" s="104" t="s">
        <v>930</v>
      </c>
      <c r="B683" s="20" t="str">
        <f>VLOOKUP(A683,'Planning Periods'!$E$2:$N$540,10,FALSE)</f>
        <v>10/31/2013 - 10/31/2021</v>
      </c>
      <c r="C683" s="103">
        <v>2016</v>
      </c>
      <c r="D683" s="103" t="str">
        <f t="shared" si="10"/>
        <v>Folsom 2016</v>
      </c>
      <c r="E683" s="103">
        <v>1218</v>
      </c>
      <c r="F683" s="101">
        <v>0</v>
      </c>
      <c r="G683" s="103">
        <v>0</v>
      </c>
      <c r="H683" s="103">
        <v>0</v>
      </c>
      <c r="I683" s="102"/>
      <c r="J683" s="103">
        <v>854</v>
      </c>
      <c r="K683" s="101">
        <v>0</v>
      </c>
      <c r="L683" s="103">
        <v>0</v>
      </c>
      <c r="M683" s="103">
        <v>0</v>
      </c>
      <c r="N683" s="102"/>
      <c r="O683" s="103">
        <v>862</v>
      </c>
      <c r="P683" s="103">
        <v>74</v>
      </c>
      <c r="Q683" s="102"/>
      <c r="R683" s="103">
        <v>1699</v>
      </c>
      <c r="S683" s="103">
        <v>99</v>
      </c>
      <c r="T683" s="102">
        <v>0</v>
      </c>
      <c r="U683" s="103">
        <v>4633</v>
      </c>
      <c r="V683" s="103">
        <v>173</v>
      </c>
    </row>
    <row r="684" spans="1:22" x14ac:dyDescent="0.25">
      <c r="A684" s="104" t="s">
        <v>930</v>
      </c>
      <c r="B684" s="20" t="str">
        <f>VLOOKUP(A684,'Planning Periods'!$E$2:$N$540,10,FALSE)</f>
        <v>10/31/2013 - 10/31/2021</v>
      </c>
      <c r="C684" s="103">
        <v>2017</v>
      </c>
      <c r="D684" s="103" t="str">
        <f t="shared" si="10"/>
        <v>Folsom 2017</v>
      </c>
      <c r="E684" s="103">
        <v>1218</v>
      </c>
      <c r="F684" s="101">
        <v>6</v>
      </c>
      <c r="G684" s="103">
        <v>6</v>
      </c>
      <c r="H684" s="103">
        <v>0</v>
      </c>
      <c r="I684" s="102"/>
      <c r="J684" s="103">
        <v>854</v>
      </c>
      <c r="K684" s="101">
        <v>0</v>
      </c>
      <c r="L684" s="103">
        <v>0</v>
      </c>
      <c r="M684" s="103">
        <v>0</v>
      </c>
      <c r="N684" s="102"/>
      <c r="O684" s="103">
        <v>862</v>
      </c>
      <c r="P684" s="103">
        <v>358</v>
      </c>
      <c r="Q684" s="102"/>
      <c r="R684" s="103">
        <v>1699</v>
      </c>
      <c r="S684" s="103">
        <v>138</v>
      </c>
      <c r="T684" s="102">
        <v>0</v>
      </c>
      <c r="U684" s="103">
        <v>4633</v>
      </c>
      <c r="V684" s="103">
        <v>502</v>
      </c>
    </row>
    <row r="685" spans="1:22" x14ac:dyDescent="0.25">
      <c r="A685" s="104" t="s">
        <v>916</v>
      </c>
      <c r="B685" s="20"/>
      <c r="C685" s="103">
        <v>2013</v>
      </c>
      <c r="D685" s="103" t="str">
        <f t="shared" si="10"/>
        <v>Fontana 2013</v>
      </c>
      <c r="E685" s="103" t="s">
        <v>1539</v>
      </c>
      <c r="F685" s="101" t="s">
        <v>1539</v>
      </c>
      <c r="G685" s="103" t="s">
        <v>1539</v>
      </c>
      <c r="H685" s="103" t="s">
        <v>1539</v>
      </c>
      <c r="I685" s="102"/>
      <c r="J685" s="103" t="s">
        <v>1539</v>
      </c>
      <c r="K685" s="101" t="s">
        <v>1539</v>
      </c>
      <c r="L685" s="103" t="s">
        <v>1539</v>
      </c>
      <c r="M685" s="103" t="s">
        <v>1539</v>
      </c>
      <c r="N685" s="102"/>
      <c r="O685" s="103" t="s">
        <v>1539</v>
      </c>
      <c r="P685" s="103" t="s">
        <v>1539</v>
      </c>
      <c r="Q685" s="102"/>
      <c r="R685" s="103" t="s">
        <v>1539</v>
      </c>
      <c r="S685" s="103" t="s">
        <v>1539</v>
      </c>
      <c r="T685" s="102" t="s">
        <v>1539</v>
      </c>
      <c r="U685" s="103" t="s">
        <v>1539</v>
      </c>
      <c r="V685" s="103" t="s">
        <v>1539</v>
      </c>
    </row>
    <row r="686" spans="1:22" x14ac:dyDescent="0.25">
      <c r="A686" s="104" t="s">
        <v>916</v>
      </c>
      <c r="B686" s="20" t="str">
        <f>VLOOKUP(A686,'Planning Periods'!$E$2:$N$540,10,FALSE)</f>
        <v>10/15/2013 - 10/15/2021</v>
      </c>
      <c r="C686" s="103">
        <v>2014</v>
      </c>
      <c r="D686" s="103" t="str">
        <f t="shared" si="10"/>
        <v>Fontana 2014</v>
      </c>
      <c r="E686" s="103">
        <v>1442</v>
      </c>
      <c r="F686" s="101">
        <v>63</v>
      </c>
      <c r="G686" s="103">
        <v>63</v>
      </c>
      <c r="H686" s="103">
        <v>0</v>
      </c>
      <c r="I686" s="102"/>
      <c r="J686" s="103">
        <v>974</v>
      </c>
      <c r="K686" s="101">
        <v>0</v>
      </c>
      <c r="L686" s="103">
        <v>0</v>
      </c>
      <c r="M686" s="103">
        <v>0</v>
      </c>
      <c r="N686" s="102"/>
      <c r="O686" s="103">
        <v>1090</v>
      </c>
      <c r="P686" s="103">
        <v>0</v>
      </c>
      <c r="Q686" s="102"/>
      <c r="R686" s="103">
        <v>2471</v>
      </c>
      <c r="S686" s="103">
        <v>258</v>
      </c>
      <c r="T686" s="102">
        <v>0</v>
      </c>
      <c r="U686" s="103">
        <v>5977</v>
      </c>
      <c r="V686" s="103">
        <v>321</v>
      </c>
    </row>
    <row r="687" spans="1:22" x14ac:dyDescent="0.25">
      <c r="A687" s="104" t="s">
        <v>916</v>
      </c>
      <c r="B687" s="20" t="str">
        <f>VLOOKUP(A687,'Planning Periods'!$E$2:$N$540,10,FALSE)</f>
        <v>10/15/2013 - 10/15/2021</v>
      </c>
      <c r="C687" s="103">
        <v>2015</v>
      </c>
      <c r="D687" s="103" t="str">
        <f t="shared" si="10"/>
        <v>Fontana 2015</v>
      </c>
      <c r="E687" s="103">
        <v>1442</v>
      </c>
      <c r="F687" s="101">
        <v>0</v>
      </c>
      <c r="G687" s="103">
        <v>0</v>
      </c>
      <c r="H687" s="103">
        <v>0</v>
      </c>
      <c r="I687" s="102"/>
      <c r="J687" s="103">
        <v>974</v>
      </c>
      <c r="K687" s="101">
        <v>147</v>
      </c>
      <c r="L687" s="103">
        <v>147</v>
      </c>
      <c r="M687" s="103">
        <v>0</v>
      </c>
      <c r="N687" s="102"/>
      <c r="O687" s="103">
        <v>1090</v>
      </c>
      <c r="P687" s="103">
        <v>0</v>
      </c>
      <c r="Q687" s="102"/>
      <c r="R687" s="103">
        <v>2471</v>
      </c>
      <c r="S687" s="103">
        <v>368</v>
      </c>
      <c r="T687" s="102">
        <v>0</v>
      </c>
      <c r="U687" s="103">
        <v>5977</v>
      </c>
      <c r="V687" s="103">
        <v>515</v>
      </c>
    </row>
    <row r="688" spans="1:22" x14ac:dyDescent="0.25">
      <c r="A688" s="104" t="s">
        <v>916</v>
      </c>
      <c r="B688" s="20" t="str">
        <f>VLOOKUP(A688,'Planning Periods'!$E$2:$N$540,10,FALSE)</f>
        <v>10/15/2013 - 10/15/2021</v>
      </c>
      <c r="C688" s="103">
        <v>2016</v>
      </c>
      <c r="D688" s="103" t="str">
        <f t="shared" si="10"/>
        <v>Fontana 2016</v>
      </c>
      <c r="E688" s="103">
        <v>1442</v>
      </c>
      <c r="F688" s="101">
        <v>0</v>
      </c>
      <c r="G688" s="103">
        <v>0</v>
      </c>
      <c r="H688" s="103">
        <v>0</v>
      </c>
      <c r="I688" s="102"/>
      <c r="J688" s="103">
        <v>974</v>
      </c>
      <c r="K688" s="101">
        <v>0</v>
      </c>
      <c r="L688" s="103">
        <v>0</v>
      </c>
      <c r="M688" s="103">
        <v>0</v>
      </c>
      <c r="N688" s="102"/>
      <c r="O688" s="103">
        <v>1090</v>
      </c>
      <c r="P688" s="103">
        <v>0</v>
      </c>
      <c r="Q688" s="102"/>
      <c r="R688" s="103">
        <v>2471</v>
      </c>
      <c r="S688" s="103">
        <v>444</v>
      </c>
      <c r="T688" s="102">
        <v>0</v>
      </c>
      <c r="U688" s="103">
        <v>5977</v>
      </c>
      <c r="V688" s="103">
        <v>444</v>
      </c>
    </row>
    <row r="689" spans="1:22" x14ac:dyDescent="0.25">
      <c r="A689" s="104" t="s">
        <v>916</v>
      </c>
      <c r="B689" s="20" t="str">
        <f>VLOOKUP(A689,'Planning Periods'!$E$2:$N$540,10,FALSE)</f>
        <v>10/15/2013 - 10/15/2021</v>
      </c>
      <c r="C689" s="103">
        <v>2017</v>
      </c>
      <c r="D689" s="103" t="str">
        <f t="shared" si="10"/>
        <v>Fontana 2017</v>
      </c>
      <c r="E689" s="103">
        <v>1442</v>
      </c>
      <c r="F689" s="101">
        <v>0</v>
      </c>
      <c r="G689" s="103">
        <v>0</v>
      </c>
      <c r="H689" s="103">
        <v>0</v>
      </c>
      <c r="I689" s="102"/>
      <c r="J689" s="103">
        <v>974</v>
      </c>
      <c r="K689" s="101">
        <v>0</v>
      </c>
      <c r="L689" s="103">
        <v>0</v>
      </c>
      <c r="M689" s="103">
        <v>0</v>
      </c>
      <c r="N689" s="102"/>
      <c r="O689" s="103">
        <v>1090</v>
      </c>
      <c r="P689" s="103">
        <v>0</v>
      </c>
      <c r="Q689" s="102"/>
      <c r="R689" s="103">
        <v>2471</v>
      </c>
      <c r="S689" s="103">
        <v>435</v>
      </c>
      <c r="T689" s="102">
        <v>0</v>
      </c>
      <c r="U689" s="103">
        <v>5977</v>
      </c>
      <c r="V689" s="103">
        <v>435</v>
      </c>
    </row>
    <row r="690" spans="1:22" x14ac:dyDescent="0.25">
      <c r="A690" s="104" t="s">
        <v>1032</v>
      </c>
      <c r="B690" s="20" t="str">
        <f>VLOOKUP(A690,'Planning Periods'!$E$2:$N$540,10,FALSE)</f>
        <v>06/30/2014 - 06/30/2019</v>
      </c>
      <c r="C690" s="103">
        <v>2014</v>
      </c>
      <c r="D690" s="103" t="str">
        <f t="shared" si="10"/>
        <v>Fort Bragg 2014</v>
      </c>
      <c r="E690" s="103" t="s">
        <v>1539</v>
      </c>
      <c r="F690" s="101" t="s">
        <v>1539</v>
      </c>
      <c r="G690" s="103" t="s">
        <v>1539</v>
      </c>
      <c r="H690" s="103" t="s">
        <v>1539</v>
      </c>
      <c r="I690" s="102"/>
      <c r="J690" s="103" t="s">
        <v>1539</v>
      </c>
      <c r="K690" s="101" t="s">
        <v>1539</v>
      </c>
      <c r="L690" s="103" t="s">
        <v>1539</v>
      </c>
      <c r="M690" s="103" t="s">
        <v>1539</v>
      </c>
      <c r="N690" s="102"/>
      <c r="O690" s="103" t="s">
        <v>1539</v>
      </c>
      <c r="P690" s="103" t="s">
        <v>1539</v>
      </c>
      <c r="Q690" s="102"/>
      <c r="R690" s="103" t="s">
        <v>1539</v>
      </c>
      <c r="S690" s="103" t="s">
        <v>1539</v>
      </c>
      <c r="T690" s="102" t="s">
        <v>1539</v>
      </c>
      <c r="U690" s="103" t="s">
        <v>1539</v>
      </c>
      <c r="V690" s="103" t="s">
        <v>1539</v>
      </c>
    </row>
    <row r="691" spans="1:22" x14ac:dyDescent="0.25">
      <c r="A691" s="104" t="s">
        <v>1032</v>
      </c>
      <c r="B691" s="20" t="str">
        <f>VLOOKUP(A691,'Planning Periods'!$E$2:$N$540,10,FALSE)</f>
        <v>06/30/2014 - 06/30/2019</v>
      </c>
      <c r="C691" s="103">
        <v>2015</v>
      </c>
      <c r="D691" s="103" t="str">
        <f t="shared" si="10"/>
        <v>Fort Bragg 2015</v>
      </c>
      <c r="E691" s="103">
        <v>5</v>
      </c>
      <c r="F691" s="101">
        <v>0</v>
      </c>
      <c r="G691" s="103">
        <v>0</v>
      </c>
      <c r="H691" s="103">
        <v>0</v>
      </c>
      <c r="I691" s="102"/>
      <c r="J691" s="103">
        <v>5</v>
      </c>
      <c r="K691" s="101">
        <v>2</v>
      </c>
      <c r="L691" s="103">
        <v>2</v>
      </c>
      <c r="M691" s="103">
        <v>0</v>
      </c>
      <c r="N691" s="102"/>
      <c r="O691" s="103">
        <v>3</v>
      </c>
      <c r="P691" s="103">
        <v>0</v>
      </c>
      <c r="Q691" s="102"/>
      <c r="R691" s="103">
        <v>9</v>
      </c>
      <c r="S691" s="103">
        <v>3</v>
      </c>
      <c r="T691" s="102">
        <v>0</v>
      </c>
      <c r="U691" s="103">
        <v>22</v>
      </c>
      <c r="V691" s="103">
        <v>5</v>
      </c>
    </row>
    <row r="692" spans="1:22" x14ac:dyDescent="0.25">
      <c r="A692" s="104" t="s">
        <v>1032</v>
      </c>
      <c r="B692" s="20" t="str">
        <f>VLOOKUP(A692,'Planning Periods'!$E$2:$N$540,10,FALSE)</f>
        <v>06/30/2014 - 06/30/2019</v>
      </c>
      <c r="C692" s="103">
        <v>2016</v>
      </c>
      <c r="D692" s="103" t="str">
        <f t="shared" si="10"/>
        <v>Fort Bragg 2016</v>
      </c>
      <c r="E692" s="103" t="s">
        <v>1539</v>
      </c>
      <c r="F692" s="101" t="s">
        <v>1539</v>
      </c>
      <c r="G692" s="103" t="s">
        <v>1539</v>
      </c>
      <c r="H692" s="103" t="s">
        <v>1539</v>
      </c>
      <c r="I692" s="102"/>
      <c r="J692" s="103" t="s">
        <v>1539</v>
      </c>
      <c r="K692" s="101" t="s">
        <v>1539</v>
      </c>
      <c r="L692" s="103" t="s">
        <v>1539</v>
      </c>
      <c r="M692" s="103" t="s">
        <v>1539</v>
      </c>
      <c r="N692" s="102"/>
      <c r="O692" s="103" t="s">
        <v>1539</v>
      </c>
      <c r="P692" s="103" t="s">
        <v>1539</v>
      </c>
      <c r="Q692" s="102"/>
      <c r="R692" s="103" t="s">
        <v>1539</v>
      </c>
      <c r="S692" s="103" t="s">
        <v>1539</v>
      </c>
      <c r="T692" s="102" t="s">
        <v>1539</v>
      </c>
      <c r="U692" s="103" t="s">
        <v>1539</v>
      </c>
      <c r="V692" s="103" t="s">
        <v>1539</v>
      </c>
    </row>
    <row r="693" spans="1:22" x14ac:dyDescent="0.25">
      <c r="A693" s="104" t="s">
        <v>1032</v>
      </c>
      <c r="B693" s="20" t="str">
        <f>VLOOKUP(A693,'Planning Periods'!$E$2:$N$540,10,FALSE)</f>
        <v>06/30/2014 - 06/30/2019</v>
      </c>
      <c r="C693" s="103">
        <v>2017</v>
      </c>
      <c r="D693" s="103" t="str">
        <f t="shared" si="10"/>
        <v>Fort Bragg 2017</v>
      </c>
      <c r="E693" s="103" t="s">
        <v>1539</v>
      </c>
      <c r="F693" s="101" t="s">
        <v>1539</v>
      </c>
      <c r="G693" s="103" t="s">
        <v>1539</v>
      </c>
      <c r="H693" s="103" t="s">
        <v>1539</v>
      </c>
      <c r="I693" s="102"/>
      <c r="J693" s="103" t="s">
        <v>1539</v>
      </c>
      <c r="K693" s="101" t="s">
        <v>1539</v>
      </c>
      <c r="L693" s="103" t="s">
        <v>1539</v>
      </c>
      <c r="M693" s="103" t="s">
        <v>1539</v>
      </c>
      <c r="N693" s="102"/>
      <c r="O693" s="103" t="s">
        <v>1539</v>
      </c>
      <c r="P693" s="103" t="s">
        <v>1539</v>
      </c>
      <c r="Q693" s="102"/>
      <c r="R693" s="103" t="s">
        <v>1539</v>
      </c>
      <c r="S693" s="103" t="s">
        <v>1539</v>
      </c>
      <c r="T693" s="102" t="s">
        <v>1539</v>
      </c>
      <c r="U693" s="103" t="s">
        <v>1539</v>
      </c>
      <c r="V693" s="103" t="s">
        <v>1539</v>
      </c>
    </row>
    <row r="694" spans="1:22" x14ac:dyDescent="0.25">
      <c r="A694" t="s">
        <v>816</v>
      </c>
      <c r="B694" s="20" t="str">
        <f>VLOOKUP(A694,'Planning Periods'!$E$2:$N$540,10,FALSE)</f>
        <v>06/30/2014 - 06/30/2019</v>
      </c>
      <c r="C694" s="103">
        <v>2014</v>
      </c>
      <c r="D694" s="103" t="str">
        <f t="shared" si="10"/>
        <v>Fort Jones 2014</v>
      </c>
      <c r="E694" s="101" t="s">
        <v>1539</v>
      </c>
      <c r="F694" s="101" t="s">
        <v>1539</v>
      </c>
      <c r="G694" s="101" t="s">
        <v>1539</v>
      </c>
      <c r="H694" s="101" t="s">
        <v>1539</v>
      </c>
      <c r="I694" s="101">
        <v>0</v>
      </c>
      <c r="J694" s="101" t="s">
        <v>1539</v>
      </c>
      <c r="K694" s="101" t="s">
        <v>1539</v>
      </c>
      <c r="L694" s="101" t="s">
        <v>1539</v>
      </c>
      <c r="M694" s="101" t="s">
        <v>1539</v>
      </c>
      <c r="N694" s="101">
        <v>0</v>
      </c>
      <c r="O694" s="101" t="s">
        <v>1539</v>
      </c>
      <c r="P694" s="101" t="s">
        <v>1539</v>
      </c>
      <c r="Q694" s="101"/>
      <c r="R694" s="101" t="s">
        <v>1539</v>
      </c>
      <c r="S694" s="101" t="s">
        <v>1539</v>
      </c>
      <c r="T694" s="101" t="s">
        <v>1539</v>
      </c>
      <c r="U694" s="101" t="s">
        <v>1539</v>
      </c>
      <c r="V694" s="101" t="s">
        <v>1539</v>
      </c>
    </row>
    <row r="695" spans="1:22" x14ac:dyDescent="0.25">
      <c r="A695" t="s">
        <v>816</v>
      </c>
      <c r="B695" s="20" t="str">
        <f>VLOOKUP(A695,'Planning Periods'!$E$2:$N$540,10,FALSE)</f>
        <v>06/30/2014 - 06/30/2019</v>
      </c>
      <c r="C695" s="103">
        <v>2015</v>
      </c>
      <c r="D695" s="103" t="str">
        <f t="shared" si="10"/>
        <v>Fort Jones 2015</v>
      </c>
      <c r="E695" t="s">
        <v>1539</v>
      </c>
      <c r="F695" t="s">
        <v>1539</v>
      </c>
      <c r="G695" t="s">
        <v>1539</v>
      </c>
      <c r="H695" t="s">
        <v>1539</v>
      </c>
      <c r="J695" t="s">
        <v>1539</v>
      </c>
      <c r="K695" t="s">
        <v>1539</v>
      </c>
      <c r="L695" t="s">
        <v>1539</v>
      </c>
      <c r="M695" t="s">
        <v>1539</v>
      </c>
      <c r="O695" t="s">
        <v>1539</v>
      </c>
      <c r="P695" t="s">
        <v>1539</v>
      </c>
      <c r="R695" t="s">
        <v>1539</v>
      </c>
      <c r="S695" t="s">
        <v>1539</v>
      </c>
      <c r="T695" t="s">
        <v>1539</v>
      </c>
      <c r="U695" t="s">
        <v>1539</v>
      </c>
      <c r="V695" t="s">
        <v>1539</v>
      </c>
    </row>
    <row r="696" spans="1:22" x14ac:dyDescent="0.25">
      <c r="A696" t="s">
        <v>816</v>
      </c>
      <c r="B696" s="20" t="str">
        <f>VLOOKUP(A696,'Planning Periods'!$E$2:$N$540,10,FALSE)</f>
        <v>06/30/2014 - 06/30/2019</v>
      </c>
      <c r="C696" s="103">
        <v>2016</v>
      </c>
      <c r="D696" s="103" t="str">
        <f t="shared" si="10"/>
        <v>Fort Jones 2016</v>
      </c>
      <c r="E696" t="s">
        <v>1539</v>
      </c>
      <c r="F696" t="s">
        <v>1539</v>
      </c>
      <c r="G696" t="s">
        <v>1539</v>
      </c>
      <c r="H696" t="s">
        <v>1539</v>
      </c>
      <c r="J696" t="s">
        <v>1539</v>
      </c>
      <c r="K696" t="s">
        <v>1539</v>
      </c>
      <c r="L696" t="s">
        <v>1539</v>
      </c>
      <c r="M696" t="s">
        <v>1539</v>
      </c>
      <c r="O696" t="s">
        <v>1539</v>
      </c>
      <c r="P696" t="s">
        <v>1539</v>
      </c>
      <c r="R696" t="s">
        <v>1539</v>
      </c>
      <c r="S696" t="s">
        <v>1539</v>
      </c>
      <c r="T696" t="s">
        <v>1539</v>
      </c>
      <c r="U696" t="s">
        <v>1539</v>
      </c>
      <c r="V696" t="s">
        <v>1539</v>
      </c>
    </row>
    <row r="697" spans="1:22" x14ac:dyDescent="0.25">
      <c r="A697" t="s">
        <v>816</v>
      </c>
      <c r="B697" s="20" t="str">
        <f>VLOOKUP(A697,'Planning Periods'!$E$2:$N$540,10,FALSE)</f>
        <v>06/30/2014 - 06/30/2019</v>
      </c>
      <c r="C697" s="103">
        <v>2017</v>
      </c>
      <c r="D697" s="103" t="str">
        <f t="shared" si="10"/>
        <v>Fort Jones 2017</v>
      </c>
      <c r="E697" t="s">
        <v>1539</v>
      </c>
      <c r="F697" t="s">
        <v>1539</v>
      </c>
      <c r="G697" t="s">
        <v>1539</v>
      </c>
      <c r="H697" t="s">
        <v>1539</v>
      </c>
      <c r="J697" t="s">
        <v>1539</v>
      </c>
      <c r="K697" t="s">
        <v>1539</v>
      </c>
      <c r="L697" t="s">
        <v>1539</v>
      </c>
      <c r="M697" t="s">
        <v>1539</v>
      </c>
      <c r="O697" t="s">
        <v>1539</v>
      </c>
      <c r="P697" t="s">
        <v>1539</v>
      </c>
      <c r="R697" t="s">
        <v>1539</v>
      </c>
      <c r="S697" t="s">
        <v>1539</v>
      </c>
      <c r="T697" t="s">
        <v>1539</v>
      </c>
      <c r="U697" t="s">
        <v>1539</v>
      </c>
      <c r="V697" t="s">
        <v>1539</v>
      </c>
    </row>
    <row r="698" spans="1:22" x14ac:dyDescent="0.25">
      <c r="A698" s="104" t="s">
        <v>1165</v>
      </c>
      <c r="B698" s="20" t="str">
        <f>VLOOKUP(A698,'Planning Periods'!$E$2:$N$540,10,FALSE)</f>
        <v>06/30/2014 - 06/30/2019</v>
      </c>
      <c r="C698" s="103">
        <v>2014</v>
      </c>
      <c r="D698" s="103" t="str">
        <f t="shared" si="10"/>
        <v>Fortuna 2014</v>
      </c>
      <c r="E698" s="103" t="s">
        <v>1539</v>
      </c>
      <c r="F698" s="101" t="s">
        <v>1539</v>
      </c>
      <c r="G698" s="103" t="s">
        <v>1539</v>
      </c>
      <c r="H698" s="103" t="s">
        <v>1539</v>
      </c>
      <c r="I698" s="102"/>
      <c r="J698" s="103" t="s">
        <v>1539</v>
      </c>
      <c r="K698" s="101" t="s">
        <v>1539</v>
      </c>
      <c r="L698" s="103" t="s">
        <v>1539</v>
      </c>
      <c r="M698" s="103" t="s">
        <v>1539</v>
      </c>
      <c r="N698" s="102"/>
      <c r="O698" s="103" t="s">
        <v>1539</v>
      </c>
      <c r="P698" s="103" t="s">
        <v>1539</v>
      </c>
      <c r="Q698" s="102"/>
      <c r="R698" s="103" t="s">
        <v>1539</v>
      </c>
      <c r="S698" s="103" t="s">
        <v>1539</v>
      </c>
      <c r="T698" s="102" t="s">
        <v>1539</v>
      </c>
      <c r="U698" s="103" t="s">
        <v>1539</v>
      </c>
      <c r="V698" s="103" t="s">
        <v>1539</v>
      </c>
    </row>
    <row r="699" spans="1:22" x14ac:dyDescent="0.25">
      <c r="A699" s="104" t="s">
        <v>1165</v>
      </c>
      <c r="B699" s="20" t="str">
        <f>VLOOKUP(A699,'Planning Periods'!$E$2:$N$540,10,FALSE)</f>
        <v>06/30/2014 - 06/30/2019</v>
      </c>
      <c r="C699" s="103">
        <v>2015</v>
      </c>
      <c r="D699" s="103" t="str">
        <f t="shared" si="10"/>
        <v>Fortuna 2015</v>
      </c>
      <c r="E699" s="103" t="s">
        <v>1539</v>
      </c>
      <c r="F699" s="101" t="s">
        <v>1539</v>
      </c>
      <c r="G699" s="103" t="s">
        <v>1539</v>
      </c>
      <c r="H699" s="103" t="s">
        <v>1539</v>
      </c>
      <c r="I699" s="102"/>
      <c r="J699" s="103" t="s">
        <v>1539</v>
      </c>
      <c r="K699" s="101" t="s">
        <v>1539</v>
      </c>
      <c r="L699" s="103" t="s">
        <v>1539</v>
      </c>
      <c r="M699" s="103" t="s">
        <v>1539</v>
      </c>
      <c r="N699" s="102"/>
      <c r="O699" s="103" t="s">
        <v>1539</v>
      </c>
      <c r="P699" s="103" t="s">
        <v>1539</v>
      </c>
      <c r="Q699" s="102"/>
      <c r="R699" s="103" t="s">
        <v>1539</v>
      </c>
      <c r="S699" s="103" t="s">
        <v>1539</v>
      </c>
      <c r="T699" s="102" t="s">
        <v>1539</v>
      </c>
      <c r="U699" s="103" t="s">
        <v>1539</v>
      </c>
      <c r="V699" s="103" t="s">
        <v>1539</v>
      </c>
    </row>
    <row r="700" spans="1:22" x14ac:dyDescent="0.25">
      <c r="A700" s="104" t="s">
        <v>1165</v>
      </c>
      <c r="B700" s="20" t="str">
        <f>VLOOKUP(A700,'Planning Periods'!$E$2:$N$540,10,FALSE)</f>
        <v>06/30/2014 - 06/30/2019</v>
      </c>
      <c r="C700" s="103">
        <v>2016</v>
      </c>
      <c r="D700" s="103" t="str">
        <f t="shared" si="10"/>
        <v>Fortuna 2016</v>
      </c>
      <c r="E700" s="103" t="s">
        <v>1539</v>
      </c>
      <c r="F700" s="101" t="s">
        <v>1539</v>
      </c>
      <c r="G700" s="103" t="s">
        <v>1539</v>
      </c>
      <c r="H700" s="103" t="s">
        <v>1539</v>
      </c>
      <c r="I700" s="102"/>
      <c r="J700" s="103" t="s">
        <v>1539</v>
      </c>
      <c r="K700" s="101" t="s">
        <v>1539</v>
      </c>
      <c r="L700" s="103" t="s">
        <v>1539</v>
      </c>
      <c r="M700" s="103" t="s">
        <v>1539</v>
      </c>
      <c r="N700" s="102"/>
      <c r="O700" s="103" t="s">
        <v>1539</v>
      </c>
      <c r="P700" s="103" t="s">
        <v>1539</v>
      </c>
      <c r="Q700" s="102"/>
      <c r="R700" s="103" t="s">
        <v>1539</v>
      </c>
      <c r="S700" s="103" t="s">
        <v>1539</v>
      </c>
      <c r="T700" s="102" t="s">
        <v>1539</v>
      </c>
      <c r="U700" s="103" t="s">
        <v>1539</v>
      </c>
      <c r="V700" s="103" t="s">
        <v>1539</v>
      </c>
    </row>
    <row r="701" spans="1:22" x14ac:dyDescent="0.25">
      <c r="A701" s="104" t="s">
        <v>1165</v>
      </c>
      <c r="B701" s="20" t="str">
        <f>VLOOKUP(A701,'Planning Periods'!$E$2:$N$540,10,FALSE)</f>
        <v>06/30/2014 - 06/30/2019</v>
      </c>
      <c r="C701" s="103">
        <v>2017</v>
      </c>
      <c r="D701" s="103" t="str">
        <f t="shared" si="10"/>
        <v>Fortuna 2017</v>
      </c>
      <c r="E701" s="103">
        <v>39</v>
      </c>
      <c r="F701" s="101">
        <v>0</v>
      </c>
      <c r="G701" s="103">
        <v>0</v>
      </c>
      <c r="H701" s="103">
        <v>0</v>
      </c>
      <c r="I701" s="102"/>
      <c r="J701" s="103">
        <v>24</v>
      </c>
      <c r="K701" s="101">
        <v>0</v>
      </c>
      <c r="L701" s="103">
        <v>0</v>
      </c>
      <c r="M701" s="103">
        <v>0</v>
      </c>
      <c r="N701" s="102"/>
      <c r="O701" s="103">
        <v>27</v>
      </c>
      <c r="P701" s="103">
        <v>4</v>
      </c>
      <c r="Q701" s="102"/>
      <c r="R701" s="103">
        <v>71</v>
      </c>
      <c r="S701" s="103">
        <v>5</v>
      </c>
      <c r="T701" s="102">
        <v>0</v>
      </c>
      <c r="U701" s="103">
        <v>161</v>
      </c>
      <c r="V701" s="103">
        <v>9</v>
      </c>
    </row>
    <row r="702" spans="1:22" x14ac:dyDescent="0.25">
      <c r="A702" s="104" t="s">
        <v>860</v>
      </c>
      <c r="B702" s="20" t="str">
        <f>VLOOKUP(A702,'Planning Periods'!$E$2:$N$540,10,FALSE)</f>
        <v>01/31/2015 - 01/31/2023</v>
      </c>
      <c r="C702" s="103">
        <v>2014</v>
      </c>
      <c r="D702" s="103" t="str">
        <f t="shared" si="10"/>
        <v>Foster City 2014</v>
      </c>
      <c r="E702" s="103" t="s">
        <v>1539</v>
      </c>
      <c r="F702" s="101" t="s">
        <v>1539</v>
      </c>
      <c r="G702" s="103" t="s">
        <v>1539</v>
      </c>
      <c r="H702" s="103" t="s">
        <v>1539</v>
      </c>
      <c r="I702" s="102"/>
      <c r="J702" s="103" t="s">
        <v>1539</v>
      </c>
      <c r="K702" s="101" t="s">
        <v>1539</v>
      </c>
      <c r="L702" s="103" t="s">
        <v>1539</v>
      </c>
      <c r="M702" s="103" t="s">
        <v>1539</v>
      </c>
      <c r="N702" s="102"/>
      <c r="O702" s="103" t="s">
        <v>1539</v>
      </c>
      <c r="P702" s="103" t="s">
        <v>1539</v>
      </c>
      <c r="Q702" s="102"/>
      <c r="R702" s="103" t="s">
        <v>1539</v>
      </c>
      <c r="S702" s="103" t="s">
        <v>1539</v>
      </c>
      <c r="T702" s="102" t="s">
        <v>1539</v>
      </c>
      <c r="U702" s="103" t="s">
        <v>1539</v>
      </c>
      <c r="V702" s="103" t="s">
        <v>1539</v>
      </c>
    </row>
    <row r="703" spans="1:22" x14ac:dyDescent="0.25">
      <c r="A703" s="104" t="s">
        <v>860</v>
      </c>
      <c r="B703" s="20" t="str">
        <f>VLOOKUP(A703,'Planning Periods'!$E$2:$N$540,10,FALSE)</f>
        <v>01/31/2015 - 01/31/2023</v>
      </c>
      <c r="C703" s="103">
        <v>2015</v>
      </c>
      <c r="D703" s="103" t="str">
        <f t="shared" si="10"/>
        <v>Foster City 2015</v>
      </c>
      <c r="E703" s="103">
        <v>148</v>
      </c>
      <c r="F703" s="101">
        <v>83</v>
      </c>
      <c r="G703" s="103">
        <v>83</v>
      </c>
      <c r="H703" s="103">
        <v>0</v>
      </c>
      <c r="I703" s="102"/>
      <c r="J703" s="103">
        <v>87</v>
      </c>
      <c r="K703" s="101">
        <v>49</v>
      </c>
      <c r="L703" s="103">
        <v>49</v>
      </c>
      <c r="M703" s="103">
        <v>0</v>
      </c>
      <c r="N703" s="102"/>
      <c r="O703" s="103">
        <v>76</v>
      </c>
      <c r="P703" s="103">
        <v>14</v>
      </c>
      <c r="Q703" s="102"/>
      <c r="R703" s="103">
        <v>119</v>
      </c>
      <c r="S703" s="103">
        <v>563</v>
      </c>
      <c r="T703" s="102">
        <v>0</v>
      </c>
      <c r="U703" s="103">
        <v>430</v>
      </c>
      <c r="V703" s="103">
        <v>709</v>
      </c>
    </row>
    <row r="704" spans="1:22" x14ac:dyDescent="0.25">
      <c r="A704" s="104" t="s">
        <v>860</v>
      </c>
      <c r="B704" s="20" t="str">
        <f>VLOOKUP(A704,'Planning Periods'!$E$2:$N$540,10,FALSE)</f>
        <v>01/31/2015 - 01/31/2023</v>
      </c>
      <c r="C704" s="103">
        <v>2016</v>
      </c>
      <c r="D704" s="103" t="str">
        <f t="shared" si="10"/>
        <v>Foster City 2016</v>
      </c>
      <c r="E704" s="103">
        <v>148</v>
      </c>
      <c r="F704" s="101">
        <v>0</v>
      </c>
      <c r="G704" s="103">
        <v>0</v>
      </c>
      <c r="H704" s="103">
        <v>0</v>
      </c>
      <c r="I704" s="102"/>
      <c r="J704" s="103">
        <v>87</v>
      </c>
      <c r="K704" s="101">
        <v>0</v>
      </c>
      <c r="L704" s="103">
        <v>0</v>
      </c>
      <c r="M704" s="103">
        <v>0</v>
      </c>
      <c r="N704" s="102"/>
      <c r="O704" s="103">
        <v>76</v>
      </c>
      <c r="P704" s="103">
        <v>0</v>
      </c>
      <c r="Q704" s="102"/>
      <c r="R704" s="103">
        <v>119</v>
      </c>
      <c r="S704" s="103">
        <v>74</v>
      </c>
      <c r="T704" s="102">
        <v>0</v>
      </c>
      <c r="U704" s="103">
        <v>430</v>
      </c>
      <c r="V704" s="103">
        <v>74</v>
      </c>
    </row>
    <row r="705" spans="1:22" x14ac:dyDescent="0.25">
      <c r="A705" s="104" t="s">
        <v>860</v>
      </c>
      <c r="B705" s="20" t="str">
        <f>VLOOKUP(A705,'Planning Periods'!$E$2:$N$540,10,FALSE)</f>
        <v>01/31/2015 - 01/31/2023</v>
      </c>
      <c r="C705" s="103">
        <v>2017</v>
      </c>
      <c r="D705" s="103" t="str">
        <f t="shared" si="10"/>
        <v>Foster City 2017</v>
      </c>
      <c r="E705" s="103">
        <v>148</v>
      </c>
      <c r="F705" s="101">
        <v>1</v>
      </c>
      <c r="G705" s="103">
        <v>0</v>
      </c>
      <c r="H705" s="103">
        <v>1</v>
      </c>
      <c r="I705" s="102"/>
      <c r="J705" s="103">
        <v>87</v>
      </c>
      <c r="K705" s="101">
        <v>0</v>
      </c>
      <c r="L705" s="103">
        <v>0</v>
      </c>
      <c r="M705" s="103">
        <v>0</v>
      </c>
      <c r="N705" s="102"/>
      <c r="O705" s="103">
        <v>76</v>
      </c>
      <c r="P705" s="103">
        <v>0</v>
      </c>
      <c r="Q705" s="102"/>
      <c r="R705" s="103">
        <v>119</v>
      </c>
      <c r="S705" s="103">
        <v>0</v>
      </c>
      <c r="T705" s="102">
        <v>0</v>
      </c>
      <c r="U705" s="103">
        <v>430</v>
      </c>
      <c r="V705" s="103">
        <v>1</v>
      </c>
    </row>
    <row r="706" spans="1:22" x14ac:dyDescent="0.25">
      <c r="A706" s="104" t="s">
        <v>991</v>
      </c>
      <c r="B706" s="20"/>
      <c r="C706" s="103">
        <v>2013</v>
      </c>
      <c r="D706" s="103" t="str">
        <f t="shared" si="10"/>
        <v>Fountain Valley 2013</v>
      </c>
      <c r="E706" s="103" t="s">
        <v>1539</v>
      </c>
      <c r="F706" s="101" t="s">
        <v>1539</v>
      </c>
      <c r="G706" s="103" t="s">
        <v>1539</v>
      </c>
      <c r="H706" s="103" t="s">
        <v>1539</v>
      </c>
      <c r="I706" s="102"/>
      <c r="J706" s="103" t="s">
        <v>1539</v>
      </c>
      <c r="K706" s="101" t="s">
        <v>1539</v>
      </c>
      <c r="L706" s="103" t="s">
        <v>1539</v>
      </c>
      <c r="M706" s="103" t="s">
        <v>1539</v>
      </c>
      <c r="N706" s="102"/>
      <c r="O706" s="103" t="s">
        <v>1539</v>
      </c>
      <c r="P706" s="103" t="s">
        <v>1539</v>
      </c>
      <c r="Q706" s="102"/>
      <c r="R706" s="103" t="s">
        <v>1539</v>
      </c>
      <c r="S706" s="103" t="s">
        <v>1539</v>
      </c>
      <c r="T706" s="102" t="s">
        <v>1539</v>
      </c>
      <c r="U706" s="103" t="s">
        <v>1539</v>
      </c>
      <c r="V706" s="103" t="s">
        <v>1539</v>
      </c>
    </row>
    <row r="707" spans="1:22" x14ac:dyDescent="0.25">
      <c r="A707" s="104" t="s">
        <v>991</v>
      </c>
      <c r="B707" s="20" t="str">
        <f>VLOOKUP(A707,'Planning Periods'!$E$2:$N$540,10,FALSE)</f>
        <v>10/15/2013 - 10/15/2021</v>
      </c>
      <c r="C707" s="103">
        <v>2014</v>
      </c>
      <c r="D707" s="103" t="str">
        <f t="shared" si="10"/>
        <v>Fountain Valley 2014</v>
      </c>
      <c r="E707" s="103">
        <v>83</v>
      </c>
      <c r="F707" s="101">
        <v>0</v>
      </c>
      <c r="G707" s="103">
        <v>0</v>
      </c>
      <c r="H707" s="103">
        <v>0</v>
      </c>
      <c r="I707" s="102"/>
      <c r="J707" s="103">
        <v>59</v>
      </c>
      <c r="K707" s="101">
        <v>0</v>
      </c>
      <c r="L707" s="103">
        <v>0</v>
      </c>
      <c r="M707" s="103">
        <v>0</v>
      </c>
      <c r="N707" s="102"/>
      <c r="O707" s="103">
        <v>65</v>
      </c>
      <c r="P707" s="103">
        <v>0</v>
      </c>
      <c r="Q707" s="102"/>
      <c r="R707" s="103">
        <v>151</v>
      </c>
      <c r="S707" s="103">
        <v>6</v>
      </c>
      <c r="T707" s="102">
        <v>0</v>
      </c>
      <c r="U707" s="103">
        <v>358</v>
      </c>
      <c r="V707" s="103">
        <v>6</v>
      </c>
    </row>
    <row r="708" spans="1:22" x14ac:dyDescent="0.25">
      <c r="A708" s="104" t="s">
        <v>991</v>
      </c>
      <c r="B708" s="20" t="str">
        <f>VLOOKUP(A708,'Planning Periods'!$E$2:$N$540,10,FALSE)</f>
        <v>10/15/2013 - 10/15/2021</v>
      </c>
      <c r="C708" s="103">
        <v>2015</v>
      </c>
      <c r="D708" s="103" t="str">
        <f t="shared" si="10"/>
        <v>Fountain Valley 2015</v>
      </c>
      <c r="E708" s="103">
        <v>83</v>
      </c>
      <c r="F708" s="101">
        <v>0</v>
      </c>
      <c r="G708" s="103">
        <v>0</v>
      </c>
      <c r="H708" s="103">
        <v>0</v>
      </c>
      <c r="I708" s="102"/>
      <c r="J708" s="103">
        <v>59</v>
      </c>
      <c r="K708" s="101">
        <v>0</v>
      </c>
      <c r="L708" s="103">
        <v>0</v>
      </c>
      <c r="M708" s="103">
        <v>0</v>
      </c>
      <c r="N708" s="102"/>
      <c r="O708" s="103">
        <v>65</v>
      </c>
      <c r="P708" s="103">
        <v>0</v>
      </c>
      <c r="Q708" s="102"/>
      <c r="R708" s="103">
        <v>151</v>
      </c>
      <c r="S708" s="103">
        <v>6</v>
      </c>
      <c r="T708" s="102">
        <v>0</v>
      </c>
      <c r="U708" s="103">
        <v>358</v>
      </c>
      <c r="V708" s="103">
        <v>6</v>
      </c>
    </row>
    <row r="709" spans="1:22" x14ac:dyDescent="0.25">
      <c r="A709" s="104" t="s">
        <v>991</v>
      </c>
      <c r="B709" s="20" t="str">
        <f>VLOOKUP(A709,'Planning Periods'!$E$2:$N$540,10,FALSE)</f>
        <v>10/15/2013 - 10/15/2021</v>
      </c>
      <c r="C709" s="103">
        <v>2016</v>
      </c>
      <c r="D709" s="103" t="str">
        <f t="shared" si="10"/>
        <v>Fountain Valley 2016</v>
      </c>
      <c r="E709" s="103">
        <v>83</v>
      </c>
      <c r="F709" s="101">
        <v>0</v>
      </c>
      <c r="G709" s="103">
        <v>0</v>
      </c>
      <c r="H709" s="103">
        <v>0</v>
      </c>
      <c r="I709" s="102"/>
      <c r="J709" s="103">
        <v>59</v>
      </c>
      <c r="K709" s="101">
        <v>0</v>
      </c>
      <c r="L709" s="103">
        <v>0</v>
      </c>
      <c r="M709" s="103">
        <v>0</v>
      </c>
      <c r="N709" s="102"/>
      <c r="O709" s="103">
        <v>65</v>
      </c>
      <c r="P709" s="103">
        <v>0</v>
      </c>
      <c r="Q709" s="102"/>
      <c r="R709" s="103">
        <v>151</v>
      </c>
      <c r="S709" s="103">
        <v>10</v>
      </c>
      <c r="T709" s="102">
        <v>0</v>
      </c>
      <c r="U709" s="103">
        <v>358</v>
      </c>
      <c r="V709" s="103">
        <v>10</v>
      </c>
    </row>
    <row r="710" spans="1:22" x14ac:dyDescent="0.25">
      <c r="A710" s="104" t="s">
        <v>991</v>
      </c>
      <c r="B710" s="20" t="str">
        <f>VLOOKUP(A710,'Planning Periods'!$E$2:$N$540,10,FALSE)</f>
        <v>10/15/2013 - 10/15/2021</v>
      </c>
      <c r="C710" s="103">
        <v>2017</v>
      </c>
      <c r="D710" s="103" t="str">
        <f t="shared" si="10"/>
        <v>Fountain Valley 2017</v>
      </c>
      <c r="E710" s="103">
        <v>83</v>
      </c>
      <c r="F710" s="101">
        <v>0</v>
      </c>
      <c r="G710" s="103">
        <v>0</v>
      </c>
      <c r="H710" s="103">
        <v>0</v>
      </c>
      <c r="I710" s="102"/>
      <c r="J710" s="103">
        <v>59</v>
      </c>
      <c r="K710" s="101">
        <v>0</v>
      </c>
      <c r="L710" s="103">
        <v>0</v>
      </c>
      <c r="M710" s="103">
        <v>0</v>
      </c>
      <c r="N710" s="102"/>
      <c r="O710" s="103">
        <v>65</v>
      </c>
      <c r="P710" s="103">
        <v>6</v>
      </c>
      <c r="Q710" s="102"/>
      <c r="R710" s="103">
        <v>151</v>
      </c>
      <c r="S710" s="103">
        <v>8</v>
      </c>
      <c r="T710" s="102">
        <v>0</v>
      </c>
      <c r="U710" s="103">
        <v>358</v>
      </c>
      <c r="V710" s="103">
        <v>14</v>
      </c>
    </row>
    <row r="711" spans="1:22" x14ac:dyDescent="0.25">
      <c r="A711" t="s">
        <v>1183</v>
      </c>
      <c r="B711" s="20" t="str">
        <f>VLOOKUP(A711,'Planning Periods'!$E$2:$N$540,10,FALSE)</f>
        <v>12/31/2015 - 12/31/2023</v>
      </c>
      <c r="C711" s="103">
        <v>2013</v>
      </c>
      <c r="D711" s="103" t="str">
        <f t="shared" si="10"/>
        <v>Fowler 2013</v>
      </c>
      <c r="E711" s="103" t="s">
        <v>1539</v>
      </c>
      <c r="F711" s="101" t="s">
        <v>1539</v>
      </c>
      <c r="G711" s="103" t="s">
        <v>1539</v>
      </c>
      <c r="H711" s="103" t="s">
        <v>1539</v>
      </c>
      <c r="I711" s="102"/>
      <c r="J711" s="103" t="s">
        <v>1539</v>
      </c>
      <c r="K711" s="101" t="s">
        <v>1539</v>
      </c>
      <c r="L711" s="103" t="s">
        <v>1539</v>
      </c>
      <c r="M711" s="103" t="s">
        <v>1539</v>
      </c>
      <c r="N711" s="102"/>
      <c r="O711" s="103" t="s">
        <v>1539</v>
      </c>
      <c r="P711" s="103" t="s">
        <v>1539</v>
      </c>
      <c r="Q711" s="102"/>
      <c r="R711" s="103" t="s">
        <v>1539</v>
      </c>
      <c r="S711" s="103" t="s">
        <v>1539</v>
      </c>
      <c r="T711" s="102" t="s">
        <v>1539</v>
      </c>
      <c r="U711" s="103" t="s">
        <v>1539</v>
      </c>
      <c r="V711" s="103" t="s">
        <v>1539</v>
      </c>
    </row>
    <row r="712" spans="1:22" x14ac:dyDescent="0.25">
      <c r="A712" t="s">
        <v>1183</v>
      </c>
      <c r="B712" s="20" t="str">
        <f>VLOOKUP(A712,'Planning Periods'!$E$2:$N$540,10,FALSE)</f>
        <v>12/31/2015 - 12/31/2023</v>
      </c>
      <c r="C712" s="103">
        <v>2014</v>
      </c>
      <c r="D712" s="103" t="str">
        <f t="shared" si="10"/>
        <v>Fowler 2014</v>
      </c>
      <c r="E712" s="101" t="s">
        <v>1539</v>
      </c>
      <c r="F712" s="101" t="s">
        <v>1539</v>
      </c>
      <c r="G712" s="101" t="s">
        <v>1539</v>
      </c>
      <c r="H712" s="101" t="s">
        <v>1539</v>
      </c>
      <c r="I712" s="101">
        <v>0</v>
      </c>
      <c r="J712" s="101" t="s">
        <v>1539</v>
      </c>
      <c r="K712" s="101" t="s">
        <v>1539</v>
      </c>
      <c r="L712" s="101" t="s">
        <v>1539</v>
      </c>
      <c r="M712" s="101" t="s">
        <v>1539</v>
      </c>
      <c r="N712" s="101">
        <v>0</v>
      </c>
      <c r="O712" s="101" t="s">
        <v>1539</v>
      </c>
      <c r="P712" s="101" t="s">
        <v>1539</v>
      </c>
      <c r="Q712" s="101"/>
      <c r="R712" s="101" t="s">
        <v>1539</v>
      </c>
      <c r="S712" s="101" t="s">
        <v>1539</v>
      </c>
      <c r="T712" s="101" t="s">
        <v>1539</v>
      </c>
      <c r="U712" s="101" t="s">
        <v>1539</v>
      </c>
      <c r="V712" s="101" t="s">
        <v>1539</v>
      </c>
    </row>
    <row r="713" spans="1:22" x14ac:dyDescent="0.25">
      <c r="A713" t="s">
        <v>1183</v>
      </c>
      <c r="B713" s="20" t="str">
        <f>VLOOKUP(A713,'Planning Periods'!$E$2:$N$540,10,FALSE)</f>
        <v>12/31/2015 - 12/31/2023</v>
      </c>
      <c r="C713" s="103">
        <v>2015</v>
      </c>
      <c r="D713" s="103" t="str">
        <f t="shared" si="10"/>
        <v>Fowler 2015</v>
      </c>
      <c r="E713" t="s">
        <v>1539</v>
      </c>
      <c r="F713" t="s">
        <v>1539</v>
      </c>
      <c r="G713" t="s">
        <v>1539</v>
      </c>
      <c r="H713" t="s">
        <v>1539</v>
      </c>
      <c r="J713" t="s">
        <v>1539</v>
      </c>
      <c r="K713" t="s">
        <v>1539</v>
      </c>
      <c r="L713" t="s">
        <v>1539</v>
      </c>
      <c r="M713" t="s">
        <v>1539</v>
      </c>
      <c r="O713" t="s">
        <v>1539</v>
      </c>
      <c r="P713" t="s">
        <v>1539</v>
      </c>
      <c r="R713" t="s">
        <v>1539</v>
      </c>
      <c r="S713" t="s">
        <v>1539</v>
      </c>
      <c r="T713" t="s">
        <v>1539</v>
      </c>
      <c r="U713" t="s">
        <v>1539</v>
      </c>
      <c r="V713" t="s">
        <v>1539</v>
      </c>
    </row>
    <row r="714" spans="1:22" x14ac:dyDescent="0.25">
      <c r="A714" t="s">
        <v>1183</v>
      </c>
      <c r="B714" s="20" t="str">
        <f>VLOOKUP(A714,'Planning Periods'!$E$2:$N$540,10,FALSE)</f>
        <v>12/31/2015 - 12/31/2023</v>
      </c>
      <c r="C714" s="103">
        <v>2016</v>
      </c>
      <c r="D714" s="103" t="str">
        <f t="shared" si="10"/>
        <v>Fowler 2016</v>
      </c>
      <c r="E714" t="s">
        <v>1539</v>
      </c>
      <c r="F714" t="s">
        <v>1539</v>
      </c>
      <c r="G714" t="s">
        <v>1539</v>
      </c>
      <c r="H714" t="s">
        <v>1539</v>
      </c>
      <c r="J714" t="s">
        <v>1539</v>
      </c>
      <c r="K714" t="s">
        <v>1539</v>
      </c>
      <c r="L714" t="s">
        <v>1539</v>
      </c>
      <c r="M714" t="s">
        <v>1539</v>
      </c>
      <c r="O714" t="s">
        <v>1539</v>
      </c>
      <c r="P714" t="s">
        <v>1539</v>
      </c>
      <c r="R714" t="s">
        <v>1539</v>
      </c>
      <c r="S714" t="s">
        <v>1539</v>
      </c>
      <c r="T714" t="s">
        <v>1539</v>
      </c>
      <c r="U714" t="s">
        <v>1539</v>
      </c>
      <c r="V714" t="s">
        <v>1539</v>
      </c>
    </row>
    <row r="715" spans="1:22" x14ac:dyDescent="0.25">
      <c r="A715" t="s">
        <v>1183</v>
      </c>
      <c r="B715" s="20" t="str">
        <f>VLOOKUP(A715,'Planning Periods'!$E$2:$N$540,10,FALSE)</f>
        <v>12/31/2015 - 12/31/2023</v>
      </c>
      <c r="C715" s="103">
        <v>2017</v>
      </c>
      <c r="D715" s="103" t="str">
        <f t="shared" si="10"/>
        <v>Fowler 2017</v>
      </c>
      <c r="E715" t="s">
        <v>1539</v>
      </c>
      <c r="F715" t="s">
        <v>1539</v>
      </c>
      <c r="G715" t="s">
        <v>1539</v>
      </c>
      <c r="H715" t="s">
        <v>1539</v>
      </c>
      <c r="J715" t="s">
        <v>1539</v>
      </c>
      <c r="K715" t="s">
        <v>1539</v>
      </c>
      <c r="L715" t="s">
        <v>1539</v>
      </c>
      <c r="M715" t="s">
        <v>1539</v>
      </c>
      <c r="O715" t="s">
        <v>1539</v>
      </c>
      <c r="P715" t="s">
        <v>1539</v>
      </c>
      <c r="R715" t="s">
        <v>1539</v>
      </c>
      <c r="S715" t="s">
        <v>1539</v>
      </c>
      <c r="T715" t="s">
        <v>1539</v>
      </c>
      <c r="U715" t="s">
        <v>1539</v>
      </c>
      <c r="V715" t="s">
        <v>1539</v>
      </c>
    </row>
    <row r="716" spans="1:22" x14ac:dyDescent="0.25">
      <c r="A716" s="104" t="s">
        <v>1234</v>
      </c>
      <c r="B716" s="20" t="str">
        <f>VLOOKUP(A716,'Planning Periods'!$E$2:$N$540,10,FALSE)</f>
        <v>01/31/2015 - 01/31/2023</v>
      </c>
      <c r="C716" s="103">
        <v>2014</v>
      </c>
      <c r="D716" s="103" t="str">
        <f t="shared" si="10"/>
        <v>Fremont 2014</v>
      </c>
      <c r="E716" s="103">
        <v>1714</v>
      </c>
      <c r="F716" s="101">
        <v>0</v>
      </c>
      <c r="G716" s="103">
        <v>0</v>
      </c>
      <c r="H716" s="103">
        <v>0</v>
      </c>
      <c r="I716" s="102"/>
      <c r="J716" s="103">
        <v>926</v>
      </c>
      <c r="K716" s="101">
        <v>0</v>
      </c>
      <c r="L716" s="103">
        <v>0</v>
      </c>
      <c r="M716" s="103">
        <v>0</v>
      </c>
      <c r="N716" s="102"/>
      <c r="O716" s="103">
        <v>978</v>
      </c>
      <c r="P716" s="103">
        <v>0</v>
      </c>
      <c r="Q716" s="102"/>
      <c r="R716" s="103">
        <v>1837</v>
      </c>
      <c r="S716" s="103">
        <v>137</v>
      </c>
      <c r="T716" s="102">
        <v>0</v>
      </c>
      <c r="U716" s="103">
        <v>5455</v>
      </c>
      <c r="V716" s="103">
        <v>137</v>
      </c>
    </row>
    <row r="717" spans="1:22" x14ac:dyDescent="0.25">
      <c r="A717" s="104" t="s">
        <v>1234</v>
      </c>
      <c r="B717" s="20" t="str">
        <f>VLOOKUP(A717,'Planning Periods'!$E$2:$N$540,10,FALSE)</f>
        <v>01/31/2015 - 01/31/2023</v>
      </c>
      <c r="C717" s="103">
        <v>2015</v>
      </c>
      <c r="D717" s="103" t="str">
        <f t="shared" si="10"/>
        <v>Fremont 2015</v>
      </c>
      <c r="E717" s="103">
        <v>1714</v>
      </c>
      <c r="F717" s="101">
        <v>64</v>
      </c>
      <c r="G717" s="103">
        <v>64</v>
      </c>
      <c r="H717" s="103">
        <v>0</v>
      </c>
      <c r="I717" s="102"/>
      <c r="J717" s="103">
        <v>926</v>
      </c>
      <c r="K717" s="101">
        <v>0</v>
      </c>
      <c r="L717" s="103">
        <v>0</v>
      </c>
      <c r="M717" s="103">
        <v>0</v>
      </c>
      <c r="N717" s="102"/>
      <c r="O717" s="103">
        <v>978</v>
      </c>
      <c r="P717" s="103">
        <v>0</v>
      </c>
      <c r="Q717" s="102"/>
      <c r="R717" s="103">
        <v>1837</v>
      </c>
      <c r="S717" s="103">
        <v>383</v>
      </c>
      <c r="T717" s="102">
        <v>0</v>
      </c>
      <c r="U717" s="103">
        <v>5455</v>
      </c>
      <c r="V717" s="103">
        <v>447</v>
      </c>
    </row>
    <row r="718" spans="1:22" x14ac:dyDescent="0.25">
      <c r="A718" s="104" t="s">
        <v>1234</v>
      </c>
      <c r="B718" s="20" t="str">
        <f>VLOOKUP(A718,'Planning Periods'!$E$2:$N$540,10,FALSE)</f>
        <v>01/31/2015 - 01/31/2023</v>
      </c>
      <c r="C718" s="103">
        <v>2016</v>
      </c>
      <c r="D718" s="103" t="str">
        <f t="shared" si="10"/>
        <v>Fremont 2016</v>
      </c>
      <c r="E718" s="103">
        <v>1714</v>
      </c>
      <c r="F718" s="101">
        <v>2</v>
      </c>
      <c r="G718" s="103">
        <v>2</v>
      </c>
      <c r="H718" s="103">
        <v>0</v>
      </c>
      <c r="I718" s="102"/>
      <c r="J718" s="103">
        <v>926</v>
      </c>
      <c r="K718" s="101">
        <v>0</v>
      </c>
      <c r="L718" s="103">
        <v>0</v>
      </c>
      <c r="M718" s="103">
        <v>0</v>
      </c>
      <c r="N718" s="102"/>
      <c r="O718" s="103">
        <v>978</v>
      </c>
      <c r="P718" s="103">
        <v>0</v>
      </c>
      <c r="Q718" s="102"/>
      <c r="R718" s="103">
        <v>1837</v>
      </c>
      <c r="S718" s="103">
        <v>452</v>
      </c>
      <c r="T718" s="102">
        <v>0</v>
      </c>
      <c r="U718" s="103">
        <v>5455</v>
      </c>
      <c r="V718" s="103">
        <v>454</v>
      </c>
    </row>
    <row r="719" spans="1:22" x14ac:dyDescent="0.25">
      <c r="A719" s="104" t="s">
        <v>1234</v>
      </c>
      <c r="B719" s="20" t="str">
        <f>VLOOKUP(A719,'Planning Periods'!$E$2:$N$540,10,FALSE)</f>
        <v>01/31/2015 - 01/31/2023</v>
      </c>
      <c r="C719" s="103">
        <v>2017</v>
      </c>
      <c r="D719" s="103" t="str">
        <f t="shared" si="10"/>
        <v>Fremont 2017</v>
      </c>
      <c r="E719" s="103">
        <v>1714</v>
      </c>
      <c r="F719" s="101">
        <v>217</v>
      </c>
      <c r="G719" s="103">
        <v>217</v>
      </c>
      <c r="H719" s="103">
        <v>0</v>
      </c>
      <c r="I719" s="102"/>
      <c r="J719" s="103">
        <v>926</v>
      </c>
      <c r="K719" s="101">
        <v>249</v>
      </c>
      <c r="L719" s="103">
        <v>249</v>
      </c>
      <c r="M719" s="103">
        <v>0</v>
      </c>
      <c r="N719" s="102"/>
      <c r="O719" s="103">
        <v>978</v>
      </c>
      <c r="P719" s="103">
        <v>0</v>
      </c>
      <c r="Q719" s="102"/>
      <c r="R719" s="103">
        <v>1837</v>
      </c>
      <c r="S719" s="103">
        <v>1601</v>
      </c>
      <c r="T719" s="102">
        <v>0</v>
      </c>
      <c r="U719" s="103">
        <v>5455</v>
      </c>
      <c r="V719" s="103">
        <v>2067</v>
      </c>
    </row>
    <row r="720" spans="1:22" x14ac:dyDescent="0.25">
      <c r="A720" s="104" t="s">
        <v>1174</v>
      </c>
      <c r="B720" s="20" t="str">
        <f>VLOOKUP(A720,'Planning Periods'!$E$2:$N$540,10,FALSE)</f>
        <v>12/31/2015 - 12/31/2023</v>
      </c>
      <c r="C720" s="103">
        <v>2013</v>
      </c>
      <c r="D720" s="103" t="str">
        <f t="shared" si="10"/>
        <v>Fresno 2013</v>
      </c>
      <c r="E720" s="103" t="s">
        <v>1539</v>
      </c>
      <c r="F720" s="101" t="s">
        <v>1539</v>
      </c>
      <c r="G720" s="103" t="s">
        <v>1539</v>
      </c>
      <c r="H720" s="103" t="s">
        <v>1539</v>
      </c>
      <c r="I720" s="102"/>
      <c r="J720" s="103" t="s">
        <v>1539</v>
      </c>
      <c r="K720" s="101" t="s">
        <v>1539</v>
      </c>
      <c r="L720" s="103" t="s">
        <v>1539</v>
      </c>
      <c r="M720" s="103" t="s">
        <v>1539</v>
      </c>
      <c r="N720" s="102"/>
      <c r="O720" s="103" t="s">
        <v>1539</v>
      </c>
      <c r="P720" s="103" t="s">
        <v>1539</v>
      </c>
      <c r="Q720" s="102"/>
      <c r="R720" s="103" t="s">
        <v>1539</v>
      </c>
      <c r="S720" s="103" t="s">
        <v>1539</v>
      </c>
      <c r="T720" s="102" t="s">
        <v>1539</v>
      </c>
      <c r="U720" s="103" t="s">
        <v>1539</v>
      </c>
      <c r="V720" s="103" t="s">
        <v>1539</v>
      </c>
    </row>
    <row r="721" spans="1:22" x14ac:dyDescent="0.25">
      <c r="A721" s="104" t="s">
        <v>1174</v>
      </c>
      <c r="B721" s="20" t="str">
        <f>VLOOKUP(A721,'Planning Periods'!$E$2:$N$540,10,FALSE)</f>
        <v>12/31/2015 - 12/31/2023</v>
      </c>
      <c r="C721" s="103">
        <v>2014</v>
      </c>
      <c r="D721" s="103" t="str">
        <f t="shared" si="10"/>
        <v>Fresno 2014</v>
      </c>
      <c r="E721" s="103" t="s">
        <v>1539</v>
      </c>
      <c r="F721" s="101" t="s">
        <v>1539</v>
      </c>
      <c r="G721" s="103" t="s">
        <v>1539</v>
      </c>
      <c r="H721" s="103" t="s">
        <v>1539</v>
      </c>
      <c r="I721" s="102"/>
      <c r="J721" s="103" t="s">
        <v>1539</v>
      </c>
      <c r="K721" s="101" t="s">
        <v>1539</v>
      </c>
      <c r="L721" s="103" t="s">
        <v>1539</v>
      </c>
      <c r="M721" s="103" t="s">
        <v>1539</v>
      </c>
      <c r="N721" s="102"/>
      <c r="O721" s="103" t="s">
        <v>1539</v>
      </c>
      <c r="P721" s="103" t="s">
        <v>1539</v>
      </c>
      <c r="Q721" s="102"/>
      <c r="R721" s="103" t="s">
        <v>1539</v>
      </c>
      <c r="S721" s="103" t="s">
        <v>1539</v>
      </c>
      <c r="T721" s="102" t="s">
        <v>1539</v>
      </c>
      <c r="U721" s="103" t="s">
        <v>1539</v>
      </c>
      <c r="V721" s="103" t="s">
        <v>1539</v>
      </c>
    </row>
    <row r="722" spans="1:22" x14ac:dyDescent="0.25">
      <c r="A722" s="104" t="s">
        <v>1174</v>
      </c>
      <c r="B722" s="20" t="str">
        <f>VLOOKUP(A722,'Planning Periods'!$E$2:$N$540,10,FALSE)</f>
        <v>12/31/2015 - 12/31/2023</v>
      </c>
      <c r="C722" s="103">
        <v>2015</v>
      </c>
      <c r="D722" s="103" t="str">
        <f t="shared" si="10"/>
        <v>Fresno 2015</v>
      </c>
      <c r="E722" s="103">
        <v>7971</v>
      </c>
      <c r="F722" s="101">
        <v>290</v>
      </c>
      <c r="G722" s="103">
        <v>290</v>
      </c>
      <c r="H722" s="103">
        <v>0</v>
      </c>
      <c r="I722" s="102"/>
      <c r="J722" s="103">
        <v>5736</v>
      </c>
      <c r="K722" s="101">
        <v>268</v>
      </c>
      <c r="L722" s="103">
        <v>268</v>
      </c>
      <c r="M722" s="103">
        <v>0</v>
      </c>
      <c r="N722" s="102"/>
      <c r="O722" s="103">
        <v>3228</v>
      </c>
      <c r="P722" s="103">
        <v>384</v>
      </c>
      <c r="Q722" s="102"/>
      <c r="R722" s="103">
        <v>10116</v>
      </c>
      <c r="S722" s="103">
        <v>2328</v>
      </c>
      <c r="T722" s="102">
        <v>0</v>
      </c>
      <c r="U722" s="103">
        <v>27051</v>
      </c>
      <c r="V722" s="103">
        <v>3270</v>
      </c>
    </row>
    <row r="723" spans="1:22" x14ac:dyDescent="0.25">
      <c r="A723" s="104" t="s">
        <v>1174</v>
      </c>
      <c r="B723" s="20" t="str">
        <f>VLOOKUP(A723,'Planning Periods'!$E$2:$N$540,10,FALSE)</f>
        <v>12/31/2015 - 12/31/2023</v>
      </c>
      <c r="C723" s="103">
        <v>2016</v>
      </c>
      <c r="D723" s="103" t="str">
        <f t="shared" si="10"/>
        <v>Fresno 2016</v>
      </c>
      <c r="E723" s="103">
        <v>7971</v>
      </c>
      <c r="F723" s="101">
        <v>23</v>
      </c>
      <c r="G723" s="103">
        <v>23</v>
      </c>
      <c r="H723" s="103">
        <v>0</v>
      </c>
      <c r="I723" s="102"/>
      <c r="J723" s="103">
        <v>5736</v>
      </c>
      <c r="K723" s="101">
        <v>8</v>
      </c>
      <c r="L723" s="103">
        <v>8</v>
      </c>
      <c r="M723" s="103">
        <v>0</v>
      </c>
      <c r="N723" s="102"/>
      <c r="O723" s="103">
        <v>3228</v>
      </c>
      <c r="P723" s="103">
        <v>334</v>
      </c>
      <c r="Q723" s="102"/>
      <c r="R723" s="103">
        <v>10116</v>
      </c>
      <c r="S723" s="103">
        <v>923</v>
      </c>
      <c r="T723" s="102">
        <v>0</v>
      </c>
      <c r="U723" s="103">
        <v>27051</v>
      </c>
      <c r="V723" s="103">
        <v>1288</v>
      </c>
    </row>
    <row r="724" spans="1:22" x14ac:dyDescent="0.25">
      <c r="A724" s="104" t="s">
        <v>1174</v>
      </c>
      <c r="B724" s="20" t="str">
        <f>VLOOKUP(A724,'Planning Periods'!$E$2:$N$540,10,FALSE)</f>
        <v>12/31/2015 - 12/31/2023</v>
      </c>
      <c r="C724" s="103">
        <v>2017</v>
      </c>
      <c r="D724" s="103" t="str">
        <f t="shared" si="10"/>
        <v>Fresno 2017</v>
      </c>
      <c r="E724" s="103">
        <v>7971</v>
      </c>
      <c r="F724" s="101">
        <v>0</v>
      </c>
      <c r="G724" s="103">
        <v>0</v>
      </c>
      <c r="H724" s="103">
        <v>0</v>
      </c>
      <c r="I724" s="102"/>
      <c r="J724" s="103">
        <v>5736</v>
      </c>
      <c r="K724" s="101">
        <v>4</v>
      </c>
      <c r="L724" s="103">
        <v>4</v>
      </c>
      <c r="M724" s="103">
        <v>0</v>
      </c>
      <c r="N724" s="102"/>
      <c r="O724" s="103">
        <v>3228</v>
      </c>
      <c r="P724" s="103">
        <v>787</v>
      </c>
      <c r="Q724" s="102"/>
      <c r="R724" s="103">
        <v>10116</v>
      </c>
      <c r="S724" s="103">
        <v>676</v>
      </c>
      <c r="T724" s="102">
        <v>0</v>
      </c>
      <c r="U724" s="103">
        <v>27051</v>
      </c>
      <c r="V724" s="103">
        <v>1467</v>
      </c>
    </row>
    <row r="725" spans="1:22" x14ac:dyDescent="0.25">
      <c r="A725" s="104" t="s">
        <v>664</v>
      </c>
      <c r="B725" s="20" t="str">
        <f>VLOOKUP(A725,'Planning Periods'!$E$2:$N$540,10,FALSE)</f>
        <v>12/31/2015 - 12/31/2023</v>
      </c>
      <c r="C725" s="103">
        <v>2013</v>
      </c>
      <c r="D725" s="103" t="str">
        <f t="shared" si="10"/>
        <v>Fresno County - Unincorporated 2013</v>
      </c>
      <c r="E725" s="103" t="s">
        <v>1539</v>
      </c>
      <c r="F725" s="101" t="s">
        <v>1539</v>
      </c>
      <c r="G725" s="103" t="s">
        <v>1539</v>
      </c>
      <c r="H725" s="103" t="s">
        <v>1539</v>
      </c>
      <c r="I725" s="102"/>
      <c r="J725" s="103" t="s">
        <v>1539</v>
      </c>
      <c r="K725" s="101" t="s">
        <v>1539</v>
      </c>
      <c r="L725" s="103" t="s">
        <v>1539</v>
      </c>
      <c r="M725" s="103" t="s">
        <v>1539</v>
      </c>
      <c r="N725" s="102"/>
      <c r="O725" s="103" t="s">
        <v>1539</v>
      </c>
      <c r="P725" s="103" t="s">
        <v>1539</v>
      </c>
      <c r="Q725" s="102"/>
      <c r="R725" s="103" t="s">
        <v>1539</v>
      </c>
      <c r="S725" s="103" t="s">
        <v>1539</v>
      </c>
      <c r="T725" s="102" t="s">
        <v>1539</v>
      </c>
      <c r="U725" s="103" t="s">
        <v>1539</v>
      </c>
      <c r="V725" s="103" t="s">
        <v>1539</v>
      </c>
    </row>
    <row r="726" spans="1:22" x14ac:dyDescent="0.25">
      <c r="A726" s="104" t="s">
        <v>664</v>
      </c>
      <c r="B726" s="20" t="str">
        <f>VLOOKUP(A726,'Planning Periods'!$E$2:$N$540,10,FALSE)</f>
        <v>12/31/2015 - 12/31/2023</v>
      </c>
      <c r="C726" s="103">
        <v>2014</v>
      </c>
      <c r="D726" s="103" t="str">
        <f t="shared" si="10"/>
        <v>Fresno County - Unincorporated 2014</v>
      </c>
      <c r="E726" s="103" t="s">
        <v>1539</v>
      </c>
      <c r="F726" s="101" t="s">
        <v>1539</v>
      </c>
      <c r="G726" s="103" t="s">
        <v>1539</v>
      </c>
      <c r="H726" s="103" t="s">
        <v>1539</v>
      </c>
      <c r="I726" s="102"/>
      <c r="J726" s="103" t="s">
        <v>1539</v>
      </c>
      <c r="K726" s="101" t="s">
        <v>1539</v>
      </c>
      <c r="L726" s="103" t="s">
        <v>1539</v>
      </c>
      <c r="M726" s="103" t="s">
        <v>1539</v>
      </c>
      <c r="N726" s="102"/>
      <c r="O726" s="103" t="s">
        <v>1539</v>
      </c>
      <c r="P726" s="103" t="s">
        <v>1539</v>
      </c>
      <c r="Q726" s="102"/>
      <c r="R726" s="103" t="s">
        <v>1539</v>
      </c>
      <c r="S726" s="103" t="s">
        <v>1539</v>
      </c>
      <c r="T726" s="102" t="s">
        <v>1539</v>
      </c>
      <c r="U726" s="103" t="s">
        <v>1539</v>
      </c>
      <c r="V726" s="103" t="s">
        <v>1539</v>
      </c>
    </row>
    <row r="727" spans="1:22" x14ac:dyDescent="0.25">
      <c r="A727" s="104" t="s">
        <v>664</v>
      </c>
      <c r="B727" s="20" t="str">
        <f>VLOOKUP(A727,'Planning Periods'!$E$2:$N$540,10,FALSE)</f>
        <v>12/31/2015 - 12/31/2023</v>
      </c>
      <c r="C727" s="103">
        <v>2015</v>
      </c>
      <c r="D727" s="103" t="str">
        <f t="shared" si="10"/>
        <v>Fresno County - Unincorporated 2015</v>
      </c>
      <c r="E727" s="103">
        <v>460</v>
      </c>
      <c r="F727" s="101">
        <v>0</v>
      </c>
      <c r="G727" s="103">
        <v>0</v>
      </c>
      <c r="H727" s="103">
        <v>0</v>
      </c>
      <c r="I727" s="102"/>
      <c r="J727" s="103">
        <v>527</v>
      </c>
      <c r="K727" s="101">
        <v>0</v>
      </c>
      <c r="L727" s="103">
        <v>0</v>
      </c>
      <c r="M727" s="103">
        <v>0</v>
      </c>
      <c r="N727" s="102"/>
      <c r="O727" s="103">
        <v>589</v>
      </c>
      <c r="P727" s="103">
        <v>102</v>
      </c>
      <c r="Q727" s="102"/>
      <c r="R727" s="103">
        <v>1146</v>
      </c>
      <c r="S727" s="103">
        <v>162</v>
      </c>
      <c r="T727" s="102">
        <v>0</v>
      </c>
      <c r="U727" s="103">
        <v>2722</v>
      </c>
      <c r="V727" s="103">
        <v>264</v>
      </c>
    </row>
    <row r="728" spans="1:22" x14ac:dyDescent="0.25">
      <c r="A728" s="104" t="s">
        <v>664</v>
      </c>
      <c r="B728" s="20" t="str">
        <f>VLOOKUP(A728,'Planning Periods'!$E$2:$N$540,10,FALSE)</f>
        <v>12/31/2015 - 12/31/2023</v>
      </c>
      <c r="C728" s="103">
        <v>2016</v>
      </c>
      <c r="D728" s="103" t="str">
        <f t="shared" si="10"/>
        <v>Fresno County - Unincorporated 2016</v>
      </c>
      <c r="E728" s="103">
        <v>460</v>
      </c>
      <c r="F728" s="101">
        <v>0</v>
      </c>
      <c r="G728" s="103">
        <v>0</v>
      </c>
      <c r="H728" s="103">
        <v>0</v>
      </c>
      <c r="I728" s="102"/>
      <c r="J728" s="103">
        <v>527</v>
      </c>
      <c r="K728" s="101">
        <v>0</v>
      </c>
      <c r="L728" s="103">
        <v>0</v>
      </c>
      <c r="M728" s="103">
        <v>0</v>
      </c>
      <c r="N728" s="102"/>
      <c r="O728" s="103">
        <v>589</v>
      </c>
      <c r="P728" s="103">
        <v>63</v>
      </c>
      <c r="Q728" s="102"/>
      <c r="R728" s="103">
        <v>1146</v>
      </c>
      <c r="S728" s="103">
        <v>38</v>
      </c>
      <c r="T728" s="102">
        <v>0</v>
      </c>
      <c r="U728" s="103">
        <v>2722</v>
      </c>
      <c r="V728" s="103">
        <v>101</v>
      </c>
    </row>
    <row r="729" spans="1:22" x14ac:dyDescent="0.25">
      <c r="A729" s="104" t="s">
        <v>664</v>
      </c>
      <c r="B729" s="20" t="str">
        <f>VLOOKUP(A729,'Planning Periods'!$E$2:$N$540,10,FALSE)</f>
        <v>12/31/2015 - 12/31/2023</v>
      </c>
      <c r="C729" s="103">
        <v>2017</v>
      </c>
      <c r="D729" s="103" t="str">
        <f t="shared" si="10"/>
        <v>Fresno County - Unincorporated 2017</v>
      </c>
      <c r="E729" s="103">
        <v>460</v>
      </c>
      <c r="F729" s="101">
        <v>0</v>
      </c>
      <c r="G729" s="103">
        <v>0</v>
      </c>
      <c r="H729" s="103">
        <v>0</v>
      </c>
      <c r="I729" s="102"/>
      <c r="J729" s="103">
        <v>527</v>
      </c>
      <c r="K729" s="101">
        <v>0</v>
      </c>
      <c r="L729" s="103">
        <v>0</v>
      </c>
      <c r="M729" s="103">
        <v>0</v>
      </c>
      <c r="N729" s="102"/>
      <c r="O729" s="103">
        <v>589</v>
      </c>
      <c r="P729" s="103">
        <v>54</v>
      </c>
      <c r="Q729" s="102"/>
      <c r="R729" s="103">
        <v>1146</v>
      </c>
      <c r="S729" s="103">
        <v>71</v>
      </c>
      <c r="T729" s="102">
        <v>0</v>
      </c>
      <c r="U729" s="103">
        <v>2722</v>
      </c>
      <c r="V729" s="103">
        <v>125</v>
      </c>
    </row>
    <row r="730" spans="1:22" x14ac:dyDescent="0.25">
      <c r="A730" s="104" t="s">
        <v>990</v>
      </c>
      <c r="B730" s="20"/>
      <c r="C730" s="103">
        <v>2013</v>
      </c>
      <c r="D730" s="103" t="str">
        <f t="shared" si="10"/>
        <v>Fullerton 2013</v>
      </c>
      <c r="E730" s="103" t="s">
        <v>1539</v>
      </c>
      <c r="F730" s="101" t="s">
        <v>1539</v>
      </c>
      <c r="G730" s="103" t="s">
        <v>1539</v>
      </c>
      <c r="H730" s="103" t="s">
        <v>1539</v>
      </c>
      <c r="I730" s="102"/>
      <c r="J730" s="103" t="s">
        <v>1539</v>
      </c>
      <c r="K730" s="101" t="s">
        <v>1539</v>
      </c>
      <c r="L730" s="103" t="s">
        <v>1539</v>
      </c>
      <c r="M730" s="103" t="s">
        <v>1539</v>
      </c>
      <c r="N730" s="102"/>
      <c r="O730" s="103" t="s">
        <v>1539</v>
      </c>
      <c r="P730" s="103" t="s">
        <v>1539</v>
      </c>
      <c r="Q730" s="102"/>
      <c r="R730" s="103" t="s">
        <v>1539</v>
      </c>
      <c r="S730" s="103" t="s">
        <v>1539</v>
      </c>
      <c r="T730" s="102" t="s">
        <v>1539</v>
      </c>
      <c r="U730" s="103" t="s">
        <v>1539</v>
      </c>
      <c r="V730" s="103" t="s">
        <v>1539</v>
      </c>
    </row>
    <row r="731" spans="1:22" x14ac:dyDescent="0.25">
      <c r="A731" s="104" t="s">
        <v>990</v>
      </c>
      <c r="B731" s="20" t="str">
        <f>VLOOKUP(A731,'Planning Periods'!$E$2:$N$540,10,FALSE)</f>
        <v>10/15/2013 - 10/15/2021</v>
      </c>
      <c r="C731" s="103">
        <v>2014</v>
      </c>
      <c r="D731" s="103" t="str">
        <f t="shared" si="10"/>
        <v>Fullerton 2014</v>
      </c>
      <c r="E731" s="103">
        <v>411</v>
      </c>
      <c r="F731" s="101">
        <v>8</v>
      </c>
      <c r="G731" s="103">
        <v>8</v>
      </c>
      <c r="H731" s="103">
        <v>0</v>
      </c>
      <c r="I731" s="102"/>
      <c r="J731" s="103">
        <v>299</v>
      </c>
      <c r="K731" s="101">
        <v>0</v>
      </c>
      <c r="L731" s="103">
        <v>0</v>
      </c>
      <c r="M731" s="103">
        <v>0</v>
      </c>
      <c r="N731" s="102"/>
      <c r="O731" s="103">
        <v>337</v>
      </c>
      <c r="P731" s="103">
        <v>0</v>
      </c>
      <c r="Q731" s="102"/>
      <c r="R731" s="103">
        <v>794</v>
      </c>
      <c r="S731" s="103">
        <v>72</v>
      </c>
      <c r="T731" s="102">
        <v>0</v>
      </c>
      <c r="U731" s="103">
        <v>1841</v>
      </c>
      <c r="V731" s="103">
        <v>80</v>
      </c>
    </row>
    <row r="732" spans="1:22" x14ac:dyDescent="0.25">
      <c r="A732" s="104" t="s">
        <v>990</v>
      </c>
      <c r="B732" s="20" t="str">
        <f>VLOOKUP(A732,'Planning Periods'!$E$2:$N$540,10,FALSE)</f>
        <v>10/15/2013 - 10/15/2021</v>
      </c>
      <c r="C732" s="103">
        <v>2015</v>
      </c>
      <c r="D732" s="103" t="str">
        <f t="shared" si="10"/>
        <v>Fullerton 2015</v>
      </c>
      <c r="E732" s="103">
        <v>411</v>
      </c>
      <c r="F732" s="101">
        <v>0</v>
      </c>
      <c r="G732" s="103">
        <v>0</v>
      </c>
      <c r="H732" s="103">
        <v>0</v>
      </c>
      <c r="I732" s="102"/>
      <c r="J732" s="103">
        <v>299</v>
      </c>
      <c r="K732" s="101">
        <v>0</v>
      </c>
      <c r="L732" s="103">
        <v>0</v>
      </c>
      <c r="M732" s="103">
        <v>0</v>
      </c>
      <c r="N732" s="102"/>
      <c r="O732" s="103">
        <v>337</v>
      </c>
      <c r="P732" s="103">
        <v>0</v>
      </c>
      <c r="Q732" s="102"/>
      <c r="R732" s="103">
        <v>794</v>
      </c>
      <c r="S732" s="103">
        <v>131</v>
      </c>
      <c r="T732" s="102">
        <v>0</v>
      </c>
      <c r="U732" s="103">
        <v>1841</v>
      </c>
      <c r="V732" s="103">
        <v>131</v>
      </c>
    </row>
    <row r="733" spans="1:22" x14ac:dyDescent="0.25">
      <c r="A733" s="104" t="s">
        <v>990</v>
      </c>
      <c r="B733" s="20" t="str">
        <f>VLOOKUP(A733,'Planning Periods'!$E$2:$N$540,10,FALSE)</f>
        <v>10/15/2013 - 10/15/2021</v>
      </c>
      <c r="C733" s="103">
        <v>2016</v>
      </c>
      <c r="D733" s="103" t="str">
        <f t="shared" si="10"/>
        <v>Fullerton 2016</v>
      </c>
      <c r="E733" s="103">
        <v>411</v>
      </c>
      <c r="F733" s="101">
        <v>191</v>
      </c>
      <c r="G733" s="103">
        <v>43</v>
      </c>
      <c r="H733" s="103">
        <v>148</v>
      </c>
      <c r="I733" s="102"/>
      <c r="J733" s="103">
        <v>299</v>
      </c>
      <c r="K733" s="101">
        <v>97</v>
      </c>
      <c r="L733" s="103">
        <v>97</v>
      </c>
      <c r="M733" s="103">
        <v>0</v>
      </c>
      <c r="N733" s="102"/>
      <c r="O733" s="103">
        <v>337</v>
      </c>
      <c r="P733" s="103">
        <v>1</v>
      </c>
      <c r="Q733" s="102"/>
      <c r="R733" s="103">
        <v>794</v>
      </c>
      <c r="S733" s="103">
        <v>236</v>
      </c>
      <c r="T733" s="102">
        <v>0</v>
      </c>
      <c r="U733" s="103">
        <v>1841</v>
      </c>
      <c r="V733" s="103">
        <v>525</v>
      </c>
    </row>
    <row r="734" spans="1:22" x14ac:dyDescent="0.25">
      <c r="A734" s="104" t="s">
        <v>990</v>
      </c>
      <c r="B734" s="20" t="str">
        <f>VLOOKUP(A734,'Planning Periods'!$E$2:$N$540,10,FALSE)</f>
        <v>10/15/2013 - 10/15/2021</v>
      </c>
      <c r="C734" s="103">
        <v>2017</v>
      </c>
      <c r="D734" s="103" t="str">
        <f t="shared" si="10"/>
        <v>Fullerton 2017</v>
      </c>
      <c r="E734" s="103">
        <v>411</v>
      </c>
      <c r="F734" s="101">
        <v>39</v>
      </c>
      <c r="G734" s="103">
        <v>39</v>
      </c>
      <c r="H734" s="103">
        <v>0</v>
      </c>
      <c r="I734" s="102"/>
      <c r="J734" s="103">
        <v>299</v>
      </c>
      <c r="K734" s="101">
        <v>17</v>
      </c>
      <c r="L734" s="103">
        <v>17</v>
      </c>
      <c r="M734" s="103">
        <v>0</v>
      </c>
      <c r="N734" s="102"/>
      <c r="O734" s="103">
        <v>337</v>
      </c>
      <c r="P734" s="103">
        <v>2</v>
      </c>
      <c r="Q734" s="102"/>
      <c r="R734" s="103">
        <v>794</v>
      </c>
      <c r="S734" s="103">
        <v>363</v>
      </c>
      <c r="T734" s="102">
        <v>0</v>
      </c>
      <c r="U734" s="103">
        <v>1841</v>
      </c>
      <c r="V734" s="103">
        <v>421</v>
      </c>
    </row>
    <row r="735" spans="1:22" x14ac:dyDescent="0.25">
      <c r="A735" s="104" t="s">
        <v>929</v>
      </c>
      <c r="B735" s="20" t="str">
        <f>VLOOKUP(A735,'Planning Periods'!$E$2:$N$540,10,FALSE)</f>
        <v>10/31/2013 - 10/31/2021</v>
      </c>
      <c r="C735" s="103">
        <v>2013</v>
      </c>
      <c r="D735" s="103" t="str">
        <f t="shared" si="10"/>
        <v>Galt 2013</v>
      </c>
      <c r="E735" s="103">
        <v>131</v>
      </c>
      <c r="F735" s="101">
        <v>0</v>
      </c>
      <c r="G735" s="103">
        <v>0</v>
      </c>
      <c r="H735" s="103">
        <v>0</v>
      </c>
      <c r="I735" s="102"/>
      <c r="J735" s="103">
        <v>91</v>
      </c>
      <c r="K735" s="101">
        <v>0</v>
      </c>
      <c r="L735" s="103">
        <v>0</v>
      </c>
      <c r="M735" s="103">
        <v>0</v>
      </c>
      <c r="N735" s="102"/>
      <c r="O735" s="103">
        <v>126</v>
      </c>
      <c r="P735" s="103">
        <v>0</v>
      </c>
      <c r="Q735" s="102"/>
      <c r="R735" s="103">
        <v>331</v>
      </c>
      <c r="S735" s="103">
        <v>41</v>
      </c>
      <c r="T735" s="102">
        <v>0</v>
      </c>
      <c r="U735" s="103">
        <v>679</v>
      </c>
      <c r="V735" s="103">
        <v>41</v>
      </c>
    </row>
    <row r="736" spans="1:22" x14ac:dyDescent="0.25">
      <c r="A736" s="104" t="s">
        <v>929</v>
      </c>
      <c r="B736" s="20" t="str">
        <f>VLOOKUP(A736,'Planning Periods'!$E$2:$N$540,10,FALSE)</f>
        <v>10/31/2013 - 10/31/2021</v>
      </c>
      <c r="C736" s="103">
        <v>2014</v>
      </c>
      <c r="D736" s="103" t="str">
        <f t="shared" ref="D736:D804" si="11">CONCATENATE(A736," ",C736)</f>
        <v>Galt 2014</v>
      </c>
      <c r="E736" s="103">
        <v>131</v>
      </c>
      <c r="F736" s="101">
        <v>0</v>
      </c>
      <c r="G736" s="103">
        <v>0</v>
      </c>
      <c r="H736" s="103">
        <v>0</v>
      </c>
      <c r="I736" s="102"/>
      <c r="J736" s="103">
        <v>91</v>
      </c>
      <c r="K736" s="101">
        <v>0</v>
      </c>
      <c r="L736" s="103">
        <v>0</v>
      </c>
      <c r="M736" s="103">
        <v>0</v>
      </c>
      <c r="N736" s="102"/>
      <c r="O736" s="103">
        <v>126</v>
      </c>
      <c r="P736" s="103">
        <v>0</v>
      </c>
      <c r="Q736" s="102"/>
      <c r="R736" s="103">
        <v>331</v>
      </c>
      <c r="S736" s="103">
        <v>29</v>
      </c>
      <c r="T736" s="102">
        <v>0</v>
      </c>
      <c r="U736" s="103">
        <v>679</v>
      </c>
      <c r="V736" s="103">
        <v>29</v>
      </c>
    </row>
    <row r="737" spans="1:22" x14ac:dyDescent="0.25">
      <c r="A737" s="104" t="s">
        <v>929</v>
      </c>
      <c r="B737" s="20" t="str">
        <f>VLOOKUP(A737,'Planning Periods'!$E$2:$N$540,10,FALSE)</f>
        <v>10/31/2013 - 10/31/2021</v>
      </c>
      <c r="C737" s="103">
        <v>2015</v>
      </c>
      <c r="D737" s="103" t="str">
        <f t="shared" si="11"/>
        <v>Galt 2015</v>
      </c>
      <c r="E737" s="103">
        <v>131</v>
      </c>
      <c r="F737" s="101">
        <v>0</v>
      </c>
      <c r="G737" s="103">
        <v>0</v>
      </c>
      <c r="H737" s="103">
        <v>0</v>
      </c>
      <c r="I737" s="102"/>
      <c r="J737" s="103">
        <v>91</v>
      </c>
      <c r="K737" s="101">
        <v>0</v>
      </c>
      <c r="L737" s="103">
        <v>0</v>
      </c>
      <c r="M737" s="103">
        <v>0</v>
      </c>
      <c r="N737" s="102"/>
      <c r="O737" s="103">
        <v>126</v>
      </c>
      <c r="P737" s="103">
        <v>0</v>
      </c>
      <c r="Q737" s="102"/>
      <c r="R737" s="103">
        <v>331</v>
      </c>
      <c r="S737" s="103">
        <v>45</v>
      </c>
      <c r="T737" s="102">
        <v>0</v>
      </c>
      <c r="U737" s="103">
        <v>679</v>
      </c>
      <c r="V737" s="103">
        <v>45</v>
      </c>
    </row>
    <row r="738" spans="1:22" x14ac:dyDescent="0.25">
      <c r="A738" s="104" t="s">
        <v>929</v>
      </c>
      <c r="B738" s="20" t="str">
        <f>VLOOKUP(A738,'Planning Periods'!$E$2:$N$540,10,FALSE)</f>
        <v>10/31/2013 - 10/31/2021</v>
      </c>
      <c r="C738" s="103">
        <v>2016</v>
      </c>
      <c r="D738" s="103" t="str">
        <f t="shared" si="11"/>
        <v>Galt 2016</v>
      </c>
      <c r="E738" s="103">
        <v>131</v>
      </c>
      <c r="F738" s="101">
        <v>0</v>
      </c>
      <c r="G738" s="103">
        <v>0</v>
      </c>
      <c r="H738" s="103">
        <v>0</v>
      </c>
      <c r="I738" s="102"/>
      <c r="J738" s="103">
        <v>91</v>
      </c>
      <c r="K738" s="101">
        <v>0</v>
      </c>
      <c r="L738" s="103">
        <v>0</v>
      </c>
      <c r="M738" s="103">
        <v>0</v>
      </c>
      <c r="N738" s="102"/>
      <c r="O738" s="103">
        <v>126</v>
      </c>
      <c r="P738" s="103">
        <v>0</v>
      </c>
      <c r="Q738" s="102"/>
      <c r="R738" s="103">
        <v>331</v>
      </c>
      <c r="S738" s="103">
        <v>134</v>
      </c>
      <c r="T738" s="102">
        <v>0</v>
      </c>
      <c r="U738" s="103">
        <v>679</v>
      </c>
      <c r="V738" s="103">
        <v>134</v>
      </c>
    </row>
    <row r="739" spans="1:22" x14ac:dyDescent="0.25">
      <c r="A739" s="104" t="s">
        <v>929</v>
      </c>
      <c r="B739" s="20" t="str">
        <f>VLOOKUP(A739,'Planning Periods'!$E$2:$N$540,10,FALSE)</f>
        <v>10/31/2013 - 10/31/2021</v>
      </c>
      <c r="C739" s="103">
        <v>2017</v>
      </c>
      <c r="D739" s="103" t="str">
        <f t="shared" si="11"/>
        <v>Galt 2017</v>
      </c>
      <c r="E739" s="103">
        <v>131</v>
      </c>
      <c r="F739" s="101">
        <v>0</v>
      </c>
      <c r="G739" s="103">
        <v>0</v>
      </c>
      <c r="H739" s="103">
        <v>0</v>
      </c>
      <c r="I739" s="102"/>
      <c r="J739" s="103">
        <v>91</v>
      </c>
      <c r="K739" s="101">
        <v>0</v>
      </c>
      <c r="L739" s="103">
        <v>0</v>
      </c>
      <c r="M739" s="103">
        <v>0</v>
      </c>
      <c r="N739" s="102"/>
      <c r="O739" s="103">
        <v>126</v>
      </c>
      <c r="P739" s="103">
        <v>0</v>
      </c>
      <c r="Q739" s="102"/>
      <c r="R739" s="103">
        <v>331</v>
      </c>
      <c r="S739" s="103">
        <v>71</v>
      </c>
      <c r="T739" s="102">
        <v>0</v>
      </c>
      <c r="U739" s="103">
        <v>679</v>
      </c>
      <c r="V739" s="103">
        <v>71</v>
      </c>
    </row>
    <row r="740" spans="1:22" x14ac:dyDescent="0.25">
      <c r="A740" s="104" t="s">
        <v>989</v>
      </c>
      <c r="B740" s="20"/>
      <c r="C740" s="103">
        <v>2013</v>
      </c>
      <c r="D740" s="103" t="str">
        <f t="shared" si="11"/>
        <v>Garden Grove 2013</v>
      </c>
      <c r="E740" s="103">
        <v>164</v>
      </c>
      <c r="F740" s="101">
        <v>0</v>
      </c>
      <c r="G740" s="103">
        <v>0</v>
      </c>
      <c r="H740" s="103">
        <v>0</v>
      </c>
      <c r="I740" s="102"/>
      <c r="J740" s="103">
        <v>120</v>
      </c>
      <c r="K740" s="101">
        <v>0</v>
      </c>
      <c r="L740" s="103">
        <v>0</v>
      </c>
      <c r="M740" s="103">
        <v>0</v>
      </c>
      <c r="N740" s="102"/>
      <c r="O740" s="103">
        <v>135</v>
      </c>
      <c r="P740" s="103">
        <v>3</v>
      </c>
      <c r="Q740" s="102"/>
      <c r="R740" s="103">
        <v>328</v>
      </c>
      <c r="S740" s="103">
        <v>38</v>
      </c>
      <c r="T740" s="102">
        <v>0</v>
      </c>
      <c r="U740" s="103">
        <v>747</v>
      </c>
      <c r="V740" s="103">
        <v>41</v>
      </c>
    </row>
    <row r="741" spans="1:22" x14ac:dyDescent="0.25">
      <c r="A741" s="104" t="s">
        <v>989</v>
      </c>
      <c r="B741" s="20" t="str">
        <f>VLOOKUP(A741,'Planning Periods'!$E$2:$N$540,10,FALSE)</f>
        <v>10/15/2013 - 10/15/2021</v>
      </c>
      <c r="C741" s="103">
        <v>2014</v>
      </c>
      <c r="D741" s="103" t="str">
        <f t="shared" si="11"/>
        <v>Garden Grove 2014</v>
      </c>
      <c r="E741" s="103">
        <v>164</v>
      </c>
      <c r="F741" s="101">
        <v>0</v>
      </c>
      <c r="G741" s="103">
        <v>0</v>
      </c>
      <c r="H741" s="103">
        <v>0</v>
      </c>
      <c r="I741" s="102"/>
      <c r="J741" s="103">
        <v>120</v>
      </c>
      <c r="K741" s="101">
        <v>14</v>
      </c>
      <c r="L741" s="103">
        <v>14</v>
      </c>
      <c r="M741" s="103">
        <v>0</v>
      </c>
      <c r="N741" s="102"/>
      <c r="O741" s="103">
        <v>135</v>
      </c>
      <c r="P741" s="103">
        <v>50</v>
      </c>
      <c r="Q741" s="102"/>
      <c r="R741" s="103">
        <v>328</v>
      </c>
      <c r="S741" s="103">
        <v>37</v>
      </c>
      <c r="T741" s="102">
        <v>0</v>
      </c>
      <c r="U741" s="103">
        <v>747</v>
      </c>
      <c r="V741" s="103">
        <v>101</v>
      </c>
    </row>
    <row r="742" spans="1:22" x14ac:dyDescent="0.25">
      <c r="A742" s="104" t="s">
        <v>989</v>
      </c>
      <c r="B742" s="20" t="str">
        <f>VLOOKUP(A742,'Planning Periods'!$E$2:$N$540,10,FALSE)</f>
        <v>10/15/2013 - 10/15/2021</v>
      </c>
      <c r="C742" s="103">
        <v>2015</v>
      </c>
      <c r="D742" s="103" t="str">
        <f t="shared" si="11"/>
        <v>Garden Grove 2015</v>
      </c>
      <c r="E742" s="103">
        <v>164</v>
      </c>
      <c r="F742" s="101">
        <v>0</v>
      </c>
      <c r="G742" s="103">
        <v>0</v>
      </c>
      <c r="H742" s="103">
        <v>0</v>
      </c>
      <c r="I742" s="102"/>
      <c r="J742" s="103">
        <v>120</v>
      </c>
      <c r="K742" s="101">
        <v>0</v>
      </c>
      <c r="L742" s="103">
        <v>0</v>
      </c>
      <c r="M742" s="103">
        <v>0</v>
      </c>
      <c r="N742" s="102"/>
      <c r="O742" s="103">
        <v>135</v>
      </c>
      <c r="P742" s="103">
        <v>7</v>
      </c>
      <c r="Q742" s="102"/>
      <c r="R742" s="103">
        <v>328</v>
      </c>
      <c r="S742" s="103">
        <v>46</v>
      </c>
      <c r="T742" s="102">
        <v>0</v>
      </c>
      <c r="U742" s="103">
        <v>747</v>
      </c>
      <c r="V742" s="103">
        <v>53</v>
      </c>
    </row>
    <row r="743" spans="1:22" x14ac:dyDescent="0.25">
      <c r="A743" s="104" t="s">
        <v>989</v>
      </c>
      <c r="B743" s="20" t="str">
        <f>VLOOKUP(A743,'Planning Periods'!$E$2:$N$540,10,FALSE)</f>
        <v>10/15/2013 - 10/15/2021</v>
      </c>
      <c r="C743" s="103">
        <v>2016</v>
      </c>
      <c r="D743" s="103" t="str">
        <f t="shared" si="11"/>
        <v>Garden Grove 2016</v>
      </c>
      <c r="E743" s="103">
        <v>164</v>
      </c>
      <c r="F743" s="101">
        <v>0</v>
      </c>
      <c r="G743" s="103">
        <v>0</v>
      </c>
      <c r="H743" s="103">
        <v>0</v>
      </c>
      <c r="I743" s="102"/>
      <c r="J743" s="103">
        <v>120</v>
      </c>
      <c r="K743" s="101">
        <v>0</v>
      </c>
      <c r="L743" s="103">
        <v>0</v>
      </c>
      <c r="M743" s="103">
        <v>0</v>
      </c>
      <c r="N743" s="102"/>
      <c r="O743" s="103">
        <v>135</v>
      </c>
      <c r="P743" s="103">
        <v>9</v>
      </c>
      <c r="Q743" s="102"/>
      <c r="R743" s="103">
        <v>328</v>
      </c>
      <c r="S743" s="103">
        <v>10</v>
      </c>
      <c r="T743" s="102">
        <v>0</v>
      </c>
      <c r="U743" s="103">
        <v>747</v>
      </c>
      <c r="V743" s="103">
        <v>19</v>
      </c>
    </row>
    <row r="744" spans="1:22" x14ac:dyDescent="0.25">
      <c r="A744" s="104" t="s">
        <v>989</v>
      </c>
      <c r="B744" s="20" t="str">
        <f>VLOOKUP(A744,'Planning Periods'!$E$2:$N$540,10,FALSE)</f>
        <v>10/15/2013 - 10/15/2021</v>
      </c>
      <c r="C744" s="103">
        <v>2017</v>
      </c>
      <c r="D744" s="103" t="str">
        <f t="shared" si="11"/>
        <v>Garden Grove 2017</v>
      </c>
      <c r="E744" s="103">
        <v>164</v>
      </c>
      <c r="F744" s="101">
        <v>13</v>
      </c>
      <c r="G744" s="103">
        <v>13</v>
      </c>
      <c r="H744" s="103">
        <v>0</v>
      </c>
      <c r="I744" s="102"/>
      <c r="J744" s="103">
        <v>120</v>
      </c>
      <c r="K744" s="101">
        <v>33</v>
      </c>
      <c r="L744" s="103">
        <v>33</v>
      </c>
      <c r="M744" s="103">
        <v>0</v>
      </c>
      <c r="N744" s="102"/>
      <c r="O744" s="103">
        <v>135</v>
      </c>
      <c r="P744" s="103">
        <v>13</v>
      </c>
      <c r="Q744" s="102"/>
      <c r="R744" s="103">
        <v>328</v>
      </c>
      <c r="S744" s="103">
        <v>9</v>
      </c>
      <c r="T744" s="102">
        <v>0</v>
      </c>
      <c r="U744" s="103">
        <v>747</v>
      </c>
      <c r="V744" s="103">
        <v>68</v>
      </c>
    </row>
    <row r="745" spans="1:22" x14ac:dyDescent="0.25">
      <c r="A745" s="104" t="s">
        <v>1102</v>
      </c>
      <c r="B745" s="20"/>
      <c r="C745" s="103">
        <v>2013</v>
      </c>
      <c r="D745" s="103" t="str">
        <f t="shared" si="11"/>
        <v>Gardena 2013</v>
      </c>
      <c r="E745" s="103" t="s">
        <v>1539</v>
      </c>
      <c r="F745" s="101" t="s">
        <v>1539</v>
      </c>
      <c r="G745" s="103" t="s">
        <v>1539</v>
      </c>
      <c r="H745" s="103" t="s">
        <v>1539</v>
      </c>
      <c r="I745" s="102"/>
      <c r="J745" s="103" t="s">
        <v>1539</v>
      </c>
      <c r="K745" s="101" t="s">
        <v>1539</v>
      </c>
      <c r="L745" s="103" t="s">
        <v>1539</v>
      </c>
      <c r="M745" s="103" t="s">
        <v>1539</v>
      </c>
      <c r="N745" s="102"/>
      <c r="O745" s="103" t="s">
        <v>1539</v>
      </c>
      <c r="P745" s="103" t="s">
        <v>1539</v>
      </c>
      <c r="Q745" s="102"/>
      <c r="R745" s="103" t="s">
        <v>1539</v>
      </c>
      <c r="S745" s="103" t="s">
        <v>1539</v>
      </c>
      <c r="T745" s="102" t="s">
        <v>1539</v>
      </c>
      <c r="U745" s="103" t="s">
        <v>1539</v>
      </c>
      <c r="V745" s="103" t="s">
        <v>1539</v>
      </c>
    </row>
    <row r="746" spans="1:22" x14ac:dyDescent="0.25">
      <c r="A746" s="104" t="s">
        <v>1102</v>
      </c>
      <c r="B746" s="20" t="str">
        <f>VLOOKUP(A746,'Planning Periods'!$E$2:$N$540,10,FALSE)</f>
        <v>10/15/2013 - 10/15/2021</v>
      </c>
      <c r="C746" s="103">
        <v>2014</v>
      </c>
      <c r="D746" s="103" t="str">
        <f t="shared" si="11"/>
        <v>Gardena 2014</v>
      </c>
      <c r="E746" s="103">
        <v>98</v>
      </c>
      <c r="F746" s="101">
        <v>0</v>
      </c>
      <c r="G746" s="103">
        <v>0</v>
      </c>
      <c r="H746" s="103">
        <v>0</v>
      </c>
      <c r="I746" s="102"/>
      <c r="J746" s="103">
        <v>60</v>
      </c>
      <c r="K746" s="101">
        <v>0</v>
      </c>
      <c r="L746" s="103">
        <v>0</v>
      </c>
      <c r="M746" s="103">
        <v>0</v>
      </c>
      <c r="N746" s="102"/>
      <c r="O746" s="103">
        <v>66</v>
      </c>
      <c r="P746" s="103">
        <v>6</v>
      </c>
      <c r="Q746" s="102"/>
      <c r="R746" s="103">
        <v>173</v>
      </c>
      <c r="S746" s="103">
        <v>21</v>
      </c>
      <c r="T746" s="102">
        <v>0</v>
      </c>
      <c r="U746" s="103">
        <v>397</v>
      </c>
      <c r="V746" s="103">
        <v>27</v>
      </c>
    </row>
    <row r="747" spans="1:22" x14ac:dyDescent="0.25">
      <c r="A747" s="104" t="s">
        <v>1102</v>
      </c>
      <c r="B747" s="20" t="str">
        <f>VLOOKUP(A747,'Planning Periods'!$E$2:$N$540,10,FALSE)</f>
        <v>10/15/2013 - 10/15/2021</v>
      </c>
      <c r="C747" s="103">
        <v>2015</v>
      </c>
      <c r="D747" s="103" t="str">
        <f t="shared" si="11"/>
        <v>Gardena 2015</v>
      </c>
      <c r="E747" s="103">
        <v>98</v>
      </c>
      <c r="F747" s="101">
        <v>0</v>
      </c>
      <c r="G747" s="103">
        <v>0</v>
      </c>
      <c r="H747" s="103">
        <v>0</v>
      </c>
      <c r="I747" s="102"/>
      <c r="J747" s="103">
        <v>60</v>
      </c>
      <c r="K747" s="101">
        <v>0</v>
      </c>
      <c r="L747" s="103">
        <v>0</v>
      </c>
      <c r="M747" s="103">
        <v>0</v>
      </c>
      <c r="N747" s="102"/>
      <c r="O747" s="103">
        <v>66</v>
      </c>
      <c r="P747" s="103">
        <v>14</v>
      </c>
      <c r="Q747" s="102"/>
      <c r="R747" s="103">
        <v>173</v>
      </c>
      <c r="S747" s="103">
        <v>42</v>
      </c>
      <c r="T747" s="102">
        <v>0</v>
      </c>
      <c r="U747" s="103">
        <v>397</v>
      </c>
      <c r="V747" s="103">
        <v>56</v>
      </c>
    </row>
    <row r="748" spans="1:22" x14ac:dyDescent="0.25">
      <c r="A748" s="104" t="s">
        <v>1102</v>
      </c>
      <c r="B748" s="20" t="str">
        <f>VLOOKUP(A748,'Planning Periods'!$E$2:$N$540,10,FALSE)</f>
        <v>10/15/2013 - 10/15/2021</v>
      </c>
      <c r="C748" s="103">
        <v>2016</v>
      </c>
      <c r="D748" s="103" t="str">
        <f t="shared" si="11"/>
        <v>Gardena 2016</v>
      </c>
      <c r="E748" s="103">
        <v>98</v>
      </c>
      <c r="F748" s="101">
        <v>0</v>
      </c>
      <c r="G748" s="103">
        <v>0</v>
      </c>
      <c r="H748" s="103">
        <v>0</v>
      </c>
      <c r="I748" s="102"/>
      <c r="J748" s="103">
        <v>60</v>
      </c>
      <c r="K748" s="101">
        <v>0</v>
      </c>
      <c r="L748" s="103">
        <v>0</v>
      </c>
      <c r="M748" s="103">
        <v>0</v>
      </c>
      <c r="N748" s="102"/>
      <c r="O748" s="103">
        <v>66</v>
      </c>
      <c r="P748" s="103">
        <v>28</v>
      </c>
      <c r="Q748" s="102"/>
      <c r="R748" s="103">
        <v>173</v>
      </c>
      <c r="S748" s="103">
        <v>74</v>
      </c>
      <c r="T748" s="102">
        <v>0</v>
      </c>
      <c r="U748" s="103">
        <v>397</v>
      </c>
      <c r="V748" s="103">
        <v>102</v>
      </c>
    </row>
    <row r="749" spans="1:22" x14ac:dyDescent="0.25">
      <c r="A749" s="104" t="s">
        <v>1102</v>
      </c>
      <c r="B749" s="20" t="str">
        <f>VLOOKUP(A749,'Planning Periods'!$E$2:$N$540,10,FALSE)</f>
        <v>10/15/2013 - 10/15/2021</v>
      </c>
      <c r="C749" s="103">
        <v>2017</v>
      </c>
      <c r="D749" s="103" t="str">
        <f t="shared" si="11"/>
        <v>Gardena 2017</v>
      </c>
      <c r="E749" s="103">
        <v>98</v>
      </c>
      <c r="F749" s="101">
        <v>0</v>
      </c>
      <c r="G749" s="103">
        <v>0</v>
      </c>
      <c r="H749" s="103">
        <v>0</v>
      </c>
      <c r="I749" s="102"/>
      <c r="J749" s="103">
        <v>60</v>
      </c>
      <c r="K749" s="101">
        <v>0</v>
      </c>
      <c r="L749" s="103">
        <v>0</v>
      </c>
      <c r="M749" s="103">
        <v>0</v>
      </c>
      <c r="N749" s="102"/>
      <c r="O749" s="103">
        <v>66</v>
      </c>
      <c r="P749" s="103">
        <v>6</v>
      </c>
      <c r="Q749" s="102"/>
      <c r="R749" s="103">
        <v>173</v>
      </c>
      <c r="S749" s="103">
        <v>44</v>
      </c>
      <c r="T749" s="102">
        <v>0</v>
      </c>
      <c r="U749" s="103">
        <v>397</v>
      </c>
      <c r="V749" s="103">
        <v>50</v>
      </c>
    </row>
    <row r="750" spans="1:22" x14ac:dyDescent="0.25">
      <c r="A750" s="104" t="s">
        <v>840</v>
      </c>
      <c r="B750" s="20" t="str">
        <f>VLOOKUP(A750,'Planning Periods'!$E$2:$N$540,10,FALSE)</f>
        <v>01/31/2015 - 01/31/2023</v>
      </c>
      <c r="C750" s="103">
        <v>2014</v>
      </c>
      <c r="D750" s="103" t="str">
        <f t="shared" si="11"/>
        <v>Gilroy 2014</v>
      </c>
      <c r="E750" s="103" t="s">
        <v>1539</v>
      </c>
      <c r="F750" s="101" t="s">
        <v>1539</v>
      </c>
      <c r="G750" s="103" t="s">
        <v>1539</v>
      </c>
      <c r="H750" s="103" t="s">
        <v>1539</v>
      </c>
      <c r="I750" s="102"/>
      <c r="J750" s="103" t="s">
        <v>1539</v>
      </c>
      <c r="K750" s="101" t="s">
        <v>1539</v>
      </c>
      <c r="L750" s="103" t="s">
        <v>1539</v>
      </c>
      <c r="M750" s="103" t="s">
        <v>1539</v>
      </c>
      <c r="N750" s="102"/>
      <c r="O750" s="103" t="s">
        <v>1539</v>
      </c>
      <c r="P750" s="103" t="s">
        <v>1539</v>
      </c>
      <c r="Q750" s="102"/>
      <c r="R750" s="103" t="s">
        <v>1539</v>
      </c>
      <c r="S750" s="103" t="s">
        <v>1539</v>
      </c>
      <c r="T750" s="102" t="s">
        <v>1539</v>
      </c>
      <c r="U750" s="103" t="s">
        <v>1539</v>
      </c>
      <c r="V750" s="103" t="s">
        <v>1539</v>
      </c>
    </row>
    <row r="751" spans="1:22" x14ac:dyDescent="0.25">
      <c r="A751" s="104" t="s">
        <v>840</v>
      </c>
      <c r="B751" s="20" t="str">
        <f>VLOOKUP(A751,'Planning Periods'!$E$2:$N$540,10,FALSE)</f>
        <v>01/31/2015 - 01/31/2023</v>
      </c>
      <c r="C751" s="103">
        <v>2015</v>
      </c>
      <c r="D751" s="103" t="str">
        <f t="shared" si="11"/>
        <v>Gilroy 2015</v>
      </c>
      <c r="E751" s="103">
        <v>236</v>
      </c>
      <c r="F751" s="101">
        <v>26</v>
      </c>
      <c r="G751" s="103">
        <v>26</v>
      </c>
      <c r="H751" s="103">
        <v>0</v>
      </c>
      <c r="I751" s="102"/>
      <c r="J751" s="103">
        <v>160</v>
      </c>
      <c r="K751" s="101">
        <v>247</v>
      </c>
      <c r="L751" s="103">
        <v>247</v>
      </c>
      <c r="M751" s="103">
        <v>0</v>
      </c>
      <c r="N751" s="102"/>
      <c r="O751" s="103">
        <v>217</v>
      </c>
      <c r="P751" s="103">
        <v>14</v>
      </c>
      <c r="Q751" s="102"/>
      <c r="R751" s="103">
        <v>475</v>
      </c>
      <c r="S751" s="103">
        <v>406</v>
      </c>
      <c r="T751" s="102">
        <v>0</v>
      </c>
      <c r="U751" s="103">
        <v>1088</v>
      </c>
      <c r="V751" s="103">
        <v>693</v>
      </c>
    </row>
    <row r="752" spans="1:22" x14ac:dyDescent="0.25">
      <c r="A752" s="104" t="s">
        <v>840</v>
      </c>
      <c r="B752" s="20" t="str">
        <f>VLOOKUP(A752,'Planning Periods'!$E$2:$N$540,10,FALSE)</f>
        <v>01/31/2015 - 01/31/2023</v>
      </c>
      <c r="C752" s="103">
        <v>2016</v>
      </c>
      <c r="D752" s="103" t="str">
        <f t="shared" si="11"/>
        <v>Gilroy 2016</v>
      </c>
      <c r="E752" s="103">
        <v>236</v>
      </c>
      <c r="F752" s="101">
        <v>0</v>
      </c>
      <c r="G752" s="103">
        <v>0</v>
      </c>
      <c r="H752" s="103">
        <v>0</v>
      </c>
      <c r="I752" s="102"/>
      <c r="J752" s="103">
        <v>160</v>
      </c>
      <c r="K752" s="101">
        <v>0</v>
      </c>
      <c r="L752" s="103">
        <v>0</v>
      </c>
      <c r="M752" s="103">
        <v>0</v>
      </c>
      <c r="N752" s="102"/>
      <c r="O752" s="103">
        <v>217</v>
      </c>
      <c r="P752" s="103">
        <v>0</v>
      </c>
      <c r="Q752" s="102"/>
      <c r="R752" s="103">
        <v>475</v>
      </c>
      <c r="S752" s="103">
        <v>321</v>
      </c>
      <c r="T752" s="102">
        <v>0</v>
      </c>
      <c r="U752" s="103">
        <v>1088</v>
      </c>
      <c r="V752" s="103">
        <v>321</v>
      </c>
    </row>
    <row r="753" spans="1:22" x14ac:dyDescent="0.25">
      <c r="A753" s="104" t="s">
        <v>840</v>
      </c>
      <c r="B753" s="20" t="str">
        <f>VLOOKUP(A753,'Planning Periods'!$E$2:$N$540,10,FALSE)</f>
        <v>01/31/2015 - 01/31/2023</v>
      </c>
      <c r="C753" s="103">
        <v>2017</v>
      </c>
      <c r="D753" s="103" t="str">
        <f t="shared" si="11"/>
        <v>Gilroy 2017</v>
      </c>
      <c r="E753" s="103">
        <v>236</v>
      </c>
      <c r="F753" s="101">
        <v>0</v>
      </c>
      <c r="G753" s="103">
        <v>0</v>
      </c>
      <c r="H753" s="103">
        <v>0</v>
      </c>
      <c r="I753" s="102"/>
      <c r="J753" s="103">
        <v>160</v>
      </c>
      <c r="K753" s="101">
        <v>202</v>
      </c>
      <c r="L753" s="103">
        <v>202</v>
      </c>
      <c r="M753" s="103">
        <v>0</v>
      </c>
      <c r="N753" s="102"/>
      <c r="O753" s="103">
        <v>217</v>
      </c>
      <c r="P753" s="103">
        <v>0</v>
      </c>
      <c r="Q753" s="102"/>
      <c r="R753" s="103">
        <v>475</v>
      </c>
      <c r="S753" s="103">
        <v>243</v>
      </c>
      <c r="T753" s="102">
        <v>0</v>
      </c>
      <c r="U753" s="103">
        <v>1088</v>
      </c>
      <c r="V753" s="103">
        <v>445</v>
      </c>
    </row>
    <row r="754" spans="1:22" x14ac:dyDescent="0.25">
      <c r="A754" s="104" t="s">
        <v>1101</v>
      </c>
      <c r="B754" s="20"/>
      <c r="C754" s="103">
        <v>2013</v>
      </c>
      <c r="D754" s="103" t="str">
        <f t="shared" si="11"/>
        <v>Glendale 2013</v>
      </c>
      <c r="E754" s="103" t="s">
        <v>1539</v>
      </c>
      <c r="F754" s="101" t="s">
        <v>1539</v>
      </c>
      <c r="G754" s="103" t="s">
        <v>1539</v>
      </c>
      <c r="H754" s="103" t="s">
        <v>1539</v>
      </c>
      <c r="I754" s="102"/>
      <c r="J754" s="103" t="s">
        <v>1539</v>
      </c>
      <c r="K754" s="101" t="s">
        <v>1539</v>
      </c>
      <c r="L754" s="103" t="s">
        <v>1539</v>
      </c>
      <c r="M754" s="103" t="s">
        <v>1539</v>
      </c>
      <c r="N754" s="102"/>
      <c r="O754" s="103" t="s">
        <v>1539</v>
      </c>
      <c r="P754" s="103" t="s">
        <v>1539</v>
      </c>
      <c r="Q754" s="102"/>
      <c r="R754" s="103" t="s">
        <v>1539</v>
      </c>
      <c r="S754" s="103" t="s">
        <v>1539</v>
      </c>
      <c r="T754" s="102" t="s">
        <v>1539</v>
      </c>
      <c r="U754" s="103" t="s">
        <v>1539</v>
      </c>
      <c r="V754" s="103" t="s">
        <v>1539</v>
      </c>
    </row>
    <row r="755" spans="1:22" x14ac:dyDescent="0.25">
      <c r="A755" s="104" t="s">
        <v>1101</v>
      </c>
      <c r="B755" s="20" t="str">
        <f>VLOOKUP(A755,'Planning Periods'!$E$2:$N$540,10,FALSE)</f>
        <v>10/15/2013 - 10/15/2021</v>
      </c>
      <c r="C755" s="103">
        <v>2014</v>
      </c>
      <c r="D755" s="103" t="str">
        <f t="shared" si="11"/>
        <v>Glendale 2014</v>
      </c>
      <c r="E755" s="103">
        <v>508</v>
      </c>
      <c r="F755" s="101">
        <v>71</v>
      </c>
      <c r="G755" s="103">
        <v>71</v>
      </c>
      <c r="H755" s="103">
        <v>0</v>
      </c>
      <c r="I755" s="102"/>
      <c r="J755" s="103">
        <v>310</v>
      </c>
      <c r="K755" s="101">
        <v>48</v>
      </c>
      <c r="L755" s="103">
        <v>48</v>
      </c>
      <c r="M755" s="103">
        <v>0</v>
      </c>
      <c r="N755" s="102"/>
      <c r="O755" s="103">
        <v>337</v>
      </c>
      <c r="P755" s="103">
        <v>0</v>
      </c>
      <c r="Q755" s="102"/>
      <c r="R755" s="103">
        <v>862</v>
      </c>
      <c r="S755" s="103">
        <v>532</v>
      </c>
      <c r="T755" s="102">
        <v>0</v>
      </c>
      <c r="U755" s="103">
        <v>2017</v>
      </c>
      <c r="V755" s="103">
        <v>651</v>
      </c>
    </row>
    <row r="756" spans="1:22" x14ac:dyDescent="0.25">
      <c r="A756" s="104" t="s">
        <v>1101</v>
      </c>
      <c r="B756" s="20" t="str">
        <f>VLOOKUP(A756,'Planning Periods'!$E$2:$N$540,10,FALSE)</f>
        <v>10/15/2013 - 10/15/2021</v>
      </c>
      <c r="C756" s="103">
        <v>2015</v>
      </c>
      <c r="D756" s="103" t="str">
        <f t="shared" si="11"/>
        <v>Glendale 2015</v>
      </c>
      <c r="E756" s="103">
        <v>508</v>
      </c>
      <c r="F756" s="101">
        <v>0</v>
      </c>
      <c r="G756" s="103">
        <v>0</v>
      </c>
      <c r="H756" s="103">
        <v>0</v>
      </c>
      <c r="I756" s="102"/>
      <c r="J756" s="103">
        <v>310</v>
      </c>
      <c r="K756" s="101">
        <v>0</v>
      </c>
      <c r="L756" s="103">
        <v>0</v>
      </c>
      <c r="M756" s="103">
        <v>0</v>
      </c>
      <c r="N756" s="102"/>
      <c r="O756" s="103">
        <v>337</v>
      </c>
      <c r="P756" s="103">
        <v>1</v>
      </c>
      <c r="Q756" s="102"/>
      <c r="R756" s="103">
        <v>862</v>
      </c>
      <c r="S756" s="103">
        <v>776</v>
      </c>
      <c r="T756" s="102">
        <v>0</v>
      </c>
      <c r="U756" s="103">
        <v>2017</v>
      </c>
      <c r="V756" s="103">
        <v>777</v>
      </c>
    </row>
    <row r="757" spans="1:22" x14ac:dyDescent="0.25">
      <c r="A757" s="104" t="s">
        <v>1101</v>
      </c>
      <c r="B757" s="20" t="str">
        <f>VLOOKUP(A757,'Planning Periods'!$E$2:$N$540,10,FALSE)</f>
        <v>10/15/2013 - 10/15/2021</v>
      </c>
      <c r="C757" s="103">
        <v>2016</v>
      </c>
      <c r="D757" s="103" t="str">
        <f t="shared" si="11"/>
        <v>Glendale 2016</v>
      </c>
      <c r="E757" s="103">
        <v>508</v>
      </c>
      <c r="F757" s="101">
        <v>12</v>
      </c>
      <c r="G757" s="103">
        <v>12</v>
      </c>
      <c r="H757" s="103">
        <v>0</v>
      </c>
      <c r="I757" s="102"/>
      <c r="J757" s="103">
        <v>310</v>
      </c>
      <c r="K757" s="101">
        <v>12</v>
      </c>
      <c r="L757" s="103">
        <v>12</v>
      </c>
      <c r="M757" s="103">
        <v>0</v>
      </c>
      <c r="N757" s="102"/>
      <c r="O757" s="103">
        <v>337</v>
      </c>
      <c r="P757" s="103">
        <v>0</v>
      </c>
      <c r="Q757" s="102"/>
      <c r="R757" s="103">
        <v>862</v>
      </c>
      <c r="S757" s="103">
        <v>1187</v>
      </c>
      <c r="T757" s="102">
        <v>0</v>
      </c>
      <c r="U757" s="103">
        <v>2017</v>
      </c>
      <c r="V757" s="103">
        <v>1211</v>
      </c>
    </row>
    <row r="758" spans="1:22" x14ac:dyDescent="0.25">
      <c r="A758" s="104" t="s">
        <v>1101</v>
      </c>
      <c r="B758" s="20" t="str">
        <f>VLOOKUP(A758,'Planning Periods'!$E$2:$N$540,10,FALSE)</f>
        <v>10/15/2013 - 10/15/2021</v>
      </c>
      <c r="C758" s="103">
        <v>2017</v>
      </c>
      <c r="D758" s="103" t="str">
        <f t="shared" si="11"/>
        <v>Glendale 2017</v>
      </c>
      <c r="E758" s="103">
        <v>508</v>
      </c>
      <c r="F758" s="101">
        <v>5</v>
      </c>
      <c r="G758" s="103">
        <v>5</v>
      </c>
      <c r="H758" s="103">
        <v>0</v>
      </c>
      <c r="I758" s="102"/>
      <c r="J758" s="103">
        <v>310</v>
      </c>
      <c r="K758" s="101">
        <v>37</v>
      </c>
      <c r="L758" s="103">
        <v>37</v>
      </c>
      <c r="M758" s="103">
        <v>0</v>
      </c>
      <c r="N758" s="102"/>
      <c r="O758" s="103">
        <v>337</v>
      </c>
      <c r="P758" s="103">
        <v>0</v>
      </c>
      <c r="Q758" s="102"/>
      <c r="R758" s="103">
        <v>862</v>
      </c>
      <c r="S758" s="103">
        <v>610</v>
      </c>
      <c r="T758" s="102">
        <v>0</v>
      </c>
      <c r="U758" s="103">
        <v>2017</v>
      </c>
      <c r="V758" s="103">
        <v>652</v>
      </c>
    </row>
    <row r="759" spans="1:22" x14ac:dyDescent="0.25">
      <c r="A759" s="104" t="s">
        <v>1100</v>
      </c>
      <c r="B759" s="20"/>
      <c r="C759" s="103">
        <v>2013</v>
      </c>
      <c r="D759" s="103" t="str">
        <f t="shared" si="11"/>
        <v>Glendora 2013</v>
      </c>
      <c r="E759" s="103" t="s">
        <v>1539</v>
      </c>
      <c r="F759" s="101" t="s">
        <v>1539</v>
      </c>
      <c r="G759" s="103" t="s">
        <v>1539</v>
      </c>
      <c r="H759" s="103" t="s">
        <v>1539</v>
      </c>
      <c r="I759" s="102"/>
      <c r="J759" s="103" t="s">
        <v>1539</v>
      </c>
      <c r="K759" s="101" t="s">
        <v>1539</v>
      </c>
      <c r="L759" s="103" t="s">
        <v>1539</v>
      </c>
      <c r="M759" s="103" t="s">
        <v>1539</v>
      </c>
      <c r="N759" s="102"/>
      <c r="O759" s="103" t="s">
        <v>1539</v>
      </c>
      <c r="P759" s="103" t="s">
        <v>1539</v>
      </c>
      <c r="Q759" s="102"/>
      <c r="R759" s="103" t="s">
        <v>1539</v>
      </c>
      <c r="S759" s="103" t="s">
        <v>1539</v>
      </c>
      <c r="T759" s="102" t="s">
        <v>1539</v>
      </c>
      <c r="U759" s="103" t="s">
        <v>1539</v>
      </c>
      <c r="V759" s="103" t="s">
        <v>1539</v>
      </c>
    </row>
    <row r="760" spans="1:22" x14ac:dyDescent="0.25">
      <c r="A760" s="104" t="s">
        <v>1100</v>
      </c>
      <c r="B760" s="20" t="str">
        <f>VLOOKUP(A760,'Planning Periods'!$E$2:$N$540,10,FALSE)</f>
        <v>10/15/2013 - 10/15/2021</v>
      </c>
      <c r="C760" s="103">
        <v>2014</v>
      </c>
      <c r="D760" s="103" t="str">
        <f t="shared" si="11"/>
        <v>Glendora 2014</v>
      </c>
      <c r="E760" s="103">
        <v>171</v>
      </c>
      <c r="F760" s="101">
        <v>0</v>
      </c>
      <c r="G760" s="103">
        <v>0</v>
      </c>
      <c r="H760" s="103">
        <v>0</v>
      </c>
      <c r="I760" s="102"/>
      <c r="J760" s="103">
        <v>100</v>
      </c>
      <c r="K760" s="101">
        <v>0</v>
      </c>
      <c r="L760" s="103">
        <v>0</v>
      </c>
      <c r="M760" s="103">
        <v>0</v>
      </c>
      <c r="N760" s="102"/>
      <c r="O760" s="103">
        <v>108</v>
      </c>
      <c r="P760" s="103">
        <v>0</v>
      </c>
      <c r="Q760" s="102"/>
      <c r="R760" s="103">
        <v>267</v>
      </c>
      <c r="S760" s="103">
        <v>48</v>
      </c>
      <c r="T760" s="102">
        <v>0</v>
      </c>
      <c r="U760" s="103">
        <v>646</v>
      </c>
      <c r="V760" s="103">
        <v>48</v>
      </c>
    </row>
    <row r="761" spans="1:22" x14ac:dyDescent="0.25">
      <c r="A761" s="104" t="s">
        <v>1100</v>
      </c>
      <c r="B761" s="20" t="str">
        <f>VLOOKUP(A761,'Planning Periods'!$E$2:$N$540,10,FALSE)</f>
        <v>10/15/2013 - 10/15/2021</v>
      </c>
      <c r="C761" s="103">
        <v>2015</v>
      </c>
      <c r="D761" s="103" t="str">
        <f t="shared" si="11"/>
        <v>Glendora 2015</v>
      </c>
      <c r="E761" s="103">
        <v>171</v>
      </c>
      <c r="F761" s="101">
        <v>0</v>
      </c>
      <c r="G761" s="103">
        <v>0</v>
      </c>
      <c r="H761" s="103">
        <v>0</v>
      </c>
      <c r="I761" s="102"/>
      <c r="J761" s="103">
        <v>100</v>
      </c>
      <c r="K761" s="101">
        <v>0</v>
      </c>
      <c r="L761" s="103">
        <v>0</v>
      </c>
      <c r="M761" s="103">
        <v>0</v>
      </c>
      <c r="N761" s="102"/>
      <c r="O761" s="103">
        <v>108</v>
      </c>
      <c r="P761" s="103">
        <v>0</v>
      </c>
      <c r="Q761" s="102"/>
      <c r="R761" s="103">
        <v>267</v>
      </c>
      <c r="S761" s="103">
        <v>22</v>
      </c>
      <c r="T761" s="102">
        <v>0</v>
      </c>
      <c r="U761" s="103">
        <v>646</v>
      </c>
      <c r="V761" s="103">
        <v>22</v>
      </c>
    </row>
    <row r="762" spans="1:22" x14ac:dyDescent="0.25">
      <c r="A762" s="104" t="s">
        <v>1100</v>
      </c>
      <c r="B762" s="20" t="str">
        <f>VLOOKUP(A762,'Planning Periods'!$E$2:$N$540,10,FALSE)</f>
        <v>10/15/2013 - 10/15/2021</v>
      </c>
      <c r="C762" s="103">
        <v>2016</v>
      </c>
      <c r="D762" s="103" t="str">
        <f t="shared" si="11"/>
        <v>Glendora 2016</v>
      </c>
      <c r="E762" s="103">
        <v>171</v>
      </c>
      <c r="F762" s="101">
        <v>0</v>
      </c>
      <c r="G762" s="103">
        <v>0</v>
      </c>
      <c r="H762" s="103">
        <v>0</v>
      </c>
      <c r="I762" s="102"/>
      <c r="J762" s="103">
        <v>100</v>
      </c>
      <c r="K762" s="101">
        <v>0</v>
      </c>
      <c r="L762" s="103">
        <v>0</v>
      </c>
      <c r="M762" s="103">
        <v>0</v>
      </c>
      <c r="N762" s="102"/>
      <c r="O762" s="103">
        <v>108</v>
      </c>
      <c r="P762" s="103">
        <v>0</v>
      </c>
      <c r="Q762" s="102"/>
      <c r="R762" s="103">
        <v>267</v>
      </c>
      <c r="S762" s="103">
        <v>329</v>
      </c>
      <c r="T762" s="102">
        <v>0</v>
      </c>
      <c r="U762" s="103">
        <v>646</v>
      </c>
      <c r="V762" s="103">
        <v>329</v>
      </c>
    </row>
    <row r="763" spans="1:22" x14ac:dyDescent="0.25">
      <c r="A763" s="104" t="s">
        <v>1100</v>
      </c>
      <c r="B763" s="20" t="str">
        <f>VLOOKUP(A763,'Planning Periods'!$E$2:$N$540,10,FALSE)</f>
        <v>10/15/2013 - 10/15/2021</v>
      </c>
      <c r="C763" s="103">
        <v>2017</v>
      </c>
      <c r="D763" s="103" t="str">
        <f t="shared" si="11"/>
        <v>Glendora 2017</v>
      </c>
      <c r="E763" s="103">
        <v>171</v>
      </c>
      <c r="F763" s="101">
        <v>0</v>
      </c>
      <c r="G763" s="103">
        <v>0</v>
      </c>
      <c r="H763" s="103">
        <v>0</v>
      </c>
      <c r="I763" s="102"/>
      <c r="J763" s="103">
        <v>100</v>
      </c>
      <c r="K763" s="101">
        <v>0</v>
      </c>
      <c r="L763" s="103">
        <v>0</v>
      </c>
      <c r="M763" s="103">
        <v>0</v>
      </c>
      <c r="N763" s="102"/>
      <c r="O763" s="103">
        <v>108</v>
      </c>
      <c r="P763" s="103">
        <v>0</v>
      </c>
      <c r="Q763" s="102"/>
      <c r="R763" s="103">
        <v>267</v>
      </c>
      <c r="S763" s="103">
        <v>84</v>
      </c>
      <c r="T763" s="102">
        <v>0</v>
      </c>
      <c r="U763" s="103">
        <v>646</v>
      </c>
      <c r="V763" s="103">
        <v>84</v>
      </c>
    </row>
    <row r="764" spans="1:22" x14ac:dyDescent="0.25">
      <c r="A764" s="104" t="s">
        <v>652</v>
      </c>
      <c r="B764" s="20" t="str">
        <f>VLOOKUP(A764,'Planning Periods'!$E$2:$N$540,10,FALSE)</f>
        <v>06/30/2014 - 06/30/2019</v>
      </c>
      <c r="C764" s="103">
        <v>2014</v>
      </c>
      <c r="D764" s="103" t="str">
        <f t="shared" si="11"/>
        <v>Glenn County - Unincorporated 2014</v>
      </c>
      <c r="E764" s="103">
        <v>25</v>
      </c>
      <c r="F764" s="101">
        <v>1</v>
      </c>
      <c r="G764" s="103">
        <v>1</v>
      </c>
      <c r="H764" s="103">
        <v>0</v>
      </c>
      <c r="I764" s="102"/>
      <c r="J764" s="103">
        <v>19</v>
      </c>
      <c r="K764" s="101">
        <v>3</v>
      </c>
      <c r="L764" s="103">
        <v>2</v>
      </c>
      <c r="M764" s="103">
        <v>1</v>
      </c>
      <c r="N764" s="102"/>
      <c r="O764" s="103">
        <v>25</v>
      </c>
      <c r="P764" s="103">
        <v>1</v>
      </c>
      <c r="Q764" s="102"/>
      <c r="R764" s="103">
        <v>48</v>
      </c>
      <c r="S764" s="103">
        <v>4</v>
      </c>
      <c r="T764" s="102">
        <v>1</v>
      </c>
      <c r="U764" s="103">
        <v>117</v>
      </c>
      <c r="V764" s="103">
        <v>9</v>
      </c>
    </row>
    <row r="765" spans="1:22" x14ac:dyDescent="0.25">
      <c r="A765" s="104" t="s">
        <v>652</v>
      </c>
      <c r="B765" s="20" t="str">
        <f>VLOOKUP(A765,'Planning Periods'!$E$2:$N$540,10,FALSE)</f>
        <v>06/30/2014 - 06/30/2019</v>
      </c>
      <c r="C765" s="103">
        <v>2015</v>
      </c>
      <c r="D765" s="103" t="str">
        <f t="shared" si="11"/>
        <v>Glenn County - Unincorporated 2015</v>
      </c>
      <c r="E765" s="103">
        <v>25</v>
      </c>
      <c r="F765" s="101">
        <v>4</v>
      </c>
      <c r="G765" s="103">
        <v>4</v>
      </c>
      <c r="H765" s="103">
        <v>0</v>
      </c>
      <c r="I765" s="102"/>
      <c r="J765" s="103">
        <v>19</v>
      </c>
      <c r="K765" s="101">
        <v>1</v>
      </c>
      <c r="L765" s="103">
        <v>0</v>
      </c>
      <c r="M765" s="103">
        <v>1</v>
      </c>
      <c r="N765" s="102"/>
      <c r="O765" s="103">
        <v>25</v>
      </c>
      <c r="P765" s="103">
        <v>1</v>
      </c>
      <c r="Q765" s="102"/>
      <c r="R765" s="103">
        <v>48</v>
      </c>
      <c r="S765" s="103">
        <v>6</v>
      </c>
      <c r="T765" s="102">
        <v>1</v>
      </c>
      <c r="U765" s="103">
        <v>117</v>
      </c>
      <c r="V765" s="103">
        <v>12</v>
      </c>
    </row>
    <row r="766" spans="1:22" x14ac:dyDescent="0.25">
      <c r="A766" s="104" t="s">
        <v>652</v>
      </c>
      <c r="B766" s="20" t="str">
        <f>VLOOKUP(A766,'Planning Periods'!$E$2:$N$540,10,FALSE)</f>
        <v>06/30/2014 - 06/30/2019</v>
      </c>
      <c r="C766" s="103">
        <v>2016</v>
      </c>
      <c r="D766" s="103" t="str">
        <f t="shared" si="11"/>
        <v>Glenn County - Unincorporated 2016</v>
      </c>
      <c r="E766" s="103">
        <v>25</v>
      </c>
      <c r="F766" s="101">
        <v>1</v>
      </c>
      <c r="G766" s="103">
        <v>1</v>
      </c>
      <c r="H766" s="103">
        <v>0</v>
      </c>
      <c r="I766" s="102"/>
      <c r="J766" s="103">
        <v>19</v>
      </c>
      <c r="K766" s="101">
        <v>3</v>
      </c>
      <c r="L766" s="103">
        <v>0</v>
      </c>
      <c r="M766" s="103">
        <v>3</v>
      </c>
      <c r="N766" s="102"/>
      <c r="O766" s="103">
        <v>25</v>
      </c>
      <c r="P766" s="103">
        <v>2</v>
      </c>
      <c r="Q766" s="102"/>
      <c r="R766" s="103">
        <v>48</v>
      </c>
      <c r="S766" s="103">
        <v>7</v>
      </c>
      <c r="T766" s="102">
        <v>3</v>
      </c>
      <c r="U766" s="103">
        <v>117</v>
      </c>
      <c r="V766" s="103">
        <v>13</v>
      </c>
    </row>
    <row r="767" spans="1:22" x14ac:dyDescent="0.25">
      <c r="A767" s="104" t="s">
        <v>652</v>
      </c>
      <c r="B767" s="20" t="str">
        <f>VLOOKUP(A767,'Planning Periods'!$E$2:$N$540,10,FALSE)</f>
        <v>06/30/2014 - 06/30/2019</v>
      </c>
      <c r="C767" s="103">
        <v>2017</v>
      </c>
      <c r="D767" s="103" t="str">
        <f t="shared" si="11"/>
        <v>Glenn County - Unincorporated 2017</v>
      </c>
      <c r="E767" s="103">
        <v>25</v>
      </c>
      <c r="F767" s="101">
        <v>4</v>
      </c>
      <c r="G767" s="103">
        <v>0</v>
      </c>
      <c r="H767" s="103">
        <v>4</v>
      </c>
      <c r="I767" s="102"/>
      <c r="J767" s="103">
        <v>19</v>
      </c>
      <c r="K767" s="101">
        <v>3</v>
      </c>
      <c r="L767" s="103">
        <v>0</v>
      </c>
      <c r="M767" s="103">
        <v>3</v>
      </c>
      <c r="N767" s="102"/>
      <c r="O767" s="103">
        <v>25</v>
      </c>
      <c r="P767" s="103">
        <v>5</v>
      </c>
      <c r="Q767" s="102"/>
      <c r="R767" s="103">
        <v>48</v>
      </c>
      <c r="S767" s="103">
        <v>13</v>
      </c>
      <c r="T767" s="102">
        <v>3</v>
      </c>
      <c r="U767" s="103">
        <v>117</v>
      </c>
      <c r="V767" s="103">
        <v>25</v>
      </c>
    </row>
    <row r="768" spans="1:22" x14ac:dyDescent="0.25">
      <c r="A768" s="104" t="s">
        <v>848</v>
      </c>
      <c r="B768" s="20" t="str">
        <f>VLOOKUP(A768,'Planning Periods'!$E$2:$N$540,10,FALSE)</f>
        <v>02/15/2015 - 02/15/2023</v>
      </c>
      <c r="C768" s="103">
        <v>2014</v>
      </c>
      <c r="D768" s="103" t="str">
        <f t="shared" si="11"/>
        <v>Goleta 2014</v>
      </c>
      <c r="E768" s="103">
        <v>235</v>
      </c>
      <c r="F768" s="101">
        <v>0</v>
      </c>
      <c r="G768" s="103">
        <v>0</v>
      </c>
      <c r="H768" s="103">
        <v>0</v>
      </c>
      <c r="I768" s="102"/>
      <c r="J768" s="103">
        <v>157</v>
      </c>
      <c r="K768" s="101">
        <v>0</v>
      </c>
      <c r="L768" s="103">
        <v>0</v>
      </c>
      <c r="M768" s="103">
        <v>0</v>
      </c>
      <c r="N768" s="102"/>
      <c r="O768" s="103">
        <v>174</v>
      </c>
      <c r="P768" s="103">
        <v>0</v>
      </c>
      <c r="Q768" s="102"/>
      <c r="R768" s="103">
        <v>413</v>
      </c>
      <c r="S768" s="103">
        <v>132</v>
      </c>
      <c r="T768" s="102">
        <v>0</v>
      </c>
      <c r="U768" s="103">
        <v>979</v>
      </c>
      <c r="V768" s="103">
        <v>132</v>
      </c>
    </row>
    <row r="769" spans="1:22" x14ac:dyDescent="0.25">
      <c r="A769" s="104" t="s">
        <v>848</v>
      </c>
      <c r="B769" s="20" t="str">
        <f>VLOOKUP(A769,'Planning Periods'!$E$2:$N$540,10,FALSE)</f>
        <v>02/15/2015 - 02/15/2023</v>
      </c>
      <c r="C769" s="103">
        <v>2015</v>
      </c>
      <c r="D769" s="103" t="str">
        <f t="shared" si="11"/>
        <v>Goleta 2015</v>
      </c>
      <c r="E769" s="103">
        <v>235</v>
      </c>
      <c r="F769" s="101">
        <v>0</v>
      </c>
      <c r="G769" s="103">
        <v>0</v>
      </c>
      <c r="H769" s="103">
        <v>0</v>
      </c>
      <c r="I769" s="102"/>
      <c r="J769" s="103">
        <v>157</v>
      </c>
      <c r="K769" s="101">
        <v>0</v>
      </c>
      <c r="L769" s="103">
        <v>0</v>
      </c>
      <c r="M769" s="103">
        <v>0</v>
      </c>
      <c r="N769" s="102"/>
      <c r="O769" s="103">
        <v>174</v>
      </c>
      <c r="P769" s="103">
        <v>5</v>
      </c>
      <c r="Q769" s="102"/>
      <c r="R769" s="103">
        <v>413</v>
      </c>
      <c r="S769" s="103">
        <v>197</v>
      </c>
      <c r="T769" s="102">
        <v>0</v>
      </c>
      <c r="U769" s="103">
        <v>979</v>
      </c>
      <c r="V769" s="103">
        <v>202</v>
      </c>
    </row>
    <row r="770" spans="1:22" x14ac:dyDescent="0.25">
      <c r="A770" s="104" t="s">
        <v>848</v>
      </c>
      <c r="B770" s="20" t="str">
        <f>VLOOKUP(A770,'Planning Periods'!$E$2:$N$540,10,FALSE)</f>
        <v>02/15/2015 - 02/15/2023</v>
      </c>
      <c r="C770" s="103">
        <v>2016</v>
      </c>
      <c r="D770" s="103" t="str">
        <f t="shared" si="11"/>
        <v>Goleta 2016</v>
      </c>
      <c r="E770" s="103">
        <v>235</v>
      </c>
      <c r="F770" s="101">
        <v>0</v>
      </c>
      <c r="G770" s="103">
        <v>0</v>
      </c>
      <c r="H770" s="103">
        <v>0</v>
      </c>
      <c r="I770" s="102"/>
      <c r="J770" s="103">
        <v>157</v>
      </c>
      <c r="K770" s="101">
        <v>0</v>
      </c>
      <c r="L770" s="103">
        <v>0</v>
      </c>
      <c r="M770" s="103">
        <v>0</v>
      </c>
      <c r="N770" s="102"/>
      <c r="O770" s="103">
        <v>174</v>
      </c>
      <c r="P770" s="103">
        <v>0</v>
      </c>
      <c r="Q770" s="102"/>
      <c r="R770" s="103">
        <v>413</v>
      </c>
      <c r="S770" s="103">
        <v>135</v>
      </c>
      <c r="T770" s="102">
        <v>0</v>
      </c>
      <c r="U770" s="103">
        <v>979</v>
      </c>
      <c r="V770" s="103">
        <v>135</v>
      </c>
    </row>
    <row r="771" spans="1:22" x14ac:dyDescent="0.25">
      <c r="A771" s="104" t="s">
        <v>848</v>
      </c>
      <c r="B771" s="20" t="str">
        <f>VLOOKUP(A771,'Planning Periods'!$E$2:$N$540,10,FALSE)</f>
        <v>02/15/2015 - 02/15/2023</v>
      </c>
      <c r="C771" s="103">
        <v>2017</v>
      </c>
      <c r="D771" s="103" t="str">
        <f t="shared" si="11"/>
        <v>Goleta 2017</v>
      </c>
      <c r="E771" s="103">
        <v>235</v>
      </c>
      <c r="F771" s="101">
        <v>0</v>
      </c>
      <c r="G771" s="103">
        <v>0</v>
      </c>
      <c r="H771" s="103">
        <v>0</v>
      </c>
      <c r="I771" s="102"/>
      <c r="J771" s="103">
        <v>157</v>
      </c>
      <c r="K771" s="101">
        <v>0</v>
      </c>
      <c r="L771" s="103">
        <v>0</v>
      </c>
      <c r="M771" s="103">
        <v>0</v>
      </c>
      <c r="N771" s="102"/>
      <c r="O771" s="103">
        <v>174</v>
      </c>
      <c r="P771" s="103">
        <v>0</v>
      </c>
      <c r="Q771" s="102"/>
      <c r="R771" s="103">
        <v>413</v>
      </c>
      <c r="S771" s="103">
        <v>100</v>
      </c>
      <c r="T771" s="102">
        <v>0</v>
      </c>
      <c r="U771" s="103">
        <v>979</v>
      </c>
      <c r="V771" s="103">
        <v>100</v>
      </c>
    </row>
    <row r="772" spans="1:22" x14ac:dyDescent="0.25">
      <c r="A772" t="s">
        <v>1016</v>
      </c>
      <c r="B772" s="20" t="str">
        <f>VLOOKUP(A772,'Planning Periods'!$E$2:$N$540,10,FALSE)</f>
        <v>12/31/2015 - 12/31/2023</v>
      </c>
      <c r="C772" s="103">
        <v>2014</v>
      </c>
      <c r="D772" s="103" t="str">
        <f t="shared" si="11"/>
        <v>Gonzales 2014</v>
      </c>
      <c r="E772" s="101" t="s">
        <v>1539</v>
      </c>
      <c r="F772" s="101" t="s">
        <v>1539</v>
      </c>
      <c r="G772" s="101" t="s">
        <v>1539</v>
      </c>
      <c r="H772" s="101" t="s">
        <v>1539</v>
      </c>
      <c r="I772" s="101">
        <v>0</v>
      </c>
      <c r="J772" s="101" t="s">
        <v>1539</v>
      </c>
      <c r="K772" s="101" t="s">
        <v>1539</v>
      </c>
      <c r="L772" s="101" t="s">
        <v>1539</v>
      </c>
      <c r="M772" s="101" t="s">
        <v>1539</v>
      </c>
      <c r="N772" s="101">
        <v>0</v>
      </c>
      <c r="O772" s="101" t="s">
        <v>1539</v>
      </c>
      <c r="P772" s="101" t="s">
        <v>1539</v>
      </c>
      <c r="Q772" s="101"/>
      <c r="R772" s="101" t="s">
        <v>1539</v>
      </c>
      <c r="S772" s="101" t="s">
        <v>1539</v>
      </c>
      <c r="T772" s="101" t="s">
        <v>1539</v>
      </c>
      <c r="U772" s="101" t="s">
        <v>1539</v>
      </c>
      <c r="V772" s="101" t="s">
        <v>1539</v>
      </c>
    </row>
    <row r="773" spans="1:22" x14ac:dyDescent="0.25">
      <c r="A773" t="s">
        <v>1016</v>
      </c>
      <c r="B773" s="20" t="str">
        <f>VLOOKUP(A773,'Planning Periods'!$E$2:$N$540,10,FALSE)</f>
        <v>12/31/2015 - 12/31/2023</v>
      </c>
      <c r="C773" s="103">
        <v>2015</v>
      </c>
      <c r="D773" s="103"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25">
      <c r="A774" t="s">
        <v>1016</v>
      </c>
      <c r="B774" s="20" t="str">
        <f>VLOOKUP(A774,'Planning Periods'!$E$2:$N$540,10,FALSE)</f>
        <v>12/31/2015 - 12/31/2023</v>
      </c>
      <c r="C774" s="103">
        <v>2016</v>
      </c>
      <c r="D774" s="103" t="str">
        <f t="shared" si="11"/>
        <v>Gonzales 2016</v>
      </c>
      <c r="E774" t="s">
        <v>1539</v>
      </c>
      <c r="F774" t="s">
        <v>1539</v>
      </c>
      <c r="G774" t="s">
        <v>1539</v>
      </c>
      <c r="H774" t="s">
        <v>1539</v>
      </c>
      <c r="J774" t="s">
        <v>1539</v>
      </c>
      <c r="K774" t="s">
        <v>1539</v>
      </c>
      <c r="L774" t="s">
        <v>1539</v>
      </c>
      <c r="M774" t="s">
        <v>1539</v>
      </c>
      <c r="O774" t="s">
        <v>1539</v>
      </c>
      <c r="P774" t="s">
        <v>1539</v>
      </c>
      <c r="R774" t="s">
        <v>1539</v>
      </c>
      <c r="S774" t="s">
        <v>1539</v>
      </c>
      <c r="T774" t="s">
        <v>1539</v>
      </c>
      <c r="U774" t="s">
        <v>1539</v>
      </c>
      <c r="V774" t="s">
        <v>1539</v>
      </c>
    </row>
    <row r="775" spans="1:22" x14ac:dyDescent="0.25">
      <c r="A775" t="s">
        <v>1016</v>
      </c>
      <c r="B775" s="20" t="str">
        <f>VLOOKUP(A775,'Planning Periods'!$E$2:$N$540,10,FALSE)</f>
        <v>12/31/2015 - 12/31/2023</v>
      </c>
      <c r="C775" s="103">
        <v>2017</v>
      </c>
      <c r="D775" s="103" t="str">
        <f t="shared" si="11"/>
        <v>Gonzales 2017</v>
      </c>
      <c r="E775" t="s">
        <v>1539</v>
      </c>
      <c r="F775" t="s">
        <v>1539</v>
      </c>
      <c r="G775" t="s">
        <v>1539</v>
      </c>
      <c r="H775" t="s">
        <v>1539</v>
      </c>
      <c r="J775" t="s">
        <v>1539</v>
      </c>
      <c r="K775" t="s">
        <v>1539</v>
      </c>
      <c r="L775" t="s">
        <v>1539</v>
      </c>
      <c r="M775" t="s">
        <v>1539</v>
      </c>
      <c r="O775" t="s">
        <v>1539</v>
      </c>
      <c r="P775" t="s">
        <v>1539</v>
      </c>
      <c r="R775" t="s">
        <v>1539</v>
      </c>
      <c r="S775" t="s">
        <v>1539</v>
      </c>
      <c r="T775" t="s">
        <v>1539</v>
      </c>
      <c r="U775" t="s">
        <v>1539</v>
      </c>
      <c r="V775" t="s">
        <v>1539</v>
      </c>
    </row>
    <row r="776" spans="1:22" x14ac:dyDescent="0.25">
      <c r="A776" s="104" t="s">
        <v>915</v>
      </c>
      <c r="B776" s="20"/>
      <c r="C776" s="103">
        <v>2013</v>
      </c>
      <c r="D776" s="103" t="str">
        <f t="shared" si="11"/>
        <v>Grand Terrace 2013</v>
      </c>
      <c r="E776" t="s">
        <v>1539</v>
      </c>
      <c r="F776" t="s">
        <v>1539</v>
      </c>
      <c r="G776" t="s">
        <v>1539</v>
      </c>
      <c r="H776" t="s">
        <v>1539</v>
      </c>
      <c r="J776" t="s">
        <v>1539</v>
      </c>
      <c r="K776" t="s">
        <v>1539</v>
      </c>
      <c r="L776" t="s">
        <v>1539</v>
      </c>
      <c r="M776" t="s">
        <v>1539</v>
      </c>
      <c r="O776" t="s">
        <v>1539</v>
      </c>
      <c r="P776" t="s">
        <v>1539</v>
      </c>
      <c r="R776" t="s">
        <v>1539</v>
      </c>
      <c r="S776" t="s">
        <v>1539</v>
      </c>
      <c r="T776" t="s">
        <v>1539</v>
      </c>
      <c r="U776" t="s">
        <v>1539</v>
      </c>
      <c r="V776" t="s">
        <v>1539</v>
      </c>
    </row>
    <row r="777" spans="1:22" x14ac:dyDescent="0.25">
      <c r="A777" s="104" t="s">
        <v>915</v>
      </c>
      <c r="B777" s="20" t="str">
        <f>VLOOKUP(A777,'Planning Periods'!$E$2:$N$540,10,FALSE)</f>
        <v>10/15/2013 - 10/15/2021</v>
      </c>
      <c r="C777" s="103">
        <v>2014</v>
      </c>
      <c r="D777" s="103" t="str">
        <f t="shared" si="11"/>
        <v>Grand Terrace 2014</v>
      </c>
      <c r="E777" s="103" t="s">
        <v>1539</v>
      </c>
      <c r="F777" s="101" t="s">
        <v>1539</v>
      </c>
      <c r="G777" s="103" t="s">
        <v>1539</v>
      </c>
      <c r="H777" s="103" t="s">
        <v>1539</v>
      </c>
      <c r="I777" s="102"/>
      <c r="J777" s="103" t="s">
        <v>1539</v>
      </c>
      <c r="K777" s="101" t="s">
        <v>1539</v>
      </c>
      <c r="L777" s="103" t="s">
        <v>1539</v>
      </c>
      <c r="M777" s="103" t="s">
        <v>1539</v>
      </c>
      <c r="N777" s="102"/>
      <c r="O777" s="103" t="s">
        <v>1539</v>
      </c>
      <c r="P777" s="103" t="s">
        <v>1539</v>
      </c>
      <c r="Q777" s="102"/>
      <c r="R777" s="103" t="s">
        <v>1539</v>
      </c>
      <c r="S777" s="103" t="s">
        <v>1539</v>
      </c>
      <c r="T777" s="102" t="s">
        <v>1539</v>
      </c>
      <c r="U777" s="103" t="s">
        <v>1539</v>
      </c>
      <c r="V777" s="103" t="s">
        <v>1539</v>
      </c>
    </row>
    <row r="778" spans="1:22" x14ac:dyDescent="0.25">
      <c r="A778" s="104" t="s">
        <v>915</v>
      </c>
      <c r="B778" s="20" t="str">
        <f>VLOOKUP(A778,'Planning Periods'!$E$2:$N$540,10,FALSE)</f>
        <v>10/15/2013 - 10/15/2021</v>
      </c>
      <c r="C778" s="103">
        <v>2015</v>
      </c>
      <c r="D778" s="103" t="str">
        <f t="shared" si="11"/>
        <v>Grand Terrace 2015</v>
      </c>
      <c r="E778" s="103">
        <v>28</v>
      </c>
      <c r="F778" s="101">
        <v>0</v>
      </c>
      <c r="G778" s="103">
        <v>0</v>
      </c>
      <c r="H778" s="103">
        <v>0</v>
      </c>
      <c r="I778" s="102"/>
      <c r="J778" s="103">
        <v>19</v>
      </c>
      <c r="K778" s="101">
        <v>0</v>
      </c>
      <c r="L778" s="103">
        <v>0</v>
      </c>
      <c r="M778" s="103">
        <v>0</v>
      </c>
      <c r="N778" s="102"/>
      <c r="O778" s="103">
        <v>22</v>
      </c>
      <c r="P778" s="103">
        <v>10</v>
      </c>
      <c r="Q778" s="102"/>
      <c r="R778" s="103">
        <v>49</v>
      </c>
      <c r="S778" s="103">
        <v>0</v>
      </c>
      <c r="T778" s="102">
        <v>0</v>
      </c>
      <c r="U778" s="103">
        <v>118</v>
      </c>
      <c r="V778" s="103">
        <v>10</v>
      </c>
    </row>
    <row r="779" spans="1:22" x14ac:dyDescent="0.25">
      <c r="A779" s="104" t="s">
        <v>915</v>
      </c>
      <c r="B779" s="20" t="str">
        <f>VLOOKUP(A779,'Planning Periods'!$E$2:$N$540,10,FALSE)</f>
        <v>10/15/2013 - 10/15/2021</v>
      </c>
      <c r="C779" s="103">
        <v>2016</v>
      </c>
      <c r="D779" s="103" t="str">
        <f t="shared" si="11"/>
        <v>Grand Terrace 2016</v>
      </c>
      <c r="E779" s="103">
        <v>28</v>
      </c>
      <c r="F779" s="101">
        <v>0</v>
      </c>
      <c r="G779" s="103">
        <v>0</v>
      </c>
      <c r="H779" s="103">
        <v>0</v>
      </c>
      <c r="I779" s="102"/>
      <c r="J779" s="103">
        <v>19</v>
      </c>
      <c r="K779" s="101">
        <v>0</v>
      </c>
      <c r="L779" s="103">
        <v>0</v>
      </c>
      <c r="M779" s="103">
        <v>0</v>
      </c>
      <c r="N779" s="102"/>
      <c r="O779" s="103">
        <v>22</v>
      </c>
      <c r="P779" s="103">
        <v>5</v>
      </c>
      <c r="Q779" s="102"/>
      <c r="R779" s="103">
        <v>49</v>
      </c>
      <c r="S779" s="103">
        <v>0</v>
      </c>
      <c r="T779" s="102">
        <v>0</v>
      </c>
      <c r="U779" s="103">
        <v>118</v>
      </c>
      <c r="V779" s="103">
        <v>5</v>
      </c>
    </row>
    <row r="780" spans="1:22" x14ac:dyDescent="0.25">
      <c r="A780" s="104" t="s">
        <v>915</v>
      </c>
      <c r="B780" s="20" t="str">
        <f>VLOOKUP(A780,'Planning Periods'!$E$2:$N$540,10,FALSE)</f>
        <v>10/15/2013 - 10/15/2021</v>
      </c>
      <c r="C780" s="103">
        <v>2017</v>
      </c>
      <c r="D780" s="103" t="str">
        <f t="shared" si="11"/>
        <v>Grand Terrace 2017</v>
      </c>
      <c r="E780" s="103">
        <v>28</v>
      </c>
      <c r="F780" s="101">
        <v>0</v>
      </c>
      <c r="G780" s="103">
        <v>0</v>
      </c>
      <c r="H780" s="103">
        <v>0</v>
      </c>
      <c r="I780" s="102"/>
      <c r="J780" s="103">
        <v>19</v>
      </c>
      <c r="K780" s="101">
        <v>0</v>
      </c>
      <c r="L780" s="103">
        <v>0</v>
      </c>
      <c r="M780" s="103">
        <v>0</v>
      </c>
      <c r="N780" s="102"/>
      <c r="O780" s="103">
        <v>22</v>
      </c>
      <c r="P780" s="103">
        <v>1</v>
      </c>
      <c r="Q780" s="102"/>
      <c r="R780" s="103">
        <v>49</v>
      </c>
      <c r="S780" s="103">
        <v>21</v>
      </c>
      <c r="T780" s="102">
        <v>0</v>
      </c>
      <c r="U780" s="103">
        <v>118</v>
      </c>
      <c r="V780" s="103">
        <v>22</v>
      </c>
    </row>
    <row r="781" spans="1:22" x14ac:dyDescent="0.25">
      <c r="A781" s="104" t="s">
        <v>1002</v>
      </c>
      <c r="B781" s="20" t="str">
        <f>VLOOKUP(A781,'Planning Periods'!$E$2:$N$540,10,FALSE)</f>
        <v>06/30/2014 - 06/30/2019</v>
      </c>
      <c r="C781" s="103">
        <v>2014</v>
      </c>
      <c r="D781" s="103" t="str">
        <f t="shared" si="11"/>
        <v>Grass Valley 2014</v>
      </c>
      <c r="E781" s="103">
        <v>122</v>
      </c>
      <c r="F781" s="101">
        <v>10</v>
      </c>
      <c r="G781" s="103">
        <v>10</v>
      </c>
      <c r="H781" s="103">
        <v>0</v>
      </c>
      <c r="I781" s="102"/>
      <c r="J781" s="103">
        <v>88</v>
      </c>
      <c r="K781" s="101">
        <v>74</v>
      </c>
      <c r="L781" s="103">
        <v>72</v>
      </c>
      <c r="M781" s="103">
        <v>2</v>
      </c>
      <c r="N781" s="102"/>
      <c r="O781" s="103">
        <v>100</v>
      </c>
      <c r="P781" s="103">
        <v>0</v>
      </c>
      <c r="Q781" s="102"/>
      <c r="R781" s="103">
        <v>220</v>
      </c>
      <c r="S781" s="103">
        <v>0</v>
      </c>
      <c r="T781" s="102">
        <v>2</v>
      </c>
      <c r="U781" s="103">
        <v>530</v>
      </c>
      <c r="V781" s="103">
        <v>84</v>
      </c>
    </row>
    <row r="782" spans="1:22" x14ac:dyDescent="0.25">
      <c r="A782" s="104" t="s">
        <v>1002</v>
      </c>
      <c r="B782" s="20" t="str">
        <f>VLOOKUP(A782,'Planning Periods'!$E$2:$N$540,10,FALSE)</f>
        <v>06/30/2014 - 06/30/2019</v>
      </c>
      <c r="C782" s="103">
        <v>2015</v>
      </c>
      <c r="D782" s="103" t="str">
        <f t="shared" si="11"/>
        <v>Grass Valley 2015</v>
      </c>
      <c r="E782" s="103">
        <v>122</v>
      </c>
      <c r="F782" s="101">
        <v>2</v>
      </c>
      <c r="G782" s="103">
        <v>2</v>
      </c>
      <c r="H782" s="103">
        <v>0</v>
      </c>
      <c r="I782" s="102"/>
      <c r="J782" s="103">
        <v>88</v>
      </c>
      <c r="K782" s="101">
        <v>0</v>
      </c>
      <c r="L782" s="103">
        <v>0</v>
      </c>
      <c r="M782" s="103">
        <v>0</v>
      </c>
      <c r="N782" s="102"/>
      <c r="O782" s="103">
        <v>100</v>
      </c>
      <c r="P782" s="103">
        <v>0</v>
      </c>
      <c r="Q782" s="102"/>
      <c r="R782" s="103">
        <v>220</v>
      </c>
      <c r="S782" s="103">
        <v>5</v>
      </c>
      <c r="T782" s="102">
        <v>0</v>
      </c>
      <c r="U782" s="103">
        <v>530</v>
      </c>
      <c r="V782" s="103">
        <v>7</v>
      </c>
    </row>
    <row r="783" spans="1:22" x14ac:dyDescent="0.25">
      <c r="A783" s="104" t="s">
        <v>1002</v>
      </c>
      <c r="B783" s="20" t="str">
        <f>VLOOKUP(A783,'Planning Periods'!$E$2:$N$540,10,FALSE)</f>
        <v>06/30/2014 - 06/30/2019</v>
      </c>
      <c r="C783" s="103">
        <v>2016</v>
      </c>
      <c r="D783" s="103" t="str">
        <f t="shared" si="11"/>
        <v>Grass Valley 2016</v>
      </c>
      <c r="E783" s="103">
        <v>122</v>
      </c>
      <c r="F783" s="101">
        <v>1</v>
      </c>
      <c r="G783" s="103">
        <v>1</v>
      </c>
      <c r="H783" s="103">
        <v>0</v>
      </c>
      <c r="I783" s="102"/>
      <c r="J783" s="103">
        <v>88</v>
      </c>
      <c r="K783" s="101">
        <v>0</v>
      </c>
      <c r="L783" s="103">
        <v>0</v>
      </c>
      <c r="M783" s="103">
        <v>0</v>
      </c>
      <c r="N783" s="102"/>
      <c r="O783" s="103">
        <v>100</v>
      </c>
      <c r="P783" s="103">
        <v>1</v>
      </c>
      <c r="Q783" s="102"/>
      <c r="R783" s="103">
        <v>220</v>
      </c>
      <c r="S783" s="103">
        <v>0</v>
      </c>
      <c r="T783" s="102">
        <v>0</v>
      </c>
      <c r="U783" s="103">
        <v>530</v>
      </c>
      <c r="V783" s="103">
        <v>2</v>
      </c>
    </row>
    <row r="784" spans="1:22" x14ac:dyDescent="0.25">
      <c r="A784" s="104" t="s">
        <v>1002</v>
      </c>
      <c r="B784" s="20" t="str">
        <f>VLOOKUP(A784,'Planning Periods'!$E$2:$N$540,10,FALSE)</f>
        <v>06/30/2014 - 06/30/2019</v>
      </c>
      <c r="C784" s="103">
        <v>2017</v>
      </c>
      <c r="D784" s="103" t="str">
        <f t="shared" si="11"/>
        <v>Grass Valley 2017</v>
      </c>
      <c r="E784" s="103" t="s">
        <v>1539</v>
      </c>
      <c r="F784" s="101" t="s">
        <v>1539</v>
      </c>
      <c r="G784" s="103" t="s">
        <v>1539</v>
      </c>
      <c r="H784" s="103" t="s">
        <v>1539</v>
      </c>
      <c r="I784" s="102"/>
      <c r="J784" s="103" t="s">
        <v>1539</v>
      </c>
      <c r="K784" s="101" t="s">
        <v>1539</v>
      </c>
      <c r="L784" s="103" t="s">
        <v>1539</v>
      </c>
      <c r="M784" s="103" t="s">
        <v>1539</v>
      </c>
      <c r="N784" s="102"/>
      <c r="O784" s="103" t="s">
        <v>1539</v>
      </c>
      <c r="P784" s="103" t="s">
        <v>1539</v>
      </c>
      <c r="Q784" s="102"/>
      <c r="R784" s="103" t="s">
        <v>1539</v>
      </c>
      <c r="S784" s="103" t="s">
        <v>1539</v>
      </c>
      <c r="T784" s="102" t="s">
        <v>1539</v>
      </c>
      <c r="U784" s="103" t="s">
        <v>1539</v>
      </c>
      <c r="V784" s="103" t="s">
        <v>1539</v>
      </c>
    </row>
    <row r="785" spans="1:22" x14ac:dyDescent="0.25">
      <c r="A785" t="s">
        <v>1015</v>
      </c>
      <c r="B785" s="20" t="str">
        <f>VLOOKUP(A785,'Planning Periods'!$E$2:$N$540,10,FALSE)</f>
        <v>12/31/2015 - 12/31/2023</v>
      </c>
      <c r="C785" s="103">
        <v>2014</v>
      </c>
      <c r="D785" s="103" t="str">
        <f t="shared" si="11"/>
        <v>Greenfield 2014</v>
      </c>
      <c r="E785" s="101" t="s">
        <v>1539</v>
      </c>
      <c r="F785" s="101" t="s">
        <v>1539</v>
      </c>
      <c r="G785" s="101" t="s">
        <v>1539</v>
      </c>
      <c r="H785" s="101" t="s">
        <v>1539</v>
      </c>
      <c r="I785" s="101">
        <v>0</v>
      </c>
      <c r="J785" s="101" t="s">
        <v>1539</v>
      </c>
      <c r="K785" s="101" t="s">
        <v>1539</v>
      </c>
      <c r="L785" s="101" t="s">
        <v>1539</v>
      </c>
      <c r="M785" s="101" t="s">
        <v>1539</v>
      </c>
      <c r="N785" s="101">
        <v>0</v>
      </c>
      <c r="O785" s="101" t="s">
        <v>1539</v>
      </c>
      <c r="P785" s="101" t="s">
        <v>1539</v>
      </c>
      <c r="Q785" s="101"/>
      <c r="R785" s="101" t="s">
        <v>1539</v>
      </c>
      <c r="S785" s="101" t="s">
        <v>1539</v>
      </c>
      <c r="T785" s="101" t="s">
        <v>1539</v>
      </c>
      <c r="U785" s="101" t="s">
        <v>1539</v>
      </c>
      <c r="V785" s="101" t="s">
        <v>1539</v>
      </c>
    </row>
    <row r="786" spans="1:22" x14ac:dyDescent="0.25">
      <c r="A786" t="s">
        <v>1015</v>
      </c>
      <c r="B786" s="20" t="str">
        <f>VLOOKUP(A786,'Planning Periods'!$E$2:$N$540,10,FALSE)</f>
        <v>12/31/2015 - 12/31/2023</v>
      </c>
      <c r="C786" s="103">
        <v>2015</v>
      </c>
      <c r="D786" s="103" t="str">
        <f t="shared" si="11"/>
        <v>Greenfield 2015</v>
      </c>
      <c r="E786" t="s">
        <v>1539</v>
      </c>
      <c r="F786" t="s">
        <v>1539</v>
      </c>
      <c r="G786" t="s">
        <v>1539</v>
      </c>
      <c r="H786" t="s">
        <v>1539</v>
      </c>
      <c r="J786" t="s">
        <v>1539</v>
      </c>
      <c r="K786" t="s">
        <v>1539</v>
      </c>
      <c r="L786" t="s">
        <v>1539</v>
      </c>
      <c r="M786" t="s">
        <v>1539</v>
      </c>
      <c r="O786" t="s">
        <v>1539</v>
      </c>
      <c r="P786" t="s">
        <v>1539</v>
      </c>
      <c r="R786" t="s">
        <v>1539</v>
      </c>
      <c r="S786" t="s">
        <v>1539</v>
      </c>
      <c r="T786" t="s">
        <v>1539</v>
      </c>
      <c r="U786" t="s">
        <v>1539</v>
      </c>
      <c r="V786" t="s">
        <v>1539</v>
      </c>
    </row>
    <row r="787" spans="1:22" x14ac:dyDescent="0.25">
      <c r="A787" t="s">
        <v>1015</v>
      </c>
      <c r="B787" s="20" t="str">
        <f>VLOOKUP(A787,'Planning Periods'!$E$2:$N$540,10,FALSE)</f>
        <v>12/31/2015 - 12/31/2023</v>
      </c>
      <c r="C787" s="103">
        <v>2016</v>
      </c>
      <c r="D787" s="103" t="str">
        <f t="shared" si="11"/>
        <v>Greenfield 2016</v>
      </c>
      <c r="E787" t="s">
        <v>1539</v>
      </c>
      <c r="F787" t="s">
        <v>1539</v>
      </c>
      <c r="G787" t="s">
        <v>1539</v>
      </c>
      <c r="H787" t="s">
        <v>1539</v>
      </c>
      <c r="J787" t="s">
        <v>1539</v>
      </c>
      <c r="K787" t="s">
        <v>1539</v>
      </c>
      <c r="L787" t="s">
        <v>1539</v>
      </c>
      <c r="M787" t="s">
        <v>1539</v>
      </c>
      <c r="O787" t="s">
        <v>1539</v>
      </c>
      <c r="P787" t="s">
        <v>1539</v>
      </c>
      <c r="R787" t="s">
        <v>1539</v>
      </c>
      <c r="S787" t="s">
        <v>1539</v>
      </c>
      <c r="T787" t="s">
        <v>1539</v>
      </c>
      <c r="U787" t="s">
        <v>1539</v>
      </c>
      <c r="V787" t="s">
        <v>1539</v>
      </c>
    </row>
    <row r="788" spans="1:22" x14ac:dyDescent="0.25">
      <c r="A788" t="s">
        <v>1015</v>
      </c>
      <c r="B788" s="20" t="str">
        <f>VLOOKUP(A788,'Planning Periods'!$E$2:$N$540,10,FALSE)</f>
        <v>12/31/2015 - 12/31/2023</v>
      </c>
      <c r="C788" s="103">
        <v>2017</v>
      </c>
      <c r="D788" s="103" t="str">
        <f t="shared" si="11"/>
        <v>Greenfield 2017</v>
      </c>
      <c r="E788" t="s">
        <v>1539</v>
      </c>
      <c r="F788" t="s">
        <v>1539</v>
      </c>
      <c r="G788" t="s">
        <v>1539</v>
      </c>
      <c r="H788" t="s">
        <v>1539</v>
      </c>
      <c r="J788" t="s">
        <v>1539</v>
      </c>
      <c r="K788" t="s">
        <v>1539</v>
      </c>
      <c r="L788" t="s">
        <v>1539</v>
      </c>
      <c r="M788" t="s">
        <v>1539</v>
      </c>
      <c r="O788" t="s">
        <v>1539</v>
      </c>
      <c r="P788" t="s">
        <v>1539</v>
      </c>
      <c r="R788" t="s">
        <v>1539</v>
      </c>
      <c r="S788" t="s">
        <v>1539</v>
      </c>
      <c r="T788" t="s">
        <v>1539</v>
      </c>
      <c r="U788" t="s">
        <v>1539</v>
      </c>
      <c r="V788" t="s">
        <v>1539</v>
      </c>
    </row>
    <row r="789" spans="1:22" x14ac:dyDescent="0.25">
      <c r="A789" s="104" t="s">
        <v>1216</v>
      </c>
      <c r="B789" s="20" t="str">
        <f>VLOOKUP(A789,'Planning Periods'!$E$2:$N$540,10,FALSE)</f>
        <v>06/15/2014 - 06/15/2022</v>
      </c>
      <c r="C789" s="103">
        <v>2014</v>
      </c>
      <c r="D789" s="103" t="str">
        <f t="shared" si="11"/>
        <v>Gridley 2014</v>
      </c>
      <c r="E789" s="103">
        <v>322</v>
      </c>
      <c r="F789" s="101">
        <v>0</v>
      </c>
      <c r="G789" s="103">
        <v>0</v>
      </c>
      <c r="H789" s="103">
        <v>0</v>
      </c>
      <c r="I789" s="102"/>
      <c r="J789" s="103">
        <v>135</v>
      </c>
      <c r="K789" s="101">
        <v>0</v>
      </c>
      <c r="L789" s="103">
        <v>0</v>
      </c>
      <c r="M789" s="103">
        <v>0</v>
      </c>
      <c r="N789" s="102"/>
      <c r="O789" s="103">
        <v>279</v>
      </c>
      <c r="P789" s="103">
        <v>0</v>
      </c>
      <c r="Q789" s="102"/>
      <c r="R789" s="103">
        <v>321</v>
      </c>
      <c r="S789" s="103">
        <v>8</v>
      </c>
      <c r="T789" s="102">
        <v>0</v>
      </c>
      <c r="U789" s="103">
        <v>1057</v>
      </c>
      <c r="V789" s="103">
        <v>8</v>
      </c>
    </row>
    <row r="790" spans="1:22" x14ac:dyDescent="0.25">
      <c r="A790" s="104" t="s">
        <v>1216</v>
      </c>
      <c r="B790" s="20" t="str">
        <f>VLOOKUP(A790,'Planning Periods'!$E$2:$N$540,10,FALSE)</f>
        <v>06/15/2014 - 06/15/2022</v>
      </c>
      <c r="C790" s="103">
        <v>2015</v>
      </c>
      <c r="D790" s="103" t="str">
        <f t="shared" si="11"/>
        <v>Gridley 2015</v>
      </c>
      <c r="E790" s="103">
        <v>322</v>
      </c>
      <c r="F790" s="101">
        <v>0</v>
      </c>
      <c r="G790" s="103">
        <v>0</v>
      </c>
      <c r="H790" s="103">
        <v>0</v>
      </c>
      <c r="I790" s="102"/>
      <c r="J790" s="103">
        <v>135</v>
      </c>
      <c r="K790" s="101">
        <v>0</v>
      </c>
      <c r="L790" s="103">
        <v>0</v>
      </c>
      <c r="M790" s="103">
        <v>0</v>
      </c>
      <c r="N790" s="102"/>
      <c r="O790" s="103">
        <v>279</v>
      </c>
      <c r="P790" s="103">
        <v>0</v>
      </c>
      <c r="Q790" s="102"/>
      <c r="R790" s="103">
        <v>321</v>
      </c>
      <c r="S790" s="103">
        <v>3</v>
      </c>
      <c r="T790" s="102">
        <v>0</v>
      </c>
      <c r="U790" s="103">
        <v>1057</v>
      </c>
      <c r="V790" s="103">
        <v>3</v>
      </c>
    </row>
    <row r="791" spans="1:22" x14ac:dyDescent="0.25">
      <c r="A791" s="104" t="s">
        <v>1216</v>
      </c>
      <c r="B791" s="20" t="str">
        <f>VLOOKUP(A791,'Planning Periods'!$E$2:$N$540,10,FALSE)</f>
        <v>06/15/2014 - 06/15/2022</v>
      </c>
      <c r="C791" s="103">
        <v>2016</v>
      </c>
      <c r="D791" s="103" t="str">
        <f t="shared" si="11"/>
        <v>Gridley 2016</v>
      </c>
      <c r="E791" s="103">
        <v>322</v>
      </c>
      <c r="F791" s="101">
        <v>0</v>
      </c>
      <c r="G791" s="103">
        <v>0</v>
      </c>
      <c r="H791" s="103">
        <v>0</v>
      </c>
      <c r="I791" s="102"/>
      <c r="J791" s="103">
        <v>135</v>
      </c>
      <c r="K791" s="101">
        <v>0</v>
      </c>
      <c r="L791" s="103">
        <v>0</v>
      </c>
      <c r="M791" s="103">
        <v>0</v>
      </c>
      <c r="N791" s="102"/>
      <c r="O791" s="103">
        <v>279</v>
      </c>
      <c r="P791" s="103">
        <v>0</v>
      </c>
      <c r="Q791" s="102"/>
      <c r="R791" s="103">
        <v>321</v>
      </c>
      <c r="S791" s="103">
        <v>16</v>
      </c>
      <c r="T791" s="102">
        <v>0</v>
      </c>
      <c r="U791" s="103">
        <v>1057</v>
      </c>
      <c r="V791" s="103">
        <v>16</v>
      </c>
    </row>
    <row r="792" spans="1:22" x14ac:dyDescent="0.25">
      <c r="A792" s="104" t="s">
        <v>1216</v>
      </c>
      <c r="B792" s="20" t="str">
        <f>VLOOKUP(A792,'Planning Periods'!$E$2:$N$540,10,FALSE)</f>
        <v>06/15/2014 - 06/15/2022</v>
      </c>
      <c r="C792" s="103">
        <v>2017</v>
      </c>
      <c r="D792" s="103" t="str">
        <f t="shared" si="11"/>
        <v>Gridley 2017</v>
      </c>
      <c r="E792" s="103">
        <v>322</v>
      </c>
      <c r="F792" s="101">
        <v>0</v>
      </c>
      <c r="G792" s="103">
        <v>0</v>
      </c>
      <c r="H792" s="103">
        <v>0</v>
      </c>
      <c r="I792" s="102"/>
      <c r="J792" s="103">
        <v>135</v>
      </c>
      <c r="K792" s="101">
        <v>0</v>
      </c>
      <c r="L792" s="103">
        <v>0</v>
      </c>
      <c r="M792" s="103">
        <v>0</v>
      </c>
      <c r="N792" s="102"/>
      <c r="O792" s="103">
        <v>279</v>
      </c>
      <c r="P792" s="103">
        <v>0</v>
      </c>
      <c r="Q792" s="102"/>
      <c r="R792" s="103">
        <v>321</v>
      </c>
      <c r="S792" s="103">
        <v>19</v>
      </c>
      <c r="T792" s="102">
        <v>0</v>
      </c>
      <c r="U792" s="103">
        <v>1057</v>
      </c>
      <c r="V792" s="103">
        <v>19</v>
      </c>
    </row>
    <row r="793" spans="1:22" x14ac:dyDescent="0.25">
      <c r="A793" s="104" t="s">
        <v>870</v>
      </c>
      <c r="B793" s="20" t="str">
        <f>VLOOKUP(A793,'Planning Periods'!$E$2:$N$540,10,FALSE)</f>
        <v>06/30/2014 - 06/30/2019</v>
      </c>
      <c r="C793" s="103">
        <v>2014</v>
      </c>
      <c r="D793" s="103" t="str">
        <f t="shared" si="11"/>
        <v>Grover Beach 2014</v>
      </c>
      <c r="E793" s="103">
        <v>41</v>
      </c>
      <c r="F793" s="101">
        <v>0</v>
      </c>
      <c r="G793" s="103">
        <v>0</v>
      </c>
      <c r="H793" s="103">
        <v>0</v>
      </c>
      <c r="I793" s="102"/>
      <c r="J793" s="103">
        <v>26</v>
      </c>
      <c r="K793" s="101">
        <v>1</v>
      </c>
      <c r="L793" s="103">
        <v>1</v>
      </c>
      <c r="M793" s="103">
        <v>0</v>
      </c>
      <c r="N793" s="102"/>
      <c r="O793" s="103">
        <v>29</v>
      </c>
      <c r="P793" s="103">
        <v>0</v>
      </c>
      <c r="Q793" s="102"/>
      <c r="R793" s="103">
        <v>69</v>
      </c>
      <c r="S793" s="103">
        <v>12</v>
      </c>
      <c r="T793" s="102">
        <v>0</v>
      </c>
      <c r="U793" s="103">
        <v>165</v>
      </c>
      <c r="V793" s="103">
        <v>13</v>
      </c>
    </row>
    <row r="794" spans="1:22" x14ac:dyDescent="0.25">
      <c r="A794" s="104" t="s">
        <v>870</v>
      </c>
      <c r="B794" s="20" t="str">
        <f>VLOOKUP(A794,'Planning Periods'!$E$2:$N$540,10,FALSE)</f>
        <v>06/30/2014 - 06/30/2019</v>
      </c>
      <c r="C794" s="103">
        <v>2015</v>
      </c>
      <c r="D794" s="103" t="str">
        <f t="shared" si="11"/>
        <v>Grover Beach 2015</v>
      </c>
      <c r="E794" s="103">
        <v>41</v>
      </c>
      <c r="F794" s="101">
        <v>0</v>
      </c>
      <c r="G794" s="103">
        <v>0</v>
      </c>
      <c r="H794" s="103">
        <v>0</v>
      </c>
      <c r="I794" s="102"/>
      <c r="J794" s="103">
        <v>26</v>
      </c>
      <c r="K794" s="101">
        <v>2</v>
      </c>
      <c r="L794" s="103">
        <v>2</v>
      </c>
      <c r="M794" s="103">
        <v>0</v>
      </c>
      <c r="N794" s="102"/>
      <c r="O794" s="103">
        <v>29</v>
      </c>
      <c r="P794" s="103">
        <v>0</v>
      </c>
      <c r="Q794" s="102"/>
      <c r="R794" s="103">
        <v>69</v>
      </c>
      <c r="S794" s="103">
        <v>30</v>
      </c>
      <c r="T794" s="102">
        <v>0</v>
      </c>
      <c r="U794" s="103">
        <v>165</v>
      </c>
      <c r="V794" s="103">
        <v>32</v>
      </c>
    </row>
    <row r="795" spans="1:22" x14ac:dyDescent="0.25">
      <c r="A795" s="104" t="s">
        <v>870</v>
      </c>
      <c r="B795" s="20" t="str">
        <f>VLOOKUP(A795,'Planning Periods'!$E$2:$N$540,10,FALSE)</f>
        <v>06/30/2014 - 06/30/2019</v>
      </c>
      <c r="C795" s="103">
        <v>2016</v>
      </c>
      <c r="D795" s="103" t="str">
        <f t="shared" si="11"/>
        <v>Grover Beach 2016</v>
      </c>
      <c r="E795" s="103">
        <v>41</v>
      </c>
      <c r="F795" s="101">
        <v>0</v>
      </c>
      <c r="G795" s="103">
        <v>0</v>
      </c>
      <c r="H795" s="103">
        <v>0</v>
      </c>
      <c r="I795" s="102"/>
      <c r="J795" s="103">
        <v>26</v>
      </c>
      <c r="K795" s="101">
        <v>2</v>
      </c>
      <c r="L795" s="103">
        <v>2</v>
      </c>
      <c r="M795" s="103">
        <v>0</v>
      </c>
      <c r="N795" s="102"/>
      <c r="O795" s="103">
        <v>29</v>
      </c>
      <c r="P795" s="103">
        <v>0</v>
      </c>
      <c r="Q795" s="102"/>
      <c r="R795" s="103">
        <v>69</v>
      </c>
      <c r="S795" s="103">
        <v>21</v>
      </c>
      <c r="T795" s="102">
        <v>0</v>
      </c>
      <c r="U795" s="103">
        <v>165</v>
      </c>
      <c r="V795" s="103">
        <v>23</v>
      </c>
    </row>
    <row r="796" spans="1:22" x14ac:dyDescent="0.25">
      <c r="A796" s="104" t="s">
        <v>870</v>
      </c>
      <c r="B796" s="20" t="str">
        <f>VLOOKUP(A796,'Planning Periods'!$E$2:$N$540,10,FALSE)</f>
        <v>06/30/2014 - 06/30/2019</v>
      </c>
      <c r="C796" s="103">
        <v>2017</v>
      </c>
      <c r="D796" s="103" t="str">
        <f t="shared" si="11"/>
        <v>Grover Beach 2017</v>
      </c>
      <c r="E796" s="103">
        <v>41</v>
      </c>
      <c r="F796" s="101">
        <v>0</v>
      </c>
      <c r="G796" s="103">
        <v>0</v>
      </c>
      <c r="H796" s="103">
        <v>0</v>
      </c>
      <c r="I796" s="102"/>
      <c r="J796" s="103">
        <v>26</v>
      </c>
      <c r="K796" s="101">
        <v>0</v>
      </c>
      <c r="L796" s="103">
        <v>0</v>
      </c>
      <c r="M796" s="103">
        <v>0</v>
      </c>
      <c r="N796" s="102"/>
      <c r="O796" s="103">
        <v>29</v>
      </c>
      <c r="P796" s="103">
        <v>0</v>
      </c>
      <c r="Q796" s="102"/>
      <c r="R796" s="103">
        <v>69</v>
      </c>
      <c r="S796" s="103">
        <v>17</v>
      </c>
      <c r="T796" s="102">
        <v>0</v>
      </c>
      <c r="U796" s="103">
        <v>165</v>
      </c>
      <c r="V796" s="103">
        <v>17</v>
      </c>
    </row>
    <row r="797" spans="1:22" x14ac:dyDescent="0.25">
      <c r="A797" t="s">
        <v>847</v>
      </c>
      <c r="B797" s="20" t="str">
        <f>VLOOKUP(A797,'Planning Periods'!$E$2:$N$540,10,FALSE)</f>
        <v>02/15/2015 - 02/15/2023</v>
      </c>
      <c r="C797" s="103">
        <v>2014</v>
      </c>
      <c r="D797" s="103" t="str">
        <f t="shared" si="11"/>
        <v>Guadalupe 2014</v>
      </c>
      <c r="E797" s="101" t="s">
        <v>1539</v>
      </c>
      <c r="F797" s="101" t="s">
        <v>1539</v>
      </c>
      <c r="G797" s="101" t="s">
        <v>1539</v>
      </c>
      <c r="H797" s="101" t="s">
        <v>1539</v>
      </c>
      <c r="I797" s="101">
        <v>0</v>
      </c>
      <c r="J797" s="101" t="s">
        <v>1539</v>
      </c>
      <c r="K797" s="101" t="s">
        <v>1539</v>
      </c>
      <c r="L797" s="101" t="s">
        <v>1539</v>
      </c>
      <c r="M797" s="101" t="s">
        <v>1539</v>
      </c>
      <c r="N797" s="101">
        <v>0</v>
      </c>
      <c r="O797" s="101" t="s">
        <v>1539</v>
      </c>
      <c r="P797" s="101" t="s">
        <v>1539</v>
      </c>
      <c r="Q797" s="101"/>
      <c r="R797" s="101" t="s">
        <v>1539</v>
      </c>
      <c r="S797" s="101" t="s">
        <v>1539</v>
      </c>
      <c r="T797" s="101" t="s">
        <v>1539</v>
      </c>
      <c r="U797" s="101" t="s">
        <v>1539</v>
      </c>
      <c r="V797" s="101" t="s">
        <v>1539</v>
      </c>
    </row>
    <row r="798" spans="1:22" x14ac:dyDescent="0.25">
      <c r="A798" t="s">
        <v>847</v>
      </c>
      <c r="B798" s="20" t="str">
        <f>VLOOKUP(A798,'Planning Periods'!$E$2:$N$540,10,FALSE)</f>
        <v>02/15/2015 - 02/15/2023</v>
      </c>
      <c r="C798" s="103">
        <v>2015</v>
      </c>
      <c r="D798" s="103" t="str">
        <f t="shared" si="11"/>
        <v>Guadalupe 2015</v>
      </c>
      <c r="E798" t="s">
        <v>1539</v>
      </c>
      <c r="F798" t="s">
        <v>1539</v>
      </c>
      <c r="G798" t="s">
        <v>1539</v>
      </c>
      <c r="H798" t="s">
        <v>1539</v>
      </c>
      <c r="J798" t="s">
        <v>1539</v>
      </c>
      <c r="K798" t="s">
        <v>1539</v>
      </c>
      <c r="L798" t="s">
        <v>1539</v>
      </c>
      <c r="M798" t="s">
        <v>1539</v>
      </c>
      <c r="O798" t="s">
        <v>1539</v>
      </c>
      <c r="P798" t="s">
        <v>1539</v>
      </c>
      <c r="R798" t="s">
        <v>1539</v>
      </c>
      <c r="S798" t="s">
        <v>1539</v>
      </c>
      <c r="T798" t="s">
        <v>1539</v>
      </c>
      <c r="U798" t="s">
        <v>1539</v>
      </c>
      <c r="V798" t="s">
        <v>1539</v>
      </c>
    </row>
    <row r="799" spans="1:22" x14ac:dyDescent="0.25">
      <c r="A799" t="s">
        <v>847</v>
      </c>
      <c r="B799" s="20" t="str">
        <f>VLOOKUP(A799,'Planning Periods'!$E$2:$N$540,10,FALSE)</f>
        <v>02/15/2015 - 02/15/2023</v>
      </c>
      <c r="C799" s="103">
        <v>2016</v>
      </c>
      <c r="D799" s="103" t="str">
        <f t="shared" si="11"/>
        <v>Guadalupe 2016</v>
      </c>
      <c r="E799" t="s">
        <v>1539</v>
      </c>
      <c r="F799" t="s">
        <v>1539</v>
      </c>
      <c r="G799" t="s">
        <v>1539</v>
      </c>
      <c r="H799" t="s">
        <v>1539</v>
      </c>
      <c r="J799" t="s">
        <v>1539</v>
      </c>
      <c r="K799" t="s">
        <v>1539</v>
      </c>
      <c r="L799" t="s">
        <v>1539</v>
      </c>
      <c r="M799" t="s">
        <v>1539</v>
      </c>
      <c r="O799" t="s">
        <v>1539</v>
      </c>
      <c r="P799" t="s">
        <v>1539</v>
      </c>
      <c r="R799" t="s">
        <v>1539</v>
      </c>
      <c r="S799" t="s">
        <v>1539</v>
      </c>
      <c r="T799" t="s">
        <v>1539</v>
      </c>
      <c r="U799" t="s">
        <v>1539</v>
      </c>
      <c r="V799" t="s">
        <v>1539</v>
      </c>
    </row>
    <row r="800" spans="1:22" x14ac:dyDescent="0.25">
      <c r="A800" t="s">
        <v>847</v>
      </c>
      <c r="B800" s="20" t="str">
        <f>VLOOKUP(A800,'Planning Periods'!$E$2:$N$540,10,FALSE)</f>
        <v>02/15/2015 - 02/15/2023</v>
      </c>
      <c r="C800" s="103">
        <v>2017</v>
      </c>
      <c r="D800" s="103" t="str">
        <f t="shared" si="11"/>
        <v>Guadalupe 2017</v>
      </c>
      <c r="E800" t="s">
        <v>1539</v>
      </c>
      <c r="F800" t="s">
        <v>1539</v>
      </c>
      <c r="G800" t="s">
        <v>1539</v>
      </c>
      <c r="H800" t="s">
        <v>1539</v>
      </c>
      <c r="J800" t="s">
        <v>1539</v>
      </c>
      <c r="K800" t="s">
        <v>1539</v>
      </c>
      <c r="L800" t="s">
        <v>1539</v>
      </c>
      <c r="M800" t="s">
        <v>1539</v>
      </c>
      <c r="O800" t="s">
        <v>1539</v>
      </c>
      <c r="P800" t="s">
        <v>1539</v>
      </c>
      <c r="R800" t="s">
        <v>1539</v>
      </c>
      <c r="S800" t="s">
        <v>1539</v>
      </c>
      <c r="T800" t="s">
        <v>1539</v>
      </c>
      <c r="U800" t="s">
        <v>1539</v>
      </c>
      <c r="V800" t="s">
        <v>1539</v>
      </c>
    </row>
    <row r="801" spans="1:22" x14ac:dyDescent="0.25">
      <c r="A801" t="s">
        <v>1025</v>
      </c>
      <c r="B801" s="20" t="str">
        <f>VLOOKUP(A801,'Planning Periods'!$E$2:$N$540,10,FALSE)</f>
        <v>03/31/2016 - 03/31/2024</v>
      </c>
      <c r="C801" s="103">
        <v>2014</v>
      </c>
      <c r="D801" s="103" t="str">
        <f t="shared" si="11"/>
        <v>Gustine 2014</v>
      </c>
      <c r="E801" s="101" t="s">
        <v>1539</v>
      </c>
      <c r="F801" s="101" t="s">
        <v>1539</v>
      </c>
      <c r="G801" s="101" t="s">
        <v>1539</v>
      </c>
      <c r="H801" s="101" t="s">
        <v>1539</v>
      </c>
      <c r="I801" s="101">
        <v>0</v>
      </c>
      <c r="J801" s="101" t="s">
        <v>1539</v>
      </c>
      <c r="K801" s="101" t="s">
        <v>1539</v>
      </c>
      <c r="L801" s="101" t="s">
        <v>1539</v>
      </c>
      <c r="M801" s="101" t="s">
        <v>1539</v>
      </c>
      <c r="N801" s="101">
        <v>0</v>
      </c>
      <c r="O801" s="101" t="s">
        <v>1539</v>
      </c>
      <c r="P801" s="101" t="s">
        <v>1539</v>
      </c>
      <c r="Q801" s="101"/>
      <c r="R801" s="101" t="s">
        <v>1539</v>
      </c>
      <c r="S801" s="101" t="s">
        <v>1539</v>
      </c>
      <c r="T801" s="101" t="s">
        <v>1539</v>
      </c>
      <c r="U801" s="101" t="s">
        <v>1539</v>
      </c>
      <c r="V801" s="101" t="s">
        <v>1539</v>
      </c>
    </row>
    <row r="802" spans="1:22" x14ac:dyDescent="0.25">
      <c r="A802" t="s">
        <v>1025</v>
      </c>
      <c r="B802" s="20" t="str">
        <f>VLOOKUP(A802,'Planning Periods'!$E$2:$N$540,10,FALSE)</f>
        <v>03/31/2016 - 03/31/2024</v>
      </c>
      <c r="C802" s="103">
        <v>2015</v>
      </c>
      <c r="D802" s="103" t="str">
        <f t="shared" si="11"/>
        <v>Gustine 2015</v>
      </c>
      <c r="E802" t="s">
        <v>1539</v>
      </c>
      <c r="F802" t="s">
        <v>1539</v>
      </c>
      <c r="G802" t="s">
        <v>1539</v>
      </c>
      <c r="H802" t="s">
        <v>1539</v>
      </c>
      <c r="J802" t="s">
        <v>1539</v>
      </c>
      <c r="K802" t="s">
        <v>1539</v>
      </c>
      <c r="L802" t="s">
        <v>1539</v>
      </c>
      <c r="M802" t="s">
        <v>1539</v>
      </c>
      <c r="O802" t="s">
        <v>1539</v>
      </c>
      <c r="P802" t="s">
        <v>1539</v>
      </c>
      <c r="R802" t="s">
        <v>1539</v>
      </c>
      <c r="S802" t="s">
        <v>1539</v>
      </c>
      <c r="T802" t="s">
        <v>1539</v>
      </c>
      <c r="U802" t="s">
        <v>1539</v>
      </c>
      <c r="V802" t="s">
        <v>1539</v>
      </c>
    </row>
    <row r="803" spans="1:22" x14ac:dyDescent="0.25">
      <c r="A803" t="s">
        <v>1025</v>
      </c>
      <c r="B803" s="20" t="str">
        <f>VLOOKUP(A803,'Planning Periods'!$E$2:$N$540,10,FALSE)</f>
        <v>03/31/2016 - 03/31/2024</v>
      </c>
      <c r="C803" s="103">
        <v>2016</v>
      </c>
      <c r="D803" s="103" t="str">
        <f t="shared" si="11"/>
        <v>Gustine 2016</v>
      </c>
      <c r="E803" t="s">
        <v>1539</v>
      </c>
      <c r="F803" t="s">
        <v>1539</v>
      </c>
      <c r="G803" t="s">
        <v>1539</v>
      </c>
      <c r="H803" t="s">
        <v>1539</v>
      </c>
      <c r="J803" t="s">
        <v>1539</v>
      </c>
      <c r="K803" t="s">
        <v>1539</v>
      </c>
      <c r="L803" t="s">
        <v>1539</v>
      </c>
      <c r="M803" t="s">
        <v>1539</v>
      </c>
      <c r="O803" t="s">
        <v>1539</v>
      </c>
      <c r="P803" t="s">
        <v>1539</v>
      </c>
      <c r="R803" t="s">
        <v>1539</v>
      </c>
      <c r="S803" t="s">
        <v>1539</v>
      </c>
      <c r="T803" t="s">
        <v>1539</v>
      </c>
      <c r="U803" t="s">
        <v>1539</v>
      </c>
      <c r="V803" t="s">
        <v>1539</v>
      </c>
    </row>
    <row r="804" spans="1:22" x14ac:dyDescent="0.25">
      <c r="A804" t="s">
        <v>1025</v>
      </c>
      <c r="B804" s="20" t="str">
        <f>VLOOKUP(A804,'Planning Periods'!$E$2:$N$540,10,FALSE)</f>
        <v>03/31/2016 - 03/31/2024</v>
      </c>
      <c r="C804" s="103">
        <v>2017</v>
      </c>
      <c r="D804" s="103" t="str">
        <f t="shared" si="11"/>
        <v>Gustine 2017</v>
      </c>
      <c r="E804" t="s">
        <v>1539</v>
      </c>
      <c r="F804" t="s">
        <v>1539</v>
      </c>
      <c r="G804" t="s">
        <v>1539</v>
      </c>
      <c r="H804" t="s">
        <v>1539</v>
      </c>
      <c r="J804" t="s">
        <v>1539</v>
      </c>
      <c r="K804" t="s">
        <v>1539</v>
      </c>
      <c r="L804" t="s">
        <v>1539</v>
      </c>
      <c r="M804" t="s">
        <v>1539</v>
      </c>
      <c r="O804" t="s">
        <v>1539</v>
      </c>
      <c r="P804" t="s">
        <v>1539</v>
      </c>
      <c r="R804" t="s">
        <v>1539</v>
      </c>
      <c r="S804" t="s">
        <v>1539</v>
      </c>
      <c r="T804" t="s">
        <v>1539</v>
      </c>
      <c r="U804" t="s">
        <v>1539</v>
      </c>
      <c r="V804" t="s">
        <v>1539</v>
      </c>
    </row>
    <row r="805" spans="1:22" x14ac:dyDescent="0.25">
      <c r="A805" s="104" t="s">
        <v>859</v>
      </c>
      <c r="B805" s="20" t="str">
        <f>VLOOKUP(A805,'Planning Periods'!$E$2:$N$540,10,FALSE)</f>
        <v>01/31/2015 - 01/31/2023</v>
      </c>
      <c r="C805" s="103">
        <v>2014</v>
      </c>
      <c r="D805" s="103" t="str">
        <f t="shared" ref="D805:D876" si="12">CONCATENATE(A805," ",C805)</f>
        <v>Half Moon Bay 2014</v>
      </c>
      <c r="E805" s="103">
        <v>52</v>
      </c>
      <c r="F805" s="101">
        <v>52</v>
      </c>
      <c r="G805" s="103">
        <v>52</v>
      </c>
      <c r="H805" s="103">
        <v>0</v>
      </c>
      <c r="I805" s="102"/>
      <c r="J805" s="103">
        <v>31</v>
      </c>
      <c r="K805" s="101">
        <v>3</v>
      </c>
      <c r="L805" s="103">
        <v>3</v>
      </c>
      <c r="M805" s="103">
        <v>0</v>
      </c>
      <c r="N805" s="102"/>
      <c r="O805" s="103">
        <v>36</v>
      </c>
      <c r="P805" s="103">
        <v>0</v>
      </c>
      <c r="Q805" s="102"/>
      <c r="R805" s="103">
        <v>121</v>
      </c>
      <c r="S805" s="103">
        <v>0</v>
      </c>
      <c r="T805" s="102">
        <v>0</v>
      </c>
      <c r="U805" s="103">
        <v>240</v>
      </c>
      <c r="V805" s="103">
        <v>55</v>
      </c>
    </row>
    <row r="806" spans="1:22" x14ac:dyDescent="0.25">
      <c r="A806" s="104" t="s">
        <v>859</v>
      </c>
      <c r="B806" s="20" t="str">
        <f>VLOOKUP(A806,'Planning Periods'!$E$2:$N$540,10,FALSE)</f>
        <v>01/31/2015 - 01/31/2023</v>
      </c>
      <c r="C806" s="103">
        <v>2015</v>
      </c>
      <c r="D806" s="103" t="str">
        <f t="shared" si="12"/>
        <v>Half Moon Bay 2015</v>
      </c>
      <c r="E806" s="103">
        <v>52</v>
      </c>
      <c r="F806" s="101">
        <v>0</v>
      </c>
      <c r="G806" s="103">
        <v>0</v>
      </c>
      <c r="H806" s="103">
        <v>0</v>
      </c>
      <c r="I806" s="102"/>
      <c r="J806" s="103">
        <v>31</v>
      </c>
      <c r="K806" s="101">
        <v>0</v>
      </c>
      <c r="L806" s="103">
        <v>0</v>
      </c>
      <c r="M806" s="103">
        <v>0</v>
      </c>
      <c r="N806" s="102"/>
      <c r="O806" s="103">
        <v>36</v>
      </c>
      <c r="P806" s="103">
        <v>0</v>
      </c>
      <c r="Q806" s="102"/>
      <c r="R806" s="103">
        <v>121</v>
      </c>
      <c r="S806" s="103">
        <v>9</v>
      </c>
      <c r="T806" s="102">
        <v>0</v>
      </c>
      <c r="U806" s="103">
        <v>240</v>
      </c>
      <c r="V806" s="103">
        <v>9</v>
      </c>
    </row>
    <row r="807" spans="1:22" x14ac:dyDescent="0.25">
      <c r="A807" s="104" t="s">
        <v>859</v>
      </c>
      <c r="B807" s="20" t="str">
        <f>VLOOKUP(A807,'Planning Periods'!$E$2:$N$540,10,FALSE)</f>
        <v>01/31/2015 - 01/31/2023</v>
      </c>
      <c r="C807" s="103">
        <v>2016</v>
      </c>
      <c r="D807" s="103" t="str">
        <f t="shared" si="12"/>
        <v>Half Moon Bay 2016</v>
      </c>
      <c r="E807" s="103">
        <v>52</v>
      </c>
      <c r="F807" s="101">
        <v>0</v>
      </c>
      <c r="G807" s="103">
        <v>0</v>
      </c>
      <c r="H807" s="103">
        <v>0</v>
      </c>
      <c r="I807" s="102"/>
      <c r="J807" s="103">
        <v>31</v>
      </c>
      <c r="K807" s="101">
        <v>0</v>
      </c>
      <c r="L807" s="103">
        <v>0</v>
      </c>
      <c r="M807" s="103">
        <v>0</v>
      </c>
      <c r="N807" s="102"/>
      <c r="O807" s="103">
        <v>36</v>
      </c>
      <c r="P807" s="103">
        <v>6</v>
      </c>
      <c r="Q807" s="102"/>
      <c r="R807" s="103">
        <v>121</v>
      </c>
      <c r="S807" s="103">
        <v>14</v>
      </c>
      <c r="T807" s="102">
        <v>0</v>
      </c>
      <c r="U807" s="103">
        <v>240</v>
      </c>
      <c r="V807" s="103">
        <v>20</v>
      </c>
    </row>
    <row r="808" spans="1:22" x14ac:dyDescent="0.25">
      <c r="A808" s="104" t="s">
        <v>859</v>
      </c>
      <c r="B808" s="20" t="str">
        <f>VLOOKUP(A808,'Planning Periods'!$E$2:$N$540,10,FALSE)</f>
        <v>01/31/2015 - 01/31/2023</v>
      </c>
      <c r="C808" s="103">
        <v>2017</v>
      </c>
      <c r="D808" s="103" t="str">
        <f t="shared" si="12"/>
        <v>Half Moon Bay 2017</v>
      </c>
      <c r="E808" s="103">
        <v>52</v>
      </c>
      <c r="F808" s="101">
        <v>0</v>
      </c>
      <c r="G808" s="103">
        <v>0</v>
      </c>
      <c r="H808" s="103">
        <v>0</v>
      </c>
      <c r="I808" s="102"/>
      <c r="J808" s="103">
        <v>31</v>
      </c>
      <c r="K808" s="101">
        <v>0</v>
      </c>
      <c r="L808" s="103">
        <v>0</v>
      </c>
      <c r="M808" s="103">
        <v>0</v>
      </c>
      <c r="N808" s="102"/>
      <c r="O808" s="103">
        <v>36</v>
      </c>
      <c r="P808" s="103">
        <v>3</v>
      </c>
      <c r="Q808" s="102"/>
      <c r="R808" s="103">
        <v>121</v>
      </c>
      <c r="S808" s="103">
        <v>12</v>
      </c>
      <c r="T808" s="102">
        <v>0</v>
      </c>
      <c r="U808" s="103">
        <v>240</v>
      </c>
      <c r="V808" s="103">
        <v>15</v>
      </c>
    </row>
    <row r="809" spans="1:22" x14ac:dyDescent="0.25">
      <c r="A809" t="s">
        <v>1137</v>
      </c>
      <c r="B809" s="20" t="str">
        <f>VLOOKUP(A809,'Planning Periods'!$E$2:$N$540,10,FALSE)</f>
        <v>01/31/2016 - 01/31/2024</v>
      </c>
      <c r="C809" s="103">
        <v>2014</v>
      </c>
      <c r="D809" s="103" t="str">
        <f t="shared" si="12"/>
        <v>Hanford 2014</v>
      </c>
      <c r="E809" s="101" t="s">
        <v>1539</v>
      </c>
      <c r="F809" s="101" t="s">
        <v>1539</v>
      </c>
      <c r="G809" s="101" t="s">
        <v>1539</v>
      </c>
      <c r="H809" s="101" t="s">
        <v>1539</v>
      </c>
      <c r="I809" s="101">
        <v>0</v>
      </c>
      <c r="J809" s="101" t="s">
        <v>1539</v>
      </c>
      <c r="K809" s="101" t="s">
        <v>1539</v>
      </c>
      <c r="L809" s="101" t="s">
        <v>1539</v>
      </c>
      <c r="M809" s="101" t="s">
        <v>1539</v>
      </c>
      <c r="N809" s="101">
        <v>0</v>
      </c>
      <c r="O809" s="101" t="s">
        <v>1539</v>
      </c>
      <c r="P809" s="101" t="s">
        <v>1539</v>
      </c>
      <c r="Q809" s="101"/>
      <c r="R809" s="101" t="s">
        <v>1539</v>
      </c>
      <c r="S809" s="101" t="s">
        <v>1539</v>
      </c>
      <c r="T809" s="101" t="s">
        <v>1539</v>
      </c>
      <c r="U809" s="101" t="s">
        <v>1539</v>
      </c>
      <c r="V809" s="101" t="s">
        <v>1539</v>
      </c>
    </row>
    <row r="810" spans="1:22" x14ac:dyDescent="0.25">
      <c r="A810" t="s">
        <v>1137</v>
      </c>
      <c r="B810" s="20" t="str">
        <f>VLOOKUP(A810,'Planning Periods'!$E$2:$N$540,10,FALSE)</f>
        <v>01/31/2016 - 01/31/2024</v>
      </c>
      <c r="C810" s="103">
        <v>2015</v>
      </c>
      <c r="D810" s="103" t="str">
        <f t="shared" si="12"/>
        <v>Hanford 2015</v>
      </c>
      <c r="E810" t="s">
        <v>1539</v>
      </c>
      <c r="F810" t="s">
        <v>1539</v>
      </c>
      <c r="G810" t="s">
        <v>1539</v>
      </c>
      <c r="H810" t="s">
        <v>1539</v>
      </c>
      <c r="J810" t="s">
        <v>1539</v>
      </c>
      <c r="K810" t="s">
        <v>1539</v>
      </c>
      <c r="L810" t="s">
        <v>1539</v>
      </c>
      <c r="M810" t="s">
        <v>1539</v>
      </c>
      <c r="O810" t="s">
        <v>1539</v>
      </c>
      <c r="P810" t="s">
        <v>1539</v>
      </c>
      <c r="R810" t="s">
        <v>1539</v>
      </c>
      <c r="S810" t="s">
        <v>1539</v>
      </c>
      <c r="T810" t="s">
        <v>1539</v>
      </c>
      <c r="U810" t="s">
        <v>1539</v>
      </c>
      <c r="V810" t="s">
        <v>1539</v>
      </c>
    </row>
    <row r="811" spans="1:22" x14ac:dyDescent="0.25">
      <c r="A811" t="s">
        <v>1137</v>
      </c>
      <c r="B811" s="20" t="str">
        <f>VLOOKUP(A811,'Planning Periods'!$E$2:$N$540,10,FALSE)</f>
        <v>01/31/2016 - 01/31/2024</v>
      </c>
      <c r="C811" s="103">
        <v>2016</v>
      </c>
      <c r="D811" s="103" t="str">
        <f t="shared" si="12"/>
        <v>Hanford 2016</v>
      </c>
      <c r="E811" t="s">
        <v>1539</v>
      </c>
      <c r="F811" t="s">
        <v>1539</v>
      </c>
      <c r="G811" t="s">
        <v>1539</v>
      </c>
      <c r="H811" t="s">
        <v>1539</v>
      </c>
      <c r="J811" t="s">
        <v>1539</v>
      </c>
      <c r="K811" t="s">
        <v>1539</v>
      </c>
      <c r="L811" t="s">
        <v>1539</v>
      </c>
      <c r="M811" t="s">
        <v>1539</v>
      </c>
      <c r="O811" t="s">
        <v>1539</v>
      </c>
      <c r="P811" t="s">
        <v>1539</v>
      </c>
      <c r="R811" t="s">
        <v>1539</v>
      </c>
      <c r="S811" t="s">
        <v>1539</v>
      </c>
      <c r="T811" t="s">
        <v>1539</v>
      </c>
      <c r="U811" t="s">
        <v>1539</v>
      </c>
      <c r="V811" t="s">
        <v>1539</v>
      </c>
    </row>
    <row r="812" spans="1:22" x14ac:dyDescent="0.25">
      <c r="A812" t="s">
        <v>1137</v>
      </c>
      <c r="B812" s="20" t="str">
        <f>VLOOKUP(A812,'Planning Periods'!$E$2:$N$540,10,FALSE)</f>
        <v>01/31/2016 - 01/31/2024</v>
      </c>
      <c r="C812" s="103">
        <v>2017</v>
      </c>
      <c r="D812" s="103" t="str">
        <f t="shared" si="12"/>
        <v>Hanford 2017</v>
      </c>
      <c r="E812" t="s">
        <v>1539</v>
      </c>
      <c r="F812" t="s">
        <v>1539</v>
      </c>
      <c r="G812" t="s">
        <v>1539</v>
      </c>
      <c r="H812" t="s">
        <v>1539</v>
      </c>
      <c r="J812" t="s">
        <v>1539</v>
      </c>
      <c r="K812" t="s">
        <v>1539</v>
      </c>
      <c r="L812" t="s">
        <v>1539</v>
      </c>
      <c r="M812" t="s">
        <v>1539</v>
      </c>
      <c r="O812" t="s">
        <v>1539</v>
      </c>
      <c r="P812" t="s">
        <v>1539</v>
      </c>
      <c r="R812" t="s">
        <v>1539</v>
      </c>
      <c r="S812" t="s">
        <v>1539</v>
      </c>
      <c r="T812" t="s">
        <v>1539</v>
      </c>
      <c r="U812" t="s">
        <v>1539</v>
      </c>
      <c r="V812" t="s">
        <v>1539</v>
      </c>
    </row>
    <row r="813" spans="1:22" x14ac:dyDescent="0.25">
      <c r="A813" t="s">
        <v>1099</v>
      </c>
      <c r="B813" s="20"/>
      <c r="C813" s="103">
        <v>2013</v>
      </c>
      <c r="D813" s="103" t="str">
        <f t="shared" si="12"/>
        <v>Hawaiian Gardens 2013</v>
      </c>
      <c r="E813" t="s">
        <v>1539</v>
      </c>
      <c r="F813" t="s">
        <v>1539</v>
      </c>
      <c r="G813" t="s">
        <v>1539</v>
      </c>
      <c r="H813" t="s">
        <v>1539</v>
      </c>
      <c r="J813" t="s">
        <v>1539</v>
      </c>
      <c r="K813" t="s">
        <v>1539</v>
      </c>
      <c r="L813" t="s">
        <v>1539</v>
      </c>
      <c r="M813" t="s">
        <v>1539</v>
      </c>
      <c r="O813" t="s">
        <v>1539</v>
      </c>
      <c r="P813" t="s">
        <v>1539</v>
      </c>
      <c r="R813" t="s">
        <v>1539</v>
      </c>
      <c r="S813" t="s">
        <v>1539</v>
      </c>
      <c r="T813" t="s">
        <v>1539</v>
      </c>
      <c r="U813" t="s">
        <v>1539</v>
      </c>
      <c r="V813" t="s">
        <v>1539</v>
      </c>
    </row>
    <row r="814" spans="1:22" x14ac:dyDescent="0.25">
      <c r="A814" t="s">
        <v>1099</v>
      </c>
      <c r="B814" s="20" t="str">
        <f>VLOOKUP(A814,'Planning Periods'!$E$2:$N$540,10,FALSE)</f>
        <v>10/15/2013 - 10/15/2021</v>
      </c>
      <c r="C814" s="103">
        <v>2014</v>
      </c>
      <c r="D814" s="103" t="str">
        <f t="shared" si="12"/>
        <v>Hawaiian Gardens 2014</v>
      </c>
      <c r="E814" s="101" t="s">
        <v>1539</v>
      </c>
      <c r="F814" s="101" t="s">
        <v>1539</v>
      </c>
      <c r="G814" s="101" t="s">
        <v>1539</v>
      </c>
      <c r="H814" s="101" t="s">
        <v>1539</v>
      </c>
      <c r="I814" s="101">
        <v>0</v>
      </c>
      <c r="J814" s="101" t="s">
        <v>1539</v>
      </c>
      <c r="K814" s="101" t="s">
        <v>1539</v>
      </c>
      <c r="L814" s="101" t="s">
        <v>1539</v>
      </c>
      <c r="M814" s="101" t="s">
        <v>1539</v>
      </c>
      <c r="N814" s="101">
        <v>0</v>
      </c>
      <c r="O814" s="101" t="s">
        <v>1539</v>
      </c>
      <c r="P814" s="101" t="s">
        <v>1539</v>
      </c>
      <c r="Q814" s="101"/>
      <c r="R814" s="101" t="s">
        <v>1539</v>
      </c>
      <c r="S814" s="101" t="s">
        <v>1539</v>
      </c>
      <c r="T814" s="101" t="s">
        <v>1539</v>
      </c>
      <c r="U814" s="101" t="s">
        <v>1539</v>
      </c>
      <c r="V814" s="101" t="s">
        <v>1539</v>
      </c>
    </row>
    <row r="815" spans="1:22" x14ac:dyDescent="0.25">
      <c r="A815" t="s">
        <v>1099</v>
      </c>
      <c r="B815" s="20" t="str">
        <f>VLOOKUP(A815,'Planning Periods'!$E$2:$N$540,10,FALSE)</f>
        <v>10/15/2013 - 10/15/2021</v>
      </c>
      <c r="C815" s="103">
        <v>2015</v>
      </c>
      <c r="D815" s="103" t="str">
        <f t="shared" si="12"/>
        <v>Hawaiian Gardens 2015</v>
      </c>
      <c r="E815" t="s">
        <v>1539</v>
      </c>
      <c r="F815" t="s">
        <v>1539</v>
      </c>
      <c r="G815" t="s">
        <v>1539</v>
      </c>
      <c r="H815" t="s">
        <v>1539</v>
      </c>
      <c r="J815" t="s">
        <v>1539</v>
      </c>
      <c r="K815" t="s">
        <v>1539</v>
      </c>
      <c r="L815" t="s">
        <v>1539</v>
      </c>
      <c r="M815" t="s">
        <v>1539</v>
      </c>
      <c r="O815" t="s">
        <v>1539</v>
      </c>
      <c r="P815" t="s">
        <v>1539</v>
      </c>
      <c r="R815" t="s">
        <v>1539</v>
      </c>
      <c r="S815" t="s">
        <v>1539</v>
      </c>
      <c r="T815" t="s">
        <v>1539</v>
      </c>
      <c r="U815" t="s">
        <v>1539</v>
      </c>
      <c r="V815" t="s">
        <v>1539</v>
      </c>
    </row>
    <row r="816" spans="1:22" x14ac:dyDescent="0.25">
      <c r="A816" t="s">
        <v>1099</v>
      </c>
      <c r="B816" s="20" t="str">
        <f>VLOOKUP(A816,'Planning Periods'!$E$2:$N$540,10,FALSE)</f>
        <v>10/15/2013 - 10/15/2021</v>
      </c>
      <c r="C816" s="103">
        <v>2016</v>
      </c>
      <c r="D816" s="103" t="str">
        <f t="shared" si="12"/>
        <v>Hawaiian Gardens 2016</v>
      </c>
      <c r="E816" t="s">
        <v>1539</v>
      </c>
      <c r="F816" t="s">
        <v>1539</v>
      </c>
      <c r="G816" t="s">
        <v>1539</v>
      </c>
      <c r="H816" t="s">
        <v>1539</v>
      </c>
      <c r="J816" t="s">
        <v>1539</v>
      </c>
      <c r="K816" t="s">
        <v>1539</v>
      </c>
      <c r="L816" t="s">
        <v>1539</v>
      </c>
      <c r="M816" t="s">
        <v>1539</v>
      </c>
      <c r="O816" t="s">
        <v>1539</v>
      </c>
      <c r="P816" t="s">
        <v>1539</v>
      </c>
      <c r="R816" t="s">
        <v>1539</v>
      </c>
      <c r="S816" t="s">
        <v>1539</v>
      </c>
      <c r="T816" t="s">
        <v>1539</v>
      </c>
      <c r="U816" t="s">
        <v>1539</v>
      </c>
      <c r="V816" t="s">
        <v>1539</v>
      </c>
    </row>
    <row r="817" spans="1:22" x14ac:dyDescent="0.25">
      <c r="A817" t="s">
        <v>1099</v>
      </c>
      <c r="B817" s="20" t="str">
        <f>VLOOKUP(A817,'Planning Periods'!$E$2:$N$540,10,FALSE)</f>
        <v>10/15/2013 - 10/15/2021</v>
      </c>
      <c r="C817" s="103">
        <v>2017</v>
      </c>
      <c r="D817" s="103" t="str">
        <f t="shared" si="12"/>
        <v>Hawaiian Gardens 2017</v>
      </c>
      <c r="E817" t="s">
        <v>1539</v>
      </c>
      <c r="F817" t="s">
        <v>1539</v>
      </c>
      <c r="G817" t="s">
        <v>1539</v>
      </c>
      <c r="H817" t="s">
        <v>1539</v>
      </c>
      <c r="J817" t="s">
        <v>1539</v>
      </c>
      <c r="K817" t="s">
        <v>1539</v>
      </c>
      <c r="L817" t="s">
        <v>1539</v>
      </c>
      <c r="M817" t="s">
        <v>1539</v>
      </c>
      <c r="O817" t="s">
        <v>1539</v>
      </c>
      <c r="P817" t="s">
        <v>1539</v>
      </c>
      <c r="R817" t="s">
        <v>1539</v>
      </c>
      <c r="S817" t="s">
        <v>1539</v>
      </c>
      <c r="T817" t="s">
        <v>1539</v>
      </c>
      <c r="U817" t="s">
        <v>1539</v>
      </c>
      <c r="V817" t="s">
        <v>1539</v>
      </c>
    </row>
    <row r="818" spans="1:22" x14ac:dyDescent="0.25">
      <c r="A818" s="104" t="s">
        <v>1098</v>
      </c>
      <c r="B818" s="20"/>
      <c r="C818" s="103">
        <v>2013</v>
      </c>
      <c r="D818" s="103" t="str">
        <f t="shared" si="12"/>
        <v>Hawthorne 2013</v>
      </c>
      <c r="E818" t="s">
        <v>1539</v>
      </c>
      <c r="F818" t="s">
        <v>1539</v>
      </c>
      <c r="G818" t="s">
        <v>1539</v>
      </c>
      <c r="H818" t="s">
        <v>1539</v>
      </c>
      <c r="J818" t="s">
        <v>1539</v>
      </c>
      <c r="K818" t="s">
        <v>1539</v>
      </c>
      <c r="L818" t="s">
        <v>1539</v>
      </c>
      <c r="M818" t="s">
        <v>1539</v>
      </c>
      <c r="O818" t="s">
        <v>1539</v>
      </c>
      <c r="P818" t="s">
        <v>1539</v>
      </c>
      <c r="R818" t="s">
        <v>1539</v>
      </c>
      <c r="S818" t="s">
        <v>1539</v>
      </c>
      <c r="T818" t="s">
        <v>1539</v>
      </c>
      <c r="U818" t="s">
        <v>1539</v>
      </c>
      <c r="V818" t="s">
        <v>1539</v>
      </c>
    </row>
    <row r="819" spans="1:22" x14ac:dyDescent="0.25">
      <c r="A819" s="104" t="s">
        <v>1098</v>
      </c>
      <c r="B819" s="20" t="str">
        <f>VLOOKUP(A819,'Planning Periods'!$E$2:$N$540,10,FALSE)</f>
        <v>10/15/2013 - 10/15/2021</v>
      </c>
      <c r="C819" s="103">
        <v>2014</v>
      </c>
      <c r="D819" s="103" t="str">
        <f t="shared" si="12"/>
        <v>Hawthorne 2014</v>
      </c>
      <c r="E819" s="103">
        <v>170</v>
      </c>
      <c r="F819" s="101">
        <v>0</v>
      </c>
      <c r="G819" s="103">
        <v>0</v>
      </c>
      <c r="H819" s="103">
        <v>0</v>
      </c>
      <c r="I819" s="102"/>
      <c r="J819" s="103">
        <v>101</v>
      </c>
      <c r="K819" s="101">
        <v>0</v>
      </c>
      <c r="L819" s="103">
        <v>0</v>
      </c>
      <c r="M819" s="103">
        <v>0</v>
      </c>
      <c r="N819" s="102"/>
      <c r="O819" s="103">
        <v>112</v>
      </c>
      <c r="P819" s="103">
        <v>34</v>
      </c>
      <c r="Q819" s="102"/>
      <c r="R819" s="103">
        <v>300</v>
      </c>
      <c r="S819" s="103">
        <v>320</v>
      </c>
      <c r="T819" s="102">
        <v>0</v>
      </c>
      <c r="U819" s="103">
        <v>683</v>
      </c>
      <c r="V819" s="103">
        <v>354</v>
      </c>
    </row>
    <row r="820" spans="1:22" x14ac:dyDescent="0.25">
      <c r="A820" s="104" t="s">
        <v>1098</v>
      </c>
      <c r="B820" s="20" t="str">
        <f>VLOOKUP(A820,'Planning Periods'!$E$2:$N$540,10,FALSE)</f>
        <v>10/15/2013 - 10/15/2021</v>
      </c>
      <c r="C820" s="103">
        <v>2015</v>
      </c>
      <c r="D820" s="103" t="str">
        <f t="shared" si="12"/>
        <v>Hawthorne 2015</v>
      </c>
      <c r="E820" s="103">
        <v>170</v>
      </c>
      <c r="F820" s="101">
        <v>0</v>
      </c>
      <c r="G820" s="103">
        <v>0</v>
      </c>
      <c r="H820" s="103">
        <v>0</v>
      </c>
      <c r="I820" s="102"/>
      <c r="J820" s="103">
        <v>101</v>
      </c>
      <c r="K820" s="101">
        <v>127</v>
      </c>
      <c r="L820" s="103">
        <v>127</v>
      </c>
      <c r="M820" s="103">
        <v>0</v>
      </c>
      <c r="N820" s="102"/>
      <c r="O820" s="103">
        <v>112</v>
      </c>
      <c r="P820" s="103">
        <v>0</v>
      </c>
      <c r="Q820" s="102"/>
      <c r="R820" s="103">
        <v>300</v>
      </c>
      <c r="S820" s="103">
        <v>0</v>
      </c>
      <c r="T820" s="102">
        <v>0</v>
      </c>
      <c r="U820" s="103">
        <v>683</v>
      </c>
      <c r="V820" s="103">
        <v>127</v>
      </c>
    </row>
    <row r="821" spans="1:22" x14ac:dyDescent="0.25">
      <c r="A821" s="104" t="s">
        <v>1098</v>
      </c>
      <c r="B821" s="20" t="str">
        <f>VLOOKUP(A821,'Planning Periods'!$E$2:$N$540,10,FALSE)</f>
        <v>10/15/2013 - 10/15/2021</v>
      </c>
      <c r="C821" s="103">
        <v>2016</v>
      </c>
      <c r="D821" s="103" t="str">
        <f t="shared" si="12"/>
        <v>Hawthorne 2016</v>
      </c>
      <c r="E821" s="103">
        <v>170</v>
      </c>
      <c r="F821" s="101">
        <v>0</v>
      </c>
      <c r="G821" s="103">
        <v>0</v>
      </c>
      <c r="H821" s="103">
        <v>0</v>
      </c>
      <c r="I821" s="102"/>
      <c r="J821" s="103">
        <v>101</v>
      </c>
      <c r="K821" s="101">
        <v>0</v>
      </c>
      <c r="L821" s="103">
        <v>0</v>
      </c>
      <c r="M821" s="103">
        <v>0</v>
      </c>
      <c r="N821" s="102"/>
      <c r="O821" s="103">
        <v>112</v>
      </c>
      <c r="P821" s="103">
        <v>0</v>
      </c>
      <c r="Q821" s="102"/>
      <c r="R821" s="103">
        <v>300</v>
      </c>
      <c r="S821" s="103">
        <v>4</v>
      </c>
      <c r="T821" s="102">
        <v>0</v>
      </c>
      <c r="U821" s="103">
        <v>683</v>
      </c>
      <c r="V821" s="103">
        <v>4</v>
      </c>
    </row>
    <row r="822" spans="1:22" x14ac:dyDescent="0.25">
      <c r="A822" s="104" t="s">
        <v>1098</v>
      </c>
      <c r="B822" s="20" t="str">
        <f>VLOOKUP(A822,'Planning Periods'!$E$2:$N$540,10,FALSE)</f>
        <v>10/15/2013 - 10/15/2021</v>
      </c>
      <c r="C822" s="103">
        <v>2017</v>
      </c>
      <c r="D822" s="103" t="str">
        <f t="shared" si="12"/>
        <v>Hawthorne 2017</v>
      </c>
      <c r="E822" s="103">
        <v>170</v>
      </c>
      <c r="F822" s="101">
        <v>0</v>
      </c>
      <c r="G822" s="103">
        <v>0</v>
      </c>
      <c r="H822" s="103">
        <v>0</v>
      </c>
      <c r="I822" s="102"/>
      <c r="J822" s="103">
        <v>101</v>
      </c>
      <c r="K822" s="101">
        <v>0</v>
      </c>
      <c r="L822" s="103">
        <v>0</v>
      </c>
      <c r="M822" s="103">
        <v>0</v>
      </c>
      <c r="N822" s="102"/>
      <c r="O822" s="103">
        <v>112</v>
      </c>
      <c r="P822" s="103">
        <v>5</v>
      </c>
      <c r="Q822" s="102"/>
      <c r="R822" s="103">
        <v>300</v>
      </c>
      <c r="S822" s="103">
        <v>37</v>
      </c>
      <c r="T822" s="102">
        <v>0</v>
      </c>
      <c r="U822" s="103">
        <v>683</v>
      </c>
      <c r="V822" s="103">
        <v>42</v>
      </c>
    </row>
    <row r="823" spans="1:22" x14ac:dyDescent="0.25">
      <c r="A823" s="104" t="s">
        <v>1233</v>
      </c>
      <c r="B823" s="20" t="str">
        <f>VLOOKUP(A823,'Planning Periods'!$E$2:$N$540,10,FALSE)</f>
        <v>01/31/2015 - 01/31/2023</v>
      </c>
      <c r="C823" s="103">
        <v>2014</v>
      </c>
      <c r="D823" s="103" t="str">
        <f t="shared" si="12"/>
        <v>Hayward 2014</v>
      </c>
      <c r="E823" s="103" t="s">
        <v>1539</v>
      </c>
      <c r="F823" s="101" t="s">
        <v>1539</v>
      </c>
      <c r="G823" s="103" t="s">
        <v>1539</v>
      </c>
      <c r="H823" s="103" t="s">
        <v>1539</v>
      </c>
      <c r="I823" s="102"/>
      <c r="J823" s="103" t="s">
        <v>1539</v>
      </c>
      <c r="K823" s="101" t="s">
        <v>1539</v>
      </c>
      <c r="L823" s="103" t="s">
        <v>1539</v>
      </c>
      <c r="M823" s="103" t="s">
        <v>1539</v>
      </c>
      <c r="N823" s="102"/>
      <c r="O823" s="103" t="s">
        <v>1539</v>
      </c>
      <c r="P823" s="103" t="s">
        <v>1539</v>
      </c>
      <c r="Q823" s="102"/>
      <c r="R823" s="103" t="s">
        <v>1539</v>
      </c>
      <c r="S823" s="103" t="s">
        <v>1539</v>
      </c>
      <c r="T823" s="102" t="s">
        <v>1539</v>
      </c>
      <c r="U823" s="103" t="s">
        <v>1539</v>
      </c>
      <c r="V823" s="103" t="s">
        <v>1539</v>
      </c>
    </row>
    <row r="824" spans="1:22" x14ac:dyDescent="0.25">
      <c r="A824" s="104" t="s">
        <v>1233</v>
      </c>
      <c r="B824" s="20" t="str">
        <f>VLOOKUP(A824,'Planning Periods'!$E$2:$N$540,10,FALSE)</f>
        <v>01/31/2015 - 01/31/2023</v>
      </c>
      <c r="C824" s="103">
        <v>2015</v>
      </c>
      <c r="D824" s="103" t="str">
        <f t="shared" si="12"/>
        <v>Hayward 2015</v>
      </c>
      <c r="E824" s="103">
        <v>851</v>
      </c>
      <c r="F824" s="101">
        <v>0</v>
      </c>
      <c r="G824" s="103">
        <v>0</v>
      </c>
      <c r="H824" s="103">
        <v>0</v>
      </c>
      <c r="I824" s="102"/>
      <c r="J824" s="103">
        <v>480</v>
      </c>
      <c r="K824" s="101">
        <v>0</v>
      </c>
      <c r="L824" s="103">
        <v>0</v>
      </c>
      <c r="M824" s="103">
        <v>0</v>
      </c>
      <c r="N824" s="102"/>
      <c r="O824" s="103">
        <v>608</v>
      </c>
      <c r="P824" s="103">
        <v>0</v>
      </c>
      <c r="Q824" s="102"/>
      <c r="R824" s="103">
        <v>1981</v>
      </c>
      <c r="S824" s="103">
        <v>108</v>
      </c>
      <c r="T824" s="102">
        <v>0</v>
      </c>
      <c r="U824" s="103">
        <v>3920</v>
      </c>
      <c r="V824" s="103">
        <v>108</v>
      </c>
    </row>
    <row r="825" spans="1:22" x14ac:dyDescent="0.25">
      <c r="A825" s="104" t="s">
        <v>1233</v>
      </c>
      <c r="B825" s="20" t="str">
        <f>VLOOKUP(A825,'Planning Periods'!$E$2:$N$540,10,FALSE)</f>
        <v>01/31/2015 - 01/31/2023</v>
      </c>
      <c r="C825" s="103">
        <v>2016</v>
      </c>
      <c r="D825" s="103" t="str">
        <f t="shared" si="12"/>
        <v>Hayward 2016</v>
      </c>
      <c r="E825" s="103">
        <v>851</v>
      </c>
      <c r="F825" s="101">
        <v>0</v>
      </c>
      <c r="G825" s="103">
        <v>0</v>
      </c>
      <c r="H825" s="103">
        <v>0</v>
      </c>
      <c r="I825" s="102"/>
      <c r="J825" s="103">
        <v>480</v>
      </c>
      <c r="K825" s="101">
        <v>0</v>
      </c>
      <c r="L825" s="103">
        <v>0</v>
      </c>
      <c r="M825" s="103">
        <v>0</v>
      </c>
      <c r="N825" s="102"/>
      <c r="O825" s="103">
        <v>608</v>
      </c>
      <c r="P825" s="103">
        <v>0</v>
      </c>
      <c r="Q825" s="102"/>
      <c r="R825" s="103">
        <v>1981</v>
      </c>
      <c r="S825" s="103">
        <v>225</v>
      </c>
      <c r="T825" s="102">
        <v>0</v>
      </c>
      <c r="U825" s="103">
        <v>3920</v>
      </c>
      <c r="V825" s="103">
        <v>225</v>
      </c>
    </row>
    <row r="826" spans="1:22" x14ac:dyDescent="0.25">
      <c r="A826" s="104" t="s">
        <v>1233</v>
      </c>
      <c r="B826" s="20" t="str">
        <f>VLOOKUP(A826,'Planning Periods'!$E$2:$N$540,10,FALSE)</f>
        <v>01/31/2015 - 01/31/2023</v>
      </c>
      <c r="C826" s="103">
        <v>2017</v>
      </c>
      <c r="D826" s="103" t="str">
        <f t="shared" si="12"/>
        <v>Hayward 2017</v>
      </c>
      <c r="E826" s="103">
        <v>851</v>
      </c>
      <c r="F826" s="101">
        <v>40</v>
      </c>
      <c r="G826" s="103">
        <v>40</v>
      </c>
      <c r="H826" s="103">
        <v>0</v>
      </c>
      <c r="I826" s="102"/>
      <c r="J826" s="103">
        <v>480</v>
      </c>
      <c r="K826" s="101">
        <v>19</v>
      </c>
      <c r="L826" s="103">
        <v>19</v>
      </c>
      <c r="M826" s="103">
        <v>0</v>
      </c>
      <c r="N826" s="102"/>
      <c r="O826" s="103">
        <v>608</v>
      </c>
      <c r="P826" s="103">
        <v>0</v>
      </c>
      <c r="Q826" s="102"/>
      <c r="R826" s="103">
        <v>1981</v>
      </c>
      <c r="S826" s="103">
        <v>395</v>
      </c>
      <c r="T826" s="102">
        <v>0</v>
      </c>
      <c r="U826" s="103">
        <v>3920</v>
      </c>
      <c r="V826" s="103">
        <v>454</v>
      </c>
    </row>
    <row r="827" spans="1:22" x14ac:dyDescent="0.25">
      <c r="A827" s="104" t="s">
        <v>799</v>
      </c>
      <c r="B827" s="20" t="str">
        <f>VLOOKUP(A827,'Planning Periods'!$E$2:$N$540,10,FALSE)</f>
        <v>01/31/2015 - 01/31/2023</v>
      </c>
      <c r="C827" s="103">
        <v>2014</v>
      </c>
      <c r="D827" s="103" t="str">
        <f t="shared" si="12"/>
        <v>Healdsburg 2014</v>
      </c>
      <c r="E827" s="103">
        <v>31</v>
      </c>
      <c r="F827" s="101">
        <v>0</v>
      </c>
      <c r="G827" s="103">
        <v>0</v>
      </c>
      <c r="H827" s="103">
        <v>0</v>
      </c>
      <c r="I827" s="102"/>
      <c r="J827" s="103">
        <v>24</v>
      </c>
      <c r="K827" s="101">
        <v>0</v>
      </c>
      <c r="L827" s="103">
        <v>0</v>
      </c>
      <c r="M827" s="103">
        <v>0</v>
      </c>
      <c r="N827" s="102"/>
      <c r="O827" s="103">
        <v>26</v>
      </c>
      <c r="P827" s="103">
        <v>0</v>
      </c>
      <c r="Q827" s="102"/>
      <c r="R827" s="103">
        <v>76</v>
      </c>
      <c r="S827" s="103">
        <v>27</v>
      </c>
      <c r="T827" s="102">
        <v>0</v>
      </c>
      <c r="U827" s="103">
        <v>157</v>
      </c>
      <c r="V827" s="103">
        <v>27</v>
      </c>
    </row>
    <row r="828" spans="1:22" x14ac:dyDescent="0.25">
      <c r="A828" s="104" t="s">
        <v>799</v>
      </c>
      <c r="B828" s="20" t="str">
        <f>VLOOKUP(A828,'Planning Periods'!$E$2:$N$540,10,FALSE)</f>
        <v>01/31/2015 - 01/31/2023</v>
      </c>
      <c r="C828" s="103">
        <v>2015</v>
      </c>
      <c r="D828" s="103" t="str">
        <f t="shared" si="12"/>
        <v>Healdsburg 2015</v>
      </c>
      <c r="E828" s="103">
        <v>31</v>
      </c>
      <c r="F828" s="101">
        <v>1</v>
      </c>
      <c r="G828" s="103">
        <v>1</v>
      </c>
      <c r="H828" s="103">
        <v>0</v>
      </c>
      <c r="I828" s="102"/>
      <c r="J828" s="103">
        <v>24</v>
      </c>
      <c r="K828" s="101">
        <v>2</v>
      </c>
      <c r="L828" s="103">
        <v>2</v>
      </c>
      <c r="M828" s="103">
        <v>0</v>
      </c>
      <c r="N828" s="102"/>
      <c r="O828" s="103">
        <v>26</v>
      </c>
      <c r="P828" s="103">
        <v>12</v>
      </c>
      <c r="Q828" s="102"/>
      <c r="R828" s="103">
        <v>76</v>
      </c>
      <c r="S828" s="103">
        <v>44</v>
      </c>
      <c r="T828" s="102">
        <v>0</v>
      </c>
      <c r="U828" s="103">
        <v>157</v>
      </c>
      <c r="V828" s="103">
        <v>59</v>
      </c>
    </row>
    <row r="829" spans="1:22" x14ac:dyDescent="0.25">
      <c r="A829" s="104" t="s">
        <v>799</v>
      </c>
      <c r="B829" s="20" t="str">
        <f>VLOOKUP(A829,'Planning Periods'!$E$2:$N$540,10,FALSE)</f>
        <v>01/31/2015 - 01/31/2023</v>
      </c>
      <c r="C829" s="103">
        <v>2016</v>
      </c>
      <c r="D829" s="103" t="str">
        <f t="shared" si="12"/>
        <v>Healdsburg 2016</v>
      </c>
      <c r="E829" s="103">
        <v>31</v>
      </c>
      <c r="F829" s="101">
        <v>2</v>
      </c>
      <c r="G829" s="103">
        <v>2</v>
      </c>
      <c r="H829" s="103">
        <v>0</v>
      </c>
      <c r="I829" s="102"/>
      <c r="J829" s="103">
        <v>24</v>
      </c>
      <c r="K829" s="101">
        <v>3</v>
      </c>
      <c r="L829" s="103">
        <v>3</v>
      </c>
      <c r="M829" s="103">
        <v>0</v>
      </c>
      <c r="N829" s="102"/>
      <c r="O829" s="103">
        <v>26</v>
      </c>
      <c r="P829" s="103">
        <v>4</v>
      </c>
      <c r="Q829" s="102"/>
      <c r="R829" s="103">
        <v>76</v>
      </c>
      <c r="S829" s="103">
        <v>23</v>
      </c>
      <c r="T829" s="102">
        <v>0</v>
      </c>
      <c r="U829" s="103">
        <v>157</v>
      </c>
      <c r="V829" s="103">
        <v>32</v>
      </c>
    </row>
    <row r="830" spans="1:22" x14ac:dyDescent="0.25">
      <c r="A830" s="104" t="s">
        <v>799</v>
      </c>
      <c r="B830" s="20" t="str">
        <f>VLOOKUP(A830,'Planning Periods'!$E$2:$N$540,10,FALSE)</f>
        <v>01/31/2015 - 01/31/2023</v>
      </c>
      <c r="C830" s="103">
        <v>2017</v>
      </c>
      <c r="D830" s="103" t="str">
        <f t="shared" si="12"/>
        <v>Healdsburg 2017</v>
      </c>
      <c r="E830" s="103">
        <v>31</v>
      </c>
      <c r="F830" s="101">
        <v>12</v>
      </c>
      <c r="G830" s="103">
        <v>12</v>
      </c>
      <c r="H830" s="103">
        <v>0</v>
      </c>
      <c r="I830" s="102"/>
      <c r="J830" s="103">
        <v>24</v>
      </c>
      <c r="K830" s="101">
        <v>20</v>
      </c>
      <c r="L830" s="103">
        <v>20</v>
      </c>
      <c r="M830" s="103">
        <v>0</v>
      </c>
      <c r="N830" s="102"/>
      <c r="O830" s="103">
        <v>26</v>
      </c>
      <c r="P830" s="103">
        <v>29</v>
      </c>
      <c r="Q830" s="102"/>
      <c r="R830" s="103">
        <v>76</v>
      </c>
      <c r="S830" s="103">
        <v>16</v>
      </c>
      <c r="T830" s="102">
        <v>0</v>
      </c>
      <c r="U830" s="103">
        <v>157</v>
      </c>
      <c r="V830" s="103">
        <v>77</v>
      </c>
    </row>
    <row r="831" spans="1:22" x14ac:dyDescent="0.25">
      <c r="A831" s="104" t="s">
        <v>948</v>
      </c>
      <c r="B831" s="20"/>
      <c r="C831" s="103">
        <v>2013</v>
      </c>
      <c r="D831" s="103" t="str">
        <f t="shared" si="12"/>
        <v>Hemet 2013</v>
      </c>
      <c r="E831" s="103">
        <v>134</v>
      </c>
      <c r="F831" s="101">
        <v>0</v>
      </c>
      <c r="G831" s="103">
        <v>0</v>
      </c>
      <c r="H831" s="103">
        <v>0</v>
      </c>
      <c r="I831" s="102"/>
      <c r="J831" s="103">
        <v>96</v>
      </c>
      <c r="K831" s="101">
        <v>17</v>
      </c>
      <c r="L831" s="103">
        <v>0</v>
      </c>
      <c r="M831" s="103">
        <v>17</v>
      </c>
      <c r="N831" s="102"/>
      <c r="O831" s="103">
        <v>112</v>
      </c>
      <c r="P831" s="103">
        <v>86</v>
      </c>
      <c r="Q831" s="102"/>
      <c r="R831" s="103">
        <v>262</v>
      </c>
      <c r="S831" s="103">
        <v>6</v>
      </c>
      <c r="T831" s="102">
        <v>17</v>
      </c>
      <c r="U831" s="103">
        <v>604</v>
      </c>
      <c r="V831" s="103">
        <v>109</v>
      </c>
    </row>
    <row r="832" spans="1:22" x14ac:dyDescent="0.25">
      <c r="A832" s="104" t="s">
        <v>948</v>
      </c>
      <c r="B832" s="20" t="str">
        <f>VLOOKUP(A832,'Planning Periods'!$E$2:$N$540,10,FALSE)</f>
        <v>10/15/2013 - 10/15/2021</v>
      </c>
      <c r="C832" s="103">
        <v>2014</v>
      </c>
      <c r="D832" s="103" t="str">
        <f t="shared" si="12"/>
        <v>Hemet 2014</v>
      </c>
      <c r="E832" s="103">
        <v>134</v>
      </c>
      <c r="F832" s="101">
        <v>0</v>
      </c>
      <c r="G832" s="103">
        <v>0</v>
      </c>
      <c r="H832" s="103">
        <v>0</v>
      </c>
      <c r="I832" s="102"/>
      <c r="J832" s="103">
        <v>96</v>
      </c>
      <c r="K832" s="101">
        <v>3</v>
      </c>
      <c r="L832" s="103">
        <v>0</v>
      </c>
      <c r="M832" s="103">
        <v>3</v>
      </c>
      <c r="N832" s="102"/>
      <c r="O832" s="103">
        <v>112</v>
      </c>
      <c r="P832" s="103">
        <v>114</v>
      </c>
      <c r="Q832" s="102"/>
      <c r="R832" s="103">
        <v>262</v>
      </c>
      <c r="S832" s="103">
        <v>32</v>
      </c>
      <c r="T832" s="102">
        <v>3</v>
      </c>
      <c r="U832" s="103">
        <v>604</v>
      </c>
      <c r="V832" s="103">
        <v>149</v>
      </c>
    </row>
    <row r="833" spans="1:22" x14ac:dyDescent="0.25">
      <c r="A833" s="104" t="s">
        <v>948</v>
      </c>
      <c r="B833" s="20" t="str">
        <f>VLOOKUP(A833,'Planning Periods'!$E$2:$N$540,10,FALSE)</f>
        <v>10/15/2013 - 10/15/2021</v>
      </c>
      <c r="C833" s="103">
        <v>2015</v>
      </c>
      <c r="D833" s="103" t="str">
        <f t="shared" si="12"/>
        <v>Hemet 2015</v>
      </c>
      <c r="E833" s="103">
        <v>134</v>
      </c>
      <c r="F833" s="101">
        <v>0</v>
      </c>
      <c r="G833" s="103">
        <v>0</v>
      </c>
      <c r="H833" s="103">
        <v>0</v>
      </c>
      <c r="I833" s="102"/>
      <c r="J833" s="103">
        <v>96</v>
      </c>
      <c r="K833" s="101">
        <v>14</v>
      </c>
      <c r="L833" s="103">
        <v>12</v>
      </c>
      <c r="M833" s="103">
        <v>2</v>
      </c>
      <c r="N833" s="102"/>
      <c r="O833" s="103">
        <v>112</v>
      </c>
      <c r="P833" s="103">
        <v>76</v>
      </c>
      <c r="Q833" s="102"/>
      <c r="R833" s="103">
        <v>262</v>
      </c>
      <c r="S833" s="103">
        <v>17</v>
      </c>
      <c r="T833" s="102">
        <v>2</v>
      </c>
      <c r="U833" s="103">
        <v>604</v>
      </c>
      <c r="V833" s="103">
        <v>107</v>
      </c>
    </row>
    <row r="834" spans="1:22" x14ac:dyDescent="0.25">
      <c r="A834" s="104" t="s">
        <v>948</v>
      </c>
      <c r="B834" s="20" t="str">
        <f>VLOOKUP(A834,'Planning Periods'!$E$2:$N$540,10,FALSE)</f>
        <v>10/15/2013 - 10/15/2021</v>
      </c>
      <c r="C834" s="103">
        <v>2016</v>
      </c>
      <c r="D834" s="103" t="str">
        <f t="shared" si="12"/>
        <v>Hemet 2016</v>
      </c>
      <c r="E834" s="103">
        <v>134</v>
      </c>
      <c r="F834" s="101">
        <v>0</v>
      </c>
      <c r="G834" s="103">
        <v>0</v>
      </c>
      <c r="H834" s="103">
        <v>0</v>
      </c>
      <c r="I834" s="102"/>
      <c r="J834" s="103">
        <v>96</v>
      </c>
      <c r="K834" s="101">
        <v>29</v>
      </c>
      <c r="L834" s="103">
        <v>29</v>
      </c>
      <c r="M834" s="103">
        <v>0</v>
      </c>
      <c r="N834" s="102"/>
      <c r="O834" s="103">
        <v>112</v>
      </c>
      <c r="P834" s="103">
        <v>25</v>
      </c>
      <c r="Q834" s="102"/>
      <c r="R834" s="103">
        <v>262</v>
      </c>
      <c r="S834" s="103">
        <v>8</v>
      </c>
      <c r="T834" s="102">
        <v>0</v>
      </c>
      <c r="U834" s="103">
        <v>604</v>
      </c>
      <c r="V834" s="103">
        <v>62</v>
      </c>
    </row>
    <row r="835" spans="1:22" x14ac:dyDescent="0.25">
      <c r="A835" s="104" t="s">
        <v>948</v>
      </c>
      <c r="B835" s="20" t="str">
        <f>VLOOKUP(A835,'Planning Periods'!$E$2:$N$540,10,FALSE)</f>
        <v>10/15/2013 - 10/15/2021</v>
      </c>
      <c r="C835" s="103">
        <v>2017</v>
      </c>
      <c r="D835" s="103" t="str">
        <f t="shared" si="12"/>
        <v>Hemet 2017</v>
      </c>
      <c r="E835" s="103">
        <v>134</v>
      </c>
      <c r="F835" s="101">
        <v>0</v>
      </c>
      <c r="G835" s="103">
        <v>0</v>
      </c>
      <c r="H835" s="103">
        <v>0</v>
      </c>
      <c r="I835" s="102"/>
      <c r="J835" s="103">
        <v>96</v>
      </c>
      <c r="K835" s="101">
        <v>0</v>
      </c>
      <c r="L835" s="103">
        <v>0</v>
      </c>
      <c r="M835" s="103">
        <v>0</v>
      </c>
      <c r="N835" s="102"/>
      <c r="O835" s="103">
        <v>112</v>
      </c>
      <c r="P835" s="103">
        <v>2</v>
      </c>
      <c r="Q835" s="102"/>
      <c r="R835" s="103">
        <v>262</v>
      </c>
      <c r="S835" s="103">
        <v>12</v>
      </c>
      <c r="T835" s="102">
        <v>0</v>
      </c>
      <c r="U835" s="103">
        <v>604</v>
      </c>
      <c r="V835" s="103">
        <v>14</v>
      </c>
    </row>
    <row r="836" spans="1:22" x14ac:dyDescent="0.25">
      <c r="A836" s="104" t="s">
        <v>1205</v>
      </c>
      <c r="B836" s="20" t="str">
        <f>VLOOKUP(A836,'Planning Periods'!$E$2:$N$540,10,FALSE)</f>
        <v>01/31/2015 - 01/31/2023</v>
      </c>
      <c r="C836" s="103">
        <v>2014</v>
      </c>
      <c r="D836" s="103" t="str">
        <f t="shared" si="12"/>
        <v>Hercules 2014</v>
      </c>
      <c r="E836" s="103" t="s">
        <v>1539</v>
      </c>
      <c r="F836" s="101" t="s">
        <v>1539</v>
      </c>
      <c r="G836" s="103" t="s">
        <v>1539</v>
      </c>
      <c r="H836" s="103" t="s">
        <v>1539</v>
      </c>
      <c r="I836" s="102"/>
      <c r="J836" s="103" t="s">
        <v>1539</v>
      </c>
      <c r="K836" s="101" t="s">
        <v>1539</v>
      </c>
      <c r="L836" s="103" t="s">
        <v>1539</v>
      </c>
      <c r="M836" s="103" t="s">
        <v>1539</v>
      </c>
      <c r="N836" s="102"/>
      <c r="O836" s="103" t="s">
        <v>1539</v>
      </c>
      <c r="P836" s="103" t="s">
        <v>1539</v>
      </c>
      <c r="Q836" s="102"/>
      <c r="R836" s="103" t="s">
        <v>1539</v>
      </c>
      <c r="S836" s="103" t="s">
        <v>1539</v>
      </c>
      <c r="T836" s="102" t="s">
        <v>1539</v>
      </c>
      <c r="U836" s="103" t="s">
        <v>1539</v>
      </c>
      <c r="V836" s="103" t="s">
        <v>1539</v>
      </c>
    </row>
    <row r="837" spans="1:22" x14ac:dyDescent="0.25">
      <c r="A837" s="104" t="s">
        <v>1205</v>
      </c>
      <c r="B837" s="20" t="str">
        <f>VLOOKUP(A837,'Planning Periods'!$E$2:$N$540,10,FALSE)</f>
        <v>01/31/2015 - 01/31/2023</v>
      </c>
      <c r="C837" s="103">
        <v>2015</v>
      </c>
      <c r="D837" s="103" t="str">
        <f t="shared" si="12"/>
        <v>Hercules 2015</v>
      </c>
      <c r="E837" s="103">
        <v>220</v>
      </c>
      <c r="F837" s="101">
        <v>0</v>
      </c>
      <c r="G837" s="103">
        <v>0</v>
      </c>
      <c r="H837" s="103">
        <v>0</v>
      </c>
      <c r="I837" s="102"/>
      <c r="J837" s="103">
        <v>118</v>
      </c>
      <c r="K837" s="101">
        <v>0</v>
      </c>
      <c r="L837" s="103">
        <v>0</v>
      </c>
      <c r="M837" s="103">
        <v>0</v>
      </c>
      <c r="N837" s="102"/>
      <c r="O837" s="103">
        <v>100</v>
      </c>
      <c r="P837" s="103">
        <v>0</v>
      </c>
      <c r="Q837" s="102"/>
      <c r="R837" s="103">
        <v>244</v>
      </c>
      <c r="S837" s="103">
        <v>190</v>
      </c>
      <c r="T837" s="102">
        <v>0</v>
      </c>
      <c r="U837" s="103">
        <v>682</v>
      </c>
      <c r="V837" s="103">
        <v>190</v>
      </c>
    </row>
    <row r="838" spans="1:22" x14ac:dyDescent="0.25">
      <c r="A838" s="104" t="s">
        <v>1205</v>
      </c>
      <c r="B838" s="20" t="str">
        <f>VLOOKUP(A838,'Planning Periods'!$E$2:$N$540,10,FALSE)</f>
        <v>01/31/2015 - 01/31/2023</v>
      </c>
      <c r="C838" s="103">
        <v>2016</v>
      </c>
      <c r="D838" s="103" t="str">
        <f t="shared" si="12"/>
        <v>Hercules 2016</v>
      </c>
      <c r="E838" s="103">
        <v>220</v>
      </c>
      <c r="F838" s="101">
        <v>0</v>
      </c>
      <c r="G838" s="103">
        <v>0</v>
      </c>
      <c r="H838" s="103">
        <v>0</v>
      </c>
      <c r="I838" s="102"/>
      <c r="J838" s="103">
        <v>118</v>
      </c>
      <c r="K838" s="101">
        <v>1</v>
      </c>
      <c r="L838" s="103">
        <v>0</v>
      </c>
      <c r="M838" s="103">
        <v>1</v>
      </c>
      <c r="N838" s="102"/>
      <c r="O838" s="103">
        <v>100</v>
      </c>
      <c r="P838" s="103">
        <v>0</v>
      </c>
      <c r="Q838" s="102"/>
      <c r="R838" s="103">
        <v>244</v>
      </c>
      <c r="S838" s="103">
        <v>30</v>
      </c>
      <c r="T838" s="102">
        <v>1</v>
      </c>
      <c r="U838" s="103">
        <v>682</v>
      </c>
      <c r="V838" s="103">
        <v>31</v>
      </c>
    </row>
    <row r="839" spans="1:22" x14ac:dyDescent="0.25">
      <c r="A839" s="104" t="s">
        <v>1205</v>
      </c>
      <c r="B839" s="20" t="str">
        <f>VLOOKUP(A839,'Planning Periods'!$E$2:$N$540,10,FALSE)</f>
        <v>01/31/2015 - 01/31/2023</v>
      </c>
      <c r="C839" s="103">
        <v>2017</v>
      </c>
      <c r="D839" s="103" t="str">
        <f t="shared" si="12"/>
        <v>Hercules 2017</v>
      </c>
      <c r="E839" s="103">
        <v>220</v>
      </c>
      <c r="F839" s="101">
        <v>0</v>
      </c>
      <c r="G839" s="103">
        <v>0</v>
      </c>
      <c r="H839" s="103">
        <v>0</v>
      </c>
      <c r="I839" s="102"/>
      <c r="J839" s="103">
        <v>118</v>
      </c>
      <c r="K839" s="101">
        <v>0</v>
      </c>
      <c r="L839" s="103">
        <v>0</v>
      </c>
      <c r="M839" s="103">
        <v>0</v>
      </c>
      <c r="N839" s="102"/>
      <c r="O839" s="103">
        <v>100</v>
      </c>
      <c r="P839" s="103">
        <v>0</v>
      </c>
      <c r="Q839" s="102"/>
      <c r="R839" s="103">
        <v>244</v>
      </c>
      <c r="S839" s="103">
        <v>41</v>
      </c>
      <c r="T839" s="102">
        <v>0</v>
      </c>
      <c r="U839" s="103">
        <v>682</v>
      </c>
      <c r="V839" s="103">
        <v>41</v>
      </c>
    </row>
    <row r="840" spans="1:22" x14ac:dyDescent="0.25">
      <c r="A840" t="s">
        <v>1097</v>
      </c>
      <c r="B840" s="20"/>
      <c r="C840" s="103">
        <v>2013</v>
      </c>
      <c r="D840" s="103" t="str">
        <f t="shared" si="12"/>
        <v>Hermosa Beach 2013</v>
      </c>
      <c r="E840" s="103" t="s">
        <v>1539</v>
      </c>
      <c r="F840" s="101" t="s">
        <v>1539</v>
      </c>
      <c r="G840" s="103" t="s">
        <v>1539</v>
      </c>
      <c r="H840" s="103" t="s">
        <v>1539</v>
      </c>
      <c r="I840" s="102"/>
      <c r="J840" s="103" t="s">
        <v>1539</v>
      </c>
      <c r="K840" s="101" t="s">
        <v>1539</v>
      </c>
      <c r="L840" s="103" t="s">
        <v>1539</v>
      </c>
      <c r="M840" s="103" t="s">
        <v>1539</v>
      </c>
      <c r="N840" s="102"/>
      <c r="O840" s="103" t="s">
        <v>1539</v>
      </c>
      <c r="P840" s="103" t="s">
        <v>1539</v>
      </c>
      <c r="Q840" s="102"/>
      <c r="R840" s="103" t="s">
        <v>1539</v>
      </c>
      <c r="S840" s="103" t="s">
        <v>1539</v>
      </c>
      <c r="T840" s="102" t="s">
        <v>1539</v>
      </c>
      <c r="U840" s="103" t="s">
        <v>1539</v>
      </c>
      <c r="V840" s="103" t="s">
        <v>1539</v>
      </c>
    </row>
    <row r="841" spans="1:22" x14ac:dyDescent="0.25">
      <c r="A841" t="s">
        <v>1097</v>
      </c>
      <c r="B841" s="20" t="str">
        <f>VLOOKUP(A841,'Planning Periods'!$E$2:$N$540,10,FALSE)</f>
        <v>10/15/2013 - 10/15/2021</v>
      </c>
      <c r="C841" s="103">
        <v>2014</v>
      </c>
      <c r="D841" s="103" t="str">
        <f t="shared" si="12"/>
        <v>Hermosa Beach 2014</v>
      </c>
      <c r="E841" s="101" t="s">
        <v>1539</v>
      </c>
      <c r="F841" s="101" t="s">
        <v>1539</v>
      </c>
      <c r="G841" s="101" t="s">
        <v>1539</v>
      </c>
      <c r="H841" s="101" t="s">
        <v>1539</v>
      </c>
      <c r="I841" s="101">
        <v>0</v>
      </c>
      <c r="J841" s="101" t="s">
        <v>1539</v>
      </c>
      <c r="K841" s="101" t="s">
        <v>1539</v>
      </c>
      <c r="L841" s="101" t="s">
        <v>1539</v>
      </c>
      <c r="M841" s="101" t="s">
        <v>1539</v>
      </c>
      <c r="N841" s="101">
        <v>0</v>
      </c>
      <c r="O841" s="101" t="s">
        <v>1539</v>
      </c>
      <c r="P841" s="101" t="s">
        <v>1539</v>
      </c>
      <c r="Q841" s="101"/>
      <c r="R841" s="101" t="s">
        <v>1539</v>
      </c>
      <c r="S841" s="101" t="s">
        <v>1539</v>
      </c>
      <c r="T841" s="101" t="s">
        <v>1539</v>
      </c>
      <c r="U841" s="101" t="s">
        <v>1539</v>
      </c>
      <c r="V841" s="101" t="s">
        <v>1539</v>
      </c>
    </row>
    <row r="842" spans="1:22" x14ac:dyDescent="0.25">
      <c r="A842" t="s">
        <v>1097</v>
      </c>
      <c r="B842" s="20" t="str">
        <f>VLOOKUP(A842,'Planning Periods'!$E$2:$N$540,10,FALSE)</f>
        <v>10/15/2013 - 10/15/2021</v>
      </c>
      <c r="C842" s="103">
        <v>2015</v>
      </c>
      <c r="D842" s="103" t="str">
        <f t="shared" si="12"/>
        <v>Hermosa Beach 2015</v>
      </c>
      <c r="E842" t="s">
        <v>1539</v>
      </c>
      <c r="F842" t="s">
        <v>1539</v>
      </c>
      <c r="G842" t="s">
        <v>1539</v>
      </c>
      <c r="H842" t="s">
        <v>1539</v>
      </c>
      <c r="J842" t="s">
        <v>1539</v>
      </c>
      <c r="K842" t="s">
        <v>1539</v>
      </c>
      <c r="L842" t="s">
        <v>1539</v>
      </c>
      <c r="M842" t="s">
        <v>1539</v>
      </c>
      <c r="O842" t="s">
        <v>1539</v>
      </c>
      <c r="P842" t="s">
        <v>1539</v>
      </c>
      <c r="R842" t="s">
        <v>1539</v>
      </c>
      <c r="S842" t="s">
        <v>1539</v>
      </c>
      <c r="T842" t="s">
        <v>1539</v>
      </c>
      <c r="U842" t="s">
        <v>1539</v>
      </c>
      <c r="V842" t="s">
        <v>1539</v>
      </c>
    </row>
    <row r="843" spans="1:22" x14ac:dyDescent="0.25">
      <c r="A843" t="s">
        <v>1097</v>
      </c>
      <c r="B843" s="20" t="str">
        <f>VLOOKUP(A843,'Planning Periods'!$E$2:$N$540,10,FALSE)</f>
        <v>10/15/2013 - 10/15/2021</v>
      </c>
      <c r="C843" s="103">
        <v>2016</v>
      </c>
      <c r="D843" s="103" t="str">
        <f t="shared" si="12"/>
        <v>Hermosa Beach 2016</v>
      </c>
      <c r="E843" t="s">
        <v>1539</v>
      </c>
      <c r="F843" t="s">
        <v>1539</v>
      </c>
      <c r="G843" t="s">
        <v>1539</v>
      </c>
      <c r="H843" t="s">
        <v>1539</v>
      </c>
      <c r="J843" t="s">
        <v>1539</v>
      </c>
      <c r="K843" t="s">
        <v>1539</v>
      </c>
      <c r="L843" t="s">
        <v>1539</v>
      </c>
      <c r="M843" t="s">
        <v>1539</v>
      </c>
      <c r="O843" t="s">
        <v>1539</v>
      </c>
      <c r="P843" t="s">
        <v>1539</v>
      </c>
      <c r="R843" t="s">
        <v>1539</v>
      </c>
      <c r="S843" t="s">
        <v>1539</v>
      </c>
      <c r="T843" t="s">
        <v>1539</v>
      </c>
      <c r="U843" t="s">
        <v>1539</v>
      </c>
      <c r="V843" t="s">
        <v>1539</v>
      </c>
    </row>
    <row r="844" spans="1:22" x14ac:dyDescent="0.25">
      <c r="A844" t="s">
        <v>1097</v>
      </c>
      <c r="B844" s="20" t="str">
        <f>VLOOKUP(A844,'Planning Periods'!$E$2:$N$540,10,FALSE)</f>
        <v>10/15/2013 - 10/15/2021</v>
      </c>
      <c r="C844" s="103">
        <v>2017</v>
      </c>
      <c r="D844" s="103" t="str">
        <f t="shared" si="12"/>
        <v>Hermosa Beach 2017</v>
      </c>
      <c r="E844" t="s">
        <v>1539</v>
      </c>
      <c r="F844" t="s">
        <v>1539</v>
      </c>
      <c r="G844" t="s">
        <v>1539</v>
      </c>
      <c r="H844" t="s">
        <v>1539</v>
      </c>
      <c r="J844" t="s">
        <v>1539</v>
      </c>
      <c r="K844" t="s">
        <v>1539</v>
      </c>
      <c r="L844" t="s">
        <v>1539</v>
      </c>
      <c r="M844" t="s">
        <v>1539</v>
      </c>
      <c r="O844" t="s">
        <v>1539</v>
      </c>
      <c r="P844" t="s">
        <v>1539</v>
      </c>
      <c r="R844" t="s">
        <v>1539</v>
      </c>
      <c r="S844" t="s">
        <v>1539</v>
      </c>
      <c r="T844" t="s">
        <v>1539</v>
      </c>
      <c r="U844" t="s">
        <v>1539</v>
      </c>
      <c r="V844" t="s">
        <v>1539</v>
      </c>
    </row>
    <row r="845" spans="1:22" x14ac:dyDescent="0.25">
      <c r="A845" s="104" t="s">
        <v>914</v>
      </c>
      <c r="B845" s="20"/>
      <c r="C845" s="103">
        <v>2013</v>
      </c>
      <c r="D845" s="103" t="str">
        <f t="shared" si="12"/>
        <v>Hesperia 2013</v>
      </c>
      <c r="E845" t="s">
        <v>1539</v>
      </c>
      <c r="F845" t="s">
        <v>1539</v>
      </c>
      <c r="G845" t="s">
        <v>1539</v>
      </c>
      <c r="H845" t="s">
        <v>1539</v>
      </c>
      <c r="J845" t="s">
        <v>1539</v>
      </c>
      <c r="K845" t="s">
        <v>1539</v>
      </c>
      <c r="L845" t="s">
        <v>1539</v>
      </c>
      <c r="M845" t="s">
        <v>1539</v>
      </c>
      <c r="O845" t="s">
        <v>1539</v>
      </c>
      <c r="P845" t="s">
        <v>1539</v>
      </c>
      <c r="R845" t="s">
        <v>1539</v>
      </c>
      <c r="S845" t="s">
        <v>1539</v>
      </c>
      <c r="T845" t="s">
        <v>1539</v>
      </c>
      <c r="U845" t="s">
        <v>1539</v>
      </c>
      <c r="V845" t="s">
        <v>1539</v>
      </c>
    </row>
    <row r="846" spans="1:22" x14ac:dyDescent="0.25">
      <c r="A846" s="104" t="s">
        <v>914</v>
      </c>
      <c r="B846" s="20" t="str">
        <f>VLOOKUP(A846,'Planning Periods'!$E$2:$N$540,10,FALSE)</f>
        <v>10/15/2013 - 10/15/2021</v>
      </c>
      <c r="C846" s="103">
        <v>2014</v>
      </c>
      <c r="D846" s="103" t="str">
        <f t="shared" si="12"/>
        <v>Hesperia 2014</v>
      </c>
      <c r="E846" s="103">
        <v>398</v>
      </c>
      <c r="F846" s="101">
        <v>0</v>
      </c>
      <c r="G846" s="103">
        <v>0</v>
      </c>
      <c r="H846" s="103">
        <v>0</v>
      </c>
      <c r="I846" s="102"/>
      <c r="J846" s="103">
        <v>274</v>
      </c>
      <c r="K846" s="101">
        <v>0</v>
      </c>
      <c r="L846" s="103">
        <v>0</v>
      </c>
      <c r="M846" s="103">
        <v>0</v>
      </c>
      <c r="N846" s="102"/>
      <c r="O846" s="103">
        <v>314</v>
      </c>
      <c r="P846" s="103">
        <v>82</v>
      </c>
      <c r="Q846" s="102"/>
      <c r="R846" s="103">
        <v>729</v>
      </c>
      <c r="S846" s="103">
        <v>0</v>
      </c>
      <c r="T846" s="102">
        <v>0</v>
      </c>
      <c r="U846" s="103">
        <v>1715</v>
      </c>
      <c r="V846" s="103">
        <v>82</v>
      </c>
    </row>
    <row r="847" spans="1:22" x14ac:dyDescent="0.25">
      <c r="A847" s="104" t="s">
        <v>914</v>
      </c>
      <c r="B847" s="20" t="str">
        <f>VLOOKUP(A847,'Planning Periods'!$E$2:$N$540,10,FALSE)</f>
        <v>10/15/2013 - 10/15/2021</v>
      </c>
      <c r="C847" s="103">
        <v>2015</v>
      </c>
      <c r="D847" s="103" t="str">
        <f t="shared" si="12"/>
        <v>Hesperia 2015</v>
      </c>
      <c r="E847" s="103">
        <v>398</v>
      </c>
      <c r="F847" s="101">
        <v>0</v>
      </c>
      <c r="G847" s="103">
        <v>0</v>
      </c>
      <c r="H847" s="103">
        <v>0</v>
      </c>
      <c r="I847" s="102"/>
      <c r="J847" s="103">
        <v>274</v>
      </c>
      <c r="K847" s="101">
        <v>0</v>
      </c>
      <c r="L847" s="103">
        <v>0</v>
      </c>
      <c r="M847" s="103">
        <v>0</v>
      </c>
      <c r="N847" s="102"/>
      <c r="O847" s="103">
        <v>314</v>
      </c>
      <c r="P847" s="103">
        <v>0</v>
      </c>
      <c r="Q847" s="102"/>
      <c r="R847" s="103">
        <v>729</v>
      </c>
      <c r="S847" s="103">
        <v>98</v>
      </c>
      <c r="T847" s="102">
        <v>0</v>
      </c>
      <c r="U847" s="103">
        <v>1715</v>
      </c>
      <c r="V847" s="103">
        <v>98</v>
      </c>
    </row>
    <row r="848" spans="1:22" x14ac:dyDescent="0.25">
      <c r="A848" s="104" t="s">
        <v>914</v>
      </c>
      <c r="B848" s="20" t="str">
        <f>VLOOKUP(A848,'Planning Periods'!$E$2:$N$540,10,FALSE)</f>
        <v>10/15/2013 - 10/15/2021</v>
      </c>
      <c r="C848" s="103">
        <v>2016</v>
      </c>
      <c r="D848" s="103" t="str">
        <f t="shared" si="12"/>
        <v>Hesperia 2016</v>
      </c>
      <c r="E848" s="103">
        <v>398</v>
      </c>
      <c r="F848" s="101">
        <v>0</v>
      </c>
      <c r="G848" s="103">
        <v>0</v>
      </c>
      <c r="H848" s="103">
        <v>0</v>
      </c>
      <c r="I848" s="102"/>
      <c r="J848" s="103">
        <v>274</v>
      </c>
      <c r="K848" s="101">
        <v>20</v>
      </c>
      <c r="L848" s="103">
        <v>20</v>
      </c>
      <c r="M848" s="103">
        <v>0</v>
      </c>
      <c r="N848" s="102"/>
      <c r="O848" s="103">
        <v>314</v>
      </c>
      <c r="P848" s="103">
        <v>75</v>
      </c>
      <c r="Q848" s="102"/>
      <c r="R848" s="103">
        <v>729</v>
      </c>
      <c r="S848" s="103">
        <v>172</v>
      </c>
      <c r="T848" s="102">
        <v>0</v>
      </c>
      <c r="U848" s="103">
        <v>1715</v>
      </c>
      <c r="V848" s="103">
        <v>267</v>
      </c>
    </row>
    <row r="849" spans="1:22" x14ac:dyDescent="0.25">
      <c r="A849" s="104" t="s">
        <v>914</v>
      </c>
      <c r="B849" s="20" t="str">
        <f>VLOOKUP(A849,'Planning Periods'!$E$2:$N$540,10,FALSE)</f>
        <v>10/15/2013 - 10/15/2021</v>
      </c>
      <c r="C849" s="103">
        <v>2017</v>
      </c>
      <c r="D849" s="103" t="str">
        <f t="shared" si="12"/>
        <v>Hesperia 2017</v>
      </c>
      <c r="E849" s="103">
        <v>398</v>
      </c>
      <c r="F849" s="101">
        <v>0</v>
      </c>
      <c r="G849" s="103">
        <v>0</v>
      </c>
      <c r="H849" s="103">
        <v>0</v>
      </c>
      <c r="I849" s="102"/>
      <c r="J849" s="103">
        <v>274</v>
      </c>
      <c r="K849" s="101">
        <v>0</v>
      </c>
      <c r="L849" s="103">
        <v>0</v>
      </c>
      <c r="M849" s="103">
        <v>0</v>
      </c>
      <c r="N849" s="102"/>
      <c r="O849" s="103">
        <v>314</v>
      </c>
      <c r="P849" s="103">
        <v>0</v>
      </c>
      <c r="Q849" s="102"/>
      <c r="R849" s="103">
        <v>729</v>
      </c>
      <c r="S849" s="103">
        <v>230</v>
      </c>
      <c r="T849" s="102">
        <v>0</v>
      </c>
      <c r="U849" s="103">
        <v>1715</v>
      </c>
      <c r="V849" s="103">
        <v>230</v>
      </c>
    </row>
    <row r="850" spans="1:22" x14ac:dyDescent="0.25">
      <c r="A850" t="s">
        <v>1096</v>
      </c>
      <c r="B850" s="20"/>
      <c r="C850" s="103">
        <v>2013</v>
      </c>
      <c r="D850" s="103" t="str">
        <f t="shared" si="12"/>
        <v>Hidden Hills 2013</v>
      </c>
      <c r="E850" s="103" t="s">
        <v>1539</v>
      </c>
      <c r="F850" s="101" t="s">
        <v>1539</v>
      </c>
      <c r="G850" s="103" t="s">
        <v>1539</v>
      </c>
      <c r="H850" s="103" t="s">
        <v>1539</v>
      </c>
      <c r="I850" s="102"/>
      <c r="J850" s="103" t="s">
        <v>1539</v>
      </c>
      <c r="K850" s="101" t="s">
        <v>1539</v>
      </c>
      <c r="L850" s="103" t="s">
        <v>1539</v>
      </c>
      <c r="M850" s="103" t="s">
        <v>1539</v>
      </c>
      <c r="N850" s="102"/>
      <c r="O850" s="103" t="s">
        <v>1539</v>
      </c>
      <c r="P850" s="103" t="s">
        <v>1539</v>
      </c>
      <c r="Q850" s="102"/>
      <c r="R850" s="103" t="s">
        <v>1539</v>
      </c>
      <c r="S850" s="103" t="s">
        <v>1539</v>
      </c>
      <c r="T850" s="102" t="s">
        <v>1539</v>
      </c>
      <c r="U850" s="103" t="s">
        <v>1539</v>
      </c>
      <c r="V850" s="103" t="s">
        <v>1539</v>
      </c>
    </row>
    <row r="851" spans="1:22" x14ac:dyDescent="0.25">
      <c r="A851" t="s">
        <v>1096</v>
      </c>
      <c r="B851" s="20" t="str">
        <f>VLOOKUP(A851,'Planning Periods'!$E$2:$N$540,10,FALSE)</f>
        <v>10/15/2013 - 10/15/2021</v>
      </c>
      <c r="C851" s="103">
        <v>2014</v>
      </c>
      <c r="D851" s="103" t="str">
        <f t="shared" si="12"/>
        <v>Hidden Hills 2014</v>
      </c>
      <c r="E851" s="101" t="s">
        <v>1539</v>
      </c>
      <c r="F851" s="101" t="s">
        <v>1539</v>
      </c>
      <c r="G851" s="101" t="s">
        <v>1539</v>
      </c>
      <c r="H851" s="101" t="s">
        <v>1539</v>
      </c>
      <c r="I851" s="101">
        <v>0</v>
      </c>
      <c r="J851" s="101" t="s">
        <v>1539</v>
      </c>
      <c r="K851" s="101" t="s">
        <v>1539</v>
      </c>
      <c r="L851" s="101" t="s">
        <v>1539</v>
      </c>
      <c r="M851" s="101" t="s">
        <v>1539</v>
      </c>
      <c r="N851" s="101">
        <v>0</v>
      </c>
      <c r="O851" s="101" t="s">
        <v>1539</v>
      </c>
      <c r="P851" s="101" t="s">
        <v>1539</v>
      </c>
      <c r="Q851" s="101"/>
      <c r="R851" s="101" t="s">
        <v>1539</v>
      </c>
      <c r="S851" s="101" t="s">
        <v>1539</v>
      </c>
      <c r="T851" s="101" t="s">
        <v>1539</v>
      </c>
      <c r="U851" s="101" t="s">
        <v>1539</v>
      </c>
      <c r="V851" s="101" t="s">
        <v>1539</v>
      </c>
    </row>
    <row r="852" spans="1:22" x14ac:dyDescent="0.25">
      <c r="A852" t="s">
        <v>1096</v>
      </c>
      <c r="B852" s="20" t="str">
        <f>VLOOKUP(A852,'Planning Periods'!$E$2:$N$540,10,FALSE)</f>
        <v>10/15/2013 - 10/15/2021</v>
      </c>
      <c r="C852" s="103">
        <v>2015</v>
      </c>
      <c r="D852" s="103" t="str">
        <f t="shared" si="12"/>
        <v>Hidden Hills 2015</v>
      </c>
      <c r="E852" t="s">
        <v>1539</v>
      </c>
      <c r="F852" t="s">
        <v>1539</v>
      </c>
      <c r="G852" t="s">
        <v>1539</v>
      </c>
      <c r="H852" t="s">
        <v>1539</v>
      </c>
      <c r="J852" t="s">
        <v>1539</v>
      </c>
      <c r="K852" t="s">
        <v>1539</v>
      </c>
      <c r="L852" t="s">
        <v>1539</v>
      </c>
      <c r="M852" t="s">
        <v>1539</v>
      </c>
      <c r="O852" t="s">
        <v>1539</v>
      </c>
      <c r="P852" t="s">
        <v>1539</v>
      </c>
      <c r="R852" t="s">
        <v>1539</v>
      </c>
      <c r="S852" t="s">
        <v>1539</v>
      </c>
      <c r="T852" t="s">
        <v>1539</v>
      </c>
      <c r="U852" t="s">
        <v>1539</v>
      </c>
      <c r="V852" t="s">
        <v>1539</v>
      </c>
    </row>
    <row r="853" spans="1:22" x14ac:dyDescent="0.25">
      <c r="A853" t="s">
        <v>1096</v>
      </c>
      <c r="B853" s="20" t="str">
        <f>VLOOKUP(A853,'Planning Periods'!$E$2:$N$540,10,FALSE)</f>
        <v>10/15/2013 - 10/15/2021</v>
      </c>
      <c r="C853" s="103">
        <v>2016</v>
      </c>
      <c r="D853" s="103" t="str">
        <f t="shared" si="12"/>
        <v>Hidden Hills 2016</v>
      </c>
      <c r="E853" t="s">
        <v>1539</v>
      </c>
      <c r="F853" t="s">
        <v>1539</v>
      </c>
      <c r="G853" t="s">
        <v>1539</v>
      </c>
      <c r="H853" t="s">
        <v>1539</v>
      </c>
      <c r="J853" t="s">
        <v>1539</v>
      </c>
      <c r="K853" t="s">
        <v>1539</v>
      </c>
      <c r="L853" t="s">
        <v>1539</v>
      </c>
      <c r="M853" t="s">
        <v>1539</v>
      </c>
      <c r="O853" t="s">
        <v>1539</v>
      </c>
      <c r="P853" t="s">
        <v>1539</v>
      </c>
      <c r="R853" t="s">
        <v>1539</v>
      </c>
      <c r="S853" t="s">
        <v>1539</v>
      </c>
      <c r="T853" t="s">
        <v>1539</v>
      </c>
      <c r="U853" t="s">
        <v>1539</v>
      </c>
      <c r="V853" t="s">
        <v>1539</v>
      </c>
    </row>
    <row r="854" spans="1:22" x14ac:dyDescent="0.25">
      <c r="A854" t="s">
        <v>1096</v>
      </c>
      <c r="B854" s="20" t="str">
        <f>VLOOKUP(A854,'Planning Periods'!$E$2:$N$540,10,FALSE)</f>
        <v>10/15/2013 - 10/15/2021</v>
      </c>
      <c r="C854" s="103">
        <v>2017</v>
      </c>
      <c r="D854" s="103" t="str">
        <f t="shared" si="12"/>
        <v>Hidden Hills 2017</v>
      </c>
      <c r="E854" t="s">
        <v>1539</v>
      </c>
      <c r="F854" t="s">
        <v>1539</v>
      </c>
      <c r="G854" t="s">
        <v>1539</v>
      </c>
      <c r="H854" t="s">
        <v>1539</v>
      </c>
      <c r="J854" t="s">
        <v>1539</v>
      </c>
      <c r="K854" t="s">
        <v>1539</v>
      </c>
      <c r="L854" t="s">
        <v>1539</v>
      </c>
      <c r="M854" t="s">
        <v>1539</v>
      </c>
      <c r="O854" t="s">
        <v>1539</v>
      </c>
      <c r="P854" t="s">
        <v>1539</v>
      </c>
      <c r="R854" t="s">
        <v>1539</v>
      </c>
      <c r="S854" t="s">
        <v>1539</v>
      </c>
      <c r="T854" t="s">
        <v>1539</v>
      </c>
      <c r="U854" t="s">
        <v>1539</v>
      </c>
      <c r="V854" t="s">
        <v>1539</v>
      </c>
    </row>
    <row r="855" spans="1:22" x14ac:dyDescent="0.25">
      <c r="A855" s="104" t="s">
        <v>913</v>
      </c>
      <c r="B855" s="20"/>
      <c r="C855" s="103">
        <v>2013</v>
      </c>
      <c r="D855" s="103" t="str">
        <f t="shared" si="12"/>
        <v>Highland 2013</v>
      </c>
      <c r="E855" t="s">
        <v>1539</v>
      </c>
      <c r="F855" t="s">
        <v>1539</v>
      </c>
      <c r="G855" t="s">
        <v>1539</v>
      </c>
      <c r="H855" t="s">
        <v>1539</v>
      </c>
      <c r="J855" t="s">
        <v>1539</v>
      </c>
      <c r="K855" t="s">
        <v>1539</v>
      </c>
      <c r="L855" t="s">
        <v>1539</v>
      </c>
      <c r="M855" t="s">
        <v>1539</v>
      </c>
      <c r="O855" t="s">
        <v>1539</v>
      </c>
      <c r="P855" t="s">
        <v>1539</v>
      </c>
      <c r="R855" t="s">
        <v>1539</v>
      </c>
      <c r="S855" t="s">
        <v>1539</v>
      </c>
      <c r="T855" t="s">
        <v>1539</v>
      </c>
      <c r="U855" t="s">
        <v>1539</v>
      </c>
      <c r="V855" t="s">
        <v>1539</v>
      </c>
    </row>
    <row r="856" spans="1:22" x14ac:dyDescent="0.25">
      <c r="A856" s="104" t="s">
        <v>913</v>
      </c>
      <c r="B856" s="20" t="str">
        <f>VLOOKUP(A856,'Planning Periods'!$E$2:$N$540,10,FALSE)</f>
        <v>10/15/2013 - 10/15/2021</v>
      </c>
      <c r="C856" s="103">
        <v>2014</v>
      </c>
      <c r="D856" s="103" t="str">
        <f t="shared" si="12"/>
        <v>Highland 2014</v>
      </c>
      <c r="E856" s="103">
        <v>759</v>
      </c>
      <c r="F856" s="101">
        <v>0</v>
      </c>
      <c r="G856" s="103">
        <v>0</v>
      </c>
      <c r="H856" s="103">
        <v>0</v>
      </c>
      <c r="I856" s="102"/>
      <c r="J856" s="103">
        <v>726</v>
      </c>
      <c r="K856" s="101">
        <v>0</v>
      </c>
      <c r="L856" s="103">
        <v>0</v>
      </c>
      <c r="M856" s="103">
        <v>0</v>
      </c>
      <c r="N856" s="102"/>
      <c r="O856" s="103">
        <v>409</v>
      </c>
      <c r="P856" s="103">
        <v>1</v>
      </c>
      <c r="Q856" s="102"/>
      <c r="R856" s="103">
        <v>890</v>
      </c>
      <c r="S856" s="103">
        <v>3</v>
      </c>
      <c r="T856" s="102">
        <v>0</v>
      </c>
      <c r="U856" s="103">
        <v>2784</v>
      </c>
      <c r="V856" s="103">
        <v>4</v>
      </c>
    </row>
    <row r="857" spans="1:22" x14ac:dyDescent="0.25">
      <c r="A857" s="104" t="s">
        <v>913</v>
      </c>
      <c r="B857" s="20" t="str">
        <f>VLOOKUP(A857,'Planning Periods'!$E$2:$N$540,10,FALSE)</f>
        <v>10/15/2013 - 10/15/2021</v>
      </c>
      <c r="C857" s="103">
        <v>2015</v>
      </c>
      <c r="D857" s="103" t="str">
        <f t="shared" si="12"/>
        <v>Highland 2015</v>
      </c>
      <c r="E857" s="103">
        <v>759</v>
      </c>
      <c r="F857" s="101">
        <v>0</v>
      </c>
      <c r="G857" s="103">
        <v>0</v>
      </c>
      <c r="H857" s="103">
        <v>0</v>
      </c>
      <c r="I857" s="102"/>
      <c r="J857" s="103">
        <v>726</v>
      </c>
      <c r="K857" s="101">
        <v>0</v>
      </c>
      <c r="L857" s="103">
        <v>0</v>
      </c>
      <c r="M857" s="103">
        <v>0</v>
      </c>
      <c r="N857" s="102"/>
      <c r="O857" s="103">
        <v>409</v>
      </c>
      <c r="P857" s="103">
        <v>0</v>
      </c>
      <c r="Q857" s="102"/>
      <c r="R857" s="103">
        <v>890</v>
      </c>
      <c r="S857" s="103">
        <v>6</v>
      </c>
      <c r="T857" s="102">
        <v>0</v>
      </c>
      <c r="U857" s="103">
        <v>2784</v>
      </c>
      <c r="V857" s="103">
        <v>6</v>
      </c>
    </row>
    <row r="858" spans="1:22" x14ac:dyDescent="0.25">
      <c r="A858" s="104" t="s">
        <v>913</v>
      </c>
      <c r="B858" s="20" t="str">
        <f>VLOOKUP(A858,'Planning Periods'!$E$2:$N$540,10,FALSE)</f>
        <v>10/15/2013 - 10/15/2021</v>
      </c>
      <c r="C858" s="103">
        <v>2016</v>
      </c>
      <c r="D858" s="103" t="str">
        <f t="shared" si="12"/>
        <v>Highland 2016</v>
      </c>
      <c r="E858" s="103">
        <v>759</v>
      </c>
      <c r="F858" s="101">
        <v>0</v>
      </c>
      <c r="G858" s="103">
        <v>0</v>
      </c>
      <c r="H858" s="103">
        <v>0</v>
      </c>
      <c r="I858" s="102"/>
      <c r="J858" s="103">
        <v>726</v>
      </c>
      <c r="K858" s="101">
        <v>0</v>
      </c>
      <c r="L858" s="103">
        <v>0</v>
      </c>
      <c r="M858" s="103">
        <v>0</v>
      </c>
      <c r="N858" s="102"/>
      <c r="O858" s="103">
        <v>409</v>
      </c>
      <c r="P858" s="103">
        <v>6</v>
      </c>
      <c r="Q858" s="102"/>
      <c r="R858" s="103">
        <v>890</v>
      </c>
      <c r="S858" s="103">
        <v>18</v>
      </c>
      <c r="T858" s="102">
        <v>0</v>
      </c>
      <c r="U858" s="103">
        <v>2784</v>
      </c>
      <c r="V858" s="103">
        <v>24</v>
      </c>
    </row>
    <row r="859" spans="1:22" x14ac:dyDescent="0.25">
      <c r="A859" s="104" t="s">
        <v>913</v>
      </c>
      <c r="B859" s="20" t="str">
        <f>VLOOKUP(A859,'Planning Periods'!$E$2:$N$540,10,FALSE)</f>
        <v>10/15/2013 - 10/15/2021</v>
      </c>
      <c r="C859" s="103">
        <v>2017</v>
      </c>
      <c r="D859" s="103" t="str">
        <f t="shared" si="12"/>
        <v>Highland 2017</v>
      </c>
      <c r="E859" s="103">
        <v>759</v>
      </c>
      <c r="F859" s="101">
        <v>0</v>
      </c>
      <c r="G859" s="103">
        <v>0</v>
      </c>
      <c r="H859" s="103">
        <v>0</v>
      </c>
      <c r="I859" s="102"/>
      <c r="J859" s="103">
        <v>726</v>
      </c>
      <c r="K859" s="101">
        <v>0</v>
      </c>
      <c r="L859" s="103">
        <v>0</v>
      </c>
      <c r="M859" s="103">
        <v>0</v>
      </c>
      <c r="N859" s="102"/>
      <c r="O859" s="103">
        <v>409</v>
      </c>
      <c r="P859" s="103">
        <v>9</v>
      </c>
      <c r="Q859" s="102"/>
      <c r="R859" s="103">
        <v>890</v>
      </c>
      <c r="S859" s="103">
        <v>70</v>
      </c>
      <c r="T859" s="102">
        <v>0</v>
      </c>
      <c r="U859" s="103">
        <v>2784</v>
      </c>
      <c r="V859" s="103">
        <v>79</v>
      </c>
    </row>
    <row r="860" spans="1:22" x14ac:dyDescent="0.25">
      <c r="A860" s="104" t="s">
        <v>1329</v>
      </c>
      <c r="B860" s="20" t="str">
        <f>VLOOKUP(A860,'Planning Periods'!$E$2:$N$540,10,FALSE)</f>
        <v>01/31/2015 - 01/31/2023</v>
      </c>
      <c r="C860" s="103">
        <v>2014</v>
      </c>
      <c r="D860" s="103" t="str">
        <f t="shared" si="12"/>
        <v>Hillsborough 2014</v>
      </c>
      <c r="E860" s="103" t="s">
        <v>1539</v>
      </c>
      <c r="F860" s="101" t="s">
        <v>1539</v>
      </c>
      <c r="G860" s="103" t="s">
        <v>1539</v>
      </c>
      <c r="H860" s="103" t="s">
        <v>1539</v>
      </c>
      <c r="I860" s="102"/>
      <c r="J860" s="103" t="s">
        <v>1539</v>
      </c>
      <c r="K860" s="101" t="s">
        <v>1539</v>
      </c>
      <c r="L860" s="103" t="s">
        <v>1539</v>
      </c>
      <c r="M860" s="103" t="s">
        <v>1539</v>
      </c>
      <c r="N860" s="102"/>
      <c r="O860" s="103" t="s">
        <v>1539</v>
      </c>
      <c r="P860" s="103" t="s">
        <v>1539</v>
      </c>
      <c r="Q860" s="102"/>
      <c r="R860" s="103" t="s">
        <v>1539</v>
      </c>
      <c r="S860" s="103" t="s">
        <v>1539</v>
      </c>
      <c r="T860" s="102" t="s">
        <v>1539</v>
      </c>
      <c r="U860" s="103" t="s">
        <v>1539</v>
      </c>
      <c r="V860" s="103" t="s">
        <v>1539</v>
      </c>
    </row>
    <row r="861" spans="1:22" x14ac:dyDescent="0.25">
      <c r="A861" s="104" t="s">
        <v>1329</v>
      </c>
      <c r="B861" s="20" t="str">
        <f>VLOOKUP(A861,'Planning Periods'!$E$2:$N$540,10,FALSE)</f>
        <v>01/31/2015 - 01/31/2023</v>
      </c>
      <c r="C861" s="103">
        <v>2015</v>
      </c>
      <c r="D861" s="103" t="str">
        <f t="shared" si="12"/>
        <v>Hillsborough 2015</v>
      </c>
      <c r="E861" s="103">
        <v>32</v>
      </c>
      <c r="F861" s="101">
        <v>16</v>
      </c>
      <c r="G861" s="103">
        <v>0</v>
      </c>
      <c r="H861" s="103">
        <v>16</v>
      </c>
      <c r="I861" s="102"/>
      <c r="J861" s="103">
        <v>17</v>
      </c>
      <c r="K861" s="101">
        <v>8</v>
      </c>
      <c r="L861" s="103">
        <v>0</v>
      </c>
      <c r="M861" s="103">
        <v>8</v>
      </c>
      <c r="N861" s="102"/>
      <c r="O861" s="103">
        <v>21</v>
      </c>
      <c r="P861" s="103">
        <v>10</v>
      </c>
      <c r="Q861" s="102"/>
      <c r="R861" s="103">
        <v>21</v>
      </c>
      <c r="S861" s="103">
        <v>5</v>
      </c>
      <c r="T861" s="102">
        <v>8</v>
      </c>
      <c r="U861" s="103">
        <v>91</v>
      </c>
      <c r="V861" s="103">
        <v>39</v>
      </c>
    </row>
    <row r="862" spans="1:22" x14ac:dyDescent="0.25">
      <c r="A862" s="104" t="s">
        <v>1329</v>
      </c>
      <c r="B862" s="20" t="str">
        <f>VLOOKUP(A862,'Planning Periods'!$E$2:$N$540,10,FALSE)</f>
        <v>01/31/2015 - 01/31/2023</v>
      </c>
      <c r="C862" s="103">
        <v>2016</v>
      </c>
      <c r="D862" s="103" t="str">
        <f t="shared" si="12"/>
        <v>Hillsborough 2016</v>
      </c>
      <c r="E862" s="103">
        <v>32</v>
      </c>
      <c r="F862" s="101">
        <v>4</v>
      </c>
      <c r="G862" s="103">
        <v>0</v>
      </c>
      <c r="H862" s="103">
        <v>4</v>
      </c>
      <c r="I862" s="102"/>
      <c r="J862" s="103">
        <v>17</v>
      </c>
      <c r="K862" s="101">
        <v>2</v>
      </c>
      <c r="L862" s="103">
        <v>0</v>
      </c>
      <c r="M862" s="103">
        <v>2</v>
      </c>
      <c r="N862" s="102"/>
      <c r="O862" s="103">
        <v>21</v>
      </c>
      <c r="P862" s="103">
        <v>2</v>
      </c>
      <c r="Q862" s="102"/>
      <c r="R862" s="103">
        <v>21</v>
      </c>
      <c r="S862" s="103">
        <v>2</v>
      </c>
      <c r="T862" s="102">
        <v>2</v>
      </c>
      <c r="U862" s="103">
        <v>91</v>
      </c>
      <c r="V862" s="103">
        <v>10</v>
      </c>
    </row>
    <row r="863" spans="1:22" x14ac:dyDescent="0.25">
      <c r="A863" s="104" t="s">
        <v>1329</v>
      </c>
      <c r="B863" s="20" t="str">
        <f>VLOOKUP(A863,'Planning Periods'!$E$2:$N$540,10,FALSE)</f>
        <v>01/31/2015 - 01/31/2023</v>
      </c>
      <c r="C863" s="103">
        <v>2017</v>
      </c>
      <c r="D863" s="103" t="str">
        <f t="shared" si="12"/>
        <v>Hillsborough 2017</v>
      </c>
      <c r="E863" s="103">
        <v>32</v>
      </c>
      <c r="F863" s="101">
        <v>8</v>
      </c>
      <c r="G863" s="103">
        <v>0</v>
      </c>
      <c r="H863" s="103">
        <v>8</v>
      </c>
      <c r="I863" s="102"/>
      <c r="J863" s="103">
        <v>17</v>
      </c>
      <c r="K863" s="101">
        <v>3</v>
      </c>
      <c r="L863" s="103">
        <v>0</v>
      </c>
      <c r="M863" s="103">
        <v>3</v>
      </c>
      <c r="N863" s="102"/>
      <c r="O863" s="103">
        <v>21</v>
      </c>
      <c r="P863" s="103">
        <v>4</v>
      </c>
      <c r="Q863" s="102"/>
      <c r="R863" s="103">
        <v>21</v>
      </c>
      <c r="S863" s="103">
        <v>3</v>
      </c>
      <c r="T863" s="102">
        <v>3</v>
      </c>
      <c r="U863" s="103">
        <v>91</v>
      </c>
      <c r="V863" s="103">
        <v>18</v>
      </c>
    </row>
    <row r="864" spans="1:22" x14ac:dyDescent="0.25">
      <c r="A864" s="104" t="s">
        <v>925</v>
      </c>
      <c r="B864" s="20" t="str">
        <f>VLOOKUP(A864,'Planning Periods'!$E$2:$N$540,10,FALSE)</f>
        <v>12/31/2015 - 12/31/2023</v>
      </c>
      <c r="C864" s="103">
        <v>2014</v>
      </c>
      <c r="D864" s="103" t="str">
        <f t="shared" si="12"/>
        <v>Hollister 2014</v>
      </c>
      <c r="E864" s="103" t="s">
        <v>1539</v>
      </c>
      <c r="F864" s="101" t="s">
        <v>1539</v>
      </c>
      <c r="G864" s="103" t="s">
        <v>1539</v>
      </c>
      <c r="H864" s="103" t="s">
        <v>1539</v>
      </c>
      <c r="I864" s="102"/>
      <c r="J864" s="103" t="s">
        <v>1539</v>
      </c>
      <c r="K864" s="101" t="s">
        <v>1539</v>
      </c>
      <c r="L864" s="103" t="s">
        <v>1539</v>
      </c>
      <c r="M864" s="103" t="s">
        <v>1539</v>
      </c>
      <c r="N864" s="102"/>
      <c r="O864" s="103" t="s">
        <v>1539</v>
      </c>
      <c r="P864" s="103" t="s">
        <v>1539</v>
      </c>
      <c r="Q864" s="102"/>
      <c r="R864" s="103" t="s">
        <v>1539</v>
      </c>
      <c r="S864" s="103" t="s">
        <v>1539</v>
      </c>
      <c r="T864" s="102" t="s">
        <v>1539</v>
      </c>
      <c r="U864" s="103" t="s">
        <v>1539</v>
      </c>
      <c r="V864" s="103" t="s">
        <v>1539</v>
      </c>
    </row>
    <row r="865" spans="1:22" x14ac:dyDescent="0.25">
      <c r="A865" s="104" t="s">
        <v>925</v>
      </c>
      <c r="B865" s="20" t="str">
        <f>VLOOKUP(A865,'Planning Periods'!$E$2:$N$540,10,FALSE)</f>
        <v>12/31/2015 - 12/31/2023</v>
      </c>
      <c r="C865" s="103">
        <v>2015</v>
      </c>
      <c r="D865" s="103" t="str">
        <f t="shared" si="12"/>
        <v>Hollister 2015</v>
      </c>
      <c r="E865" s="103">
        <v>671</v>
      </c>
      <c r="F865" s="101">
        <v>0</v>
      </c>
      <c r="G865" s="103">
        <v>0</v>
      </c>
      <c r="H865" s="103">
        <v>0</v>
      </c>
      <c r="I865" s="102"/>
      <c r="J865" s="103">
        <v>518</v>
      </c>
      <c r="K865" s="101">
        <v>0</v>
      </c>
      <c r="L865" s="103">
        <v>0</v>
      </c>
      <c r="M865" s="103">
        <v>0</v>
      </c>
      <c r="N865" s="102"/>
      <c r="O865" s="103">
        <v>610</v>
      </c>
      <c r="P865" s="103">
        <v>0</v>
      </c>
      <c r="Q865" s="102"/>
      <c r="R865" s="103">
        <v>1251</v>
      </c>
      <c r="S865" s="103">
        <v>68</v>
      </c>
      <c r="T865" s="102">
        <v>0</v>
      </c>
      <c r="U865" s="103">
        <v>3050</v>
      </c>
      <c r="V865" s="103">
        <v>68</v>
      </c>
    </row>
    <row r="866" spans="1:22" x14ac:dyDescent="0.25">
      <c r="A866" s="104" t="s">
        <v>925</v>
      </c>
      <c r="B866" s="20" t="str">
        <f>VLOOKUP(A866,'Planning Periods'!$E$2:$N$540,10,FALSE)</f>
        <v>12/31/2015 - 12/31/2023</v>
      </c>
      <c r="C866" s="103">
        <v>2016</v>
      </c>
      <c r="D866" s="103" t="str">
        <f t="shared" si="12"/>
        <v>Hollister 2016</v>
      </c>
      <c r="E866" s="103">
        <v>671</v>
      </c>
      <c r="F866" s="101">
        <v>0</v>
      </c>
      <c r="G866" s="103">
        <v>0</v>
      </c>
      <c r="H866" s="103">
        <v>0</v>
      </c>
      <c r="I866" s="102"/>
      <c r="J866" s="103">
        <v>518</v>
      </c>
      <c r="K866" s="101">
        <v>0</v>
      </c>
      <c r="L866" s="103">
        <v>0</v>
      </c>
      <c r="M866" s="103">
        <v>0</v>
      </c>
      <c r="N866" s="102"/>
      <c r="O866" s="103">
        <v>610</v>
      </c>
      <c r="P866" s="103">
        <v>12</v>
      </c>
      <c r="Q866" s="102"/>
      <c r="R866" s="103">
        <v>1251</v>
      </c>
      <c r="S866" s="103">
        <v>87</v>
      </c>
      <c r="T866" s="102">
        <v>0</v>
      </c>
      <c r="U866" s="103">
        <v>3050</v>
      </c>
      <c r="V866" s="103">
        <v>99</v>
      </c>
    </row>
    <row r="867" spans="1:22" x14ac:dyDescent="0.25">
      <c r="A867" s="104" t="s">
        <v>925</v>
      </c>
      <c r="B867" s="20" t="str">
        <f>VLOOKUP(A867,'Planning Periods'!$E$2:$N$540,10,FALSE)</f>
        <v>12/31/2015 - 12/31/2023</v>
      </c>
      <c r="C867" s="103">
        <v>2017</v>
      </c>
      <c r="D867" s="103" t="str">
        <f t="shared" si="12"/>
        <v>Hollister 2017</v>
      </c>
      <c r="E867" s="103">
        <v>671</v>
      </c>
      <c r="F867" s="101">
        <v>0</v>
      </c>
      <c r="G867" s="103">
        <v>0</v>
      </c>
      <c r="H867" s="103">
        <v>0</v>
      </c>
      <c r="I867" s="102"/>
      <c r="J867" s="103">
        <v>518</v>
      </c>
      <c r="K867" s="101">
        <v>0</v>
      </c>
      <c r="L867" s="103">
        <v>0</v>
      </c>
      <c r="M867" s="103">
        <v>0</v>
      </c>
      <c r="N867" s="102"/>
      <c r="O867" s="103">
        <v>610</v>
      </c>
      <c r="P867" s="103">
        <v>91</v>
      </c>
      <c r="Q867" s="102"/>
      <c r="R867" s="103">
        <v>1251</v>
      </c>
      <c r="S867" s="103">
        <v>219</v>
      </c>
      <c r="T867" s="102">
        <v>0</v>
      </c>
      <c r="U867" s="103">
        <v>3050</v>
      </c>
      <c r="V867" s="103">
        <v>310</v>
      </c>
    </row>
    <row r="868" spans="1:22" x14ac:dyDescent="0.25">
      <c r="A868" s="104" t="s">
        <v>1157</v>
      </c>
      <c r="B868" s="20"/>
      <c r="C868" s="103">
        <v>2013</v>
      </c>
      <c r="D868" s="103" t="str">
        <f t="shared" si="12"/>
        <v>Holtville 2013</v>
      </c>
      <c r="E868" s="103" t="s">
        <v>1539</v>
      </c>
      <c r="F868" s="101" t="s">
        <v>1539</v>
      </c>
      <c r="G868" s="103" t="s">
        <v>1539</v>
      </c>
      <c r="H868" s="103" t="s">
        <v>1539</v>
      </c>
      <c r="I868" s="102"/>
      <c r="J868" s="103" t="s">
        <v>1539</v>
      </c>
      <c r="K868" s="101" t="s">
        <v>1539</v>
      </c>
      <c r="L868" s="103" t="s">
        <v>1539</v>
      </c>
      <c r="M868" s="103" t="s">
        <v>1539</v>
      </c>
      <c r="N868" s="102"/>
      <c r="O868" s="103" t="s">
        <v>1539</v>
      </c>
      <c r="P868" s="103" t="s">
        <v>1539</v>
      </c>
      <c r="Q868" s="102"/>
      <c r="R868" s="103" t="s">
        <v>1539</v>
      </c>
      <c r="S868" s="103" t="s">
        <v>1539</v>
      </c>
      <c r="T868" s="102" t="s">
        <v>1539</v>
      </c>
      <c r="U868" s="103" t="s">
        <v>1539</v>
      </c>
      <c r="V868" s="103" t="s">
        <v>1539</v>
      </c>
    </row>
    <row r="869" spans="1:22" x14ac:dyDescent="0.25">
      <c r="A869" s="104" t="s">
        <v>1157</v>
      </c>
      <c r="B869" s="20" t="str">
        <f>VLOOKUP(A869,'Planning Periods'!$E$2:$N$540,10,FALSE)</f>
        <v>10/15/2013 - 10/15/2021</v>
      </c>
      <c r="C869" s="103">
        <v>2014</v>
      </c>
      <c r="D869" s="103" t="str">
        <f t="shared" si="12"/>
        <v>Holtville 2014</v>
      </c>
      <c r="E869" s="103" t="s">
        <v>1539</v>
      </c>
      <c r="F869" s="101" t="s">
        <v>1539</v>
      </c>
      <c r="G869" s="103" t="s">
        <v>1539</v>
      </c>
      <c r="H869" s="103" t="s">
        <v>1539</v>
      </c>
      <c r="I869" s="102"/>
      <c r="J869" s="103" t="s">
        <v>1539</v>
      </c>
      <c r="K869" s="101" t="s">
        <v>1539</v>
      </c>
      <c r="L869" s="103" t="s">
        <v>1539</v>
      </c>
      <c r="M869" s="103" t="s">
        <v>1539</v>
      </c>
      <c r="N869" s="102"/>
      <c r="O869" s="103" t="s">
        <v>1539</v>
      </c>
      <c r="P869" s="103" t="s">
        <v>1539</v>
      </c>
      <c r="Q869" s="102"/>
      <c r="R869" s="103" t="s">
        <v>1539</v>
      </c>
      <c r="S869" s="103" t="s">
        <v>1539</v>
      </c>
      <c r="T869" s="102" t="s">
        <v>1539</v>
      </c>
      <c r="U869" s="103" t="s">
        <v>1539</v>
      </c>
      <c r="V869" s="103" t="s">
        <v>1539</v>
      </c>
    </row>
    <row r="870" spans="1:22" x14ac:dyDescent="0.25">
      <c r="A870" s="104" t="s">
        <v>1157</v>
      </c>
      <c r="B870" s="20" t="str">
        <f>VLOOKUP(A870,'Planning Periods'!$E$2:$N$540,10,FALSE)</f>
        <v>10/15/2013 - 10/15/2021</v>
      </c>
      <c r="C870" s="103">
        <v>2015</v>
      </c>
      <c r="D870" s="103" t="str">
        <f t="shared" si="12"/>
        <v>Holtville 2015</v>
      </c>
      <c r="E870" s="103" t="s">
        <v>1539</v>
      </c>
      <c r="F870" s="101" t="s">
        <v>1539</v>
      </c>
      <c r="G870" s="103" t="s">
        <v>1539</v>
      </c>
      <c r="H870" s="103" t="s">
        <v>1539</v>
      </c>
      <c r="I870" s="102"/>
      <c r="J870" s="103" t="s">
        <v>1539</v>
      </c>
      <c r="K870" s="101" t="s">
        <v>1539</v>
      </c>
      <c r="L870" s="103" t="s">
        <v>1539</v>
      </c>
      <c r="M870" s="103" t="s">
        <v>1539</v>
      </c>
      <c r="N870" s="102"/>
      <c r="O870" s="103" t="s">
        <v>1539</v>
      </c>
      <c r="P870" s="103" t="s">
        <v>1539</v>
      </c>
      <c r="Q870" s="102"/>
      <c r="R870" s="103" t="s">
        <v>1539</v>
      </c>
      <c r="S870" s="103" t="s">
        <v>1539</v>
      </c>
      <c r="T870" s="102" t="s">
        <v>1539</v>
      </c>
      <c r="U870" s="103" t="s">
        <v>1539</v>
      </c>
      <c r="V870" s="103" t="s">
        <v>1539</v>
      </c>
    </row>
    <row r="871" spans="1:22" x14ac:dyDescent="0.25">
      <c r="A871" s="104" t="s">
        <v>1157</v>
      </c>
      <c r="B871" s="20" t="str">
        <f>VLOOKUP(A871,'Planning Periods'!$E$2:$N$540,10,FALSE)</f>
        <v>10/15/2013 - 10/15/2021</v>
      </c>
      <c r="C871" s="103">
        <v>2016</v>
      </c>
      <c r="D871" s="103" t="str">
        <f t="shared" si="12"/>
        <v>Holtville 2016</v>
      </c>
      <c r="E871" s="103" t="s">
        <v>1539</v>
      </c>
      <c r="F871" s="101" t="s">
        <v>1539</v>
      </c>
      <c r="G871" s="103" t="s">
        <v>1539</v>
      </c>
      <c r="H871" s="103" t="s">
        <v>1539</v>
      </c>
      <c r="I871" s="102"/>
      <c r="J871" s="103" t="s">
        <v>1539</v>
      </c>
      <c r="K871" s="101" t="s">
        <v>1539</v>
      </c>
      <c r="L871" s="103" t="s">
        <v>1539</v>
      </c>
      <c r="M871" s="103" t="s">
        <v>1539</v>
      </c>
      <c r="N871" s="102"/>
      <c r="O871" s="103" t="s">
        <v>1539</v>
      </c>
      <c r="P871" s="103" t="s">
        <v>1539</v>
      </c>
      <c r="Q871" s="102"/>
      <c r="R871" s="103" t="s">
        <v>1539</v>
      </c>
      <c r="S871" s="103" t="s">
        <v>1539</v>
      </c>
      <c r="T871" s="102" t="s">
        <v>1539</v>
      </c>
      <c r="U871" s="103" t="s">
        <v>1539</v>
      </c>
      <c r="V871" s="103" t="s">
        <v>1539</v>
      </c>
    </row>
    <row r="872" spans="1:22" x14ac:dyDescent="0.25">
      <c r="A872" s="104" t="s">
        <v>1157</v>
      </c>
      <c r="B872" s="20" t="str">
        <f>VLOOKUP(A872,'Planning Periods'!$E$2:$N$540,10,FALSE)</f>
        <v>10/15/2013 - 10/15/2021</v>
      </c>
      <c r="C872" s="103">
        <v>2017</v>
      </c>
      <c r="D872" s="103" t="str">
        <f t="shared" si="12"/>
        <v>Holtville 2017</v>
      </c>
      <c r="E872" s="103">
        <v>54</v>
      </c>
      <c r="F872" s="101">
        <v>0</v>
      </c>
      <c r="G872" s="103">
        <v>0</v>
      </c>
      <c r="H872" s="103">
        <v>0</v>
      </c>
      <c r="I872" s="102"/>
      <c r="J872" s="103">
        <v>31</v>
      </c>
      <c r="K872" s="101">
        <v>1</v>
      </c>
      <c r="L872" s="103">
        <v>0</v>
      </c>
      <c r="M872" s="103">
        <v>1</v>
      </c>
      <c r="N872" s="102"/>
      <c r="O872" s="103">
        <v>32</v>
      </c>
      <c r="P872" s="103">
        <v>1</v>
      </c>
      <c r="Q872" s="102"/>
      <c r="R872" s="103">
        <v>92</v>
      </c>
      <c r="S872" s="103">
        <v>1</v>
      </c>
      <c r="T872" s="102">
        <v>1</v>
      </c>
      <c r="U872" s="103">
        <v>209</v>
      </c>
      <c r="V872" s="103">
        <v>3</v>
      </c>
    </row>
    <row r="873" spans="1:22" x14ac:dyDescent="0.25">
      <c r="A873" s="104" t="s">
        <v>792</v>
      </c>
      <c r="B873" s="20" t="str">
        <f>VLOOKUP(A873,'Planning Periods'!$E$2:$N$540,10,FALSE)</f>
        <v>12/31/2015 - 12/31/2023</v>
      </c>
      <c r="C873" s="103">
        <v>2014</v>
      </c>
      <c r="D873" s="103" t="str">
        <f t="shared" si="12"/>
        <v>Hughson 2014</v>
      </c>
      <c r="E873" s="103" t="s">
        <v>1539</v>
      </c>
      <c r="F873" s="101" t="s">
        <v>1539</v>
      </c>
      <c r="G873" s="103" t="s">
        <v>1539</v>
      </c>
      <c r="H873" s="103" t="s">
        <v>1539</v>
      </c>
      <c r="I873" s="102"/>
      <c r="J873" s="103" t="s">
        <v>1539</v>
      </c>
      <c r="K873" s="101" t="s">
        <v>1539</v>
      </c>
      <c r="L873" s="103" t="s">
        <v>1539</v>
      </c>
      <c r="M873" s="103" t="s">
        <v>1539</v>
      </c>
      <c r="N873" s="102"/>
      <c r="O873" s="103" t="s">
        <v>1539</v>
      </c>
      <c r="P873" s="103" t="s">
        <v>1539</v>
      </c>
      <c r="Q873" s="102"/>
      <c r="R873" s="103" t="s">
        <v>1539</v>
      </c>
      <c r="S873" s="103" t="s">
        <v>1539</v>
      </c>
      <c r="T873" s="102" t="s">
        <v>1539</v>
      </c>
      <c r="U873" s="103" t="s">
        <v>1539</v>
      </c>
      <c r="V873" s="103" t="s">
        <v>1539</v>
      </c>
    </row>
    <row r="874" spans="1:22" x14ac:dyDescent="0.25">
      <c r="A874" s="104" t="s">
        <v>792</v>
      </c>
      <c r="B874" s="20" t="str">
        <f>VLOOKUP(A874,'Planning Periods'!$E$2:$N$540,10,FALSE)</f>
        <v>12/31/2015 - 12/31/2023</v>
      </c>
      <c r="C874" s="103">
        <v>2015</v>
      </c>
      <c r="D874" s="103" t="str">
        <f t="shared" si="12"/>
        <v>Hughson 2015</v>
      </c>
      <c r="E874" s="103">
        <v>53</v>
      </c>
      <c r="F874" s="101">
        <v>0</v>
      </c>
      <c r="G874" s="103">
        <v>0</v>
      </c>
      <c r="H874" s="103">
        <v>0</v>
      </c>
      <c r="I874" s="102"/>
      <c r="J874" s="103">
        <v>34</v>
      </c>
      <c r="K874" s="101">
        <v>0</v>
      </c>
      <c r="L874" s="103">
        <v>0</v>
      </c>
      <c r="M874" s="103">
        <v>0</v>
      </c>
      <c r="N874" s="102"/>
      <c r="O874" s="103">
        <v>38</v>
      </c>
      <c r="P874" s="103">
        <v>0</v>
      </c>
      <c r="Q874" s="102"/>
      <c r="R874" s="103">
        <v>93</v>
      </c>
      <c r="S874" s="103">
        <v>32</v>
      </c>
      <c r="T874" s="102">
        <v>0</v>
      </c>
      <c r="U874" s="103">
        <v>218</v>
      </c>
      <c r="V874" s="103">
        <v>32</v>
      </c>
    </row>
    <row r="875" spans="1:22" x14ac:dyDescent="0.25">
      <c r="A875" s="104" t="s">
        <v>792</v>
      </c>
      <c r="B875" s="20" t="str">
        <f>VLOOKUP(A875,'Planning Periods'!$E$2:$N$540,10,FALSE)</f>
        <v>12/31/2015 - 12/31/2023</v>
      </c>
      <c r="C875" s="103">
        <v>2016</v>
      </c>
      <c r="D875" s="103" t="str">
        <f t="shared" si="12"/>
        <v>Hughson 2016</v>
      </c>
      <c r="E875" s="103">
        <v>53</v>
      </c>
      <c r="F875" s="101">
        <v>0</v>
      </c>
      <c r="G875" s="103">
        <v>0</v>
      </c>
      <c r="H875" s="103">
        <v>0</v>
      </c>
      <c r="I875" s="102"/>
      <c r="J875" s="103">
        <v>34</v>
      </c>
      <c r="K875" s="101">
        <v>0</v>
      </c>
      <c r="L875" s="103">
        <v>0</v>
      </c>
      <c r="M875" s="103">
        <v>0</v>
      </c>
      <c r="N875" s="102"/>
      <c r="O875" s="103">
        <v>38</v>
      </c>
      <c r="P875" s="103">
        <v>0</v>
      </c>
      <c r="Q875" s="102"/>
      <c r="R875" s="103">
        <v>93</v>
      </c>
      <c r="S875" s="103">
        <v>15</v>
      </c>
      <c r="T875" s="102">
        <v>0</v>
      </c>
      <c r="U875" s="103">
        <v>218</v>
      </c>
      <c r="V875" s="103">
        <v>15</v>
      </c>
    </row>
    <row r="876" spans="1:22" x14ac:dyDescent="0.25">
      <c r="A876" s="104" t="s">
        <v>792</v>
      </c>
      <c r="B876" s="20" t="str">
        <f>VLOOKUP(A876,'Planning Periods'!$E$2:$N$540,10,FALSE)</f>
        <v>12/31/2015 - 12/31/2023</v>
      </c>
      <c r="C876" s="103">
        <v>2017</v>
      </c>
      <c r="D876" s="103" t="str">
        <f t="shared" si="12"/>
        <v>Hughson 2017</v>
      </c>
      <c r="E876" s="103">
        <v>53</v>
      </c>
      <c r="F876" s="101">
        <v>0</v>
      </c>
      <c r="G876" s="103">
        <v>0</v>
      </c>
      <c r="H876" s="103">
        <v>0</v>
      </c>
      <c r="I876" s="102"/>
      <c r="J876" s="103">
        <v>34</v>
      </c>
      <c r="K876" s="101">
        <v>0</v>
      </c>
      <c r="L876" s="103">
        <v>0</v>
      </c>
      <c r="M876" s="103">
        <v>0</v>
      </c>
      <c r="N876" s="102"/>
      <c r="O876" s="103">
        <v>38</v>
      </c>
      <c r="P876" s="103">
        <v>0</v>
      </c>
      <c r="Q876" s="102"/>
      <c r="R876" s="103">
        <v>93</v>
      </c>
      <c r="S876" s="103">
        <v>16</v>
      </c>
      <c r="T876" s="102">
        <v>0</v>
      </c>
      <c r="U876" s="103">
        <v>218</v>
      </c>
      <c r="V876" s="103">
        <v>16</v>
      </c>
    </row>
    <row r="877" spans="1:22" x14ac:dyDescent="0.25">
      <c r="A877" s="104" t="s">
        <v>643</v>
      </c>
      <c r="B877" s="20" t="str">
        <f>VLOOKUP(A877,'Planning Periods'!$E$2:$N$540,10,FALSE)</f>
        <v>06/30/2014 - 06/30/2019</v>
      </c>
      <c r="C877" s="103">
        <v>2014</v>
      </c>
      <c r="D877" s="103" t="str">
        <f t="shared" ref="D877:D947" si="13">CONCATENATE(A877," ",C877)</f>
        <v>Humboldt County - Unincorporated 2014</v>
      </c>
      <c r="E877" s="103">
        <v>211</v>
      </c>
      <c r="F877" s="101">
        <v>16</v>
      </c>
      <c r="G877" s="103">
        <v>0</v>
      </c>
      <c r="H877" s="103">
        <v>16</v>
      </c>
      <c r="I877" s="102"/>
      <c r="J877" s="103">
        <v>136</v>
      </c>
      <c r="K877" s="101">
        <v>13</v>
      </c>
      <c r="L877" s="103">
        <v>0</v>
      </c>
      <c r="M877" s="103">
        <v>13</v>
      </c>
      <c r="N877" s="102"/>
      <c r="O877" s="103">
        <v>146</v>
      </c>
      <c r="P877" s="103">
        <v>26</v>
      </c>
      <c r="Q877" s="102"/>
      <c r="R877" s="103">
        <v>890</v>
      </c>
      <c r="S877" s="103">
        <v>83</v>
      </c>
      <c r="T877" s="102">
        <v>13</v>
      </c>
      <c r="U877" s="103">
        <v>1383</v>
      </c>
      <c r="V877" s="103">
        <v>138</v>
      </c>
    </row>
    <row r="878" spans="1:22" x14ac:dyDescent="0.25">
      <c r="A878" s="104" t="s">
        <v>643</v>
      </c>
      <c r="B878" s="20" t="str">
        <f>VLOOKUP(A878,'Planning Periods'!$E$2:$N$540,10,FALSE)</f>
        <v>06/30/2014 - 06/30/2019</v>
      </c>
      <c r="C878" s="103">
        <v>2015</v>
      </c>
      <c r="D878" s="103" t="str">
        <f t="shared" si="13"/>
        <v>Humboldt County - Unincorporated 2015</v>
      </c>
      <c r="E878" s="103">
        <v>211</v>
      </c>
      <c r="F878" s="101">
        <v>5</v>
      </c>
      <c r="G878" s="103">
        <v>0</v>
      </c>
      <c r="H878" s="103">
        <v>5</v>
      </c>
      <c r="I878" s="102"/>
      <c r="J878" s="103">
        <v>136</v>
      </c>
      <c r="K878" s="101">
        <v>4</v>
      </c>
      <c r="L878" s="103">
        <v>0</v>
      </c>
      <c r="M878" s="103">
        <v>4</v>
      </c>
      <c r="N878" s="102"/>
      <c r="O878" s="103">
        <v>146</v>
      </c>
      <c r="P878" s="103">
        <v>53</v>
      </c>
      <c r="Q878" s="102"/>
      <c r="R878" s="103">
        <v>890</v>
      </c>
      <c r="S878" s="103">
        <v>39</v>
      </c>
      <c r="T878" s="102">
        <v>4</v>
      </c>
      <c r="U878" s="103">
        <v>1383</v>
      </c>
      <c r="V878" s="103">
        <v>101</v>
      </c>
    </row>
    <row r="879" spans="1:22" x14ac:dyDescent="0.25">
      <c r="A879" s="104" t="s">
        <v>643</v>
      </c>
      <c r="B879" s="20" t="str">
        <f>VLOOKUP(A879,'Planning Periods'!$E$2:$N$540,10,FALSE)</f>
        <v>06/30/2014 - 06/30/2019</v>
      </c>
      <c r="C879" s="103">
        <v>2016</v>
      </c>
      <c r="D879" s="103" t="str">
        <f t="shared" si="13"/>
        <v>Humboldt County - Unincorporated 2016</v>
      </c>
      <c r="E879" s="103">
        <v>211</v>
      </c>
      <c r="F879" s="101">
        <v>3</v>
      </c>
      <c r="G879" s="103">
        <v>0</v>
      </c>
      <c r="H879" s="103">
        <v>3</v>
      </c>
      <c r="I879" s="102"/>
      <c r="J879" s="103">
        <v>136</v>
      </c>
      <c r="K879" s="101">
        <v>11</v>
      </c>
      <c r="L879" s="103">
        <v>0</v>
      </c>
      <c r="M879" s="103">
        <v>11</v>
      </c>
      <c r="N879" s="102"/>
      <c r="O879" s="103">
        <v>146</v>
      </c>
      <c r="P879" s="103">
        <v>30</v>
      </c>
      <c r="Q879" s="102"/>
      <c r="R879" s="103">
        <v>890</v>
      </c>
      <c r="S879" s="103">
        <v>27</v>
      </c>
      <c r="T879" s="102">
        <v>11</v>
      </c>
      <c r="U879" s="103">
        <v>1383</v>
      </c>
      <c r="V879" s="103">
        <v>71</v>
      </c>
    </row>
    <row r="880" spans="1:22" x14ac:dyDescent="0.25">
      <c r="A880" s="104" t="s">
        <v>643</v>
      </c>
      <c r="B880" s="20" t="str">
        <f>VLOOKUP(A880,'Planning Periods'!$E$2:$N$540,10,FALSE)</f>
        <v>06/30/2014 - 06/30/2019</v>
      </c>
      <c r="C880" s="103">
        <v>2017</v>
      </c>
      <c r="D880" s="103" t="str">
        <f t="shared" si="13"/>
        <v>Humboldt County - Unincorporated 2017</v>
      </c>
      <c r="E880" s="103">
        <v>211</v>
      </c>
      <c r="F880" s="101">
        <v>7</v>
      </c>
      <c r="G880" s="103">
        <v>0</v>
      </c>
      <c r="H880" s="103">
        <v>7</v>
      </c>
      <c r="I880" s="102"/>
      <c r="J880" s="103">
        <v>136</v>
      </c>
      <c r="K880" s="101">
        <v>15</v>
      </c>
      <c r="L880" s="103">
        <v>0</v>
      </c>
      <c r="M880" s="103">
        <v>15</v>
      </c>
      <c r="N880" s="102"/>
      <c r="O880" s="103">
        <v>146</v>
      </c>
      <c r="P880" s="103">
        <v>86</v>
      </c>
      <c r="Q880" s="102"/>
      <c r="R880" s="103">
        <v>890</v>
      </c>
      <c r="S880" s="103">
        <v>12</v>
      </c>
      <c r="T880" s="102">
        <v>15</v>
      </c>
      <c r="U880" s="103">
        <v>1383</v>
      </c>
      <c r="V880" s="103">
        <v>120</v>
      </c>
    </row>
    <row r="881" spans="1:22" x14ac:dyDescent="0.25">
      <c r="A881" t="s">
        <v>988</v>
      </c>
      <c r="B881" s="20"/>
      <c r="C881" s="103">
        <v>2013</v>
      </c>
      <c r="D881" s="103" t="str">
        <f t="shared" si="13"/>
        <v>Huntington Beach 2013</v>
      </c>
      <c r="E881" s="103" t="s">
        <v>1539</v>
      </c>
      <c r="F881" s="101" t="s">
        <v>1539</v>
      </c>
      <c r="G881" s="103" t="s">
        <v>1539</v>
      </c>
      <c r="H881" s="103" t="s">
        <v>1539</v>
      </c>
      <c r="I881" s="102"/>
      <c r="J881" s="103" t="s">
        <v>1539</v>
      </c>
      <c r="K881" s="101" t="s">
        <v>1539</v>
      </c>
      <c r="L881" s="103" t="s">
        <v>1539</v>
      </c>
      <c r="M881" s="103" t="s">
        <v>1539</v>
      </c>
      <c r="N881" s="102"/>
      <c r="O881" s="103" t="s">
        <v>1539</v>
      </c>
      <c r="P881" s="103" t="s">
        <v>1539</v>
      </c>
      <c r="Q881" s="102"/>
      <c r="R881" s="103" t="s">
        <v>1539</v>
      </c>
      <c r="S881" s="103" t="s">
        <v>1539</v>
      </c>
      <c r="T881" s="102" t="s">
        <v>1539</v>
      </c>
      <c r="U881" s="103" t="s">
        <v>1539</v>
      </c>
      <c r="V881" s="103" t="s">
        <v>1539</v>
      </c>
    </row>
    <row r="882" spans="1:22" x14ac:dyDescent="0.25">
      <c r="A882" t="s">
        <v>988</v>
      </c>
      <c r="B882" s="20" t="str">
        <f>VLOOKUP(A882,'Planning Periods'!$E$2:$N$540,10,FALSE)</f>
        <v>10/15/2013 - 10/15/2021</v>
      </c>
      <c r="C882" s="103">
        <v>2014</v>
      </c>
      <c r="D882" s="103" t="str">
        <f t="shared" si="13"/>
        <v>Huntington Beach 2014</v>
      </c>
      <c r="E882" s="101" t="s">
        <v>1539</v>
      </c>
      <c r="F882" s="101" t="s">
        <v>1539</v>
      </c>
      <c r="G882" s="101" t="s">
        <v>1539</v>
      </c>
      <c r="H882" s="101" t="s">
        <v>1539</v>
      </c>
      <c r="I882" s="101">
        <v>0</v>
      </c>
      <c r="J882" s="101" t="s">
        <v>1539</v>
      </c>
      <c r="K882" s="101" t="s">
        <v>1539</v>
      </c>
      <c r="L882" s="101" t="s">
        <v>1539</v>
      </c>
      <c r="M882" s="101" t="s">
        <v>1539</v>
      </c>
      <c r="N882" s="101">
        <v>0</v>
      </c>
      <c r="O882" s="101" t="s">
        <v>1539</v>
      </c>
      <c r="P882" s="101" t="s">
        <v>1539</v>
      </c>
      <c r="Q882" s="101"/>
      <c r="R882" s="101" t="s">
        <v>1539</v>
      </c>
      <c r="S882" s="101" t="s">
        <v>1539</v>
      </c>
      <c r="T882" s="101" t="s">
        <v>1539</v>
      </c>
      <c r="U882" s="101" t="s">
        <v>1539</v>
      </c>
      <c r="V882" s="101" t="s">
        <v>1539</v>
      </c>
    </row>
    <row r="883" spans="1:22" x14ac:dyDescent="0.25">
      <c r="A883" t="s">
        <v>988</v>
      </c>
      <c r="B883" s="20" t="str">
        <f>VLOOKUP(A883,'Planning Periods'!$E$2:$N$540,10,FALSE)</f>
        <v>10/15/2013 - 10/15/2021</v>
      </c>
      <c r="C883" s="103">
        <v>2015</v>
      </c>
      <c r="D883" s="103" t="str">
        <f t="shared" si="13"/>
        <v>Huntington Beach 2015</v>
      </c>
      <c r="E883" t="s">
        <v>1539</v>
      </c>
      <c r="F883" t="s">
        <v>1539</v>
      </c>
      <c r="G883" t="s">
        <v>1539</v>
      </c>
      <c r="H883" t="s">
        <v>1539</v>
      </c>
      <c r="J883" t="s">
        <v>1539</v>
      </c>
      <c r="K883" t="s">
        <v>1539</v>
      </c>
      <c r="L883" t="s">
        <v>1539</v>
      </c>
      <c r="M883" t="s">
        <v>1539</v>
      </c>
      <c r="O883" t="s">
        <v>1539</v>
      </c>
      <c r="P883" t="s">
        <v>1539</v>
      </c>
      <c r="R883" t="s">
        <v>1539</v>
      </c>
      <c r="S883" t="s">
        <v>1539</v>
      </c>
      <c r="T883" t="s">
        <v>1539</v>
      </c>
      <c r="U883" t="s">
        <v>1539</v>
      </c>
      <c r="V883" t="s">
        <v>1539</v>
      </c>
    </row>
    <row r="884" spans="1:22" x14ac:dyDescent="0.25">
      <c r="A884" t="s">
        <v>988</v>
      </c>
      <c r="B884" s="20" t="str">
        <f>VLOOKUP(A884,'Planning Periods'!$E$2:$N$540,10,FALSE)</f>
        <v>10/15/2013 - 10/15/2021</v>
      </c>
      <c r="C884" s="103">
        <v>2016</v>
      </c>
      <c r="D884" s="103" t="str">
        <f t="shared" si="13"/>
        <v>Huntington Beach 2016</v>
      </c>
      <c r="E884" t="s">
        <v>1539</v>
      </c>
      <c r="F884" t="s">
        <v>1539</v>
      </c>
      <c r="G884" t="s">
        <v>1539</v>
      </c>
      <c r="H884" t="s">
        <v>1539</v>
      </c>
      <c r="J884" t="s">
        <v>1539</v>
      </c>
      <c r="K884" t="s">
        <v>1539</v>
      </c>
      <c r="L884" t="s">
        <v>1539</v>
      </c>
      <c r="M884" t="s">
        <v>1539</v>
      </c>
      <c r="O884" t="s">
        <v>1539</v>
      </c>
      <c r="P884" t="s">
        <v>1539</v>
      </c>
      <c r="R884" t="s">
        <v>1539</v>
      </c>
      <c r="S884" t="s">
        <v>1539</v>
      </c>
      <c r="T884" t="s">
        <v>1539</v>
      </c>
      <c r="U884" t="s">
        <v>1539</v>
      </c>
      <c r="V884" t="s">
        <v>1539</v>
      </c>
    </row>
    <row r="885" spans="1:22" x14ac:dyDescent="0.25">
      <c r="A885" t="s">
        <v>988</v>
      </c>
      <c r="B885" s="20" t="str">
        <f>VLOOKUP(A885,'Planning Periods'!$E$2:$N$540,10,FALSE)</f>
        <v>10/15/2013 - 10/15/2021</v>
      </c>
      <c r="C885" s="103">
        <v>2017</v>
      </c>
      <c r="D885" s="103" t="str">
        <f t="shared" si="13"/>
        <v>Huntington Beach 2017</v>
      </c>
      <c r="E885" t="s">
        <v>1539</v>
      </c>
      <c r="F885" t="s">
        <v>1539</v>
      </c>
      <c r="G885" t="s">
        <v>1539</v>
      </c>
      <c r="H885" t="s">
        <v>1539</v>
      </c>
      <c r="J885" t="s">
        <v>1539</v>
      </c>
      <c r="K885" t="s">
        <v>1539</v>
      </c>
      <c r="L885" t="s">
        <v>1539</v>
      </c>
      <c r="M885" t="s">
        <v>1539</v>
      </c>
      <c r="O885" t="s">
        <v>1539</v>
      </c>
      <c r="P885" t="s">
        <v>1539</v>
      </c>
      <c r="R885" t="s">
        <v>1539</v>
      </c>
      <c r="S885" t="s">
        <v>1539</v>
      </c>
      <c r="T885" t="s">
        <v>1539</v>
      </c>
      <c r="U885" t="s">
        <v>1539</v>
      </c>
      <c r="V885" t="s">
        <v>1539</v>
      </c>
    </row>
    <row r="886" spans="1:22" x14ac:dyDescent="0.25">
      <c r="A886" t="s">
        <v>1095</v>
      </c>
      <c r="B886" s="20"/>
      <c r="C886" s="103">
        <v>2013</v>
      </c>
      <c r="D886" s="103" t="str">
        <f t="shared" si="13"/>
        <v>Huntington Park 2013</v>
      </c>
      <c r="E886" t="s">
        <v>1539</v>
      </c>
      <c r="F886" t="s">
        <v>1539</v>
      </c>
      <c r="G886" t="s">
        <v>1539</v>
      </c>
      <c r="H886" t="s">
        <v>1539</v>
      </c>
      <c r="J886" t="s">
        <v>1539</v>
      </c>
      <c r="K886" t="s">
        <v>1539</v>
      </c>
      <c r="L886" t="s">
        <v>1539</v>
      </c>
      <c r="M886" t="s">
        <v>1539</v>
      </c>
      <c r="O886" t="s">
        <v>1539</v>
      </c>
      <c r="P886" t="s">
        <v>1539</v>
      </c>
      <c r="R886" t="s">
        <v>1539</v>
      </c>
      <c r="S886" t="s">
        <v>1539</v>
      </c>
      <c r="T886" t="s">
        <v>1539</v>
      </c>
      <c r="U886" t="s">
        <v>1539</v>
      </c>
      <c r="V886" t="s">
        <v>1539</v>
      </c>
    </row>
    <row r="887" spans="1:22" x14ac:dyDescent="0.25">
      <c r="A887" t="s">
        <v>1095</v>
      </c>
      <c r="B887" s="20" t="str">
        <f>VLOOKUP(A887,'Planning Periods'!$E$2:$N$540,10,FALSE)</f>
        <v>10/15/2013 - 10/15/2021</v>
      </c>
      <c r="C887" s="103">
        <v>2014</v>
      </c>
      <c r="D887" s="103" t="str">
        <f t="shared" si="13"/>
        <v>Huntington Park 2014</v>
      </c>
      <c r="E887" s="101" t="s">
        <v>1539</v>
      </c>
      <c r="F887" s="101" t="s">
        <v>1539</v>
      </c>
      <c r="G887" s="101" t="s">
        <v>1539</v>
      </c>
      <c r="H887" s="101" t="s">
        <v>1539</v>
      </c>
      <c r="I887" s="101">
        <v>0</v>
      </c>
      <c r="J887" s="101" t="s">
        <v>1539</v>
      </c>
      <c r="K887" s="101" t="s">
        <v>1539</v>
      </c>
      <c r="L887" s="101" t="s">
        <v>1539</v>
      </c>
      <c r="M887" s="101" t="s">
        <v>1539</v>
      </c>
      <c r="N887" s="101">
        <v>0</v>
      </c>
      <c r="O887" s="101" t="s">
        <v>1539</v>
      </c>
      <c r="P887" s="101" t="s">
        <v>1539</v>
      </c>
      <c r="Q887" s="101"/>
      <c r="R887" s="101" t="s">
        <v>1539</v>
      </c>
      <c r="S887" s="101" t="s">
        <v>1539</v>
      </c>
      <c r="T887" s="101" t="s">
        <v>1539</v>
      </c>
      <c r="U887" s="101" t="s">
        <v>1539</v>
      </c>
      <c r="V887" s="101" t="s">
        <v>1539</v>
      </c>
    </row>
    <row r="888" spans="1:22" x14ac:dyDescent="0.25">
      <c r="A888" t="s">
        <v>1095</v>
      </c>
      <c r="B888" s="20" t="str">
        <f>VLOOKUP(A888,'Planning Periods'!$E$2:$N$540,10,FALSE)</f>
        <v>10/15/2013 - 10/15/2021</v>
      </c>
      <c r="C888" s="103">
        <v>2015</v>
      </c>
      <c r="D888" s="103" t="str">
        <f t="shared" si="13"/>
        <v>Huntington Park 2015</v>
      </c>
      <c r="E888" t="s">
        <v>1539</v>
      </c>
      <c r="F888" t="s">
        <v>1539</v>
      </c>
      <c r="G888" t="s">
        <v>1539</v>
      </c>
      <c r="H888" t="s">
        <v>1539</v>
      </c>
      <c r="J888" t="s">
        <v>1539</v>
      </c>
      <c r="K888" t="s">
        <v>1539</v>
      </c>
      <c r="L888" t="s">
        <v>1539</v>
      </c>
      <c r="M888" t="s">
        <v>1539</v>
      </c>
      <c r="O888" t="s">
        <v>1539</v>
      </c>
      <c r="P888" t="s">
        <v>1539</v>
      </c>
      <c r="R888" t="s">
        <v>1539</v>
      </c>
      <c r="S888" t="s">
        <v>1539</v>
      </c>
      <c r="T888" t="s">
        <v>1539</v>
      </c>
      <c r="U888" t="s">
        <v>1539</v>
      </c>
      <c r="V888" t="s">
        <v>1539</v>
      </c>
    </row>
    <row r="889" spans="1:22" x14ac:dyDescent="0.25">
      <c r="A889" t="s">
        <v>1095</v>
      </c>
      <c r="B889" s="20" t="str">
        <f>VLOOKUP(A889,'Planning Periods'!$E$2:$N$540,10,FALSE)</f>
        <v>10/15/2013 - 10/15/2021</v>
      </c>
      <c r="C889" s="103">
        <v>2016</v>
      </c>
      <c r="D889" s="103" t="str">
        <f t="shared" si="13"/>
        <v>Huntington Park 2016</v>
      </c>
      <c r="E889" t="s">
        <v>1539</v>
      </c>
      <c r="F889" t="s">
        <v>1539</v>
      </c>
      <c r="G889" t="s">
        <v>1539</v>
      </c>
      <c r="H889" t="s">
        <v>1539</v>
      </c>
      <c r="J889" t="s">
        <v>1539</v>
      </c>
      <c r="K889" t="s">
        <v>1539</v>
      </c>
      <c r="L889" t="s">
        <v>1539</v>
      </c>
      <c r="M889" t="s">
        <v>1539</v>
      </c>
      <c r="O889" t="s">
        <v>1539</v>
      </c>
      <c r="P889" t="s">
        <v>1539</v>
      </c>
      <c r="R889" t="s">
        <v>1539</v>
      </c>
      <c r="S889" t="s">
        <v>1539</v>
      </c>
      <c r="T889" t="s">
        <v>1539</v>
      </c>
      <c r="U889" t="s">
        <v>1539</v>
      </c>
      <c r="V889" t="s">
        <v>1539</v>
      </c>
    </row>
    <row r="890" spans="1:22" x14ac:dyDescent="0.25">
      <c r="A890" t="s">
        <v>1095</v>
      </c>
      <c r="B890" s="20" t="str">
        <f>VLOOKUP(A890,'Planning Periods'!$E$2:$N$540,10,FALSE)</f>
        <v>10/15/2013 - 10/15/2021</v>
      </c>
      <c r="C890" s="103">
        <v>2017</v>
      </c>
      <c r="D890" s="103" t="str">
        <f t="shared" si="13"/>
        <v>Huntington Park 2017</v>
      </c>
      <c r="E890" t="s">
        <v>1539</v>
      </c>
      <c r="F890" t="s">
        <v>1539</v>
      </c>
      <c r="G890" t="s">
        <v>1539</v>
      </c>
      <c r="H890" t="s">
        <v>1539</v>
      </c>
      <c r="J890" t="s">
        <v>1539</v>
      </c>
      <c r="K890" t="s">
        <v>1539</v>
      </c>
      <c r="L890" t="s">
        <v>1539</v>
      </c>
      <c r="M890" t="s">
        <v>1539</v>
      </c>
      <c r="O890" t="s">
        <v>1539</v>
      </c>
      <c r="P890" t="s">
        <v>1539</v>
      </c>
      <c r="R890" t="s">
        <v>1539</v>
      </c>
      <c r="S890" t="s">
        <v>1539</v>
      </c>
      <c r="T890" t="s">
        <v>1539</v>
      </c>
      <c r="U890" t="s">
        <v>1539</v>
      </c>
      <c r="V890" t="s">
        <v>1539</v>
      </c>
    </row>
    <row r="891" spans="1:22" x14ac:dyDescent="0.25">
      <c r="A891" s="104" t="s">
        <v>1182</v>
      </c>
      <c r="B891" s="20" t="str">
        <f>VLOOKUP(A891,'Planning Periods'!$E$2:$N$540,10,FALSE)</f>
        <v>12/31/2015 - 12/31/2023</v>
      </c>
      <c r="C891" s="103">
        <v>2013</v>
      </c>
      <c r="D891" s="103" t="str">
        <f t="shared" si="13"/>
        <v>Huron 2013</v>
      </c>
      <c r="E891" t="s">
        <v>1539</v>
      </c>
      <c r="F891" t="s">
        <v>1539</v>
      </c>
      <c r="G891" t="s">
        <v>1539</v>
      </c>
      <c r="H891" t="s">
        <v>1539</v>
      </c>
      <c r="J891" t="s">
        <v>1539</v>
      </c>
      <c r="K891" t="s">
        <v>1539</v>
      </c>
      <c r="L891" t="s">
        <v>1539</v>
      </c>
      <c r="M891" t="s">
        <v>1539</v>
      </c>
      <c r="O891" t="s">
        <v>1539</v>
      </c>
      <c r="P891" t="s">
        <v>1539</v>
      </c>
      <c r="R891" t="s">
        <v>1539</v>
      </c>
      <c r="S891" t="s">
        <v>1539</v>
      </c>
      <c r="T891" t="s">
        <v>1539</v>
      </c>
      <c r="U891" t="s">
        <v>1539</v>
      </c>
      <c r="V891" t="s">
        <v>1539</v>
      </c>
    </row>
    <row r="892" spans="1:22" x14ac:dyDescent="0.25">
      <c r="A892" s="104" t="s">
        <v>1182</v>
      </c>
      <c r="B892" s="20" t="str">
        <f>VLOOKUP(A892,'Planning Periods'!$E$2:$N$540,10,FALSE)</f>
        <v>12/31/2015 - 12/31/2023</v>
      </c>
      <c r="C892" s="103">
        <v>2014</v>
      </c>
      <c r="D892" s="103" t="str">
        <f t="shared" si="13"/>
        <v>Huron 2014</v>
      </c>
      <c r="E892" t="s">
        <v>1539</v>
      </c>
      <c r="F892" t="s">
        <v>1539</v>
      </c>
      <c r="G892" t="s">
        <v>1539</v>
      </c>
      <c r="H892" t="s">
        <v>1539</v>
      </c>
      <c r="J892" t="s">
        <v>1539</v>
      </c>
      <c r="K892" t="s">
        <v>1539</v>
      </c>
      <c r="L892" t="s">
        <v>1539</v>
      </c>
      <c r="M892" t="s">
        <v>1539</v>
      </c>
      <c r="O892" t="s">
        <v>1539</v>
      </c>
      <c r="P892" t="s">
        <v>1539</v>
      </c>
      <c r="R892" t="s">
        <v>1539</v>
      </c>
      <c r="S892" t="s">
        <v>1539</v>
      </c>
      <c r="T892" t="s">
        <v>1539</v>
      </c>
      <c r="U892" t="s">
        <v>1539</v>
      </c>
      <c r="V892" t="s">
        <v>1539</v>
      </c>
    </row>
    <row r="893" spans="1:22" x14ac:dyDescent="0.25">
      <c r="A893" s="104" t="s">
        <v>1182</v>
      </c>
      <c r="B893" s="20" t="str">
        <f>VLOOKUP(A893,'Planning Periods'!$E$2:$N$540,10,FALSE)</f>
        <v>12/31/2015 - 12/31/2023</v>
      </c>
      <c r="C893" s="103">
        <v>2015</v>
      </c>
      <c r="D893" s="103" t="str">
        <f t="shared" si="13"/>
        <v>Huron 2015</v>
      </c>
      <c r="E893" s="103">
        <v>87</v>
      </c>
      <c r="F893" s="101">
        <v>0</v>
      </c>
      <c r="G893" s="103">
        <v>0</v>
      </c>
      <c r="H893" s="103">
        <v>0</v>
      </c>
      <c r="I893" s="102"/>
      <c r="J893" s="103">
        <v>107</v>
      </c>
      <c r="K893" s="101">
        <v>0</v>
      </c>
      <c r="L893" s="103">
        <v>0</v>
      </c>
      <c r="M893" s="103">
        <v>0</v>
      </c>
      <c r="N893" s="102"/>
      <c r="O893" s="103">
        <v>106</v>
      </c>
      <c r="P893" s="103">
        <v>0</v>
      </c>
      <c r="Q893" s="102"/>
      <c r="R893" s="103">
        <v>124</v>
      </c>
      <c r="S893" s="103">
        <v>0</v>
      </c>
      <c r="T893" s="102">
        <v>0</v>
      </c>
      <c r="U893" s="103">
        <v>424</v>
      </c>
      <c r="V893" s="103">
        <v>0</v>
      </c>
    </row>
    <row r="894" spans="1:22" x14ac:dyDescent="0.25">
      <c r="A894" s="104" t="s">
        <v>1182</v>
      </c>
      <c r="B894" s="20" t="str">
        <f>VLOOKUP(A894,'Planning Periods'!$E$2:$N$540,10,FALSE)</f>
        <v>12/31/2015 - 12/31/2023</v>
      </c>
      <c r="C894" s="103">
        <v>2016</v>
      </c>
      <c r="D894" s="103" t="str">
        <f t="shared" si="13"/>
        <v>Huron 2016</v>
      </c>
      <c r="E894" s="103">
        <v>87</v>
      </c>
      <c r="F894" s="101">
        <v>0</v>
      </c>
      <c r="G894" s="103">
        <v>0</v>
      </c>
      <c r="H894" s="103">
        <v>0</v>
      </c>
      <c r="I894" s="102"/>
      <c r="J894" s="103">
        <v>107</v>
      </c>
      <c r="K894" s="101">
        <v>22</v>
      </c>
      <c r="L894" s="103">
        <v>22</v>
      </c>
      <c r="M894" s="103">
        <v>0</v>
      </c>
      <c r="N894" s="102"/>
      <c r="O894" s="103">
        <v>106</v>
      </c>
      <c r="P894" s="103">
        <v>34</v>
      </c>
      <c r="Q894" s="102"/>
      <c r="R894" s="103">
        <v>124</v>
      </c>
      <c r="S894" s="103">
        <v>0</v>
      </c>
      <c r="T894" s="102">
        <v>0</v>
      </c>
      <c r="U894" s="103">
        <v>424</v>
      </c>
      <c r="V894" s="103">
        <v>56</v>
      </c>
    </row>
    <row r="895" spans="1:22" x14ac:dyDescent="0.25">
      <c r="A895" s="104" t="s">
        <v>1182</v>
      </c>
      <c r="B895" s="20" t="str">
        <f>VLOOKUP(A895,'Planning Periods'!$E$2:$N$540,10,FALSE)</f>
        <v>12/31/2015 - 12/31/2023</v>
      </c>
      <c r="C895" s="103">
        <v>2017</v>
      </c>
      <c r="D895" s="103" t="str">
        <f t="shared" si="13"/>
        <v>Huron 2017</v>
      </c>
      <c r="E895" s="103">
        <v>87</v>
      </c>
      <c r="F895" s="101">
        <v>0</v>
      </c>
      <c r="G895" s="103">
        <v>0</v>
      </c>
      <c r="H895" s="103">
        <v>0</v>
      </c>
      <c r="I895" s="102"/>
      <c r="J895" s="103">
        <v>107</v>
      </c>
      <c r="K895" s="101">
        <v>0</v>
      </c>
      <c r="L895" s="103">
        <v>0</v>
      </c>
      <c r="M895" s="103">
        <v>0</v>
      </c>
      <c r="N895" s="102"/>
      <c r="O895" s="103">
        <v>106</v>
      </c>
      <c r="P895" s="103">
        <v>0</v>
      </c>
      <c r="Q895" s="102"/>
      <c r="R895" s="103">
        <v>124</v>
      </c>
      <c r="S895" s="103">
        <v>0</v>
      </c>
      <c r="T895" s="102">
        <v>0</v>
      </c>
      <c r="U895" s="103">
        <v>424</v>
      </c>
      <c r="V895" s="103">
        <v>0</v>
      </c>
    </row>
    <row r="896" spans="1:22" x14ac:dyDescent="0.25">
      <c r="A896" s="104" t="s">
        <v>1156</v>
      </c>
      <c r="B896" s="20"/>
      <c r="C896" s="103">
        <v>2013</v>
      </c>
      <c r="D896" s="103" t="str">
        <f t="shared" si="13"/>
        <v>Imperial 2013</v>
      </c>
      <c r="E896" s="103" t="s">
        <v>1539</v>
      </c>
      <c r="F896" s="101" t="s">
        <v>1539</v>
      </c>
      <c r="G896" s="103" t="s">
        <v>1539</v>
      </c>
      <c r="H896" s="103" t="s">
        <v>1539</v>
      </c>
      <c r="I896" s="102"/>
      <c r="J896" s="103" t="s">
        <v>1539</v>
      </c>
      <c r="K896" s="101" t="s">
        <v>1539</v>
      </c>
      <c r="L896" s="103" t="s">
        <v>1539</v>
      </c>
      <c r="M896" s="103" t="s">
        <v>1539</v>
      </c>
      <c r="N896" s="102"/>
      <c r="O896" s="103" t="s">
        <v>1539</v>
      </c>
      <c r="P896" s="103" t="s">
        <v>1539</v>
      </c>
      <c r="Q896" s="102"/>
      <c r="R896" s="103" t="s">
        <v>1539</v>
      </c>
      <c r="S896" s="103" t="s">
        <v>1539</v>
      </c>
      <c r="T896" s="102" t="s">
        <v>1539</v>
      </c>
      <c r="U896" s="103" t="s">
        <v>1539</v>
      </c>
      <c r="V896" s="103" t="s">
        <v>1539</v>
      </c>
    </row>
    <row r="897" spans="1:22" x14ac:dyDescent="0.25">
      <c r="A897" s="104" t="s">
        <v>1156</v>
      </c>
      <c r="B897" s="20" t="str">
        <f>VLOOKUP(A897,'Planning Periods'!$E$2:$N$540,10,FALSE)</f>
        <v>10/15/2013 - 10/15/2021</v>
      </c>
      <c r="C897" s="103">
        <v>2014</v>
      </c>
      <c r="D897" s="103" t="str">
        <f t="shared" si="13"/>
        <v>Imperial 2014</v>
      </c>
      <c r="E897" s="103">
        <v>349</v>
      </c>
      <c r="F897" s="101">
        <v>56</v>
      </c>
      <c r="G897" s="103">
        <v>56</v>
      </c>
      <c r="H897" s="103">
        <v>0</v>
      </c>
      <c r="I897" s="102"/>
      <c r="J897" s="103">
        <v>205</v>
      </c>
      <c r="K897" s="101">
        <v>0</v>
      </c>
      <c r="L897" s="103">
        <v>0</v>
      </c>
      <c r="M897" s="103">
        <v>0</v>
      </c>
      <c r="N897" s="102"/>
      <c r="O897" s="103">
        <v>202</v>
      </c>
      <c r="P897" s="103">
        <v>43</v>
      </c>
      <c r="Q897" s="102"/>
      <c r="R897" s="103">
        <v>553</v>
      </c>
      <c r="S897" s="103">
        <v>16</v>
      </c>
      <c r="T897" s="102">
        <v>0</v>
      </c>
      <c r="U897" s="103">
        <v>1309</v>
      </c>
      <c r="V897" s="103">
        <v>115</v>
      </c>
    </row>
    <row r="898" spans="1:22" x14ac:dyDescent="0.25">
      <c r="A898" s="104" t="s">
        <v>1156</v>
      </c>
      <c r="B898" s="20" t="str">
        <f>VLOOKUP(A898,'Planning Periods'!$E$2:$N$540,10,FALSE)</f>
        <v>10/15/2013 - 10/15/2021</v>
      </c>
      <c r="C898" s="103">
        <v>2015</v>
      </c>
      <c r="D898" s="103" t="str">
        <f t="shared" si="13"/>
        <v>Imperial 2015</v>
      </c>
      <c r="E898" s="103">
        <v>349</v>
      </c>
      <c r="F898" s="101">
        <v>0</v>
      </c>
      <c r="G898" s="103">
        <v>0</v>
      </c>
      <c r="H898" s="103">
        <v>0</v>
      </c>
      <c r="I898" s="102"/>
      <c r="J898" s="103">
        <v>205</v>
      </c>
      <c r="K898" s="101">
        <v>10</v>
      </c>
      <c r="L898" s="103">
        <v>10</v>
      </c>
      <c r="M898" s="103">
        <v>0</v>
      </c>
      <c r="N898" s="102"/>
      <c r="O898" s="103">
        <v>202</v>
      </c>
      <c r="P898" s="103">
        <v>77</v>
      </c>
      <c r="Q898" s="102"/>
      <c r="R898" s="103">
        <v>553</v>
      </c>
      <c r="S898" s="103">
        <v>19</v>
      </c>
      <c r="T898" s="102">
        <v>0</v>
      </c>
      <c r="U898" s="103">
        <v>1309</v>
      </c>
      <c r="V898" s="103">
        <v>106</v>
      </c>
    </row>
    <row r="899" spans="1:22" x14ac:dyDescent="0.25">
      <c r="A899" s="104" t="s">
        <v>1156</v>
      </c>
      <c r="B899" s="20" t="str">
        <f>VLOOKUP(A899,'Planning Periods'!$E$2:$N$540,10,FALSE)</f>
        <v>10/15/2013 - 10/15/2021</v>
      </c>
      <c r="C899" s="103">
        <v>2016</v>
      </c>
      <c r="D899" s="103" t="str">
        <f t="shared" si="13"/>
        <v>Imperial 2016</v>
      </c>
      <c r="E899" s="103">
        <v>349</v>
      </c>
      <c r="F899" s="101">
        <v>0</v>
      </c>
      <c r="G899" s="103">
        <v>0</v>
      </c>
      <c r="H899" s="103">
        <v>0</v>
      </c>
      <c r="I899" s="102"/>
      <c r="J899" s="103">
        <v>205</v>
      </c>
      <c r="K899" s="101">
        <v>0</v>
      </c>
      <c r="L899" s="103">
        <v>0</v>
      </c>
      <c r="M899" s="103">
        <v>0</v>
      </c>
      <c r="N899" s="102"/>
      <c r="O899" s="103">
        <v>202</v>
      </c>
      <c r="P899" s="103">
        <v>227</v>
      </c>
      <c r="Q899" s="102"/>
      <c r="R899" s="103">
        <v>553</v>
      </c>
      <c r="S899" s="103">
        <v>40</v>
      </c>
      <c r="T899" s="102">
        <v>0</v>
      </c>
      <c r="U899" s="103">
        <v>1309</v>
      </c>
      <c r="V899" s="103">
        <v>267</v>
      </c>
    </row>
    <row r="900" spans="1:22" x14ac:dyDescent="0.25">
      <c r="A900" s="104" t="s">
        <v>1156</v>
      </c>
      <c r="B900" s="20" t="str">
        <f>VLOOKUP(A900,'Planning Periods'!$E$2:$N$540,10,FALSE)</f>
        <v>10/15/2013 - 10/15/2021</v>
      </c>
      <c r="C900" s="103">
        <v>2017</v>
      </c>
      <c r="D900" s="103" t="str">
        <f t="shared" si="13"/>
        <v>Imperial 2017</v>
      </c>
      <c r="E900" s="103">
        <v>349</v>
      </c>
      <c r="F900" s="101">
        <v>0</v>
      </c>
      <c r="G900" s="103">
        <v>0</v>
      </c>
      <c r="H900" s="103">
        <v>0</v>
      </c>
      <c r="I900" s="102"/>
      <c r="J900" s="103">
        <v>205</v>
      </c>
      <c r="K900" s="101">
        <v>0</v>
      </c>
      <c r="L900" s="103">
        <v>0</v>
      </c>
      <c r="M900" s="103">
        <v>0</v>
      </c>
      <c r="N900" s="102"/>
      <c r="O900" s="103">
        <v>202</v>
      </c>
      <c r="P900" s="103">
        <v>79</v>
      </c>
      <c r="Q900" s="102"/>
      <c r="R900" s="103">
        <v>553</v>
      </c>
      <c r="S900" s="103">
        <v>36</v>
      </c>
      <c r="T900" s="102">
        <v>0</v>
      </c>
      <c r="U900" s="103">
        <v>1309</v>
      </c>
      <c r="V900" s="103">
        <v>115</v>
      </c>
    </row>
    <row r="901" spans="1:22" x14ac:dyDescent="0.25">
      <c r="A901" s="104" t="s">
        <v>892</v>
      </c>
      <c r="B901" s="20" t="str">
        <f>VLOOKUP(A901,'Planning Periods'!$E$2:$N$540,10,FALSE)</f>
        <v>04/30/2013 - 04/30/2021</v>
      </c>
      <c r="C901" s="103">
        <v>2013</v>
      </c>
      <c r="D901" s="103" t="str">
        <f t="shared" si="13"/>
        <v>Imperial Beach 2013</v>
      </c>
      <c r="E901" s="103">
        <v>63</v>
      </c>
      <c r="F901" s="101">
        <v>3</v>
      </c>
      <c r="G901" s="103">
        <v>3</v>
      </c>
      <c r="H901" s="103">
        <v>0</v>
      </c>
      <c r="I901" s="102"/>
      <c r="J901" s="103">
        <v>48</v>
      </c>
      <c r="K901" s="101">
        <v>26</v>
      </c>
      <c r="L901" s="103">
        <v>26</v>
      </c>
      <c r="M901" s="103">
        <v>0</v>
      </c>
      <c r="N901" s="102"/>
      <c r="O901" s="103">
        <v>45</v>
      </c>
      <c r="P901" s="103">
        <v>5</v>
      </c>
      <c r="Q901" s="102"/>
      <c r="R901" s="103">
        <v>98</v>
      </c>
      <c r="S901" s="103">
        <v>22</v>
      </c>
      <c r="T901" s="102">
        <v>0</v>
      </c>
      <c r="U901" s="103">
        <v>254</v>
      </c>
      <c r="V901" s="103">
        <v>56</v>
      </c>
    </row>
    <row r="902" spans="1:22" x14ac:dyDescent="0.25">
      <c r="A902" s="104" t="s">
        <v>892</v>
      </c>
      <c r="B902" s="20" t="str">
        <f>VLOOKUP(A902,'Planning Periods'!$E$2:$N$540,10,FALSE)</f>
        <v>04/30/2013 - 04/30/2021</v>
      </c>
      <c r="C902" s="103">
        <v>2014</v>
      </c>
      <c r="D902" s="103" t="str">
        <f t="shared" si="13"/>
        <v>Imperial Beach 2014</v>
      </c>
      <c r="E902" s="103">
        <v>63</v>
      </c>
      <c r="F902" s="101">
        <v>0</v>
      </c>
      <c r="G902" s="103">
        <v>0</v>
      </c>
      <c r="H902" s="103">
        <v>0</v>
      </c>
      <c r="I902" s="102"/>
      <c r="J902" s="103">
        <v>48</v>
      </c>
      <c r="K902" s="101">
        <v>6</v>
      </c>
      <c r="L902" s="103">
        <v>6</v>
      </c>
      <c r="M902" s="103">
        <v>0</v>
      </c>
      <c r="N902" s="102"/>
      <c r="O902" s="103">
        <v>45</v>
      </c>
      <c r="P902" s="103">
        <v>0</v>
      </c>
      <c r="Q902" s="102"/>
      <c r="R902" s="103">
        <v>98</v>
      </c>
      <c r="S902" s="103">
        <v>40</v>
      </c>
      <c r="T902" s="102">
        <v>0</v>
      </c>
      <c r="U902" s="103">
        <v>254</v>
      </c>
      <c r="V902" s="103">
        <v>46</v>
      </c>
    </row>
    <row r="903" spans="1:22" x14ac:dyDescent="0.25">
      <c r="A903" s="104" t="s">
        <v>892</v>
      </c>
      <c r="B903" s="20" t="str">
        <f>VLOOKUP(A903,'Planning Periods'!$E$2:$N$540,10,FALSE)</f>
        <v>04/30/2013 - 04/30/2021</v>
      </c>
      <c r="C903" s="103">
        <v>2015</v>
      </c>
      <c r="D903" s="103" t="str">
        <f t="shared" si="13"/>
        <v>Imperial Beach 2015</v>
      </c>
      <c r="E903" s="103">
        <v>63</v>
      </c>
      <c r="F903" s="101">
        <v>0</v>
      </c>
      <c r="G903" s="103">
        <v>0</v>
      </c>
      <c r="H903" s="103">
        <v>0</v>
      </c>
      <c r="I903" s="102"/>
      <c r="J903" s="103">
        <v>48</v>
      </c>
      <c r="K903" s="101">
        <v>0</v>
      </c>
      <c r="L903" s="103">
        <v>0</v>
      </c>
      <c r="M903" s="103">
        <v>0</v>
      </c>
      <c r="N903" s="102"/>
      <c r="O903" s="103">
        <v>45</v>
      </c>
      <c r="P903" s="103">
        <v>0</v>
      </c>
      <c r="Q903" s="102"/>
      <c r="R903" s="103">
        <v>98</v>
      </c>
      <c r="S903" s="103">
        <v>20</v>
      </c>
      <c r="T903" s="102">
        <v>0</v>
      </c>
      <c r="U903" s="103">
        <v>254</v>
      </c>
      <c r="V903" s="103">
        <v>20</v>
      </c>
    </row>
    <row r="904" spans="1:22" x14ac:dyDescent="0.25">
      <c r="A904" s="104" t="s">
        <v>892</v>
      </c>
      <c r="B904" s="20" t="str">
        <f>VLOOKUP(A904,'Planning Periods'!$E$2:$N$540,10,FALSE)</f>
        <v>04/30/2013 - 04/30/2021</v>
      </c>
      <c r="C904" s="103">
        <v>2016</v>
      </c>
      <c r="D904" s="103" t="str">
        <f t="shared" si="13"/>
        <v>Imperial Beach 2016</v>
      </c>
      <c r="E904" s="103">
        <v>63</v>
      </c>
      <c r="F904" s="101">
        <v>0</v>
      </c>
      <c r="G904" s="103">
        <v>0</v>
      </c>
      <c r="H904" s="103">
        <v>0</v>
      </c>
      <c r="I904" s="102"/>
      <c r="J904" s="103">
        <v>48</v>
      </c>
      <c r="K904" s="101">
        <v>0</v>
      </c>
      <c r="L904" s="103">
        <v>0</v>
      </c>
      <c r="M904" s="103">
        <v>0</v>
      </c>
      <c r="N904" s="102"/>
      <c r="O904" s="103">
        <v>45</v>
      </c>
      <c r="P904" s="103">
        <v>0</v>
      </c>
      <c r="Q904" s="102"/>
      <c r="R904" s="103">
        <v>98</v>
      </c>
      <c r="S904" s="103">
        <v>13</v>
      </c>
      <c r="T904" s="102">
        <v>0</v>
      </c>
      <c r="U904" s="103">
        <v>254</v>
      </c>
      <c r="V904" s="103">
        <v>13</v>
      </c>
    </row>
    <row r="905" spans="1:22" x14ac:dyDescent="0.25">
      <c r="A905" s="104" t="s">
        <v>892</v>
      </c>
      <c r="B905" s="20" t="str">
        <f>VLOOKUP(A905,'Planning Periods'!$E$2:$N$540,10,FALSE)</f>
        <v>04/30/2013 - 04/30/2021</v>
      </c>
      <c r="C905" s="103">
        <v>2017</v>
      </c>
      <c r="D905" s="103" t="str">
        <f t="shared" si="13"/>
        <v>Imperial Beach 2017</v>
      </c>
      <c r="E905" s="103">
        <v>63</v>
      </c>
      <c r="F905" s="101">
        <v>0</v>
      </c>
      <c r="G905" s="103">
        <v>0</v>
      </c>
      <c r="H905" s="103">
        <v>0</v>
      </c>
      <c r="I905" s="102"/>
      <c r="J905" s="103">
        <v>48</v>
      </c>
      <c r="K905" s="101">
        <v>0</v>
      </c>
      <c r="L905" s="103">
        <v>0</v>
      </c>
      <c r="M905" s="103">
        <v>0</v>
      </c>
      <c r="N905" s="102"/>
      <c r="O905" s="103">
        <v>45</v>
      </c>
      <c r="P905" s="103">
        <v>0</v>
      </c>
      <c r="Q905" s="102"/>
      <c r="R905" s="103">
        <v>98</v>
      </c>
      <c r="S905" s="103">
        <v>117</v>
      </c>
      <c r="T905" s="102">
        <v>0</v>
      </c>
      <c r="U905" s="103">
        <v>254</v>
      </c>
      <c r="V905" s="103">
        <v>117</v>
      </c>
    </row>
    <row r="906" spans="1:22" x14ac:dyDescent="0.25">
      <c r="A906" s="104" t="s">
        <v>633</v>
      </c>
      <c r="B906" s="20"/>
      <c r="C906" s="103">
        <v>2013</v>
      </c>
      <c r="D906" s="103" t="str">
        <f t="shared" si="13"/>
        <v>Imperial County - Unincorporated 2013</v>
      </c>
      <c r="E906" s="103" t="s">
        <v>1539</v>
      </c>
      <c r="F906" s="101" t="s">
        <v>1539</v>
      </c>
      <c r="G906" s="103" t="s">
        <v>1539</v>
      </c>
      <c r="H906" s="103" t="s">
        <v>1539</v>
      </c>
      <c r="I906" s="102"/>
      <c r="J906" s="103" t="s">
        <v>1539</v>
      </c>
      <c r="K906" s="101" t="s">
        <v>1539</v>
      </c>
      <c r="L906" s="103" t="s">
        <v>1539</v>
      </c>
      <c r="M906" s="103" t="s">
        <v>1539</v>
      </c>
      <c r="N906" s="102"/>
      <c r="O906" s="103" t="s">
        <v>1539</v>
      </c>
      <c r="P906" s="103" t="s">
        <v>1539</v>
      </c>
      <c r="Q906" s="102"/>
      <c r="R906" s="103" t="s">
        <v>1539</v>
      </c>
      <c r="S906" s="103" t="s">
        <v>1539</v>
      </c>
      <c r="T906" s="102" t="s">
        <v>1539</v>
      </c>
      <c r="U906" s="103" t="s">
        <v>1539</v>
      </c>
      <c r="V906" s="103" t="s">
        <v>1539</v>
      </c>
    </row>
    <row r="907" spans="1:22" x14ac:dyDescent="0.25">
      <c r="A907" s="104" t="s">
        <v>633</v>
      </c>
      <c r="B907" s="20" t="str">
        <f>VLOOKUP(A907,'Planning Periods'!$E$2:$N$540,10,FALSE)</f>
        <v>10/15/2013 - 10/15/2021</v>
      </c>
      <c r="C907" s="103">
        <v>2014</v>
      </c>
      <c r="D907" s="103" t="str">
        <f t="shared" si="13"/>
        <v>Imperial County - Unincorporated 2014</v>
      </c>
      <c r="E907" s="103" t="s">
        <v>1539</v>
      </c>
      <c r="F907" s="101" t="s">
        <v>1539</v>
      </c>
      <c r="G907" s="103" t="s">
        <v>1539</v>
      </c>
      <c r="H907" s="103" t="s">
        <v>1539</v>
      </c>
      <c r="I907" s="102"/>
      <c r="J907" s="103" t="s">
        <v>1539</v>
      </c>
      <c r="K907" s="101" t="s">
        <v>1539</v>
      </c>
      <c r="L907" s="103" t="s">
        <v>1539</v>
      </c>
      <c r="M907" s="103" t="s">
        <v>1539</v>
      </c>
      <c r="N907" s="102"/>
      <c r="O907" s="103" t="s">
        <v>1539</v>
      </c>
      <c r="P907" s="103" t="s">
        <v>1539</v>
      </c>
      <c r="Q907" s="102"/>
      <c r="R907" s="103" t="s">
        <v>1539</v>
      </c>
      <c r="S907" s="103" t="s">
        <v>1539</v>
      </c>
      <c r="T907" s="102" t="s">
        <v>1539</v>
      </c>
      <c r="U907" s="103" t="s">
        <v>1539</v>
      </c>
      <c r="V907" s="103" t="s">
        <v>1539</v>
      </c>
    </row>
    <row r="908" spans="1:22" x14ac:dyDescent="0.25">
      <c r="A908" s="104" t="s">
        <v>633</v>
      </c>
      <c r="B908" s="20" t="str">
        <f>VLOOKUP(A908,'Planning Periods'!$E$2:$N$540,10,FALSE)</f>
        <v>10/15/2013 - 10/15/2021</v>
      </c>
      <c r="C908" s="103">
        <v>2015</v>
      </c>
      <c r="D908" s="103" t="str">
        <f t="shared" si="13"/>
        <v>Imperial County - Unincorporated 2015</v>
      </c>
      <c r="E908" s="103" t="s">
        <v>1539</v>
      </c>
      <c r="F908" s="101" t="s">
        <v>1539</v>
      </c>
      <c r="G908" s="103" t="s">
        <v>1539</v>
      </c>
      <c r="H908" s="103" t="s">
        <v>1539</v>
      </c>
      <c r="I908" s="102"/>
      <c r="J908" s="103" t="s">
        <v>1539</v>
      </c>
      <c r="K908" s="101" t="s">
        <v>1539</v>
      </c>
      <c r="L908" s="103" t="s">
        <v>1539</v>
      </c>
      <c r="M908" s="103" t="s">
        <v>1539</v>
      </c>
      <c r="N908" s="102"/>
      <c r="O908" s="103" t="s">
        <v>1539</v>
      </c>
      <c r="P908" s="103" t="s">
        <v>1539</v>
      </c>
      <c r="Q908" s="102"/>
      <c r="R908" s="103" t="s">
        <v>1539</v>
      </c>
      <c r="S908" s="103" t="s">
        <v>1539</v>
      </c>
      <c r="T908" s="102" t="s">
        <v>1539</v>
      </c>
      <c r="U908" s="103" t="s">
        <v>1539</v>
      </c>
      <c r="V908" s="103" t="s">
        <v>1539</v>
      </c>
    </row>
    <row r="909" spans="1:22" x14ac:dyDescent="0.25">
      <c r="A909" s="104" t="s">
        <v>633</v>
      </c>
      <c r="B909" s="20" t="str">
        <f>VLOOKUP(A909,'Planning Periods'!$E$2:$N$540,10,FALSE)</f>
        <v>10/15/2013 - 10/15/2021</v>
      </c>
      <c r="C909" s="103">
        <v>2016</v>
      </c>
      <c r="D909" s="103" t="str">
        <f t="shared" si="13"/>
        <v>Imperial County - Unincorporated 2016</v>
      </c>
      <c r="E909" s="103">
        <v>57</v>
      </c>
      <c r="F909" s="101">
        <v>0</v>
      </c>
      <c r="G909" s="103">
        <v>0</v>
      </c>
      <c r="H909" s="103">
        <v>0</v>
      </c>
      <c r="I909" s="102"/>
      <c r="J909" s="103">
        <v>35</v>
      </c>
      <c r="K909" s="101">
        <v>0</v>
      </c>
      <c r="L909" s="103">
        <v>0</v>
      </c>
      <c r="M909" s="103">
        <v>0</v>
      </c>
      <c r="N909" s="102"/>
      <c r="O909" s="103">
        <v>36</v>
      </c>
      <c r="P909" s="103">
        <v>24</v>
      </c>
      <c r="Q909" s="102"/>
      <c r="R909" s="103">
        <v>105</v>
      </c>
      <c r="S909" s="103">
        <v>0</v>
      </c>
      <c r="T909" s="102">
        <v>0</v>
      </c>
      <c r="U909" s="103">
        <v>233</v>
      </c>
      <c r="V909" s="103">
        <v>24</v>
      </c>
    </row>
    <row r="910" spans="1:22" x14ac:dyDescent="0.25">
      <c r="A910" s="104" t="s">
        <v>633</v>
      </c>
      <c r="B910" s="20" t="str">
        <f>VLOOKUP(A910,'Planning Periods'!$E$2:$N$540,10,FALSE)</f>
        <v>10/15/2013 - 10/15/2021</v>
      </c>
      <c r="C910" s="103">
        <v>2017</v>
      </c>
      <c r="D910" s="103" t="str">
        <f t="shared" si="13"/>
        <v>Imperial County - Unincorporated 2017</v>
      </c>
      <c r="E910" s="103">
        <v>57</v>
      </c>
      <c r="F910" s="101">
        <v>0</v>
      </c>
      <c r="G910" s="103">
        <v>0</v>
      </c>
      <c r="H910" s="103">
        <v>0</v>
      </c>
      <c r="I910" s="102"/>
      <c r="J910" s="103">
        <v>35</v>
      </c>
      <c r="K910" s="101">
        <v>0</v>
      </c>
      <c r="L910" s="103">
        <v>0</v>
      </c>
      <c r="M910" s="103">
        <v>0</v>
      </c>
      <c r="N910" s="102"/>
      <c r="O910" s="103">
        <v>36</v>
      </c>
      <c r="P910" s="103">
        <v>13</v>
      </c>
      <c r="Q910" s="102"/>
      <c r="R910" s="103">
        <v>105</v>
      </c>
      <c r="S910" s="103">
        <v>0</v>
      </c>
      <c r="T910" s="102">
        <v>0</v>
      </c>
      <c r="U910" s="103">
        <v>233</v>
      </c>
      <c r="V910" s="103">
        <v>13</v>
      </c>
    </row>
    <row r="911" spans="1:22" x14ac:dyDescent="0.25">
      <c r="A911" s="104" t="s">
        <v>947</v>
      </c>
      <c r="B911" s="20"/>
      <c r="C911" s="103">
        <v>2013</v>
      </c>
      <c r="D911" s="103" t="str">
        <f t="shared" si="13"/>
        <v>Indian Wells 2013</v>
      </c>
      <c r="E911" s="103" t="s">
        <v>1539</v>
      </c>
      <c r="F911" s="101" t="s">
        <v>1539</v>
      </c>
      <c r="G911" s="103" t="s">
        <v>1539</v>
      </c>
      <c r="H911" s="103" t="s">
        <v>1539</v>
      </c>
      <c r="I911" s="102"/>
      <c r="J911" s="103" t="s">
        <v>1539</v>
      </c>
      <c r="K911" s="101" t="s">
        <v>1539</v>
      </c>
      <c r="L911" s="103" t="s">
        <v>1539</v>
      </c>
      <c r="M911" s="103" t="s">
        <v>1539</v>
      </c>
      <c r="N911" s="102"/>
      <c r="O911" s="103" t="s">
        <v>1539</v>
      </c>
      <c r="P911" s="103" t="s">
        <v>1539</v>
      </c>
      <c r="Q911" s="102"/>
      <c r="R911" s="103" t="s">
        <v>1539</v>
      </c>
      <c r="S911" s="103" t="s">
        <v>1539</v>
      </c>
      <c r="T911" s="102" t="s">
        <v>1539</v>
      </c>
      <c r="U911" s="103" t="s">
        <v>1539</v>
      </c>
      <c r="V911" s="103" t="s">
        <v>1539</v>
      </c>
    </row>
    <row r="912" spans="1:22" x14ac:dyDescent="0.25">
      <c r="A912" s="104" t="s">
        <v>947</v>
      </c>
      <c r="B912" s="20" t="str">
        <f>VLOOKUP(A912,'Planning Periods'!$E$2:$N$540,10,FALSE)</f>
        <v>10/15/2013 - 10/15/2021</v>
      </c>
      <c r="C912" s="103">
        <v>2014</v>
      </c>
      <c r="D912" s="103" t="str">
        <f t="shared" si="13"/>
        <v>Indian Wells 2014</v>
      </c>
      <c r="E912" s="103">
        <v>40</v>
      </c>
      <c r="F912" s="101">
        <v>0</v>
      </c>
      <c r="G912" s="103">
        <v>0</v>
      </c>
      <c r="H912" s="103">
        <v>0</v>
      </c>
      <c r="I912" s="102"/>
      <c r="J912" s="103">
        <v>27</v>
      </c>
      <c r="K912" s="101">
        <v>0</v>
      </c>
      <c r="L912" s="103">
        <v>0</v>
      </c>
      <c r="M912" s="103">
        <v>0</v>
      </c>
      <c r="N912" s="102"/>
      <c r="O912" s="103">
        <v>31</v>
      </c>
      <c r="P912" s="103">
        <v>0</v>
      </c>
      <c r="Q912" s="102"/>
      <c r="R912" s="103">
        <v>62</v>
      </c>
      <c r="S912" s="103">
        <v>40</v>
      </c>
      <c r="T912" s="102">
        <v>0</v>
      </c>
      <c r="U912" s="103">
        <v>160</v>
      </c>
      <c r="V912" s="103">
        <v>40</v>
      </c>
    </row>
    <row r="913" spans="1:22" x14ac:dyDescent="0.25">
      <c r="A913" s="104" t="s">
        <v>947</v>
      </c>
      <c r="B913" s="20" t="str">
        <f>VLOOKUP(A913,'Planning Periods'!$E$2:$N$540,10,FALSE)</f>
        <v>10/15/2013 - 10/15/2021</v>
      </c>
      <c r="C913" s="103">
        <v>2015</v>
      </c>
      <c r="D913" s="103" t="str">
        <f t="shared" si="13"/>
        <v>Indian Wells 2015</v>
      </c>
      <c r="E913" s="103">
        <v>40</v>
      </c>
      <c r="F913" s="101">
        <v>0</v>
      </c>
      <c r="G913" s="103">
        <v>0</v>
      </c>
      <c r="H913" s="103">
        <v>0</v>
      </c>
      <c r="I913" s="102"/>
      <c r="J913" s="103">
        <v>27</v>
      </c>
      <c r="K913" s="101">
        <v>0</v>
      </c>
      <c r="L913" s="103">
        <v>0</v>
      </c>
      <c r="M913" s="103">
        <v>0</v>
      </c>
      <c r="N913" s="102"/>
      <c r="O913" s="103">
        <v>31</v>
      </c>
      <c r="P913" s="103">
        <v>0</v>
      </c>
      <c r="Q913" s="102"/>
      <c r="R913" s="103">
        <v>62</v>
      </c>
      <c r="S913" s="103">
        <v>43</v>
      </c>
      <c r="T913" s="102">
        <v>0</v>
      </c>
      <c r="U913" s="103">
        <v>160</v>
      </c>
      <c r="V913" s="103">
        <v>43</v>
      </c>
    </row>
    <row r="914" spans="1:22" x14ac:dyDescent="0.25">
      <c r="A914" s="104" t="s">
        <v>947</v>
      </c>
      <c r="B914" s="20" t="str">
        <f>VLOOKUP(A914,'Planning Periods'!$E$2:$N$540,10,FALSE)</f>
        <v>10/15/2013 - 10/15/2021</v>
      </c>
      <c r="C914" s="103">
        <v>2016</v>
      </c>
      <c r="D914" s="103" t="str">
        <f t="shared" si="13"/>
        <v>Indian Wells 2016</v>
      </c>
      <c r="E914" s="103">
        <v>40</v>
      </c>
      <c r="F914" s="101">
        <v>0</v>
      </c>
      <c r="G914" s="103">
        <v>0</v>
      </c>
      <c r="H914" s="103">
        <v>0</v>
      </c>
      <c r="I914" s="102"/>
      <c r="J914" s="103">
        <v>27</v>
      </c>
      <c r="K914" s="101">
        <v>0</v>
      </c>
      <c r="L914" s="103">
        <v>0</v>
      </c>
      <c r="M914" s="103">
        <v>0</v>
      </c>
      <c r="N914" s="102"/>
      <c r="O914" s="103">
        <v>31</v>
      </c>
      <c r="P914" s="103">
        <v>0</v>
      </c>
      <c r="Q914" s="102"/>
      <c r="R914" s="103">
        <v>62</v>
      </c>
      <c r="S914" s="103">
        <v>36</v>
      </c>
      <c r="T914" s="102">
        <v>0</v>
      </c>
      <c r="U914" s="103">
        <v>160</v>
      </c>
      <c r="V914" s="103">
        <v>36</v>
      </c>
    </row>
    <row r="915" spans="1:22" x14ac:dyDescent="0.25">
      <c r="A915" s="104" t="s">
        <v>947</v>
      </c>
      <c r="B915" s="20" t="str">
        <f>VLOOKUP(A915,'Planning Periods'!$E$2:$N$540,10,FALSE)</f>
        <v>10/15/2013 - 10/15/2021</v>
      </c>
      <c r="C915" s="103">
        <v>2017</v>
      </c>
      <c r="D915" s="103" t="str">
        <f t="shared" si="13"/>
        <v>Indian Wells 2017</v>
      </c>
      <c r="E915" s="103">
        <v>40</v>
      </c>
      <c r="F915" s="101">
        <v>0</v>
      </c>
      <c r="G915" s="103">
        <v>0</v>
      </c>
      <c r="H915" s="103">
        <v>0</v>
      </c>
      <c r="I915" s="102"/>
      <c r="J915" s="103">
        <v>27</v>
      </c>
      <c r="K915" s="101">
        <v>0</v>
      </c>
      <c r="L915" s="103">
        <v>0</v>
      </c>
      <c r="M915" s="103">
        <v>0</v>
      </c>
      <c r="N915" s="102"/>
      <c r="O915" s="103">
        <v>31</v>
      </c>
      <c r="P915" s="103">
        <v>0</v>
      </c>
      <c r="Q915" s="102"/>
      <c r="R915" s="103">
        <v>62</v>
      </c>
      <c r="S915" s="103">
        <v>24</v>
      </c>
      <c r="T915" s="102">
        <v>0</v>
      </c>
      <c r="U915" s="103">
        <v>160</v>
      </c>
      <c r="V915" s="103">
        <v>24</v>
      </c>
    </row>
    <row r="916" spans="1:22" x14ac:dyDescent="0.25">
      <c r="A916" s="104" t="s">
        <v>946</v>
      </c>
      <c r="B916" s="20"/>
      <c r="C916" s="103">
        <v>2013</v>
      </c>
      <c r="D916" s="103" t="str">
        <f t="shared" si="13"/>
        <v>Indio 2013</v>
      </c>
      <c r="E916" s="103" t="s">
        <v>1539</v>
      </c>
      <c r="F916" s="101" t="s">
        <v>1539</v>
      </c>
      <c r="G916" s="103" t="s">
        <v>1539</v>
      </c>
      <c r="H916" s="103" t="s">
        <v>1539</v>
      </c>
      <c r="I916" s="102"/>
      <c r="J916" s="103" t="s">
        <v>1539</v>
      </c>
      <c r="K916" s="101" t="s">
        <v>1539</v>
      </c>
      <c r="L916" s="103" t="s">
        <v>1539</v>
      </c>
      <c r="M916" s="103" t="s">
        <v>1539</v>
      </c>
      <c r="N916" s="102"/>
      <c r="O916" s="103" t="s">
        <v>1539</v>
      </c>
      <c r="P916" s="103" t="s">
        <v>1539</v>
      </c>
      <c r="Q916" s="102"/>
      <c r="R916" s="103" t="s">
        <v>1539</v>
      </c>
      <c r="S916" s="103" t="s">
        <v>1539</v>
      </c>
      <c r="T916" s="102" t="s">
        <v>1539</v>
      </c>
      <c r="U916" s="103" t="s">
        <v>1539</v>
      </c>
      <c r="V916" s="103" t="s">
        <v>1539</v>
      </c>
    </row>
    <row r="917" spans="1:22" x14ac:dyDescent="0.25">
      <c r="A917" s="104" t="s">
        <v>946</v>
      </c>
      <c r="B917" s="20" t="str">
        <f>VLOOKUP(A917,'Planning Periods'!$E$2:$N$540,10,FALSE)</f>
        <v>10/15/2013 - 10/15/2021</v>
      </c>
      <c r="C917" s="103">
        <v>2014</v>
      </c>
      <c r="D917" s="103" t="str">
        <f t="shared" si="13"/>
        <v>Indio 2014</v>
      </c>
      <c r="E917" s="103">
        <v>714</v>
      </c>
      <c r="F917" s="101">
        <v>84</v>
      </c>
      <c r="G917" s="103">
        <v>84</v>
      </c>
      <c r="H917" s="103">
        <v>0</v>
      </c>
      <c r="I917" s="102"/>
      <c r="J917" s="103">
        <v>487</v>
      </c>
      <c r="K917" s="101">
        <v>0</v>
      </c>
      <c r="L917" s="103">
        <v>0</v>
      </c>
      <c r="M917" s="103">
        <v>0</v>
      </c>
      <c r="N917" s="102"/>
      <c r="O917" s="103">
        <v>553</v>
      </c>
      <c r="P917" s="103">
        <v>1</v>
      </c>
      <c r="Q917" s="102"/>
      <c r="R917" s="103">
        <v>1271</v>
      </c>
      <c r="S917" s="103">
        <v>367</v>
      </c>
      <c r="T917" s="102">
        <v>0</v>
      </c>
      <c r="U917" s="103">
        <v>3025</v>
      </c>
      <c r="V917" s="103">
        <v>452</v>
      </c>
    </row>
    <row r="918" spans="1:22" x14ac:dyDescent="0.25">
      <c r="A918" s="104" t="s">
        <v>946</v>
      </c>
      <c r="B918" s="20" t="str">
        <f>VLOOKUP(A918,'Planning Periods'!$E$2:$N$540,10,FALSE)</f>
        <v>10/15/2013 - 10/15/2021</v>
      </c>
      <c r="C918" s="103">
        <v>2015</v>
      </c>
      <c r="D918" s="103" t="str">
        <f t="shared" si="13"/>
        <v>Indio 2015</v>
      </c>
      <c r="E918" s="103">
        <v>714</v>
      </c>
      <c r="F918" s="101">
        <v>0</v>
      </c>
      <c r="G918" s="103">
        <v>0</v>
      </c>
      <c r="H918" s="103">
        <v>0</v>
      </c>
      <c r="I918" s="102"/>
      <c r="J918" s="103">
        <v>487</v>
      </c>
      <c r="K918" s="101">
        <v>0</v>
      </c>
      <c r="L918" s="103">
        <v>0</v>
      </c>
      <c r="M918" s="103">
        <v>0</v>
      </c>
      <c r="N918" s="102"/>
      <c r="O918" s="103">
        <v>553</v>
      </c>
      <c r="P918" s="103">
        <v>0</v>
      </c>
      <c r="Q918" s="102"/>
      <c r="R918" s="103">
        <v>1271</v>
      </c>
      <c r="S918" s="103">
        <v>319</v>
      </c>
      <c r="T918" s="102">
        <v>0</v>
      </c>
      <c r="U918" s="103">
        <v>3025</v>
      </c>
      <c r="V918" s="103">
        <v>319</v>
      </c>
    </row>
    <row r="919" spans="1:22" x14ac:dyDescent="0.25">
      <c r="A919" s="104" t="s">
        <v>946</v>
      </c>
      <c r="B919" s="20" t="str">
        <f>VLOOKUP(A919,'Planning Periods'!$E$2:$N$540,10,FALSE)</f>
        <v>10/15/2013 - 10/15/2021</v>
      </c>
      <c r="C919" s="103">
        <v>2016</v>
      </c>
      <c r="D919" s="103" t="str">
        <f t="shared" si="13"/>
        <v>Indio 2016</v>
      </c>
      <c r="E919" s="103">
        <v>714</v>
      </c>
      <c r="F919" s="101">
        <v>0</v>
      </c>
      <c r="G919" s="103">
        <v>0</v>
      </c>
      <c r="H919" s="103">
        <v>0</v>
      </c>
      <c r="I919" s="102"/>
      <c r="J919" s="103">
        <v>487</v>
      </c>
      <c r="K919" s="101">
        <v>0</v>
      </c>
      <c r="L919" s="103">
        <v>0</v>
      </c>
      <c r="M919" s="103">
        <v>0</v>
      </c>
      <c r="N919" s="102"/>
      <c r="O919" s="103">
        <v>553</v>
      </c>
      <c r="P919" s="103">
        <v>0</v>
      </c>
      <c r="Q919" s="102"/>
      <c r="R919" s="103">
        <v>1271</v>
      </c>
      <c r="S919" s="103">
        <v>228</v>
      </c>
      <c r="T919" s="102">
        <v>0</v>
      </c>
      <c r="U919" s="103">
        <v>3025</v>
      </c>
      <c r="V919" s="103">
        <v>228</v>
      </c>
    </row>
    <row r="920" spans="1:22" x14ac:dyDescent="0.25">
      <c r="A920" s="104" t="s">
        <v>946</v>
      </c>
      <c r="B920" s="20" t="str">
        <f>VLOOKUP(A920,'Planning Periods'!$E$2:$N$540,10,FALSE)</f>
        <v>10/15/2013 - 10/15/2021</v>
      </c>
      <c r="C920" s="103">
        <v>2017</v>
      </c>
      <c r="D920" s="103" t="str">
        <f t="shared" si="13"/>
        <v>Indio 2017</v>
      </c>
      <c r="E920" s="103">
        <v>714</v>
      </c>
      <c r="F920" s="101">
        <v>0</v>
      </c>
      <c r="G920" s="103">
        <v>0</v>
      </c>
      <c r="H920" s="103">
        <v>0</v>
      </c>
      <c r="I920" s="102"/>
      <c r="J920" s="103">
        <v>487</v>
      </c>
      <c r="K920" s="101">
        <v>0</v>
      </c>
      <c r="L920" s="103">
        <v>0</v>
      </c>
      <c r="M920" s="103">
        <v>0</v>
      </c>
      <c r="N920" s="102"/>
      <c r="O920" s="103">
        <v>553</v>
      </c>
      <c r="P920" s="103">
        <v>0</v>
      </c>
      <c r="Q920" s="102"/>
      <c r="R920" s="103">
        <v>1271</v>
      </c>
      <c r="S920" s="103">
        <v>247</v>
      </c>
      <c r="T920" s="102">
        <v>0</v>
      </c>
      <c r="U920" s="103">
        <v>3025</v>
      </c>
      <c r="V920" s="103">
        <v>247</v>
      </c>
    </row>
    <row r="921" spans="1:22" x14ac:dyDescent="0.25">
      <c r="A921" t="s">
        <v>1094</v>
      </c>
      <c r="B921" s="20"/>
      <c r="C921" s="103">
        <v>2013</v>
      </c>
      <c r="D921" s="103" t="str">
        <f t="shared" si="13"/>
        <v>Industry 2013</v>
      </c>
      <c r="E921" s="103" t="s">
        <v>1539</v>
      </c>
      <c r="F921" s="101" t="s">
        <v>1539</v>
      </c>
      <c r="G921" s="103" t="s">
        <v>1539</v>
      </c>
      <c r="H921" s="103" t="s">
        <v>1539</v>
      </c>
      <c r="I921" s="102"/>
      <c r="J921" s="103" t="s">
        <v>1539</v>
      </c>
      <c r="K921" s="101" t="s">
        <v>1539</v>
      </c>
      <c r="L921" s="103" t="s">
        <v>1539</v>
      </c>
      <c r="M921" s="103" t="s">
        <v>1539</v>
      </c>
      <c r="N921" s="102"/>
      <c r="O921" s="103" t="s">
        <v>1539</v>
      </c>
      <c r="P921" s="103" t="s">
        <v>1539</v>
      </c>
      <c r="Q921" s="102"/>
      <c r="R921" s="103" t="s">
        <v>1539</v>
      </c>
      <c r="S921" s="103" t="s">
        <v>1539</v>
      </c>
      <c r="T921" s="102" t="s">
        <v>1539</v>
      </c>
      <c r="U921" s="103" t="s">
        <v>1539</v>
      </c>
      <c r="V921" s="103" t="s">
        <v>1539</v>
      </c>
    </row>
    <row r="922" spans="1:22" x14ac:dyDescent="0.25">
      <c r="A922" t="s">
        <v>1094</v>
      </c>
      <c r="B922" s="20" t="str">
        <f>VLOOKUP(A922,'Planning Periods'!$E$2:$N$540,10,FALSE)</f>
        <v>10/15/2013 - 10/15/2021</v>
      </c>
      <c r="C922" s="103">
        <v>2014</v>
      </c>
      <c r="D922" s="103" t="str">
        <f t="shared" si="13"/>
        <v>Industry 2014</v>
      </c>
      <c r="E922" s="101" t="s">
        <v>1539</v>
      </c>
      <c r="F922" s="101" t="s">
        <v>1539</v>
      </c>
      <c r="G922" s="101" t="s">
        <v>1539</v>
      </c>
      <c r="H922" s="101" t="s">
        <v>1539</v>
      </c>
      <c r="I922" s="101">
        <v>0</v>
      </c>
      <c r="J922" s="101" t="s">
        <v>1539</v>
      </c>
      <c r="K922" s="101" t="s">
        <v>1539</v>
      </c>
      <c r="L922" s="101" t="s">
        <v>1539</v>
      </c>
      <c r="M922" s="101" t="s">
        <v>1539</v>
      </c>
      <c r="N922" s="101">
        <v>0</v>
      </c>
      <c r="O922" s="101" t="s">
        <v>1539</v>
      </c>
      <c r="P922" s="101" t="s">
        <v>1539</v>
      </c>
      <c r="Q922" s="101"/>
      <c r="R922" s="101" t="s">
        <v>1539</v>
      </c>
      <c r="S922" s="101" t="s">
        <v>1539</v>
      </c>
      <c r="T922" s="101" t="s">
        <v>1539</v>
      </c>
      <c r="U922" s="101" t="s">
        <v>1539</v>
      </c>
      <c r="V922" s="101" t="s">
        <v>1539</v>
      </c>
    </row>
    <row r="923" spans="1:22" x14ac:dyDescent="0.25">
      <c r="A923" t="s">
        <v>1094</v>
      </c>
      <c r="B923" s="20" t="str">
        <f>VLOOKUP(A923,'Planning Periods'!$E$2:$N$540,10,FALSE)</f>
        <v>10/15/2013 - 10/15/2021</v>
      </c>
      <c r="C923" s="103">
        <v>2015</v>
      </c>
      <c r="D923" s="103" t="str">
        <f t="shared" si="13"/>
        <v>Industry 2015</v>
      </c>
      <c r="E923" t="s">
        <v>1539</v>
      </c>
      <c r="F923" t="s">
        <v>1539</v>
      </c>
      <c r="G923" t="s">
        <v>1539</v>
      </c>
      <c r="H923" t="s">
        <v>1539</v>
      </c>
      <c r="J923" t="s">
        <v>1539</v>
      </c>
      <c r="K923" t="s">
        <v>1539</v>
      </c>
      <c r="L923" t="s">
        <v>1539</v>
      </c>
      <c r="M923" t="s">
        <v>1539</v>
      </c>
      <c r="O923" t="s">
        <v>1539</v>
      </c>
      <c r="P923" t="s">
        <v>1539</v>
      </c>
      <c r="R923" t="s">
        <v>1539</v>
      </c>
      <c r="S923" t="s">
        <v>1539</v>
      </c>
      <c r="T923" t="s">
        <v>1539</v>
      </c>
      <c r="U923" t="s">
        <v>1539</v>
      </c>
      <c r="V923" t="s">
        <v>1539</v>
      </c>
    </row>
    <row r="924" spans="1:22" x14ac:dyDescent="0.25">
      <c r="A924" t="s">
        <v>1094</v>
      </c>
      <c r="B924" s="20" t="str">
        <f>VLOOKUP(A924,'Planning Periods'!$E$2:$N$540,10,FALSE)</f>
        <v>10/15/2013 - 10/15/2021</v>
      </c>
      <c r="C924" s="103">
        <v>2016</v>
      </c>
      <c r="D924" s="103" t="str">
        <f t="shared" si="13"/>
        <v>Industry 2016</v>
      </c>
      <c r="E924" t="s">
        <v>1539</v>
      </c>
      <c r="F924" t="s">
        <v>1539</v>
      </c>
      <c r="G924" t="s">
        <v>1539</v>
      </c>
      <c r="H924" t="s">
        <v>1539</v>
      </c>
      <c r="J924" t="s">
        <v>1539</v>
      </c>
      <c r="K924" t="s">
        <v>1539</v>
      </c>
      <c r="L924" t="s">
        <v>1539</v>
      </c>
      <c r="M924" t="s">
        <v>1539</v>
      </c>
      <c r="O924" t="s">
        <v>1539</v>
      </c>
      <c r="P924" t="s">
        <v>1539</v>
      </c>
      <c r="R924" t="s">
        <v>1539</v>
      </c>
      <c r="S924" t="s">
        <v>1539</v>
      </c>
      <c r="T924" t="s">
        <v>1539</v>
      </c>
      <c r="U924" t="s">
        <v>1539</v>
      </c>
      <c r="V924" t="s">
        <v>1539</v>
      </c>
    </row>
    <row r="925" spans="1:22" x14ac:dyDescent="0.25">
      <c r="A925" t="s">
        <v>1094</v>
      </c>
      <c r="B925" s="20" t="str">
        <f>VLOOKUP(A925,'Planning Periods'!$E$2:$N$540,10,FALSE)</f>
        <v>10/15/2013 - 10/15/2021</v>
      </c>
      <c r="C925" s="103">
        <v>2017</v>
      </c>
      <c r="D925" s="103"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25">
      <c r="A926" s="104" t="s">
        <v>1093</v>
      </c>
      <c r="B926" s="20"/>
      <c r="C926" s="103">
        <v>2013</v>
      </c>
      <c r="D926" s="103"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25">
      <c r="A927" s="104" t="s">
        <v>1093</v>
      </c>
      <c r="B927" s="20" t="str">
        <f>VLOOKUP(A927,'Planning Periods'!$E$2:$N$540,10,FALSE)</f>
        <v>10/15/2013 - 10/15/2021</v>
      </c>
      <c r="C927" s="103">
        <v>2014</v>
      </c>
      <c r="D927" s="103" t="str">
        <f t="shared" si="13"/>
        <v>Inglewood 2014</v>
      </c>
      <c r="E927" s="103">
        <v>250</v>
      </c>
      <c r="F927" s="101">
        <v>0</v>
      </c>
      <c r="G927" s="103">
        <v>0</v>
      </c>
      <c r="H927" s="103">
        <v>0</v>
      </c>
      <c r="I927" s="102"/>
      <c r="J927" s="103">
        <v>150</v>
      </c>
      <c r="K927" s="101">
        <v>0</v>
      </c>
      <c r="L927" s="103">
        <v>0</v>
      </c>
      <c r="M927" s="103">
        <v>0</v>
      </c>
      <c r="N927" s="102"/>
      <c r="O927" s="103">
        <v>167</v>
      </c>
      <c r="P927" s="103">
        <v>0</v>
      </c>
      <c r="Q927" s="102"/>
      <c r="R927" s="103">
        <v>446</v>
      </c>
      <c r="S927" s="103">
        <v>3</v>
      </c>
      <c r="T927" s="102">
        <v>0</v>
      </c>
      <c r="U927" s="103">
        <v>1013</v>
      </c>
      <c r="V927" s="103">
        <v>3</v>
      </c>
    </row>
    <row r="928" spans="1:22" x14ac:dyDescent="0.25">
      <c r="A928" s="104" t="s">
        <v>1093</v>
      </c>
      <c r="B928" s="20" t="str">
        <f>VLOOKUP(A928,'Planning Periods'!$E$2:$N$540,10,FALSE)</f>
        <v>10/15/2013 - 10/15/2021</v>
      </c>
      <c r="C928" s="103">
        <v>2015</v>
      </c>
      <c r="D928" s="103" t="str">
        <f t="shared" si="13"/>
        <v>Inglewood 2015</v>
      </c>
      <c r="E928" s="103">
        <v>250</v>
      </c>
      <c r="F928" s="101">
        <v>0</v>
      </c>
      <c r="G928" s="103">
        <v>0</v>
      </c>
      <c r="H928" s="103">
        <v>0</v>
      </c>
      <c r="I928" s="102"/>
      <c r="J928" s="103">
        <v>150</v>
      </c>
      <c r="K928" s="101">
        <v>0</v>
      </c>
      <c r="L928" s="103">
        <v>0</v>
      </c>
      <c r="M928" s="103">
        <v>0</v>
      </c>
      <c r="N928" s="102"/>
      <c r="O928" s="103">
        <v>167</v>
      </c>
      <c r="P928" s="103">
        <v>0</v>
      </c>
      <c r="Q928" s="102"/>
      <c r="R928" s="103">
        <v>446</v>
      </c>
      <c r="S928" s="103">
        <v>5</v>
      </c>
      <c r="T928" s="102">
        <v>0</v>
      </c>
      <c r="U928" s="103">
        <v>1013</v>
      </c>
      <c r="V928" s="103">
        <v>5</v>
      </c>
    </row>
    <row r="929" spans="1:22" x14ac:dyDescent="0.25">
      <c r="A929" s="104" t="s">
        <v>1093</v>
      </c>
      <c r="B929" s="20" t="str">
        <f>VLOOKUP(A929,'Planning Periods'!$E$2:$N$540,10,FALSE)</f>
        <v>10/15/2013 - 10/15/2021</v>
      </c>
      <c r="C929" s="103">
        <v>2016</v>
      </c>
      <c r="D929" s="103" t="str">
        <f t="shared" si="13"/>
        <v>Inglewood 2016</v>
      </c>
      <c r="E929" s="103">
        <v>250</v>
      </c>
      <c r="F929" s="101">
        <v>0</v>
      </c>
      <c r="G929" s="103">
        <v>0</v>
      </c>
      <c r="H929" s="103">
        <v>0</v>
      </c>
      <c r="I929" s="102"/>
      <c r="J929" s="103">
        <v>150</v>
      </c>
      <c r="K929" s="101">
        <v>0</v>
      </c>
      <c r="L929" s="103">
        <v>0</v>
      </c>
      <c r="M929" s="103">
        <v>0</v>
      </c>
      <c r="N929" s="102"/>
      <c r="O929" s="103">
        <v>167</v>
      </c>
      <c r="P929" s="103">
        <v>0</v>
      </c>
      <c r="Q929" s="102"/>
      <c r="R929" s="103">
        <v>446</v>
      </c>
      <c r="S929" s="103">
        <v>12</v>
      </c>
      <c r="T929" s="102">
        <v>0</v>
      </c>
      <c r="U929" s="103">
        <v>1013</v>
      </c>
      <c r="V929" s="103">
        <v>12</v>
      </c>
    </row>
    <row r="930" spans="1:22" x14ac:dyDescent="0.25">
      <c r="A930" s="104" t="s">
        <v>1093</v>
      </c>
      <c r="B930" s="20" t="str">
        <f>VLOOKUP(A930,'Planning Periods'!$E$2:$N$540,10,FALSE)</f>
        <v>10/15/2013 - 10/15/2021</v>
      </c>
      <c r="C930" s="103">
        <v>2017</v>
      </c>
      <c r="D930" s="103" t="str">
        <f t="shared" si="13"/>
        <v>Inglewood 2017</v>
      </c>
      <c r="E930" s="103">
        <v>250</v>
      </c>
      <c r="F930" s="101">
        <v>39</v>
      </c>
      <c r="G930" s="103">
        <v>39</v>
      </c>
      <c r="H930" s="103">
        <v>0</v>
      </c>
      <c r="I930" s="102"/>
      <c r="J930" s="103">
        <v>150</v>
      </c>
      <c r="K930" s="101">
        <v>1</v>
      </c>
      <c r="L930" s="103">
        <v>1</v>
      </c>
      <c r="M930" s="103">
        <v>0</v>
      </c>
      <c r="N930" s="102"/>
      <c r="O930" s="103">
        <v>167</v>
      </c>
      <c r="P930" s="103">
        <v>0</v>
      </c>
      <c r="Q930" s="102"/>
      <c r="R930" s="103">
        <v>446</v>
      </c>
      <c r="S930" s="103">
        <v>13</v>
      </c>
      <c r="T930" s="102">
        <v>0</v>
      </c>
      <c r="U930" s="103">
        <v>1013</v>
      </c>
      <c r="V930" s="103">
        <v>53</v>
      </c>
    </row>
    <row r="931" spans="1:22" x14ac:dyDescent="0.25">
      <c r="A931" s="104" t="s">
        <v>1152</v>
      </c>
      <c r="B931" s="20" t="str">
        <f>VLOOKUP(A931,'Planning Periods'!$E$2:$N$540,10,FALSE)</f>
        <v>06/30/2014 - 06/30/2019</v>
      </c>
      <c r="C931" s="103">
        <v>2014</v>
      </c>
      <c r="D931" s="103" t="str">
        <f t="shared" si="13"/>
        <v>Inyo County - Unincorporated 2014</v>
      </c>
      <c r="E931" s="103">
        <v>35</v>
      </c>
      <c r="F931" s="101">
        <v>0</v>
      </c>
      <c r="G931" s="103">
        <v>0</v>
      </c>
      <c r="H931" s="103">
        <v>0</v>
      </c>
      <c r="I931" s="102"/>
      <c r="J931" s="103">
        <v>25</v>
      </c>
      <c r="K931" s="101">
        <v>0</v>
      </c>
      <c r="L931" s="103">
        <v>0</v>
      </c>
      <c r="M931" s="103">
        <v>0</v>
      </c>
      <c r="N931" s="102"/>
      <c r="O931" s="103">
        <v>28</v>
      </c>
      <c r="P931" s="103">
        <v>0</v>
      </c>
      <c r="Q931" s="102"/>
      <c r="R931" s="103">
        <v>72</v>
      </c>
      <c r="S931" s="103">
        <v>3</v>
      </c>
      <c r="T931" s="102">
        <v>0</v>
      </c>
      <c r="U931" s="103">
        <v>160</v>
      </c>
      <c r="V931" s="103">
        <v>3</v>
      </c>
    </row>
    <row r="932" spans="1:22" x14ac:dyDescent="0.25">
      <c r="A932" s="104" t="s">
        <v>1152</v>
      </c>
      <c r="B932" s="20" t="str">
        <f>VLOOKUP(A932,'Planning Periods'!$E$2:$N$540,10,FALSE)</f>
        <v>06/30/2014 - 06/30/2019</v>
      </c>
      <c r="C932" s="103">
        <v>2015</v>
      </c>
      <c r="D932" s="103" t="str">
        <f t="shared" si="13"/>
        <v>Inyo County - Unincorporated 2015</v>
      </c>
      <c r="E932" s="103">
        <v>35</v>
      </c>
      <c r="F932" s="101">
        <v>0</v>
      </c>
      <c r="G932" s="103">
        <v>0</v>
      </c>
      <c r="H932" s="103">
        <v>0</v>
      </c>
      <c r="I932" s="102"/>
      <c r="J932" s="103">
        <v>25</v>
      </c>
      <c r="K932" s="101">
        <v>0</v>
      </c>
      <c r="L932" s="103">
        <v>0</v>
      </c>
      <c r="M932" s="103">
        <v>0</v>
      </c>
      <c r="N932" s="102"/>
      <c r="O932" s="103">
        <v>28</v>
      </c>
      <c r="P932" s="103">
        <v>0</v>
      </c>
      <c r="Q932" s="102"/>
      <c r="R932" s="103">
        <v>72</v>
      </c>
      <c r="S932" s="103">
        <v>2</v>
      </c>
      <c r="T932" s="102">
        <v>0</v>
      </c>
      <c r="U932" s="103">
        <v>160</v>
      </c>
      <c r="V932" s="103">
        <v>2</v>
      </c>
    </row>
    <row r="933" spans="1:22" x14ac:dyDescent="0.25">
      <c r="A933" s="104" t="s">
        <v>1152</v>
      </c>
      <c r="B933" s="20" t="str">
        <f>VLOOKUP(A933,'Planning Periods'!$E$2:$N$540,10,FALSE)</f>
        <v>06/30/2014 - 06/30/2019</v>
      </c>
      <c r="C933" s="103">
        <v>2016</v>
      </c>
      <c r="D933" s="103" t="str">
        <f t="shared" si="13"/>
        <v>Inyo County - Unincorporated 2016</v>
      </c>
      <c r="E933" s="103">
        <v>35</v>
      </c>
      <c r="F933" s="101">
        <v>0</v>
      </c>
      <c r="G933" s="103">
        <v>0</v>
      </c>
      <c r="H933" s="103">
        <v>0</v>
      </c>
      <c r="I933" s="102"/>
      <c r="J933" s="103">
        <v>25</v>
      </c>
      <c r="K933" s="101">
        <v>0</v>
      </c>
      <c r="L933" s="103">
        <v>0</v>
      </c>
      <c r="M933" s="103">
        <v>0</v>
      </c>
      <c r="N933" s="102"/>
      <c r="O933" s="103">
        <v>28</v>
      </c>
      <c r="P933" s="103">
        <v>0</v>
      </c>
      <c r="Q933" s="102"/>
      <c r="R933" s="103">
        <v>72</v>
      </c>
      <c r="S933" s="103">
        <v>9</v>
      </c>
      <c r="T933" s="102">
        <v>0</v>
      </c>
      <c r="U933" s="103">
        <v>160</v>
      </c>
      <c r="V933" s="103">
        <v>9</v>
      </c>
    </row>
    <row r="934" spans="1:22" x14ac:dyDescent="0.25">
      <c r="A934" s="104" t="s">
        <v>1152</v>
      </c>
      <c r="B934" s="20" t="str">
        <f>VLOOKUP(A934,'Planning Periods'!$E$2:$N$540,10,FALSE)</f>
        <v>06/30/2014 - 06/30/2019</v>
      </c>
      <c r="C934" s="103">
        <v>2017</v>
      </c>
      <c r="D934" s="103" t="str">
        <f t="shared" si="13"/>
        <v>Inyo County - Unincorporated 2017</v>
      </c>
      <c r="E934" s="103">
        <v>35</v>
      </c>
      <c r="F934" s="101">
        <v>0</v>
      </c>
      <c r="G934" s="103">
        <v>0</v>
      </c>
      <c r="H934" s="103">
        <v>0</v>
      </c>
      <c r="I934" s="102"/>
      <c r="J934" s="103">
        <v>25</v>
      </c>
      <c r="K934" s="101">
        <v>0</v>
      </c>
      <c r="L934" s="103">
        <v>0</v>
      </c>
      <c r="M934" s="103">
        <v>0</v>
      </c>
      <c r="N934" s="102"/>
      <c r="O934" s="103">
        <v>28</v>
      </c>
      <c r="P934" s="103">
        <v>0</v>
      </c>
      <c r="Q934" s="102"/>
      <c r="R934" s="103">
        <v>72</v>
      </c>
      <c r="S934" s="103">
        <v>7</v>
      </c>
      <c r="T934" s="102">
        <v>0</v>
      </c>
      <c r="U934" s="103">
        <v>160</v>
      </c>
      <c r="V934" s="103">
        <v>7</v>
      </c>
    </row>
    <row r="935" spans="1:22" x14ac:dyDescent="0.25">
      <c r="A935" t="s">
        <v>1223</v>
      </c>
      <c r="B935" s="20" t="str">
        <f>VLOOKUP(A935,'Planning Periods'!$E$2:$N$540,10,FALSE)</f>
        <v>06/30/2014 - 06/30/2019</v>
      </c>
      <c r="C935" s="103">
        <v>2014</v>
      </c>
      <c r="D935" s="103" t="str">
        <f t="shared" si="13"/>
        <v>Ione 2014</v>
      </c>
      <c r="E935" s="101" t="s">
        <v>1539</v>
      </c>
      <c r="F935" s="101" t="s">
        <v>1539</v>
      </c>
      <c r="G935" s="101" t="s">
        <v>1539</v>
      </c>
      <c r="H935" s="101" t="s">
        <v>1539</v>
      </c>
      <c r="I935" s="101">
        <v>0</v>
      </c>
      <c r="J935" s="101" t="s">
        <v>1539</v>
      </c>
      <c r="K935" s="101" t="s">
        <v>1539</v>
      </c>
      <c r="L935" s="101" t="s">
        <v>1539</v>
      </c>
      <c r="M935" s="101" t="s">
        <v>1539</v>
      </c>
      <c r="N935" s="101">
        <v>0</v>
      </c>
      <c r="O935" s="101" t="s">
        <v>1539</v>
      </c>
      <c r="P935" s="101" t="s">
        <v>1539</v>
      </c>
      <c r="Q935" s="101"/>
      <c r="R935" s="101" t="s">
        <v>1539</v>
      </c>
      <c r="S935" s="101" t="s">
        <v>1539</v>
      </c>
      <c r="T935" s="101" t="s">
        <v>1539</v>
      </c>
      <c r="U935" s="101" t="s">
        <v>1539</v>
      </c>
      <c r="V935" s="101" t="s">
        <v>1539</v>
      </c>
    </row>
    <row r="936" spans="1:22" x14ac:dyDescent="0.25">
      <c r="A936" t="s">
        <v>1223</v>
      </c>
      <c r="B936" s="20" t="str">
        <f>VLOOKUP(A936,'Planning Periods'!$E$2:$N$540,10,FALSE)</f>
        <v>06/30/2014 - 06/30/2019</v>
      </c>
      <c r="C936" s="103">
        <v>2015</v>
      </c>
      <c r="D936" s="103" t="str">
        <f t="shared" si="13"/>
        <v>Ione 2015</v>
      </c>
      <c r="E936" t="s">
        <v>1539</v>
      </c>
      <c r="F936" t="s">
        <v>1539</v>
      </c>
      <c r="G936" t="s">
        <v>1539</v>
      </c>
      <c r="H936" t="s">
        <v>1539</v>
      </c>
      <c r="J936" t="s">
        <v>1539</v>
      </c>
      <c r="K936" t="s">
        <v>1539</v>
      </c>
      <c r="L936" t="s">
        <v>1539</v>
      </c>
      <c r="M936" t="s">
        <v>1539</v>
      </c>
      <c r="O936" t="s">
        <v>1539</v>
      </c>
      <c r="P936" t="s">
        <v>1539</v>
      </c>
      <c r="R936" t="s">
        <v>1539</v>
      </c>
      <c r="S936" t="s">
        <v>1539</v>
      </c>
      <c r="T936" t="s">
        <v>1539</v>
      </c>
      <c r="U936" t="s">
        <v>1539</v>
      </c>
      <c r="V936" t="s">
        <v>1539</v>
      </c>
    </row>
    <row r="937" spans="1:22" x14ac:dyDescent="0.25">
      <c r="A937" t="s">
        <v>1223</v>
      </c>
      <c r="B937" s="20" t="str">
        <f>VLOOKUP(A937,'Planning Periods'!$E$2:$N$540,10,FALSE)</f>
        <v>06/30/2014 - 06/30/2019</v>
      </c>
      <c r="C937" s="103">
        <v>2016</v>
      </c>
      <c r="D937" s="103"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25">
      <c r="A938" t="s">
        <v>1223</v>
      </c>
      <c r="B938" s="20" t="str">
        <f>VLOOKUP(A938,'Planning Periods'!$E$2:$N$540,10,FALSE)</f>
        <v>06/30/2014 - 06/30/2019</v>
      </c>
      <c r="C938" s="103">
        <v>2017</v>
      </c>
      <c r="D938" s="103"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25">
      <c r="A939" s="104" t="s">
        <v>987</v>
      </c>
      <c r="B939" s="20"/>
      <c r="C939" s="103">
        <v>2013</v>
      </c>
      <c r="D939" s="103" t="str">
        <f t="shared" si="13"/>
        <v>Irvine 2013</v>
      </c>
      <c r="E939" t="s">
        <v>1539</v>
      </c>
      <c r="F939" t="s">
        <v>1539</v>
      </c>
      <c r="G939" t="s">
        <v>1539</v>
      </c>
      <c r="H939" t="s">
        <v>1539</v>
      </c>
      <c r="J939" t="s">
        <v>1539</v>
      </c>
      <c r="K939" t="s">
        <v>1539</v>
      </c>
      <c r="L939" t="s">
        <v>1539</v>
      </c>
      <c r="M939" t="s">
        <v>1539</v>
      </c>
      <c r="O939" t="s">
        <v>1539</v>
      </c>
      <c r="P939" t="s">
        <v>1539</v>
      </c>
      <c r="R939" t="s">
        <v>1539</v>
      </c>
      <c r="S939" t="s">
        <v>1539</v>
      </c>
      <c r="T939" t="s">
        <v>1539</v>
      </c>
      <c r="U939" t="s">
        <v>1539</v>
      </c>
      <c r="V939" t="s">
        <v>1539</v>
      </c>
    </row>
    <row r="940" spans="1:22" x14ac:dyDescent="0.25">
      <c r="A940" s="104" t="s">
        <v>987</v>
      </c>
      <c r="B940" s="20" t="str">
        <f>VLOOKUP(A940,'Planning Periods'!$E$2:$N$540,10,FALSE)</f>
        <v>10/15/2013 - 10/15/2021</v>
      </c>
      <c r="C940" s="103">
        <v>2014</v>
      </c>
      <c r="D940" s="103" t="str">
        <f t="shared" si="13"/>
        <v>Irvine 2014</v>
      </c>
      <c r="E940" s="103">
        <v>2817</v>
      </c>
      <c r="F940" s="101">
        <v>137</v>
      </c>
      <c r="G940" s="103">
        <v>137</v>
      </c>
      <c r="H940" s="103">
        <v>0</v>
      </c>
      <c r="I940" s="102"/>
      <c r="J940" s="103">
        <v>2034</v>
      </c>
      <c r="K940" s="101">
        <v>0</v>
      </c>
      <c r="L940" s="103">
        <v>0</v>
      </c>
      <c r="M940" s="103">
        <v>0</v>
      </c>
      <c r="N940" s="102"/>
      <c r="O940" s="103">
        <v>2239</v>
      </c>
      <c r="P940" s="103">
        <v>1702</v>
      </c>
      <c r="Q940" s="102"/>
      <c r="R940" s="103">
        <v>5059</v>
      </c>
      <c r="S940" s="103">
        <v>1654</v>
      </c>
      <c r="T940" s="102">
        <v>0</v>
      </c>
      <c r="U940" s="103">
        <v>12149</v>
      </c>
      <c r="V940" s="103">
        <v>3493</v>
      </c>
    </row>
    <row r="941" spans="1:22" x14ac:dyDescent="0.25">
      <c r="A941" s="104" t="s">
        <v>987</v>
      </c>
      <c r="B941" s="20" t="str">
        <f>VLOOKUP(A941,'Planning Periods'!$E$2:$N$540,10,FALSE)</f>
        <v>10/15/2013 - 10/15/2021</v>
      </c>
      <c r="C941" s="103">
        <v>2015</v>
      </c>
      <c r="D941" s="103" t="str">
        <f t="shared" si="13"/>
        <v>Irvine 2015</v>
      </c>
      <c r="E941" s="103">
        <v>2817</v>
      </c>
      <c r="F941" s="101">
        <v>22</v>
      </c>
      <c r="G941" s="103">
        <v>22</v>
      </c>
      <c r="H941" s="103">
        <v>0</v>
      </c>
      <c r="I941" s="102"/>
      <c r="J941" s="103">
        <v>2034</v>
      </c>
      <c r="K941" s="101">
        <v>1</v>
      </c>
      <c r="L941" s="103">
        <v>1</v>
      </c>
      <c r="M941" s="103">
        <v>0</v>
      </c>
      <c r="N941" s="102"/>
      <c r="O941" s="103">
        <v>2239</v>
      </c>
      <c r="P941" s="103">
        <v>4531</v>
      </c>
      <c r="Q941" s="102"/>
      <c r="R941" s="103">
        <v>5059</v>
      </c>
      <c r="S941" s="103">
        <v>1645</v>
      </c>
      <c r="T941" s="102">
        <v>0</v>
      </c>
      <c r="U941" s="103">
        <v>12149</v>
      </c>
      <c r="V941" s="103">
        <v>6199</v>
      </c>
    </row>
    <row r="942" spans="1:22" x14ac:dyDescent="0.25">
      <c r="A942" s="104" t="s">
        <v>987</v>
      </c>
      <c r="B942" s="20" t="str">
        <f>VLOOKUP(A942,'Planning Periods'!$E$2:$N$540,10,FALSE)</f>
        <v>10/15/2013 - 10/15/2021</v>
      </c>
      <c r="C942" s="103">
        <v>2016</v>
      </c>
      <c r="D942" s="103" t="str">
        <f t="shared" si="13"/>
        <v>Irvine 2016</v>
      </c>
      <c r="E942" s="103">
        <v>2817</v>
      </c>
      <c r="F942" s="101">
        <v>724</v>
      </c>
      <c r="G942" s="103">
        <v>724</v>
      </c>
      <c r="H942" s="103">
        <v>0</v>
      </c>
      <c r="I942" s="102"/>
      <c r="J942" s="103">
        <v>2034</v>
      </c>
      <c r="K942" s="101">
        <v>2</v>
      </c>
      <c r="L942" s="103">
        <v>2</v>
      </c>
      <c r="M942" s="103">
        <v>0</v>
      </c>
      <c r="N942" s="102"/>
      <c r="O942" s="103">
        <v>2239</v>
      </c>
      <c r="P942" s="103">
        <v>4582</v>
      </c>
      <c r="Q942" s="102"/>
      <c r="R942" s="103">
        <v>5059</v>
      </c>
      <c r="S942" s="103">
        <v>2987</v>
      </c>
      <c r="T942" s="102">
        <v>0</v>
      </c>
      <c r="U942" s="103">
        <v>12149</v>
      </c>
      <c r="V942" s="103">
        <v>8295</v>
      </c>
    </row>
    <row r="943" spans="1:22" x14ac:dyDescent="0.25">
      <c r="A943" s="104" t="s">
        <v>987</v>
      </c>
      <c r="B943" s="20" t="str">
        <f>VLOOKUP(A943,'Planning Periods'!$E$2:$N$540,10,FALSE)</f>
        <v>10/15/2013 - 10/15/2021</v>
      </c>
      <c r="C943" s="103">
        <v>2017</v>
      </c>
      <c r="D943" s="103" t="str">
        <f t="shared" si="13"/>
        <v>Irvine 2017</v>
      </c>
      <c r="E943" s="103">
        <v>2817</v>
      </c>
      <c r="F943" s="101">
        <v>24</v>
      </c>
      <c r="G943" s="103">
        <v>24</v>
      </c>
      <c r="H943" s="103">
        <v>0</v>
      </c>
      <c r="I943" s="102"/>
      <c r="J943" s="103">
        <v>2034</v>
      </c>
      <c r="K943" s="101">
        <v>0</v>
      </c>
      <c r="L943" s="103">
        <v>0</v>
      </c>
      <c r="M943" s="103">
        <v>0</v>
      </c>
      <c r="N943" s="102"/>
      <c r="O943" s="103">
        <v>2239</v>
      </c>
      <c r="P943" s="103">
        <v>2158</v>
      </c>
      <c r="Q943" s="102"/>
      <c r="R943" s="103">
        <v>5059</v>
      </c>
      <c r="S943" s="103">
        <v>2396</v>
      </c>
      <c r="T943" s="102">
        <v>0</v>
      </c>
      <c r="U943" s="103">
        <v>12149</v>
      </c>
      <c r="V943" s="103">
        <v>4578</v>
      </c>
    </row>
    <row r="944" spans="1:22" x14ac:dyDescent="0.25">
      <c r="A944" s="104" t="s">
        <v>1092</v>
      </c>
      <c r="B944" s="20"/>
      <c r="C944" s="103">
        <v>2013</v>
      </c>
      <c r="D944" s="103" t="str">
        <f t="shared" si="13"/>
        <v>Irwindale 2013</v>
      </c>
      <c r="E944" s="103" t="s">
        <v>1539</v>
      </c>
      <c r="F944" s="101" t="s">
        <v>1539</v>
      </c>
      <c r="G944" s="103" t="s">
        <v>1539</v>
      </c>
      <c r="H944" s="103" t="s">
        <v>1539</v>
      </c>
      <c r="I944" s="102"/>
      <c r="J944" s="103" t="s">
        <v>1539</v>
      </c>
      <c r="K944" s="101" t="s">
        <v>1539</v>
      </c>
      <c r="L944" s="103" t="s">
        <v>1539</v>
      </c>
      <c r="M944" s="103" t="s">
        <v>1539</v>
      </c>
      <c r="N944" s="102"/>
      <c r="O944" s="103" t="s">
        <v>1539</v>
      </c>
      <c r="P944" s="103" t="s">
        <v>1539</v>
      </c>
      <c r="Q944" s="102"/>
      <c r="R944" s="103" t="s">
        <v>1539</v>
      </c>
      <c r="S944" s="103" t="s">
        <v>1539</v>
      </c>
      <c r="T944" s="102" t="s">
        <v>1539</v>
      </c>
      <c r="U944" s="103" t="s">
        <v>1539</v>
      </c>
      <c r="V944" s="103" t="s">
        <v>1539</v>
      </c>
    </row>
    <row r="945" spans="1:22" x14ac:dyDescent="0.25">
      <c r="A945" s="104" t="s">
        <v>1092</v>
      </c>
      <c r="B945" s="20" t="str">
        <f>VLOOKUP(A945,'Planning Periods'!$E$2:$N$540,10,FALSE)</f>
        <v>10/15/2013 - 10/15/2021</v>
      </c>
      <c r="C945" s="103">
        <v>2014</v>
      </c>
      <c r="D945" s="103" t="str">
        <f t="shared" si="13"/>
        <v>Irwindale 2014</v>
      </c>
      <c r="E945" s="103" t="s">
        <v>1539</v>
      </c>
      <c r="F945" s="101" t="s">
        <v>1539</v>
      </c>
      <c r="G945" s="103" t="s">
        <v>1539</v>
      </c>
      <c r="H945" s="103" t="s">
        <v>1539</v>
      </c>
      <c r="I945" s="102"/>
      <c r="J945" s="103" t="s">
        <v>1539</v>
      </c>
      <c r="K945" s="101" t="s">
        <v>1539</v>
      </c>
      <c r="L945" s="103" t="s">
        <v>1539</v>
      </c>
      <c r="M945" s="103" t="s">
        <v>1539</v>
      </c>
      <c r="N945" s="102"/>
      <c r="O945" s="103" t="s">
        <v>1539</v>
      </c>
      <c r="P945" s="103" t="s">
        <v>1539</v>
      </c>
      <c r="Q945" s="102"/>
      <c r="R945" s="103" t="s">
        <v>1539</v>
      </c>
      <c r="S945" s="103" t="s">
        <v>1539</v>
      </c>
      <c r="T945" s="102" t="s">
        <v>1539</v>
      </c>
      <c r="U945" s="103" t="s">
        <v>1539</v>
      </c>
      <c r="V945" s="103" t="s">
        <v>1539</v>
      </c>
    </row>
    <row r="946" spans="1:22" x14ac:dyDescent="0.25">
      <c r="A946" s="104" t="s">
        <v>1092</v>
      </c>
      <c r="B946" s="20" t="str">
        <f>VLOOKUP(A946,'Planning Periods'!$E$2:$N$540,10,FALSE)</f>
        <v>10/15/2013 - 10/15/2021</v>
      </c>
      <c r="C946" s="103">
        <v>2015</v>
      </c>
      <c r="D946" s="103" t="str">
        <f t="shared" si="13"/>
        <v>Irwindale 2015</v>
      </c>
      <c r="E946" s="103" t="s">
        <v>1539</v>
      </c>
      <c r="F946" s="101" t="s">
        <v>1539</v>
      </c>
      <c r="G946" s="103" t="s">
        <v>1539</v>
      </c>
      <c r="H946" s="103" t="s">
        <v>1539</v>
      </c>
      <c r="I946" s="102"/>
      <c r="J946" s="103" t="s">
        <v>1539</v>
      </c>
      <c r="K946" s="101" t="s">
        <v>1539</v>
      </c>
      <c r="L946" s="103" t="s">
        <v>1539</v>
      </c>
      <c r="M946" s="103" t="s">
        <v>1539</v>
      </c>
      <c r="N946" s="102"/>
      <c r="O946" s="103" t="s">
        <v>1539</v>
      </c>
      <c r="P946" s="103" t="s">
        <v>1539</v>
      </c>
      <c r="Q946" s="102"/>
      <c r="R946" s="103" t="s">
        <v>1539</v>
      </c>
      <c r="S946" s="103" t="s">
        <v>1539</v>
      </c>
      <c r="T946" s="102" t="s">
        <v>1539</v>
      </c>
      <c r="U946" s="103" t="s">
        <v>1539</v>
      </c>
      <c r="V946" s="103" t="s">
        <v>1539</v>
      </c>
    </row>
    <row r="947" spans="1:22" x14ac:dyDescent="0.25">
      <c r="A947" s="104" t="s">
        <v>1092</v>
      </c>
      <c r="B947" s="20" t="str">
        <f>VLOOKUP(A947,'Planning Periods'!$E$2:$N$540,10,FALSE)</f>
        <v>10/15/2013 - 10/15/2021</v>
      </c>
      <c r="C947" s="103">
        <v>2016</v>
      </c>
      <c r="D947" s="103" t="str">
        <f t="shared" si="13"/>
        <v>Irwindale 2016</v>
      </c>
      <c r="E947" s="103" t="s">
        <v>1539</v>
      </c>
      <c r="F947" s="101" t="s">
        <v>1539</v>
      </c>
      <c r="G947" s="103" t="s">
        <v>1539</v>
      </c>
      <c r="H947" s="103" t="s">
        <v>1539</v>
      </c>
      <c r="I947" s="102"/>
      <c r="J947" s="103" t="s">
        <v>1539</v>
      </c>
      <c r="K947" s="101" t="s">
        <v>1539</v>
      </c>
      <c r="L947" s="103" t="s">
        <v>1539</v>
      </c>
      <c r="M947" s="103" t="s">
        <v>1539</v>
      </c>
      <c r="N947" s="102"/>
      <c r="O947" s="103" t="s">
        <v>1539</v>
      </c>
      <c r="P947" s="103" t="s">
        <v>1539</v>
      </c>
      <c r="Q947" s="102"/>
      <c r="R947" s="103" t="s">
        <v>1539</v>
      </c>
      <c r="S947" s="103" t="s">
        <v>1539</v>
      </c>
      <c r="T947" s="102" t="s">
        <v>1539</v>
      </c>
      <c r="U947" s="103" t="s">
        <v>1539</v>
      </c>
      <c r="V947" s="103" t="s">
        <v>1539</v>
      </c>
    </row>
    <row r="948" spans="1:22" x14ac:dyDescent="0.25">
      <c r="A948" s="104" t="s">
        <v>1092</v>
      </c>
      <c r="B948" s="20" t="str">
        <f>VLOOKUP(A948,'Planning Periods'!$E$2:$N$540,10,FALSE)</f>
        <v>10/15/2013 - 10/15/2021</v>
      </c>
      <c r="C948" s="103">
        <v>2017</v>
      </c>
      <c r="D948" s="103" t="str">
        <f t="shared" ref="D948:D1016" si="14">CONCATENATE(A948," ",C948)</f>
        <v>Irwindale 2017</v>
      </c>
      <c r="E948" s="103">
        <v>4</v>
      </c>
      <c r="F948" s="101">
        <v>3</v>
      </c>
      <c r="G948" s="103">
        <v>3</v>
      </c>
      <c r="H948" s="103">
        <v>0</v>
      </c>
      <c r="I948" s="102"/>
      <c r="J948" s="103">
        <v>2</v>
      </c>
      <c r="K948" s="101">
        <v>2</v>
      </c>
      <c r="L948" s="103">
        <v>2</v>
      </c>
      <c r="M948" s="103">
        <v>0</v>
      </c>
      <c r="N948" s="102"/>
      <c r="O948" s="103">
        <v>2</v>
      </c>
      <c r="P948" s="103">
        <v>4</v>
      </c>
      <c r="Q948" s="102"/>
      <c r="R948" s="103">
        <v>7</v>
      </c>
      <c r="S948" s="103">
        <v>0</v>
      </c>
      <c r="T948" s="102">
        <v>0</v>
      </c>
      <c r="U948" s="103">
        <v>15</v>
      </c>
      <c r="V948" s="103">
        <v>9</v>
      </c>
    </row>
    <row r="949" spans="1:22" x14ac:dyDescent="0.25">
      <c r="A949" t="s">
        <v>928</v>
      </c>
      <c r="B949" s="20" t="str">
        <f>VLOOKUP(A949,'Planning Periods'!$E$2:$N$540,10,FALSE)</f>
        <v>10/31/2013 - 10/31/2021</v>
      </c>
      <c r="C949" s="103">
        <v>2013</v>
      </c>
      <c r="D949" s="103" t="str">
        <f t="shared" si="14"/>
        <v>Isleton 2013</v>
      </c>
      <c r="E949" s="103" t="s">
        <v>1539</v>
      </c>
      <c r="F949" s="101" t="s">
        <v>1539</v>
      </c>
      <c r="G949" s="103" t="s">
        <v>1539</v>
      </c>
      <c r="H949" s="103" t="s">
        <v>1539</v>
      </c>
      <c r="I949" s="102"/>
      <c r="J949" s="103" t="s">
        <v>1539</v>
      </c>
      <c r="K949" s="101" t="s">
        <v>1539</v>
      </c>
      <c r="L949" s="103" t="s">
        <v>1539</v>
      </c>
      <c r="M949" s="103" t="s">
        <v>1539</v>
      </c>
      <c r="N949" s="102"/>
      <c r="O949" s="103" t="s">
        <v>1539</v>
      </c>
      <c r="P949" s="103" t="s">
        <v>1539</v>
      </c>
      <c r="Q949" s="102"/>
      <c r="R949" s="103" t="s">
        <v>1539</v>
      </c>
      <c r="S949" s="103" t="s">
        <v>1539</v>
      </c>
      <c r="T949" s="102" t="s">
        <v>1539</v>
      </c>
      <c r="U949" s="103" t="s">
        <v>1539</v>
      </c>
      <c r="V949" s="103" t="s">
        <v>1539</v>
      </c>
    </row>
    <row r="950" spans="1:22" x14ac:dyDescent="0.25">
      <c r="A950" t="s">
        <v>928</v>
      </c>
      <c r="B950" s="20" t="str">
        <f>VLOOKUP(A950,'Planning Periods'!$E$2:$N$540,10,FALSE)</f>
        <v>10/31/2013 - 10/31/2021</v>
      </c>
      <c r="C950" s="103">
        <v>2014</v>
      </c>
      <c r="D950" s="103" t="str">
        <f t="shared" si="14"/>
        <v>Isleton 2014</v>
      </c>
      <c r="E950" s="101" t="s">
        <v>1539</v>
      </c>
      <c r="F950" s="101" t="s">
        <v>1539</v>
      </c>
      <c r="G950" s="101" t="s">
        <v>1539</v>
      </c>
      <c r="H950" s="101" t="s">
        <v>1539</v>
      </c>
      <c r="I950" s="101">
        <v>0</v>
      </c>
      <c r="J950" s="101" t="s">
        <v>1539</v>
      </c>
      <c r="K950" s="101" t="s">
        <v>1539</v>
      </c>
      <c r="L950" s="101" t="s">
        <v>1539</v>
      </c>
      <c r="M950" s="101" t="s">
        <v>1539</v>
      </c>
      <c r="N950" s="101">
        <v>0</v>
      </c>
      <c r="O950" s="101" t="s">
        <v>1539</v>
      </c>
      <c r="P950" s="101" t="s">
        <v>1539</v>
      </c>
      <c r="Q950" s="101"/>
      <c r="R950" s="101" t="s">
        <v>1539</v>
      </c>
      <c r="S950" s="101" t="s">
        <v>1539</v>
      </c>
      <c r="T950" s="101" t="s">
        <v>1539</v>
      </c>
      <c r="U950" s="101" t="s">
        <v>1539</v>
      </c>
      <c r="V950" s="101" t="s">
        <v>1539</v>
      </c>
    </row>
    <row r="951" spans="1:22" x14ac:dyDescent="0.25">
      <c r="A951" t="s">
        <v>928</v>
      </c>
      <c r="B951" s="20" t="str">
        <f>VLOOKUP(A951,'Planning Periods'!$E$2:$N$540,10,FALSE)</f>
        <v>10/31/2013 - 10/31/2021</v>
      </c>
      <c r="C951" s="103">
        <v>2015</v>
      </c>
      <c r="D951" s="103" t="str">
        <f t="shared" si="14"/>
        <v>Isleton 2015</v>
      </c>
      <c r="E951" t="s">
        <v>1539</v>
      </c>
      <c r="F951" t="s">
        <v>1539</v>
      </c>
      <c r="G951" t="s">
        <v>1539</v>
      </c>
      <c r="H951" t="s">
        <v>1539</v>
      </c>
      <c r="J951" t="s">
        <v>1539</v>
      </c>
      <c r="K951" t="s">
        <v>1539</v>
      </c>
      <c r="L951" t="s">
        <v>1539</v>
      </c>
      <c r="M951" t="s">
        <v>1539</v>
      </c>
      <c r="O951" t="s">
        <v>1539</v>
      </c>
      <c r="P951" t="s">
        <v>1539</v>
      </c>
      <c r="R951" t="s">
        <v>1539</v>
      </c>
      <c r="S951" t="s">
        <v>1539</v>
      </c>
      <c r="T951" t="s">
        <v>1539</v>
      </c>
      <c r="U951" t="s">
        <v>1539</v>
      </c>
      <c r="V951" t="s">
        <v>1539</v>
      </c>
    </row>
    <row r="952" spans="1:22" x14ac:dyDescent="0.25">
      <c r="A952" t="s">
        <v>928</v>
      </c>
      <c r="B952" s="20" t="str">
        <f>VLOOKUP(A952,'Planning Periods'!$E$2:$N$540,10,FALSE)</f>
        <v>10/31/2013 - 10/31/2021</v>
      </c>
      <c r="C952" s="103">
        <v>2016</v>
      </c>
      <c r="D952" s="103" t="str">
        <f t="shared" si="14"/>
        <v>Isleton 2016</v>
      </c>
      <c r="E952" t="s">
        <v>1539</v>
      </c>
      <c r="F952" t="s">
        <v>1539</v>
      </c>
      <c r="G952" t="s">
        <v>1539</v>
      </c>
      <c r="H952" t="s">
        <v>1539</v>
      </c>
      <c r="J952" t="s">
        <v>1539</v>
      </c>
      <c r="K952" t="s">
        <v>1539</v>
      </c>
      <c r="L952" t="s">
        <v>1539</v>
      </c>
      <c r="M952" t="s">
        <v>1539</v>
      </c>
      <c r="O952" t="s">
        <v>1539</v>
      </c>
      <c r="P952" t="s">
        <v>1539</v>
      </c>
      <c r="R952" t="s">
        <v>1539</v>
      </c>
      <c r="S952" t="s">
        <v>1539</v>
      </c>
      <c r="T952" t="s">
        <v>1539</v>
      </c>
      <c r="U952" t="s">
        <v>1539</v>
      </c>
      <c r="V952" t="s">
        <v>1539</v>
      </c>
    </row>
    <row r="953" spans="1:22" x14ac:dyDescent="0.25">
      <c r="A953" t="s">
        <v>928</v>
      </c>
      <c r="B953" s="20" t="str">
        <f>VLOOKUP(A953,'Planning Periods'!$E$2:$N$540,10,FALSE)</f>
        <v>10/31/2013 - 10/31/2021</v>
      </c>
      <c r="C953" s="103">
        <v>2017</v>
      </c>
      <c r="D953" s="103" t="str">
        <f t="shared" si="14"/>
        <v>Isleton 2017</v>
      </c>
      <c r="E953" t="s">
        <v>1539</v>
      </c>
      <c r="F953" t="s">
        <v>1539</v>
      </c>
      <c r="G953" t="s">
        <v>1539</v>
      </c>
      <c r="H953" t="s">
        <v>1539</v>
      </c>
      <c r="J953" t="s">
        <v>1539</v>
      </c>
      <c r="K953" t="s">
        <v>1539</v>
      </c>
      <c r="L953" t="s">
        <v>1539</v>
      </c>
      <c r="M953" t="s">
        <v>1539</v>
      </c>
      <c r="O953" t="s">
        <v>1539</v>
      </c>
      <c r="P953" t="s">
        <v>1539</v>
      </c>
      <c r="R953" t="s">
        <v>1539</v>
      </c>
      <c r="S953" t="s">
        <v>1539</v>
      </c>
      <c r="T953" t="s">
        <v>1539</v>
      </c>
      <c r="U953" t="s">
        <v>1539</v>
      </c>
      <c r="V953" t="s">
        <v>1539</v>
      </c>
    </row>
    <row r="954" spans="1:22" x14ac:dyDescent="0.25">
      <c r="A954" s="104" t="s">
        <v>1222</v>
      </c>
      <c r="B954" s="20" t="str">
        <f>VLOOKUP(A954,'Planning Periods'!$E$2:$N$540,10,FALSE)</f>
        <v>06/30/2014 - 06/30/2019</v>
      </c>
      <c r="C954" s="103">
        <v>2014</v>
      </c>
      <c r="D954" s="103" t="str">
        <f t="shared" si="14"/>
        <v>Jackson 2014</v>
      </c>
      <c r="E954" s="103">
        <v>4</v>
      </c>
      <c r="F954" s="101">
        <v>0</v>
      </c>
      <c r="G954" s="103">
        <v>0</v>
      </c>
      <c r="H954" s="103">
        <v>0</v>
      </c>
      <c r="I954" s="102"/>
      <c r="J954" s="103">
        <v>3</v>
      </c>
      <c r="K954" s="101">
        <v>0</v>
      </c>
      <c r="L954" s="103">
        <v>0</v>
      </c>
      <c r="M954" s="103">
        <v>0</v>
      </c>
      <c r="N954" s="102"/>
      <c r="O954" s="103">
        <v>4</v>
      </c>
      <c r="P954" s="103">
        <v>1</v>
      </c>
      <c r="Q954" s="102"/>
      <c r="R954" s="103">
        <v>8</v>
      </c>
      <c r="S954" s="103">
        <v>0</v>
      </c>
      <c r="T954" s="102">
        <v>0</v>
      </c>
      <c r="U954" s="103">
        <v>19</v>
      </c>
      <c r="V954" s="103">
        <v>1</v>
      </c>
    </row>
    <row r="955" spans="1:22" x14ac:dyDescent="0.25">
      <c r="A955" s="104" t="s">
        <v>1222</v>
      </c>
      <c r="B955" s="20" t="str">
        <f>VLOOKUP(A955,'Planning Periods'!$E$2:$N$540,10,FALSE)</f>
        <v>06/30/2014 - 06/30/2019</v>
      </c>
      <c r="C955" s="103">
        <v>2015</v>
      </c>
      <c r="D955" s="103" t="str">
        <f t="shared" si="14"/>
        <v>Jackson 2015</v>
      </c>
      <c r="E955" s="103">
        <v>4</v>
      </c>
      <c r="F955" s="101">
        <v>0</v>
      </c>
      <c r="G955" s="103">
        <v>0</v>
      </c>
      <c r="H955" s="103">
        <v>0</v>
      </c>
      <c r="I955" s="102"/>
      <c r="J955" s="103">
        <v>3</v>
      </c>
      <c r="K955" s="101">
        <v>0</v>
      </c>
      <c r="L955" s="103">
        <v>0</v>
      </c>
      <c r="M955" s="103">
        <v>0</v>
      </c>
      <c r="N955" s="102"/>
      <c r="O955" s="103">
        <v>4</v>
      </c>
      <c r="P955" s="103">
        <v>11</v>
      </c>
      <c r="Q955" s="102"/>
      <c r="R955" s="103">
        <v>8</v>
      </c>
      <c r="S955" s="103">
        <v>0</v>
      </c>
      <c r="T955" s="102">
        <v>0</v>
      </c>
      <c r="U955" s="103">
        <v>19</v>
      </c>
      <c r="V955" s="103">
        <v>11</v>
      </c>
    </row>
    <row r="956" spans="1:22" x14ac:dyDescent="0.25">
      <c r="A956" s="104" t="s">
        <v>1222</v>
      </c>
      <c r="B956" s="20" t="str">
        <f>VLOOKUP(A956,'Planning Periods'!$E$2:$N$540,10,FALSE)</f>
        <v>06/30/2014 - 06/30/2019</v>
      </c>
      <c r="C956" s="103">
        <v>2016</v>
      </c>
      <c r="D956" s="103" t="str">
        <f t="shared" si="14"/>
        <v>Jackson 2016</v>
      </c>
      <c r="E956" s="103">
        <v>4</v>
      </c>
      <c r="F956" s="101">
        <v>0</v>
      </c>
      <c r="G956" s="103">
        <v>0</v>
      </c>
      <c r="H956" s="103">
        <v>0</v>
      </c>
      <c r="I956" s="102"/>
      <c r="J956" s="103">
        <v>3</v>
      </c>
      <c r="K956" s="101">
        <v>0</v>
      </c>
      <c r="L956" s="103">
        <v>0</v>
      </c>
      <c r="M956" s="103">
        <v>0</v>
      </c>
      <c r="N956" s="102"/>
      <c r="O956" s="103">
        <v>4</v>
      </c>
      <c r="P956" s="103">
        <v>4</v>
      </c>
      <c r="Q956" s="102"/>
      <c r="R956" s="103">
        <v>8</v>
      </c>
      <c r="S956" s="103">
        <v>0</v>
      </c>
      <c r="T956" s="102">
        <v>0</v>
      </c>
      <c r="U956" s="103">
        <v>19</v>
      </c>
      <c r="V956" s="103">
        <v>4</v>
      </c>
    </row>
    <row r="957" spans="1:22" x14ac:dyDescent="0.25">
      <c r="A957" s="104" t="s">
        <v>1222</v>
      </c>
      <c r="B957" s="20" t="str">
        <f>VLOOKUP(A957,'Planning Periods'!$E$2:$N$540,10,FALSE)</f>
        <v>06/30/2014 - 06/30/2019</v>
      </c>
      <c r="C957" s="103">
        <v>2017</v>
      </c>
      <c r="D957" s="103" t="str">
        <f t="shared" si="14"/>
        <v>Jackson 2017</v>
      </c>
      <c r="E957" s="103">
        <v>4</v>
      </c>
      <c r="F957" s="101">
        <v>0</v>
      </c>
      <c r="G957" s="103">
        <v>0</v>
      </c>
      <c r="H957" s="103">
        <v>0</v>
      </c>
      <c r="I957" s="102"/>
      <c r="J957" s="103">
        <v>3</v>
      </c>
      <c r="K957" s="101">
        <v>0</v>
      </c>
      <c r="L957" s="103">
        <v>0</v>
      </c>
      <c r="M957" s="103">
        <v>0</v>
      </c>
      <c r="N957" s="102"/>
      <c r="O957" s="103">
        <v>4</v>
      </c>
      <c r="P957" s="103">
        <v>13</v>
      </c>
      <c r="Q957" s="102"/>
      <c r="R957" s="103">
        <v>8</v>
      </c>
      <c r="S957" s="103">
        <v>0</v>
      </c>
      <c r="T957" s="102">
        <v>0</v>
      </c>
      <c r="U957" s="103">
        <v>19</v>
      </c>
      <c r="V957" s="103">
        <v>13</v>
      </c>
    </row>
    <row r="958" spans="1:22" x14ac:dyDescent="0.25">
      <c r="A958" t="s">
        <v>1346</v>
      </c>
      <c r="B958" s="20"/>
      <c r="C958" s="103">
        <v>2013</v>
      </c>
      <c r="D958" s="103" t="str">
        <f t="shared" si="14"/>
        <v>Jurupa Valley 2013</v>
      </c>
      <c r="E958" s="103" t="s">
        <v>1539</v>
      </c>
      <c r="F958" s="101" t="s">
        <v>1539</v>
      </c>
      <c r="G958" s="103" t="s">
        <v>1539</v>
      </c>
      <c r="H958" s="103" t="s">
        <v>1539</v>
      </c>
      <c r="I958" s="102"/>
      <c r="J958" s="103" t="s">
        <v>1539</v>
      </c>
      <c r="K958" s="101" t="s">
        <v>1539</v>
      </c>
      <c r="L958" s="103" t="s">
        <v>1539</v>
      </c>
      <c r="M958" s="103" t="s">
        <v>1539</v>
      </c>
      <c r="N958" s="102"/>
      <c r="O958" s="103" t="s">
        <v>1539</v>
      </c>
      <c r="P958" s="103" t="s">
        <v>1539</v>
      </c>
      <c r="Q958" s="102"/>
      <c r="R958" s="103" t="s">
        <v>1539</v>
      </c>
      <c r="S958" s="103" t="s">
        <v>1539</v>
      </c>
      <c r="T958" s="102" t="s">
        <v>1539</v>
      </c>
      <c r="U958" s="103" t="s">
        <v>1539</v>
      </c>
      <c r="V958" s="103" t="s">
        <v>1539</v>
      </c>
    </row>
    <row r="959" spans="1:22" x14ac:dyDescent="0.25">
      <c r="A959" t="s">
        <v>1346</v>
      </c>
      <c r="B959" s="20" t="str">
        <f>VLOOKUP(A959,'Planning Periods'!$E$2:$N$540,10,FALSE)</f>
        <v>10/15/2013 - 10/15/2021</v>
      </c>
      <c r="C959" s="103">
        <v>2014</v>
      </c>
      <c r="D959" s="103" t="str">
        <f t="shared" si="14"/>
        <v>Jurupa Valley 2014</v>
      </c>
      <c r="E959" s="101" t="s">
        <v>1539</v>
      </c>
      <c r="F959" s="101" t="s">
        <v>1539</v>
      </c>
      <c r="G959" s="101" t="s">
        <v>1539</v>
      </c>
      <c r="H959" s="101" t="s">
        <v>1539</v>
      </c>
      <c r="I959" s="101">
        <v>0</v>
      </c>
      <c r="J959" s="101" t="s">
        <v>1539</v>
      </c>
      <c r="K959" s="101" t="s">
        <v>1539</v>
      </c>
      <c r="L959" s="101" t="s">
        <v>1539</v>
      </c>
      <c r="M959" s="101" t="s">
        <v>1539</v>
      </c>
      <c r="N959" s="101">
        <v>0</v>
      </c>
      <c r="O959" s="101" t="s">
        <v>1539</v>
      </c>
      <c r="P959" s="101" t="s">
        <v>1539</v>
      </c>
      <c r="Q959" s="101"/>
      <c r="R959" s="101" t="s">
        <v>1539</v>
      </c>
      <c r="S959" s="101" t="s">
        <v>1539</v>
      </c>
      <c r="T959" s="101" t="s">
        <v>1539</v>
      </c>
      <c r="U959" s="101" t="s">
        <v>1539</v>
      </c>
      <c r="V959" s="101" t="s">
        <v>1539</v>
      </c>
    </row>
    <row r="960" spans="1:22" x14ac:dyDescent="0.25">
      <c r="A960" t="s">
        <v>1346</v>
      </c>
      <c r="B960" s="20" t="str">
        <f>VLOOKUP(A960,'Planning Periods'!$E$2:$N$540,10,FALSE)</f>
        <v>10/15/2013 - 10/15/2021</v>
      </c>
      <c r="C960" s="103">
        <v>2015</v>
      </c>
      <c r="D960" s="103" t="str">
        <f t="shared" si="14"/>
        <v>Jurupa Valley 2015</v>
      </c>
      <c r="E960" t="s">
        <v>1539</v>
      </c>
      <c r="F960" t="s">
        <v>1539</v>
      </c>
      <c r="G960" t="s">
        <v>1539</v>
      </c>
      <c r="H960" t="s">
        <v>1539</v>
      </c>
      <c r="J960" t="s">
        <v>1539</v>
      </c>
      <c r="K960" t="s">
        <v>1539</v>
      </c>
      <c r="L960" t="s">
        <v>1539</v>
      </c>
      <c r="M960" t="s">
        <v>1539</v>
      </c>
      <c r="O960" t="s">
        <v>1539</v>
      </c>
      <c r="P960" t="s">
        <v>1539</v>
      </c>
      <c r="R960" t="s">
        <v>1539</v>
      </c>
      <c r="S960" t="s">
        <v>1539</v>
      </c>
      <c r="T960" t="s">
        <v>1539</v>
      </c>
      <c r="U960" t="s">
        <v>1539</v>
      </c>
      <c r="V960" t="s">
        <v>1539</v>
      </c>
    </row>
    <row r="961" spans="1:22" x14ac:dyDescent="0.25">
      <c r="A961" t="s">
        <v>1346</v>
      </c>
      <c r="B961" s="20" t="str">
        <f>VLOOKUP(A961,'Planning Periods'!$E$2:$N$540,10,FALSE)</f>
        <v>10/15/2013 - 10/15/2021</v>
      </c>
      <c r="C961" s="103">
        <v>2016</v>
      </c>
      <c r="D961" s="103" t="str">
        <f t="shared" si="14"/>
        <v>Jurupa Valley 2016</v>
      </c>
      <c r="E961" t="s">
        <v>1539</v>
      </c>
      <c r="F961" t="s">
        <v>1539</v>
      </c>
      <c r="G961" t="s">
        <v>1539</v>
      </c>
      <c r="H961" t="s">
        <v>1539</v>
      </c>
      <c r="J961" t="s">
        <v>1539</v>
      </c>
      <c r="K961" t="s">
        <v>1539</v>
      </c>
      <c r="L961" t="s">
        <v>1539</v>
      </c>
      <c r="M961" t="s">
        <v>1539</v>
      </c>
      <c r="O961" t="s">
        <v>1539</v>
      </c>
      <c r="P961" t="s">
        <v>1539</v>
      </c>
      <c r="R961" t="s">
        <v>1539</v>
      </c>
      <c r="S961" t="s">
        <v>1539</v>
      </c>
      <c r="T961" t="s">
        <v>1539</v>
      </c>
      <c r="U961" t="s">
        <v>1539</v>
      </c>
      <c r="V961" t="s">
        <v>1539</v>
      </c>
    </row>
    <row r="962" spans="1:22" x14ac:dyDescent="0.25">
      <c r="A962" t="s">
        <v>1346</v>
      </c>
      <c r="B962" s="20" t="str">
        <f>VLOOKUP(A962,'Planning Periods'!$E$2:$N$540,10,FALSE)</f>
        <v>10/15/2013 - 10/15/2021</v>
      </c>
      <c r="C962" s="103">
        <v>2017</v>
      </c>
      <c r="D962" s="103" t="str">
        <f t="shared" si="14"/>
        <v>Jurupa Valley 2017</v>
      </c>
      <c r="E962" t="s">
        <v>1539</v>
      </c>
      <c r="F962" t="s">
        <v>1539</v>
      </c>
      <c r="G962" t="s">
        <v>1539</v>
      </c>
      <c r="H962" t="s">
        <v>1539</v>
      </c>
      <c r="J962" t="s">
        <v>1539</v>
      </c>
      <c r="K962" t="s">
        <v>1539</v>
      </c>
      <c r="L962" t="s">
        <v>1539</v>
      </c>
      <c r="M962" t="s">
        <v>1539</v>
      </c>
      <c r="O962" t="s">
        <v>1539</v>
      </c>
      <c r="P962" t="s">
        <v>1539</v>
      </c>
      <c r="R962" t="s">
        <v>1539</v>
      </c>
      <c r="S962" t="s">
        <v>1539</v>
      </c>
      <c r="T962" t="s">
        <v>1539</v>
      </c>
      <c r="U962" t="s">
        <v>1539</v>
      </c>
      <c r="V962" t="s">
        <v>1539</v>
      </c>
    </row>
    <row r="963" spans="1:22" x14ac:dyDescent="0.25">
      <c r="A963" s="104" t="s">
        <v>1181</v>
      </c>
      <c r="B963" s="20" t="str">
        <f>VLOOKUP(A963,'Planning Periods'!$E$2:$N$540,10,FALSE)</f>
        <v>12/31/2015 - 12/31/2023</v>
      </c>
      <c r="C963" s="103">
        <v>2013</v>
      </c>
      <c r="D963" s="103" t="str">
        <f t="shared" si="14"/>
        <v>Kerman 2013</v>
      </c>
      <c r="E963" t="s">
        <v>1539</v>
      </c>
      <c r="F963" t="s">
        <v>1539</v>
      </c>
      <c r="G963" t="s">
        <v>1539</v>
      </c>
      <c r="H963" t="s">
        <v>1539</v>
      </c>
      <c r="J963" t="s">
        <v>1539</v>
      </c>
      <c r="K963" t="s">
        <v>1539</v>
      </c>
      <c r="L963" t="s">
        <v>1539</v>
      </c>
      <c r="M963" t="s">
        <v>1539</v>
      </c>
      <c r="O963" t="s">
        <v>1539</v>
      </c>
      <c r="P963" t="s">
        <v>1539</v>
      </c>
      <c r="R963" t="s">
        <v>1539</v>
      </c>
      <c r="S963" t="s">
        <v>1539</v>
      </c>
      <c r="T963" t="s">
        <v>1539</v>
      </c>
      <c r="U963" t="s">
        <v>1539</v>
      </c>
      <c r="V963" t="s">
        <v>1539</v>
      </c>
    </row>
    <row r="964" spans="1:22" x14ac:dyDescent="0.25">
      <c r="A964" s="104" t="s">
        <v>1181</v>
      </c>
      <c r="B964" s="20" t="str">
        <f>VLOOKUP(A964,'Planning Periods'!$E$2:$N$540,10,FALSE)</f>
        <v>12/31/2015 - 12/31/2023</v>
      </c>
      <c r="C964" s="103">
        <v>2014</v>
      </c>
      <c r="D964" s="103" t="str">
        <f t="shared" si="14"/>
        <v>Kerman 2014</v>
      </c>
      <c r="E964" t="s">
        <v>1539</v>
      </c>
      <c r="F964" t="s">
        <v>1539</v>
      </c>
      <c r="G964" t="s">
        <v>1539</v>
      </c>
      <c r="H964" t="s">
        <v>1539</v>
      </c>
      <c r="J964" t="s">
        <v>1539</v>
      </c>
      <c r="K964" t="s">
        <v>1539</v>
      </c>
      <c r="L964" t="s">
        <v>1539</v>
      </c>
      <c r="M964" t="s">
        <v>1539</v>
      </c>
      <c r="O964" t="s">
        <v>1539</v>
      </c>
      <c r="P964" t="s">
        <v>1539</v>
      </c>
      <c r="R964" t="s">
        <v>1539</v>
      </c>
      <c r="S964" t="s">
        <v>1539</v>
      </c>
      <c r="T964" t="s">
        <v>1539</v>
      </c>
      <c r="U964" t="s">
        <v>1539</v>
      </c>
      <c r="V964" t="s">
        <v>1539</v>
      </c>
    </row>
    <row r="965" spans="1:22" x14ac:dyDescent="0.25">
      <c r="A965" s="104" t="s">
        <v>1181</v>
      </c>
      <c r="B965" s="20" t="str">
        <f>VLOOKUP(A965,'Planning Periods'!$E$2:$N$540,10,FALSE)</f>
        <v>12/31/2015 - 12/31/2023</v>
      </c>
      <c r="C965" s="103">
        <v>2015</v>
      </c>
      <c r="D965" s="103" t="str">
        <f t="shared" si="14"/>
        <v>Kerman 2015</v>
      </c>
      <c r="E965" s="103" t="s">
        <v>1539</v>
      </c>
      <c r="F965" s="101" t="s">
        <v>1539</v>
      </c>
      <c r="G965" s="103" t="s">
        <v>1539</v>
      </c>
      <c r="H965" s="103" t="s">
        <v>1539</v>
      </c>
      <c r="I965" s="102"/>
      <c r="J965" s="103" t="s">
        <v>1539</v>
      </c>
      <c r="K965" s="101" t="s">
        <v>1539</v>
      </c>
      <c r="L965" s="103" t="s">
        <v>1539</v>
      </c>
      <c r="M965" s="103" t="s">
        <v>1539</v>
      </c>
      <c r="N965" s="102"/>
      <c r="O965" s="103" t="s">
        <v>1539</v>
      </c>
      <c r="P965" s="103" t="s">
        <v>1539</v>
      </c>
      <c r="Q965" s="102"/>
      <c r="R965" s="103" t="s">
        <v>1539</v>
      </c>
      <c r="S965" s="103" t="s">
        <v>1539</v>
      </c>
      <c r="T965" s="102" t="s">
        <v>1539</v>
      </c>
      <c r="U965" s="103" t="s">
        <v>1539</v>
      </c>
      <c r="V965" s="103" t="s">
        <v>1539</v>
      </c>
    </row>
    <row r="966" spans="1:22" x14ac:dyDescent="0.25">
      <c r="A966" s="104" t="s">
        <v>1181</v>
      </c>
      <c r="B966" s="20" t="str">
        <f>VLOOKUP(A966,'Planning Periods'!$E$2:$N$540,10,FALSE)</f>
        <v>12/31/2015 - 12/31/2023</v>
      </c>
      <c r="C966" s="103">
        <v>2016</v>
      </c>
      <c r="D966" s="103" t="str">
        <f t="shared" si="14"/>
        <v>Kerman 2016</v>
      </c>
      <c r="E966" s="103" t="s">
        <v>1539</v>
      </c>
      <c r="F966" s="101" t="s">
        <v>1539</v>
      </c>
      <c r="G966" s="103" t="s">
        <v>1539</v>
      </c>
      <c r="H966" s="103" t="s">
        <v>1539</v>
      </c>
      <c r="I966" s="102"/>
      <c r="J966" s="103" t="s">
        <v>1539</v>
      </c>
      <c r="K966" s="101" t="s">
        <v>1539</v>
      </c>
      <c r="L966" s="103" t="s">
        <v>1539</v>
      </c>
      <c r="M966" s="103" t="s">
        <v>1539</v>
      </c>
      <c r="N966" s="102"/>
      <c r="O966" s="103" t="s">
        <v>1539</v>
      </c>
      <c r="P966" s="103" t="s">
        <v>1539</v>
      </c>
      <c r="Q966" s="102"/>
      <c r="R966" s="103" t="s">
        <v>1539</v>
      </c>
      <c r="S966" s="103" t="s">
        <v>1539</v>
      </c>
      <c r="T966" s="102" t="s">
        <v>1539</v>
      </c>
      <c r="U966" s="103" t="s">
        <v>1539</v>
      </c>
      <c r="V966" s="103" t="s">
        <v>1539</v>
      </c>
    </row>
    <row r="967" spans="1:22" ht="15" customHeight="1" x14ac:dyDescent="0.25">
      <c r="A967" s="104" t="s">
        <v>1181</v>
      </c>
      <c r="B967" s="20" t="str">
        <f>VLOOKUP(A967,'Planning Periods'!$E$2:$N$540,10,FALSE)</f>
        <v>12/31/2015 - 12/31/2023</v>
      </c>
      <c r="C967" s="103">
        <v>2017</v>
      </c>
      <c r="D967" s="103" t="str">
        <f t="shared" si="14"/>
        <v>Kerman 2017</v>
      </c>
      <c r="E967" s="103">
        <v>238</v>
      </c>
      <c r="F967" s="101">
        <v>0</v>
      </c>
      <c r="G967" s="103">
        <v>0</v>
      </c>
      <c r="H967" s="103">
        <v>0</v>
      </c>
      <c r="I967" s="102"/>
      <c r="J967" s="103">
        <v>211</v>
      </c>
      <c r="K967" s="101">
        <v>5</v>
      </c>
      <c r="L967" s="103">
        <v>5</v>
      </c>
      <c r="M967" s="103">
        <v>0</v>
      </c>
      <c r="N967" s="102"/>
      <c r="O967" s="103">
        <v>202</v>
      </c>
      <c r="P967" s="103">
        <v>34</v>
      </c>
      <c r="Q967" s="102"/>
      <c r="R967" s="103">
        <v>258</v>
      </c>
      <c r="S967" s="103">
        <v>9</v>
      </c>
      <c r="T967" s="102">
        <v>0</v>
      </c>
      <c r="U967" s="103">
        <v>909</v>
      </c>
      <c r="V967" s="103">
        <v>48</v>
      </c>
    </row>
    <row r="968" spans="1:22" ht="15" customHeight="1" x14ac:dyDescent="0.25">
      <c r="A968" s="104" t="s">
        <v>624</v>
      </c>
      <c r="B968" s="20" t="str">
        <f>VLOOKUP(A968,'Planning Periods'!$E$2:$N$540,10,FALSE)</f>
        <v>12/31/2015 - 12/31/2023</v>
      </c>
      <c r="C968" s="103">
        <v>2013</v>
      </c>
      <c r="D968" s="103" t="str">
        <f t="shared" si="14"/>
        <v>Kern County - Unincorporated 2013</v>
      </c>
      <c r="E968" s="103" t="s">
        <v>1539</v>
      </c>
      <c r="F968" s="101" t="s">
        <v>1539</v>
      </c>
      <c r="G968" s="103" t="s">
        <v>1539</v>
      </c>
      <c r="H968" s="103" t="s">
        <v>1539</v>
      </c>
      <c r="I968" s="102"/>
      <c r="J968" s="103" t="s">
        <v>1539</v>
      </c>
      <c r="K968" s="101" t="s">
        <v>1539</v>
      </c>
      <c r="L968" s="103" t="s">
        <v>1539</v>
      </c>
      <c r="M968" s="103" t="s">
        <v>1539</v>
      </c>
      <c r="N968" s="102"/>
      <c r="O968" s="103" t="s">
        <v>1539</v>
      </c>
      <c r="P968" s="103" t="s">
        <v>1539</v>
      </c>
      <c r="Q968" s="102"/>
      <c r="R968" s="103" t="s">
        <v>1539</v>
      </c>
      <c r="S968" s="103" t="s">
        <v>1539</v>
      </c>
      <c r="T968" s="102" t="s">
        <v>1539</v>
      </c>
      <c r="U968" s="103" t="s">
        <v>1539</v>
      </c>
      <c r="V968" s="103" t="s">
        <v>1539</v>
      </c>
    </row>
    <row r="969" spans="1:22" ht="15" customHeight="1" x14ac:dyDescent="0.25">
      <c r="A969" s="104" t="s">
        <v>624</v>
      </c>
      <c r="B969" s="20" t="str">
        <f>VLOOKUP(A969,'Planning Periods'!$E$2:$N$540,10,FALSE)</f>
        <v>12/31/2015 - 12/31/2023</v>
      </c>
      <c r="C969" s="103">
        <v>2014</v>
      </c>
      <c r="D969" s="103" t="str">
        <f t="shared" si="14"/>
        <v>Kern County - Unincorporated 2014</v>
      </c>
      <c r="E969" s="103" t="s">
        <v>1539</v>
      </c>
      <c r="F969" s="101" t="s">
        <v>1539</v>
      </c>
      <c r="G969" s="103" t="s">
        <v>1539</v>
      </c>
      <c r="H969" s="103" t="s">
        <v>1539</v>
      </c>
      <c r="I969" s="102"/>
      <c r="J969" s="103" t="s">
        <v>1539</v>
      </c>
      <c r="K969" s="101" t="s">
        <v>1539</v>
      </c>
      <c r="L969" s="103" t="s">
        <v>1539</v>
      </c>
      <c r="M969" s="103" t="s">
        <v>1539</v>
      </c>
      <c r="N969" s="102"/>
      <c r="O969" s="103" t="s">
        <v>1539</v>
      </c>
      <c r="P969" s="103" t="s">
        <v>1539</v>
      </c>
      <c r="Q969" s="102"/>
      <c r="R969" s="103" t="s">
        <v>1539</v>
      </c>
      <c r="S969" s="103" t="s">
        <v>1539</v>
      </c>
      <c r="T969" s="102" t="s">
        <v>1539</v>
      </c>
      <c r="U969" s="103" t="s">
        <v>1539</v>
      </c>
      <c r="V969" s="103" t="s">
        <v>1539</v>
      </c>
    </row>
    <row r="970" spans="1:22" x14ac:dyDescent="0.25">
      <c r="A970" s="104" t="s">
        <v>624</v>
      </c>
      <c r="B970" s="20" t="str">
        <f>VLOOKUP(A970,'Planning Periods'!$E$2:$N$540,10,FALSE)</f>
        <v>12/31/2015 - 12/31/2023</v>
      </c>
      <c r="C970" s="103">
        <v>2015</v>
      </c>
      <c r="D970" s="103" t="str">
        <f t="shared" si="14"/>
        <v>Kern County - Unincorporated 2015</v>
      </c>
      <c r="E970" s="103">
        <v>4888</v>
      </c>
      <c r="F970" s="101">
        <v>0</v>
      </c>
      <c r="G970" s="103">
        <v>0</v>
      </c>
      <c r="H970" s="103">
        <v>0</v>
      </c>
      <c r="I970" s="102"/>
      <c r="J970" s="103">
        <v>3107</v>
      </c>
      <c r="K970" s="101">
        <v>0</v>
      </c>
      <c r="L970" s="103">
        <v>0</v>
      </c>
      <c r="M970" s="103">
        <v>0</v>
      </c>
      <c r="N970" s="102"/>
      <c r="O970" s="103">
        <v>3126</v>
      </c>
      <c r="P970" s="103">
        <v>0</v>
      </c>
      <c r="Q970" s="102"/>
      <c r="R970" s="103">
        <v>10462</v>
      </c>
      <c r="S970" s="103">
        <v>0</v>
      </c>
      <c r="T970" s="102">
        <v>0</v>
      </c>
      <c r="U970" s="103">
        <v>21583</v>
      </c>
      <c r="V970" s="103">
        <v>0</v>
      </c>
    </row>
    <row r="971" spans="1:22" x14ac:dyDescent="0.25">
      <c r="A971" s="104" t="s">
        <v>624</v>
      </c>
      <c r="B971" s="20" t="str">
        <f>VLOOKUP(A971,'Planning Periods'!$E$2:$N$540,10,FALSE)</f>
        <v>12/31/2015 - 12/31/2023</v>
      </c>
      <c r="C971" s="103">
        <v>2016</v>
      </c>
      <c r="D971" s="103" t="str">
        <f t="shared" si="14"/>
        <v>Kern County - Unincorporated 2016</v>
      </c>
      <c r="E971" s="103">
        <v>4888</v>
      </c>
      <c r="F971" s="101">
        <v>103</v>
      </c>
      <c r="G971" s="103">
        <v>103</v>
      </c>
      <c r="H971" s="103">
        <v>0</v>
      </c>
      <c r="I971" s="102"/>
      <c r="J971" s="103">
        <v>3107</v>
      </c>
      <c r="K971" s="101">
        <v>57</v>
      </c>
      <c r="L971" s="103">
        <v>57</v>
      </c>
      <c r="M971" s="103">
        <v>0</v>
      </c>
      <c r="N971" s="102"/>
      <c r="O971" s="103">
        <v>3126</v>
      </c>
      <c r="P971" s="103">
        <v>0</v>
      </c>
      <c r="Q971" s="102"/>
      <c r="R971" s="103">
        <v>10462</v>
      </c>
      <c r="S971" s="103">
        <v>3</v>
      </c>
      <c r="T971" s="102">
        <v>0</v>
      </c>
      <c r="U971" s="103">
        <v>21583</v>
      </c>
      <c r="V971" s="103">
        <v>163</v>
      </c>
    </row>
    <row r="972" spans="1:22" x14ac:dyDescent="0.25">
      <c r="A972" s="104" t="s">
        <v>624</v>
      </c>
      <c r="B972" s="20" t="str">
        <f>VLOOKUP(A972,'Planning Periods'!$E$2:$N$540,10,FALSE)</f>
        <v>12/31/2015 - 12/31/2023</v>
      </c>
      <c r="C972" s="103">
        <v>2017</v>
      </c>
      <c r="D972" s="103" t="str">
        <f t="shared" si="14"/>
        <v>Kern County - Unincorporated 2017</v>
      </c>
      <c r="E972" s="103">
        <v>4888</v>
      </c>
      <c r="F972" s="101">
        <v>0</v>
      </c>
      <c r="G972" s="103">
        <v>0</v>
      </c>
      <c r="H972" s="103">
        <v>0</v>
      </c>
      <c r="I972" s="102"/>
      <c r="J972" s="103">
        <v>3107</v>
      </c>
      <c r="K972" s="101">
        <v>0</v>
      </c>
      <c r="L972" s="103">
        <v>0</v>
      </c>
      <c r="M972" s="103">
        <v>0</v>
      </c>
      <c r="N972" s="102"/>
      <c r="O972" s="103">
        <v>3126</v>
      </c>
      <c r="P972" s="103">
        <v>0</v>
      </c>
      <c r="Q972" s="102"/>
      <c r="R972" s="103">
        <v>10462</v>
      </c>
      <c r="S972" s="103">
        <v>0</v>
      </c>
      <c r="T972" s="102">
        <v>0</v>
      </c>
      <c r="U972" s="103">
        <v>21583</v>
      </c>
      <c r="V972" s="103">
        <v>0</v>
      </c>
    </row>
    <row r="973" spans="1:22" x14ac:dyDescent="0.25">
      <c r="A973" s="104" t="s">
        <v>1014</v>
      </c>
      <c r="B973" s="20" t="str">
        <f>VLOOKUP(A973,'Planning Periods'!$E$2:$N$540,10,FALSE)</f>
        <v>12/31/2015 - 12/31/2023</v>
      </c>
      <c r="C973" s="103">
        <v>2014</v>
      </c>
      <c r="D973" s="103" t="str">
        <f t="shared" si="14"/>
        <v>King City 2014</v>
      </c>
      <c r="E973" s="103" t="s">
        <v>1539</v>
      </c>
      <c r="F973" s="101" t="s">
        <v>1539</v>
      </c>
      <c r="G973" s="103" t="s">
        <v>1539</v>
      </c>
      <c r="H973" s="103" t="s">
        <v>1539</v>
      </c>
      <c r="I973" s="102"/>
      <c r="J973" s="103" t="s">
        <v>1539</v>
      </c>
      <c r="K973" s="101" t="s">
        <v>1539</v>
      </c>
      <c r="L973" s="103" t="s">
        <v>1539</v>
      </c>
      <c r="M973" s="103" t="s">
        <v>1539</v>
      </c>
      <c r="N973" s="102"/>
      <c r="O973" s="103" t="s">
        <v>1539</v>
      </c>
      <c r="P973" s="103" t="s">
        <v>1539</v>
      </c>
      <c r="Q973" s="102"/>
      <c r="R973" s="103" t="s">
        <v>1539</v>
      </c>
      <c r="S973" s="103" t="s">
        <v>1539</v>
      </c>
      <c r="T973" s="102" t="s">
        <v>1539</v>
      </c>
      <c r="U973" s="103" t="s">
        <v>1539</v>
      </c>
      <c r="V973" s="103" t="s">
        <v>1539</v>
      </c>
    </row>
    <row r="974" spans="1:22" x14ac:dyDescent="0.25">
      <c r="A974" s="104" t="s">
        <v>1014</v>
      </c>
      <c r="B974" s="20" t="str">
        <f>VLOOKUP(A974,'Planning Periods'!$E$2:$N$540,10,FALSE)</f>
        <v>12/31/2015 - 12/31/2023</v>
      </c>
      <c r="C974" s="103">
        <v>2015</v>
      </c>
      <c r="D974" s="103" t="str">
        <f t="shared" si="14"/>
        <v>King City 2015</v>
      </c>
      <c r="E974" s="103">
        <v>43</v>
      </c>
      <c r="F974" s="101">
        <v>0</v>
      </c>
      <c r="G974" s="103">
        <v>0</v>
      </c>
      <c r="H974" s="103">
        <v>0</v>
      </c>
      <c r="I974" s="102"/>
      <c r="J974" s="103">
        <v>28</v>
      </c>
      <c r="K974" s="101">
        <v>0</v>
      </c>
      <c r="L974" s="103">
        <v>0</v>
      </c>
      <c r="M974" s="103">
        <v>0</v>
      </c>
      <c r="N974" s="102"/>
      <c r="O974" s="103">
        <v>33</v>
      </c>
      <c r="P974" s="103">
        <v>0</v>
      </c>
      <c r="Q974" s="102"/>
      <c r="R974" s="103">
        <v>76</v>
      </c>
      <c r="S974" s="103">
        <v>25</v>
      </c>
      <c r="T974" s="102">
        <v>0</v>
      </c>
      <c r="U974" s="103">
        <v>180</v>
      </c>
      <c r="V974" s="103">
        <v>25</v>
      </c>
    </row>
    <row r="975" spans="1:22" x14ac:dyDescent="0.25">
      <c r="A975" s="104" t="s">
        <v>1014</v>
      </c>
      <c r="B975" s="20" t="str">
        <f>VLOOKUP(A975,'Planning Periods'!$E$2:$N$540,10,FALSE)</f>
        <v>12/31/2015 - 12/31/2023</v>
      </c>
      <c r="C975" s="103">
        <v>2016</v>
      </c>
      <c r="D975" s="103" t="str">
        <f t="shared" si="14"/>
        <v>King City 2016</v>
      </c>
      <c r="E975" s="103">
        <v>43</v>
      </c>
      <c r="F975" s="101">
        <v>0</v>
      </c>
      <c r="G975" s="103">
        <v>0</v>
      </c>
      <c r="H975" s="103">
        <v>0</v>
      </c>
      <c r="I975" s="102"/>
      <c r="J975" s="103">
        <v>28</v>
      </c>
      <c r="K975" s="101">
        <v>4</v>
      </c>
      <c r="L975" s="103">
        <v>4</v>
      </c>
      <c r="M975" s="103">
        <v>0</v>
      </c>
      <c r="N975" s="102"/>
      <c r="O975" s="103">
        <v>33</v>
      </c>
      <c r="P975" s="103">
        <v>1</v>
      </c>
      <c r="Q975" s="102"/>
      <c r="R975" s="103">
        <v>76</v>
      </c>
      <c r="S975" s="103">
        <v>30</v>
      </c>
      <c r="T975" s="102">
        <v>0</v>
      </c>
      <c r="U975" s="103">
        <v>180</v>
      </c>
      <c r="V975" s="103">
        <v>35</v>
      </c>
    </row>
    <row r="976" spans="1:22" x14ac:dyDescent="0.25">
      <c r="A976" s="104" t="s">
        <v>1014</v>
      </c>
      <c r="B976" s="20" t="str">
        <f>VLOOKUP(A976,'Planning Periods'!$E$2:$N$540,10,FALSE)</f>
        <v>12/31/2015 - 12/31/2023</v>
      </c>
      <c r="C976" s="103">
        <v>2017</v>
      </c>
      <c r="D976" s="103" t="str">
        <f t="shared" si="14"/>
        <v>King City 2017</v>
      </c>
      <c r="E976" s="103">
        <v>43</v>
      </c>
      <c r="F976" s="101">
        <v>0</v>
      </c>
      <c r="G976" s="103">
        <v>0</v>
      </c>
      <c r="H976" s="103">
        <v>0</v>
      </c>
      <c r="I976" s="102"/>
      <c r="J976" s="103">
        <v>28</v>
      </c>
      <c r="K976" s="101">
        <v>2</v>
      </c>
      <c r="L976" s="103">
        <v>2</v>
      </c>
      <c r="M976" s="103">
        <v>0</v>
      </c>
      <c r="N976" s="102"/>
      <c r="O976" s="103">
        <v>33</v>
      </c>
      <c r="P976" s="103">
        <v>5</v>
      </c>
      <c r="Q976" s="102"/>
      <c r="R976" s="103">
        <v>76</v>
      </c>
      <c r="S976" s="103">
        <v>31</v>
      </c>
      <c r="T976" s="102">
        <v>0</v>
      </c>
      <c r="U976" s="103">
        <v>180</v>
      </c>
      <c r="V976" s="103">
        <v>38</v>
      </c>
    </row>
    <row r="977" spans="1:22" x14ac:dyDescent="0.25">
      <c r="A977" s="104" t="s">
        <v>611</v>
      </c>
      <c r="B977" s="20" t="str">
        <f>VLOOKUP(A977,'Planning Periods'!$E$2:$N$540,10,FALSE)</f>
        <v>01/31/2016 - 01/31/2024</v>
      </c>
      <c r="C977" s="103">
        <v>2014</v>
      </c>
      <c r="D977" s="103" t="str">
        <f t="shared" si="14"/>
        <v>Kings County - Unincorporated 2014</v>
      </c>
      <c r="E977" s="103" t="s">
        <v>1539</v>
      </c>
      <c r="F977" s="101" t="s">
        <v>1539</v>
      </c>
      <c r="G977" s="103" t="s">
        <v>1539</v>
      </c>
      <c r="H977" s="103" t="s">
        <v>1539</v>
      </c>
      <c r="I977" s="102"/>
      <c r="J977" s="103" t="s">
        <v>1539</v>
      </c>
      <c r="K977" s="101" t="s">
        <v>1539</v>
      </c>
      <c r="L977" s="103" t="s">
        <v>1539</v>
      </c>
      <c r="M977" s="103" t="s">
        <v>1539</v>
      </c>
      <c r="N977" s="102"/>
      <c r="O977" s="103" t="s">
        <v>1539</v>
      </c>
      <c r="P977" s="103" t="s">
        <v>1539</v>
      </c>
      <c r="Q977" s="102"/>
      <c r="R977" s="103" t="s">
        <v>1539</v>
      </c>
      <c r="S977" s="103" t="s">
        <v>1539</v>
      </c>
      <c r="T977" s="102" t="s">
        <v>1539</v>
      </c>
      <c r="U977" s="103" t="s">
        <v>1539</v>
      </c>
      <c r="V977" s="103" t="s">
        <v>1539</v>
      </c>
    </row>
    <row r="978" spans="1:22" x14ac:dyDescent="0.25">
      <c r="A978" s="104" t="s">
        <v>611</v>
      </c>
      <c r="B978" s="20" t="str">
        <f>VLOOKUP(A978,'Planning Periods'!$E$2:$N$540,10,FALSE)</f>
        <v>01/31/2016 - 01/31/2024</v>
      </c>
      <c r="C978" s="103">
        <v>2015</v>
      </c>
      <c r="D978" s="103" t="str">
        <f t="shared" si="14"/>
        <v>Kings County - Unincorporated 2015</v>
      </c>
      <c r="E978" s="103" t="s">
        <v>1539</v>
      </c>
      <c r="F978" s="101" t="s">
        <v>1539</v>
      </c>
      <c r="G978" s="103" t="s">
        <v>1539</v>
      </c>
      <c r="H978" s="103" t="s">
        <v>1539</v>
      </c>
      <c r="I978" s="102"/>
      <c r="J978" s="103" t="s">
        <v>1539</v>
      </c>
      <c r="K978" s="101" t="s">
        <v>1539</v>
      </c>
      <c r="L978" s="103" t="s">
        <v>1539</v>
      </c>
      <c r="M978" s="103" t="s">
        <v>1539</v>
      </c>
      <c r="N978" s="102"/>
      <c r="O978" s="103" t="s">
        <v>1539</v>
      </c>
      <c r="P978" s="103" t="s">
        <v>1539</v>
      </c>
      <c r="Q978" s="102"/>
      <c r="R978" s="103" t="s">
        <v>1539</v>
      </c>
      <c r="S978" s="103" t="s">
        <v>1539</v>
      </c>
      <c r="T978" s="102" t="s">
        <v>1539</v>
      </c>
      <c r="U978" s="103" t="s">
        <v>1539</v>
      </c>
      <c r="V978" s="103" t="s">
        <v>1539</v>
      </c>
    </row>
    <row r="979" spans="1:22" x14ac:dyDescent="0.25">
      <c r="A979" s="104" t="s">
        <v>611</v>
      </c>
      <c r="B979" s="20" t="str">
        <f>VLOOKUP(A979,'Planning Periods'!$E$2:$N$540,10,FALSE)</f>
        <v>01/31/2016 - 01/31/2024</v>
      </c>
      <c r="C979" s="103">
        <v>2016</v>
      </c>
      <c r="D979" s="103" t="str">
        <f t="shared" si="14"/>
        <v>Kings County - Unincorporated 2016</v>
      </c>
      <c r="E979" s="103" t="s">
        <v>1539</v>
      </c>
      <c r="F979" s="101" t="s">
        <v>1539</v>
      </c>
      <c r="G979" s="103" t="s">
        <v>1539</v>
      </c>
      <c r="H979" s="103" t="s">
        <v>1539</v>
      </c>
      <c r="I979" s="102"/>
      <c r="J979" s="103" t="s">
        <v>1539</v>
      </c>
      <c r="K979" s="101" t="s">
        <v>1539</v>
      </c>
      <c r="L979" s="103" t="s">
        <v>1539</v>
      </c>
      <c r="M979" s="103" t="s">
        <v>1539</v>
      </c>
      <c r="N979" s="102"/>
      <c r="O979" s="103" t="s">
        <v>1539</v>
      </c>
      <c r="P979" s="103" t="s">
        <v>1539</v>
      </c>
      <c r="Q979" s="102"/>
      <c r="R979" s="103" t="s">
        <v>1539</v>
      </c>
      <c r="S979" s="103" t="s">
        <v>1539</v>
      </c>
      <c r="T979" s="102" t="s">
        <v>1539</v>
      </c>
      <c r="U979" s="103" t="s">
        <v>1539</v>
      </c>
      <c r="V979" s="103" t="s">
        <v>1539</v>
      </c>
    </row>
    <row r="980" spans="1:22" x14ac:dyDescent="0.25">
      <c r="A980" s="104" t="s">
        <v>611</v>
      </c>
      <c r="B980" s="20" t="str">
        <f>VLOOKUP(A980,'Planning Periods'!$E$2:$N$540,10,FALSE)</f>
        <v>01/31/2016 - 01/31/2024</v>
      </c>
      <c r="C980" s="103">
        <v>2017</v>
      </c>
      <c r="D980" s="103" t="str">
        <f t="shared" si="14"/>
        <v>Kings County - Unincorporated 2017</v>
      </c>
      <c r="E980" s="103">
        <v>186</v>
      </c>
      <c r="F980" s="101">
        <v>0</v>
      </c>
      <c r="G980" s="103">
        <v>0</v>
      </c>
      <c r="H980" s="103">
        <v>0</v>
      </c>
      <c r="I980" s="102"/>
      <c r="J980" s="103">
        <v>138</v>
      </c>
      <c r="K980" s="101">
        <v>8</v>
      </c>
      <c r="L980" s="103">
        <v>8</v>
      </c>
      <c r="M980" s="103">
        <v>0</v>
      </c>
      <c r="N980" s="102"/>
      <c r="O980" s="103">
        <v>147</v>
      </c>
      <c r="P980" s="103">
        <v>1</v>
      </c>
      <c r="Q980" s="102"/>
      <c r="R980" s="103">
        <v>347</v>
      </c>
      <c r="S980" s="103">
        <v>8</v>
      </c>
      <c r="T980" s="102">
        <v>0</v>
      </c>
      <c r="U980" s="103">
        <v>818</v>
      </c>
      <c r="V980" s="103">
        <v>17</v>
      </c>
    </row>
    <row r="981" spans="1:22" x14ac:dyDescent="0.25">
      <c r="A981" t="s">
        <v>1180</v>
      </c>
      <c r="B981" s="20" t="str">
        <f>VLOOKUP(A981,'Planning Periods'!$E$2:$N$540,10,FALSE)</f>
        <v>12/31/2015 - 12/31/2023</v>
      </c>
      <c r="C981" s="103">
        <v>2013</v>
      </c>
      <c r="D981" s="103" t="str">
        <f t="shared" si="14"/>
        <v>Kingsburg 2013</v>
      </c>
      <c r="E981" s="103" t="s">
        <v>1539</v>
      </c>
      <c r="F981" s="101" t="s">
        <v>1539</v>
      </c>
      <c r="G981" s="103" t="s">
        <v>1539</v>
      </c>
      <c r="H981" s="103" t="s">
        <v>1539</v>
      </c>
      <c r="I981" s="102"/>
      <c r="J981" s="103" t="s">
        <v>1539</v>
      </c>
      <c r="K981" s="101" t="s">
        <v>1539</v>
      </c>
      <c r="L981" s="103" t="s">
        <v>1539</v>
      </c>
      <c r="M981" s="103" t="s">
        <v>1539</v>
      </c>
      <c r="N981" s="102"/>
      <c r="O981" s="103" t="s">
        <v>1539</v>
      </c>
      <c r="P981" s="103" t="s">
        <v>1539</v>
      </c>
      <c r="Q981" s="102"/>
      <c r="R981" s="103" t="s">
        <v>1539</v>
      </c>
      <c r="S981" s="103" t="s">
        <v>1539</v>
      </c>
      <c r="T981" s="102" t="s">
        <v>1539</v>
      </c>
      <c r="U981" s="103" t="s">
        <v>1539</v>
      </c>
      <c r="V981" s="103" t="s">
        <v>1539</v>
      </c>
    </row>
    <row r="982" spans="1:22" x14ac:dyDescent="0.25">
      <c r="A982" t="s">
        <v>1180</v>
      </c>
      <c r="B982" s="20" t="str">
        <f>VLOOKUP(A982,'Planning Periods'!$E$2:$N$540,10,FALSE)</f>
        <v>12/31/2015 - 12/31/2023</v>
      </c>
      <c r="C982" s="103">
        <v>2014</v>
      </c>
      <c r="D982" s="103" t="str">
        <f t="shared" si="14"/>
        <v>Kingsburg 2014</v>
      </c>
      <c r="E982" s="101" t="s">
        <v>1539</v>
      </c>
      <c r="F982" s="101" t="s">
        <v>1539</v>
      </c>
      <c r="G982" s="101" t="s">
        <v>1539</v>
      </c>
      <c r="H982" s="101" t="s">
        <v>1539</v>
      </c>
      <c r="I982" s="101">
        <v>0</v>
      </c>
      <c r="J982" s="101" t="s">
        <v>1539</v>
      </c>
      <c r="K982" s="101" t="s">
        <v>1539</v>
      </c>
      <c r="L982" s="101" t="s">
        <v>1539</v>
      </c>
      <c r="M982" s="101" t="s">
        <v>1539</v>
      </c>
      <c r="N982" s="101">
        <v>0</v>
      </c>
      <c r="O982" s="101" t="s">
        <v>1539</v>
      </c>
      <c r="P982" s="101" t="s">
        <v>1539</v>
      </c>
      <c r="Q982" s="101"/>
      <c r="R982" s="101" t="s">
        <v>1539</v>
      </c>
      <c r="S982" s="101" t="s">
        <v>1539</v>
      </c>
      <c r="T982" s="101" t="s">
        <v>1539</v>
      </c>
      <c r="U982" s="101" t="s">
        <v>1539</v>
      </c>
      <c r="V982" s="101" t="s">
        <v>1539</v>
      </c>
    </row>
    <row r="983" spans="1:22" x14ac:dyDescent="0.25">
      <c r="A983" t="s">
        <v>1180</v>
      </c>
      <c r="B983" s="20" t="str">
        <f>VLOOKUP(A983,'Planning Periods'!$E$2:$N$540,10,FALSE)</f>
        <v>12/31/2015 - 12/31/2023</v>
      </c>
      <c r="C983" s="103">
        <v>2015</v>
      </c>
      <c r="D983" s="103" t="str">
        <f t="shared" si="14"/>
        <v>Kingsburg 2015</v>
      </c>
      <c r="E983" t="s">
        <v>1539</v>
      </c>
      <c r="F983" t="s">
        <v>1539</v>
      </c>
      <c r="G983" t="s">
        <v>1539</v>
      </c>
      <c r="H983" t="s">
        <v>1539</v>
      </c>
      <c r="J983" t="s">
        <v>1539</v>
      </c>
      <c r="K983" t="s">
        <v>1539</v>
      </c>
      <c r="L983" t="s">
        <v>1539</v>
      </c>
      <c r="M983" t="s">
        <v>1539</v>
      </c>
      <c r="O983" t="s">
        <v>1539</v>
      </c>
      <c r="P983" t="s">
        <v>1539</v>
      </c>
      <c r="R983" t="s">
        <v>1539</v>
      </c>
      <c r="S983" t="s">
        <v>1539</v>
      </c>
      <c r="T983" t="s">
        <v>1539</v>
      </c>
      <c r="U983" t="s">
        <v>1539</v>
      </c>
      <c r="V983" t="s">
        <v>1539</v>
      </c>
    </row>
    <row r="984" spans="1:22" x14ac:dyDescent="0.25">
      <c r="A984" t="s">
        <v>1180</v>
      </c>
      <c r="B984" s="20" t="str">
        <f>VLOOKUP(A984,'Planning Periods'!$E$2:$N$540,10,FALSE)</f>
        <v>12/31/2015 - 12/31/2023</v>
      </c>
      <c r="C984" s="103">
        <v>2016</v>
      </c>
      <c r="D984" s="103" t="str">
        <f t="shared" si="14"/>
        <v>Kingsburg 2016</v>
      </c>
      <c r="E984" t="s">
        <v>1539</v>
      </c>
      <c r="F984" t="s">
        <v>1539</v>
      </c>
      <c r="G984" t="s">
        <v>1539</v>
      </c>
      <c r="H984" t="s">
        <v>1539</v>
      </c>
      <c r="J984" t="s">
        <v>1539</v>
      </c>
      <c r="K984" t="s">
        <v>1539</v>
      </c>
      <c r="L984" t="s">
        <v>1539</v>
      </c>
      <c r="M984" t="s">
        <v>1539</v>
      </c>
      <c r="O984" t="s">
        <v>1539</v>
      </c>
      <c r="P984" t="s">
        <v>1539</v>
      </c>
      <c r="R984" t="s">
        <v>1539</v>
      </c>
      <c r="S984" t="s">
        <v>1539</v>
      </c>
      <c r="T984" t="s">
        <v>1539</v>
      </c>
      <c r="U984" t="s">
        <v>1539</v>
      </c>
      <c r="V984" t="s">
        <v>1539</v>
      </c>
    </row>
    <row r="985" spans="1:22" x14ac:dyDescent="0.25">
      <c r="A985" t="s">
        <v>1180</v>
      </c>
      <c r="B985" s="20" t="str">
        <f>VLOOKUP(A985,'Planning Periods'!$E$2:$N$540,10,FALSE)</f>
        <v>12/31/2015 - 12/31/2023</v>
      </c>
      <c r="C985" s="103">
        <v>2017</v>
      </c>
      <c r="D985" s="103"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25">
      <c r="A986" s="104" t="s">
        <v>1091</v>
      </c>
      <c r="B986" s="20"/>
      <c r="C986" s="103">
        <v>2013</v>
      </c>
      <c r="D986" s="103" t="str">
        <f t="shared" si="14"/>
        <v>La Canada Flintridge 2013</v>
      </c>
      <c r="E986" t="s">
        <v>1539</v>
      </c>
      <c r="F986" t="s">
        <v>1539</v>
      </c>
      <c r="G986" t="s">
        <v>1539</v>
      </c>
      <c r="H986" t="s">
        <v>1539</v>
      </c>
      <c r="J986" t="s">
        <v>1539</v>
      </c>
      <c r="K986" t="s">
        <v>1539</v>
      </c>
      <c r="L986" t="s">
        <v>1539</v>
      </c>
      <c r="M986" t="s">
        <v>1539</v>
      </c>
      <c r="O986" t="s">
        <v>1539</v>
      </c>
      <c r="P986" t="s">
        <v>1539</v>
      </c>
      <c r="R986" t="s">
        <v>1539</v>
      </c>
      <c r="S986" t="s">
        <v>1539</v>
      </c>
      <c r="T986" t="s">
        <v>1539</v>
      </c>
      <c r="U986" t="s">
        <v>1539</v>
      </c>
      <c r="V986" t="s">
        <v>1539</v>
      </c>
    </row>
    <row r="987" spans="1:22" x14ac:dyDescent="0.25">
      <c r="A987" s="104" t="s">
        <v>1091</v>
      </c>
      <c r="B987" s="20" t="str">
        <f>VLOOKUP(A987,'Planning Periods'!$E$2:$N$540,10,FALSE)</f>
        <v>10/15/2013 - 10/15/2021</v>
      </c>
      <c r="C987" s="103">
        <v>2014</v>
      </c>
      <c r="D987" s="103" t="str">
        <f t="shared" si="14"/>
        <v>La Canada Flintridge 2014</v>
      </c>
      <c r="E987" s="103">
        <v>92</v>
      </c>
      <c r="F987" s="101">
        <v>0</v>
      </c>
      <c r="G987" s="103">
        <v>0</v>
      </c>
      <c r="H987" s="103">
        <v>0</v>
      </c>
      <c r="I987" s="102"/>
      <c r="J987" s="103">
        <v>57</v>
      </c>
      <c r="K987" s="101">
        <v>0</v>
      </c>
      <c r="L987" s="103">
        <v>0</v>
      </c>
      <c r="M987" s="103">
        <v>0</v>
      </c>
      <c r="N987" s="102"/>
      <c r="O987" s="103">
        <v>62</v>
      </c>
      <c r="P987" s="103">
        <v>0</v>
      </c>
      <c r="Q987" s="102"/>
      <c r="R987" s="103">
        <v>132</v>
      </c>
      <c r="S987" s="103">
        <v>5</v>
      </c>
      <c r="T987" s="102">
        <v>0</v>
      </c>
      <c r="U987" s="103">
        <v>343</v>
      </c>
      <c r="V987" s="103">
        <v>5</v>
      </c>
    </row>
    <row r="988" spans="1:22" x14ac:dyDescent="0.25">
      <c r="A988" s="104" t="s">
        <v>1091</v>
      </c>
      <c r="B988" s="20" t="str">
        <f>VLOOKUP(A988,'Planning Periods'!$E$2:$N$540,10,FALSE)</f>
        <v>10/15/2013 - 10/15/2021</v>
      </c>
      <c r="C988" s="103">
        <v>2015</v>
      </c>
      <c r="D988" s="103" t="str">
        <f t="shared" si="14"/>
        <v>La Canada Flintridge 2015</v>
      </c>
      <c r="E988" s="103">
        <v>92</v>
      </c>
      <c r="F988" s="101">
        <v>0</v>
      </c>
      <c r="G988" s="103">
        <v>0</v>
      </c>
      <c r="H988" s="103">
        <v>0</v>
      </c>
      <c r="I988" s="102"/>
      <c r="J988" s="103">
        <v>57</v>
      </c>
      <c r="K988" s="101">
        <v>0</v>
      </c>
      <c r="L988" s="103">
        <v>0</v>
      </c>
      <c r="M988" s="103">
        <v>0</v>
      </c>
      <c r="N988" s="102"/>
      <c r="O988" s="103">
        <v>62</v>
      </c>
      <c r="P988" s="103">
        <v>0</v>
      </c>
      <c r="Q988" s="102"/>
      <c r="R988" s="103">
        <v>132</v>
      </c>
      <c r="S988" s="103">
        <v>18</v>
      </c>
      <c r="T988" s="102">
        <v>0</v>
      </c>
      <c r="U988" s="103">
        <v>343</v>
      </c>
      <c r="V988" s="103">
        <v>18</v>
      </c>
    </row>
    <row r="989" spans="1:22" x14ac:dyDescent="0.25">
      <c r="A989" s="104" t="s">
        <v>1091</v>
      </c>
      <c r="B989" s="20" t="str">
        <f>VLOOKUP(A989,'Planning Periods'!$E$2:$N$540,10,FALSE)</f>
        <v>10/15/2013 - 10/15/2021</v>
      </c>
      <c r="C989" s="103">
        <v>2016</v>
      </c>
      <c r="D989" s="103" t="str">
        <f t="shared" si="14"/>
        <v>La Canada Flintridge 2016</v>
      </c>
      <c r="E989" s="103">
        <v>92</v>
      </c>
      <c r="F989" s="101">
        <v>0</v>
      </c>
      <c r="G989" s="103">
        <v>0</v>
      </c>
      <c r="H989" s="103">
        <v>0</v>
      </c>
      <c r="I989" s="102"/>
      <c r="J989" s="103">
        <v>57</v>
      </c>
      <c r="K989" s="101">
        <v>0</v>
      </c>
      <c r="L989" s="103">
        <v>0</v>
      </c>
      <c r="M989" s="103">
        <v>0</v>
      </c>
      <c r="N989" s="102"/>
      <c r="O989" s="103">
        <v>62</v>
      </c>
      <c r="P989" s="103">
        <v>0</v>
      </c>
      <c r="Q989" s="102"/>
      <c r="R989" s="103">
        <v>132</v>
      </c>
      <c r="S989" s="103">
        <v>0</v>
      </c>
      <c r="T989" s="102">
        <v>0</v>
      </c>
      <c r="U989" s="103">
        <v>343</v>
      </c>
      <c r="V989" s="103">
        <v>0</v>
      </c>
    </row>
    <row r="990" spans="1:22" x14ac:dyDescent="0.25">
      <c r="A990" s="104" t="s">
        <v>1091</v>
      </c>
      <c r="B990" s="20" t="str">
        <f>VLOOKUP(A990,'Planning Periods'!$E$2:$N$540,10,FALSE)</f>
        <v>10/15/2013 - 10/15/2021</v>
      </c>
      <c r="C990" s="103">
        <v>2017</v>
      </c>
      <c r="D990" s="103" t="str">
        <f t="shared" si="14"/>
        <v>La Canada Flintridge 2017</v>
      </c>
      <c r="E990" s="103">
        <v>92</v>
      </c>
      <c r="F990" s="101">
        <v>0</v>
      </c>
      <c r="G990" s="103">
        <v>0</v>
      </c>
      <c r="H990" s="103">
        <v>0</v>
      </c>
      <c r="I990" s="102"/>
      <c r="J990" s="103">
        <v>57</v>
      </c>
      <c r="K990" s="101">
        <v>0</v>
      </c>
      <c r="L990" s="103">
        <v>0</v>
      </c>
      <c r="M990" s="103">
        <v>0</v>
      </c>
      <c r="N990" s="102"/>
      <c r="O990" s="103">
        <v>62</v>
      </c>
      <c r="P990" s="103">
        <v>0</v>
      </c>
      <c r="Q990" s="102"/>
      <c r="R990" s="103">
        <v>132</v>
      </c>
      <c r="S990" s="103">
        <v>11</v>
      </c>
      <c r="T990" s="102">
        <v>0</v>
      </c>
      <c r="U990" s="103">
        <v>343</v>
      </c>
      <c r="V990" s="103">
        <v>11</v>
      </c>
    </row>
    <row r="991" spans="1:22" x14ac:dyDescent="0.25">
      <c r="A991" s="104" t="s">
        <v>986</v>
      </c>
      <c r="B991" s="20"/>
      <c r="C991" s="103">
        <v>2013</v>
      </c>
      <c r="D991" s="103" t="str">
        <f t="shared" si="14"/>
        <v>La Habra 2013</v>
      </c>
      <c r="E991" s="103">
        <v>1</v>
      </c>
      <c r="F991" s="101">
        <v>0</v>
      </c>
      <c r="G991" s="103">
        <v>0</v>
      </c>
      <c r="H991" s="103">
        <v>0</v>
      </c>
      <c r="I991" s="102"/>
      <c r="J991" s="103">
        <v>77</v>
      </c>
      <c r="K991" s="101">
        <v>0</v>
      </c>
      <c r="L991" s="103">
        <v>0</v>
      </c>
      <c r="M991" s="103">
        <v>0</v>
      </c>
      <c r="N991" s="102"/>
      <c r="O991" s="103">
        <v>1</v>
      </c>
      <c r="P991" s="103">
        <v>0</v>
      </c>
      <c r="Q991" s="102"/>
      <c r="R991" s="103">
        <v>1</v>
      </c>
      <c r="S991" s="103">
        <v>4</v>
      </c>
      <c r="T991" s="102">
        <v>0</v>
      </c>
      <c r="U991" s="103">
        <v>80</v>
      </c>
      <c r="V991" s="103">
        <v>4</v>
      </c>
    </row>
    <row r="992" spans="1:22" x14ac:dyDescent="0.25">
      <c r="A992" s="104" t="s">
        <v>986</v>
      </c>
      <c r="B992" s="20" t="str">
        <f>VLOOKUP(A992,'Planning Periods'!$E$2:$N$540,10,FALSE)</f>
        <v>10/15/2013 - 10/15/2021</v>
      </c>
      <c r="C992" s="103">
        <v>2014</v>
      </c>
      <c r="D992" s="103" t="str">
        <f t="shared" si="14"/>
        <v>La Habra 2014</v>
      </c>
      <c r="E992" s="103">
        <v>1</v>
      </c>
      <c r="F992" s="101">
        <v>0</v>
      </c>
      <c r="G992" s="103">
        <v>0</v>
      </c>
      <c r="H992" s="103">
        <v>0</v>
      </c>
      <c r="I992" s="102"/>
      <c r="J992" s="103">
        <v>77</v>
      </c>
      <c r="K992" s="101">
        <v>0</v>
      </c>
      <c r="L992" s="103">
        <v>0</v>
      </c>
      <c r="M992" s="103">
        <v>0</v>
      </c>
      <c r="N992" s="102"/>
      <c r="O992" s="103">
        <v>1</v>
      </c>
      <c r="P992" s="103">
        <v>7</v>
      </c>
      <c r="Q992" s="102"/>
      <c r="R992" s="103">
        <v>1</v>
      </c>
      <c r="S992" s="103">
        <v>0</v>
      </c>
      <c r="T992" s="102">
        <v>0</v>
      </c>
      <c r="U992" s="103">
        <v>80</v>
      </c>
      <c r="V992" s="103">
        <v>7</v>
      </c>
    </row>
    <row r="993" spans="1:22" x14ac:dyDescent="0.25">
      <c r="A993" s="104" t="s">
        <v>986</v>
      </c>
      <c r="B993" s="20" t="str">
        <f>VLOOKUP(A993,'Planning Periods'!$E$2:$N$540,10,FALSE)</f>
        <v>10/15/2013 - 10/15/2021</v>
      </c>
      <c r="C993" s="103">
        <v>2015</v>
      </c>
      <c r="D993" s="103" t="str">
        <f t="shared" si="14"/>
        <v>La Habra 2015</v>
      </c>
      <c r="E993" s="103">
        <v>1</v>
      </c>
      <c r="F993" s="101">
        <v>0</v>
      </c>
      <c r="G993" s="103">
        <v>0</v>
      </c>
      <c r="H993" s="103">
        <v>0</v>
      </c>
      <c r="I993" s="102"/>
      <c r="J993" s="103">
        <v>77</v>
      </c>
      <c r="K993" s="101">
        <v>3</v>
      </c>
      <c r="L993" s="103">
        <v>3</v>
      </c>
      <c r="M993" s="103">
        <v>0</v>
      </c>
      <c r="N993" s="102"/>
      <c r="O993" s="103">
        <v>1</v>
      </c>
      <c r="P993" s="103">
        <v>4</v>
      </c>
      <c r="Q993" s="102"/>
      <c r="R993" s="103">
        <v>1</v>
      </c>
      <c r="S993" s="103">
        <v>22</v>
      </c>
      <c r="T993" s="102">
        <v>0</v>
      </c>
      <c r="U993" s="103">
        <v>80</v>
      </c>
      <c r="V993" s="103">
        <v>29</v>
      </c>
    </row>
    <row r="994" spans="1:22" x14ac:dyDescent="0.25">
      <c r="A994" s="104" t="s">
        <v>986</v>
      </c>
      <c r="B994" s="20" t="str">
        <f>VLOOKUP(A994,'Planning Periods'!$E$2:$N$540,10,FALSE)</f>
        <v>10/15/2013 - 10/15/2021</v>
      </c>
      <c r="C994" s="103">
        <v>2016</v>
      </c>
      <c r="D994" s="103" t="str">
        <f t="shared" si="14"/>
        <v>La Habra 2016</v>
      </c>
      <c r="E994" s="103">
        <v>1</v>
      </c>
      <c r="F994" s="101">
        <v>0</v>
      </c>
      <c r="G994" s="103">
        <v>0</v>
      </c>
      <c r="H994" s="103">
        <v>0</v>
      </c>
      <c r="I994" s="102"/>
      <c r="J994" s="103">
        <v>77</v>
      </c>
      <c r="K994" s="101">
        <v>0</v>
      </c>
      <c r="L994" s="103">
        <v>0</v>
      </c>
      <c r="M994" s="103">
        <v>0</v>
      </c>
      <c r="N994" s="102"/>
      <c r="O994" s="103">
        <v>1</v>
      </c>
      <c r="P994" s="103">
        <v>0</v>
      </c>
      <c r="Q994" s="102"/>
      <c r="R994" s="103">
        <v>1</v>
      </c>
      <c r="S994" s="103">
        <v>357</v>
      </c>
      <c r="T994" s="102">
        <v>0</v>
      </c>
      <c r="U994" s="103">
        <v>80</v>
      </c>
      <c r="V994" s="103">
        <v>357</v>
      </c>
    </row>
    <row r="995" spans="1:22" x14ac:dyDescent="0.25">
      <c r="A995" s="104" t="s">
        <v>986</v>
      </c>
      <c r="B995" s="20" t="str">
        <f>VLOOKUP(A995,'Planning Periods'!$E$2:$N$540,10,FALSE)</f>
        <v>10/15/2013 - 10/15/2021</v>
      </c>
      <c r="C995" s="103">
        <v>2017</v>
      </c>
      <c r="D995" s="103" t="str">
        <f t="shared" si="14"/>
        <v>La Habra 2017</v>
      </c>
      <c r="E995" s="103">
        <v>1</v>
      </c>
      <c r="F995" s="101">
        <v>0</v>
      </c>
      <c r="G995" s="103">
        <v>0</v>
      </c>
      <c r="H995" s="103">
        <v>0</v>
      </c>
      <c r="I995" s="102"/>
      <c r="J995" s="103">
        <v>77</v>
      </c>
      <c r="K995" s="101">
        <v>0</v>
      </c>
      <c r="L995" s="103">
        <v>0</v>
      </c>
      <c r="M995" s="103">
        <v>0</v>
      </c>
      <c r="N995" s="102"/>
      <c r="O995" s="103">
        <v>1</v>
      </c>
      <c r="P995" s="103">
        <v>0</v>
      </c>
      <c r="Q995" s="102"/>
      <c r="R995" s="103">
        <v>1</v>
      </c>
      <c r="S995" s="103">
        <v>41</v>
      </c>
      <c r="T995" s="102">
        <v>0</v>
      </c>
      <c r="U995" s="103">
        <v>80</v>
      </c>
      <c r="V995" s="103">
        <v>41</v>
      </c>
    </row>
    <row r="996" spans="1:22" x14ac:dyDescent="0.25">
      <c r="A996" t="s">
        <v>1090</v>
      </c>
      <c r="B996" s="20"/>
      <c r="C996" s="103">
        <v>2013</v>
      </c>
      <c r="D996" s="103" t="str">
        <f t="shared" si="14"/>
        <v>La Habra Heights 2013</v>
      </c>
      <c r="E996" s="103" t="s">
        <v>1539</v>
      </c>
      <c r="F996" s="101" t="s">
        <v>1539</v>
      </c>
      <c r="G996" s="103" t="s">
        <v>1539</v>
      </c>
      <c r="H996" s="103" t="s">
        <v>1539</v>
      </c>
      <c r="I996" s="102"/>
      <c r="J996" s="103" t="s">
        <v>1539</v>
      </c>
      <c r="K996" s="101" t="s">
        <v>1539</v>
      </c>
      <c r="L996" s="103" t="s">
        <v>1539</v>
      </c>
      <c r="M996" s="103" t="s">
        <v>1539</v>
      </c>
      <c r="N996" s="102"/>
      <c r="O996" s="103" t="s">
        <v>1539</v>
      </c>
      <c r="P996" s="103" t="s">
        <v>1539</v>
      </c>
      <c r="Q996" s="102"/>
      <c r="R996" s="103" t="s">
        <v>1539</v>
      </c>
      <c r="S996" s="103" t="s">
        <v>1539</v>
      </c>
      <c r="T996" s="102" t="s">
        <v>1539</v>
      </c>
      <c r="U996" s="103" t="s">
        <v>1539</v>
      </c>
      <c r="V996" s="103" t="s">
        <v>1539</v>
      </c>
    </row>
    <row r="997" spans="1:22" x14ac:dyDescent="0.25">
      <c r="A997" t="s">
        <v>1090</v>
      </c>
      <c r="B997" s="20" t="str">
        <f>VLOOKUP(A997,'Planning Periods'!$E$2:$N$540,10,FALSE)</f>
        <v>10/15/2013 - 10/15/2021</v>
      </c>
      <c r="C997" s="103">
        <v>2014</v>
      </c>
      <c r="D997" s="103" t="str">
        <f t="shared" si="14"/>
        <v>La Habra Heights 2014</v>
      </c>
      <c r="E997" s="101" t="s">
        <v>1539</v>
      </c>
      <c r="F997" s="101" t="s">
        <v>1539</v>
      </c>
      <c r="G997" s="101" t="s">
        <v>1539</v>
      </c>
      <c r="H997" s="101" t="s">
        <v>1539</v>
      </c>
      <c r="I997" s="101">
        <v>0</v>
      </c>
      <c r="J997" s="101" t="s">
        <v>1539</v>
      </c>
      <c r="K997" s="101" t="s">
        <v>1539</v>
      </c>
      <c r="L997" s="101" t="s">
        <v>1539</v>
      </c>
      <c r="M997" s="101" t="s">
        <v>1539</v>
      </c>
      <c r="N997" s="101">
        <v>0</v>
      </c>
      <c r="O997" s="101" t="s">
        <v>1539</v>
      </c>
      <c r="P997" s="101" t="s">
        <v>1539</v>
      </c>
      <c r="Q997" s="101"/>
      <c r="R997" s="101" t="s">
        <v>1539</v>
      </c>
      <c r="S997" s="101" t="s">
        <v>1539</v>
      </c>
      <c r="T997" s="101" t="s">
        <v>1539</v>
      </c>
      <c r="U997" s="101" t="s">
        <v>1539</v>
      </c>
      <c r="V997" s="101" t="s">
        <v>1539</v>
      </c>
    </row>
    <row r="998" spans="1:22" x14ac:dyDescent="0.25">
      <c r="A998" t="s">
        <v>1090</v>
      </c>
      <c r="B998" s="20" t="str">
        <f>VLOOKUP(A998,'Planning Periods'!$E$2:$N$540,10,FALSE)</f>
        <v>10/15/2013 - 10/15/2021</v>
      </c>
      <c r="C998" s="103">
        <v>2015</v>
      </c>
      <c r="D998" s="103" t="str">
        <f t="shared" si="14"/>
        <v>La Habra Heights 2015</v>
      </c>
      <c r="E998" t="s">
        <v>1539</v>
      </c>
      <c r="F998" t="s">
        <v>1539</v>
      </c>
      <c r="G998" t="s">
        <v>1539</v>
      </c>
      <c r="H998" t="s">
        <v>1539</v>
      </c>
      <c r="J998" t="s">
        <v>1539</v>
      </c>
      <c r="K998" t="s">
        <v>1539</v>
      </c>
      <c r="L998" t="s">
        <v>1539</v>
      </c>
      <c r="M998" t="s">
        <v>1539</v>
      </c>
      <c r="O998" t="s">
        <v>1539</v>
      </c>
      <c r="P998" t="s">
        <v>1539</v>
      </c>
      <c r="R998" t="s">
        <v>1539</v>
      </c>
      <c r="S998" t="s">
        <v>1539</v>
      </c>
      <c r="T998" t="s">
        <v>1539</v>
      </c>
      <c r="U998" t="s">
        <v>1539</v>
      </c>
      <c r="V998" t="s">
        <v>1539</v>
      </c>
    </row>
    <row r="999" spans="1:22" x14ac:dyDescent="0.25">
      <c r="A999" t="s">
        <v>1090</v>
      </c>
      <c r="B999" s="20" t="str">
        <f>VLOOKUP(A999,'Planning Periods'!$E$2:$N$540,10,FALSE)</f>
        <v>10/15/2013 - 10/15/2021</v>
      </c>
      <c r="C999" s="103">
        <v>2016</v>
      </c>
      <c r="D999" s="103" t="str">
        <f t="shared" si="14"/>
        <v>La Habra Heights 2016</v>
      </c>
      <c r="E999" t="s">
        <v>1539</v>
      </c>
      <c r="F999" t="s">
        <v>1539</v>
      </c>
      <c r="G999" t="s">
        <v>1539</v>
      </c>
      <c r="H999" t="s">
        <v>1539</v>
      </c>
      <c r="J999" t="s">
        <v>1539</v>
      </c>
      <c r="K999" t="s">
        <v>1539</v>
      </c>
      <c r="L999" t="s">
        <v>1539</v>
      </c>
      <c r="M999" t="s">
        <v>1539</v>
      </c>
      <c r="O999" t="s">
        <v>1539</v>
      </c>
      <c r="P999" t="s">
        <v>1539</v>
      </c>
      <c r="R999" t="s">
        <v>1539</v>
      </c>
      <c r="S999" t="s">
        <v>1539</v>
      </c>
      <c r="T999" t="s">
        <v>1539</v>
      </c>
      <c r="U999" t="s">
        <v>1539</v>
      </c>
      <c r="V999" t="s">
        <v>1539</v>
      </c>
    </row>
    <row r="1000" spans="1:22" x14ac:dyDescent="0.25">
      <c r="A1000" t="s">
        <v>1090</v>
      </c>
      <c r="B1000" s="20" t="str">
        <f>VLOOKUP(A1000,'Planning Periods'!$E$2:$N$540,10,FALSE)</f>
        <v>10/15/2013 - 10/15/2021</v>
      </c>
      <c r="C1000" s="103">
        <v>2017</v>
      </c>
      <c r="D1000" s="103" t="str">
        <f t="shared" si="14"/>
        <v>La Habra Heights 2017</v>
      </c>
      <c r="E1000" t="s">
        <v>1539</v>
      </c>
      <c r="F1000" t="s">
        <v>1539</v>
      </c>
      <c r="G1000" t="s">
        <v>1539</v>
      </c>
      <c r="H1000" t="s">
        <v>1539</v>
      </c>
      <c r="J1000" t="s">
        <v>1539</v>
      </c>
      <c r="K1000" t="s">
        <v>1539</v>
      </c>
      <c r="L1000" t="s">
        <v>1539</v>
      </c>
      <c r="M1000" t="s">
        <v>1539</v>
      </c>
      <c r="O1000" t="s">
        <v>1539</v>
      </c>
      <c r="P1000" t="s">
        <v>1539</v>
      </c>
      <c r="R1000" t="s">
        <v>1539</v>
      </c>
      <c r="S1000" t="s">
        <v>1539</v>
      </c>
      <c r="T1000" t="s">
        <v>1539</v>
      </c>
      <c r="U1000" t="s">
        <v>1539</v>
      </c>
      <c r="V1000" t="s">
        <v>1539</v>
      </c>
    </row>
    <row r="1001" spans="1:22" x14ac:dyDescent="0.25">
      <c r="A1001" s="104" t="s">
        <v>891</v>
      </c>
      <c r="B1001" s="20" t="str">
        <f>VLOOKUP(A1001,'Planning Periods'!$E$2:$N$540,10,FALSE)</f>
        <v>04/30/2013 - 04/30/2021</v>
      </c>
      <c r="C1001" s="103">
        <v>2013</v>
      </c>
      <c r="D1001" s="103" t="str">
        <f t="shared" si="14"/>
        <v>La Mesa 2013</v>
      </c>
      <c r="E1001" s="103">
        <v>430</v>
      </c>
      <c r="F1001" s="101">
        <v>18</v>
      </c>
      <c r="G1001" s="103">
        <v>18</v>
      </c>
      <c r="H1001" s="103">
        <v>0</v>
      </c>
      <c r="I1001" s="102"/>
      <c r="J1001" s="103">
        <v>326</v>
      </c>
      <c r="K1001" s="101">
        <v>0</v>
      </c>
      <c r="L1001" s="103">
        <v>0</v>
      </c>
      <c r="M1001" s="103">
        <v>0</v>
      </c>
      <c r="N1001" s="102"/>
      <c r="O1001" s="103">
        <v>302</v>
      </c>
      <c r="P1001" s="103">
        <v>279</v>
      </c>
      <c r="Q1001" s="102"/>
      <c r="R1001" s="103">
        <v>664</v>
      </c>
      <c r="S1001" s="103">
        <v>241</v>
      </c>
      <c r="T1001" s="102">
        <v>0</v>
      </c>
      <c r="U1001" s="103">
        <v>1722</v>
      </c>
      <c r="V1001" s="103">
        <v>538</v>
      </c>
    </row>
    <row r="1002" spans="1:22" x14ac:dyDescent="0.25">
      <c r="A1002" s="104" t="s">
        <v>891</v>
      </c>
      <c r="B1002" s="20" t="str">
        <f>VLOOKUP(A1002,'Planning Periods'!$E$2:$N$540,10,FALSE)</f>
        <v>04/30/2013 - 04/30/2021</v>
      </c>
      <c r="C1002" s="103">
        <v>2014</v>
      </c>
      <c r="D1002" s="103" t="str">
        <f t="shared" si="14"/>
        <v>La Mesa 2014</v>
      </c>
      <c r="E1002" s="103">
        <v>430</v>
      </c>
      <c r="F1002" s="101">
        <v>0</v>
      </c>
      <c r="G1002" s="103">
        <v>0</v>
      </c>
      <c r="H1002" s="103">
        <v>0</v>
      </c>
      <c r="I1002" s="102"/>
      <c r="J1002" s="103">
        <v>326</v>
      </c>
      <c r="K1002" s="101">
        <v>1</v>
      </c>
      <c r="L1002" s="103">
        <v>0</v>
      </c>
      <c r="M1002" s="103">
        <v>1</v>
      </c>
      <c r="N1002" s="102"/>
      <c r="O1002" s="103">
        <v>302</v>
      </c>
      <c r="P1002" s="103">
        <v>0</v>
      </c>
      <c r="Q1002" s="102"/>
      <c r="R1002" s="103">
        <v>664</v>
      </c>
      <c r="S1002" s="103">
        <v>310</v>
      </c>
      <c r="T1002" s="102">
        <v>1</v>
      </c>
      <c r="U1002" s="103">
        <v>1722</v>
      </c>
      <c r="V1002" s="103">
        <v>311</v>
      </c>
    </row>
    <row r="1003" spans="1:22" x14ac:dyDescent="0.25">
      <c r="A1003" s="104" t="s">
        <v>891</v>
      </c>
      <c r="B1003" s="20" t="str">
        <f>VLOOKUP(A1003,'Planning Periods'!$E$2:$N$540,10,FALSE)</f>
        <v>04/30/2013 - 04/30/2021</v>
      </c>
      <c r="C1003" s="103">
        <v>2015</v>
      </c>
      <c r="D1003" s="103" t="str">
        <f t="shared" si="14"/>
        <v>La Mesa 2015</v>
      </c>
      <c r="E1003" s="103">
        <v>430</v>
      </c>
      <c r="F1003" s="101">
        <v>0</v>
      </c>
      <c r="G1003" s="103">
        <v>0</v>
      </c>
      <c r="H1003" s="103">
        <v>0</v>
      </c>
      <c r="I1003" s="102"/>
      <c r="J1003" s="103">
        <v>326</v>
      </c>
      <c r="K1003" s="101">
        <v>1</v>
      </c>
      <c r="L1003" s="103">
        <v>0</v>
      </c>
      <c r="M1003" s="103">
        <v>1</v>
      </c>
      <c r="N1003" s="102"/>
      <c r="O1003" s="103">
        <v>302</v>
      </c>
      <c r="P1003" s="103">
        <v>0</v>
      </c>
      <c r="Q1003" s="102"/>
      <c r="R1003" s="103">
        <v>664</v>
      </c>
      <c r="S1003" s="103">
        <v>28</v>
      </c>
      <c r="T1003" s="102">
        <v>1</v>
      </c>
      <c r="U1003" s="103">
        <v>1722</v>
      </c>
      <c r="V1003" s="103">
        <v>29</v>
      </c>
    </row>
    <row r="1004" spans="1:22" x14ac:dyDescent="0.25">
      <c r="A1004" s="104" t="s">
        <v>891</v>
      </c>
      <c r="B1004" s="20" t="str">
        <f>VLOOKUP(A1004,'Planning Periods'!$E$2:$N$540,10,FALSE)</f>
        <v>04/30/2013 - 04/30/2021</v>
      </c>
      <c r="C1004" s="103">
        <v>2016</v>
      </c>
      <c r="D1004" s="103" t="str">
        <f t="shared" si="14"/>
        <v>La Mesa 2016</v>
      </c>
      <c r="E1004" s="103">
        <v>430</v>
      </c>
      <c r="F1004" s="101">
        <v>0</v>
      </c>
      <c r="G1004" s="103">
        <v>0</v>
      </c>
      <c r="H1004" s="103">
        <v>0</v>
      </c>
      <c r="I1004" s="102"/>
      <c r="J1004" s="103">
        <v>326</v>
      </c>
      <c r="K1004" s="101">
        <v>0</v>
      </c>
      <c r="L1004" s="103">
        <v>0</v>
      </c>
      <c r="M1004" s="103">
        <v>0</v>
      </c>
      <c r="N1004" s="102"/>
      <c r="O1004" s="103">
        <v>302</v>
      </c>
      <c r="P1004" s="103">
        <v>0</v>
      </c>
      <c r="Q1004" s="102"/>
      <c r="R1004" s="103">
        <v>664</v>
      </c>
      <c r="S1004" s="103">
        <v>106</v>
      </c>
      <c r="T1004" s="102">
        <v>0</v>
      </c>
      <c r="U1004" s="103">
        <v>1722</v>
      </c>
      <c r="V1004" s="103">
        <v>106</v>
      </c>
    </row>
    <row r="1005" spans="1:22" x14ac:dyDescent="0.25">
      <c r="A1005" s="104" t="s">
        <v>891</v>
      </c>
      <c r="B1005" s="20" t="str">
        <f>VLOOKUP(A1005,'Planning Periods'!$E$2:$N$540,10,FALSE)</f>
        <v>04/30/2013 - 04/30/2021</v>
      </c>
      <c r="C1005" s="103">
        <v>2017</v>
      </c>
      <c r="D1005" s="103" t="str">
        <f t="shared" si="14"/>
        <v>La Mesa 2017</v>
      </c>
      <c r="E1005" s="103">
        <v>430</v>
      </c>
      <c r="F1005" s="101">
        <v>0</v>
      </c>
      <c r="G1005" s="103">
        <v>0</v>
      </c>
      <c r="H1005" s="103">
        <v>0</v>
      </c>
      <c r="I1005" s="102"/>
      <c r="J1005" s="103">
        <v>326</v>
      </c>
      <c r="K1005" s="101">
        <v>7</v>
      </c>
      <c r="L1005" s="103">
        <v>0</v>
      </c>
      <c r="M1005" s="103">
        <v>7</v>
      </c>
      <c r="N1005" s="102"/>
      <c r="O1005" s="103">
        <v>302</v>
      </c>
      <c r="P1005" s="103">
        <v>0</v>
      </c>
      <c r="Q1005" s="102"/>
      <c r="R1005" s="103">
        <v>664</v>
      </c>
      <c r="S1005" s="103">
        <v>24</v>
      </c>
      <c r="T1005" s="102">
        <v>7</v>
      </c>
      <c r="U1005" s="103">
        <v>1722</v>
      </c>
      <c r="V1005" s="103">
        <v>31</v>
      </c>
    </row>
    <row r="1006" spans="1:22" x14ac:dyDescent="0.25">
      <c r="A1006" s="104" t="s">
        <v>1089</v>
      </c>
      <c r="B1006" s="20"/>
      <c r="C1006" s="103">
        <v>2013</v>
      </c>
      <c r="D1006" s="103" t="str">
        <f t="shared" si="14"/>
        <v>La Mirada 2013</v>
      </c>
      <c r="E1006" s="103" t="s">
        <v>1539</v>
      </c>
      <c r="F1006" s="101" t="s">
        <v>1539</v>
      </c>
      <c r="G1006" s="103" t="s">
        <v>1539</v>
      </c>
      <c r="H1006" s="103" t="s">
        <v>1539</v>
      </c>
      <c r="I1006" s="102"/>
      <c r="J1006" s="103" t="s">
        <v>1539</v>
      </c>
      <c r="K1006" s="101" t="s">
        <v>1539</v>
      </c>
      <c r="L1006" s="103" t="s">
        <v>1539</v>
      </c>
      <c r="M1006" s="103" t="s">
        <v>1539</v>
      </c>
      <c r="N1006" s="102"/>
      <c r="O1006" s="103" t="s">
        <v>1539</v>
      </c>
      <c r="P1006" s="103" t="s">
        <v>1539</v>
      </c>
      <c r="Q1006" s="102"/>
      <c r="R1006" s="103" t="s">
        <v>1539</v>
      </c>
      <c r="S1006" s="103" t="s">
        <v>1539</v>
      </c>
      <c r="T1006" s="102" t="s">
        <v>1539</v>
      </c>
      <c r="U1006" s="103" t="s">
        <v>1539</v>
      </c>
      <c r="V1006" s="103" t="s">
        <v>1539</v>
      </c>
    </row>
    <row r="1007" spans="1:22" x14ac:dyDescent="0.25">
      <c r="A1007" s="104" t="s">
        <v>1089</v>
      </c>
      <c r="B1007" s="20" t="str">
        <f>VLOOKUP(A1007,'Planning Periods'!$E$2:$N$540,10,FALSE)</f>
        <v>10/15/2013 - 10/15/2021</v>
      </c>
      <c r="C1007" s="103">
        <v>2014</v>
      </c>
      <c r="D1007" s="103" t="str">
        <f t="shared" si="14"/>
        <v>La Mirada 2014</v>
      </c>
      <c r="E1007" s="103" t="s">
        <v>1539</v>
      </c>
      <c r="F1007" s="101" t="s">
        <v>1539</v>
      </c>
      <c r="G1007" s="103" t="s">
        <v>1539</v>
      </c>
      <c r="H1007" s="103" t="s">
        <v>1539</v>
      </c>
      <c r="I1007" s="102"/>
      <c r="J1007" s="103" t="s">
        <v>1539</v>
      </c>
      <c r="K1007" s="101" t="s">
        <v>1539</v>
      </c>
      <c r="L1007" s="103" t="s">
        <v>1539</v>
      </c>
      <c r="M1007" s="103" t="s">
        <v>1539</v>
      </c>
      <c r="N1007" s="102"/>
      <c r="O1007" s="103" t="s">
        <v>1539</v>
      </c>
      <c r="P1007" s="103" t="s">
        <v>1539</v>
      </c>
      <c r="Q1007" s="102"/>
      <c r="R1007" s="103" t="s">
        <v>1539</v>
      </c>
      <c r="S1007" s="103" t="s">
        <v>1539</v>
      </c>
      <c r="T1007" s="102" t="s">
        <v>1539</v>
      </c>
      <c r="U1007" s="103" t="s">
        <v>1539</v>
      </c>
      <c r="V1007" s="103" t="s">
        <v>1539</v>
      </c>
    </row>
    <row r="1008" spans="1:22" x14ac:dyDescent="0.25">
      <c r="A1008" s="104" t="s">
        <v>1089</v>
      </c>
      <c r="B1008" s="20" t="str">
        <f>VLOOKUP(A1008,'Planning Periods'!$E$2:$N$540,10,FALSE)</f>
        <v>10/15/2013 - 10/15/2021</v>
      </c>
      <c r="C1008" s="103">
        <v>2015</v>
      </c>
      <c r="D1008" s="103" t="str">
        <f t="shared" si="14"/>
        <v>La Mirada 2015</v>
      </c>
      <c r="E1008" s="103" t="s">
        <v>1539</v>
      </c>
      <c r="F1008" s="101" t="s">
        <v>1539</v>
      </c>
      <c r="G1008" s="103" t="s">
        <v>1539</v>
      </c>
      <c r="H1008" s="103" t="s">
        <v>1539</v>
      </c>
      <c r="I1008" s="102"/>
      <c r="J1008" s="103" t="s">
        <v>1539</v>
      </c>
      <c r="K1008" s="101" t="s">
        <v>1539</v>
      </c>
      <c r="L1008" s="103" t="s">
        <v>1539</v>
      </c>
      <c r="M1008" s="103" t="s">
        <v>1539</v>
      </c>
      <c r="N1008" s="102"/>
      <c r="O1008" s="103" t="s">
        <v>1539</v>
      </c>
      <c r="P1008" s="103" t="s">
        <v>1539</v>
      </c>
      <c r="Q1008" s="102"/>
      <c r="R1008" s="103" t="s">
        <v>1539</v>
      </c>
      <c r="S1008" s="103" t="s">
        <v>1539</v>
      </c>
      <c r="T1008" s="102" t="s">
        <v>1539</v>
      </c>
      <c r="U1008" s="103" t="s">
        <v>1539</v>
      </c>
      <c r="V1008" s="103" t="s">
        <v>1539</v>
      </c>
    </row>
    <row r="1009" spans="1:22" x14ac:dyDescent="0.25">
      <c r="A1009" s="104" t="s">
        <v>1089</v>
      </c>
      <c r="B1009" s="20" t="str">
        <f>VLOOKUP(A1009,'Planning Periods'!$E$2:$N$540,10,FALSE)</f>
        <v>10/15/2013 - 10/15/2021</v>
      </c>
      <c r="C1009" s="103">
        <v>2016</v>
      </c>
      <c r="D1009" s="103" t="str">
        <f t="shared" si="14"/>
        <v>La Mirada 2016</v>
      </c>
      <c r="E1009" s="103" t="s">
        <v>1539</v>
      </c>
      <c r="F1009" s="101" t="s">
        <v>1539</v>
      </c>
      <c r="G1009" s="103" t="s">
        <v>1539</v>
      </c>
      <c r="H1009" s="103" t="s">
        <v>1539</v>
      </c>
      <c r="I1009" s="102"/>
      <c r="J1009" s="103" t="s">
        <v>1539</v>
      </c>
      <c r="K1009" s="101" t="s">
        <v>1539</v>
      </c>
      <c r="L1009" s="103" t="s">
        <v>1539</v>
      </c>
      <c r="M1009" s="103" t="s">
        <v>1539</v>
      </c>
      <c r="N1009" s="102"/>
      <c r="O1009" s="103" t="s">
        <v>1539</v>
      </c>
      <c r="P1009" s="103" t="s">
        <v>1539</v>
      </c>
      <c r="Q1009" s="102"/>
      <c r="R1009" s="103" t="s">
        <v>1539</v>
      </c>
      <c r="S1009" s="103" t="s">
        <v>1539</v>
      </c>
      <c r="T1009" s="102" t="s">
        <v>1539</v>
      </c>
      <c r="U1009" s="103" t="s">
        <v>1539</v>
      </c>
      <c r="V1009" s="103" t="s">
        <v>1539</v>
      </c>
    </row>
    <row r="1010" spans="1:22" x14ac:dyDescent="0.25">
      <c r="A1010" s="104" t="s">
        <v>1089</v>
      </c>
      <c r="B1010" s="20" t="str">
        <f>VLOOKUP(A1010,'Planning Periods'!$E$2:$N$540,10,FALSE)</f>
        <v>10/15/2013 - 10/15/2021</v>
      </c>
      <c r="C1010" s="103">
        <v>2017</v>
      </c>
      <c r="D1010" s="103" t="str">
        <f t="shared" si="14"/>
        <v>La Mirada 2017</v>
      </c>
      <c r="E1010" s="103">
        <v>62</v>
      </c>
      <c r="F1010" s="101">
        <v>0</v>
      </c>
      <c r="G1010" s="103">
        <v>0</v>
      </c>
      <c r="H1010" s="103">
        <v>0</v>
      </c>
      <c r="I1010" s="102"/>
      <c r="J1010" s="103">
        <v>37</v>
      </c>
      <c r="K1010" s="101">
        <v>0</v>
      </c>
      <c r="L1010" s="103">
        <v>0</v>
      </c>
      <c r="M1010" s="103">
        <v>0</v>
      </c>
      <c r="N1010" s="102"/>
      <c r="O1010" s="103">
        <v>40</v>
      </c>
      <c r="P1010" s="103">
        <v>1</v>
      </c>
      <c r="Q1010" s="102"/>
      <c r="R1010" s="103">
        <v>96</v>
      </c>
      <c r="S1010" s="103">
        <v>31</v>
      </c>
      <c r="T1010" s="102">
        <v>0</v>
      </c>
      <c r="U1010" s="103">
        <v>235</v>
      </c>
      <c r="V1010" s="103">
        <v>32</v>
      </c>
    </row>
    <row r="1011" spans="1:22" x14ac:dyDescent="0.25">
      <c r="A1011" s="104" t="s">
        <v>985</v>
      </c>
      <c r="B1011" s="20"/>
      <c r="C1011" s="103">
        <v>2013</v>
      </c>
      <c r="D1011" s="103" t="str">
        <f t="shared" si="14"/>
        <v>La Palma 2013</v>
      </c>
      <c r="E1011" s="103" t="s">
        <v>1539</v>
      </c>
      <c r="F1011" s="101" t="s">
        <v>1539</v>
      </c>
      <c r="G1011" s="103" t="s">
        <v>1539</v>
      </c>
      <c r="H1011" s="103" t="s">
        <v>1539</v>
      </c>
      <c r="I1011" s="102"/>
      <c r="J1011" s="103" t="s">
        <v>1539</v>
      </c>
      <c r="K1011" s="101" t="s">
        <v>1539</v>
      </c>
      <c r="L1011" s="103" t="s">
        <v>1539</v>
      </c>
      <c r="M1011" s="103" t="s">
        <v>1539</v>
      </c>
      <c r="N1011" s="102"/>
      <c r="O1011" s="103" t="s">
        <v>1539</v>
      </c>
      <c r="P1011" s="103" t="s">
        <v>1539</v>
      </c>
      <c r="Q1011" s="102"/>
      <c r="R1011" s="103" t="s">
        <v>1539</v>
      </c>
      <c r="S1011" s="103" t="s">
        <v>1539</v>
      </c>
      <c r="T1011" s="102" t="s">
        <v>1539</v>
      </c>
      <c r="U1011" s="103" t="s">
        <v>1539</v>
      </c>
      <c r="V1011" s="103" t="s">
        <v>1539</v>
      </c>
    </row>
    <row r="1012" spans="1:22" x14ac:dyDescent="0.25">
      <c r="A1012" s="104" t="s">
        <v>985</v>
      </c>
      <c r="B1012" s="20" t="str">
        <f>VLOOKUP(A1012,'Planning Periods'!$E$2:$N$540,10,FALSE)</f>
        <v>10/15/2013 - 10/15/2021</v>
      </c>
      <c r="C1012" s="103">
        <v>2014</v>
      </c>
      <c r="D1012" s="103" t="str">
        <f t="shared" si="14"/>
        <v>La Palma 2014</v>
      </c>
      <c r="E1012" s="103">
        <v>2</v>
      </c>
      <c r="F1012" s="101">
        <v>0</v>
      </c>
      <c r="G1012" s="103">
        <v>0</v>
      </c>
      <c r="H1012" s="103">
        <v>0</v>
      </c>
      <c r="I1012" s="102"/>
      <c r="J1012" s="103">
        <v>2</v>
      </c>
      <c r="K1012" s="101">
        <v>0</v>
      </c>
      <c r="L1012" s="103">
        <v>0</v>
      </c>
      <c r="M1012" s="103">
        <v>0</v>
      </c>
      <c r="N1012" s="102"/>
      <c r="O1012" s="103">
        <v>2</v>
      </c>
      <c r="P1012" s="103">
        <v>0</v>
      </c>
      <c r="Q1012" s="102"/>
      <c r="R1012" s="103">
        <v>3</v>
      </c>
      <c r="S1012" s="103">
        <v>0</v>
      </c>
      <c r="T1012" s="102">
        <v>0</v>
      </c>
      <c r="U1012" s="103">
        <v>9</v>
      </c>
      <c r="V1012" s="103">
        <v>0</v>
      </c>
    </row>
    <row r="1013" spans="1:22" x14ac:dyDescent="0.25">
      <c r="A1013" s="104" t="s">
        <v>985</v>
      </c>
      <c r="B1013" s="20" t="str">
        <f>VLOOKUP(A1013,'Planning Periods'!$E$2:$N$540,10,FALSE)</f>
        <v>10/15/2013 - 10/15/2021</v>
      </c>
      <c r="C1013" s="103">
        <v>2015</v>
      </c>
      <c r="D1013" s="103" t="str">
        <f t="shared" si="14"/>
        <v>La Palma 2015</v>
      </c>
      <c r="E1013" s="103">
        <v>2</v>
      </c>
      <c r="F1013" s="101">
        <v>0</v>
      </c>
      <c r="G1013" s="103">
        <v>0</v>
      </c>
      <c r="H1013" s="103">
        <v>0</v>
      </c>
      <c r="I1013" s="102"/>
      <c r="J1013" s="103">
        <v>2</v>
      </c>
      <c r="K1013" s="101">
        <v>0</v>
      </c>
      <c r="L1013" s="103">
        <v>0</v>
      </c>
      <c r="M1013" s="103">
        <v>0</v>
      </c>
      <c r="N1013" s="102"/>
      <c r="O1013" s="103">
        <v>2</v>
      </c>
      <c r="P1013" s="103">
        <v>0</v>
      </c>
      <c r="Q1013" s="102"/>
      <c r="R1013" s="103">
        <v>3</v>
      </c>
      <c r="S1013" s="103">
        <v>0</v>
      </c>
      <c r="T1013" s="102">
        <v>0</v>
      </c>
      <c r="U1013" s="103">
        <v>9</v>
      </c>
      <c r="V1013" s="103">
        <v>0</v>
      </c>
    </row>
    <row r="1014" spans="1:22" x14ac:dyDescent="0.25">
      <c r="A1014" s="104" t="s">
        <v>985</v>
      </c>
      <c r="B1014" s="20" t="str">
        <f>VLOOKUP(A1014,'Planning Periods'!$E$2:$N$540,10,FALSE)</f>
        <v>10/15/2013 - 10/15/2021</v>
      </c>
      <c r="C1014" s="103">
        <v>2016</v>
      </c>
      <c r="D1014" s="103" t="str">
        <f t="shared" si="14"/>
        <v>La Palma 2016</v>
      </c>
      <c r="E1014" s="103">
        <v>2</v>
      </c>
      <c r="F1014" s="101">
        <v>0</v>
      </c>
      <c r="G1014" s="103">
        <v>0</v>
      </c>
      <c r="H1014" s="103">
        <v>0</v>
      </c>
      <c r="I1014" s="102"/>
      <c r="J1014" s="103">
        <v>2</v>
      </c>
      <c r="K1014" s="101">
        <v>0</v>
      </c>
      <c r="L1014" s="103">
        <v>0</v>
      </c>
      <c r="M1014" s="103">
        <v>0</v>
      </c>
      <c r="N1014" s="102"/>
      <c r="O1014" s="103">
        <v>2</v>
      </c>
      <c r="P1014" s="103">
        <v>0</v>
      </c>
      <c r="Q1014" s="102"/>
      <c r="R1014" s="103">
        <v>3</v>
      </c>
      <c r="S1014" s="103">
        <v>0</v>
      </c>
      <c r="T1014" s="102">
        <v>0</v>
      </c>
      <c r="U1014" s="103">
        <v>9</v>
      </c>
      <c r="V1014" s="103">
        <v>0</v>
      </c>
    </row>
    <row r="1015" spans="1:22" x14ac:dyDescent="0.25">
      <c r="A1015" s="104" t="s">
        <v>985</v>
      </c>
      <c r="B1015" s="20" t="str">
        <f>VLOOKUP(A1015,'Planning Periods'!$E$2:$N$540,10,FALSE)</f>
        <v>10/15/2013 - 10/15/2021</v>
      </c>
      <c r="C1015" s="103">
        <v>2017</v>
      </c>
      <c r="D1015" s="103" t="str">
        <f t="shared" ref="D1015:D1089" si="15">CONCATENATE(A1015," ",C1015)</f>
        <v>La Palma 2017</v>
      </c>
      <c r="E1015" s="103">
        <v>2</v>
      </c>
      <c r="F1015" s="101">
        <v>0</v>
      </c>
      <c r="G1015" s="103">
        <v>0</v>
      </c>
      <c r="H1015" s="103">
        <v>0</v>
      </c>
      <c r="I1015" s="102"/>
      <c r="J1015" s="103">
        <v>2</v>
      </c>
      <c r="K1015" s="101">
        <v>0</v>
      </c>
      <c r="L1015" s="103">
        <v>0</v>
      </c>
      <c r="M1015" s="103">
        <v>0</v>
      </c>
      <c r="N1015" s="102"/>
      <c r="O1015" s="103">
        <v>2</v>
      </c>
      <c r="P1015" s="103">
        <v>0</v>
      </c>
      <c r="Q1015" s="102"/>
      <c r="R1015" s="103">
        <v>3</v>
      </c>
      <c r="S1015" s="103">
        <v>10</v>
      </c>
      <c r="T1015" s="102">
        <v>0</v>
      </c>
      <c r="U1015" s="103">
        <v>9</v>
      </c>
      <c r="V1015" s="103">
        <v>10</v>
      </c>
    </row>
    <row r="1016" spans="1:22" x14ac:dyDescent="0.25">
      <c r="A1016" t="s">
        <v>1088</v>
      </c>
      <c r="B1016" s="20"/>
      <c r="C1016" s="103">
        <v>2013</v>
      </c>
      <c r="D1016" s="103" t="str">
        <f t="shared" si="14"/>
        <v>La Puente 2013</v>
      </c>
      <c r="E1016" s="103" t="s">
        <v>1539</v>
      </c>
      <c r="F1016" s="101" t="s">
        <v>1539</v>
      </c>
      <c r="G1016" s="103" t="s">
        <v>1539</v>
      </c>
      <c r="H1016" s="103" t="s">
        <v>1539</v>
      </c>
      <c r="I1016" s="102"/>
      <c r="J1016" s="103" t="s">
        <v>1539</v>
      </c>
      <c r="K1016" s="101" t="s">
        <v>1539</v>
      </c>
      <c r="L1016" s="103" t="s">
        <v>1539</v>
      </c>
      <c r="M1016" s="103" t="s">
        <v>1539</v>
      </c>
      <c r="N1016" s="102"/>
      <c r="O1016" s="103" t="s">
        <v>1539</v>
      </c>
      <c r="P1016" s="103" t="s">
        <v>1539</v>
      </c>
      <c r="Q1016" s="102"/>
      <c r="R1016" s="103" t="s">
        <v>1539</v>
      </c>
      <c r="S1016" s="103" t="s">
        <v>1539</v>
      </c>
      <c r="T1016" s="102" t="s">
        <v>1539</v>
      </c>
      <c r="U1016" s="103" t="s">
        <v>1539</v>
      </c>
      <c r="V1016" s="103" t="s">
        <v>1539</v>
      </c>
    </row>
    <row r="1017" spans="1:22" x14ac:dyDescent="0.25">
      <c r="A1017" t="s">
        <v>1088</v>
      </c>
      <c r="B1017" s="20" t="str">
        <f>VLOOKUP(A1017,'Planning Periods'!$E$2:$N$540,10,FALSE)</f>
        <v>10/15/2013 - 10/15/2021</v>
      </c>
      <c r="C1017" s="103">
        <v>2014</v>
      </c>
      <c r="D1017" s="103" t="str">
        <f>CONCATENATE(A1017," ",C1017)</f>
        <v>La Puente 2014</v>
      </c>
      <c r="E1017" s="101" t="s">
        <v>1539</v>
      </c>
      <c r="F1017" s="101" t="s">
        <v>1539</v>
      </c>
      <c r="G1017" s="101" t="s">
        <v>1539</v>
      </c>
      <c r="H1017" s="101" t="s">
        <v>1539</v>
      </c>
      <c r="I1017" s="101">
        <v>0</v>
      </c>
      <c r="J1017" s="101" t="s">
        <v>1539</v>
      </c>
      <c r="K1017" s="101" t="s">
        <v>1539</v>
      </c>
      <c r="L1017" s="101" t="s">
        <v>1539</v>
      </c>
      <c r="M1017" s="101" t="s">
        <v>1539</v>
      </c>
      <c r="N1017" s="101">
        <v>0</v>
      </c>
      <c r="O1017" s="101" t="s">
        <v>1539</v>
      </c>
      <c r="P1017" s="101" t="s">
        <v>1539</v>
      </c>
      <c r="Q1017" s="101"/>
      <c r="R1017" s="101" t="s">
        <v>1539</v>
      </c>
      <c r="S1017" s="101" t="s">
        <v>1539</v>
      </c>
      <c r="T1017" s="101" t="s">
        <v>1539</v>
      </c>
      <c r="U1017" s="101" t="s">
        <v>1539</v>
      </c>
      <c r="V1017" s="101" t="s">
        <v>1539</v>
      </c>
    </row>
    <row r="1018" spans="1:22" x14ac:dyDescent="0.25">
      <c r="A1018" t="s">
        <v>1088</v>
      </c>
      <c r="B1018" s="20" t="str">
        <f>VLOOKUP(A1018,'Planning Periods'!$E$2:$N$540,10,FALSE)</f>
        <v>10/15/2013 - 10/15/2021</v>
      </c>
      <c r="C1018" s="103">
        <v>2015</v>
      </c>
      <c r="D1018" s="103" t="str">
        <f t="shared" si="15"/>
        <v>La Puente 2015</v>
      </c>
      <c r="E1018" t="s">
        <v>1539</v>
      </c>
      <c r="F1018" t="s">
        <v>1539</v>
      </c>
      <c r="G1018" t="s">
        <v>1539</v>
      </c>
      <c r="H1018" t="s">
        <v>1539</v>
      </c>
      <c r="J1018" t="s">
        <v>1539</v>
      </c>
      <c r="K1018" t="s">
        <v>1539</v>
      </c>
      <c r="L1018" t="s">
        <v>1539</v>
      </c>
      <c r="M1018" t="s">
        <v>1539</v>
      </c>
      <c r="O1018" t="s">
        <v>1539</v>
      </c>
      <c r="P1018" t="s">
        <v>1539</v>
      </c>
      <c r="R1018" t="s">
        <v>1539</v>
      </c>
      <c r="S1018" t="s">
        <v>1539</v>
      </c>
      <c r="T1018" t="s">
        <v>1539</v>
      </c>
      <c r="U1018" t="s">
        <v>1539</v>
      </c>
      <c r="V1018" t="s">
        <v>1539</v>
      </c>
    </row>
    <row r="1019" spans="1:22" x14ac:dyDescent="0.25">
      <c r="A1019" t="s">
        <v>1088</v>
      </c>
      <c r="B1019" s="20" t="str">
        <f>VLOOKUP(A1019,'Planning Periods'!$E$2:$N$540,10,FALSE)</f>
        <v>10/15/2013 - 10/15/2021</v>
      </c>
      <c r="C1019" s="103">
        <v>2016</v>
      </c>
      <c r="D1019" s="103" t="str">
        <f t="shared" si="15"/>
        <v>La Puente 2016</v>
      </c>
      <c r="E1019" t="s">
        <v>1539</v>
      </c>
      <c r="F1019" t="s">
        <v>1539</v>
      </c>
      <c r="G1019" t="s">
        <v>1539</v>
      </c>
      <c r="H1019" t="s">
        <v>1539</v>
      </c>
      <c r="J1019" t="s">
        <v>1539</v>
      </c>
      <c r="K1019" t="s">
        <v>1539</v>
      </c>
      <c r="L1019" t="s">
        <v>1539</v>
      </c>
      <c r="M1019" t="s">
        <v>1539</v>
      </c>
      <c r="O1019" t="s">
        <v>1539</v>
      </c>
      <c r="P1019" t="s">
        <v>1539</v>
      </c>
      <c r="R1019" t="s">
        <v>1539</v>
      </c>
      <c r="S1019" t="s">
        <v>1539</v>
      </c>
      <c r="T1019" t="s">
        <v>1539</v>
      </c>
      <c r="U1019" t="s">
        <v>1539</v>
      </c>
      <c r="V1019" t="s">
        <v>1539</v>
      </c>
    </row>
    <row r="1020" spans="1:22" x14ac:dyDescent="0.25">
      <c r="A1020" t="s">
        <v>1088</v>
      </c>
      <c r="B1020" s="20" t="str">
        <f>VLOOKUP(A1020,'Planning Periods'!$E$2:$N$540,10,FALSE)</f>
        <v>10/15/2013 - 10/15/2021</v>
      </c>
      <c r="C1020" s="103">
        <v>2017</v>
      </c>
      <c r="D1020" s="103" t="str">
        <f t="shared" si="15"/>
        <v>La Puente 2017</v>
      </c>
      <c r="E1020" t="s">
        <v>1539</v>
      </c>
      <c r="F1020" t="s">
        <v>1539</v>
      </c>
      <c r="G1020" t="s">
        <v>1539</v>
      </c>
      <c r="H1020" t="s">
        <v>1539</v>
      </c>
      <c r="J1020" t="s">
        <v>1539</v>
      </c>
      <c r="K1020" t="s">
        <v>1539</v>
      </c>
      <c r="L1020" t="s">
        <v>1539</v>
      </c>
      <c r="M1020" t="s">
        <v>1539</v>
      </c>
      <c r="O1020" t="s">
        <v>1539</v>
      </c>
      <c r="P1020" t="s">
        <v>1539</v>
      </c>
      <c r="R1020" t="s">
        <v>1539</v>
      </c>
      <c r="S1020" t="s">
        <v>1539</v>
      </c>
      <c r="T1020" t="s">
        <v>1539</v>
      </c>
      <c r="U1020" t="s">
        <v>1539</v>
      </c>
      <c r="V1020" t="s">
        <v>1539</v>
      </c>
    </row>
    <row r="1021" spans="1:22" x14ac:dyDescent="0.25">
      <c r="A1021" s="104" t="s">
        <v>945</v>
      </c>
      <c r="B1021" s="20"/>
      <c r="C1021" s="103">
        <v>2013</v>
      </c>
      <c r="D1021" s="103" t="str">
        <f t="shared" si="15"/>
        <v>La Quinta 2013</v>
      </c>
      <c r="E1021" t="s">
        <v>1539</v>
      </c>
      <c r="F1021" t="s">
        <v>1539</v>
      </c>
      <c r="G1021" t="s">
        <v>1539</v>
      </c>
      <c r="H1021" t="s">
        <v>1539</v>
      </c>
      <c r="J1021" t="s">
        <v>1539</v>
      </c>
      <c r="K1021" t="s">
        <v>1539</v>
      </c>
      <c r="L1021" t="s">
        <v>1539</v>
      </c>
      <c r="M1021" t="s">
        <v>1539</v>
      </c>
      <c r="O1021" t="s">
        <v>1539</v>
      </c>
      <c r="P1021" t="s">
        <v>1539</v>
      </c>
      <c r="R1021" t="s">
        <v>1539</v>
      </c>
      <c r="S1021" t="s">
        <v>1539</v>
      </c>
      <c r="T1021" t="s">
        <v>1539</v>
      </c>
      <c r="U1021" t="s">
        <v>1539</v>
      </c>
      <c r="V1021" t="s">
        <v>1539</v>
      </c>
    </row>
    <row r="1022" spans="1:22" x14ac:dyDescent="0.25">
      <c r="A1022" s="104" t="s">
        <v>945</v>
      </c>
      <c r="B1022" s="20" t="str">
        <f>VLOOKUP(A1022,'Planning Periods'!$E$2:$N$540,10,FALSE)</f>
        <v>10/15/2013 - 10/15/2021</v>
      </c>
      <c r="C1022" s="103">
        <v>2014</v>
      </c>
      <c r="D1022" s="103" t="str">
        <f t="shared" si="15"/>
        <v>La Quinta 2014</v>
      </c>
      <c r="E1022" s="103" t="s">
        <v>1539</v>
      </c>
      <c r="F1022" s="101" t="s">
        <v>1539</v>
      </c>
      <c r="G1022" s="103" t="s">
        <v>1539</v>
      </c>
      <c r="H1022" s="103" t="s">
        <v>1539</v>
      </c>
      <c r="I1022" s="102"/>
      <c r="J1022" s="103" t="s">
        <v>1539</v>
      </c>
      <c r="K1022" s="101" t="s">
        <v>1539</v>
      </c>
      <c r="L1022" s="103" t="s">
        <v>1539</v>
      </c>
      <c r="M1022" s="103" t="s">
        <v>1539</v>
      </c>
      <c r="N1022" s="102"/>
      <c r="O1022" s="103" t="s">
        <v>1539</v>
      </c>
      <c r="P1022" s="103" t="s">
        <v>1539</v>
      </c>
      <c r="Q1022" s="102"/>
      <c r="R1022" s="103" t="s">
        <v>1539</v>
      </c>
      <c r="S1022" s="103" t="s">
        <v>1539</v>
      </c>
      <c r="T1022" s="102" t="s">
        <v>1539</v>
      </c>
      <c r="U1022" s="103" t="s">
        <v>1539</v>
      </c>
      <c r="V1022" s="103" t="s">
        <v>1539</v>
      </c>
    </row>
    <row r="1023" spans="1:22" x14ac:dyDescent="0.25">
      <c r="A1023" s="104" t="s">
        <v>945</v>
      </c>
      <c r="B1023" s="20" t="str">
        <f>VLOOKUP(A1023,'Planning Periods'!$E$2:$N$540,10,FALSE)</f>
        <v>10/15/2013 - 10/15/2021</v>
      </c>
      <c r="C1023" s="103">
        <v>2015</v>
      </c>
      <c r="D1023" s="103" t="str">
        <f t="shared" si="15"/>
        <v>La Quinta 2015</v>
      </c>
      <c r="E1023" s="103" t="s">
        <v>1539</v>
      </c>
      <c r="F1023" s="101" t="s">
        <v>1539</v>
      </c>
      <c r="G1023" s="103" t="s">
        <v>1539</v>
      </c>
      <c r="H1023" s="103" t="s">
        <v>1539</v>
      </c>
      <c r="I1023" s="102"/>
      <c r="J1023" s="103" t="s">
        <v>1539</v>
      </c>
      <c r="K1023" s="101" t="s">
        <v>1539</v>
      </c>
      <c r="L1023" s="103" t="s">
        <v>1539</v>
      </c>
      <c r="M1023" s="103" t="s">
        <v>1539</v>
      </c>
      <c r="N1023" s="102"/>
      <c r="O1023" s="103" t="s">
        <v>1539</v>
      </c>
      <c r="P1023" s="103" t="s">
        <v>1539</v>
      </c>
      <c r="Q1023" s="102"/>
      <c r="R1023" s="103" t="s">
        <v>1539</v>
      </c>
      <c r="S1023" s="103" t="s">
        <v>1539</v>
      </c>
      <c r="T1023" s="102" t="s">
        <v>1539</v>
      </c>
      <c r="U1023" s="103" t="s">
        <v>1539</v>
      </c>
      <c r="V1023" s="103" t="s">
        <v>1539</v>
      </c>
    </row>
    <row r="1024" spans="1:22" x14ac:dyDescent="0.25">
      <c r="A1024" s="104" t="s">
        <v>945</v>
      </c>
      <c r="B1024" s="20" t="str">
        <f>VLOOKUP(A1024,'Planning Periods'!$E$2:$N$540,10,FALSE)</f>
        <v>10/15/2013 - 10/15/2021</v>
      </c>
      <c r="C1024" s="103">
        <v>2016</v>
      </c>
      <c r="D1024" s="103" t="str">
        <f t="shared" si="15"/>
        <v>La Quinta 2016</v>
      </c>
      <c r="E1024" s="103" t="s">
        <v>1539</v>
      </c>
      <c r="F1024" s="101" t="s">
        <v>1539</v>
      </c>
      <c r="G1024" s="103" t="s">
        <v>1539</v>
      </c>
      <c r="H1024" s="103" t="s">
        <v>1539</v>
      </c>
      <c r="I1024" s="102"/>
      <c r="J1024" s="103" t="s">
        <v>1539</v>
      </c>
      <c r="K1024" s="101" t="s">
        <v>1539</v>
      </c>
      <c r="L1024" s="103" t="s">
        <v>1539</v>
      </c>
      <c r="M1024" s="103" t="s">
        <v>1539</v>
      </c>
      <c r="N1024" s="102"/>
      <c r="O1024" s="103" t="s">
        <v>1539</v>
      </c>
      <c r="P1024" s="103" t="s">
        <v>1539</v>
      </c>
      <c r="Q1024" s="102"/>
      <c r="R1024" s="103" t="s">
        <v>1539</v>
      </c>
      <c r="S1024" s="103" t="s">
        <v>1539</v>
      </c>
      <c r="T1024" s="102" t="s">
        <v>1539</v>
      </c>
      <c r="U1024" s="103" t="s">
        <v>1539</v>
      </c>
      <c r="V1024" s="103" t="s">
        <v>1539</v>
      </c>
    </row>
    <row r="1025" spans="1:22" x14ac:dyDescent="0.25">
      <c r="A1025" s="104" t="s">
        <v>945</v>
      </c>
      <c r="B1025" s="20" t="str">
        <f>VLOOKUP(A1025,'Planning Periods'!$E$2:$N$540,10,FALSE)</f>
        <v>10/15/2013 - 10/15/2021</v>
      </c>
      <c r="C1025" s="103">
        <v>2017</v>
      </c>
      <c r="D1025" s="103" t="str">
        <f t="shared" si="15"/>
        <v>La Quinta 2017</v>
      </c>
      <c r="E1025" s="103">
        <v>91</v>
      </c>
      <c r="F1025" s="101">
        <v>0</v>
      </c>
      <c r="G1025" s="103">
        <v>0</v>
      </c>
      <c r="H1025" s="103">
        <v>0</v>
      </c>
      <c r="I1025" s="102"/>
      <c r="J1025" s="103">
        <v>61</v>
      </c>
      <c r="K1025" s="101">
        <v>0</v>
      </c>
      <c r="L1025" s="103">
        <v>0</v>
      </c>
      <c r="M1025" s="103">
        <v>0</v>
      </c>
      <c r="N1025" s="102"/>
      <c r="O1025" s="103">
        <v>66</v>
      </c>
      <c r="P1025" s="103">
        <v>0</v>
      </c>
      <c r="Q1025" s="102"/>
      <c r="R1025" s="103">
        <v>146</v>
      </c>
      <c r="S1025" s="103">
        <v>102</v>
      </c>
      <c r="T1025" s="102">
        <v>0</v>
      </c>
      <c r="U1025" s="103">
        <v>364</v>
      </c>
      <c r="V1025" s="103">
        <v>102</v>
      </c>
    </row>
    <row r="1026" spans="1:22" x14ac:dyDescent="0.25">
      <c r="A1026" s="104" t="s">
        <v>1087</v>
      </c>
      <c r="B1026" s="20"/>
      <c r="C1026" s="103">
        <v>2013</v>
      </c>
      <c r="D1026" s="103" t="str">
        <f t="shared" si="15"/>
        <v>La Verne 2013</v>
      </c>
      <c r="E1026" s="103">
        <v>147</v>
      </c>
      <c r="F1026" s="101">
        <v>0</v>
      </c>
      <c r="G1026" s="103">
        <v>0</v>
      </c>
      <c r="H1026" s="103">
        <v>0</v>
      </c>
      <c r="I1026" s="102"/>
      <c r="J1026" s="103">
        <v>88</v>
      </c>
      <c r="K1026" s="101">
        <v>2</v>
      </c>
      <c r="L1026" s="103">
        <v>1</v>
      </c>
      <c r="M1026" s="103">
        <v>1</v>
      </c>
      <c r="N1026" s="102"/>
      <c r="O1026" s="103">
        <v>94</v>
      </c>
      <c r="P1026" s="103">
        <v>26</v>
      </c>
      <c r="Q1026" s="102"/>
      <c r="R1026" s="103">
        <v>233</v>
      </c>
      <c r="S1026" s="103">
        <v>153</v>
      </c>
      <c r="T1026" s="102">
        <v>1</v>
      </c>
      <c r="U1026" s="103">
        <v>562</v>
      </c>
      <c r="V1026" s="103">
        <v>181</v>
      </c>
    </row>
    <row r="1027" spans="1:22" x14ac:dyDescent="0.25">
      <c r="A1027" s="104" t="s">
        <v>1087</v>
      </c>
      <c r="B1027" s="20" t="str">
        <f>VLOOKUP(A1027,'Planning Periods'!$E$2:$N$540,10,FALSE)</f>
        <v>10/15/2013 - 10/15/2021</v>
      </c>
      <c r="C1027" s="103">
        <v>2014</v>
      </c>
      <c r="D1027" s="103" t="str">
        <f t="shared" si="15"/>
        <v>La Verne 2014</v>
      </c>
      <c r="E1027" s="103">
        <v>147</v>
      </c>
      <c r="F1027" s="101">
        <v>35</v>
      </c>
      <c r="G1027" s="103">
        <v>35</v>
      </c>
      <c r="H1027" s="103">
        <v>0</v>
      </c>
      <c r="I1027" s="102"/>
      <c r="J1027" s="103">
        <v>88</v>
      </c>
      <c r="K1027" s="101">
        <v>2</v>
      </c>
      <c r="L1027" s="103">
        <v>2</v>
      </c>
      <c r="M1027" s="103">
        <v>0</v>
      </c>
      <c r="N1027" s="102"/>
      <c r="O1027" s="103">
        <v>94</v>
      </c>
      <c r="P1027" s="103">
        <v>0</v>
      </c>
      <c r="Q1027" s="102"/>
      <c r="R1027" s="103">
        <v>233</v>
      </c>
      <c r="S1027" s="103">
        <v>78</v>
      </c>
      <c r="T1027" s="102">
        <v>0</v>
      </c>
      <c r="U1027" s="103">
        <v>562</v>
      </c>
      <c r="V1027" s="103">
        <v>115</v>
      </c>
    </row>
    <row r="1028" spans="1:22" x14ac:dyDescent="0.25">
      <c r="A1028" s="104" t="s">
        <v>1087</v>
      </c>
      <c r="B1028" s="20" t="str">
        <f>VLOOKUP(A1028,'Planning Periods'!$E$2:$N$540,10,FALSE)</f>
        <v>10/15/2013 - 10/15/2021</v>
      </c>
      <c r="C1028" s="103">
        <v>2015</v>
      </c>
      <c r="D1028" s="103" t="str">
        <f t="shared" si="15"/>
        <v>La Verne 2015</v>
      </c>
      <c r="E1028" s="103">
        <v>147</v>
      </c>
      <c r="F1028" s="101">
        <v>0</v>
      </c>
      <c r="G1028" s="103">
        <v>0</v>
      </c>
      <c r="H1028" s="103">
        <v>0</v>
      </c>
      <c r="I1028" s="102"/>
      <c r="J1028" s="103">
        <v>88</v>
      </c>
      <c r="K1028" s="101">
        <v>1</v>
      </c>
      <c r="L1028" s="103">
        <v>0</v>
      </c>
      <c r="M1028" s="103">
        <v>1</v>
      </c>
      <c r="N1028" s="102"/>
      <c r="O1028" s="103">
        <v>94</v>
      </c>
      <c r="P1028" s="103">
        <v>0</v>
      </c>
      <c r="Q1028" s="102"/>
      <c r="R1028" s="103">
        <v>233</v>
      </c>
      <c r="S1028" s="103">
        <v>4</v>
      </c>
      <c r="T1028" s="102">
        <v>1</v>
      </c>
      <c r="U1028" s="103">
        <v>562</v>
      </c>
      <c r="V1028" s="103">
        <v>5</v>
      </c>
    </row>
    <row r="1029" spans="1:22" x14ac:dyDescent="0.25">
      <c r="A1029" s="104" t="s">
        <v>1087</v>
      </c>
      <c r="B1029" s="20" t="str">
        <f>VLOOKUP(A1029,'Planning Periods'!$E$2:$N$540,10,FALSE)</f>
        <v>10/15/2013 - 10/15/2021</v>
      </c>
      <c r="C1029" s="103">
        <v>2016</v>
      </c>
      <c r="D1029" s="103" t="str">
        <f t="shared" si="15"/>
        <v>La Verne 2016</v>
      </c>
      <c r="E1029" s="103">
        <v>147</v>
      </c>
      <c r="F1029" s="101">
        <v>0</v>
      </c>
      <c r="G1029" s="103">
        <v>0</v>
      </c>
      <c r="H1029" s="103">
        <v>0</v>
      </c>
      <c r="I1029" s="102"/>
      <c r="J1029" s="103">
        <v>88</v>
      </c>
      <c r="K1029" s="101">
        <v>0</v>
      </c>
      <c r="L1029" s="103">
        <v>0</v>
      </c>
      <c r="M1029" s="103">
        <v>0</v>
      </c>
      <c r="N1029" s="102"/>
      <c r="O1029" s="103">
        <v>94</v>
      </c>
      <c r="P1029" s="103">
        <v>0</v>
      </c>
      <c r="Q1029" s="102"/>
      <c r="R1029" s="103">
        <v>233</v>
      </c>
      <c r="S1029" s="103">
        <v>10</v>
      </c>
      <c r="T1029" s="102">
        <v>0</v>
      </c>
      <c r="U1029" s="103">
        <v>562</v>
      </c>
      <c r="V1029" s="103">
        <v>10</v>
      </c>
    </row>
    <row r="1030" spans="1:22" x14ac:dyDescent="0.25">
      <c r="A1030" s="104" t="s">
        <v>1087</v>
      </c>
      <c r="B1030" s="20" t="str">
        <f>VLOOKUP(A1030,'Planning Periods'!$E$2:$N$540,10,FALSE)</f>
        <v>10/15/2013 - 10/15/2021</v>
      </c>
      <c r="C1030" s="103">
        <v>2017</v>
      </c>
      <c r="D1030" s="103" t="str">
        <f t="shared" si="15"/>
        <v>La Verne 2017</v>
      </c>
      <c r="E1030" s="103">
        <v>147</v>
      </c>
      <c r="F1030" s="101">
        <v>1</v>
      </c>
      <c r="G1030" s="103">
        <v>1</v>
      </c>
      <c r="H1030" s="103">
        <v>0</v>
      </c>
      <c r="I1030" s="102"/>
      <c r="J1030" s="103">
        <v>88</v>
      </c>
      <c r="K1030" s="101">
        <v>0</v>
      </c>
      <c r="L1030" s="103">
        <v>0</v>
      </c>
      <c r="M1030" s="103">
        <v>0</v>
      </c>
      <c r="N1030" s="102"/>
      <c r="O1030" s="103">
        <v>94</v>
      </c>
      <c r="P1030" s="103">
        <v>0</v>
      </c>
      <c r="Q1030" s="102"/>
      <c r="R1030" s="103">
        <v>233</v>
      </c>
      <c r="S1030" s="103">
        <v>20</v>
      </c>
      <c r="T1030" s="102">
        <v>0</v>
      </c>
      <c r="U1030" s="103">
        <v>562</v>
      </c>
      <c r="V1030" s="103">
        <v>21</v>
      </c>
    </row>
    <row r="1031" spans="1:22" x14ac:dyDescent="0.25">
      <c r="A1031" s="104" t="s">
        <v>1204</v>
      </c>
      <c r="B1031" s="20" t="str">
        <f>VLOOKUP(A1031,'Planning Periods'!$E$2:$N$540,10,FALSE)</f>
        <v>01/31/2015 - 01/31/2023</v>
      </c>
      <c r="C1031" s="103">
        <v>2014</v>
      </c>
      <c r="D1031" s="103" t="str">
        <f t="shared" si="15"/>
        <v>Lafayette 2014</v>
      </c>
      <c r="E1031" s="103">
        <v>138</v>
      </c>
      <c r="F1031" s="101">
        <v>0</v>
      </c>
      <c r="G1031" s="103">
        <v>0</v>
      </c>
      <c r="H1031" s="103">
        <v>0</v>
      </c>
      <c r="I1031" s="102"/>
      <c r="J1031" s="103">
        <v>78</v>
      </c>
      <c r="K1031" s="101">
        <v>0</v>
      </c>
      <c r="L1031" s="103">
        <v>0</v>
      </c>
      <c r="M1031" s="103">
        <v>0</v>
      </c>
      <c r="N1031" s="102"/>
      <c r="O1031" s="103">
        <v>85</v>
      </c>
      <c r="P1031" s="103">
        <v>21</v>
      </c>
      <c r="Q1031" s="102"/>
      <c r="R1031" s="103">
        <v>99</v>
      </c>
      <c r="S1031" s="103">
        <v>247</v>
      </c>
      <c r="T1031" s="102">
        <v>0</v>
      </c>
      <c r="U1031" s="103">
        <v>400</v>
      </c>
      <c r="V1031" s="103">
        <v>268</v>
      </c>
    </row>
    <row r="1032" spans="1:22" x14ac:dyDescent="0.25">
      <c r="A1032" s="104" t="s">
        <v>1204</v>
      </c>
      <c r="B1032" s="20" t="str">
        <f>VLOOKUP(A1032,'Planning Periods'!$E$2:$N$540,10,FALSE)</f>
        <v>01/31/2015 - 01/31/2023</v>
      </c>
      <c r="C1032" s="103">
        <v>2015</v>
      </c>
      <c r="D1032" s="103" t="str">
        <f t="shared" si="15"/>
        <v>Lafayette 2015</v>
      </c>
      <c r="E1032" s="103">
        <v>138</v>
      </c>
      <c r="F1032" s="101">
        <v>0</v>
      </c>
      <c r="G1032" s="103">
        <v>0</v>
      </c>
      <c r="H1032" s="103">
        <v>0</v>
      </c>
      <c r="I1032" s="102"/>
      <c r="J1032" s="103">
        <v>78</v>
      </c>
      <c r="K1032" s="101">
        <v>0</v>
      </c>
      <c r="L1032" s="103">
        <v>0</v>
      </c>
      <c r="M1032" s="103">
        <v>0</v>
      </c>
      <c r="N1032" s="102"/>
      <c r="O1032" s="103">
        <v>85</v>
      </c>
      <c r="P1032" s="103">
        <v>3</v>
      </c>
      <c r="Q1032" s="102"/>
      <c r="R1032" s="103">
        <v>99</v>
      </c>
      <c r="S1032" s="103">
        <v>13</v>
      </c>
      <c r="T1032" s="102">
        <v>0</v>
      </c>
      <c r="U1032" s="103">
        <v>400</v>
      </c>
      <c r="V1032" s="103">
        <v>16</v>
      </c>
    </row>
    <row r="1033" spans="1:22" x14ac:dyDescent="0.25">
      <c r="A1033" s="104" t="s">
        <v>1204</v>
      </c>
      <c r="B1033" s="20" t="str">
        <f>VLOOKUP(A1033,'Planning Periods'!$E$2:$N$540,10,FALSE)</f>
        <v>01/31/2015 - 01/31/2023</v>
      </c>
      <c r="C1033" s="103">
        <v>2016</v>
      </c>
      <c r="D1033" s="103" t="str">
        <f t="shared" si="15"/>
        <v>Lafayette 2016</v>
      </c>
      <c r="E1033" s="103">
        <v>138</v>
      </c>
      <c r="F1033" s="101">
        <v>2</v>
      </c>
      <c r="G1033" s="103">
        <v>2</v>
      </c>
      <c r="H1033" s="103">
        <v>0</v>
      </c>
      <c r="I1033" s="102"/>
      <c r="J1033" s="103">
        <v>78</v>
      </c>
      <c r="K1033" s="101">
        <v>2</v>
      </c>
      <c r="L1033" s="103">
        <v>2</v>
      </c>
      <c r="M1033" s="103">
        <v>0</v>
      </c>
      <c r="N1033" s="102"/>
      <c r="O1033" s="103">
        <v>85</v>
      </c>
      <c r="P1033" s="103">
        <v>10</v>
      </c>
      <c r="Q1033" s="102"/>
      <c r="R1033" s="103">
        <v>99</v>
      </c>
      <c r="S1033" s="103">
        <v>62</v>
      </c>
      <c r="T1033" s="102">
        <v>0</v>
      </c>
      <c r="U1033" s="103">
        <v>400</v>
      </c>
      <c r="V1033" s="103">
        <v>76</v>
      </c>
    </row>
    <row r="1034" spans="1:22" x14ac:dyDescent="0.25">
      <c r="A1034" s="104" t="s">
        <v>1204</v>
      </c>
      <c r="B1034" s="20" t="str">
        <f>VLOOKUP(A1034,'Planning Periods'!$E$2:$N$540,10,FALSE)</f>
        <v>01/31/2015 - 01/31/2023</v>
      </c>
      <c r="C1034" s="103">
        <v>2017</v>
      </c>
      <c r="D1034" s="103" t="str">
        <f t="shared" si="15"/>
        <v>Lafayette 2017</v>
      </c>
      <c r="E1034" s="103">
        <v>138</v>
      </c>
      <c r="F1034" s="101">
        <v>0</v>
      </c>
      <c r="G1034" s="103">
        <v>0</v>
      </c>
      <c r="H1034" s="103">
        <v>0</v>
      </c>
      <c r="I1034" s="102"/>
      <c r="J1034" s="103">
        <v>78</v>
      </c>
      <c r="K1034" s="101">
        <v>1</v>
      </c>
      <c r="L1034" s="103">
        <v>1</v>
      </c>
      <c r="M1034" s="103">
        <v>0</v>
      </c>
      <c r="N1034" s="102"/>
      <c r="O1034" s="103">
        <v>85</v>
      </c>
      <c r="P1034" s="103">
        <v>9</v>
      </c>
      <c r="Q1034" s="102"/>
      <c r="R1034" s="103">
        <v>99</v>
      </c>
      <c r="S1034" s="103">
        <v>25</v>
      </c>
      <c r="T1034" s="102">
        <v>0</v>
      </c>
      <c r="U1034" s="103">
        <v>400</v>
      </c>
      <c r="V1034" s="103">
        <v>35</v>
      </c>
    </row>
    <row r="1035" spans="1:22" x14ac:dyDescent="0.25">
      <c r="A1035" s="104" t="s">
        <v>984</v>
      </c>
      <c r="B1035" s="20"/>
      <c r="C1035" s="103">
        <v>2013</v>
      </c>
      <c r="D1035" s="103" t="str">
        <f t="shared" si="15"/>
        <v>Laguna Beach 2013</v>
      </c>
      <c r="E1035" s="103">
        <v>1</v>
      </c>
      <c r="F1035" s="101">
        <v>0</v>
      </c>
      <c r="G1035" s="103">
        <v>0</v>
      </c>
      <c r="H1035" s="103">
        <v>0</v>
      </c>
      <c r="I1035" s="102"/>
      <c r="J1035" s="103">
        <v>1</v>
      </c>
      <c r="K1035" s="101">
        <v>0</v>
      </c>
      <c r="L1035" s="103">
        <v>0</v>
      </c>
      <c r="M1035" s="103">
        <v>0</v>
      </c>
      <c r="N1035" s="102"/>
      <c r="O1035" s="103">
        <v>0</v>
      </c>
      <c r="P1035" s="103">
        <v>1</v>
      </c>
      <c r="Q1035" s="102"/>
      <c r="R1035" s="103">
        <v>0</v>
      </c>
      <c r="S1035" s="103">
        <v>4</v>
      </c>
      <c r="T1035" s="102">
        <v>0</v>
      </c>
      <c r="U1035" s="103">
        <v>2</v>
      </c>
      <c r="V1035" s="103">
        <v>5</v>
      </c>
    </row>
    <row r="1036" spans="1:22" x14ac:dyDescent="0.25">
      <c r="A1036" s="104" t="s">
        <v>984</v>
      </c>
      <c r="B1036" s="20" t="str">
        <f>VLOOKUP(A1036,'Planning Periods'!$E$2:$N$540,10,FALSE)</f>
        <v>10/15/2013 - 10/15/2021</v>
      </c>
      <c r="C1036" s="103">
        <v>2014</v>
      </c>
      <c r="D1036" s="103" t="str">
        <f t="shared" si="15"/>
        <v>Laguna Beach 2014</v>
      </c>
      <c r="E1036" s="103">
        <v>1</v>
      </c>
      <c r="F1036" s="101">
        <v>0</v>
      </c>
      <c r="G1036" s="103">
        <v>0</v>
      </c>
      <c r="H1036" s="103">
        <v>0</v>
      </c>
      <c r="I1036" s="102"/>
      <c r="J1036" s="103">
        <v>1</v>
      </c>
      <c r="K1036" s="101">
        <v>0</v>
      </c>
      <c r="L1036" s="103">
        <v>0</v>
      </c>
      <c r="M1036" s="103">
        <v>0</v>
      </c>
      <c r="N1036" s="102"/>
      <c r="O1036" s="103">
        <v>0</v>
      </c>
      <c r="P1036" s="103">
        <v>0</v>
      </c>
      <c r="Q1036" s="102"/>
      <c r="R1036" s="103">
        <v>0</v>
      </c>
      <c r="S1036" s="103">
        <v>15</v>
      </c>
      <c r="T1036" s="102">
        <v>0</v>
      </c>
      <c r="U1036" s="103">
        <v>2</v>
      </c>
      <c r="V1036" s="103">
        <v>15</v>
      </c>
    </row>
    <row r="1037" spans="1:22" x14ac:dyDescent="0.25">
      <c r="A1037" s="104" t="s">
        <v>984</v>
      </c>
      <c r="B1037" s="20" t="str">
        <f>VLOOKUP(A1037,'Planning Periods'!$E$2:$N$540,10,FALSE)</f>
        <v>10/15/2013 - 10/15/2021</v>
      </c>
      <c r="C1037" s="103">
        <v>2015</v>
      </c>
      <c r="D1037" s="103" t="str">
        <f t="shared" si="15"/>
        <v>Laguna Beach 2015</v>
      </c>
      <c r="E1037" s="103">
        <v>1</v>
      </c>
      <c r="F1037" s="101">
        <v>0</v>
      </c>
      <c r="G1037" s="103">
        <v>0</v>
      </c>
      <c r="H1037" s="103">
        <v>0</v>
      </c>
      <c r="I1037" s="102"/>
      <c r="J1037" s="103">
        <v>1</v>
      </c>
      <c r="K1037" s="101">
        <v>0</v>
      </c>
      <c r="L1037" s="103">
        <v>0</v>
      </c>
      <c r="M1037" s="103">
        <v>0</v>
      </c>
      <c r="N1037" s="102"/>
      <c r="O1037" s="103">
        <v>0</v>
      </c>
      <c r="P1037" s="103">
        <v>0</v>
      </c>
      <c r="Q1037" s="102"/>
      <c r="R1037" s="103">
        <v>0</v>
      </c>
      <c r="S1037" s="103">
        <v>15</v>
      </c>
      <c r="T1037" s="102">
        <v>0</v>
      </c>
      <c r="U1037" s="103">
        <v>2</v>
      </c>
      <c r="V1037" s="103">
        <v>15</v>
      </c>
    </row>
    <row r="1038" spans="1:22" x14ac:dyDescent="0.25">
      <c r="A1038" s="104" t="s">
        <v>984</v>
      </c>
      <c r="B1038" s="20" t="str">
        <f>VLOOKUP(A1038,'Planning Periods'!$E$2:$N$540,10,FALSE)</f>
        <v>10/15/2013 - 10/15/2021</v>
      </c>
      <c r="C1038" s="103">
        <v>2016</v>
      </c>
      <c r="D1038" s="103" t="str">
        <f t="shared" si="15"/>
        <v>Laguna Beach 2016</v>
      </c>
      <c r="E1038" s="103">
        <v>1</v>
      </c>
      <c r="F1038" s="101">
        <v>0</v>
      </c>
      <c r="G1038" s="103">
        <v>0</v>
      </c>
      <c r="H1038" s="103">
        <v>0</v>
      </c>
      <c r="I1038" s="102"/>
      <c r="J1038" s="103">
        <v>1</v>
      </c>
      <c r="K1038" s="101">
        <v>0</v>
      </c>
      <c r="L1038" s="103">
        <v>0</v>
      </c>
      <c r="M1038" s="103">
        <v>0</v>
      </c>
      <c r="N1038" s="102"/>
      <c r="O1038" s="103">
        <v>0</v>
      </c>
      <c r="P1038" s="103">
        <v>4</v>
      </c>
      <c r="Q1038" s="102"/>
      <c r="R1038" s="103">
        <v>0</v>
      </c>
      <c r="S1038" s="103">
        <v>8</v>
      </c>
      <c r="T1038" s="102">
        <v>0</v>
      </c>
      <c r="U1038" s="103">
        <v>2</v>
      </c>
      <c r="V1038" s="103">
        <v>12</v>
      </c>
    </row>
    <row r="1039" spans="1:22" x14ac:dyDescent="0.25">
      <c r="A1039" s="104" t="s">
        <v>984</v>
      </c>
      <c r="B1039" s="20" t="str">
        <f>VLOOKUP(A1039,'Planning Periods'!$E$2:$N$540,10,FALSE)</f>
        <v>10/15/2013 - 10/15/2021</v>
      </c>
      <c r="C1039" s="103">
        <v>2017</v>
      </c>
      <c r="D1039" s="103" t="str">
        <f t="shared" si="15"/>
        <v>Laguna Beach 2017</v>
      </c>
      <c r="E1039" s="103">
        <v>1</v>
      </c>
      <c r="F1039" s="101">
        <v>0</v>
      </c>
      <c r="G1039" s="103">
        <v>0</v>
      </c>
      <c r="H1039" s="103">
        <v>0</v>
      </c>
      <c r="I1039" s="102"/>
      <c r="J1039" s="103">
        <v>1</v>
      </c>
      <c r="K1039" s="101">
        <v>1</v>
      </c>
      <c r="L1039" s="103">
        <v>1</v>
      </c>
      <c r="M1039" s="103">
        <v>0</v>
      </c>
      <c r="N1039" s="102"/>
      <c r="O1039" s="103">
        <v>0</v>
      </c>
      <c r="P1039" s="103">
        <v>3</v>
      </c>
      <c r="Q1039" s="102"/>
      <c r="R1039" s="103">
        <v>0</v>
      </c>
      <c r="S1039" s="103">
        <v>19</v>
      </c>
      <c r="T1039" s="102">
        <v>0</v>
      </c>
      <c r="U1039" s="103">
        <v>2</v>
      </c>
      <c r="V1039" s="103">
        <v>23</v>
      </c>
    </row>
    <row r="1040" spans="1:22" x14ac:dyDescent="0.25">
      <c r="A1040" s="104" t="s">
        <v>983</v>
      </c>
      <c r="B1040" s="20"/>
      <c r="C1040" s="103">
        <v>2013</v>
      </c>
      <c r="D1040" s="103" t="str">
        <f t="shared" si="15"/>
        <v>Laguna Hills 2013</v>
      </c>
      <c r="E1040" s="103" t="s">
        <v>1539</v>
      </c>
      <c r="F1040" s="101" t="s">
        <v>1539</v>
      </c>
      <c r="G1040" s="103" t="s">
        <v>1539</v>
      </c>
      <c r="H1040" s="103" t="s">
        <v>1539</v>
      </c>
      <c r="I1040" s="102"/>
      <c r="J1040" s="103" t="s">
        <v>1539</v>
      </c>
      <c r="K1040" s="101" t="s">
        <v>1539</v>
      </c>
      <c r="L1040" s="103" t="s">
        <v>1539</v>
      </c>
      <c r="M1040" s="103" t="s">
        <v>1539</v>
      </c>
      <c r="N1040" s="102"/>
      <c r="O1040" s="103" t="s">
        <v>1539</v>
      </c>
      <c r="P1040" s="103" t="s">
        <v>1539</v>
      </c>
      <c r="Q1040" s="102"/>
      <c r="R1040" s="103" t="s">
        <v>1539</v>
      </c>
      <c r="S1040" s="103" t="s">
        <v>1539</v>
      </c>
      <c r="T1040" s="102" t="s">
        <v>1539</v>
      </c>
      <c r="U1040" s="103" t="s">
        <v>1539</v>
      </c>
      <c r="V1040" s="103" t="s">
        <v>1539</v>
      </c>
    </row>
    <row r="1041" spans="1:22" x14ac:dyDescent="0.25">
      <c r="A1041" s="104" t="s">
        <v>983</v>
      </c>
      <c r="B1041" s="20" t="str">
        <f>VLOOKUP(A1041,'Planning Periods'!$E$2:$N$540,10,FALSE)</f>
        <v>10/15/2013 - 10/15/2021</v>
      </c>
      <c r="C1041" s="103">
        <v>2014</v>
      </c>
      <c r="D1041" s="103" t="str">
        <f t="shared" si="15"/>
        <v>Laguna Hills 2014</v>
      </c>
      <c r="E1041" s="103">
        <v>1</v>
      </c>
      <c r="F1041" s="101">
        <v>0</v>
      </c>
      <c r="G1041" s="103">
        <v>0</v>
      </c>
      <c r="H1041" s="103">
        <v>0</v>
      </c>
      <c r="I1041" s="102"/>
      <c r="J1041" s="103">
        <v>1</v>
      </c>
      <c r="K1041" s="101">
        <v>0</v>
      </c>
      <c r="L1041" s="103">
        <v>0</v>
      </c>
      <c r="M1041" s="103">
        <v>0</v>
      </c>
      <c r="N1041" s="102"/>
      <c r="O1041" s="103">
        <v>0</v>
      </c>
      <c r="P1041" s="103">
        <v>0</v>
      </c>
      <c r="Q1041" s="102"/>
      <c r="R1041" s="103">
        <v>0</v>
      </c>
      <c r="S1041" s="103">
        <v>0</v>
      </c>
      <c r="T1041" s="102">
        <v>0</v>
      </c>
      <c r="U1041" s="103">
        <v>2</v>
      </c>
      <c r="V1041" s="103">
        <v>0</v>
      </c>
    </row>
    <row r="1042" spans="1:22" x14ac:dyDescent="0.25">
      <c r="A1042" s="104" t="s">
        <v>983</v>
      </c>
      <c r="B1042" s="20" t="str">
        <f>VLOOKUP(A1042,'Planning Periods'!$E$2:$N$540,10,FALSE)</f>
        <v>10/15/2013 - 10/15/2021</v>
      </c>
      <c r="C1042" s="103">
        <v>2015</v>
      </c>
      <c r="D1042" s="103" t="str">
        <f t="shared" si="15"/>
        <v>Laguna Hills 2015</v>
      </c>
      <c r="E1042" s="103">
        <v>1</v>
      </c>
      <c r="F1042" s="101">
        <v>0</v>
      </c>
      <c r="G1042" s="103">
        <v>0</v>
      </c>
      <c r="H1042" s="103">
        <v>0</v>
      </c>
      <c r="I1042" s="102"/>
      <c r="J1042" s="103">
        <v>1</v>
      </c>
      <c r="K1042" s="101">
        <v>0</v>
      </c>
      <c r="L1042" s="103">
        <v>0</v>
      </c>
      <c r="M1042" s="103">
        <v>0</v>
      </c>
      <c r="N1042" s="102"/>
      <c r="O1042" s="103">
        <v>0</v>
      </c>
      <c r="P1042" s="103">
        <v>0</v>
      </c>
      <c r="Q1042" s="102"/>
      <c r="R1042" s="103">
        <v>0</v>
      </c>
      <c r="S1042" s="103">
        <v>0</v>
      </c>
      <c r="T1042" s="102">
        <v>0</v>
      </c>
      <c r="U1042" s="103">
        <v>2</v>
      </c>
      <c r="V1042" s="103">
        <v>0</v>
      </c>
    </row>
    <row r="1043" spans="1:22" x14ac:dyDescent="0.25">
      <c r="A1043" s="104" t="s">
        <v>983</v>
      </c>
      <c r="B1043" s="20" t="str">
        <f>VLOOKUP(A1043,'Planning Periods'!$E$2:$N$540,10,FALSE)</f>
        <v>10/15/2013 - 10/15/2021</v>
      </c>
      <c r="C1043" s="103">
        <v>2016</v>
      </c>
      <c r="D1043" s="103" t="str">
        <f t="shared" si="15"/>
        <v>Laguna Hills 2016</v>
      </c>
      <c r="E1043" s="103">
        <v>1</v>
      </c>
      <c r="F1043" s="101">
        <v>0</v>
      </c>
      <c r="G1043" s="103">
        <v>0</v>
      </c>
      <c r="H1043" s="103">
        <v>0</v>
      </c>
      <c r="I1043" s="102"/>
      <c r="J1043" s="103">
        <v>1</v>
      </c>
      <c r="K1043" s="101">
        <v>0</v>
      </c>
      <c r="L1043" s="103">
        <v>0</v>
      </c>
      <c r="M1043" s="103">
        <v>0</v>
      </c>
      <c r="N1043" s="102"/>
      <c r="O1043" s="103">
        <v>0</v>
      </c>
      <c r="P1043" s="103">
        <v>291</v>
      </c>
      <c r="Q1043" s="102"/>
      <c r="R1043" s="103">
        <v>0</v>
      </c>
      <c r="S1043" s="103">
        <v>1</v>
      </c>
      <c r="T1043" s="102">
        <v>0</v>
      </c>
      <c r="U1043" s="103">
        <v>2</v>
      </c>
      <c r="V1043" s="103">
        <v>292</v>
      </c>
    </row>
    <row r="1044" spans="1:22" x14ac:dyDescent="0.25">
      <c r="A1044" s="104" t="s">
        <v>983</v>
      </c>
      <c r="B1044" s="20" t="str">
        <f>VLOOKUP(A1044,'Planning Periods'!$E$2:$N$540,10,FALSE)</f>
        <v>10/15/2013 - 10/15/2021</v>
      </c>
      <c r="C1044" s="103">
        <v>2017</v>
      </c>
      <c r="D1044" s="103" t="str">
        <f t="shared" si="15"/>
        <v>Laguna Hills 2017</v>
      </c>
      <c r="E1044" s="103">
        <v>1</v>
      </c>
      <c r="F1044" s="101">
        <v>0</v>
      </c>
      <c r="G1044" s="103">
        <v>0</v>
      </c>
      <c r="H1044" s="103">
        <v>0</v>
      </c>
      <c r="I1044" s="102"/>
      <c r="J1044" s="103">
        <v>1</v>
      </c>
      <c r="K1044" s="101">
        <v>0</v>
      </c>
      <c r="L1044" s="103">
        <v>0</v>
      </c>
      <c r="M1044" s="103">
        <v>0</v>
      </c>
      <c r="N1044" s="102"/>
      <c r="O1044" s="103">
        <v>0</v>
      </c>
      <c r="P1044" s="103">
        <v>1</v>
      </c>
      <c r="Q1044" s="102"/>
      <c r="R1044" s="103">
        <v>0</v>
      </c>
      <c r="S1044" s="103">
        <v>1</v>
      </c>
      <c r="T1044" s="102">
        <v>0</v>
      </c>
      <c r="U1044" s="103">
        <v>2</v>
      </c>
      <c r="V1044" s="103">
        <v>2</v>
      </c>
    </row>
    <row r="1045" spans="1:22" x14ac:dyDescent="0.25">
      <c r="A1045" s="104" t="s">
        <v>982</v>
      </c>
      <c r="B1045" s="20"/>
      <c r="C1045" s="103">
        <v>2013</v>
      </c>
      <c r="D1045" s="103" t="str">
        <f t="shared" si="15"/>
        <v>Laguna Niguel 2013</v>
      </c>
      <c r="E1045" s="103" t="s">
        <v>1539</v>
      </c>
      <c r="F1045" s="101" t="s">
        <v>1539</v>
      </c>
      <c r="G1045" s="103" t="s">
        <v>1539</v>
      </c>
      <c r="H1045" s="103" t="s">
        <v>1539</v>
      </c>
      <c r="I1045" s="102"/>
      <c r="J1045" s="103" t="s">
        <v>1539</v>
      </c>
      <c r="K1045" s="101" t="s">
        <v>1539</v>
      </c>
      <c r="L1045" s="103" t="s">
        <v>1539</v>
      </c>
      <c r="M1045" s="103" t="s">
        <v>1539</v>
      </c>
      <c r="N1045" s="102"/>
      <c r="O1045" s="103" t="s">
        <v>1539</v>
      </c>
      <c r="P1045" s="103" t="s">
        <v>1539</v>
      </c>
      <c r="Q1045" s="102"/>
      <c r="R1045" s="103" t="s">
        <v>1539</v>
      </c>
      <c r="S1045" s="103" t="s">
        <v>1539</v>
      </c>
      <c r="T1045" s="102" t="s">
        <v>1539</v>
      </c>
      <c r="U1045" s="103" t="s">
        <v>1539</v>
      </c>
      <c r="V1045" s="103" t="s">
        <v>1539</v>
      </c>
    </row>
    <row r="1046" spans="1:22" x14ac:dyDescent="0.25">
      <c r="A1046" s="104" t="s">
        <v>982</v>
      </c>
      <c r="B1046" s="20" t="str">
        <f>VLOOKUP(A1046,'Planning Periods'!$E$2:$N$540,10,FALSE)</f>
        <v>10/15/2013 - 10/15/2021</v>
      </c>
      <c r="C1046" s="103">
        <v>2014</v>
      </c>
      <c r="D1046" s="103" t="str">
        <f t="shared" si="15"/>
        <v>Laguna Niguel 2014</v>
      </c>
      <c r="E1046" s="103">
        <v>43</v>
      </c>
      <c r="F1046" s="101">
        <v>14</v>
      </c>
      <c r="G1046" s="103">
        <v>14</v>
      </c>
      <c r="H1046" s="103">
        <v>0</v>
      </c>
      <c r="I1046" s="102"/>
      <c r="J1046" s="103">
        <v>30</v>
      </c>
      <c r="K1046" s="101">
        <v>14</v>
      </c>
      <c r="L1046" s="103">
        <v>14</v>
      </c>
      <c r="M1046" s="103">
        <v>0</v>
      </c>
      <c r="N1046" s="102"/>
      <c r="O1046" s="103">
        <v>34</v>
      </c>
      <c r="P1046" s="103">
        <v>0</v>
      </c>
      <c r="Q1046" s="102"/>
      <c r="R1046" s="103">
        <v>75</v>
      </c>
      <c r="S1046" s="103">
        <v>427</v>
      </c>
      <c r="T1046" s="102">
        <v>0</v>
      </c>
      <c r="U1046" s="103">
        <v>182</v>
      </c>
      <c r="V1046" s="103">
        <v>455</v>
      </c>
    </row>
    <row r="1047" spans="1:22" x14ac:dyDescent="0.25">
      <c r="A1047" s="104" t="s">
        <v>982</v>
      </c>
      <c r="B1047" s="20" t="str">
        <f>VLOOKUP(A1047,'Planning Periods'!$E$2:$N$540,10,FALSE)</f>
        <v>10/15/2013 - 10/15/2021</v>
      </c>
      <c r="C1047" s="103">
        <v>2015</v>
      </c>
      <c r="D1047" s="103" t="str">
        <f t="shared" si="15"/>
        <v>Laguna Niguel 2015</v>
      </c>
      <c r="E1047" s="103">
        <v>43</v>
      </c>
      <c r="F1047" s="101">
        <v>0</v>
      </c>
      <c r="G1047" s="103">
        <v>0</v>
      </c>
      <c r="H1047" s="103">
        <v>0</v>
      </c>
      <c r="I1047" s="102"/>
      <c r="J1047" s="103">
        <v>30</v>
      </c>
      <c r="K1047" s="101">
        <v>0</v>
      </c>
      <c r="L1047" s="103">
        <v>0</v>
      </c>
      <c r="M1047" s="103">
        <v>0</v>
      </c>
      <c r="N1047" s="102"/>
      <c r="O1047" s="103">
        <v>34</v>
      </c>
      <c r="P1047" s="103">
        <v>2</v>
      </c>
      <c r="Q1047" s="102"/>
      <c r="R1047" s="103">
        <v>75</v>
      </c>
      <c r="S1047" s="103">
        <v>4</v>
      </c>
      <c r="T1047" s="102">
        <v>0</v>
      </c>
      <c r="U1047" s="103">
        <v>182</v>
      </c>
      <c r="V1047" s="103">
        <v>6</v>
      </c>
    </row>
    <row r="1048" spans="1:22" x14ac:dyDescent="0.25">
      <c r="A1048" s="104" t="s">
        <v>982</v>
      </c>
      <c r="B1048" s="20" t="str">
        <f>VLOOKUP(A1048,'Planning Periods'!$E$2:$N$540,10,FALSE)</f>
        <v>10/15/2013 - 10/15/2021</v>
      </c>
      <c r="C1048" s="103">
        <v>2016</v>
      </c>
      <c r="D1048" s="103" t="str">
        <f t="shared" si="15"/>
        <v>Laguna Niguel 2016</v>
      </c>
      <c r="E1048" s="103">
        <v>43</v>
      </c>
      <c r="F1048" s="101">
        <v>18</v>
      </c>
      <c r="G1048" s="103">
        <v>18</v>
      </c>
      <c r="H1048" s="103">
        <v>0</v>
      </c>
      <c r="I1048" s="102"/>
      <c r="J1048" s="103">
        <v>30</v>
      </c>
      <c r="K1048" s="101">
        <v>0</v>
      </c>
      <c r="L1048" s="103">
        <v>0</v>
      </c>
      <c r="M1048" s="103">
        <v>0</v>
      </c>
      <c r="N1048" s="102"/>
      <c r="O1048" s="103">
        <v>34</v>
      </c>
      <c r="P1048" s="103">
        <v>0</v>
      </c>
      <c r="Q1048" s="102"/>
      <c r="R1048" s="103">
        <v>75</v>
      </c>
      <c r="S1048" s="103">
        <v>508</v>
      </c>
      <c r="T1048" s="102">
        <v>0</v>
      </c>
      <c r="U1048" s="103">
        <v>182</v>
      </c>
      <c r="V1048" s="103">
        <v>526</v>
      </c>
    </row>
    <row r="1049" spans="1:22" x14ac:dyDescent="0.25">
      <c r="A1049" s="104" t="s">
        <v>982</v>
      </c>
      <c r="B1049" s="20" t="str">
        <f>VLOOKUP(A1049,'Planning Periods'!$E$2:$N$540,10,FALSE)</f>
        <v>10/15/2013 - 10/15/2021</v>
      </c>
      <c r="C1049" s="103">
        <v>2017</v>
      </c>
      <c r="D1049" s="103" t="str">
        <f t="shared" si="15"/>
        <v>Laguna Niguel 2017</v>
      </c>
      <c r="E1049" s="103">
        <v>43</v>
      </c>
      <c r="F1049" s="101">
        <v>0</v>
      </c>
      <c r="G1049" s="103">
        <v>0</v>
      </c>
      <c r="H1049" s="103">
        <v>0</v>
      </c>
      <c r="I1049" s="102"/>
      <c r="J1049" s="103">
        <v>30</v>
      </c>
      <c r="K1049" s="101">
        <v>24</v>
      </c>
      <c r="L1049" s="103">
        <v>24</v>
      </c>
      <c r="M1049" s="103">
        <v>0</v>
      </c>
      <c r="N1049" s="102"/>
      <c r="O1049" s="103">
        <v>34</v>
      </c>
      <c r="P1049" s="103">
        <v>0</v>
      </c>
      <c r="Q1049" s="102"/>
      <c r="R1049" s="103">
        <v>75</v>
      </c>
      <c r="S1049" s="103">
        <v>211</v>
      </c>
      <c r="T1049" s="102">
        <v>0</v>
      </c>
      <c r="U1049" s="103">
        <v>182</v>
      </c>
      <c r="V1049" s="103">
        <v>235</v>
      </c>
    </row>
    <row r="1050" spans="1:22" x14ac:dyDescent="0.25">
      <c r="A1050" s="104" t="s">
        <v>981</v>
      </c>
      <c r="B1050" s="20"/>
      <c r="C1050" s="103">
        <v>2013</v>
      </c>
      <c r="D1050" s="103" t="str">
        <f t="shared" si="15"/>
        <v>Laguna Woods 2013</v>
      </c>
      <c r="E1050" s="103" t="s">
        <v>1539</v>
      </c>
      <c r="F1050" s="101" t="s">
        <v>1539</v>
      </c>
      <c r="G1050" s="103" t="s">
        <v>1539</v>
      </c>
      <c r="H1050" s="103" t="s">
        <v>1539</v>
      </c>
      <c r="I1050" s="102"/>
      <c r="J1050" s="103" t="s">
        <v>1539</v>
      </c>
      <c r="K1050" s="101" t="s">
        <v>1539</v>
      </c>
      <c r="L1050" s="103" t="s">
        <v>1539</v>
      </c>
      <c r="M1050" s="103" t="s">
        <v>1539</v>
      </c>
      <c r="N1050" s="102"/>
      <c r="O1050" s="103" t="s">
        <v>1539</v>
      </c>
      <c r="P1050" s="103" t="s">
        <v>1539</v>
      </c>
      <c r="Q1050" s="102"/>
      <c r="R1050" s="103" t="s">
        <v>1539</v>
      </c>
      <c r="S1050" s="103" t="s">
        <v>1539</v>
      </c>
      <c r="T1050" s="102" t="s">
        <v>1539</v>
      </c>
      <c r="U1050" s="103" t="s">
        <v>1539</v>
      </c>
      <c r="V1050" s="103" t="s">
        <v>1539</v>
      </c>
    </row>
    <row r="1051" spans="1:22" x14ac:dyDescent="0.25">
      <c r="A1051" s="104" t="s">
        <v>981</v>
      </c>
      <c r="B1051" s="20" t="str">
        <f>VLOOKUP(A1051,'Planning Periods'!$E$2:$N$540,10,FALSE)</f>
        <v>10/15/2013 - 10/15/2021</v>
      </c>
      <c r="C1051" s="103">
        <v>2014</v>
      </c>
      <c r="D1051" s="103" t="str">
        <f t="shared" si="15"/>
        <v>Laguna Woods 2014</v>
      </c>
      <c r="E1051" s="103">
        <v>1</v>
      </c>
      <c r="F1051" s="101">
        <v>0</v>
      </c>
      <c r="G1051" s="103">
        <v>0</v>
      </c>
      <c r="H1051" s="103">
        <v>0</v>
      </c>
      <c r="I1051" s="102"/>
      <c r="J1051" s="103">
        <v>1</v>
      </c>
      <c r="K1051" s="101">
        <v>0</v>
      </c>
      <c r="L1051" s="103">
        <v>0</v>
      </c>
      <c r="M1051" s="103">
        <v>0</v>
      </c>
      <c r="N1051" s="102"/>
      <c r="O1051" s="103">
        <v>0</v>
      </c>
      <c r="P1051" s="103">
        <v>0</v>
      </c>
      <c r="Q1051" s="102"/>
      <c r="R1051" s="103">
        <v>0</v>
      </c>
      <c r="S1051" s="103">
        <v>0</v>
      </c>
      <c r="T1051" s="102">
        <v>0</v>
      </c>
      <c r="U1051" s="103">
        <v>2</v>
      </c>
      <c r="V1051" s="103">
        <v>0</v>
      </c>
    </row>
    <row r="1052" spans="1:22" x14ac:dyDescent="0.25">
      <c r="A1052" s="104" t="s">
        <v>981</v>
      </c>
      <c r="B1052" s="20" t="str">
        <f>VLOOKUP(A1052,'Planning Periods'!$E$2:$N$540,10,FALSE)</f>
        <v>10/15/2013 - 10/15/2021</v>
      </c>
      <c r="C1052" s="103">
        <v>2015</v>
      </c>
      <c r="D1052" s="103" t="str">
        <f t="shared" si="15"/>
        <v>Laguna Woods 2015</v>
      </c>
      <c r="E1052" s="103">
        <v>1</v>
      </c>
      <c r="F1052" s="101">
        <v>0</v>
      </c>
      <c r="G1052" s="103">
        <v>0</v>
      </c>
      <c r="H1052" s="103">
        <v>0</v>
      </c>
      <c r="I1052" s="102"/>
      <c r="J1052" s="103">
        <v>1</v>
      </c>
      <c r="K1052" s="101">
        <v>0</v>
      </c>
      <c r="L1052" s="103">
        <v>0</v>
      </c>
      <c r="M1052" s="103">
        <v>0</v>
      </c>
      <c r="N1052" s="102"/>
      <c r="O1052" s="103">
        <v>0</v>
      </c>
      <c r="P1052" s="103">
        <v>0</v>
      </c>
      <c r="Q1052" s="102"/>
      <c r="R1052" s="103">
        <v>0</v>
      </c>
      <c r="S1052" s="103">
        <v>0</v>
      </c>
      <c r="T1052" s="102">
        <v>0</v>
      </c>
      <c r="U1052" s="103">
        <v>2</v>
      </c>
      <c r="V1052" s="103">
        <v>0</v>
      </c>
    </row>
    <row r="1053" spans="1:22" x14ac:dyDescent="0.25">
      <c r="A1053" s="104" t="s">
        <v>981</v>
      </c>
      <c r="B1053" s="20" t="str">
        <f>VLOOKUP(A1053,'Planning Periods'!$E$2:$N$540,10,FALSE)</f>
        <v>10/15/2013 - 10/15/2021</v>
      </c>
      <c r="C1053" s="103">
        <v>2016</v>
      </c>
      <c r="D1053" s="103" t="str">
        <f t="shared" si="15"/>
        <v>Laguna Woods 2016</v>
      </c>
      <c r="E1053" s="103">
        <v>1</v>
      </c>
      <c r="F1053" s="101">
        <v>0</v>
      </c>
      <c r="G1053" s="103">
        <v>0</v>
      </c>
      <c r="H1053" s="103">
        <v>0</v>
      </c>
      <c r="I1053" s="102"/>
      <c r="J1053" s="103">
        <v>1</v>
      </c>
      <c r="K1053" s="101">
        <v>0</v>
      </c>
      <c r="L1053" s="103">
        <v>0</v>
      </c>
      <c r="M1053" s="103">
        <v>0</v>
      </c>
      <c r="N1053" s="102"/>
      <c r="O1053" s="103">
        <v>0</v>
      </c>
      <c r="P1053" s="103">
        <v>0</v>
      </c>
      <c r="Q1053" s="102"/>
      <c r="R1053" s="103">
        <v>0</v>
      </c>
      <c r="S1053" s="103">
        <v>0</v>
      </c>
      <c r="T1053" s="102">
        <v>0</v>
      </c>
      <c r="U1053" s="103">
        <v>2</v>
      </c>
      <c r="V1053" s="103">
        <v>0</v>
      </c>
    </row>
    <row r="1054" spans="1:22" x14ac:dyDescent="0.25">
      <c r="A1054" s="104" t="s">
        <v>981</v>
      </c>
      <c r="B1054" s="20" t="str">
        <f>VLOOKUP(A1054,'Planning Periods'!$E$2:$N$540,10,FALSE)</f>
        <v>10/15/2013 - 10/15/2021</v>
      </c>
      <c r="C1054" s="103">
        <v>2017</v>
      </c>
      <c r="D1054" s="103" t="str">
        <f t="shared" si="15"/>
        <v>Laguna Woods 2017</v>
      </c>
      <c r="E1054" s="103">
        <v>1</v>
      </c>
      <c r="F1054" s="101">
        <v>0</v>
      </c>
      <c r="G1054" s="103">
        <v>0</v>
      </c>
      <c r="H1054" s="103">
        <v>0</v>
      </c>
      <c r="I1054" s="102"/>
      <c r="J1054" s="103">
        <v>1</v>
      </c>
      <c r="K1054" s="101">
        <v>0</v>
      </c>
      <c r="L1054" s="103">
        <v>0</v>
      </c>
      <c r="M1054" s="103">
        <v>0</v>
      </c>
      <c r="N1054" s="102"/>
      <c r="O1054" s="103">
        <v>0</v>
      </c>
      <c r="P1054" s="103">
        <v>0</v>
      </c>
      <c r="Q1054" s="102"/>
      <c r="R1054" s="103">
        <v>0</v>
      </c>
      <c r="S1054" s="103">
        <v>0</v>
      </c>
      <c r="T1054" s="102">
        <v>0</v>
      </c>
      <c r="U1054" s="103">
        <v>2</v>
      </c>
      <c r="V1054" s="103">
        <v>0</v>
      </c>
    </row>
    <row r="1055" spans="1:22" x14ac:dyDescent="0.25">
      <c r="A1055" t="s">
        <v>607</v>
      </c>
      <c r="B1055" s="20" t="str">
        <f>VLOOKUP(A1055,'Planning Periods'!$E$2:$N$540,10,FALSE)</f>
        <v>06/30/2014 - 06/30/2019</v>
      </c>
      <c r="C1055" s="103">
        <v>2014</v>
      </c>
      <c r="D1055" s="103" t="str">
        <f t="shared" si="15"/>
        <v>Lake County - Unincorporated 2014</v>
      </c>
      <c r="E1055" s="101" t="s">
        <v>1539</v>
      </c>
      <c r="F1055" s="101" t="s">
        <v>1539</v>
      </c>
      <c r="G1055" s="101" t="s">
        <v>1539</v>
      </c>
      <c r="H1055" s="101" t="s">
        <v>1539</v>
      </c>
      <c r="I1055" s="101">
        <v>0</v>
      </c>
      <c r="J1055" s="101" t="s">
        <v>1539</v>
      </c>
      <c r="K1055" s="101" t="s">
        <v>1539</v>
      </c>
      <c r="L1055" s="101" t="s">
        <v>1539</v>
      </c>
      <c r="M1055" s="101" t="s">
        <v>1539</v>
      </c>
      <c r="N1055" s="101">
        <v>0</v>
      </c>
      <c r="O1055" s="101" t="s">
        <v>1539</v>
      </c>
      <c r="P1055" s="101" t="s">
        <v>1539</v>
      </c>
      <c r="Q1055" s="101"/>
      <c r="R1055" s="101" t="s">
        <v>1539</v>
      </c>
      <c r="S1055" s="101" t="s">
        <v>1539</v>
      </c>
      <c r="T1055" s="101" t="s">
        <v>1539</v>
      </c>
      <c r="U1055" s="101" t="s">
        <v>1539</v>
      </c>
      <c r="V1055" s="101" t="s">
        <v>1539</v>
      </c>
    </row>
    <row r="1056" spans="1:22" x14ac:dyDescent="0.25">
      <c r="A1056" t="s">
        <v>607</v>
      </c>
      <c r="B1056" s="20" t="str">
        <f>VLOOKUP(A1056,'Planning Periods'!$E$2:$N$540,10,FALSE)</f>
        <v>06/30/2014 - 06/30/2019</v>
      </c>
      <c r="C1056" s="103">
        <v>2015</v>
      </c>
      <c r="D1056" s="103" t="str">
        <f t="shared" si="15"/>
        <v>Lake County - Unincorporated 2015</v>
      </c>
      <c r="E1056" t="s">
        <v>1539</v>
      </c>
      <c r="F1056" t="s">
        <v>1539</v>
      </c>
      <c r="G1056" t="s">
        <v>1539</v>
      </c>
      <c r="H1056" t="s">
        <v>1539</v>
      </c>
      <c r="J1056" t="s">
        <v>1539</v>
      </c>
      <c r="K1056" t="s">
        <v>1539</v>
      </c>
      <c r="L1056" t="s">
        <v>1539</v>
      </c>
      <c r="M1056" t="s">
        <v>1539</v>
      </c>
      <c r="O1056" t="s">
        <v>1539</v>
      </c>
      <c r="P1056" t="s">
        <v>1539</v>
      </c>
      <c r="R1056" t="s">
        <v>1539</v>
      </c>
      <c r="S1056" t="s">
        <v>1539</v>
      </c>
      <c r="T1056" t="s">
        <v>1539</v>
      </c>
      <c r="U1056" t="s">
        <v>1539</v>
      </c>
      <c r="V1056" t="s">
        <v>1539</v>
      </c>
    </row>
    <row r="1057" spans="1:22" x14ac:dyDescent="0.25">
      <c r="A1057" t="s">
        <v>607</v>
      </c>
      <c r="B1057" s="20" t="str">
        <f>VLOOKUP(A1057,'Planning Periods'!$E$2:$N$540,10,FALSE)</f>
        <v>06/30/2014 - 06/30/2019</v>
      </c>
      <c r="C1057" s="103">
        <v>2016</v>
      </c>
      <c r="D1057" s="103" t="str">
        <f t="shared" si="15"/>
        <v>Lake County - Unincorporated 2016</v>
      </c>
      <c r="E1057" t="s">
        <v>1539</v>
      </c>
      <c r="F1057" t="s">
        <v>1539</v>
      </c>
      <c r="G1057" t="s">
        <v>1539</v>
      </c>
      <c r="H1057" t="s">
        <v>1539</v>
      </c>
      <c r="J1057" t="s">
        <v>1539</v>
      </c>
      <c r="K1057" t="s">
        <v>1539</v>
      </c>
      <c r="L1057" t="s">
        <v>1539</v>
      </c>
      <c r="M1057" t="s">
        <v>1539</v>
      </c>
      <c r="O1057" t="s">
        <v>1539</v>
      </c>
      <c r="P1057" t="s">
        <v>1539</v>
      </c>
      <c r="R1057" t="s">
        <v>1539</v>
      </c>
      <c r="S1057" t="s">
        <v>1539</v>
      </c>
      <c r="T1057" t="s">
        <v>1539</v>
      </c>
      <c r="U1057" t="s">
        <v>1539</v>
      </c>
      <c r="V1057" t="s">
        <v>1539</v>
      </c>
    </row>
    <row r="1058" spans="1:22" x14ac:dyDescent="0.25">
      <c r="A1058" t="s">
        <v>607</v>
      </c>
      <c r="B1058" s="20" t="str">
        <f>VLOOKUP(A1058,'Planning Periods'!$E$2:$N$540,10,FALSE)</f>
        <v>06/30/2014 - 06/30/2019</v>
      </c>
      <c r="C1058" s="103">
        <v>2017</v>
      </c>
      <c r="D1058" s="103" t="str">
        <f t="shared" si="15"/>
        <v>Lake County - Unincorporated 2017</v>
      </c>
      <c r="E1058" t="s">
        <v>1539</v>
      </c>
      <c r="F1058" t="s">
        <v>1539</v>
      </c>
      <c r="G1058" t="s">
        <v>1539</v>
      </c>
      <c r="H1058" t="s">
        <v>1539</v>
      </c>
      <c r="J1058" t="s">
        <v>1539</v>
      </c>
      <c r="K1058" t="s">
        <v>1539</v>
      </c>
      <c r="L1058" t="s">
        <v>1539</v>
      </c>
      <c r="M1058" t="s">
        <v>1539</v>
      </c>
      <c r="O1058" t="s">
        <v>1539</v>
      </c>
      <c r="P1058" t="s">
        <v>1539</v>
      </c>
      <c r="R1058" t="s">
        <v>1539</v>
      </c>
      <c r="S1058" t="s">
        <v>1539</v>
      </c>
      <c r="T1058" t="s">
        <v>1539</v>
      </c>
      <c r="U1058" t="s">
        <v>1539</v>
      </c>
      <c r="V1058" t="s">
        <v>1539</v>
      </c>
    </row>
    <row r="1059" spans="1:22" x14ac:dyDescent="0.25">
      <c r="A1059" s="104" t="s">
        <v>944</v>
      </c>
      <c r="B1059" s="20"/>
      <c r="C1059" s="103">
        <v>2013</v>
      </c>
      <c r="D1059" s="103" t="str">
        <f t="shared" si="15"/>
        <v>Lake Elsinore 2013</v>
      </c>
      <c r="E1059" t="s">
        <v>1539</v>
      </c>
      <c r="F1059" t="s">
        <v>1539</v>
      </c>
      <c r="G1059" t="s">
        <v>1539</v>
      </c>
      <c r="H1059" t="s">
        <v>1539</v>
      </c>
      <c r="J1059" t="s">
        <v>1539</v>
      </c>
      <c r="K1059" t="s">
        <v>1539</v>
      </c>
      <c r="L1059" t="s">
        <v>1539</v>
      </c>
      <c r="M1059" t="s">
        <v>1539</v>
      </c>
      <c r="O1059" t="s">
        <v>1539</v>
      </c>
      <c r="P1059" t="s">
        <v>1539</v>
      </c>
      <c r="R1059" t="s">
        <v>1539</v>
      </c>
      <c r="S1059" t="s">
        <v>1539</v>
      </c>
      <c r="T1059" t="s">
        <v>1539</v>
      </c>
      <c r="U1059" t="s">
        <v>1539</v>
      </c>
      <c r="V1059" t="s">
        <v>1539</v>
      </c>
    </row>
    <row r="1060" spans="1:22" x14ac:dyDescent="0.25">
      <c r="A1060" s="104" t="s">
        <v>944</v>
      </c>
      <c r="B1060" s="20" t="str">
        <f>VLOOKUP(A1060,'Planning Periods'!$E$2:$N$540,10,FALSE)</f>
        <v>10/15/2013 - 10/15/2021</v>
      </c>
      <c r="C1060" s="103">
        <v>2014</v>
      </c>
      <c r="D1060" s="103" t="str">
        <f t="shared" si="15"/>
        <v>Lake Elsinore 2014</v>
      </c>
      <c r="E1060" s="103">
        <v>978</v>
      </c>
      <c r="F1060" s="101">
        <v>0</v>
      </c>
      <c r="G1060" s="103">
        <v>0</v>
      </c>
      <c r="H1060" s="103">
        <v>0</v>
      </c>
      <c r="I1060" s="102"/>
      <c r="J1060" s="103">
        <v>639</v>
      </c>
      <c r="K1060" s="101">
        <v>0</v>
      </c>
      <c r="L1060" s="103">
        <v>0</v>
      </c>
      <c r="M1060" s="103">
        <v>0</v>
      </c>
      <c r="N1060" s="102"/>
      <c r="O1060" s="103">
        <v>829</v>
      </c>
      <c r="P1060" s="103">
        <v>0</v>
      </c>
      <c r="Q1060" s="102"/>
      <c r="R1060" s="103">
        <v>1317</v>
      </c>
      <c r="S1060" s="103">
        <v>0</v>
      </c>
      <c r="T1060" s="102">
        <v>0</v>
      </c>
      <c r="U1060" s="103">
        <v>3763</v>
      </c>
      <c r="V1060" s="103">
        <v>0</v>
      </c>
    </row>
    <row r="1061" spans="1:22" x14ac:dyDescent="0.25">
      <c r="A1061" s="104" t="s">
        <v>944</v>
      </c>
      <c r="B1061" s="20" t="str">
        <f>VLOOKUP(A1061,'Planning Periods'!$E$2:$N$540,10,FALSE)</f>
        <v>10/15/2013 - 10/15/2021</v>
      </c>
      <c r="C1061" s="103">
        <v>2015</v>
      </c>
      <c r="D1061" s="103" t="str">
        <f t="shared" si="15"/>
        <v>Lake Elsinore 2015</v>
      </c>
      <c r="E1061" s="103">
        <v>978</v>
      </c>
      <c r="F1061" s="101">
        <v>0</v>
      </c>
      <c r="G1061" s="103">
        <v>0</v>
      </c>
      <c r="H1061" s="103">
        <v>0</v>
      </c>
      <c r="I1061" s="102"/>
      <c r="J1061" s="103">
        <v>639</v>
      </c>
      <c r="K1061" s="101">
        <v>0</v>
      </c>
      <c r="L1061" s="103">
        <v>0</v>
      </c>
      <c r="M1061" s="103">
        <v>0</v>
      </c>
      <c r="N1061" s="102"/>
      <c r="O1061" s="103">
        <v>829</v>
      </c>
      <c r="P1061" s="103">
        <v>341</v>
      </c>
      <c r="Q1061" s="102"/>
      <c r="R1061" s="103">
        <v>1317</v>
      </c>
      <c r="S1061" s="103">
        <v>2</v>
      </c>
      <c r="T1061" s="102">
        <v>0</v>
      </c>
      <c r="U1061" s="103">
        <v>3763</v>
      </c>
      <c r="V1061" s="103">
        <v>343</v>
      </c>
    </row>
    <row r="1062" spans="1:22" x14ac:dyDescent="0.25">
      <c r="A1062" s="104" t="s">
        <v>944</v>
      </c>
      <c r="B1062" s="20" t="str">
        <f>VLOOKUP(A1062,'Planning Periods'!$E$2:$N$540,10,FALSE)</f>
        <v>10/15/2013 - 10/15/2021</v>
      </c>
      <c r="C1062" s="103">
        <v>2016</v>
      </c>
      <c r="D1062" s="103" t="str">
        <f t="shared" si="15"/>
        <v>Lake Elsinore 2016</v>
      </c>
      <c r="E1062" s="103">
        <v>978</v>
      </c>
      <c r="F1062" s="101">
        <v>0</v>
      </c>
      <c r="G1062" s="103">
        <v>0</v>
      </c>
      <c r="H1062" s="103">
        <v>0</v>
      </c>
      <c r="I1062" s="102"/>
      <c r="J1062" s="103">
        <v>639</v>
      </c>
      <c r="K1062" s="101">
        <v>0</v>
      </c>
      <c r="L1062" s="103">
        <v>0</v>
      </c>
      <c r="M1062" s="103">
        <v>0</v>
      </c>
      <c r="N1062" s="102"/>
      <c r="O1062" s="103">
        <v>829</v>
      </c>
      <c r="P1062" s="103">
        <v>203</v>
      </c>
      <c r="Q1062" s="102"/>
      <c r="R1062" s="103">
        <v>1317</v>
      </c>
      <c r="S1062" s="103">
        <v>258</v>
      </c>
      <c r="T1062" s="102">
        <v>0</v>
      </c>
      <c r="U1062" s="103">
        <v>3763</v>
      </c>
      <c r="V1062" s="103">
        <v>461</v>
      </c>
    </row>
    <row r="1063" spans="1:22" x14ac:dyDescent="0.25">
      <c r="A1063" s="104" t="s">
        <v>944</v>
      </c>
      <c r="B1063" s="20" t="str">
        <f>VLOOKUP(A1063,'Planning Periods'!$E$2:$N$540,10,FALSE)</f>
        <v>10/15/2013 - 10/15/2021</v>
      </c>
      <c r="C1063" s="103">
        <v>2017</v>
      </c>
      <c r="D1063" s="103" t="str">
        <f t="shared" si="15"/>
        <v>Lake Elsinore 2017</v>
      </c>
      <c r="E1063" s="103">
        <v>978</v>
      </c>
      <c r="F1063" s="101">
        <v>2</v>
      </c>
      <c r="G1063" s="103">
        <v>0</v>
      </c>
      <c r="H1063" s="103">
        <v>2</v>
      </c>
      <c r="I1063" s="102"/>
      <c r="J1063" s="103">
        <v>639</v>
      </c>
      <c r="K1063" s="101">
        <v>0</v>
      </c>
      <c r="L1063" s="103">
        <v>0</v>
      </c>
      <c r="M1063" s="103">
        <v>0</v>
      </c>
      <c r="N1063" s="102"/>
      <c r="O1063" s="103">
        <v>829</v>
      </c>
      <c r="P1063" s="103">
        <v>129</v>
      </c>
      <c r="Q1063" s="102"/>
      <c r="R1063" s="103">
        <v>1317</v>
      </c>
      <c r="S1063" s="103">
        <v>435</v>
      </c>
      <c r="T1063" s="102">
        <v>0</v>
      </c>
      <c r="U1063" s="103">
        <v>3763</v>
      </c>
      <c r="V1063" s="103">
        <v>566</v>
      </c>
    </row>
    <row r="1064" spans="1:22" x14ac:dyDescent="0.25">
      <c r="A1064" s="104" t="s">
        <v>980</v>
      </c>
      <c r="B1064" s="20"/>
      <c r="C1064" s="103">
        <v>2013</v>
      </c>
      <c r="D1064" s="103" t="str">
        <f t="shared" si="15"/>
        <v>Lake Forest 2013</v>
      </c>
      <c r="E1064" s="103">
        <v>647</v>
      </c>
      <c r="F1064" s="101">
        <v>20</v>
      </c>
      <c r="G1064" s="103">
        <v>20</v>
      </c>
      <c r="H1064" s="103">
        <v>0</v>
      </c>
      <c r="I1064" s="102"/>
      <c r="J1064" s="103">
        <v>450</v>
      </c>
      <c r="K1064" s="101">
        <v>167</v>
      </c>
      <c r="L1064" s="103">
        <v>167</v>
      </c>
      <c r="M1064" s="103">
        <v>0</v>
      </c>
      <c r="N1064" s="102"/>
      <c r="O1064" s="103">
        <v>497</v>
      </c>
      <c r="P1064" s="103">
        <v>20</v>
      </c>
      <c r="Q1064" s="102"/>
      <c r="R1064" s="103">
        <v>1133</v>
      </c>
      <c r="S1064" s="103">
        <v>29</v>
      </c>
      <c r="T1064" s="102">
        <v>0</v>
      </c>
      <c r="U1064" s="103">
        <v>2727</v>
      </c>
      <c r="V1064" s="103">
        <v>236</v>
      </c>
    </row>
    <row r="1065" spans="1:22" x14ac:dyDescent="0.25">
      <c r="A1065" s="104" t="s">
        <v>980</v>
      </c>
      <c r="B1065" s="20" t="str">
        <f>VLOOKUP(A1065,'Planning Periods'!$E$2:$N$540,10,FALSE)</f>
        <v>10/15/2013 - 10/15/2021</v>
      </c>
      <c r="C1065" s="103">
        <v>2014</v>
      </c>
      <c r="D1065" s="103" t="str">
        <f t="shared" si="15"/>
        <v>Lake Forest 2014</v>
      </c>
      <c r="E1065" s="103">
        <v>647</v>
      </c>
      <c r="F1065" s="101">
        <v>0</v>
      </c>
      <c r="G1065" s="103">
        <v>0</v>
      </c>
      <c r="H1065" s="103">
        <v>0</v>
      </c>
      <c r="I1065" s="102"/>
      <c r="J1065" s="103">
        <v>450</v>
      </c>
      <c r="K1065" s="101">
        <v>0</v>
      </c>
      <c r="L1065" s="103">
        <v>0</v>
      </c>
      <c r="M1065" s="103">
        <v>0</v>
      </c>
      <c r="N1065" s="102"/>
      <c r="O1065" s="103">
        <v>497</v>
      </c>
      <c r="P1065" s="103">
        <v>145</v>
      </c>
      <c r="Q1065" s="102"/>
      <c r="R1065" s="103">
        <v>1133</v>
      </c>
      <c r="S1065" s="103">
        <v>688</v>
      </c>
      <c r="T1065" s="102">
        <v>0</v>
      </c>
      <c r="U1065" s="103">
        <v>2727</v>
      </c>
      <c r="V1065" s="103">
        <v>833</v>
      </c>
    </row>
    <row r="1066" spans="1:22" x14ac:dyDescent="0.25">
      <c r="A1066" s="104" t="s">
        <v>980</v>
      </c>
      <c r="B1066" s="20" t="str">
        <f>VLOOKUP(A1066,'Planning Periods'!$E$2:$N$540,10,FALSE)</f>
        <v>10/15/2013 - 10/15/2021</v>
      </c>
      <c r="C1066" s="103">
        <v>2015</v>
      </c>
      <c r="D1066" s="103" t="str">
        <f t="shared" si="15"/>
        <v>Lake Forest 2015</v>
      </c>
      <c r="E1066" s="103">
        <v>647</v>
      </c>
      <c r="F1066" s="101">
        <v>0</v>
      </c>
      <c r="G1066" s="103">
        <v>0</v>
      </c>
      <c r="H1066" s="103">
        <v>0</v>
      </c>
      <c r="I1066" s="102"/>
      <c r="J1066" s="103">
        <v>450</v>
      </c>
      <c r="K1066" s="101">
        <v>0</v>
      </c>
      <c r="L1066" s="103">
        <v>0</v>
      </c>
      <c r="M1066" s="103">
        <v>0</v>
      </c>
      <c r="N1066" s="102"/>
      <c r="O1066" s="103">
        <v>497</v>
      </c>
      <c r="P1066" s="103">
        <v>48</v>
      </c>
      <c r="Q1066" s="102"/>
      <c r="R1066" s="103">
        <v>1133</v>
      </c>
      <c r="S1066" s="103">
        <v>461</v>
      </c>
      <c r="T1066" s="102">
        <v>0</v>
      </c>
      <c r="U1066" s="103">
        <v>2727</v>
      </c>
      <c r="V1066" s="103">
        <v>509</v>
      </c>
    </row>
    <row r="1067" spans="1:22" x14ac:dyDescent="0.25">
      <c r="A1067" s="104" t="s">
        <v>980</v>
      </c>
      <c r="B1067" s="20" t="str">
        <f>VLOOKUP(A1067,'Planning Periods'!$E$2:$N$540,10,FALSE)</f>
        <v>10/15/2013 - 10/15/2021</v>
      </c>
      <c r="C1067" s="103">
        <v>2016</v>
      </c>
      <c r="D1067" s="103" t="str">
        <f t="shared" si="15"/>
        <v>Lake Forest 2016</v>
      </c>
      <c r="E1067" s="103">
        <v>647</v>
      </c>
      <c r="F1067" s="101">
        <v>0</v>
      </c>
      <c r="G1067" s="103">
        <v>0</v>
      </c>
      <c r="H1067" s="103">
        <v>0</v>
      </c>
      <c r="I1067" s="102"/>
      <c r="J1067" s="103">
        <v>450</v>
      </c>
      <c r="K1067" s="101">
        <v>0</v>
      </c>
      <c r="L1067" s="103">
        <v>0</v>
      </c>
      <c r="M1067" s="103">
        <v>0</v>
      </c>
      <c r="N1067" s="102"/>
      <c r="O1067" s="103">
        <v>497</v>
      </c>
      <c r="P1067" s="103">
        <v>8</v>
      </c>
      <c r="Q1067" s="102"/>
      <c r="R1067" s="103">
        <v>1133</v>
      </c>
      <c r="S1067" s="103">
        <v>489</v>
      </c>
      <c r="T1067" s="102">
        <v>0</v>
      </c>
      <c r="U1067" s="103">
        <v>2727</v>
      </c>
      <c r="V1067" s="103">
        <v>497</v>
      </c>
    </row>
    <row r="1068" spans="1:22" x14ac:dyDescent="0.25">
      <c r="A1068" s="104" t="s">
        <v>980</v>
      </c>
      <c r="B1068" s="20" t="str">
        <f>VLOOKUP(A1068,'Planning Periods'!$E$2:$N$540,10,FALSE)</f>
        <v>10/15/2013 - 10/15/2021</v>
      </c>
      <c r="C1068" s="103">
        <v>2017</v>
      </c>
      <c r="D1068" s="103" t="str">
        <f t="shared" si="15"/>
        <v>Lake Forest 2017</v>
      </c>
      <c r="E1068" s="103">
        <v>647</v>
      </c>
      <c r="F1068" s="101">
        <v>0</v>
      </c>
      <c r="G1068" s="103">
        <v>0</v>
      </c>
      <c r="H1068" s="103">
        <v>0</v>
      </c>
      <c r="I1068" s="102"/>
      <c r="J1068" s="103">
        <v>450</v>
      </c>
      <c r="K1068" s="101">
        <v>0</v>
      </c>
      <c r="L1068" s="103">
        <v>0</v>
      </c>
      <c r="M1068" s="103">
        <v>0</v>
      </c>
      <c r="N1068" s="102"/>
      <c r="O1068" s="103">
        <v>497</v>
      </c>
      <c r="P1068" s="103">
        <v>0</v>
      </c>
      <c r="Q1068" s="102"/>
      <c r="R1068" s="103">
        <v>1133</v>
      </c>
      <c r="S1068" s="103">
        <v>749</v>
      </c>
      <c r="T1068" s="102">
        <v>0</v>
      </c>
      <c r="U1068" s="103">
        <v>2727</v>
      </c>
      <c r="V1068" s="103">
        <v>749</v>
      </c>
    </row>
    <row r="1069" spans="1:22" x14ac:dyDescent="0.25">
      <c r="A1069" s="104" t="s">
        <v>1132</v>
      </c>
      <c r="B1069" s="20" t="str">
        <f>VLOOKUP(A1069,'Planning Periods'!$E$2:$N$540,10,FALSE)</f>
        <v>06/30/2014 - 06/30/2019</v>
      </c>
      <c r="C1069" s="103">
        <v>2014</v>
      </c>
      <c r="D1069" s="103" t="str">
        <f t="shared" si="15"/>
        <v>Lakeport 2014</v>
      </c>
      <c r="E1069" s="103" t="s">
        <v>1539</v>
      </c>
      <c r="F1069" s="101" t="s">
        <v>1539</v>
      </c>
      <c r="G1069" s="103" t="s">
        <v>1539</v>
      </c>
      <c r="H1069" s="103" t="s">
        <v>1539</v>
      </c>
      <c r="I1069" s="102"/>
      <c r="J1069" s="103" t="s">
        <v>1539</v>
      </c>
      <c r="K1069" s="101" t="s">
        <v>1539</v>
      </c>
      <c r="L1069" s="103" t="s">
        <v>1539</v>
      </c>
      <c r="M1069" s="103" t="s">
        <v>1539</v>
      </c>
      <c r="N1069" s="102"/>
      <c r="O1069" s="103" t="s">
        <v>1539</v>
      </c>
      <c r="P1069" s="103" t="s">
        <v>1539</v>
      </c>
      <c r="Q1069" s="102"/>
      <c r="R1069" s="103" t="s">
        <v>1539</v>
      </c>
      <c r="S1069" s="103" t="s">
        <v>1539</v>
      </c>
      <c r="T1069" s="102" t="s">
        <v>1539</v>
      </c>
      <c r="U1069" s="103" t="s">
        <v>1539</v>
      </c>
      <c r="V1069" s="103" t="s">
        <v>1539</v>
      </c>
    </row>
    <row r="1070" spans="1:22" x14ac:dyDescent="0.25">
      <c r="A1070" s="104" t="s">
        <v>1132</v>
      </c>
      <c r="B1070" s="20" t="str">
        <f>VLOOKUP(A1070,'Planning Periods'!$E$2:$N$540,10,FALSE)</f>
        <v>06/30/2014 - 06/30/2019</v>
      </c>
      <c r="C1070" s="103">
        <v>2015</v>
      </c>
      <c r="D1070" s="103" t="str">
        <f t="shared" si="15"/>
        <v>Lakeport 2015</v>
      </c>
      <c r="E1070" s="103" t="s">
        <v>1539</v>
      </c>
      <c r="F1070" s="101" t="s">
        <v>1539</v>
      </c>
      <c r="G1070" s="103" t="s">
        <v>1539</v>
      </c>
      <c r="H1070" s="103" t="s">
        <v>1539</v>
      </c>
      <c r="I1070" s="102"/>
      <c r="J1070" s="103" t="s">
        <v>1539</v>
      </c>
      <c r="K1070" s="101" t="s">
        <v>1539</v>
      </c>
      <c r="L1070" s="103" t="s">
        <v>1539</v>
      </c>
      <c r="M1070" s="103" t="s">
        <v>1539</v>
      </c>
      <c r="N1070" s="102"/>
      <c r="O1070" s="103" t="s">
        <v>1539</v>
      </c>
      <c r="P1070" s="103" t="s">
        <v>1539</v>
      </c>
      <c r="Q1070" s="102"/>
      <c r="R1070" s="103" t="s">
        <v>1539</v>
      </c>
      <c r="S1070" s="103" t="s">
        <v>1539</v>
      </c>
      <c r="T1070" s="102" t="s">
        <v>1539</v>
      </c>
      <c r="U1070" s="103" t="s">
        <v>1539</v>
      </c>
      <c r="V1070" s="103" t="s">
        <v>1539</v>
      </c>
    </row>
    <row r="1071" spans="1:22" x14ac:dyDescent="0.25">
      <c r="A1071" s="104" t="s">
        <v>1132</v>
      </c>
      <c r="B1071" s="20" t="str">
        <f>VLOOKUP(A1071,'Planning Periods'!$E$2:$N$540,10,FALSE)</f>
        <v>06/30/2014 - 06/30/2019</v>
      </c>
      <c r="C1071" s="103">
        <v>2016</v>
      </c>
      <c r="D1071" s="103" t="str">
        <f t="shared" si="15"/>
        <v>Lakeport 2016</v>
      </c>
      <c r="E1071" s="103" t="s">
        <v>1539</v>
      </c>
      <c r="F1071" s="101" t="s">
        <v>1539</v>
      </c>
      <c r="G1071" s="103" t="s">
        <v>1539</v>
      </c>
      <c r="H1071" s="103" t="s">
        <v>1539</v>
      </c>
      <c r="I1071" s="102"/>
      <c r="J1071" s="103" t="s">
        <v>1539</v>
      </c>
      <c r="K1071" s="101" t="s">
        <v>1539</v>
      </c>
      <c r="L1071" s="103" t="s">
        <v>1539</v>
      </c>
      <c r="M1071" s="103" t="s">
        <v>1539</v>
      </c>
      <c r="N1071" s="102"/>
      <c r="O1071" s="103" t="s">
        <v>1539</v>
      </c>
      <c r="P1071" s="103" t="s">
        <v>1539</v>
      </c>
      <c r="Q1071" s="102"/>
      <c r="R1071" s="103" t="s">
        <v>1539</v>
      </c>
      <c r="S1071" s="103" t="s">
        <v>1539</v>
      </c>
      <c r="T1071" s="102" t="s">
        <v>1539</v>
      </c>
      <c r="U1071" s="103" t="s">
        <v>1539</v>
      </c>
      <c r="V1071" s="103" t="s">
        <v>1539</v>
      </c>
    </row>
    <row r="1072" spans="1:22" x14ac:dyDescent="0.25">
      <c r="A1072" s="104" t="s">
        <v>1132</v>
      </c>
      <c r="B1072" s="20" t="str">
        <f>VLOOKUP(A1072,'Planning Periods'!$E$2:$N$540,10,FALSE)</f>
        <v>06/30/2014 - 06/30/2019</v>
      </c>
      <c r="C1072" s="103">
        <v>2017</v>
      </c>
      <c r="D1072" s="103" t="str">
        <f t="shared" si="15"/>
        <v>Lakeport 2017</v>
      </c>
      <c r="E1072" s="103">
        <v>38</v>
      </c>
      <c r="F1072" s="101">
        <v>0</v>
      </c>
      <c r="G1072" s="103">
        <v>0</v>
      </c>
      <c r="H1072" s="103">
        <v>0</v>
      </c>
      <c r="I1072" s="102"/>
      <c r="J1072" s="103">
        <v>24</v>
      </c>
      <c r="K1072" s="101">
        <v>0</v>
      </c>
      <c r="L1072" s="103">
        <v>0</v>
      </c>
      <c r="M1072" s="103">
        <v>0</v>
      </c>
      <c r="N1072" s="102"/>
      <c r="O1072" s="103">
        <v>27</v>
      </c>
      <c r="P1072" s="103">
        <v>0</v>
      </c>
      <c r="Q1072" s="102"/>
      <c r="R1072" s="103">
        <v>64</v>
      </c>
      <c r="S1072" s="103">
        <v>4</v>
      </c>
      <c r="T1072" s="102">
        <v>0</v>
      </c>
      <c r="U1072" s="103">
        <v>153</v>
      </c>
      <c r="V1072" s="103">
        <v>4</v>
      </c>
    </row>
    <row r="1073" spans="1:22" x14ac:dyDescent="0.25">
      <c r="A1073" s="104" t="s">
        <v>1086</v>
      </c>
      <c r="B1073" s="20"/>
      <c r="C1073" s="103">
        <v>2013</v>
      </c>
      <c r="D1073" s="103" t="str">
        <f t="shared" si="15"/>
        <v>Lakewood 2013</v>
      </c>
      <c r="E1073" s="103" t="s">
        <v>1539</v>
      </c>
      <c r="F1073" s="101" t="s">
        <v>1539</v>
      </c>
      <c r="G1073" s="103" t="s">
        <v>1539</v>
      </c>
      <c r="H1073" s="103" t="s">
        <v>1539</v>
      </c>
      <c r="I1073" s="102"/>
      <c r="J1073" s="103" t="s">
        <v>1539</v>
      </c>
      <c r="K1073" s="101" t="s">
        <v>1539</v>
      </c>
      <c r="L1073" s="103" t="s">
        <v>1539</v>
      </c>
      <c r="M1073" s="103" t="s">
        <v>1539</v>
      </c>
      <c r="N1073" s="102"/>
      <c r="O1073" s="103" t="s">
        <v>1539</v>
      </c>
      <c r="P1073" s="103" t="s">
        <v>1539</v>
      </c>
      <c r="Q1073" s="102"/>
      <c r="R1073" s="103" t="s">
        <v>1539</v>
      </c>
      <c r="S1073" s="103" t="s">
        <v>1539</v>
      </c>
      <c r="T1073" s="102" t="s">
        <v>1539</v>
      </c>
      <c r="U1073" s="103" t="s">
        <v>1539</v>
      </c>
      <c r="V1073" s="103" t="s">
        <v>1539</v>
      </c>
    </row>
    <row r="1074" spans="1:22" x14ac:dyDescent="0.25">
      <c r="A1074" s="104" t="s">
        <v>1086</v>
      </c>
      <c r="B1074" s="20" t="str">
        <f>VLOOKUP(A1074,'Planning Periods'!$E$2:$N$540,10,FALSE)</f>
        <v>10/15/2013 - 10/15/2021</v>
      </c>
      <c r="C1074" s="103">
        <v>2014</v>
      </c>
      <c r="D1074" s="103" t="str">
        <f t="shared" si="15"/>
        <v>Lakewood 2014</v>
      </c>
      <c r="E1074" s="103">
        <v>107</v>
      </c>
      <c r="F1074" s="101">
        <v>0</v>
      </c>
      <c r="G1074" s="103">
        <v>0</v>
      </c>
      <c r="H1074" s="103">
        <v>0</v>
      </c>
      <c r="I1074" s="102"/>
      <c r="J1074" s="103">
        <v>63</v>
      </c>
      <c r="K1074" s="101">
        <v>0</v>
      </c>
      <c r="L1074" s="103">
        <v>0</v>
      </c>
      <c r="M1074" s="103">
        <v>0</v>
      </c>
      <c r="N1074" s="102"/>
      <c r="O1074" s="103">
        <v>67</v>
      </c>
      <c r="P1074" s="103">
        <v>0</v>
      </c>
      <c r="Q1074" s="102"/>
      <c r="R1074" s="103">
        <v>166</v>
      </c>
      <c r="S1074" s="103">
        <v>0</v>
      </c>
      <c r="T1074" s="102">
        <v>0</v>
      </c>
      <c r="U1074" s="103">
        <v>403</v>
      </c>
      <c r="V1074" s="103">
        <v>0</v>
      </c>
    </row>
    <row r="1075" spans="1:22" x14ac:dyDescent="0.25">
      <c r="A1075" s="104" t="s">
        <v>1086</v>
      </c>
      <c r="B1075" s="20" t="str">
        <f>VLOOKUP(A1075,'Planning Periods'!$E$2:$N$540,10,FALSE)</f>
        <v>10/15/2013 - 10/15/2021</v>
      </c>
      <c r="C1075" s="103">
        <v>2015</v>
      </c>
      <c r="D1075" s="103" t="str">
        <f t="shared" si="15"/>
        <v>Lakewood 2015</v>
      </c>
      <c r="E1075" s="103">
        <v>107</v>
      </c>
      <c r="F1075" s="101">
        <v>0</v>
      </c>
      <c r="G1075" s="103">
        <v>0</v>
      </c>
      <c r="H1075" s="103">
        <v>0</v>
      </c>
      <c r="I1075" s="102"/>
      <c r="J1075" s="103">
        <v>63</v>
      </c>
      <c r="K1075" s="101">
        <v>0</v>
      </c>
      <c r="L1075" s="103">
        <v>0</v>
      </c>
      <c r="M1075" s="103">
        <v>0</v>
      </c>
      <c r="N1075" s="102"/>
      <c r="O1075" s="103">
        <v>67</v>
      </c>
      <c r="P1075" s="103">
        <v>0</v>
      </c>
      <c r="Q1075" s="102"/>
      <c r="R1075" s="103">
        <v>166</v>
      </c>
      <c r="S1075" s="103">
        <v>52</v>
      </c>
      <c r="T1075" s="102">
        <v>0</v>
      </c>
      <c r="U1075" s="103">
        <v>403</v>
      </c>
      <c r="V1075" s="103">
        <v>52</v>
      </c>
    </row>
    <row r="1076" spans="1:22" x14ac:dyDescent="0.25">
      <c r="A1076" s="104" t="s">
        <v>1086</v>
      </c>
      <c r="B1076" s="20" t="str">
        <f>VLOOKUP(A1076,'Planning Periods'!$E$2:$N$540,10,FALSE)</f>
        <v>10/15/2013 - 10/15/2021</v>
      </c>
      <c r="C1076" s="103">
        <v>2016</v>
      </c>
      <c r="D1076" s="103" t="str">
        <f t="shared" si="15"/>
        <v>Lakewood 2016</v>
      </c>
      <c r="E1076" s="103">
        <v>107</v>
      </c>
      <c r="F1076" s="101">
        <v>0</v>
      </c>
      <c r="G1076" s="103">
        <v>0</v>
      </c>
      <c r="H1076" s="103">
        <v>0</v>
      </c>
      <c r="I1076" s="102"/>
      <c r="J1076" s="103">
        <v>63</v>
      </c>
      <c r="K1076" s="101">
        <v>0</v>
      </c>
      <c r="L1076" s="103">
        <v>0</v>
      </c>
      <c r="M1076" s="103">
        <v>0</v>
      </c>
      <c r="N1076" s="102"/>
      <c r="O1076" s="103">
        <v>67</v>
      </c>
      <c r="P1076" s="103">
        <v>0</v>
      </c>
      <c r="Q1076" s="102"/>
      <c r="R1076" s="103">
        <v>166</v>
      </c>
      <c r="S1076" s="103">
        <v>20</v>
      </c>
      <c r="T1076" s="102">
        <v>0</v>
      </c>
      <c r="U1076" s="103">
        <v>403</v>
      </c>
      <c r="V1076" s="103">
        <v>20</v>
      </c>
    </row>
    <row r="1077" spans="1:22" x14ac:dyDescent="0.25">
      <c r="A1077" s="104" t="s">
        <v>1086</v>
      </c>
      <c r="B1077" s="20" t="str">
        <f>VLOOKUP(A1077,'Planning Periods'!$E$2:$N$540,10,FALSE)</f>
        <v>10/15/2013 - 10/15/2021</v>
      </c>
      <c r="C1077" s="103">
        <v>2017</v>
      </c>
      <c r="D1077" s="103" t="str">
        <f t="shared" si="15"/>
        <v>Lakewood 2017</v>
      </c>
      <c r="E1077" s="103">
        <v>107</v>
      </c>
      <c r="F1077" s="101">
        <v>0</v>
      </c>
      <c r="G1077" s="103">
        <v>0</v>
      </c>
      <c r="H1077" s="103">
        <v>0</v>
      </c>
      <c r="I1077" s="102"/>
      <c r="J1077" s="103">
        <v>63</v>
      </c>
      <c r="K1077" s="101">
        <v>0</v>
      </c>
      <c r="L1077" s="103">
        <v>0</v>
      </c>
      <c r="M1077" s="103">
        <v>0</v>
      </c>
      <c r="N1077" s="102"/>
      <c r="O1077" s="103">
        <v>67</v>
      </c>
      <c r="P1077" s="103">
        <v>0</v>
      </c>
      <c r="Q1077" s="102"/>
      <c r="R1077" s="103">
        <v>166</v>
      </c>
      <c r="S1077" s="103">
        <v>47</v>
      </c>
      <c r="T1077" s="102">
        <v>0</v>
      </c>
      <c r="U1077" s="103">
        <v>403</v>
      </c>
      <c r="V1077" s="103">
        <v>47</v>
      </c>
    </row>
    <row r="1078" spans="1:22" x14ac:dyDescent="0.25">
      <c r="A1078" t="s">
        <v>1085</v>
      </c>
      <c r="B1078" s="20"/>
      <c r="C1078" s="103">
        <v>2013</v>
      </c>
      <c r="D1078" s="103" t="str">
        <f t="shared" si="15"/>
        <v>Lancaster 2013</v>
      </c>
      <c r="E1078" s="103" t="s">
        <v>1539</v>
      </c>
      <c r="F1078" s="101" t="s">
        <v>1539</v>
      </c>
      <c r="G1078" s="103" t="s">
        <v>1539</v>
      </c>
      <c r="H1078" s="103" t="s">
        <v>1539</v>
      </c>
      <c r="I1078" s="102"/>
      <c r="J1078" s="103" t="s">
        <v>1539</v>
      </c>
      <c r="K1078" s="101" t="s">
        <v>1539</v>
      </c>
      <c r="L1078" s="103" t="s">
        <v>1539</v>
      </c>
      <c r="M1078" s="103" t="s">
        <v>1539</v>
      </c>
      <c r="N1078" s="102"/>
      <c r="O1078" s="103" t="s">
        <v>1539</v>
      </c>
      <c r="P1078" s="103" t="s">
        <v>1539</v>
      </c>
      <c r="Q1078" s="102"/>
      <c r="R1078" s="103" t="s">
        <v>1539</v>
      </c>
      <c r="S1078" s="103" t="s">
        <v>1539</v>
      </c>
      <c r="T1078" s="102" t="s">
        <v>1539</v>
      </c>
      <c r="U1078" s="103" t="s">
        <v>1539</v>
      </c>
      <c r="V1078" s="103" t="s">
        <v>1539</v>
      </c>
    </row>
    <row r="1079" spans="1:22" x14ac:dyDescent="0.25">
      <c r="A1079" t="s">
        <v>1085</v>
      </c>
      <c r="B1079" s="20" t="str">
        <f>VLOOKUP(A1079,'Planning Periods'!$E$2:$N$540,10,FALSE)</f>
        <v>10/15/2013 - 10/15/2021</v>
      </c>
      <c r="C1079" s="103">
        <v>2014</v>
      </c>
      <c r="D1079" s="103" t="str">
        <f t="shared" si="15"/>
        <v>Lancaster 2014</v>
      </c>
      <c r="E1079" s="101" t="s">
        <v>1539</v>
      </c>
      <c r="F1079" s="101" t="s">
        <v>1539</v>
      </c>
      <c r="G1079" s="101" t="s">
        <v>1539</v>
      </c>
      <c r="H1079" s="101" t="s">
        <v>1539</v>
      </c>
      <c r="I1079" s="101">
        <v>0</v>
      </c>
      <c r="J1079" s="101" t="s">
        <v>1539</v>
      </c>
      <c r="K1079" s="101" t="s">
        <v>1539</v>
      </c>
      <c r="L1079" s="101" t="s">
        <v>1539</v>
      </c>
      <c r="M1079" s="101" t="s">
        <v>1539</v>
      </c>
      <c r="N1079" s="101">
        <v>0</v>
      </c>
      <c r="O1079" s="101" t="s">
        <v>1539</v>
      </c>
      <c r="P1079" s="101" t="s">
        <v>1539</v>
      </c>
      <c r="Q1079" s="101"/>
      <c r="R1079" s="101" t="s">
        <v>1539</v>
      </c>
      <c r="S1079" s="101" t="s">
        <v>1539</v>
      </c>
      <c r="T1079" s="101" t="s">
        <v>1539</v>
      </c>
      <c r="U1079" s="101" t="s">
        <v>1539</v>
      </c>
      <c r="V1079" s="101" t="s">
        <v>1539</v>
      </c>
    </row>
    <row r="1080" spans="1:22" x14ac:dyDescent="0.25">
      <c r="A1080" t="s">
        <v>1085</v>
      </c>
      <c r="B1080" s="20" t="str">
        <f>VLOOKUP(A1080,'Planning Periods'!$E$2:$N$540,10,FALSE)</f>
        <v>10/15/2013 - 10/15/2021</v>
      </c>
      <c r="C1080" s="103">
        <v>2015</v>
      </c>
      <c r="D1080" s="103" t="str">
        <f t="shared" si="15"/>
        <v>Lancaster 2015</v>
      </c>
      <c r="E1080" t="s">
        <v>1539</v>
      </c>
      <c r="F1080" t="s">
        <v>1539</v>
      </c>
      <c r="G1080" t="s">
        <v>1539</v>
      </c>
      <c r="H1080" t="s">
        <v>1539</v>
      </c>
      <c r="J1080" t="s">
        <v>1539</v>
      </c>
      <c r="K1080" t="s">
        <v>1539</v>
      </c>
      <c r="L1080" t="s">
        <v>1539</v>
      </c>
      <c r="M1080" t="s">
        <v>1539</v>
      </c>
      <c r="O1080" t="s">
        <v>1539</v>
      </c>
      <c r="P1080" t="s">
        <v>1539</v>
      </c>
      <c r="R1080" t="s">
        <v>1539</v>
      </c>
      <c r="S1080" t="s">
        <v>1539</v>
      </c>
      <c r="T1080" t="s">
        <v>1539</v>
      </c>
      <c r="U1080" t="s">
        <v>1539</v>
      </c>
      <c r="V1080" t="s">
        <v>1539</v>
      </c>
    </row>
    <row r="1081" spans="1:22" x14ac:dyDescent="0.25">
      <c r="A1081" t="s">
        <v>1085</v>
      </c>
      <c r="B1081" s="20" t="str">
        <f>VLOOKUP(A1081,'Planning Periods'!$E$2:$N$540,10,FALSE)</f>
        <v>10/15/2013 - 10/15/2021</v>
      </c>
      <c r="C1081" s="103">
        <v>2016</v>
      </c>
      <c r="D1081" s="103" t="str">
        <f t="shared" si="15"/>
        <v>Lancaster 2016</v>
      </c>
      <c r="E1081" t="s">
        <v>1539</v>
      </c>
      <c r="F1081" t="s">
        <v>1539</v>
      </c>
      <c r="G1081" t="s">
        <v>1539</v>
      </c>
      <c r="H1081" t="s">
        <v>1539</v>
      </c>
      <c r="J1081" t="s">
        <v>1539</v>
      </c>
      <c r="K1081" t="s">
        <v>1539</v>
      </c>
      <c r="L1081" t="s">
        <v>1539</v>
      </c>
      <c r="M1081" t="s">
        <v>1539</v>
      </c>
      <c r="O1081" t="s">
        <v>1539</v>
      </c>
      <c r="P1081" t="s">
        <v>1539</v>
      </c>
      <c r="R1081" t="s">
        <v>1539</v>
      </c>
      <c r="S1081" t="s">
        <v>1539</v>
      </c>
      <c r="T1081" t="s">
        <v>1539</v>
      </c>
      <c r="U1081" t="s">
        <v>1539</v>
      </c>
      <c r="V1081" t="s">
        <v>1539</v>
      </c>
    </row>
    <row r="1082" spans="1:22" x14ac:dyDescent="0.25">
      <c r="A1082" t="s">
        <v>1085</v>
      </c>
      <c r="B1082" s="20" t="str">
        <f>VLOOKUP(A1082,'Planning Periods'!$E$2:$N$540,10,FALSE)</f>
        <v>10/15/2013 - 10/15/2021</v>
      </c>
      <c r="C1082" s="103">
        <v>2017</v>
      </c>
      <c r="D1082" s="103" t="str">
        <f t="shared" si="15"/>
        <v>Lancaster 2017</v>
      </c>
      <c r="E1082" t="s">
        <v>1539</v>
      </c>
      <c r="F1082" t="s">
        <v>1539</v>
      </c>
      <c r="G1082" t="s">
        <v>1539</v>
      </c>
      <c r="H1082" t="s">
        <v>1539</v>
      </c>
      <c r="J1082" t="s">
        <v>1539</v>
      </c>
      <c r="K1082" t="s">
        <v>1539</v>
      </c>
      <c r="L1082" t="s">
        <v>1539</v>
      </c>
      <c r="M1082" t="s">
        <v>1539</v>
      </c>
      <c r="O1082" t="s">
        <v>1539</v>
      </c>
      <c r="P1082" t="s">
        <v>1539</v>
      </c>
      <c r="R1082" t="s">
        <v>1539</v>
      </c>
      <c r="S1082" t="s">
        <v>1539</v>
      </c>
      <c r="T1082" t="s">
        <v>1539</v>
      </c>
      <c r="U1082" t="s">
        <v>1539</v>
      </c>
      <c r="V1082" t="s">
        <v>1539</v>
      </c>
    </row>
    <row r="1083" spans="1:22" x14ac:dyDescent="0.25">
      <c r="A1083" s="104" t="s">
        <v>1038</v>
      </c>
      <c r="B1083" s="20" t="str">
        <f>VLOOKUP(A1083,'Planning Periods'!$E$2:$N$540,10,FALSE)</f>
        <v>01/31/2015 - 01/31/2023</v>
      </c>
      <c r="C1083" s="103">
        <v>2014</v>
      </c>
      <c r="D1083" s="103" t="str">
        <f t="shared" si="15"/>
        <v>Larkspur 2014</v>
      </c>
      <c r="E1083" s="103">
        <v>40</v>
      </c>
      <c r="F1083" s="101">
        <v>3</v>
      </c>
      <c r="G1083" s="103">
        <v>3</v>
      </c>
      <c r="H1083" s="103">
        <v>0</v>
      </c>
      <c r="I1083" s="102"/>
      <c r="J1083" s="103">
        <v>20</v>
      </c>
      <c r="K1083" s="101">
        <v>9</v>
      </c>
      <c r="L1083" s="103">
        <v>9</v>
      </c>
      <c r="M1083" s="103">
        <v>0</v>
      </c>
      <c r="N1083" s="102"/>
      <c r="O1083" s="103">
        <v>21</v>
      </c>
      <c r="P1083" s="103">
        <v>8</v>
      </c>
      <c r="Q1083" s="102"/>
      <c r="R1083" s="103">
        <v>51</v>
      </c>
      <c r="S1083" s="103">
        <v>76</v>
      </c>
      <c r="T1083" s="102">
        <v>0</v>
      </c>
      <c r="U1083" s="103">
        <v>132</v>
      </c>
      <c r="V1083" s="103">
        <v>96</v>
      </c>
    </row>
    <row r="1084" spans="1:22" x14ac:dyDescent="0.25">
      <c r="A1084" s="104" t="s">
        <v>1038</v>
      </c>
      <c r="B1084" s="20" t="str">
        <f>VLOOKUP(A1084,'Planning Periods'!$E$2:$N$540,10,FALSE)</f>
        <v>01/31/2015 - 01/31/2023</v>
      </c>
      <c r="C1084" s="103">
        <v>2015</v>
      </c>
      <c r="D1084" s="103" t="str">
        <f t="shared" si="15"/>
        <v>Larkspur 2015</v>
      </c>
      <c r="E1084" s="103">
        <v>40</v>
      </c>
      <c r="F1084" s="101">
        <v>0</v>
      </c>
      <c r="G1084" s="103">
        <v>0</v>
      </c>
      <c r="H1084" s="103">
        <v>0</v>
      </c>
      <c r="I1084" s="102"/>
      <c r="J1084" s="103">
        <v>20</v>
      </c>
      <c r="K1084" s="101">
        <v>0</v>
      </c>
      <c r="L1084" s="103">
        <v>0</v>
      </c>
      <c r="M1084" s="103">
        <v>0</v>
      </c>
      <c r="N1084" s="102"/>
      <c r="O1084" s="103">
        <v>21</v>
      </c>
      <c r="P1084" s="103">
        <v>0</v>
      </c>
      <c r="Q1084" s="102"/>
      <c r="R1084" s="103">
        <v>51</v>
      </c>
      <c r="S1084" s="103">
        <v>7</v>
      </c>
      <c r="T1084" s="102">
        <v>0</v>
      </c>
      <c r="U1084" s="103">
        <v>132</v>
      </c>
      <c r="V1084" s="103">
        <v>7</v>
      </c>
    </row>
    <row r="1085" spans="1:22" x14ac:dyDescent="0.25">
      <c r="A1085" s="104" t="s">
        <v>1038</v>
      </c>
      <c r="B1085" s="20" t="str">
        <f>VLOOKUP(A1085,'Planning Periods'!$E$2:$N$540,10,FALSE)</f>
        <v>01/31/2015 - 01/31/2023</v>
      </c>
      <c r="C1085" s="103">
        <v>2016</v>
      </c>
      <c r="D1085" s="103" t="str">
        <f t="shared" si="15"/>
        <v>Larkspur 2016</v>
      </c>
      <c r="E1085" s="103">
        <v>40</v>
      </c>
      <c r="F1085" s="101">
        <v>0</v>
      </c>
      <c r="G1085" s="103">
        <v>0</v>
      </c>
      <c r="H1085" s="103">
        <v>0</v>
      </c>
      <c r="I1085" s="102"/>
      <c r="J1085" s="103">
        <v>20</v>
      </c>
      <c r="K1085" s="101">
        <v>0</v>
      </c>
      <c r="L1085" s="103">
        <v>0</v>
      </c>
      <c r="M1085" s="103">
        <v>0</v>
      </c>
      <c r="N1085" s="102"/>
      <c r="O1085" s="103">
        <v>21</v>
      </c>
      <c r="P1085" s="103">
        <v>1</v>
      </c>
      <c r="Q1085" s="102"/>
      <c r="R1085" s="103">
        <v>51</v>
      </c>
      <c r="S1085" s="103">
        <v>3</v>
      </c>
      <c r="T1085" s="102">
        <v>0</v>
      </c>
      <c r="U1085" s="103">
        <v>132</v>
      </c>
      <c r="V1085" s="103">
        <v>4</v>
      </c>
    </row>
    <row r="1086" spans="1:22" x14ac:dyDescent="0.25">
      <c r="A1086" s="104" t="s">
        <v>1038</v>
      </c>
      <c r="B1086" s="20" t="str">
        <f>VLOOKUP(A1086,'Planning Periods'!$E$2:$N$540,10,FALSE)</f>
        <v>01/31/2015 - 01/31/2023</v>
      </c>
      <c r="C1086" s="103">
        <v>2017</v>
      </c>
      <c r="D1086" s="103" t="str">
        <f t="shared" si="15"/>
        <v>Larkspur 2017</v>
      </c>
      <c r="E1086" s="103">
        <v>40</v>
      </c>
      <c r="F1086" s="101">
        <v>0</v>
      </c>
      <c r="G1086" s="103">
        <v>0</v>
      </c>
      <c r="H1086" s="103">
        <v>0</v>
      </c>
      <c r="I1086" s="102"/>
      <c r="J1086" s="103">
        <v>20</v>
      </c>
      <c r="K1086" s="101">
        <v>1</v>
      </c>
      <c r="L1086" s="103">
        <v>0</v>
      </c>
      <c r="M1086" s="103">
        <v>1</v>
      </c>
      <c r="N1086" s="102"/>
      <c r="O1086" s="103">
        <v>21</v>
      </c>
      <c r="P1086" s="103">
        <v>0</v>
      </c>
      <c r="Q1086" s="102"/>
      <c r="R1086" s="103">
        <v>51</v>
      </c>
      <c r="S1086" s="103">
        <v>0</v>
      </c>
      <c r="T1086" s="102">
        <v>1</v>
      </c>
      <c r="U1086" s="103">
        <v>132</v>
      </c>
      <c r="V1086" s="103">
        <v>1</v>
      </c>
    </row>
    <row r="1087" spans="1:22" x14ac:dyDescent="0.25">
      <c r="A1087" t="s">
        <v>604</v>
      </c>
      <c r="B1087" s="20" t="str">
        <f>VLOOKUP(A1087,'Planning Periods'!$E$2:$N$540,10,FALSE)</f>
        <v>06/30/2014 - 06/30/2019</v>
      </c>
      <c r="C1087" s="103">
        <v>2014</v>
      </c>
      <c r="D1087" s="103" t="str">
        <f t="shared" si="15"/>
        <v>Lassen County - Unincorporated 2014</v>
      </c>
      <c r="E1087" s="101" t="s">
        <v>1539</v>
      </c>
      <c r="F1087" s="101" t="s">
        <v>1539</v>
      </c>
      <c r="G1087" s="101" t="s">
        <v>1539</v>
      </c>
      <c r="H1087" s="101" t="s">
        <v>1539</v>
      </c>
      <c r="I1087" s="101">
        <v>0</v>
      </c>
      <c r="J1087" s="101" t="s">
        <v>1539</v>
      </c>
      <c r="K1087" s="101" t="s">
        <v>1539</v>
      </c>
      <c r="L1087" s="101" t="s">
        <v>1539</v>
      </c>
      <c r="M1087" s="101" t="s">
        <v>1539</v>
      </c>
      <c r="N1087" s="101">
        <v>0</v>
      </c>
      <c r="O1087" s="101" t="s">
        <v>1539</v>
      </c>
      <c r="P1087" s="101" t="s">
        <v>1539</v>
      </c>
      <c r="Q1087" s="101"/>
      <c r="R1087" s="101" t="s">
        <v>1539</v>
      </c>
      <c r="S1087" s="101" t="s">
        <v>1539</v>
      </c>
      <c r="T1087" s="101" t="s">
        <v>1539</v>
      </c>
      <c r="U1087" s="101" t="s">
        <v>1539</v>
      </c>
      <c r="V1087" s="101" t="s">
        <v>1539</v>
      </c>
    </row>
    <row r="1088" spans="1:22" x14ac:dyDescent="0.25">
      <c r="A1088" t="s">
        <v>604</v>
      </c>
      <c r="B1088" s="20" t="str">
        <f>VLOOKUP(A1088,'Planning Periods'!$E$2:$N$540,10,FALSE)</f>
        <v>06/30/2014 - 06/30/2019</v>
      </c>
      <c r="C1088" s="103">
        <v>2015</v>
      </c>
      <c r="D1088" s="103" t="str">
        <f t="shared" si="15"/>
        <v>Lassen County - Unincorporated 2015</v>
      </c>
      <c r="E1088" t="s">
        <v>1539</v>
      </c>
      <c r="F1088" t="s">
        <v>1539</v>
      </c>
      <c r="G1088" t="s">
        <v>1539</v>
      </c>
      <c r="H1088" t="s">
        <v>1539</v>
      </c>
      <c r="J1088" t="s">
        <v>1539</v>
      </c>
      <c r="K1088" t="s">
        <v>1539</v>
      </c>
      <c r="L1088" t="s">
        <v>1539</v>
      </c>
      <c r="M1088" t="s">
        <v>1539</v>
      </c>
      <c r="O1088" t="s">
        <v>1539</v>
      </c>
      <c r="P1088" t="s">
        <v>1539</v>
      </c>
      <c r="R1088" t="s">
        <v>1539</v>
      </c>
      <c r="S1088" t="s">
        <v>1539</v>
      </c>
      <c r="T1088" t="s">
        <v>1539</v>
      </c>
      <c r="U1088" t="s">
        <v>1539</v>
      </c>
      <c r="V1088" t="s">
        <v>1539</v>
      </c>
    </row>
    <row r="1089" spans="1:22" x14ac:dyDescent="0.25">
      <c r="A1089" t="s">
        <v>604</v>
      </c>
      <c r="B1089" s="20" t="str">
        <f>VLOOKUP(A1089,'Planning Periods'!$E$2:$N$540,10,FALSE)</f>
        <v>06/30/2014 - 06/30/2019</v>
      </c>
      <c r="C1089" s="103">
        <v>2016</v>
      </c>
      <c r="D1089" s="103" t="str">
        <f t="shared" si="15"/>
        <v>Lassen County - Unincorporated 2016</v>
      </c>
      <c r="E1089" t="s">
        <v>1539</v>
      </c>
      <c r="F1089" t="s">
        <v>1539</v>
      </c>
      <c r="G1089" t="s">
        <v>1539</v>
      </c>
      <c r="H1089" t="s">
        <v>1539</v>
      </c>
      <c r="J1089" t="s">
        <v>1539</v>
      </c>
      <c r="K1089" t="s">
        <v>1539</v>
      </c>
      <c r="L1089" t="s">
        <v>1539</v>
      </c>
      <c r="M1089" t="s">
        <v>1539</v>
      </c>
      <c r="O1089" t="s">
        <v>1539</v>
      </c>
      <c r="P1089" t="s">
        <v>1539</v>
      </c>
      <c r="R1089" t="s">
        <v>1539</v>
      </c>
      <c r="S1089" t="s">
        <v>1539</v>
      </c>
      <c r="T1089" t="s">
        <v>1539</v>
      </c>
      <c r="U1089" t="s">
        <v>1539</v>
      </c>
      <c r="V1089" t="s">
        <v>1539</v>
      </c>
    </row>
    <row r="1090" spans="1:22" x14ac:dyDescent="0.25">
      <c r="A1090" t="s">
        <v>604</v>
      </c>
      <c r="B1090" s="20" t="str">
        <f>VLOOKUP(A1090,'Planning Periods'!$E$2:$N$540,10,FALSE)</f>
        <v>06/30/2014 - 06/30/2019</v>
      </c>
      <c r="C1090" s="103">
        <v>2017</v>
      </c>
      <c r="D1090" s="103" t="str">
        <f t="shared" ref="D1090:D1154" si="16">CONCATENATE(A1090," ",C1090)</f>
        <v>Lassen County - Unincorporated 2017</v>
      </c>
      <c r="E1090" t="s">
        <v>1539</v>
      </c>
      <c r="F1090" t="s">
        <v>1539</v>
      </c>
      <c r="G1090" t="s">
        <v>1539</v>
      </c>
      <c r="H1090" t="s">
        <v>1539</v>
      </c>
      <c r="J1090" t="s">
        <v>1539</v>
      </c>
      <c r="K1090" t="s">
        <v>1539</v>
      </c>
      <c r="L1090" t="s">
        <v>1539</v>
      </c>
      <c r="M1090" t="s">
        <v>1539</v>
      </c>
      <c r="O1090" t="s">
        <v>1539</v>
      </c>
      <c r="P1090" t="s">
        <v>1539</v>
      </c>
      <c r="R1090" t="s">
        <v>1539</v>
      </c>
      <c r="S1090" t="s">
        <v>1539</v>
      </c>
      <c r="T1090" t="s">
        <v>1539</v>
      </c>
      <c r="U1090" t="s">
        <v>1539</v>
      </c>
      <c r="V1090" t="s">
        <v>1539</v>
      </c>
    </row>
    <row r="1091" spans="1:22" x14ac:dyDescent="0.25">
      <c r="A1091" s="104" t="s">
        <v>880</v>
      </c>
      <c r="B1091" s="20" t="str">
        <f>VLOOKUP(A1091,'Planning Periods'!$E$2:$N$540,10,FALSE)</f>
        <v>12/31/2015 - 12/31/2023</v>
      </c>
      <c r="C1091" s="103">
        <v>2014</v>
      </c>
      <c r="D1091" s="103" t="str">
        <f t="shared" si="16"/>
        <v>Lathrop 2014</v>
      </c>
      <c r="E1091" t="s">
        <v>1539</v>
      </c>
      <c r="F1091" t="s">
        <v>1539</v>
      </c>
      <c r="G1091" t="s">
        <v>1539</v>
      </c>
      <c r="H1091" t="s">
        <v>1539</v>
      </c>
      <c r="J1091" t="s">
        <v>1539</v>
      </c>
      <c r="K1091" t="s">
        <v>1539</v>
      </c>
      <c r="L1091" t="s">
        <v>1539</v>
      </c>
      <c r="M1091" t="s">
        <v>1539</v>
      </c>
      <c r="O1091" t="s">
        <v>1539</v>
      </c>
      <c r="P1091" t="s">
        <v>1539</v>
      </c>
      <c r="R1091" t="s">
        <v>1539</v>
      </c>
      <c r="S1091" t="s">
        <v>1539</v>
      </c>
      <c r="T1091" t="s">
        <v>1539</v>
      </c>
      <c r="U1091" t="s">
        <v>1539</v>
      </c>
      <c r="V1091" t="s">
        <v>1539</v>
      </c>
    </row>
    <row r="1092" spans="1:22" x14ac:dyDescent="0.25">
      <c r="A1092" s="104" t="s">
        <v>880</v>
      </c>
      <c r="B1092" s="20" t="str">
        <f>VLOOKUP(A1092,'Planning Periods'!$E$2:$N$540,10,FALSE)</f>
        <v>12/31/2015 - 12/31/2023</v>
      </c>
      <c r="C1092" s="103">
        <v>2015</v>
      </c>
      <c r="D1092" s="103" t="str">
        <f t="shared" si="16"/>
        <v>Lathrop 2015</v>
      </c>
      <c r="E1092" t="s">
        <v>1539</v>
      </c>
      <c r="F1092" t="s">
        <v>1539</v>
      </c>
      <c r="G1092" t="s">
        <v>1539</v>
      </c>
      <c r="H1092" t="s">
        <v>1539</v>
      </c>
      <c r="J1092" t="s">
        <v>1539</v>
      </c>
      <c r="K1092" t="s">
        <v>1539</v>
      </c>
      <c r="L1092" t="s">
        <v>1539</v>
      </c>
      <c r="M1092" t="s">
        <v>1539</v>
      </c>
      <c r="O1092" t="s">
        <v>1539</v>
      </c>
      <c r="P1092" t="s">
        <v>1539</v>
      </c>
      <c r="R1092" t="s">
        <v>1539</v>
      </c>
      <c r="S1092" t="s">
        <v>1539</v>
      </c>
      <c r="T1092" t="s">
        <v>1539</v>
      </c>
      <c r="U1092" t="s">
        <v>1539</v>
      </c>
      <c r="V1092" t="s">
        <v>1539</v>
      </c>
    </row>
    <row r="1093" spans="1:22" x14ac:dyDescent="0.25">
      <c r="A1093" s="104" t="s">
        <v>880</v>
      </c>
      <c r="B1093" s="20" t="str">
        <f>VLOOKUP(A1093,'Planning Periods'!$E$2:$N$540,10,FALSE)</f>
        <v>12/31/2015 - 12/31/2023</v>
      </c>
      <c r="C1093" s="103">
        <v>2016</v>
      </c>
      <c r="D1093" s="103" t="str">
        <f t="shared" si="16"/>
        <v>Lathrop 2016</v>
      </c>
      <c r="E1093" s="103">
        <v>1019</v>
      </c>
      <c r="F1093" s="101">
        <v>0</v>
      </c>
      <c r="G1093" s="103">
        <v>0</v>
      </c>
      <c r="H1093" s="103">
        <v>0</v>
      </c>
      <c r="I1093" s="102"/>
      <c r="J1093" s="103">
        <v>759</v>
      </c>
      <c r="K1093" s="101">
        <v>0</v>
      </c>
      <c r="L1093" s="103">
        <v>0</v>
      </c>
      <c r="M1093" s="103">
        <v>0</v>
      </c>
      <c r="N1093" s="102"/>
      <c r="O1093" s="103">
        <v>957</v>
      </c>
      <c r="P1093" s="103">
        <v>0</v>
      </c>
      <c r="Q1093" s="102"/>
      <c r="R1093" s="103">
        <v>2421</v>
      </c>
      <c r="S1093" s="103">
        <v>170</v>
      </c>
      <c r="T1093" s="102">
        <v>0</v>
      </c>
      <c r="U1093" s="103">
        <v>5156</v>
      </c>
      <c r="V1093" s="103">
        <v>170</v>
      </c>
    </row>
    <row r="1094" spans="1:22" x14ac:dyDescent="0.25">
      <c r="A1094" s="104" t="s">
        <v>880</v>
      </c>
      <c r="B1094" s="20" t="str">
        <f>VLOOKUP(A1094,'Planning Periods'!$E$2:$N$540,10,FALSE)</f>
        <v>12/31/2015 - 12/31/2023</v>
      </c>
      <c r="C1094" s="103">
        <v>2017</v>
      </c>
      <c r="D1094" s="103" t="str">
        <f t="shared" si="16"/>
        <v>Lathrop 2017</v>
      </c>
      <c r="E1094" s="103">
        <v>1019</v>
      </c>
      <c r="F1094" s="101">
        <v>0</v>
      </c>
      <c r="G1094" s="103">
        <v>0</v>
      </c>
      <c r="H1094" s="103">
        <v>0</v>
      </c>
      <c r="I1094" s="102"/>
      <c r="J1094" s="103">
        <v>759</v>
      </c>
      <c r="K1094" s="101">
        <v>0</v>
      </c>
      <c r="L1094" s="103">
        <v>0</v>
      </c>
      <c r="M1094" s="103">
        <v>0</v>
      </c>
      <c r="N1094" s="102"/>
      <c r="O1094" s="103">
        <v>957</v>
      </c>
      <c r="P1094" s="103">
        <v>0</v>
      </c>
      <c r="Q1094" s="102"/>
      <c r="R1094" s="103">
        <v>2421</v>
      </c>
      <c r="S1094" s="103">
        <v>297</v>
      </c>
      <c r="T1094" s="102">
        <v>0</v>
      </c>
      <c r="U1094" s="103">
        <v>5156</v>
      </c>
      <c r="V1094" s="103">
        <v>297</v>
      </c>
    </row>
    <row r="1095" spans="1:22" x14ac:dyDescent="0.25">
      <c r="A1095" s="104" t="s">
        <v>1084</v>
      </c>
      <c r="B1095" s="20"/>
      <c r="C1095" s="103">
        <v>2013</v>
      </c>
      <c r="D1095" s="103" t="str">
        <f t="shared" si="16"/>
        <v>Lawndale 2013</v>
      </c>
      <c r="E1095" s="103" t="s">
        <v>1539</v>
      </c>
      <c r="F1095" s="101" t="s">
        <v>1539</v>
      </c>
      <c r="G1095" s="103" t="s">
        <v>1539</v>
      </c>
      <c r="H1095" s="103" t="s">
        <v>1539</v>
      </c>
      <c r="I1095" s="102"/>
      <c r="J1095" s="103" t="s">
        <v>1539</v>
      </c>
      <c r="K1095" s="101" t="s">
        <v>1539</v>
      </c>
      <c r="L1095" s="103" t="s">
        <v>1539</v>
      </c>
      <c r="M1095" s="103" t="s">
        <v>1539</v>
      </c>
      <c r="N1095" s="102"/>
      <c r="O1095" s="103" t="s">
        <v>1539</v>
      </c>
      <c r="P1095" s="103" t="s">
        <v>1539</v>
      </c>
      <c r="Q1095" s="102"/>
      <c r="R1095" s="103" t="s">
        <v>1539</v>
      </c>
      <c r="S1095" s="103" t="s">
        <v>1539</v>
      </c>
      <c r="T1095" s="102" t="s">
        <v>1539</v>
      </c>
      <c r="U1095" s="103" t="s">
        <v>1539</v>
      </c>
      <c r="V1095" s="103" t="s">
        <v>1539</v>
      </c>
    </row>
    <row r="1096" spans="1:22" x14ac:dyDescent="0.25">
      <c r="A1096" s="104" t="s">
        <v>1084</v>
      </c>
      <c r="B1096" s="20" t="str">
        <f>VLOOKUP(A1096,'Planning Periods'!$E$2:$N$540,10,FALSE)</f>
        <v>10/15/2013 - 10/15/2021</v>
      </c>
      <c r="C1096" s="103">
        <v>2014</v>
      </c>
      <c r="D1096" s="103" t="str">
        <f t="shared" si="16"/>
        <v>Lawndale 2014</v>
      </c>
      <c r="E1096" s="103">
        <v>96</v>
      </c>
      <c r="F1096" s="101">
        <v>0</v>
      </c>
      <c r="G1096" s="103">
        <v>0</v>
      </c>
      <c r="H1096" s="103">
        <v>0</v>
      </c>
      <c r="I1096" s="102"/>
      <c r="J1096" s="103">
        <v>57</v>
      </c>
      <c r="K1096" s="101">
        <v>0</v>
      </c>
      <c r="L1096" s="103">
        <v>0</v>
      </c>
      <c r="M1096" s="103">
        <v>0</v>
      </c>
      <c r="N1096" s="102"/>
      <c r="O1096" s="103">
        <v>62</v>
      </c>
      <c r="P1096" s="103">
        <v>0</v>
      </c>
      <c r="Q1096" s="102"/>
      <c r="R1096" s="103">
        <v>166</v>
      </c>
      <c r="S1096" s="103">
        <v>5</v>
      </c>
      <c r="T1096" s="102">
        <v>0</v>
      </c>
      <c r="U1096" s="103">
        <v>381</v>
      </c>
      <c r="V1096" s="103">
        <v>5</v>
      </c>
    </row>
    <row r="1097" spans="1:22" x14ac:dyDescent="0.25">
      <c r="A1097" s="104" t="s">
        <v>1084</v>
      </c>
      <c r="B1097" s="20" t="str">
        <f>VLOOKUP(A1097,'Planning Periods'!$E$2:$N$540,10,FALSE)</f>
        <v>10/15/2013 - 10/15/2021</v>
      </c>
      <c r="C1097" s="103">
        <v>2015</v>
      </c>
      <c r="D1097" s="103" t="str">
        <f t="shared" si="16"/>
        <v>Lawndale 2015</v>
      </c>
      <c r="E1097" s="103" t="s">
        <v>1539</v>
      </c>
      <c r="F1097" s="101" t="s">
        <v>1539</v>
      </c>
      <c r="G1097" s="103" t="s">
        <v>1539</v>
      </c>
      <c r="H1097" s="103" t="s">
        <v>1539</v>
      </c>
      <c r="I1097" s="102"/>
      <c r="J1097" s="103" t="s">
        <v>1539</v>
      </c>
      <c r="K1097" s="101" t="s">
        <v>1539</v>
      </c>
      <c r="L1097" s="103" t="s">
        <v>1539</v>
      </c>
      <c r="M1097" s="103" t="s">
        <v>1539</v>
      </c>
      <c r="N1097" s="102"/>
      <c r="O1097" s="103" t="s">
        <v>1539</v>
      </c>
      <c r="P1097" s="103" t="s">
        <v>1539</v>
      </c>
      <c r="Q1097" s="102"/>
      <c r="R1097" s="103" t="s">
        <v>1539</v>
      </c>
      <c r="S1097" s="103" t="s">
        <v>1539</v>
      </c>
      <c r="T1097" s="102" t="s">
        <v>1539</v>
      </c>
      <c r="U1097" s="103" t="s">
        <v>1539</v>
      </c>
      <c r="V1097" s="103" t="s">
        <v>1539</v>
      </c>
    </row>
    <row r="1098" spans="1:22" x14ac:dyDescent="0.25">
      <c r="A1098" s="104" t="s">
        <v>1084</v>
      </c>
      <c r="B1098" s="20" t="str">
        <f>VLOOKUP(A1098,'Planning Periods'!$E$2:$N$540,10,FALSE)</f>
        <v>10/15/2013 - 10/15/2021</v>
      </c>
      <c r="C1098" s="103">
        <v>2016</v>
      </c>
      <c r="D1098" s="103" t="str">
        <f t="shared" si="16"/>
        <v>Lawndale 2016</v>
      </c>
      <c r="E1098" s="103">
        <v>96</v>
      </c>
      <c r="F1098" s="101">
        <v>0</v>
      </c>
      <c r="G1098" s="103">
        <v>0</v>
      </c>
      <c r="H1098" s="103">
        <v>0</v>
      </c>
      <c r="I1098" s="102"/>
      <c r="J1098" s="103">
        <v>57</v>
      </c>
      <c r="K1098" s="101">
        <v>0</v>
      </c>
      <c r="L1098" s="103">
        <v>0</v>
      </c>
      <c r="M1098" s="103">
        <v>0</v>
      </c>
      <c r="N1098" s="102"/>
      <c r="O1098" s="103">
        <v>62</v>
      </c>
      <c r="P1098" s="103">
        <v>0</v>
      </c>
      <c r="Q1098" s="102"/>
      <c r="R1098" s="103">
        <v>166</v>
      </c>
      <c r="S1098" s="103">
        <v>3</v>
      </c>
      <c r="T1098" s="102">
        <v>0</v>
      </c>
      <c r="U1098" s="103">
        <v>381</v>
      </c>
      <c r="V1098" s="103">
        <v>3</v>
      </c>
    </row>
    <row r="1099" spans="1:22" x14ac:dyDescent="0.25">
      <c r="A1099" s="104" t="s">
        <v>1084</v>
      </c>
      <c r="B1099" s="20" t="str">
        <f>VLOOKUP(A1099,'Planning Periods'!$E$2:$N$540,10,FALSE)</f>
        <v>10/15/2013 - 10/15/2021</v>
      </c>
      <c r="C1099" s="103">
        <v>2017</v>
      </c>
      <c r="D1099" s="103" t="str">
        <f t="shared" si="16"/>
        <v>Lawndale 2017</v>
      </c>
      <c r="E1099" s="103">
        <v>96</v>
      </c>
      <c r="F1099" s="101">
        <v>0</v>
      </c>
      <c r="G1099" s="103">
        <v>0</v>
      </c>
      <c r="H1099" s="103">
        <v>0</v>
      </c>
      <c r="I1099" s="102"/>
      <c r="J1099" s="103">
        <v>57</v>
      </c>
      <c r="K1099" s="101">
        <v>0</v>
      </c>
      <c r="L1099" s="103">
        <v>0</v>
      </c>
      <c r="M1099" s="103">
        <v>0</v>
      </c>
      <c r="N1099" s="102"/>
      <c r="O1099" s="103">
        <v>62</v>
      </c>
      <c r="P1099" s="103">
        <v>0</v>
      </c>
      <c r="Q1099" s="102"/>
      <c r="R1099" s="103">
        <v>166</v>
      </c>
      <c r="S1099" s="103">
        <v>13</v>
      </c>
      <c r="T1099" s="102">
        <v>0</v>
      </c>
      <c r="U1099" s="103">
        <v>381</v>
      </c>
      <c r="V1099" s="103">
        <v>13</v>
      </c>
    </row>
    <row r="1100" spans="1:22" x14ac:dyDescent="0.25">
      <c r="A1100" s="104" t="s">
        <v>890</v>
      </c>
      <c r="B1100" s="20" t="str">
        <f>VLOOKUP(A1100,'Planning Periods'!$E$2:$N$540,10,FALSE)</f>
        <v>04/30/2013 - 04/30/2021</v>
      </c>
      <c r="C1100" s="103">
        <v>2013</v>
      </c>
      <c r="D1100" s="103" t="str">
        <f t="shared" si="16"/>
        <v>Lemon Grove 2013</v>
      </c>
      <c r="E1100" s="103">
        <v>77</v>
      </c>
      <c r="F1100" s="101">
        <v>89</v>
      </c>
      <c r="G1100" s="103">
        <v>89</v>
      </c>
      <c r="H1100" s="103">
        <v>0</v>
      </c>
      <c r="I1100" s="102"/>
      <c r="J1100" s="103">
        <v>59</v>
      </c>
      <c r="K1100" s="101">
        <v>81</v>
      </c>
      <c r="L1100" s="103">
        <v>81</v>
      </c>
      <c r="M1100" s="103">
        <v>0</v>
      </c>
      <c r="N1100" s="102"/>
      <c r="O1100" s="103">
        <v>54</v>
      </c>
      <c r="P1100" s="103">
        <v>6</v>
      </c>
      <c r="Q1100" s="102"/>
      <c r="R1100" s="103">
        <v>119</v>
      </c>
      <c r="S1100" s="103">
        <v>1</v>
      </c>
      <c r="T1100" s="102">
        <v>0</v>
      </c>
      <c r="U1100" s="103">
        <v>309</v>
      </c>
      <c r="V1100" s="103">
        <v>177</v>
      </c>
    </row>
    <row r="1101" spans="1:22" x14ac:dyDescent="0.25">
      <c r="A1101" s="104" t="s">
        <v>890</v>
      </c>
      <c r="B1101" s="20" t="str">
        <f>VLOOKUP(A1101,'Planning Periods'!$E$2:$N$540,10,FALSE)</f>
        <v>04/30/2013 - 04/30/2021</v>
      </c>
      <c r="C1101" s="103">
        <v>2014</v>
      </c>
      <c r="D1101" s="103" t="str">
        <f t="shared" si="16"/>
        <v>Lemon Grove 2014</v>
      </c>
      <c r="E1101" s="103">
        <v>77</v>
      </c>
      <c r="F1101" s="101">
        <v>0</v>
      </c>
      <c r="G1101" s="103">
        <v>0</v>
      </c>
      <c r="H1101" s="103">
        <v>0</v>
      </c>
      <c r="I1101" s="102"/>
      <c r="J1101" s="103">
        <v>59</v>
      </c>
      <c r="K1101" s="101">
        <v>0</v>
      </c>
      <c r="L1101" s="103">
        <v>0</v>
      </c>
      <c r="M1101" s="103">
        <v>0</v>
      </c>
      <c r="N1101" s="102"/>
      <c r="O1101" s="103">
        <v>54</v>
      </c>
      <c r="P1101" s="103">
        <v>0</v>
      </c>
      <c r="Q1101" s="102"/>
      <c r="R1101" s="103">
        <v>119</v>
      </c>
      <c r="S1101" s="103">
        <v>23</v>
      </c>
      <c r="T1101" s="102">
        <v>0</v>
      </c>
      <c r="U1101" s="103">
        <v>309</v>
      </c>
      <c r="V1101" s="103">
        <v>23</v>
      </c>
    </row>
    <row r="1102" spans="1:22" x14ac:dyDescent="0.25">
      <c r="A1102" s="104" t="s">
        <v>890</v>
      </c>
      <c r="B1102" s="20" t="str">
        <f>VLOOKUP(A1102,'Planning Periods'!$E$2:$N$540,10,FALSE)</f>
        <v>04/30/2013 - 04/30/2021</v>
      </c>
      <c r="C1102" s="103">
        <v>2015</v>
      </c>
      <c r="D1102" s="103" t="str">
        <f t="shared" si="16"/>
        <v>Lemon Grove 2015</v>
      </c>
      <c r="E1102" s="103">
        <v>77</v>
      </c>
      <c r="F1102" s="101">
        <v>0</v>
      </c>
      <c r="G1102" s="103">
        <v>0</v>
      </c>
      <c r="H1102" s="103">
        <v>0</v>
      </c>
      <c r="I1102" s="102"/>
      <c r="J1102" s="103">
        <v>59</v>
      </c>
      <c r="K1102" s="101">
        <v>5</v>
      </c>
      <c r="L1102" s="103">
        <v>5</v>
      </c>
      <c r="M1102" s="103">
        <v>0</v>
      </c>
      <c r="N1102" s="102"/>
      <c r="O1102" s="103">
        <v>54</v>
      </c>
      <c r="P1102" s="103">
        <v>0</v>
      </c>
      <c r="Q1102" s="102"/>
      <c r="R1102" s="103">
        <v>119</v>
      </c>
      <c r="S1102" s="103">
        <v>72</v>
      </c>
      <c r="T1102" s="102">
        <v>0</v>
      </c>
      <c r="U1102" s="103">
        <v>309</v>
      </c>
      <c r="V1102" s="103">
        <v>77</v>
      </c>
    </row>
    <row r="1103" spans="1:22" x14ac:dyDescent="0.25">
      <c r="A1103" s="104" t="s">
        <v>890</v>
      </c>
      <c r="B1103" s="20" t="str">
        <f>VLOOKUP(A1103,'Planning Periods'!$E$2:$N$540,10,FALSE)</f>
        <v>04/30/2013 - 04/30/2021</v>
      </c>
      <c r="C1103" s="103">
        <v>2016</v>
      </c>
      <c r="D1103" s="103" t="str">
        <f t="shared" si="16"/>
        <v>Lemon Grove 2016</v>
      </c>
      <c r="E1103" s="103">
        <v>77</v>
      </c>
      <c r="F1103" s="101">
        <v>1</v>
      </c>
      <c r="G1103" s="103">
        <v>1</v>
      </c>
      <c r="H1103" s="103">
        <v>0</v>
      </c>
      <c r="I1103" s="102"/>
      <c r="J1103" s="103">
        <v>59</v>
      </c>
      <c r="K1103" s="101">
        <v>2</v>
      </c>
      <c r="L1103" s="103">
        <v>2</v>
      </c>
      <c r="M1103" s="103">
        <v>0</v>
      </c>
      <c r="N1103" s="102"/>
      <c r="O1103" s="103">
        <v>54</v>
      </c>
      <c r="P1103" s="103">
        <v>15</v>
      </c>
      <c r="Q1103" s="102"/>
      <c r="R1103" s="103">
        <v>119</v>
      </c>
      <c r="S1103" s="103">
        <v>0</v>
      </c>
      <c r="T1103" s="102">
        <v>0</v>
      </c>
      <c r="U1103" s="103">
        <v>309</v>
      </c>
      <c r="V1103" s="103">
        <v>18</v>
      </c>
    </row>
    <row r="1104" spans="1:22" x14ac:dyDescent="0.25">
      <c r="A1104" s="104" t="s">
        <v>890</v>
      </c>
      <c r="B1104" s="20" t="str">
        <f>VLOOKUP(A1104,'Planning Periods'!$E$2:$N$540,10,FALSE)</f>
        <v>04/30/2013 - 04/30/2021</v>
      </c>
      <c r="C1104" s="103">
        <v>2017</v>
      </c>
      <c r="D1104" s="103" t="str">
        <f t="shared" si="16"/>
        <v>Lemon Grove 2017</v>
      </c>
      <c r="E1104" s="103">
        <v>77</v>
      </c>
      <c r="F1104" s="101">
        <v>0</v>
      </c>
      <c r="G1104" s="103">
        <v>0</v>
      </c>
      <c r="H1104" s="103">
        <v>0</v>
      </c>
      <c r="I1104" s="102"/>
      <c r="J1104" s="103">
        <v>59</v>
      </c>
      <c r="K1104" s="101">
        <v>5</v>
      </c>
      <c r="L1104" s="103">
        <v>5</v>
      </c>
      <c r="M1104" s="103">
        <v>0</v>
      </c>
      <c r="N1104" s="102"/>
      <c r="O1104" s="103">
        <v>54</v>
      </c>
      <c r="P1104" s="103">
        <v>14</v>
      </c>
      <c r="Q1104" s="102"/>
      <c r="R1104" s="103">
        <v>119</v>
      </c>
      <c r="S1104" s="103">
        <v>7</v>
      </c>
      <c r="T1104" s="102">
        <v>0</v>
      </c>
      <c r="U1104" s="103">
        <v>309</v>
      </c>
      <c r="V1104" s="103">
        <v>26</v>
      </c>
    </row>
    <row r="1105" spans="1:22" x14ac:dyDescent="0.25">
      <c r="A1105" t="s">
        <v>1135</v>
      </c>
      <c r="B1105" s="20" t="str">
        <f>VLOOKUP(A1105,'Planning Periods'!$E$2:$N$540,10,FALSE)</f>
        <v>01/31/2016 - 01/31/2024</v>
      </c>
      <c r="C1105" s="103">
        <v>2014</v>
      </c>
      <c r="D1105" s="103" t="str">
        <f t="shared" si="16"/>
        <v>Lemoore 2014</v>
      </c>
      <c r="E1105" s="101" t="s">
        <v>1539</v>
      </c>
      <c r="F1105" s="101" t="s">
        <v>1539</v>
      </c>
      <c r="G1105" s="101" t="s">
        <v>1539</v>
      </c>
      <c r="H1105" s="101" t="s">
        <v>1539</v>
      </c>
      <c r="I1105" s="101">
        <v>0</v>
      </c>
      <c r="J1105" s="101" t="s">
        <v>1539</v>
      </c>
      <c r="K1105" s="101" t="s">
        <v>1539</v>
      </c>
      <c r="L1105" s="101" t="s">
        <v>1539</v>
      </c>
      <c r="M1105" s="101" t="s">
        <v>1539</v>
      </c>
      <c r="N1105" s="101">
        <v>0</v>
      </c>
      <c r="O1105" s="101" t="s">
        <v>1539</v>
      </c>
      <c r="P1105" s="101" t="s">
        <v>1539</v>
      </c>
      <c r="Q1105" s="101"/>
      <c r="R1105" s="101" t="s">
        <v>1539</v>
      </c>
      <c r="S1105" s="101" t="s">
        <v>1539</v>
      </c>
      <c r="T1105" s="101" t="s">
        <v>1539</v>
      </c>
      <c r="U1105" s="101" t="s">
        <v>1539</v>
      </c>
      <c r="V1105" s="101" t="s">
        <v>1539</v>
      </c>
    </row>
    <row r="1106" spans="1:22" x14ac:dyDescent="0.25">
      <c r="A1106" t="s">
        <v>1135</v>
      </c>
      <c r="B1106" s="20" t="str">
        <f>VLOOKUP(A1106,'Planning Periods'!$E$2:$N$540,10,FALSE)</f>
        <v>01/31/2016 - 01/31/2024</v>
      </c>
      <c r="C1106" s="103">
        <v>2015</v>
      </c>
      <c r="D1106" s="103" t="str">
        <f t="shared" si="16"/>
        <v>Lemoore 2015</v>
      </c>
      <c r="E1106" t="s">
        <v>1539</v>
      </c>
      <c r="F1106" t="s">
        <v>1539</v>
      </c>
      <c r="G1106" t="s">
        <v>1539</v>
      </c>
      <c r="H1106" t="s">
        <v>1539</v>
      </c>
      <c r="J1106" t="s">
        <v>1539</v>
      </c>
      <c r="K1106" t="s">
        <v>1539</v>
      </c>
      <c r="L1106" t="s">
        <v>1539</v>
      </c>
      <c r="M1106" t="s">
        <v>1539</v>
      </c>
      <c r="O1106" t="s">
        <v>1539</v>
      </c>
      <c r="P1106" t="s">
        <v>1539</v>
      </c>
      <c r="R1106" t="s">
        <v>1539</v>
      </c>
      <c r="S1106" t="s">
        <v>1539</v>
      </c>
      <c r="T1106" t="s">
        <v>1539</v>
      </c>
      <c r="U1106" t="s">
        <v>1539</v>
      </c>
      <c r="V1106" t="s">
        <v>1539</v>
      </c>
    </row>
    <row r="1107" spans="1:22" x14ac:dyDescent="0.25">
      <c r="A1107" t="s">
        <v>1135</v>
      </c>
      <c r="B1107" s="20" t="str">
        <f>VLOOKUP(A1107,'Planning Periods'!$E$2:$N$540,10,FALSE)</f>
        <v>01/31/2016 - 01/31/2024</v>
      </c>
      <c r="C1107" s="103">
        <v>2016</v>
      </c>
      <c r="D1107" s="103" t="str">
        <f t="shared" si="16"/>
        <v>Lemoore 2016</v>
      </c>
      <c r="E1107" t="s">
        <v>1539</v>
      </c>
      <c r="F1107" t="s">
        <v>1539</v>
      </c>
      <c r="G1107" t="s">
        <v>1539</v>
      </c>
      <c r="H1107" t="s">
        <v>1539</v>
      </c>
      <c r="J1107" t="s">
        <v>1539</v>
      </c>
      <c r="K1107" t="s">
        <v>1539</v>
      </c>
      <c r="L1107" t="s">
        <v>1539</v>
      </c>
      <c r="M1107" t="s">
        <v>1539</v>
      </c>
      <c r="O1107" t="s">
        <v>1539</v>
      </c>
      <c r="P1107" t="s">
        <v>1539</v>
      </c>
      <c r="R1107" t="s">
        <v>1539</v>
      </c>
      <c r="S1107" t="s">
        <v>1539</v>
      </c>
      <c r="T1107" t="s">
        <v>1539</v>
      </c>
      <c r="U1107" t="s">
        <v>1539</v>
      </c>
      <c r="V1107" t="s">
        <v>1539</v>
      </c>
    </row>
    <row r="1108" spans="1:22" x14ac:dyDescent="0.25">
      <c r="A1108" t="s">
        <v>1135</v>
      </c>
      <c r="B1108" s="20" t="str">
        <f>VLOOKUP(A1108,'Planning Periods'!$E$2:$N$540,10,FALSE)</f>
        <v>01/31/2016 - 01/31/2024</v>
      </c>
      <c r="C1108" s="103">
        <v>2017</v>
      </c>
      <c r="D1108" s="103" t="str">
        <f t="shared" si="16"/>
        <v>Lemoore 2017</v>
      </c>
      <c r="E1108" t="s">
        <v>1539</v>
      </c>
      <c r="F1108" t="s">
        <v>1539</v>
      </c>
      <c r="G1108" t="s">
        <v>1539</v>
      </c>
      <c r="H1108" t="s">
        <v>1539</v>
      </c>
      <c r="J1108" t="s">
        <v>1539</v>
      </c>
      <c r="K1108" t="s">
        <v>1539</v>
      </c>
      <c r="L1108" t="s">
        <v>1539</v>
      </c>
      <c r="M1108" t="s">
        <v>1539</v>
      </c>
      <c r="O1108" t="s">
        <v>1539</v>
      </c>
      <c r="P1108" t="s">
        <v>1539</v>
      </c>
      <c r="R1108" t="s">
        <v>1539</v>
      </c>
      <c r="S1108" t="s">
        <v>1539</v>
      </c>
      <c r="T1108" t="s">
        <v>1539</v>
      </c>
      <c r="U1108" t="s">
        <v>1539</v>
      </c>
      <c r="V1108" t="s">
        <v>1539</v>
      </c>
    </row>
    <row r="1109" spans="1:22" x14ac:dyDescent="0.25">
      <c r="A1109" s="104" t="s">
        <v>962</v>
      </c>
      <c r="B1109" s="20" t="str">
        <f>VLOOKUP(A1109,'Planning Periods'!$E$2:$N$540,10,FALSE)</f>
        <v>10/31/2013 - 10/31/2021</v>
      </c>
      <c r="C1109" s="103">
        <v>2013</v>
      </c>
      <c r="D1109" s="103" t="str">
        <f t="shared" si="16"/>
        <v>Lincoln 2013</v>
      </c>
      <c r="E1109" s="103">
        <v>953</v>
      </c>
      <c r="F1109" s="101">
        <v>0</v>
      </c>
      <c r="G1109" s="103">
        <v>0</v>
      </c>
      <c r="H1109" s="103">
        <v>0</v>
      </c>
      <c r="I1109" s="102"/>
      <c r="J1109" s="103">
        <v>668</v>
      </c>
      <c r="K1109" s="101">
        <v>0</v>
      </c>
      <c r="L1109" s="103">
        <v>0</v>
      </c>
      <c r="M1109" s="103">
        <v>0</v>
      </c>
      <c r="N1109" s="102"/>
      <c r="O1109" s="103">
        <v>705</v>
      </c>
      <c r="P1109" s="103">
        <v>0</v>
      </c>
      <c r="Q1109" s="102"/>
      <c r="R1109" s="103">
        <v>1464</v>
      </c>
      <c r="S1109" s="103">
        <v>246</v>
      </c>
      <c r="T1109" s="102">
        <v>0</v>
      </c>
      <c r="U1109" s="103">
        <v>3790</v>
      </c>
      <c r="V1109" s="103">
        <v>246</v>
      </c>
    </row>
    <row r="1110" spans="1:22" x14ac:dyDescent="0.25">
      <c r="A1110" s="104" t="s">
        <v>962</v>
      </c>
      <c r="B1110" s="20" t="str">
        <f>VLOOKUP(A1110,'Planning Periods'!$E$2:$N$540,10,FALSE)</f>
        <v>10/31/2013 - 10/31/2021</v>
      </c>
      <c r="C1110" s="103">
        <v>2014</v>
      </c>
      <c r="D1110" s="103" t="str">
        <f t="shared" si="16"/>
        <v>Lincoln 2014</v>
      </c>
      <c r="E1110" s="103">
        <v>953</v>
      </c>
      <c r="F1110" s="101">
        <v>0</v>
      </c>
      <c r="G1110" s="103">
        <v>0</v>
      </c>
      <c r="H1110" s="103">
        <v>0</v>
      </c>
      <c r="I1110" s="102"/>
      <c r="J1110" s="103">
        <v>668</v>
      </c>
      <c r="K1110" s="101">
        <v>0</v>
      </c>
      <c r="L1110" s="103">
        <v>0</v>
      </c>
      <c r="M1110" s="103">
        <v>0</v>
      </c>
      <c r="N1110" s="102"/>
      <c r="O1110" s="103">
        <v>705</v>
      </c>
      <c r="P1110" s="103">
        <v>0</v>
      </c>
      <c r="Q1110" s="102"/>
      <c r="R1110" s="103">
        <v>1464</v>
      </c>
      <c r="S1110" s="103">
        <v>286</v>
      </c>
      <c r="T1110" s="102">
        <v>0</v>
      </c>
      <c r="U1110" s="103">
        <v>3790</v>
      </c>
      <c r="V1110" s="103">
        <v>286</v>
      </c>
    </row>
    <row r="1111" spans="1:22" x14ac:dyDescent="0.25">
      <c r="A1111" s="104" t="s">
        <v>962</v>
      </c>
      <c r="B1111" s="20" t="str">
        <f>VLOOKUP(A1111,'Planning Periods'!$E$2:$N$540,10,FALSE)</f>
        <v>10/31/2013 - 10/31/2021</v>
      </c>
      <c r="C1111" s="103">
        <v>2015</v>
      </c>
      <c r="D1111" s="103" t="str">
        <f t="shared" si="16"/>
        <v>Lincoln 2015</v>
      </c>
      <c r="E1111" s="103">
        <v>953</v>
      </c>
      <c r="F1111" s="101">
        <v>0</v>
      </c>
      <c r="G1111" s="103">
        <v>0</v>
      </c>
      <c r="H1111" s="103">
        <v>0</v>
      </c>
      <c r="I1111" s="102"/>
      <c r="J1111" s="103">
        <v>668</v>
      </c>
      <c r="K1111" s="101">
        <v>0</v>
      </c>
      <c r="L1111" s="103">
        <v>0</v>
      </c>
      <c r="M1111" s="103">
        <v>0</v>
      </c>
      <c r="N1111" s="102"/>
      <c r="O1111" s="103">
        <v>705</v>
      </c>
      <c r="P1111" s="103">
        <v>0</v>
      </c>
      <c r="Q1111" s="102"/>
      <c r="R1111" s="103">
        <v>1464</v>
      </c>
      <c r="S1111" s="103">
        <v>234</v>
      </c>
      <c r="T1111" s="102">
        <v>0</v>
      </c>
      <c r="U1111" s="103">
        <v>3790</v>
      </c>
      <c r="V1111" s="103">
        <v>234</v>
      </c>
    </row>
    <row r="1112" spans="1:22" x14ac:dyDescent="0.25">
      <c r="A1112" s="104" t="s">
        <v>962</v>
      </c>
      <c r="B1112" s="20" t="str">
        <f>VLOOKUP(A1112,'Planning Periods'!$E$2:$N$540,10,FALSE)</f>
        <v>10/31/2013 - 10/31/2021</v>
      </c>
      <c r="C1112" s="103">
        <v>2016</v>
      </c>
      <c r="D1112" s="103" t="str">
        <f t="shared" si="16"/>
        <v>Lincoln 2016</v>
      </c>
      <c r="E1112" s="103">
        <v>953</v>
      </c>
      <c r="F1112" s="101">
        <v>0</v>
      </c>
      <c r="G1112" s="103">
        <v>0</v>
      </c>
      <c r="H1112" s="103">
        <v>0</v>
      </c>
      <c r="I1112" s="102"/>
      <c r="J1112" s="103">
        <v>668</v>
      </c>
      <c r="K1112" s="101">
        <v>0</v>
      </c>
      <c r="L1112" s="103">
        <v>0</v>
      </c>
      <c r="M1112" s="103">
        <v>0</v>
      </c>
      <c r="N1112" s="102"/>
      <c r="O1112" s="103">
        <v>705</v>
      </c>
      <c r="P1112" s="103">
        <v>0</v>
      </c>
      <c r="Q1112" s="102"/>
      <c r="R1112" s="103">
        <v>1464</v>
      </c>
      <c r="S1112" s="103">
        <v>217</v>
      </c>
      <c r="T1112" s="102">
        <v>0</v>
      </c>
      <c r="U1112" s="103">
        <v>3790</v>
      </c>
      <c r="V1112" s="103">
        <v>217</v>
      </c>
    </row>
    <row r="1113" spans="1:22" x14ac:dyDescent="0.25">
      <c r="A1113" s="104" t="s">
        <v>962</v>
      </c>
      <c r="B1113" s="20" t="str">
        <f>VLOOKUP(A1113,'Planning Periods'!$E$2:$N$540,10,FALSE)</f>
        <v>10/31/2013 - 10/31/2021</v>
      </c>
      <c r="C1113" s="103">
        <v>2017</v>
      </c>
      <c r="D1113" s="103" t="str">
        <f t="shared" si="16"/>
        <v>Lincoln 2017</v>
      </c>
      <c r="E1113" s="103">
        <v>953</v>
      </c>
      <c r="F1113" s="101">
        <v>0</v>
      </c>
      <c r="G1113" s="103">
        <v>0</v>
      </c>
      <c r="H1113" s="103">
        <v>0</v>
      </c>
      <c r="I1113" s="102"/>
      <c r="J1113" s="103">
        <v>668</v>
      </c>
      <c r="K1113" s="101">
        <v>0</v>
      </c>
      <c r="L1113" s="103">
        <v>0</v>
      </c>
      <c r="M1113" s="103">
        <v>0</v>
      </c>
      <c r="N1113" s="102"/>
      <c r="O1113" s="103">
        <v>705</v>
      </c>
      <c r="P1113" s="103">
        <v>4</v>
      </c>
      <c r="Q1113" s="102"/>
      <c r="R1113" s="103">
        <v>1464</v>
      </c>
      <c r="S1113" s="103">
        <v>223</v>
      </c>
      <c r="T1113" s="102">
        <v>0</v>
      </c>
      <c r="U1113" s="103">
        <v>3790</v>
      </c>
      <c r="V1113" s="103">
        <v>227</v>
      </c>
    </row>
    <row r="1114" spans="1:22" x14ac:dyDescent="0.25">
      <c r="A1114" s="104" t="s">
        <v>774</v>
      </c>
      <c r="B1114" s="20" t="str">
        <f>VLOOKUP(A1114,'Planning Periods'!$E$2:$N$540,10,FALSE)</f>
        <v>12/31/2015 - 12/31/2023</v>
      </c>
      <c r="C1114" s="103">
        <v>2014</v>
      </c>
      <c r="D1114" s="103" t="str">
        <f t="shared" si="16"/>
        <v>Lindsay 2014</v>
      </c>
      <c r="E1114" s="103" t="s">
        <v>1539</v>
      </c>
      <c r="F1114" s="101" t="s">
        <v>1539</v>
      </c>
      <c r="G1114" s="103" t="s">
        <v>1539</v>
      </c>
      <c r="H1114" s="103" t="s">
        <v>1539</v>
      </c>
      <c r="I1114" s="102"/>
      <c r="J1114" s="103" t="s">
        <v>1539</v>
      </c>
      <c r="K1114" s="101" t="s">
        <v>1539</v>
      </c>
      <c r="L1114" s="103" t="s">
        <v>1539</v>
      </c>
      <c r="M1114" s="103" t="s">
        <v>1539</v>
      </c>
      <c r="N1114" s="102"/>
      <c r="O1114" s="103" t="s">
        <v>1539</v>
      </c>
      <c r="P1114" s="103" t="s">
        <v>1539</v>
      </c>
      <c r="Q1114" s="102"/>
      <c r="R1114" s="103" t="s">
        <v>1539</v>
      </c>
      <c r="S1114" s="103" t="s">
        <v>1539</v>
      </c>
      <c r="T1114" s="102" t="s">
        <v>1539</v>
      </c>
      <c r="U1114" s="103" t="s">
        <v>1539</v>
      </c>
      <c r="V1114" s="103" t="s">
        <v>1539</v>
      </c>
    </row>
    <row r="1115" spans="1:22" x14ac:dyDescent="0.25">
      <c r="A1115" s="104" t="s">
        <v>774</v>
      </c>
      <c r="B1115" s="20" t="str">
        <f>VLOOKUP(A1115,'Planning Periods'!$E$2:$N$540,10,FALSE)</f>
        <v>12/31/2015 - 12/31/2023</v>
      </c>
      <c r="C1115" s="103">
        <v>2015</v>
      </c>
      <c r="D1115" s="103" t="str">
        <f t="shared" si="16"/>
        <v>Lindsay 2015</v>
      </c>
      <c r="E1115" s="103">
        <v>80</v>
      </c>
      <c r="F1115" s="101">
        <v>4</v>
      </c>
      <c r="G1115" s="103">
        <v>4</v>
      </c>
      <c r="H1115" s="103">
        <v>0</v>
      </c>
      <c r="I1115" s="102"/>
      <c r="J1115" s="103">
        <v>80</v>
      </c>
      <c r="K1115" s="101">
        <v>28</v>
      </c>
      <c r="L1115" s="103">
        <v>27</v>
      </c>
      <c r="M1115" s="103">
        <v>1</v>
      </c>
      <c r="N1115" s="102"/>
      <c r="O1115" s="103">
        <v>82</v>
      </c>
      <c r="P1115" s="103">
        <v>7</v>
      </c>
      <c r="Q1115" s="102"/>
      <c r="R1115" s="103">
        <v>348</v>
      </c>
      <c r="S1115" s="103">
        <v>9</v>
      </c>
      <c r="T1115" s="102">
        <v>1</v>
      </c>
      <c r="U1115" s="103">
        <v>590</v>
      </c>
      <c r="V1115" s="103">
        <v>48</v>
      </c>
    </row>
    <row r="1116" spans="1:22" x14ac:dyDescent="0.25">
      <c r="A1116" s="104" t="s">
        <v>774</v>
      </c>
      <c r="B1116" s="20" t="str">
        <f>VLOOKUP(A1116,'Planning Periods'!$E$2:$N$540,10,FALSE)</f>
        <v>12/31/2015 - 12/31/2023</v>
      </c>
      <c r="C1116" s="103">
        <v>2016</v>
      </c>
      <c r="D1116" s="103" t="str">
        <f t="shared" si="16"/>
        <v>Lindsay 2016</v>
      </c>
      <c r="E1116" s="103">
        <v>80</v>
      </c>
      <c r="F1116" s="101">
        <v>3</v>
      </c>
      <c r="G1116" s="103">
        <v>3</v>
      </c>
      <c r="H1116" s="103">
        <v>0</v>
      </c>
      <c r="I1116" s="102"/>
      <c r="J1116" s="103">
        <v>80</v>
      </c>
      <c r="K1116" s="101">
        <v>20</v>
      </c>
      <c r="L1116" s="103">
        <v>20</v>
      </c>
      <c r="M1116" s="103">
        <v>0</v>
      </c>
      <c r="N1116" s="102"/>
      <c r="O1116" s="103">
        <v>82</v>
      </c>
      <c r="P1116" s="103">
        <v>0</v>
      </c>
      <c r="Q1116" s="102"/>
      <c r="R1116" s="103">
        <v>348</v>
      </c>
      <c r="S1116" s="103">
        <v>1</v>
      </c>
      <c r="T1116" s="102">
        <v>0</v>
      </c>
      <c r="U1116" s="103">
        <v>590</v>
      </c>
      <c r="V1116" s="103">
        <v>24</v>
      </c>
    </row>
    <row r="1117" spans="1:22" x14ac:dyDescent="0.25">
      <c r="A1117" s="104" t="s">
        <v>774</v>
      </c>
      <c r="B1117" s="20" t="str">
        <f>VLOOKUP(A1117,'Planning Periods'!$E$2:$N$540,10,FALSE)</f>
        <v>12/31/2015 - 12/31/2023</v>
      </c>
      <c r="C1117" s="103">
        <v>2017</v>
      </c>
      <c r="D1117" s="103" t="str">
        <f t="shared" si="16"/>
        <v>Lindsay 2017</v>
      </c>
      <c r="E1117" s="103">
        <v>80</v>
      </c>
      <c r="F1117" s="101">
        <v>33</v>
      </c>
      <c r="G1117" s="103">
        <v>32</v>
      </c>
      <c r="H1117" s="103">
        <v>1</v>
      </c>
      <c r="I1117" s="102"/>
      <c r="J1117" s="103">
        <v>80</v>
      </c>
      <c r="K1117" s="101">
        <v>19</v>
      </c>
      <c r="L1117" s="103">
        <v>18</v>
      </c>
      <c r="M1117" s="103">
        <v>1</v>
      </c>
      <c r="N1117" s="102"/>
      <c r="O1117" s="103">
        <v>82</v>
      </c>
      <c r="P1117" s="103">
        <v>20</v>
      </c>
      <c r="Q1117" s="102"/>
      <c r="R1117" s="103">
        <v>348</v>
      </c>
      <c r="S1117" s="103">
        <v>0</v>
      </c>
      <c r="T1117" s="102">
        <v>1</v>
      </c>
      <c r="U1117" s="103">
        <v>590</v>
      </c>
      <c r="V1117" s="103">
        <v>72</v>
      </c>
    </row>
    <row r="1118" spans="1:22" x14ac:dyDescent="0.25">
      <c r="A1118" s="104" t="s">
        <v>783</v>
      </c>
      <c r="B1118" s="20" t="str">
        <f>VLOOKUP(A1118,'Planning Periods'!$E$2:$N$540,10,FALSE)</f>
        <v>10/31/2013 - 10/31/2021</v>
      </c>
      <c r="C1118" s="103">
        <v>2013</v>
      </c>
      <c r="D1118" s="103" t="str">
        <f t="shared" si="16"/>
        <v>Live Oak 2013</v>
      </c>
      <c r="E1118" s="103">
        <v>104</v>
      </c>
      <c r="F1118" s="101">
        <v>0</v>
      </c>
      <c r="G1118" s="103">
        <v>0</v>
      </c>
      <c r="H1118" s="103">
        <v>0</v>
      </c>
      <c r="I1118" s="102"/>
      <c r="J1118" s="103">
        <v>72</v>
      </c>
      <c r="K1118" s="101">
        <v>0</v>
      </c>
      <c r="L1118" s="103">
        <v>0</v>
      </c>
      <c r="M1118" s="103">
        <v>0</v>
      </c>
      <c r="N1118" s="102"/>
      <c r="O1118" s="103">
        <v>83</v>
      </c>
      <c r="P1118" s="103">
        <v>0</v>
      </c>
      <c r="Q1118" s="102"/>
      <c r="R1118" s="103">
        <v>190</v>
      </c>
      <c r="S1118" s="103">
        <v>0</v>
      </c>
      <c r="T1118" s="102">
        <v>0</v>
      </c>
      <c r="U1118" s="103">
        <v>449</v>
      </c>
      <c r="V1118" s="103">
        <v>0</v>
      </c>
    </row>
    <row r="1119" spans="1:22" x14ac:dyDescent="0.25">
      <c r="A1119" s="104" t="s">
        <v>783</v>
      </c>
      <c r="B1119" s="20" t="str">
        <f>VLOOKUP(A1119,'Planning Periods'!$E$2:$N$540,10,FALSE)</f>
        <v>10/31/2013 - 10/31/2021</v>
      </c>
      <c r="C1119" s="103">
        <v>2014</v>
      </c>
      <c r="D1119" s="103" t="str">
        <f t="shared" si="16"/>
        <v>Live Oak 2014</v>
      </c>
      <c r="E1119" s="103">
        <v>104</v>
      </c>
      <c r="F1119" s="101">
        <v>0</v>
      </c>
      <c r="G1119" s="103">
        <v>0</v>
      </c>
      <c r="H1119" s="103">
        <v>0</v>
      </c>
      <c r="I1119" s="102"/>
      <c r="J1119" s="103">
        <v>72</v>
      </c>
      <c r="K1119" s="101">
        <v>0</v>
      </c>
      <c r="L1119" s="103">
        <v>0</v>
      </c>
      <c r="M1119" s="103">
        <v>0</v>
      </c>
      <c r="N1119" s="102"/>
      <c r="O1119" s="103">
        <v>83</v>
      </c>
      <c r="P1119" s="103">
        <v>1</v>
      </c>
      <c r="Q1119" s="102"/>
      <c r="R1119" s="103">
        <v>190</v>
      </c>
      <c r="S1119" s="103">
        <v>0</v>
      </c>
      <c r="T1119" s="102">
        <v>0</v>
      </c>
      <c r="U1119" s="103">
        <v>449</v>
      </c>
      <c r="V1119" s="103">
        <v>1</v>
      </c>
    </row>
    <row r="1120" spans="1:22" x14ac:dyDescent="0.25">
      <c r="A1120" s="104" t="s">
        <v>783</v>
      </c>
      <c r="B1120" s="20" t="str">
        <f>VLOOKUP(A1120,'Planning Periods'!$E$2:$N$540,10,FALSE)</f>
        <v>10/31/2013 - 10/31/2021</v>
      </c>
      <c r="C1120" s="103">
        <v>2015</v>
      </c>
      <c r="D1120" s="103" t="str">
        <f t="shared" si="16"/>
        <v>Live Oak 2015</v>
      </c>
      <c r="E1120" s="103">
        <v>104</v>
      </c>
      <c r="F1120" s="101">
        <v>46</v>
      </c>
      <c r="G1120" s="103">
        <v>46</v>
      </c>
      <c r="H1120" s="103">
        <v>0</v>
      </c>
      <c r="I1120" s="102"/>
      <c r="J1120" s="103">
        <v>72</v>
      </c>
      <c r="K1120" s="101">
        <v>37</v>
      </c>
      <c r="L1120" s="103">
        <v>37</v>
      </c>
      <c r="M1120" s="103">
        <v>0</v>
      </c>
      <c r="N1120" s="102"/>
      <c r="O1120" s="103">
        <v>83</v>
      </c>
      <c r="P1120" s="103">
        <v>2</v>
      </c>
      <c r="Q1120" s="102"/>
      <c r="R1120" s="103">
        <v>190</v>
      </c>
      <c r="S1120" s="103">
        <v>2</v>
      </c>
      <c r="T1120" s="102">
        <v>0</v>
      </c>
      <c r="U1120" s="103">
        <v>449</v>
      </c>
      <c r="V1120" s="103">
        <v>87</v>
      </c>
    </row>
    <row r="1121" spans="1:22" x14ac:dyDescent="0.25">
      <c r="A1121" s="104" t="s">
        <v>783</v>
      </c>
      <c r="B1121" s="20" t="str">
        <f>VLOOKUP(A1121,'Planning Periods'!$E$2:$N$540,10,FALSE)</f>
        <v>10/31/2013 - 10/31/2021</v>
      </c>
      <c r="C1121" s="103">
        <v>2016</v>
      </c>
      <c r="D1121" s="103" t="str">
        <f t="shared" si="16"/>
        <v>Live Oak 2016</v>
      </c>
      <c r="E1121" s="103">
        <v>104</v>
      </c>
      <c r="F1121" s="101">
        <v>0</v>
      </c>
      <c r="G1121" s="103">
        <v>0</v>
      </c>
      <c r="H1121" s="103">
        <v>0</v>
      </c>
      <c r="I1121" s="102"/>
      <c r="J1121" s="103">
        <v>72</v>
      </c>
      <c r="K1121" s="101">
        <v>0</v>
      </c>
      <c r="L1121" s="103">
        <v>0</v>
      </c>
      <c r="M1121" s="103">
        <v>0</v>
      </c>
      <c r="N1121" s="102"/>
      <c r="O1121" s="103">
        <v>83</v>
      </c>
      <c r="P1121" s="103">
        <v>0</v>
      </c>
      <c r="Q1121" s="102"/>
      <c r="R1121" s="103">
        <v>190</v>
      </c>
      <c r="S1121" s="103">
        <v>2</v>
      </c>
      <c r="T1121" s="102">
        <v>0</v>
      </c>
      <c r="U1121" s="103">
        <v>449</v>
      </c>
      <c r="V1121" s="103">
        <v>2</v>
      </c>
    </row>
    <row r="1122" spans="1:22" x14ac:dyDescent="0.25">
      <c r="A1122" s="104" t="s">
        <v>783</v>
      </c>
      <c r="B1122" s="20" t="str">
        <f>VLOOKUP(A1122,'Planning Periods'!$E$2:$N$540,10,FALSE)</f>
        <v>10/31/2013 - 10/31/2021</v>
      </c>
      <c r="C1122" s="103">
        <v>2017</v>
      </c>
      <c r="D1122" s="103" t="str">
        <f t="shared" si="16"/>
        <v>Live Oak 2017</v>
      </c>
      <c r="E1122" s="103">
        <v>104</v>
      </c>
      <c r="F1122" s="101">
        <v>0</v>
      </c>
      <c r="G1122" s="103">
        <v>0</v>
      </c>
      <c r="H1122" s="103">
        <v>0</v>
      </c>
      <c r="I1122" s="102"/>
      <c r="J1122" s="103">
        <v>72</v>
      </c>
      <c r="K1122" s="101">
        <v>0</v>
      </c>
      <c r="L1122" s="103">
        <v>0</v>
      </c>
      <c r="M1122" s="103">
        <v>0</v>
      </c>
      <c r="N1122" s="102"/>
      <c r="O1122" s="103">
        <v>83</v>
      </c>
      <c r="P1122" s="103">
        <v>0</v>
      </c>
      <c r="Q1122" s="102"/>
      <c r="R1122" s="103">
        <v>190</v>
      </c>
      <c r="S1122" s="103">
        <v>1</v>
      </c>
      <c r="T1122" s="102">
        <v>0</v>
      </c>
      <c r="U1122" s="103">
        <v>449</v>
      </c>
      <c r="V1122" s="103">
        <v>1</v>
      </c>
    </row>
    <row r="1123" spans="1:22" x14ac:dyDescent="0.25">
      <c r="A1123" s="104" t="s">
        <v>1232</v>
      </c>
      <c r="B1123" s="20" t="str">
        <f>VLOOKUP(A1123,'Planning Periods'!$E$2:$N$540,10,FALSE)</f>
        <v>01/31/2015 - 01/31/2023</v>
      </c>
      <c r="C1123" s="103">
        <v>2014</v>
      </c>
      <c r="D1123" s="103" t="str">
        <f t="shared" si="16"/>
        <v>Livermore 2014</v>
      </c>
      <c r="E1123" s="103">
        <v>839</v>
      </c>
      <c r="F1123" s="101">
        <v>0</v>
      </c>
      <c r="G1123" s="103">
        <v>0</v>
      </c>
      <c r="H1123" s="103">
        <v>0</v>
      </c>
      <c r="I1123" s="102"/>
      <c r="J1123" s="103">
        <v>474</v>
      </c>
      <c r="K1123" s="101">
        <v>1</v>
      </c>
      <c r="L1123" s="103">
        <v>1</v>
      </c>
      <c r="M1123" s="103">
        <v>0</v>
      </c>
      <c r="N1123" s="102"/>
      <c r="O1123" s="103">
        <v>496</v>
      </c>
      <c r="P1123" s="103">
        <v>15</v>
      </c>
      <c r="Q1123" s="102"/>
      <c r="R1123" s="103">
        <v>920</v>
      </c>
      <c r="S1123" s="103">
        <v>80</v>
      </c>
      <c r="T1123" s="102">
        <v>0</v>
      </c>
      <c r="U1123" s="103">
        <v>2729</v>
      </c>
      <c r="V1123" s="103">
        <v>96</v>
      </c>
    </row>
    <row r="1124" spans="1:22" x14ac:dyDescent="0.25">
      <c r="A1124" s="104" t="s">
        <v>1232</v>
      </c>
      <c r="B1124" s="20" t="str">
        <f>VLOOKUP(A1124,'Planning Periods'!$E$2:$N$540,10,FALSE)</f>
        <v>01/31/2015 - 01/31/2023</v>
      </c>
      <c r="C1124" s="103">
        <v>2015</v>
      </c>
      <c r="D1124" s="103" t="str">
        <f t="shared" si="16"/>
        <v>Livermore 2015</v>
      </c>
      <c r="E1124" s="103">
        <v>839</v>
      </c>
      <c r="F1124" s="101">
        <v>0</v>
      </c>
      <c r="G1124" s="103">
        <v>0</v>
      </c>
      <c r="H1124" s="103">
        <v>0</v>
      </c>
      <c r="I1124" s="102"/>
      <c r="J1124" s="103">
        <v>474</v>
      </c>
      <c r="K1124" s="101">
        <v>2</v>
      </c>
      <c r="L1124" s="103">
        <v>2</v>
      </c>
      <c r="M1124" s="103">
        <v>0</v>
      </c>
      <c r="N1124" s="102"/>
      <c r="O1124" s="103">
        <v>496</v>
      </c>
      <c r="P1124" s="103">
        <v>14</v>
      </c>
      <c r="Q1124" s="102"/>
      <c r="R1124" s="103">
        <v>920</v>
      </c>
      <c r="S1124" s="103">
        <v>420</v>
      </c>
      <c r="T1124" s="102">
        <v>0</v>
      </c>
      <c r="U1124" s="103">
        <v>2729</v>
      </c>
      <c r="V1124" s="103">
        <v>436</v>
      </c>
    </row>
    <row r="1125" spans="1:22" x14ac:dyDescent="0.25">
      <c r="A1125" s="104" t="s">
        <v>1232</v>
      </c>
      <c r="B1125" s="20" t="str">
        <f>VLOOKUP(A1125,'Planning Periods'!$E$2:$N$540,10,FALSE)</f>
        <v>01/31/2015 - 01/31/2023</v>
      </c>
      <c r="C1125" s="103">
        <v>2016</v>
      </c>
      <c r="D1125" s="103" t="str">
        <f t="shared" si="16"/>
        <v>Livermore 2016</v>
      </c>
      <c r="E1125" s="103">
        <v>839</v>
      </c>
      <c r="F1125" s="101">
        <v>0</v>
      </c>
      <c r="G1125" s="103">
        <v>0</v>
      </c>
      <c r="H1125" s="103">
        <v>0</v>
      </c>
      <c r="I1125" s="102"/>
      <c r="J1125" s="103">
        <v>474</v>
      </c>
      <c r="K1125" s="101">
        <v>16</v>
      </c>
      <c r="L1125" s="103">
        <v>4</v>
      </c>
      <c r="M1125" s="103">
        <v>12</v>
      </c>
      <c r="N1125" s="102"/>
      <c r="O1125" s="103">
        <v>496</v>
      </c>
      <c r="P1125" s="103">
        <v>395</v>
      </c>
      <c r="Q1125" s="102"/>
      <c r="R1125" s="103">
        <v>920</v>
      </c>
      <c r="S1125" s="103">
        <v>15</v>
      </c>
      <c r="T1125" s="102">
        <v>12</v>
      </c>
      <c r="U1125" s="103">
        <v>2729</v>
      </c>
      <c r="V1125" s="103">
        <v>426</v>
      </c>
    </row>
    <row r="1126" spans="1:22" x14ac:dyDescent="0.25">
      <c r="A1126" s="104" t="s">
        <v>1232</v>
      </c>
      <c r="B1126" s="20" t="str">
        <f>VLOOKUP(A1126,'Planning Periods'!$E$2:$N$540,10,FALSE)</f>
        <v>01/31/2015 - 01/31/2023</v>
      </c>
      <c r="C1126" s="103">
        <v>2017</v>
      </c>
      <c r="D1126" s="103" t="str">
        <f t="shared" si="16"/>
        <v>Livermore 2017</v>
      </c>
      <c r="E1126" s="103">
        <v>839</v>
      </c>
      <c r="F1126" s="101">
        <v>52</v>
      </c>
      <c r="G1126" s="103">
        <v>52</v>
      </c>
      <c r="H1126" s="103">
        <v>0</v>
      </c>
      <c r="I1126" s="102"/>
      <c r="J1126" s="103">
        <v>474</v>
      </c>
      <c r="K1126" s="101">
        <v>24</v>
      </c>
      <c r="L1126" s="103">
        <v>24</v>
      </c>
      <c r="M1126" s="103">
        <v>0</v>
      </c>
      <c r="N1126" s="102"/>
      <c r="O1126" s="103">
        <v>496</v>
      </c>
      <c r="P1126" s="103">
        <v>15</v>
      </c>
      <c r="Q1126" s="102"/>
      <c r="R1126" s="103">
        <v>920</v>
      </c>
      <c r="S1126" s="103">
        <v>311</v>
      </c>
      <c r="T1126" s="102">
        <v>0</v>
      </c>
      <c r="U1126" s="103">
        <v>2729</v>
      </c>
      <c r="V1126" s="103">
        <v>402</v>
      </c>
    </row>
    <row r="1127" spans="1:22" x14ac:dyDescent="0.25">
      <c r="A1127" s="104" t="s">
        <v>1024</v>
      </c>
      <c r="B1127" s="20" t="str">
        <f>VLOOKUP(A1127,'Planning Periods'!$E$2:$N$540,10,FALSE)</f>
        <v>03/31/2016 - 03/31/2024</v>
      </c>
      <c r="C1127" s="103">
        <v>2014</v>
      </c>
      <c r="D1127" s="103" t="str">
        <f t="shared" si="16"/>
        <v>Livingston 2014</v>
      </c>
      <c r="E1127" s="103" t="s">
        <v>1539</v>
      </c>
      <c r="F1127" s="101" t="s">
        <v>1539</v>
      </c>
      <c r="G1127" s="103" t="s">
        <v>1539</v>
      </c>
      <c r="H1127" s="103" t="s">
        <v>1539</v>
      </c>
      <c r="I1127" s="102"/>
      <c r="J1127" s="103" t="s">
        <v>1539</v>
      </c>
      <c r="K1127" s="101" t="s">
        <v>1539</v>
      </c>
      <c r="L1127" s="103" t="s">
        <v>1539</v>
      </c>
      <c r="M1127" s="103" t="s">
        <v>1539</v>
      </c>
      <c r="N1127" s="102"/>
      <c r="O1127" s="103" t="s">
        <v>1539</v>
      </c>
      <c r="P1127" s="103" t="s">
        <v>1539</v>
      </c>
      <c r="Q1127" s="102"/>
      <c r="R1127" s="103" t="s">
        <v>1539</v>
      </c>
      <c r="S1127" s="103" t="s">
        <v>1539</v>
      </c>
      <c r="T1127" s="102" t="s">
        <v>1539</v>
      </c>
      <c r="U1127" s="103" t="s">
        <v>1539</v>
      </c>
      <c r="V1127" s="103" t="s">
        <v>1539</v>
      </c>
    </row>
    <row r="1128" spans="1:22" x14ac:dyDescent="0.25">
      <c r="A1128" s="104" t="s">
        <v>1024</v>
      </c>
      <c r="B1128" s="20" t="str">
        <f>VLOOKUP(A1128,'Planning Periods'!$E$2:$N$540,10,FALSE)</f>
        <v>03/31/2016 - 03/31/2024</v>
      </c>
      <c r="C1128" s="103">
        <v>2015</v>
      </c>
      <c r="D1128" s="103" t="str">
        <f t="shared" si="16"/>
        <v>Livingston 2015</v>
      </c>
      <c r="E1128" s="103" t="s">
        <v>1539</v>
      </c>
      <c r="F1128" s="101" t="s">
        <v>1539</v>
      </c>
      <c r="G1128" s="103" t="s">
        <v>1539</v>
      </c>
      <c r="H1128" s="103" t="s">
        <v>1539</v>
      </c>
      <c r="I1128" s="102"/>
      <c r="J1128" s="103" t="s">
        <v>1539</v>
      </c>
      <c r="K1128" s="101" t="s">
        <v>1539</v>
      </c>
      <c r="L1128" s="103" t="s">
        <v>1539</v>
      </c>
      <c r="M1128" s="103" t="s">
        <v>1539</v>
      </c>
      <c r="N1128" s="102"/>
      <c r="O1128" s="103" t="s">
        <v>1539</v>
      </c>
      <c r="P1128" s="103" t="s">
        <v>1539</v>
      </c>
      <c r="Q1128" s="102"/>
      <c r="R1128" s="103" t="s">
        <v>1539</v>
      </c>
      <c r="S1128" s="103" t="s">
        <v>1539</v>
      </c>
      <c r="T1128" s="102" t="s">
        <v>1539</v>
      </c>
      <c r="U1128" s="103" t="s">
        <v>1539</v>
      </c>
      <c r="V1128" s="103" t="s">
        <v>1539</v>
      </c>
    </row>
    <row r="1129" spans="1:22" x14ac:dyDescent="0.25">
      <c r="A1129" s="104" t="s">
        <v>1024</v>
      </c>
      <c r="B1129" s="20" t="str">
        <f>VLOOKUP(A1129,'Planning Periods'!$E$2:$N$540,10,FALSE)</f>
        <v>03/31/2016 - 03/31/2024</v>
      </c>
      <c r="C1129" s="103">
        <v>2016</v>
      </c>
      <c r="D1129" s="103" t="str">
        <f t="shared" si="16"/>
        <v>Livingston 2016</v>
      </c>
      <c r="E1129" s="103">
        <v>247</v>
      </c>
      <c r="F1129" s="101">
        <v>0</v>
      </c>
      <c r="G1129" s="103">
        <v>0</v>
      </c>
      <c r="H1129" s="103">
        <v>0</v>
      </c>
      <c r="I1129" s="102"/>
      <c r="J1129" s="103">
        <v>178</v>
      </c>
      <c r="K1129" s="101">
        <v>0</v>
      </c>
      <c r="L1129" s="103">
        <v>0</v>
      </c>
      <c r="M1129" s="103">
        <v>0</v>
      </c>
      <c r="N1129" s="102"/>
      <c r="O1129" s="103">
        <v>163</v>
      </c>
      <c r="P1129" s="103">
        <v>0</v>
      </c>
      <c r="Q1129" s="102"/>
      <c r="R1129" s="103">
        <v>435</v>
      </c>
      <c r="S1129" s="103">
        <v>34</v>
      </c>
      <c r="T1129" s="102">
        <v>0</v>
      </c>
      <c r="U1129" s="103">
        <v>1023</v>
      </c>
      <c r="V1129" s="103">
        <v>34</v>
      </c>
    </row>
    <row r="1130" spans="1:22" x14ac:dyDescent="0.25">
      <c r="A1130" s="104" t="s">
        <v>1024</v>
      </c>
      <c r="B1130" s="20" t="str">
        <f>VLOOKUP(A1130,'Planning Periods'!$E$2:$N$540,10,FALSE)</f>
        <v>03/31/2016 - 03/31/2024</v>
      </c>
      <c r="C1130" s="103">
        <v>2017</v>
      </c>
      <c r="D1130" s="103" t="str">
        <f t="shared" si="16"/>
        <v>Livingston 2017</v>
      </c>
      <c r="E1130" s="103">
        <v>247</v>
      </c>
      <c r="F1130" s="101">
        <v>0</v>
      </c>
      <c r="G1130" s="103">
        <v>0</v>
      </c>
      <c r="H1130" s="103">
        <v>0</v>
      </c>
      <c r="I1130" s="102"/>
      <c r="J1130" s="103">
        <v>178</v>
      </c>
      <c r="K1130" s="101">
        <v>5</v>
      </c>
      <c r="L1130" s="103">
        <v>5</v>
      </c>
      <c r="M1130" s="103">
        <v>0</v>
      </c>
      <c r="N1130" s="102"/>
      <c r="O1130" s="103">
        <v>163</v>
      </c>
      <c r="P1130" s="103">
        <v>0</v>
      </c>
      <c r="Q1130" s="102"/>
      <c r="R1130" s="103">
        <v>435</v>
      </c>
      <c r="S1130" s="103">
        <v>69</v>
      </c>
      <c r="T1130" s="102">
        <v>0</v>
      </c>
      <c r="U1130" s="103">
        <v>1023</v>
      </c>
      <c r="V1130" s="103">
        <v>74</v>
      </c>
    </row>
    <row r="1131" spans="1:22" x14ac:dyDescent="0.25">
      <c r="A1131" s="104" t="s">
        <v>879</v>
      </c>
      <c r="B1131" s="20" t="str">
        <f>VLOOKUP(A1131,'Planning Periods'!$E$2:$N$540,10,FALSE)</f>
        <v>12/31/2015 - 12/31/2023</v>
      </c>
      <c r="C1131" s="103">
        <v>2014</v>
      </c>
      <c r="D1131" s="103" t="str">
        <f t="shared" si="16"/>
        <v>Lodi 2014</v>
      </c>
      <c r="E1131" s="103" t="s">
        <v>1539</v>
      </c>
      <c r="F1131" s="101" t="s">
        <v>1539</v>
      </c>
      <c r="G1131" s="103" t="s">
        <v>1539</v>
      </c>
      <c r="H1131" s="103" t="s">
        <v>1539</v>
      </c>
      <c r="I1131" s="102"/>
      <c r="J1131" s="103" t="s">
        <v>1539</v>
      </c>
      <c r="K1131" s="101" t="s">
        <v>1539</v>
      </c>
      <c r="L1131" s="103" t="s">
        <v>1539</v>
      </c>
      <c r="M1131" s="103" t="s">
        <v>1539</v>
      </c>
      <c r="N1131" s="102"/>
      <c r="O1131" s="103" t="s">
        <v>1539</v>
      </c>
      <c r="P1131" s="103" t="s">
        <v>1539</v>
      </c>
      <c r="Q1131" s="102"/>
      <c r="R1131" s="103" t="s">
        <v>1539</v>
      </c>
      <c r="S1131" s="103" t="s">
        <v>1539</v>
      </c>
      <c r="T1131" s="102" t="s">
        <v>1539</v>
      </c>
      <c r="U1131" s="103" t="s">
        <v>1539</v>
      </c>
      <c r="V1131" s="103" t="s">
        <v>1539</v>
      </c>
    </row>
    <row r="1132" spans="1:22" x14ac:dyDescent="0.25">
      <c r="A1132" s="104" t="s">
        <v>879</v>
      </c>
      <c r="B1132" s="20" t="str">
        <f>VLOOKUP(A1132,'Planning Periods'!$E$2:$N$540,10,FALSE)</f>
        <v>12/31/2015 - 12/31/2023</v>
      </c>
      <c r="C1132" s="103">
        <v>2015</v>
      </c>
      <c r="D1132" s="103" t="str">
        <f t="shared" si="16"/>
        <v>Lodi 2015</v>
      </c>
      <c r="E1132" s="103" t="s">
        <v>1539</v>
      </c>
      <c r="F1132" s="101" t="s">
        <v>1539</v>
      </c>
      <c r="G1132" s="103" t="s">
        <v>1539</v>
      </c>
      <c r="H1132" s="103" t="s">
        <v>1539</v>
      </c>
      <c r="I1132" s="102"/>
      <c r="J1132" s="103" t="s">
        <v>1539</v>
      </c>
      <c r="K1132" s="101" t="s">
        <v>1539</v>
      </c>
      <c r="L1132" s="103" t="s">
        <v>1539</v>
      </c>
      <c r="M1132" s="103" t="s">
        <v>1539</v>
      </c>
      <c r="N1132" s="102"/>
      <c r="O1132" s="103" t="s">
        <v>1539</v>
      </c>
      <c r="P1132" s="103" t="s">
        <v>1539</v>
      </c>
      <c r="Q1132" s="102"/>
      <c r="R1132" s="103" t="s">
        <v>1539</v>
      </c>
      <c r="S1132" s="103" t="s">
        <v>1539</v>
      </c>
      <c r="T1132" s="102" t="s">
        <v>1539</v>
      </c>
      <c r="U1132" s="103" t="s">
        <v>1539</v>
      </c>
      <c r="V1132" s="103" t="s">
        <v>1539</v>
      </c>
    </row>
    <row r="1133" spans="1:22" x14ac:dyDescent="0.25">
      <c r="A1133" s="104" t="s">
        <v>879</v>
      </c>
      <c r="B1133" s="20" t="str">
        <f>VLOOKUP(A1133,'Planning Periods'!$E$2:$N$540,10,FALSE)</f>
        <v>12/31/2015 - 12/31/2023</v>
      </c>
      <c r="C1133" s="103">
        <v>2016</v>
      </c>
      <c r="D1133" s="103" t="str">
        <f t="shared" si="16"/>
        <v>Lodi 2016</v>
      </c>
      <c r="E1133" s="103" t="s">
        <v>1539</v>
      </c>
      <c r="F1133" s="101" t="s">
        <v>1539</v>
      </c>
      <c r="G1133" s="103" t="s">
        <v>1539</v>
      </c>
      <c r="H1133" s="103" t="s">
        <v>1539</v>
      </c>
      <c r="I1133" s="102"/>
      <c r="J1133" s="103" t="s">
        <v>1539</v>
      </c>
      <c r="K1133" s="101" t="s">
        <v>1539</v>
      </c>
      <c r="L1133" s="103" t="s">
        <v>1539</v>
      </c>
      <c r="M1133" s="103" t="s">
        <v>1539</v>
      </c>
      <c r="N1133" s="102"/>
      <c r="O1133" s="103" t="s">
        <v>1539</v>
      </c>
      <c r="P1133" s="103" t="s">
        <v>1539</v>
      </c>
      <c r="Q1133" s="102"/>
      <c r="R1133" s="103" t="s">
        <v>1539</v>
      </c>
      <c r="S1133" s="103" t="s">
        <v>1539</v>
      </c>
      <c r="T1133" s="102" t="s">
        <v>1539</v>
      </c>
      <c r="U1133" s="103" t="s">
        <v>1539</v>
      </c>
      <c r="V1133" s="103" t="s">
        <v>1539</v>
      </c>
    </row>
    <row r="1134" spans="1:22" x14ac:dyDescent="0.25">
      <c r="A1134" s="104" t="s">
        <v>879</v>
      </c>
      <c r="B1134" s="20" t="str">
        <f>VLOOKUP(A1134,'Planning Periods'!$E$2:$N$540,10,FALSE)</f>
        <v>12/31/2015 - 12/31/2023</v>
      </c>
      <c r="C1134" s="103">
        <v>2017</v>
      </c>
      <c r="D1134" s="103" t="str">
        <f t="shared" si="16"/>
        <v>Lodi 2017</v>
      </c>
      <c r="E1134" s="103">
        <v>497</v>
      </c>
      <c r="F1134" s="101">
        <v>52</v>
      </c>
      <c r="G1134" s="103">
        <v>52</v>
      </c>
      <c r="H1134" s="103">
        <v>0</v>
      </c>
      <c r="I1134" s="102"/>
      <c r="J1134" s="103">
        <v>331</v>
      </c>
      <c r="K1134" s="101">
        <v>27</v>
      </c>
      <c r="L1134" s="103">
        <v>27</v>
      </c>
      <c r="M1134" s="103">
        <v>0</v>
      </c>
      <c r="N1134" s="102"/>
      <c r="O1134" s="103">
        <v>333</v>
      </c>
      <c r="P1134" s="103">
        <v>0</v>
      </c>
      <c r="Q1134" s="102"/>
      <c r="R1134" s="103">
        <v>770</v>
      </c>
      <c r="S1134" s="103">
        <v>211</v>
      </c>
      <c r="T1134" s="102">
        <v>0</v>
      </c>
      <c r="U1134" s="103">
        <v>1931</v>
      </c>
      <c r="V1134" s="103">
        <v>290</v>
      </c>
    </row>
    <row r="1135" spans="1:22" x14ac:dyDescent="0.25">
      <c r="A1135" t="s">
        <v>912</v>
      </c>
      <c r="B1135" s="20"/>
      <c r="C1135" s="103">
        <v>2013</v>
      </c>
      <c r="D1135" s="103" t="str">
        <f t="shared" si="16"/>
        <v>Loma Linda 2013</v>
      </c>
      <c r="E1135" s="103" t="s">
        <v>1539</v>
      </c>
      <c r="F1135" s="101" t="s">
        <v>1539</v>
      </c>
      <c r="G1135" s="103" t="s">
        <v>1539</v>
      </c>
      <c r="H1135" s="103" t="s">
        <v>1539</v>
      </c>
      <c r="I1135" s="102"/>
      <c r="J1135" s="103" t="s">
        <v>1539</v>
      </c>
      <c r="K1135" s="101" t="s">
        <v>1539</v>
      </c>
      <c r="L1135" s="103" t="s">
        <v>1539</v>
      </c>
      <c r="M1135" s="103" t="s">
        <v>1539</v>
      </c>
      <c r="N1135" s="102"/>
      <c r="O1135" s="103" t="s">
        <v>1539</v>
      </c>
      <c r="P1135" s="103" t="s">
        <v>1539</v>
      </c>
      <c r="Q1135" s="102"/>
      <c r="R1135" s="103" t="s">
        <v>1539</v>
      </c>
      <c r="S1135" s="103" t="s">
        <v>1539</v>
      </c>
      <c r="T1135" s="102" t="s">
        <v>1539</v>
      </c>
      <c r="U1135" s="103" t="s">
        <v>1539</v>
      </c>
      <c r="V1135" s="103" t="s">
        <v>1539</v>
      </c>
    </row>
    <row r="1136" spans="1:22" x14ac:dyDescent="0.25">
      <c r="A1136" t="s">
        <v>912</v>
      </c>
      <c r="B1136" s="20" t="str">
        <f>VLOOKUP(A1136,'Planning Periods'!$E$2:$N$540,10,FALSE)</f>
        <v>10/15/2013 - 10/15/2021</v>
      </c>
      <c r="C1136" s="103">
        <v>2014</v>
      </c>
      <c r="D1136" s="103" t="str">
        <f t="shared" si="16"/>
        <v>Loma Linda 2014</v>
      </c>
      <c r="E1136" s="101" t="s">
        <v>1539</v>
      </c>
      <c r="F1136" s="101" t="s">
        <v>1539</v>
      </c>
      <c r="G1136" s="101" t="s">
        <v>1539</v>
      </c>
      <c r="H1136" s="101" t="s">
        <v>1539</v>
      </c>
      <c r="I1136" s="101">
        <v>0</v>
      </c>
      <c r="J1136" s="101" t="s">
        <v>1539</v>
      </c>
      <c r="K1136" s="101" t="s">
        <v>1539</v>
      </c>
      <c r="L1136" s="101" t="s">
        <v>1539</v>
      </c>
      <c r="M1136" s="101" t="s">
        <v>1539</v>
      </c>
      <c r="N1136" s="101">
        <v>0</v>
      </c>
      <c r="O1136" s="101" t="s">
        <v>1539</v>
      </c>
      <c r="P1136" s="101" t="s">
        <v>1539</v>
      </c>
      <c r="Q1136" s="101"/>
      <c r="R1136" s="101" t="s">
        <v>1539</v>
      </c>
      <c r="S1136" s="101" t="s">
        <v>1539</v>
      </c>
      <c r="T1136" s="101" t="s">
        <v>1539</v>
      </c>
      <c r="U1136" s="101" t="s">
        <v>1539</v>
      </c>
      <c r="V1136" s="101" t="s">
        <v>1539</v>
      </c>
    </row>
    <row r="1137" spans="1:22" x14ac:dyDescent="0.25">
      <c r="A1137" t="s">
        <v>912</v>
      </c>
      <c r="B1137" s="20" t="str">
        <f>VLOOKUP(A1137,'Planning Periods'!$E$2:$N$540,10,FALSE)</f>
        <v>10/15/2013 - 10/15/2021</v>
      </c>
      <c r="C1137" s="103">
        <v>2015</v>
      </c>
      <c r="D1137" s="103" t="str">
        <f t="shared" si="16"/>
        <v>Loma Linda 2015</v>
      </c>
      <c r="E1137" t="s">
        <v>1539</v>
      </c>
      <c r="F1137" t="s">
        <v>1539</v>
      </c>
      <c r="G1137" t="s">
        <v>1539</v>
      </c>
      <c r="H1137" t="s">
        <v>1539</v>
      </c>
      <c r="J1137" t="s">
        <v>1539</v>
      </c>
      <c r="K1137" t="s">
        <v>1539</v>
      </c>
      <c r="L1137" t="s">
        <v>1539</v>
      </c>
      <c r="M1137" t="s">
        <v>1539</v>
      </c>
      <c r="O1137" t="s">
        <v>1539</v>
      </c>
      <c r="P1137" t="s">
        <v>1539</v>
      </c>
      <c r="R1137" t="s">
        <v>1539</v>
      </c>
      <c r="S1137" t="s">
        <v>1539</v>
      </c>
      <c r="T1137" t="s">
        <v>1539</v>
      </c>
      <c r="U1137" t="s">
        <v>1539</v>
      </c>
      <c r="V1137" t="s">
        <v>1539</v>
      </c>
    </row>
    <row r="1138" spans="1:22" x14ac:dyDescent="0.25">
      <c r="A1138" t="s">
        <v>912</v>
      </c>
      <c r="B1138" s="20" t="str">
        <f>VLOOKUP(A1138,'Planning Periods'!$E$2:$N$540,10,FALSE)</f>
        <v>10/15/2013 - 10/15/2021</v>
      </c>
      <c r="C1138" s="103">
        <v>2016</v>
      </c>
      <c r="D1138" s="103" t="str">
        <f t="shared" si="16"/>
        <v>Loma Linda 2016</v>
      </c>
      <c r="E1138" t="s">
        <v>1539</v>
      </c>
      <c r="F1138" t="s">
        <v>1539</v>
      </c>
      <c r="G1138" t="s">
        <v>1539</v>
      </c>
      <c r="H1138" t="s">
        <v>1539</v>
      </c>
      <c r="J1138" t="s">
        <v>1539</v>
      </c>
      <c r="K1138" t="s">
        <v>1539</v>
      </c>
      <c r="L1138" t="s">
        <v>1539</v>
      </c>
      <c r="M1138" t="s">
        <v>1539</v>
      </c>
      <c r="O1138" t="s">
        <v>1539</v>
      </c>
      <c r="P1138" t="s">
        <v>1539</v>
      </c>
      <c r="R1138" t="s">
        <v>1539</v>
      </c>
      <c r="S1138" t="s">
        <v>1539</v>
      </c>
      <c r="T1138" t="s">
        <v>1539</v>
      </c>
      <c r="U1138" t="s">
        <v>1539</v>
      </c>
      <c r="V1138" t="s">
        <v>1539</v>
      </c>
    </row>
    <row r="1139" spans="1:22" x14ac:dyDescent="0.25">
      <c r="A1139" t="s">
        <v>912</v>
      </c>
      <c r="B1139" s="20" t="str">
        <f>VLOOKUP(A1139,'Planning Periods'!$E$2:$N$540,10,FALSE)</f>
        <v>10/15/2013 - 10/15/2021</v>
      </c>
      <c r="C1139" s="103">
        <v>2017</v>
      </c>
      <c r="D1139" s="103" t="str">
        <f t="shared" si="16"/>
        <v>Loma Linda 2017</v>
      </c>
      <c r="E1139" t="s">
        <v>1539</v>
      </c>
      <c r="F1139" t="s">
        <v>1539</v>
      </c>
      <c r="G1139" t="s">
        <v>1539</v>
      </c>
      <c r="H1139" t="s">
        <v>1539</v>
      </c>
      <c r="J1139" t="s">
        <v>1539</v>
      </c>
      <c r="K1139" t="s">
        <v>1539</v>
      </c>
      <c r="L1139" t="s">
        <v>1539</v>
      </c>
      <c r="M1139" t="s">
        <v>1539</v>
      </c>
      <c r="O1139" t="s">
        <v>1539</v>
      </c>
      <c r="P1139" t="s">
        <v>1539</v>
      </c>
      <c r="R1139" t="s">
        <v>1539</v>
      </c>
      <c r="S1139" t="s">
        <v>1539</v>
      </c>
      <c r="T1139" t="s">
        <v>1539</v>
      </c>
      <c r="U1139" t="s">
        <v>1539</v>
      </c>
      <c r="V1139" t="s">
        <v>1539</v>
      </c>
    </row>
    <row r="1140" spans="1:22" x14ac:dyDescent="0.25">
      <c r="A1140" s="104" t="s">
        <v>1083</v>
      </c>
      <c r="B1140" s="20"/>
      <c r="C1140" s="103">
        <v>2013</v>
      </c>
      <c r="D1140" s="103"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25">
      <c r="A1141" s="104" t="s">
        <v>1083</v>
      </c>
      <c r="B1141" s="20" t="str">
        <f>VLOOKUP(A1141,'Planning Periods'!$E$2:$N$540,10,FALSE)</f>
        <v>10/15/2013 - 10/15/2021</v>
      </c>
      <c r="C1141" s="103">
        <v>2014</v>
      </c>
      <c r="D1141" s="103" t="str">
        <f t="shared" si="16"/>
        <v>Lomita 2014</v>
      </c>
      <c r="E1141" s="103">
        <v>12</v>
      </c>
      <c r="F1141" s="101">
        <v>0</v>
      </c>
      <c r="G1141" s="103">
        <v>0</v>
      </c>
      <c r="H1141" s="103">
        <v>0</v>
      </c>
      <c r="I1141" s="102"/>
      <c r="J1141" s="103">
        <v>7</v>
      </c>
      <c r="K1141" s="101">
        <v>0</v>
      </c>
      <c r="L1141" s="103">
        <v>0</v>
      </c>
      <c r="M1141" s="103">
        <v>0</v>
      </c>
      <c r="N1141" s="102"/>
      <c r="O1141" s="103">
        <v>8</v>
      </c>
      <c r="P1141" s="103">
        <v>16</v>
      </c>
      <c r="Q1141" s="102"/>
      <c r="R1141" s="103">
        <v>20</v>
      </c>
      <c r="S1141" s="103">
        <v>0</v>
      </c>
      <c r="T1141" s="102">
        <v>0</v>
      </c>
      <c r="U1141" s="103">
        <v>47</v>
      </c>
      <c r="V1141" s="103">
        <v>16</v>
      </c>
    </row>
    <row r="1142" spans="1:22" x14ac:dyDescent="0.25">
      <c r="A1142" s="104" t="s">
        <v>1083</v>
      </c>
      <c r="B1142" s="20" t="str">
        <f>VLOOKUP(A1142,'Planning Periods'!$E$2:$N$540,10,FALSE)</f>
        <v>10/15/2013 - 10/15/2021</v>
      </c>
      <c r="C1142" s="103">
        <v>2015</v>
      </c>
      <c r="D1142" s="103" t="str">
        <f t="shared" si="16"/>
        <v>Lomita 2015</v>
      </c>
      <c r="E1142" s="103">
        <v>12</v>
      </c>
      <c r="F1142" s="101">
        <v>0</v>
      </c>
      <c r="G1142" s="103">
        <v>0</v>
      </c>
      <c r="H1142" s="103">
        <v>0</v>
      </c>
      <c r="I1142" s="102"/>
      <c r="J1142" s="103">
        <v>7</v>
      </c>
      <c r="K1142" s="101">
        <v>2</v>
      </c>
      <c r="L1142" s="103">
        <v>0</v>
      </c>
      <c r="M1142" s="103">
        <v>2</v>
      </c>
      <c r="N1142" s="102"/>
      <c r="O1142" s="103">
        <v>8</v>
      </c>
      <c r="P1142" s="103">
        <v>0</v>
      </c>
      <c r="Q1142" s="102"/>
      <c r="R1142" s="103">
        <v>20</v>
      </c>
      <c r="S1142" s="103">
        <v>0</v>
      </c>
      <c r="T1142" s="102">
        <v>2</v>
      </c>
      <c r="U1142" s="103">
        <v>47</v>
      </c>
      <c r="V1142" s="103">
        <v>2</v>
      </c>
    </row>
    <row r="1143" spans="1:22" x14ac:dyDescent="0.25">
      <c r="A1143" s="104" t="s">
        <v>1083</v>
      </c>
      <c r="B1143" s="20" t="str">
        <f>VLOOKUP(A1143,'Planning Periods'!$E$2:$N$540,10,FALSE)</f>
        <v>10/15/2013 - 10/15/2021</v>
      </c>
      <c r="C1143" s="103">
        <v>2016</v>
      </c>
      <c r="D1143" s="103" t="str">
        <f t="shared" si="16"/>
        <v>Lomita 2016</v>
      </c>
      <c r="E1143" s="103">
        <v>12</v>
      </c>
      <c r="F1143" s="101">
        <v>0</v>
      </c>
      <c r="G1143" s="103">
        <v>0</v>
      </c>
      <c r="H1143" s="103">
        <v>0</v>
      </c>
      <c r="I1143" s="102"/>
      <c r="J1143" s="103">
        <v>7</v>
      </c>
      <c r="K1143" s="101">
        <v>2</v>
      </c>
      <c r="L1143" s="103">
        <v>0</v>
      </c>
      <c r="M1143" s="103">
        <v>2</v>
      </c>
      <c r="N1143" s="102"/>
      <c r="O1143" s="103">
        <v>8</v>
      </c>
      <c r="P1143" s="103">
        <v>13</v>
      </c>
      <c r="Q1143" s="102"/>
      <c r="R1143" s="103">
        <v>20</v>
      </c>
      <c r="S1143" s="103">
        <v>6</v>
      </c>
      <c r="T1143" s="102">
        <v>2</v>
      </c>
      <c r="U1143" s="103">
        <v>47</v>
      </c>
      <c r="V1143" s="103">
        <v>21</v>
      </c>
    </row>
    <row r="1144" spans="1:22" x14ac:dyDescent="0.25">
      <c r="A1144" s="104" t="s">
        <v>1083</v>
      </c>
      <c r="B1144" s="20" t="str">
        <f>VLOOKUP(A1144,'Planning Periods'!$E$2:$N$540,10,FALSE)</f>
        <v>10/15/2013 - 10/15/2021</v>
      </c>
      <c r="C1144" s="103">
        <v>2017</v>
      </c>
      <c r="D1144" s="103" t="str">
        <f t="shared" si="16"/>
        <v>Lomita 2017</v>
      </c>
      <c r="E1144" s="103">
        <v>12</v>
      </c>
      <c r="F1144" s="101">
        <v>0</v>
      </c>
      <c r="G1144" s="103">
        <v>0</v>
      </c>
      <c r="H1144" s="103">
        <v>0</v>
      </c>
      <c r="I1144" s="102"/>
      <c r="J1144" s="103">
        <v>7</v>
      </c>
      <c r="K1144" s="101">
        <v>2</v>
      </c>
      <c r="L1144" s="103">
        <v>0</v>
      </c>
      <c r="M1144" s="103">
        <v>2</v>
      </c>
      <c r="N1144" s="102"/>
      <c r="O1144" s="103">
        <v>8</v>
      </c>
      <c r="P1144" s="103">
        <v>5</v>
      </c>
      <c r="Q1144" s="102"/>
      <c r="R1144" s="103">
        <v>20</v>
      </c>
      <c r="S1144" s="103">
        <v>11</v>
      </c>
      <c r="T1144" s="102">
        <v>2</v>
      </c>
      <c r="U1144" s="103">
        <v>47</v>
      </c>
      <c r="V1144" s="103">
        <v>18</v>
      </c>
    </row>
    <row r="1145" spans="1:22" x14ac:dyDescent="0.25">
      <c r="A1145" s="104" t="s">
        <v>846</v>
      </c>
      <c r="B1145" s="20" t="str">
        <f>VLOOKUP(A1145,'Planning Periods'!$E$2:$N$540,10,FALSE)</f>
        <v>02/15/2015 - 02/15/2023</v>
      </c>
      <c r="C1145" s="103">
        <v>2014</v>
      </c>
      <c r="D1145" s="103" t="str">
        <f t="shared" si="16"/>
        <v>Lompoc 2014</v>
      </c>
      <c r="E1145" s="103" t="s">
        <v>1539</v>
      </c>
      <c r="F1145" s="101" t="s">
        <v>1539</v>
      </c>
      <c r="G1145" s="103" t="s">
        <v>1539</v>
      </c>
      <c r="H1145" s="103" t="s">
        <v>1539</v>
      </c>
      <c r="I1145" s="102"/>
      <c r="J1145" s="103" t="s">
        <v>1539</v>
      </c>
      <c r="K1145" s="101" t="s">
        <v>1539</v>
      </c>
      <c r="L1145" s="103" t="s">
        <v>1539</v>
      </c>
      <c r="M1145" s="103" t="s">
        <v>1539</v>
      </c>
      <c r="N1145" s="102"/>
      <c r="O1145" s="103" t="s">
        <v>1539</v>
      </c>
      <c r="P1145" s="103" t="s">
        <v>1539</v>
      </c>
      <c r="Q1145" s="102"/>
      <c r="R1145" s="103" t="s">
        <v>1539</v>
      </c>
      <c r="S1145" s="103" t="s">
        <v>1539</v>
      </c>
      <c r="T1145" s="102" t="s">
        <v>1539</v>
      </c>
      <c r="U1145" s="103" t="s">
        <v>1539</v>
      </c>
      <c r="V1145" s="103" t="s">
        <v>1539</v>
      </c>
    </row>
    <row r="1146" spans="1:22" x14ac:dyDescent="0.25">
      <c r="A1146" s="104" t="s">
        <v>846</v>
      </c>
      <c r="B1146" s="20" t="str">
        <f>VLOOKUP(A1146,'Planning Periods'!$E$2:$N$540,10,FALSE)</f>
        <v>02/15/2015 - 02/15/2023</v>
      </c>
      <c r="C1146" s="103">
        <v>2015</v>
      </c>
      <c r="D1146" s="103" t="str">
        <f t="shared" si="16"/>
        <v>Lompoc 2015</v>
      </c>
      <c r="E1146" s="103">
        <v>127</v>
      </c>
      <c r="F1146" s="101">
        <v>0</v>
      </c>
      <c r="G1146" s="103">
        <v>0</v>
      </c>
      <c r="H1146" s="103">
        <v>0</v>
      </c>
      <c r="I1146" s="102"/>
      <c r="J1146" s="103">
        <v>85</v>
      </c>
      <c r="K1146" s="101">
        <v>0</v>
      </c>
      <c r="L1146" s="103">
        <v>0</v>
      </c>
      <c r="M1146" s="103">
        <v>0</v>
      </c>
      <c r="N1146" s="102"/>
      <c r="O1146" s="103">
        <v>95</v>
      </c>
      <c r="P1146" s="103">
        <v>44</v>
      </c>
      <c r="Q1146" s="102"/>
      <c r="R1146" s="103">
        <v>220</v>
      </c>
      <c r="S1146" s="103">
        <v>0</v>
      </c>
      <c r="T1146" s="102">
        <v>0</v>
      </c>
      <c r="U1146" s="103">
        <v>527</v>
      </c>
      <c r="V1146" s="103">
        <v>44</v>
      </c>
    </row>
    <row r="1147" spans="1:22" x14ac:dyDescent="0.25">
      <c r="A1147" s="104" t="s">
        <v>846</v>
      </c>
      <c r="B1147" s="20" t="str">
        <f>VLOOKUP(A1147,'Planning Periods'!$E$2:$N$540,10,FALSE)</f>
        <v>02/15/2015 - 02/15/2023</v>
      </c>
      <c r="C1147" s="103">
        <v>2016</v>
      </c>
      <c r="D1147" s="103" t="str">
        <f t="shared" si="16"/>
        <v>Lompoc 2016</v>
      </c>
      <c r="E1147" s="103">
        <v>127</v>
      </c>
      <c r="F1147" s="101">
        <v>0</v>
      </c>
      <c r="G1147" s="103">
        <v>0</v>
      </c>
      <c r="H1147" s="103">
        <v>0</v>
      </c>
      <c r="I1147" s="102"/>
      <c r="J1147" s="103">
        <v>85</v>
      </c>
      <c r="K1147" s="101">
        <v>0</v>
      </c>
      <c r="L1147" s="103">
        <v>0</v>
      </c>
      <c r="M1147" s="103">
        <v>0</v>
      </c>
      <c r="N1147" s="102"/>
      <c r="O1147" s="103">
        <v>95</v>
      </c>
      <c r="P1147" s="103">
        <v>0</v>
      </c>
      <c r="Q1147" s="102"/>
      <c r="R1147" s="103">
        <v>220</v>
      </c>
      <c r="S1147" s="103">
        <v>0</v>
      </c>
      <c r="T1147" s="102">
        <v>0</v>
      </c>
      <c r="U1147" s="103">
        <v>527</v>
      </c>
      <c r="V1147" s="103">
        <v>0</v>
      </c>
    </row>
    <row r="1148" spans="1:22" x14ac:dyDescent="0.25">
      <c r="A1148" s="104" t="s">
        <v>846</v>
      </c>
      <c r="B1148" s="20" t="str">
        <f>VLOOKUP(A1148,'Planning Periods'!$E$2:$N$540,10,FALSE)</f>
        <v>02/15/2015 - 02/15/2023</v>
      </c>
      <c r="C1148" s="103">
        <v>2017</v>
      </c>
      <c r="D1148" s="103" t="str">
        <f t="shared" si="16"/>
        <v>Lompoc 2017</v>
      </c>
      <c r="E1148" s="103">
        <v>127</v>
      </c>
      <c r="F1148" s="101">
        <v>0</v>
      </c>
      <c r="G1148" s="103">
        <v>0</v>
      </c>
      <c r="H1148" s="103">
        <v>0</v>
      </c>
      <c r="I1148" s="102"/>
      <c r="J1148" s="103">
        <v>85</v>
      </c>
      <c r="K1148" s="101">
        <v>0</v>
      </c>
      <c r="L1148" s="103">
        <v>0</v>
      </c>
      <c r="M1148" s="103">
        <v>0</v>
      </c>
      <c r="N1148" s="102"/>
      <c r="O1148" s="103">
        <v>95</v>
      </c>
      <c r="P1148" s="103">
        <v>0</v>
      </c>
      <c r="Q1148" s="102"/>
      <c r="R1148" s="103">
        <v>220</v>
      </c>
      <c r="S1148" s="103">
        <v>4</v>
      </c>
      <c r="T1148" s="102">
        <v>0</v>
      </c>
      <c r="U1148" s="103">
        <v>527</v>
      </c>
      <c r="V1148" s="103">
        <v>4</v>
      </c>
    </row>
    <row r="1149" spans="1:22" x14ac:dyDescent="0.25">
      <c r="A1149" s="104" t="s">
        <v>1082</v>
      </c>
      <c r="B1149" s="20"/>
      <c r="C1149" s="103">
        <v>2013</v>
      </c>
      <c r="D1149" s="103" t="str">
        <f t="shared" si="16"/>
        <v>Long Beach 2013</v>
      </c>
      <c r="E1149" s="103" t="s">
        <v>1539</v>
      </c>
      <c r="F1149" s="101" t="s">
        <v>1539</v>
      </c>
      <c r="G1149" s="103" t="s">
        <v>1539</v>
      </c>
      <c r="H1149" s="103" t="s">
        <v>1539</v>
      </c>
      <c r="I1149" s="102"/>
      <c r="J1149" s="103" t="s">
        <v>1539</v>
      </c>
      <c r="K1149" s="101" t="s">
        <v>1539</v>
      </c>
      <c r="L1149" s="103" t="s">
        <v>1539</v>
      </c>
      <c r="M1149" s="103" t="s">
        <v>1539</v>
      </c>
      <c r="N1149" s="102"/>
      <c r="O1149" s="103" t="s">
        <v>1539</v>
      </c>
      <c r="P1149" s="103" t="s">
        <v>1539</v>
      </c>
      <c r="Q1149" s="102"/>
      <c r="R1149" s="103" t="s">
        <v>1539</v>
      </c>
      <c r="S1149" s="103" t="s">
        <v>1539</v>
      </c>
      <c r="T1149" s="102" t="s">
        <v>1539</v>
      </c>
      <c r="U1149" s="103" t="s">
        <v>1539</v>
      </c>
      <c r="V1149" s="103" t="s">
        <v>1539</v>
      </c>
    </row>
    <row r="1150" spans="1:22" x14ac:dyDescent="0.25">
      <c r="A1150" s="104" t="s">
        <v>1082</v>
      </c>
      <c r="B1150" s="20" t="str">
        <f>VLOOKUP(A1150,'Planning Periods'!$E$2:$N$540,10,FALSE)</f>
        <v>10/15/2013 - 10/15/2021</v>
      </c>
      <c r="C1150" s="103">
        <v>2014</v>
      </c>
      <c r="D1150" s="103" t="str">
        <f t="shared" si="16"/>
        <v>Long Beach 2014</v>
      </c>
      <c r="E1150" s="103">
        <v>1773</v>
      </c>
      <c r="F1150" s="101">
        <v>26</v>
      </c>
      <c r="G1150" s="103">
        <v>26</v>
      </c>
      <c r="H1150" s="103">
        <v>0</v>
      </c>
      <c r="I1150" s="102"/>
      <c r="J1150" s="103">
        <v>1066</v>
      </c>
      <c r="K1150" s="101">
        <v>14</v>
      </c>
      <c r="L1150" s="103">
        <v>14</v>
      </c>
      <c r="M1150" s="103">
        <v>0</v>
      </c>
      <c r="N1150" s="102"/>
      <c r="O1150" s="103">
        <v>1170</v>
      </c>
      <c r="P1150" s="103">
        <v>0</v>
      </c>
      <c r="Q1150" s="102"/>
      <c r="R1150" s="103">
        <v>3039</v>
      </c>
      <c r="S1150" s="103">
        <v>260</v>
      </c>
      <c r="T1150" s="102">
        <v>0</v>
      </c>
      <c r="U1150" s="103">
        <v>7048</v>
      </c>
      <c r="V1150" s="103">
        <v>300</v>
      </c>
    </row>
    <row r="1151" spans="1:22" x14ac:dyDescent="0.25">
      <c r="A1151" s="104" t="s">
        <v>1082</v>
      </c>
      <c r="B1151" s="20" t="str">
        <f>VLOOKUP(A1151,'Planning Periods'!$E$2:$N$540,10,FALSE)</f>
        <v>10/15/2013 - 10/15/2021</v>
      </c>
      <c r="C1151" s="103">
        <v>2015</v>
      </c>
      <c r="D1151" s="103" t="str">
        <f t="shared" si="16"/>
        <v>Long Beach 2015</v>
      </c>
      <c r="E1151" s="103">
        <v>1773</v>
      </c>
      <c r="F1151" s="101">
        <v>111</v>
      </c>
      <c r="G1151" s="103">
        <v>111</v>
      </c>
      <c r="H1151" s="103">
        <v>0</v>
      </c>
      <c r="I1151" s="102"/>
      <c r="J1151" s="103">
        <v>1066</v>
      </c>
      <c r="K1151" s="101">
        <v>8</v>
      </c>
      <c r="L1151" s="103">
        <v>8</v>
      </c>
      <c r="M1151" s="103">
        <v>0</v>
      </c>
      <c r="N1151" s="102"/>
      <c r="O1151" s="103">
        <v>1170</v>
      </c>
      <c r="P1151" s="103">
        <v>0</v>
      </c>
      <c r="Q1151" s="102"/>
      <c r="R1151" s="103">
        <v>3039</v>
      </c>
      <c r="S1151" s="103">
        <v>31</v>
      </c>
      <c r="T1151" s="102">
        <v>0</v>
      </c>
      <c r="U1151" s="103">
        <v>7048</v>
      </c>
      <c r="V1151" s="103">
        <v>150</v>
      </c>
    </row>
    <row r="1152" spans="1:22" x14ac:dyDescent="0.25">
      <c r="A1152" s="104" t="s">
        <v>1082</v>
      </c>
      <c r="B1152" s="20" t="str">
        <f>VLOOKUP(A1152,'Planning Periods'!$E$2:$N$540,10,FALSE)</f>
        <v>10/15/2013 - 10/15/2021</v>
      </c>
      <c r="C1152" s="103">
        <v>2016</v>
      </c>
      <c r="D1152" s="103" t="str">
        <f t="shared" si="16"/>
        <v>Long Beach 2016</v>
      </c>
      <c r="E1152" s="103">
        <v>1773</v>
      </c>
      <c r="F1152" s="101">
        <v>0</v>
      </c>
      <c r="G1152" s="103">
        <v>0</v>
      </c>
      <c r="H1152" s="103">
        <v>0</v>
      </c>
      <c r="I1152" s="102"/>
      <c r="J1152" s="103">
        <v>1066</v>
      </c>
      <c r="K1152" s="101">
        <v>0</v>
      </c>
      <c r="L1152" s="103">
        <v>0</v>
      </c>
      <c r="M1152" s="103">
        <v>0</v>
      </c>
      <c r="N1152" s="102"/>
      <c r="O1152" s="103">
        <v>1170</v>
      </c>
      <c r="P1152" s="103">
        <v>0</v>
      </c>
      <c r="Q1152" s="102"/>
      <c r="R1152" s="103">
        <v>3039</v>
      </c>
      <c r="S1152" s="103">
        <v>675</v>
      </c>
      <c r="T1152" s="102">
        <v>0</v>
      </c>
      <c r="U1152" s="103">
        <v>7048</v>
      </c>
      <c r="V1152" s="103">
        <v>675</v>
      </c>
    </row>
    <row r="1153" spans="1:22" x14ac:dyDescent="0.25">
      <c r="A1153" s="104" t="s">
        <v>1082</v>
      </c>
      <c r="B1153" s="20" t="str">
        <f>VLOOKUP(A1153,'Planning Periods'!$E$2:$N$540,10,FALSE)</f>
        <v>10/15/2013 - 10/15/2021</v>
      </c>
      <c r="C1153" s="103">
        <v>2017</v>
      </c>
      <c r="D1153" s="103" t="str">
        <f t="shared" si="16"/>
        <v>Long Beach 2017</v>
      </c>
      <c r="E1153" s="103">
        <v>1773</v>
      </c>
      <c r="F1153" s="101">
        <v>158</v>
      </c>
      <c r="G1153" s="103">
        <v>158</v>
      </c>
      <c r="H1153" s="103">
        <v>0</v>
      </c>
      <c r="I1153" s="102"/>
      <c r="J1153" s="103">
        <v>1066</v>
      </c>
      <c r="K1153" s="101">
        <v>4</v>
      </c>
      <c r="L1153" s="103">
        <v>4</v>
      </c>
      <c r="M1153" s="103">
        <v>0</v>
      </c>
      <c r="N1153" s="102"/>
      <c r="O1153" s="103">
        <v>1170</v>
      </c>
      <c r="P1153" s="103">
        <v>0</v>
      </c>
      <c r="Q1153" s="102"/>
      <c r="R1153" s="103">
        <v>3039</v>
      </c>
      <c r="S1153" s="103">
        <v>363</v>
      </c>
      <c r="T1153" s="102">
        <v>0</v>
      </c>
      <c r="U1153" s="103">
        <v>7048</v>
      </c>
      <c r="V1153" s="103">
        <v>525</v>
      </c>
    </row>
    <row r="1154" spans="1:22" x14ac:dyDescent="0.25">
      <c r="A1154" s="104" t="s">
        <v>1322</v>
      </c>
      <c r="B1154" s="20" t="str">
        <f>VLOOKUP(A1154,'Planning Periods'!$E$2:$N$540,10,FALSE)</f>
        <v>10/31/2013 - 10/31/2021</v>
      </c>
      <c r="C1154" s="103">
        <v>2013</v>
      </c>
      <c r="D1154" s="103" t="str">
        <f t="shared" si="16"/>
        <v>Loomis 2013</v>
      </c>
      <c r="E1154" s="103" t="s">
        <v>1539</v>
      </c>
      <c r="F1154" s="101" t="s">
        <v>1539</v>
      </c>
      <c r="G1154" s="103" t="s">
        <v>1539</v>
      </c>
      <c r="H1154" s="103" t="s">
        <v>1539</v>
      </c>
      <c r="I1154" s="102"/>
      <c r="J1154" s="103" t="s">
        <v>1539</v>
      </c>
      <c r="K1154" s="101" t="s">
        <v>1539</v>
      </c>
      <c r="L1154" s="103" t="s">
        <v>1539</v>
      </c>
      <c r="M1154" s="103" t="s">
        <v>1539</v>
      </c>
      <c r="N1154" s="102"/>
      <c r="O1154" s="103" t="s">
        <v>1539</v>
      </c>
      <c r="P1154" s="103" t="s">
        <v>1539</v>
      </c>
      <c r="Q1154" s="102"/>
      <c r="R1154" s="103" t="s">
        <v>1539</v>
      </c>
      <c r="S1154" s="103" t="s">
        <v>1539</v>
      </c>
      <c r="T1154" s="102" t="s">
        <v>1539</v>
      </c>
      <c r="U1154" s="103" t="s">
        <v>1539</v>
      </c>
      <c r="V1154" s="103" t="s">
        <v>1539</v>
      </c>
    </row>
    <row r="1155" spans="1:22" x14ac:dyDescent="0.25">
      <c r="A1155" s="104" t="s">
        <v>1322</v>
      </c>
      <c r="B1155" s="20" t="str">
        <f>VLOOKUP(A1155,'Planning Periods'!$E$2:$N$540,10,FALSE)</f>
        <v>10/31/2013 - 10/31/2021</v>
      </c>
      <c r="C1155" s="103">
        <v>2014</v>
      </c>
      <c r="D1155" s="103" t="str">
        <f t="shared" ref="D1155:D1224" si="17">CONCATENATE(A1155," ",C1155)</f>
        <v>Loomis 2014</v>
      </c>
      <c r="E1155" s="103" t="s">
        <v>1539</v>
      </c>
      <c r="F1155" s="101" t="s">
        <v>1539</v>
      </c>
      <c r="G1155" s="103" t="s">
        <v>1539</v>
      </c>
      <c r="H1155" s="103" t="s">
        <v>1539</v>
      </c>
      <c r="I1155" s="102"/>
      <c r="J1155" s="103" t="s">
        <v>1539</v>
      </c>
      <c r="K1155" s="101" t="s">
        <v>1539</v>
      </c>
      <c r="L1155" s="103" t="s">
        <v>1539</v>
      </c>
      <c r="M1155" s="103" t="s">
        <v>1539</v>
      </c>
      <c r="N1155" s="102"/>
      <c r="O1155" s="103" t="s">
        <v>1539</v>
      </c>
      <c r="P1155" s="103" t="s">
        <v>1539</v>
      </c>
      <c r="Q1155" s="102"/>
      <c r="R1155" s="103" t="s">
        <v>1539</v>
      </c>
      <c r="S1155" s="103" t="s">
        <v>1539</v>
      </c>
      <c r="T1155" s="102" t="s">
        <v>1539</v>
      </c>
      <c r="U1155" s="103" t="s">
        <v>1539</v>
      </c>
      <c r="V1155" s="103" t="s">
        <v>1539</v>
      </c>
    </row>
    <row r="1156" spans="1:22" x14ac:dyDescent="0.25">
      <c r="A1156" s="104" t="s">
        <v>1322</v>
      </c>
      <c r="B1156" s="20" t="str">
        <f>VLOOKUP(A1156,'Planning Periods'!$E$2:$N$540,10,FALSE)</f>
        <v>10/31/2013 - 10/31/2021</v>
      </c>
      <c r="C1156" s="103">
        <v>2015</v>
      </c>
      <c r="D1156" s="103" t="str">
        <f t="shared" si="17"/>
        <v>Loomis 2015</v>
      </c>
      <c r="E1156" s="103" t="s">
        <v>1539</v>
      </c>
      <c r="F1156" s="101" t="s">
        <v>1539</v>
      </c>
      <c r="G1156" s="103" t="s">
        <v>1539</v>
      </c>
      <c r="H1156" s="103" t="s">
        <v>1539</v>
      </c>
      <c r="I1156" s="102"/>
      <c r="J1156" s="103" t="s">
        <v>1539</v>
      </c>
      <c r="K1156" s="101" t="s">
        <v>1539</v>
      </c>
      <c r="L1156" s="103" t="s">
        <v>1539</v>
      </c>
      <c r="M1156" s="103" t="s">
        <v>1539</v>
      </c>
      <c r="N1156" s="102"/>
      <c r="O1156" s="103" t="s">
        <v>1539</v>
      </c>
      <c r="P1156" s="103" t="s">
        <v>1539</v>
      </c>
      <c r="Q1156" s="102"/>
      <c r="R1156" s="103" t="s">
        <v>1539</v>
      </c>
      <c r="S1156" s="103" t="s">
        <v>1539</v>
      </c>
      <c r="T1156" s="102" t="s">
        <v>1539</v>
      </c>
      <c r="U1156" s="103" t="s">
        <v>1539</v>
      </c>
      <c r="V1156" s="103" t="s">
        <v>1539</v>
      </c>
    </row>
    <row r="1157" spans="1:22" x14ac:dyDescent="0.25">
      <c r="A1157" s="104" t="s">
        <v>1322</v>
      </c>
      <c r="B1157" s="20" t="str">
        <f>VLOOKUP(A1157,'Planning Periods'!$E$2:$N$540,10,FALSE)</f>
        <v>10/31/2013 - 10/31/2021</v>
      </c>
      <c r="C1157" s="103">
        <v>2016</v>
      </c>
      <c r="D1157" s="103" t="str">
        <f t="shared" si="17"/>
        <v>Loomis 2016</v>
      </c>
      <c r="E1157" s="103" t="s">
        <v>1539</v>
      </c>
      <c r="F1157" s="101" t="s">
        <v>1539</v>
      </c>
      <c r="G1157" s="103" t="s">
        <v>1539</v>
      </c>
      <c r="H1157" s="103" t="s">
        <v>1539</v>
      </c>
      <c r="I1157" s="102"/>
      <c r="J1157" s="103" t="s">
        <v>1539</v>
      </c>
      <c r="K1157" s="101" t="s">
        <v>1539</v>
      </c>
      <c r="L1157" s="103" t="s">
        <v>1539</v>
      </c>
      <c r="M1157" s="103" t="s">
        <v>1539</v>
      </c>
      <c r="N1157" s="102"/>
      <c r="O1157" s="103" t="s">
        <v>1539</v>
      </c>
      <c r="P1157" s="103" t="s">
        <v>1539</v>
      </c>
      <c r="Q1157" s="102"/>
      <c r="R1157" s="103" t="s">
        <v>1539</v>
      </c>
      <c r="S1157" s="103" t="s">
        <v>1539</v>
      </c>
      <c r="T1157" s="102" t="s">
        <v>1539</v>
      </c>
      <c r="U1157" s="103" t="s">
        <v>1539</v>
      </c>
      <c r="V1157" s="103" t="s">
        <v>1539</v>
      </c>
    </row>
    <row r="1158" spans="1:22" x14ac:dyDescent="0.25">
      <c r="A1158" s="104" t="s">
        <v>1322</v>
      </c>
      <c r="B1158" s="20" t="str">
        <f>VLOOKUP(A1158,'Planning Periods'!$E$2:$N$540,10,FALSE)</f>
        <v>10/31/2013 - 10/31/2021</v>
      </c>
      <c r="C1158" s="103">
        <v>2017</v>
      </c>
      <c r="D1158" s="103" t="str">
        <f t="shared" si="17"/>
        <v>Loomis 2017</v>
      </c>
      <c r="E1158" s="103">
        <v>83</v>
      </c>
      <c r="F1158" s="101">
        <v>0</v>
      </c>
      <c r="G1158" s="103">
        <v>0</v>
      </c>
      <c r="H1158" s="103">
        <v>0</v>
      </c>
      <c r="I1158" s="102"/>
      <c r="J1158" s="103">
        <v>46</v>
      </c>
      <c r="K1158" s="101">
        <v>0</v>
      </c>
      <c r="L1158" s="103">
        <v>0</v>
      </c>
      <c r="M1158" s="103">
        <v>0</v>
      </c>
      <c r="N1158" s="102"/>
      <c r="O1158" s="103">
        <v>55</v>
      </c>
      <c r="P1158" s="103">
        <v>1</v>
      </c>
      <c r="Q1158" s="102"/>
      <c r="R1158" s="103">
        <v>59</v>
      </c>
      <c r="S1158" s="103">
        <v>11</v>
      </c>
      <c r="T1158" s="102">
        <v>0</v>
      </c>
      <c r="U1158" s="103">
        <v>243</v>
      </c>
      <c r="V1158" s="103">
        <v>12</v>
      </c>
    </row>
    <row r="1159" spans="1:22" x14ac:dyDescent="0.25">
      <c r="A1159" s="104" t="s">
        <v>979</v>
      </c>
      <c r="B1159" s="20"/>
      <c r="C1159" s="103">
        <v>2013</v>
      </c>
      <c r="D1159" s="103" t="str">
        <f t="shared" si="17"/>
        <v>Los Alamitos 2013</v>
      </c>
      <c r="E1159" s="103" t="s">
        <v>1539</v>
      </c>
      <c r="F1159" s="101" t="s">
        <v>1539</v>
      </c>
      <c r="G1159" s="103" t="s">
        <v>1539</v>
      </c>
      <c r="H1159" s="103" t="s">
        <v>1539</v>
      </c>
      <c r="I1159" s="102"/>
      <c r="J1159" s="103" t="s">
        <v>1539</v>
      </c>
      <c r="K1159" s="101" t="s">
        <v>1539</v>
      </c>
      <c r="L1159" s="103" t="s">
        <v>1539</v>
      </c>
      <c r="M1159" s="103" t="s">
        <v>1539</v>
      </c>
      <c r="N1159" s="102"/>
      <c r="O1159" s="103" t="s">
        <v>1539</v>
      </c>
      <c r="P1159" s="103" t="s">
        <v>1539</v>
      </c>
      <c r="Q1159" s="102"/>
      <c r="R1159" s="103" t="s">
        <v>1539</v>
      </c>
      <c r="S1159" s="103" t="s">
        <v>1539</v>
      </c>
      <c r="T1159" s="102" t="s">
        <v>1539</v>
      </c>
      <c r="U1159" s="103" t="s">
        <v>1539</v>
      </c>
      <c r="V1159" s="103" t="s">
        <v>1539</v>
      </c>
    </row>
    <row r="1160" spans="1:22" x14ac:dyDescent="0.25">
      <c r="A1160" s="104" t="s">
        <v>979</v>
      </c>
      <c r="B1160" s="20" t="str">
        <f>VLOOKUP(A1160,'Planning Periods'!$E$2:$N$540,10,FALSE)</f>
        <v>10/15/2013 - 10/15/2021</v>
      </c>
      <c r="C1160" s="103">
        <v>2014</v>
      </c>
      <c r="D1160" s="103" t="str">
        <f t="shared" si="17"/>
        <v>Los Alamitos 2014</v>
      </c>
      <c r="E1160" s="103" t="s">
        <v>1539</v>
      </c>
      <c r="F1160" s="101" t="s">
        <v>1539</v>
      </c>
      <c r="G1160" s="103" t="s">
        <v>1539</v>
      </c>
      <c r="H1160" s="103" t="s">
        <v>1539</v>
      </c>
      <c r="I1160" s="102"/>
      <c r="J1160" s="103" t="s">
        <v>1539</v>
      </c>
      <c r="K1160" s="101" t="s">
        <v>1539</v>
      </c>
      <c r="L1160" s="103" t="s">
        <v>1539</v>
      </c>
      <c r="M1160" s="103" t="s">
        <v>1539</v>
      </c>
      <c r="N1160" s="102"/>
      <c r="O1160" s="103" t="s">
        <v>1539</v>
      </c>
      <c r="P1160" s="103" t="s">
        <v>1539</v>
      </c>
      <c r="Q1160" s="102"/>
      <c r="R1160" s="103" t="s">
        <v>1539</v>
      </c>
      <c r="S1160" s="103" t="s">
        <v>1539</v>
      </c>
      <c r="T1160" s="102" t="s">
        <v>1539</v>
      </c>
      <c r="U1160" s="103" t="s">
        <v>1539</v>
      </c>
      <c r="V1160" s="103" t="s">
        <v>1539</v>
      </c>
    </row>
    <row r="1161" spans="1:22" x14ac:dyDescent="0.25">
      <c r="A1161" s="104" t="s">
        <v>979</v>
      </c>
      <c r="B1161" s="20" t="str">
        <f>VLOOKUP(A1161,'Planning Periods'!$E$2:$N$540,10,FALSE)</f>
        <v>10/15/2013 - 10/15/2021</v>
      </c>
      <c r="C1161" s="103">
        <v>2015</v>
      </c>
      <c r="D1161" s="103" t="str">
        <f t="shared" si="17"/>
        <v>Los Alamitos 2015</v>
      </c>
      <c r="E1161" s="103" t="s">
        <v>1539</v>
      </c>
      <c r="F1161" s="101" t="s">
        <v>1539</v>
      </c>
      <c r="G1161" s="103" t="s">
        <v>1539</v>
      </c>
      <c r="H1161" s="103" t="s">
        <v>1539</v>
      </c>
      <c r="I1161" s="102"/>
      <c r="J1161" s="103" t="s">
        <v>1539</v>
      </c>
      <c r="K1161" s="101" t="s">
        <v>1539</v>
      </c>
      <c r="L1161" s="103" t="s">
        <v>1539</v>
      </c>
      <c r="M1161" s="103" t="s">
        <v>1539</v>
      </c>
      <c r="N1161" s="102"/>
      <c r="O1161" s="103" t="s">
        <v>1539</v>
      </c>
      <c r="P1161" s="103" t="s">
        <v>1539</v>
      </c>
      <c r="Q1161" s="102"/>
      <c r="R1161" s="103" t="s">
        <v>1539</v>
      </c>
      <c r="S1161" s="103" t="s">
        <v>1539</v>
      </c>
      <c r="T1161" s="102" t="s">
        <v>1539</v>
      </c>
      <c r="U1161" s="103" t="s">
        <v>1539</v>
      </c>
      <c r="V1161" s="103" t="s">
        <v>1539</v>
      </c>
    </row>
    <row r="1162" spans="1:22" x14ac:dyDescent="0.25">
      <c r="A1162" s="104" t="s">
        <v>979</v>
      </c>
      <c r="B1162" s="20" t="str">
        <f>VLOOKUP(A1162,'Planning Periods'!$E$2:$N$540,10,FALSE)</f>
        <v>10/15/2013 - 10/15/2021</v>
      </c>
      <c r="C1162" s="103">
        <v>2016</v>
      </c>
      <c r="D1162" s="103" t="str">
        <f t="shared" si="17"/>
        <v>Los Alamitos 2016</v>
      </c>
      <c r="E1162" s="103" t="s">
        <v>1539</v>
      </c>
      <c r="F1162" s="101" t="s">
        <v>1539</v>
      </c>
      <c r="G1162" s="103" t="s">
        <v>1539</v>
      </c>
      <c r="H1162" s="103" t="s">
        <v>1539</v>
      </c>
      <c r="I1162" s="102"/>
      <c r="J1162" s="103" t="s">
        <v>1539</v>
      </c>
      <c r="K1162" s="101" t="s">
        <v>1539</v>
      </c>
      <c r="L1162" s="103" t="s">
        <v>1539</v>
      </c>
      <c r="M1162" s="103" t="s">
        <v>1539</v>
      </c>
      <c r="N1162" s="102"/>
      <c r="O1162" s="103" t="s">
        <v>1539</v>
      </c>
      <c r="P1162" s="103" t="s">
        <v>1539</v>
      </c>
      <c r="Q1162" s="102"/>
      <c r="R1162" s="103" t="s">
        <v>1539</v>
      </c>
      <c r="S1162" s="103" t="s">
        <v>1539</v>
      </c>
      <c r="T1162" s="102" t="s">
        <v>1539</v>
      </c>
      <c r="U1162" s="103" t="s">
        <v>1539</v>
      </c>
      <c r="V1162" s="103" t="s">
        <v>1539</v>
      </c>
    </row>
    <row r="1163" spans="1:22" x14ac:dyDescent="0.25">
      <c r="A1163" s="104" t="s">
        <v>979</v>
      </c>
      <c r="B1163" s="20" t="str">
        <f>VLOOKUP(A1163,'Planning Periods'!$E$2:$N$540,10,FALSE)</f>
        <v>10/15/2013 - 10/15/2021</v>
      </c>
      <c r="C1163" s="103">
        <v>2017</v>
      </c>
      <c r="D1163" s="103" t="str">
        <f t="shared" si="17"/>
        <v>Los Alamitos 2017</v>
      </c>
      <c r="E1163" s="103">
        <v>14</v>
      </c>
      <c r="F1163" s="101">
        <v>0</v>
      </c>
      <c r="G1163" s="103">
        <v>0</v>
      </c>
      <c r="H1163" s="103">
        <v>0</v>
      </c>
      <c r="I1163" s="102"/>
      <c r="J1163" s="103">
        <v>10</v>
      </c>
      <c r="K1163" s="101">
        <v>0</v>
      </c>
      <c r="L1163" s="103">
        <v>0</v>
      </c>
      <c r="M1163" s="103">
        <v>0</v>
      </c>
      <c r="N1163" s="102"/>
      <c r="O1163" s="103">
        <v>11</v>
      </c>
      <c r="P1163" s="103">
        <v>0</v>
      </c>
      <c r="Q1163" s="102"/>
      <c r="R1163" s="103">
        <v>26</v>
      </c>
      <c r="S1163" s="103">
        <v>5</v>
      </c>
      <c r="T1163" s="102">
        <v>0</v>
      </c>
      <c r="U1163" s="103">
        <v>61</v>
      </c>
      <c r="V1163" s="103">
        <v>5</v>
      </c>
    </row>
    <row r="1164" spans="1:22" x14ac:dyDescent="0.25">
      <c r="A1164" s="104" t="s">
        <v>839</v>
      </c>
      <c r="B1164" s="20" t="str">
        <f>VLOOKUP(A1164,'Planning Periods'!$E$2:$N$540,10,FALSE)</f>
        <v>01/31/2015 - 01/31/2023</v>
      </c>
      <c r="C1164" s="103">
        <v>2014</v>
      </c>
      <c r="D1164" s="103" t="str">
        <f t="shared" si="17"/>
        <v>Los Altos 2014</v>
      </c>
      <c r="E1164" s="103" t="s">
        <v>1539</v>
      </c>
      <c r="F1164" s="101" t="s">
        <v>1539</v>
      </c>
      <c r="G1164" s="103" t="s">
        <v>1539</v>
      </c>
      <c r="H1164" s="103" t="s">
        <v>1539</v>
      </c>
      <c r="I1164" s="102"/>
      <c r="J1164" s="103" t="s">
        <v>1539</v>
      </c>
      <c r="K1164" s="101" t="s">
        <v>1539</v>
      </c>
      <c r="L1164" s="103" t="s">
        <v>1539</v>
      </c>
      <c r="M1164" s="103" t="s">
        <v>1539</v>
      </c>
      <c r="N1164" s="102"/>
      <c r="O1164" s="103" t="s">
        <v>1539</v>
      </c>
      <c r="P1164" s="103" t="s">
        <v>1539</v>
      </c>
      <c r="Q1164" s="102"/>
      <c r="R1164" s="103" t="s">
        <v>1539</v>
      </c>
      <c r="S1164" s="103" t="s">
        <v>1539</v>
      </c>
      <c r="T1164" s="102" t="s">
        <v>1539</v>
      </c>
      <c r="U1164" s="103" t="s">
        <v>1539</v>
      </c>
      <c r="V1164" s="103" t="s">
        <v>1539</v>
      </c>
    </row>
    <row r="1165" spans="1:22" x14ac:dyDescent="0.25">
      <c r="A1165" s="104" t="s">
        <v>839</v>
      </c>
      <c r="B1165" s="20" t="str">
        <f>VLOOKUP(A1165,'Planning Periods'!$E$2:$N$540,10,FALSE)</f>
        <v>01/31/2015 - 01/31/2023</v>
      </c>
      <c r="C1165" s="103">
        <v>2015</v>
      </c>
      <c r="D1165" s="103" t="str">
        <f t="shared" si="17"/>
        <v>Los Altos 2015</v>
      </c>
      <c r="E1165" s="103">
        <v>169</v>
      </c>
      <c r="F1165" s="101">
        <v>1</v>
      </c>
      <c r="G1165" s="103">
        <v>1</v>
      </c>
      <c r="H1165" s="103">
        <v>0</v>
      </c>
      <c r="I1165" s="102"/>
      <c r="J1165" s="103">
        <v>99</v>
      </c>
      <c r="K1165" s="101">
        <v>17</v>
      </c>
      <c r="L1165" s="103">
        <v>17</v>
      </c>
      <c r="M1165" s="103">
        <v>0</v>
      </c>
      <c r="N1165" s="102"/>
      <c r="O1165" s="103">
        <v>112</v>
      </c>
      <c r="P1165" s="103">
        <v>1</v>
      </c>
      <c r="Q1165" s="102"/>
      <c r="R1165" s="103">
        <v>97</v>
      </c>
      <c r="S1165" s="103">
        <v>267</v>
      </c>
      <c r="T1165" s="102">
        <v>0</v>
      </c>
      <c r="U1165" s="103">
        <v>477</v>
      </c>
      <c r="V1165" s="103">
        <v>286</v>
      </c>
    </row>
    <row r="1166" spans="1:22" x14ac:dyDescent="0.25">
      <c r="A1166" s="104" t="s">
        <v>839</v>
      </c>
      <c r="B1166" s="20" t="str">
        <f>VLOOKUP(A1166,'Planning Periods'!$E$2:$N$540,10,FALSE)</f>
        <v>01/31/2015 - 01/31/2023</v>
      </c>
      <c r="C1166" s="103">
        <v>2016</v>
      </c>
      <c r="D1166" s="103" t="str">
        <f t="shared" si="17"/>
        <v>Los Altos 2016</v>
      </c>
      <c r="E1166" s="103">
        <v>169</v>
      </c>
      <c r="F1166" s="101">
        <v>1</v>
      </c>
      <c r="G1166" s="103">
        <v>1</v>
      </c>
      <c r="H1166" s="103">
        <v>0</v>
      </c>
      <c r="I1166" s="102"/>
      <c r="J1166" s="103">
        <v>99</v>
      </c>
      <c r="K1166" s="101">
        <v>1</v>
      </c>
      <c r="L1166" s="103">
        <v>1</v>
      </c>
      <c r="M1166" s="103">
        <v>0</v>
      </c>
      <c r="N1166" s="102"/>
      <c r="O1166" s="103">
        <v>112</v>
      </c>
      <c r="P1166" s="103">
        <v>0</v>
      </c>
      <c r="Q1166" s="102"/>
      <c r="R1166" s="103">
        <v>97</v>
      </c>
      <c r="S1166" s="103">
        <v>52</v>
      </c>
      <c r="T1166" s="102">
        <v>0</v>
      </c>
      <c r="U1166" s="103">
        <v>477</v>
      </c>
      <c r="V1166" s="103">
        <v>54</v>
      </c>
    </row>
    <row r="1167" spans="1:22" x14ac:dyDescent="0.25">
      <c r="A1167" s="104" t="s">
        <v>839</v>
      </c>
      <c r="B1167" s="20" t="str">
        <f>VLOOKUP(A1167,'Planning Periods'!$E$2:$N$540,10,FALSE)</f>
        <v>01/31/2015 - 01/31/2023</v>
      </c>
      <c r="C1167" s="103">
        <v>2017</v>
      </c>
      <c r="D1167" s="103" t="str">
        <f t="shared" si="17"/>
        <v>Los Altos 2017</v>
      </c>
      <c r="E1167" s="103">
        <v>169</v>
      </c>
      <c r="F1167" s="101">
        <v>0</v>
      </c>
      <c r="G1167" s="103">
        <v>0</v>
      </c>
      <c r="H1167" s="103">
        <v>0</v>
      </c>
      <c r="I1167" s="102"/>
      <c r="J1167" s="103">
        <v>99</v>
      </c>
      <c r="K1167" s="101">
        <v>0</v>
      </c>
      <c r="L1167" s="103">
        <v>0</v>
      </c>
      <c r="M1167" s="103">
        <v>0</v>
      </c>
      <c r="N1167" s="102"/>
      <c r="O1167" s="103">
        <v>112</v>
      </c>
      <c r="P1167" s="103">
        <v>0</v>
      </c>
      <c r="Q1167" s="102"/>
      <c r="R1167" s="103">
        <v>97</v>
      </c>
      <c r="S1167" s="103">
        <v>49</v>
      </c>
      <c r="T1167" s="102">
        <v>0</v>
      </c>
      <c r="U1167" s="103">
        <v>477</v>
      </c>
      <c r="V1167" s="103">
        <v>49</v>
      </c>
    </row>
    <row r="1168" spans="1:22" x14ac:dyDescent="0.25">
      <c r="A1168" s="104" t="s">
        <v>1332</v>
      </c>
      <c r="B1168" s="20" t="str">
        <f>VLOOKUP(A1168,'Planning Periods'!$E$2:$N$540,10,FALSE)</f>
        <v>01/31/2015 - 01/31/2023</v>
      </c>
      <c r="C1168" s="103">
        <v>2014</v>
      </c>
      <c r="D1168" s="103" t="str">
        <f t="shared" si="17"/>
        <v>Los Altos Hills 2014</v>
      </c>
      <c r="E1168" s="103" t="s">
        <v>1539</v>
      </c>
      <c r="F1168" s="101" t="s">
        <v>1539</v>
      </c>
      <c r="G1168" s="103" t="s">
        <v>1539</v>
      </c>
      <c r="H1168" s="103" t="s">
        <v>1539</v>
      </c>
      <c r="I1168" s="102"/>
      <c r="J1168" s="103" t="s">
        <v>1539</v>
      </c>
      <c r="K1168" s="101" t="s">
        <v>1539</v>
      </c>
      <c r="L1168" s="103" t="s">
        <v>1539</v>
      </c>
      <c r="M1168" s="103" t="s">
        <v>1539</v>
      </c>
      <c r="N1168" s="102"/>
      <c r="O1168" s="103" t="s">
        <v>1539</v>
      </c>
      <c r="P1168" s="103" t="s">
        <v>1539</v>
      </c>
      <c r="Q1168" s="102"/>
      <c r="R1168" s="103" t="s">
        <v>1539</v>
      </c>
      <c r="S1168" s="103" t="s">
        <v>1539</v>
      </c>
      <c r="T1168" s="102" t="s">
        <v>1539</v>
      </c>
      <c r="U1168" s="103" t="s">
        <v>1539</v>
      </c>
      <c r="V1168" s="103" t="s">
        <v>1539</v>
      </c>
    </row>
    <row r="1169" spans="1:22" x14ac:dyDescent="0.25">
      <c r="A1169" s="104" t="s">
        <v>1332</v>
      </c>
      <c r="B1169" s="20" t="str">
        <f>VLOOKUP(A1169,'Planning Periods'!$E$2:$N$540,10,FALSE)</f>
        <v>01/31/2015 - 01/31/2023</v>
      </c>
      <c r="C1169" s="103">
        <v>2015</v>
      </c>
      <c r="D1169" s="103" t="str">
        <f t="shared" si="17"/>
        <v>Los Altos Hills 2015</v>
      </c>
      <c r="E1169" s="103" t="s">
        <v>1539</v>
      </c>
      <c r="F1169" s="101" t="s">
        <v>1539</v>
      </c>
      <c r="G1169" s="103" t="s">
        <v>1539</v>
      </c>
      <c r="H1169" s="103" t="s">
        <v>1539</v>
      </c>
      <c r="I1169" s="102"/>
      <c r="J1169" s="103" t="s">
        <v>1539</v>
      </c>
      <c r="K1169" s="101" t="s">
        <v>1539</v>
      </c>
      <c r="L1169" s="103" t="s">
        <v>1539</v>
      </c>
      <c r="M1169" s="103" t="s">
        <v>1539</v>
      </c>
      <c r="N1169" s="102"/>
      <c r="O1169" s="103" t="s">
        <v>1539</v>
      </c>
      <c r="P1169" s="103" t="s">
        <v>1539</v>
      </c>
      <c r="Q1169" s="102"/>
      <c r="R1169" s="103" t="s">
        <v>1539</v>
      </c>
      <c r="S1169" s="103" t="s">
        <v>1539</v>
      </c>
      <c r="T1169" s="102" t="s">
        <v>1539</v>
      </c>
      <c r="U1169" s="103" t="s">
        <v>1539</v>
      </c>
      <c r="V1169" s="103" t="s">
        <v>1539</v>
      </c>
    </row>
    <row r="1170" spans="1:22" x14ac:dyDescent="0.25">
      <c r="A1170" s="104" t="s">
        <v>1332</v>
      </c>
      <c r="B1170" s="20" t="str">
        <f>VLOOKUP(A1170,'Planning Periods'!$E$2:$N$540,10,FALSE)</f>
        <v>01/31/2015 - 01/31/2023</v>
      </c>
      <c r="C1170" s="103">
        <v>2016</v>
      </c>
      <c r="D1170" s="103" t="str">
        <f t="shared" si="17"/>
        <v>Los Altos Hills 2016</v>
      </c>
      <c r="E1170" s="103" t="s">
        <v>1539</v>
      </c>
      <c r="F1170" s="101" t="s">
        <v>1539</v>
      </c>
      <c r="G1170" s="103" t="s">
        <v>1539</v>
      </c>
      <c r="H1170" s="103" t="s">
        <v>1539</v>
      </c>
      <c r="I1170" s="102"/>
      <c r="J1170" s="103" t="s">
        <v>1539</v>
      </c>
      <c r="K1170" s="101" t="s">
        <v>1539</v>
      </c>
      <c r="L1170" s="103" t="s">
        <v>1539</v>
      </c>
      <c r="M1170" s="103" t="s">
        <v>1539</v>
      </c>
      <c r="N1170" s="102"/>
      <c r="O1170" s="103" t="s">
        <v>1539</v>
      </c>
      <c r="P1170" s="103" t="s">
        <v>1539</v>
      </c>
      <c r="Q1170" s="102"/>
      <c r="R1170" s="103" t="s">
        <v>1539</v>
      </c>
      <c r="S1170" s="103" t="s">
        <v>1539</v>
      </c>
      <c r="T1170" s="102" t="s">
        <v>1539</v>
      </c>
      <c r="U1170" s="103" t="s">
        <v>1539</v>
      </c>
      <c r="V1170" s="103" t="s">
        <v>1539</v>
      </c>
    </row>
    <row r="1171" spans="1:22" x14ac:dyDescent="0.25">
      <c r="A1171" s="104" t="s">
        <v>1332</v>
      </c>
      <c r="B1171" s="20" t="str">
        <f>VLOOKUP(A1171,'Planning Periods'!$E$2:$N$540,10,FALSE)</f>
        <v>01/31/2015 - 01/31/2023</v>
      </c>
      <c r="C1171" s="103">
        <v>2017</v>
      </c>
      <c r="D1171" s="103" t="str">
        <f t="shared" si="17"/>
        <v>Los Altos Hills 2017</v>
      </c>
      <c r="E1171" s="103">
        <v>46</v>
      </c>
      <c r="F1171" s="101">
        <v>5</v>
      </c>
      <c r="G1171" s="103">
        <v>5</v>
      </c>
      <c r="H1171" s="103">
        <v>0</v>
      </c>
      <c r="I1171" s="102"/>
      <c r="J1171" s="103">
        <v>28</v>
      </c>
      <c r="K1171" s="101">
        <v>2</v>
      </c>
      <c r="L1171" s="103">
        <v>2</v>
      </c>
      <c r="M1171" s="103">
        <v>0</v>
      </c>
      <c r="N1171" s="102"/>
      <c r="O1171" s="103">
        <v>32</v>
      </c>
      <c r="P1171" s="103">
        <v>2</v>
      </c>
      <c r="Q1171" s="102"/>
      <c r="R1171" s="103">
        <v>15</v>
      </c>
      <c r="S1171" s="103">
        <v>4</v>
      </c>
      <c r="T1171" s="102">
        <v>0</v>
      </c>
      <c r="U1171" s="103">
        <v>121</v>
      </c>
      <c r="V1171" s="103">
        <v>13</v>
      </c>
    </row>
    <row r="1172" spans="1:22" x14ac:dyDescent="0.25">
      <c r="A1172" s="104" t="s">
        <v>1043</v>
      </c>
      <c r="B1172" s="20"/>
      <c r="C1172" s="103">
        <v>2013</v>
      </c>
      <c r="D1172" s="103" t="str">
        <f t="shared" si="17"/>
        <v>Los Angeles 2013</v>
      </c>
      <c r="E1172" s="103">
        <v>20427</v>
      </c>
      <c r="F1172" s="101">
        <v>212</v>
      </c>
      <c r="G1172" s="103">
        <v>212</v>
      </c>
      <c r="H1172" s="103">
        <v>0</v>
      </c>
      <c r="I1172" s="102"/>
      <c r="J1172" s="103">
        <v>12435</v>
      </c>
      <c r="K1172" s="101">
        <v>593</v>
      </c>
      <c r="L1172" s="103">
        <v>593</v>
      </c>
      <c r="M1172" s="103">
        <v>0</v>
      </c>
      <c r="N1172" s="102"/>
      <c r="O1172" s="103">
        <v>13728</v>
      </c>
      <c r="P1172" s="103">
        <v>40</v>
      </c>
      <c r="Q1172" s="102"/>
      <c r="R1172" s="103">
        <v>35412</v>
      </c>
      <c r="S1172" s="103">
        <v>6798</v>
      </c>
      <c r="T1172" s="102">
        <v>0</v>
      </c>
      <c r="U1172" s="103">
        <v>82002</v>
      </c>
      <c r="V1172" s="103">
        <v>7643</v>
      </c>
    </row>
    <row r="1173" spans="1:22" x14ac:dyDescent="0.25">
      <c r="A1173" s="104" t="s">
        <v>1043</v>
      </c>
      <c r="B1173" s="20" t="str">
        <f>VLOOKUP(A1173,'Planning Periods'!$E$2:$N$540,10,FALSE)</f>
        <v>10/15/2013 - 10/15/2021</v>
      </c>
      <c r="C1173" s="103">
        <v>2014</v>
      </c>
      <c r="D1173" s="103" t="str">
        <f t="shared" si="17"/>
        <v>Los Angeles 2014</v>
      </c>
      <c r="E1173" s="103">
        <v>20427</v>
      </c>
      <c r="F1173" s="101">
        <v>856</v>
      </c>
      <c r="G1173" s="103">
        <v>856</v>
      </c>
      <c r="H1173" s="103">
        <v>0</v>
      </c>
      <c r="I1173" s="102"/>
      <c r="J1173" s="103">
        <v>12435</v>
      </c>
      <c r="K1173" s="101">
        <v>867</v>
      </c>
      <c r="L1173" s="103">
        <v>867</v>
      </c>
      <c r="M1173" s="103">
        <v>0</v>
      </c>
      <c r="N1173" s="102"/>
      <c r="O1173" s="103">
        <v>13728</v>
      </c>
      <c r="P1173" s="103">
        <v>47</v>
      </c>
      <c r="Q1173" s="102"/>
      <c r="R1173" s="103">
        <v>35412</v>
      </c>
      <c r="S1173" s="103">
        <v>13047</v>
      </c>
      <c r="T1173" s="102">
        <v>0</v>
      </c>
      <c r="U1173" s="103">
        <v>82002</v>
      </c>
      <c r="V1173" s="103">
        <v>14817</v>
      </c>
    </row>
    <row r="1174" spans="1:22" x14ac:dyDescent="0.25">
      <c r="A1174" s="104" t="s">
        <v>1043</v>
      </c>
      <c r="B1174" s="20" t="str">
        <f>VLOOKUP(A1174,'Planning Periods'!$E$2:$N$540,10,FALSE)</f>
        <v>10/15/2013 - 10/15/2021</v>
      </c>
      <c r="C1174" s="103">
        <v>2015</v>
      </c>
      <c r="D1174" s="103" t="str">
        <f t="shared" si="17"/>
        <v>Los Angeles 2015</v>
      </c>
      <c r="E1174" s="103">
        <v>20427</v>
      </c>
      <c r="F1174" s="101">
        <v>893</v>
      </c>
      <c r="G1174" s="103">
        <v>893</v>
      </c>
      <c r="H1174" s="103">
        <v>0</v>
      </c>
      <c r="I1174" s="102"/>
      <c r="J1174" s="103">
        <v>12435</v>
      </c>
      <c r="K1174" s="101">
        <v>536</v>
      </c>
      <c r="L1174" s="103">
        <v>536</v>
      </c>
      <c r="M1174" s="103">
        <v>0</v>
      </c>
      <c r="N1174" s="102"/>
      <c r="O1174" s="103">
        <v>13728</v>
      </c>
      <c r="P1174" s="103">
        <v>45</v>
      </c>
      <c r="Q1174" s="102"/>
      <c r="R1174" s="103">
        <v>35412</v>
      </c>
      <c r="S1174" s="103">
        <v>15833</v>
      </c>
      <c r="T1174" s="102">
        <v>0</v>
      </c>
      <c r="U1174" s="103">
        <v>82002</v>
      </c>
      <c r="V1174" s="103">
        <v>17307</v>
      </c>
    </row>
    <row r="1175" spans="1:22" x14ac:dyDescent="0.25">
      <c r="A1175" s="104" t="s">
        <v>1043</v>
      </c>
      <c r="B1175" s="20" t="str">
        <f>VLOOKUP(A1175,'Planning Periods'!$E$2:$N$540,10,FALSE)</f>
        <v>10/15/2013 - 10/15/2021</v>
      </c>
      <c r="C1175" s="103">
        <v>2016</v>
      </c>
      <c r="D1175" s="103" t="str">
        <f t="shared" si="17"/>
        <v>Los Angeles 2016</v>
      </c>
      <c r="E1175" s="103">
        <v>20427</v>
      </c>
      <c r="F1175" s="101">
        <v>718</v>
      </c>
      <c r="G1175" s="103">
        <v>718</v>
      </c>
      <c r="H1175" s="103">
        <v>0</v>
      </c>
      <c r="I1175" s="102"/>
      <c r="J1175" s="103">
        <v>12435</v>
      </c>
      <c r="K1175" s="101">
        <v>604</v>
      </c>
      <c r="L1175" s="103">
        <v>604</v>
      </c>
      <c r="M1175" s="103">
        <v>0</v>
      </c>
      <c r="N1175" s="102"/>
      <c r="O1175" s="103">
        <v>13728</v>
      </c>
      <c r="P1175" s="103">
        <v>143</v>
      </c>
      <c r="Q1175" s="102"/>
      <c r="R1175" s="103">
        <v>35412</v>
      </c>
      <c r="S1175" s="103">
        <v>12231</v>
      </c>
      <c r="T1175" s="102">
        <v>0</v>
      </c>
      <c r="U1175" s="103">
        <v>82002</v>
      </c>
      <c r="V1175" s="103">
        <v>13696</v>
      </c>
    </row>
    <row r="1176" spans="1:22" x14ac:dyDescent="0.25">
      <c r="A1176" s="104" t="s">
        <v>1043</v>
      </c>
      <c r="B1176" s="20" t="str">
        <f>VLOOKUP(A1176,'Planning Periods'!$E$2:$N$540,10,FALSE)</f>
        <v>10/15/2013 - 10/15/2021</v>
      </c>
      <c r="C1176" s="103">
        <v>2017</v>
      </c>
      <c r="D1176" s="103" t="str">
        <f t="shared" si="17"/>
        <v>Los Angeles 2017</v>
      </c>
      <c r="E1176" s="103">
        <v>20427</v>
      </c>
      <c r="F1176" s="101">
        <v>697</v>
      </c>
      <c r="G1176" s="103">
        <v>697</v>
      </c>
      <c r="H1176" s="103">
        <v>0</v>
      </c>
      <c r="I1176" s="102"/>
      <c r="J1176" s="103">
        <v>12435</v>
      </c>
      <c r="K1176" s="101">
        <v>255</v>
      </c>
      <c r="L1176" s="103">
        <v>255</v>
      </c>
      <c r="M1176" s="103">
        <v>0</v>
      </c>
      <c r="N1176" s="102"/>
      <c r="O1176" s="103">
        <v>13728</v>
      </c>
      <c r="P1176" s="103">
        <v>27</v>
      </c>
      <c r="Q1176" s="102"/>
      <c r="R1176" s="103">
        <v>35412</v>
      </c>
      <c r="S1176" s="103">
        <v>13040</v>
      </c>
      <c r="T1176" s="102">
        <v>0</v>
      </c>
      <c r="U1176" s="103">
        <v>82002</v>
      </c>
      <c r="V1176" s="103">
        <v>14019</v>
      </c>
    </row>
    <row r="1177" spans="1:22" x14ac:dyDescent="0.25">
      <c r="A1177" s="104" t="s">
        <v>552</v>
      </c>
      <c r="B1177" s="20"/>
      <c r="C1177" s="103">
        <v>2013</v>
      </c>
      <c r="D1177" s="103" t="str">
        <f t="shared" si="17"/>
        <v>Los Angeles County - Unincorporated 2013</v>
      </c>
      <c r="E1177" s="103" t="s">
        <v>1539</v>
      </c>
      <c r="F1177" s="101" t="s">
        <v>1539</v>
      </c>
      <c r="G1177" s="103" t="s">
        <v>1539</v>
      </c>
      <c r="H1177" s="103" t="s">
        <v>1539</v>
      </c>
      <c r="I1177" s="102"/>
      <c r="J1177" s="103" t="s">
        <v>1539</v>
      </c>
      <c r="K1177" s="101" t="s">
        <v>1539</v>
      </c>
      <c r="L1177" s="103" t="s">
        <v>1539</v>
      </c>
      <c r="M1177" s="103" t="s">
        <v>1539</v>
      </c>
      <c r="N1177" s="102"/>
      <c r="O1177" s="103" t="s">
        <v>1539</v>
      </c>
      <c r="P1177" s="103" t="s">
        <v>1539</v>
      </c>
      <c r="Q1177" s="102"/>
      <c r="R1177" s="103" t="s">
        <v>1539</v>
      </c>
      <c r="S1177" s="103" t="s">
        <v>1539</v>
      </c>
      <c r="T1177" s="102" t="s">
        <v>1539</v>
      </c>
      <c r="U1177" s="103" t="s">
        <v>1539</v>
      </c>
      <c r="V1177" s="103" t="s">
        <v>1539</v>
      </c>
    </row>
    <row r="1178" spans="1:22" x14ac:dyDescent="0.25">
      <c r="A1178" s="104" t="s">
        <v>552</v>
      </c>
      <c r="B1178" s="20" t="str">
        <f>VLOOKUP(A1178,'Planning Periods'!$E$2:$N$540,10,FALSE)</f>
        <v>10/15/2013 - 10/15/2021</v>
      </c>
      <c r="C1178" s="103">
        <v>2014</v>
      </c>
      <c r="D1178" s="103" t="str">
        <f t="shared" si="17"/>
        <v>Los Angeles County - Unincorporated 2014</v>
      </c>
      <c r="E1178" s="103">
        <v>7417</v>
      </c>
      <c r="F1178" s="101">
        <v>159</v>
      </c>
      <c r="G1178" s="103">
        <v>159</v>
      </c>
      <c r="H1178" s="103">
        <v>0</v>
      </c>
      <c r="I1178" s="102"/>
      <c r="J1178" s="103">
        <v>4287</v>
      </c>
      <c r="K1178" s="101">
        <v>0</v>
      </c>
      <c r="L1178" s="103">
        <v>0</v>
      </c>
      <c r="M1178" s="103">
        <v>0</v>
      </c>
      <c r="N1178" s="102"/>
      <c r="O1178" s="103">
        <v>4938</v>
      </c>
      <c r="P1178" s="103">
        <v>0</v>
      </c>
      <c r="Q1178" s="102"/>
      <c r="R1178" s="103">
        <v>10844</v>
      </c>
      <c r="S1178" s="103">
        <v>513</v>
      </c>
      <c r="T1178" s="102">
        <v>0</v>
      </c>
      <c r="U1178" s="103">
        <v>27486</v>
      </c>
      <c r="V1178" s="103">
        <v>672</v>
      </c>
    </row>
    <row r="1179" spans="1:22" x14ac:dyDescent="0.25">
      <c r="A1179" s="104" t="s">
        <v>552</v>
      </c>
      <c r="B1179" s="20" t="str">
        <f>VLOOKUP(A1179,'Planning Periods'!$E$2:$N$540,10,FALSE)</f>
        <v>10/15/2013 - 10/15/2021</v>
      </c>
      <c r="C1179" s="103">
        <v>2015</v>
      </c>
      <c r="D1179" s="103" t="str">
        <f t="shared" si="17"/>
        <v>Los Angeles County - Unincorporated 2015</v>
      </c>
      <c r="E1179" s="103">
        <v>7417</v>
      </c>
      <c r="F1179" s="101">
        <v>32</v>
      </c>
      <c r="G1179" s="103">
        <v>32</v>
      </c>
      <c r="H1179" s="103">
        <v>0</v>
      </c>
      <c r="I1179" s="102"/>
      <c r="J1179" s="103">
        <v>4287</v>
      </c>
      <c r="K1179" s="101">
        <v>0</v>
      </c>
      <c r="L1179" s="103">
        <v>0</v>
      </c>
      <c r="M1179" s="103">
        <v>0</v>
      </c>
      <c r="N1179" s="102"/>
      <c r="O1179" s="103">
        <v>4938</v>
      </c>
      <c r="P1179" s="103">
        <v>0</v>
      </c>
      <c r="Q1179" s="102"/>
      <c r="R1179" s="103">
        <v>10844</v>
      </c>
      <c r="S1179" s="103">
        <v>1790</v>
      </c>
      <c r="T1179" s="102">
        <v>0</v>
      </c>
      <c r="U1179" s="103">
        <v>27486</v>
      </c>
      <c r="V1179" s="103">
        <v>1822</v>
      </c>
    </row>
    <row r="1180" spans="1:22" x14ac:dyDescent="0.25">
      <c r="A1180" s="104" t="s">
        <v>552</v>
      </c>
      <c r="B1180" s="20" t="str">
        <f>VLOOKUP(A1180,'Planning Periods'!$E$2:$N$540,10,FALSE)</f>
        <v>10/15/2013 - 10/15/2021</v>
      </c>
      <c r="C1180" s="103">
        <v>2016</v>
      </c>
      <c r="D1180" s="103" t="str">
        <f t="shared" si="17"/>
        <v>Los Angeles County - Unincorporated 2016</v>
      </c>
      <c r="E1180" s="103">
        <v>7417</v>
      </c>
      <c r="F1180" s="101">
        <v>35</v>
      </c>
      <c r="G1180" s="103">
        <v>35</v>
      </c>
      <c r="H1180" s="103">
        <v>0</v>
      </c>
      <c r="I1180" s="102"/>
      <c r="J1180" s="103">
        <v>4287</v>
      </c>
      <c r="K1180" s="101">
        <v>0</v>
      </c>
      <c r="L1180" s="103">
        <v>0</v>
      </c>
      <c r="M1180" s="103">
        <v>0</v>
      </c>
      <c r="N1180" s="102"/>
      <c r="O1180" s="103">
        <v>4938</v>
      </c>
      <c r="P1180" s="103">
        <v>0</v>
      </c>
      <c r="Q1180" s="102"/>
      <c r="R1180" s="103">
        <v>10844</v>
      </c>
      <c r="S1180" s="103">
        <v>620</v>
      </c>
      <c r="T1180" s="102">
        <v>0</v>
      </c>
      <c r="U1180" s="103">
        <v>27486</v>
      </c>
      <c r="V1180" s="103">
        <v>655</v>
      </c>
    </row>
    <row r="1181" spans="1:22" x14ac:dyDescent="0.25">
      <c r="A1181" s="104" t="s">
        <v>552</v>
      </c>
      <c r="B1181" s="20" t="str">
        <f>VLOOKUP(A1181,'Planning Periods'!$E$2:$N$540,10,FALSE)</f>
        <v>10/15/2013 - 10/15/2021</v>
      </c>
      <c r="C1181" s="103">
        <v>2017</v>
      </c>
      <c r="D1181" s="103" t="str">
        <f t="shared" si="17"/>
        <v>Los Angeles County - Unincorporated 2017</v>
      </c>
      <c r="E1181" s="103">
        <v>7417</v>
      </c>
      <c r="F1181" s="101">
        <v>354</v>
      </c>
      <c r="G1181" s="103">
        <v>354</v>
      </c>
      <c r="H1181" s="103">
        <v>0</v>
      </c>
      <c r="I1181" s="102"/>
      <c r="J1181" s="103">
        <v>4287</v>
      </c>
      <c r="K1181" s="101">
        <v>108</v>
      </c>
      <c r="L1181" s="103">
        <v>108</v>
      </c>
      <c r="M1181" s="103">
        <v>0</v>
      </c>
      <c r="N1181" s="102"/>
      <c r="O1181" s="103">
        <v>4938</v>
      </c>
      <c r="P1181" s="103">
        <v>0</v>
      </c>
      <c r="Q1181" s="102"/>
      <c r="R1181" s="103">
        <v>10844</v>
      </c>
      <c r="S1181" s="103">
        <v>622</v>
      </c>
      <c r="T1181" s="102">
        <v>0</v>
      </c>
      <c r="U1181" s="103">
        <v>27486</v>
      </c>
      <c r="V1181" s="103">
        <v>1084</v>
      </c>
    </row>
    <row r="1182" spans="1:22" x14ac:dyDescent="0.25">
      <c r="A1182" s="104" t="s">
        <v>1023</v>
      </c>
      <c r="B1182" s="20" t="str">
        <f>VLOOKUP(A1182,'Planning Periods'!$E$2:$N$540,10,FALSE)</f>
        <v>03/31/2016 - 03/31/2024</v>
      </c>
      <c r="C1182" s="103">
        <v>2014</v>
      </c>
      <c r="D1182" s="103" t="str">
        <f t="shared" si="17"/>
        <v>Los Banos 2014</v>
      </c>
      <c r="E1182" s="103" t="s">
        <v>1539</v>
      </c>
      <c r="F1182" s="101" t="s">
        <v>1539</v>
      </c>
      <c r="G1182" s="103" t="s">
        <v>1539</v>
      </c>
      <c r="H1182" s="103" t="s">
        <v>1539</v>
      </c>
      <c r="I1182" s="102"/>
      <c r="J1182" s="103" t="s">
        <v>1539</v>
      </c>
      <c r="K1182" s="101" t="s">
        <v>1539</v>
      </c>
      <c r="L1182" s="103" t="s">
        <v>1539</v>
      </c>
      <c r="M1182" s="103" t="s">
        <v>1539</v>
      </c>
      <c r="N1182" s="102"/>
      <c r="O1182" s="103" t="s">
        <v>1539</v>
      </c>
      <c r="P1182" s="103" t="s">
        <v>1539</v>
      </c>
      <c r="Q1182" s="102"/>
      <c r="R1182" s="103" t="s">
        <v>1539</v>
      </c>
      <c r="S1182" s="103" t="s">
        <v>1539</v>
      </c>
      <c r="T1182" s="102" t="s">
        <v>1539</v>
      </c>
      <c r="U1182" s="103" t="s">
        <v>1539</v>
      </c>
      <c r="V1182" s="103" t="s">
        <v>1539</v>
      </c>
    </row>
    <row r="1183" spans="1:22" x14ac:dyDescent="0.25">
      <c r="A1183" s="104" t="s">
        <v>1023</v>
      </c>
      <c r="B1183" s="20" t="str">
        <f>VLOOKUP(A1183,'Planning Periods'!$E$2:$N$540,10,FALSE)</f>
        <v>03/31/2016 - 03/31/2024</v>
      </c>
      <c r="C1183" s="103">
        <v>2015</v>
      </c>
      <c r="D1183" s="103" t="str">
        <f t="shared" si="17"/>
        <v>Los Banos 2015</v>
      </c>
      <c r="E1183" s="103" t="s">
        <v>1539</v>
      </c>
      <c r="F1183" s="101" t="s">
        <v>1539</v>
      </c>
      <c r="G1183" s="103" t="s">
        <v>1539</v>
      </c>
      <c r="H1183" s="103" t="s">
        <v>1539</v>
      </c>
      <c r="I1183" s="102"/>
      <c r="J1183" s="103" t="s">
        <v>1539</v>
      </c>
      <c r="K1183" s="101" t="s">
        <v>1539</v>
      </c>
      <c r="L1183" s="103" t="s">
        <v>1539</v>
      </c>
      <c r="M1183" s="103" t="s">
        <v>1539</v>
      </c>
      <c r="N1183" s="102"/>
      <c r="O1183" s="103" t="s">
        <v>1539</v>
      </c>
      <c r="P1183" s="103" t="s">
        <v>1539</v>
      </c>
      <c r="Q1183" s="102"/>
      <c r="R1183" s="103" t="s">
        <v>1539</v>
      </c>
      <c r="S1183" s="103" t="s">
        <v>1539</v>
      </c>
      <c r="T1183" s="102" t="s">
        <v>1539</v>
      </c>
      <c r="U1183" s="103" t="s">
        <v>1539</v>
      </c>
      <c r="V1183" s="103" t="s">
        <v>1539</v>
      </c>
    </row>
    <row r="1184" spans="1:22" x14ac:dyDescent="0.25">
      <c r="A1184" s="104" t="s">
        <v>1023</v>
      </c>
      <c r="B1184" s="20" t="str">
        <f>VLOOKUP(A1184,'Planning Periods'!$E$2:$N$540,10,FALSE)</f>
        <v>03/31/2016 - 03/31/2024</v>
      </c>
      <c r="C1184" s="103">
        <v>2016</v>
      </c>
      <c r="D1184" s="103" t="str">
        <f t="shared" si="17"/>
        <v>Los Banos 2016</v>
      </c>
      <c r="E1184" s="103">
        <v>604</v>
      </c>
      <c r="F1184" s="101">
        <v>41</v>
      </c>
      <c r="G1184" s="103">
        <v>41</v>
      </c>
      <c r="H1184" s="103">
        <v>0</v>
      </c>
      <c r="I1184" s="102"/>
      <c r="J1184" s="103">
        <v>431</v>
      </c>
      <c r="K1184" s="101">
        <v>21</v>
      </c>
      <c r="L1184" s="103">
        <v>21</v>
      </c>
      <c r="M1184" s="103">
        <v>0</v>
      </c>
      <c r="N1184" s="102"/>
      <c r="O1184" s="103">
        <v>306</v>
      </c>
      <c r="P1184" s="103">
        <v>7</v>
      </c>
      <c r="Q1184" s="102"/>
      <c r="R1184" s="103">
        <v>1049</v>
      </c>
      <c r="S1184" s="103">
        <v>0</v>
      </c>
      <c r="T1184" s="102">
        <v>0</v>
      </c>
      <c r="U1184" s="103">
        <v>2390</v>
      </c>
      <c r="V1184" s="103">
        <v>69</v>
      </c>
    </row>
    <row r="1185" spans="1:22" x14ac:dyDescent="0.25">
      <c r="A1185" s="104" t="s">
        <v>1023</v>
      </c>
      <c r="B1185" s="20" t="str">
        <f>VLOOKUP(A1185,'Planning Periods'!$E$2:$N$540,10,FALSE)</f>
        <v>03/31/2016 - 03/31/2024</v>
      </c>
      <c r="C1185" s="103">
        <v>2017</v>
      </c>
      <c r="D1185" s="103" t="str">
        <f t="shared" si="17"/>
        <v>Los Banos 2017</v>
      </c>
      <c r="E1185" s="103">
        <v>604</v>
      </c>
      <c r="F1185" s="101">
        <v>0</v>
      </c>
      <c r="G1185" s="103">
        <v>0</v>
      </c>
      <c r="H1185" s="103">
        <v>0</v>
      </c>
      <c r="I1185" s="102"/>
      <c r="J1185" s="103">
        <v>431</v>
      </c>
      <c r="K1185" s="101">
        <v>0</v>
      </c>
      <c r="L1185" s="103">
        <v>0</v>
      </c>
      <c r="M1185" s="103">
        <v>0</v>
      </c>
      <c r="N1185" s="102"/>
      <c r="O1185" s="103">
        <v>306</v>
      </c>
      <c r="P1185" s="103">
        <v>0</v>
      </c>
      <c r="Q1185" s="102"/>
      <c r="R1185" s="103">
        <v>1049</v>
      </c>
      <c r="S1185" s="103">
        <v>217</v>
      </c>
      <c r="T1185" s="102">
        <v>0</v>
      </c>
      <c r="U1185" s="103">
        <v>2390</v>
      </c>
      <c r="V1185" s="103">
        <v>217</v>
      </c>
    </row>
    <row r="1186" spans="1:22" x14ac:dyDescent="0.25">
      <c r="A1186" s="104" t="s">
        <v>1333</v>
      </c>
      <c r="B1186" s="20" t="str">
        <f>VLOOKUP(A1186,'Planning Periods'!$E$2:$N$540,10,FALSE)</f>
        <v>01/31/2015 - 01/31/2023</v>
      </c>
      <c r="C1186" s="103">
        <v>2014</v>
      </c>
      <c r="D1186" s="103" t="str">
        <f t="shared" si="17"/>
        <v>Los Gatos 2014</v>
      </c>
      <c r="E1186" s="103">
        <v>201</v>
      </c>
      <c r="F1186" s="101">
        <v>0</v>
      </c>
      <c r="G1186" s="103">
        <v>0</v>
      </c>
      <c r="H1186" s="103">
        <v>0</v>
      </c>
      <c r="I1186" s="102"/>
      <c r="J1186" s="103">
        <v>112</v>
      </c>
      <c r="K1186" s="101">
        <v>0</v>
      </c>
      <c r="L1186" s="103">
        <v>0</v>
      </c>
      <c r="M1186" s="103">
        <v>0</v>
      </c>
      <c r="N1186" s="102"/>
      <c r="O1186" s="103">
        <v>132</v>
      </c>
      <c r="P1186" s="103">
        <v>0</v>
      </c>
      <c r="Q1186" s="102"/>
      <c r="R1186" s="103">
        <v>174</v>
      </c>
      <c r="S1186" s="103">
        <v>9</v>
      </c>
      <c r="T1186" s="102">
        <v>0</v>
      </c>
      <c r="U1186" s="103">
        <v>619</v>
      </c>
      <c r="V1186" s="103">
        <v>9</v>
      </c>
    </row>
    <row r="1187" spans="1:22" x14ac:dyDescent="0.25">
      <c r="A1187" s="104" t="s">
        <v>1333</v>
      </c>
      <c r="B1187" s="20" t="str">
        <f>VLOOKUP(A1187,'Planning Periods'!$E$2:$N$540,10,FALSE)</f>
        <v>01/31/2015 - 01/31/2023</v>
      </c>
      <c r="C1187" s="103">
        <v>2015</v>
      </c>
      <c r="D1187" s="103" t="str">
        <f t="shared" si="17"/>
        <v>Los Gatos 2015</v>
      </c>
      <c r="E1187" s="103">
        <v>201</v>
      </c>
      <c r="F1187" s="101">
        <v>0</v>
      </c>
      <c r="G1187" s="103">
        <v>0</v>
      </c>
      <c r="H1187" s="103">
        <v>0</v>
      </c>
      <c r="I1187" s="102"/>
      <c r="J1187" s="103">
        <v>112</v>
      </c>
      <c r="K1187" s="101">
        <v>0</v>
      </c>
      <c r="L1187" s="103">
        <v>0</v>
      </c>
      <c r="M1187" s="103">
        <v>0</v>
      </c>
      <c r="N1187" s="102"/>
      <c r="O1187" s="103">
        <v>132</v>
      </c>
      <c r="P1187" s="103">
        <v>2</v>
      </c>
      <c r="Q1187" s="102"/>
      <c r="R1187" s="103">
        <v>174</v>
      </c>
      <c r="S1187" s="103">
        <v>13</v>
      </c>
      <c r="T1187" s="102">
        <v>0</v>
      </c>
      <c r="U1187" s="103">
        <v>619</v>
      </c>
      <c r="V1187" s="103">
        <v>15</v>
      </c>
    </row>
    <row r="1188" spans="1:22" x14ac:dyDescent="0.25">
      <c r="A1188" s="104" t="s">
        <v>1333</v>
      </c>
      <c r="B1188" s="20" t="str">
        <f>VLOOKUP(A1188,'Planning Periods'!$E$2:$N$540,10,FALSE)</f>
        <v>01/31/2015 - 01/31/2023</v>
      </c>
      <c r="C1188" s="103">
        <v>2016</v>
      </c>
      <c r="D1188" s="103" t="str">
        <f t="shared" si="17"/>
        <v>Los Gatos 2016</v>
      </c>
      <c r="E1188" s="103">
        <v>201</v>
      </c>
      <c r="F1188" s="101">
        <v>0</v>
      </c>
      <c r="G1188" s="103">
        <v>0</v>
      </c>
      <c r="H1188" s="103">
        <v>0</v>
      </c>
      <c r="I1188" s="102"/>
      <c r="J1188" s="103">
        <v>112</v>
      </c>
      <c r="K1188" s="101">
        <v>2</v>
      </c>
      <c r="L1188" s="103">
        <v>2</v>
      </c>
      <c r="M1188" s="103">
        <v>0</v>
      </c>
      <c r="N1188" s="102"/>
      <c r="O1188" s="103">
        <v>132</v>
      </c>
      <c r="P1188" s="103">
        <v>3</v>
      </c>
      <c r="Q1188" s="102"/>
      <c r="R1188" s="103">
        <v>174</v>
      </c>
      <c r="S1188" s="103">
        <v>38</v>
      </c>
      <c r="T1188" s="102">
        <v>0</v>
      </c>
      <c r="U1188" s="103">
        <v>619</v>
      </c>
      <c r="V1188" s="103">
        <v>43</v>
      </c>
    </row>
    <row r="1189" spans="1:22" x14ac:dyDescent="0.25">
      <c r="A1189" s="104" t="s">
        <v>1333</v>
      </c>
      <c r="B1189" s="20" t="str">
        <f>VLOOKUP(A1189,'Planning Periods'!$E$2:$N$540,10,FALSE)</f>
        <v>01/31/2015 - 01/31/2023</v>
      </c>
      <c r="C1189" s="103">
        <v>2017</v>
      </c>
      <c r="D1189" s="103" t="str">
        <f t="shared" si="17"/>
        <v>Los Gatos 2017</v>
      </c>
      <c r="E1189" s="103">
        <v>201</v>
      </c>
      <c r="F1189" s="101">
        <v>0</v>
      </c>
      <c r="G1189" s="103">
        <v>0</v>
      </c>
      <c r="H1189" s="103">
        <v>0</v>
      </c>
      <c r="I1189" s="102"/>
      <c r="J1189" s="103">
        <v>112</v>
      </c>
      <c r="K1189" s="101">
        <v>0</v>
      </c>
      <c r="L1189" s="103">
        <v>0</v>
      </c>
      <c r="M1189" s="103">
        <v>0</v>
      </c>
      <c r="N1189" s="102"/>
      <c r="O1189" s="103">
        <v>132</v>
      </c>
      <c r="P1189" s="103">
        <v>4</v>
      </c>
      <c r="Q1189" s="102"/>
      <c r="R1189" s="103">
        <v>174</v>
      </c>
      <c r="S1189" s="103">
        <v>9</v>
      </c>
      <c r="T1189" s="102">
        <v>0</v>
      </c>
      <c r="U1189" s="103">
        <v>619</v>
      </c>
      <c r="V1189" s="103">
        <v>13</v>
      </c>
    </row>
    <row r="1190" spans="1:22" x14ac:dyDescent="0.25">
      <c r="A1190" t="s">
        <v>820</v>
      </c>
      <c r="B1190" s="20" t="str">
        <f>VLOOKUP(A1190,'Planning Periods'!$E$2:$N$540,10,FALSE)</f>
        <v>06/30/2014 - 06/30/2019</v>
      </c>
      <c r="C1190" s="103">
        <v>2014</v>
      </c>
      <c r="D1190" s="103" t="str">
        <f t="shared" si="17"/>
        <v>Loyalton 2014</v>
      </c>
      <c r="E1190" s="101" t="s">
        <v>1539</v>
      </c>
      <c r="F1190" s="101" t="s">
        <v>1539</v>
      </c>
      <c r="G1190" s="101" t="s">
        <v>1539</v>
      </c>
      <c r="H1190" s="101" t="s">
        <v>1539</v>
      </c>
      <c r="I1190" s="101">
        <v>0</v>
      </c>
      <c r="J1190" s="101" t="s">
        <v>1539</v>
      </c>
      <c r="K1190" s="101" t="s">
        <v>1539</v>
      </c>
      <c r="L1190" s="101" t="s">
        <v>1539</v>
      </c>
      <c r="M1190" s="101" t="s">
        <v>1539</v>
      </c>
      <c r="N1190" s="101">
        <v>0</v>
      </c>
      <c r="O1190" s="101" t="s">
        <v>1539</v>
      </c>
      <c r="P1190" s="101" t="s">
        <v>1539</v>
      </c>
      <c r="Q1190" s="101"/>
      <c r="R1190" s="101" t="s">
        <v>1539</v>
      </c>
      <c r="S1190" s="101" t="s">
        <v>1539</v>
      </c>
      <c r="T1190" s="101" t="s">
        <v>1539</v>
      </c>
      <c r="U1190" s="101" t="s">
        <v>1539</v>
      </c>
      <c r="V1190" s="101" t="s">
        <v>1539</v>
      </c>
    </row>
    <row r="1191" spans="1:22" x14ac:dyDescent="0.25">
      <c r="A1191" t="s">
        <v>820</v>
      </c>
      <c r="B1191" s="20" t="str">
        <f>VLOOKUP(A1191,'Planning Periods'!$E$2:$N$540,10,FALSE)</f>
        <v>06/30/2014 - 06/30/2019</v>
      </c>
      <c r="C1191" s="103">
        <v>2015</v>
      </c>
      <c r="D1191" s="103" t="str">
        <f t="shared" si="17"/>
        <v>Loyalton 2015</v>
      </c>
      <c r="E1191" t="s">
        <v>1539</v>
      </c>
      <c r="F1191" t="s">
        <v>1539</v>
      </c>
      <c r="G1191" t="s">
        <v>1539</v>
      </c>
      <c r="H1191" t="s">
        <v>1539</v>
      </c>
      <c r="J1191" t="s">
        <v>1539</v>
      </c>
      <c r="K1191" t="s">
        <v>1539</v>
      </c>
      <c r="L1191" t="s">
        <v>1539</v>
      </c>
      <c r="M1191" t="s">
        <v>1539</v>
      </c>
      <c r="O1191" t="s">
        <v>1539</v>
      </c>
      <c r="P1191" t="s">
        <v>1539</v>
      </c>
      <c r="R1191" t="s">
        <v>1539</v>
      </c>
      <c r="S1191" t="s">
        <v>1539</v>
      </c>
      <c r="T1191" t="s">
        <v>1539</v>
      </c>
      <c r="U1191" t="s">
        <v>1539</v>
      </c>
      <c r="V1191" t="s">
        <v>1539</v>
      </c>
    </row>
    <row r="1192" spans="1:22" x14ac:dyDescent="0.25">
      <c r="A1192" t="s">
        <v>820</v>
      </c>
      <c r="B1192" s="20" t="str">
        <f>VLOOKUP(A1192,'Planning Periods'!$E$2:$N$540,10,FALSE)</f>
        <v>06/30/2014 - 06/30/2019</v>
      </c>
      <c r="C1192" s="103">
        <v>2016</v>
      </c>
      <c r="D1192" s="103" t="str">
        <f t="shared" si="17"/>
        <v>Loyalton 2016</v>
      </c>
      <c r="E1192" t="s">
        <v>1539</v>
      </c>
      <c r="F1192" t="s">
        <v>1539</v>
      </c>
      <c r="G1192" t="s">
        <v>1539</v>
      </c>
      <c r="H1192" t="s">
        <v>1539</v>
      </c>
      <c r="J1192" t="s">
        <v>1539</v>
      </c>
      <c r="K1192" t="s">
        <v>1539</v>
      </c>
      <c r="L1192" t="s">
        <v>1539</v>
      </c>
      <c r="M1192" t="s">
        <v>1539</v>
      </c>
      <c r="O1192" t="s">
        <v>1539</v>
      </c>
      <c r="P1192" t="s">
        <v>1539</v>
      </c>
      <c r="R1192" t="s">
        <v>1539</v>
      </c>
      <c r="S1192" t="s">
        <v>1539</v>
      </c>
      <c r="T1192" t="s">
        <v>1539</v>
      </c>
      <c r="U1192" t="s">
        <v>1539</v>
      </c>
      <c r="V1192" t="s">
        <v>1539</v>
      </c>
    </row>
    <row r="1193" spans="1:22" x14ac:dyDescent="0.25">
      <c r="A1193" t="s">
        <v>820</v>
      </c>
      <c r="B1193" s="20" t="str">
        <f>VLOOKUP(A1193,'Planning Periods'!$E$2:$N$540,10,FALSE)</f>
        <v>06/30/2014 - 06/30/2019</v>
      </c>
      <c r="C1193" s="103">
        <v>2017</v>
      </c>
      <c r="D1193" s="103" t="str">
        <f t="shared" si="17"/>
        <v>Loyalton 2017</v>
      </c>
      <c r="E1193" t="s">
        <v>1539</v>
      </c>
      <c r="F1193" t="s">
        <v>1539</v>
      </c>
      <c r="G1193" t="s">
        <v>1539</v>
      </c>
      <c r="H1193" t="s">
        <v>1539</v>
      </c>
      <c r="J1193" t="s">
        <v>1539</v>
      </c>
      <c r="K1193" t="s">
        <v>1539</v>
      </c>
      <c r="L1193" t="s">
        <v>1539</v>
      </c>
      <c r="M1193" t="s">
        <v>1539</v>
      </c>
      <c r="O1193" t="s">
        <v>1539</v>
      </c>
      <c r="P1193" t="s">
        <v>1539</v>
      </c>
      <c r="R1193" t="s">
        <v>1539</v>
      </c>
      <c r="S1193" t="s">
        <v>1539</v>
      </c>
      <c r="T1193" t="s">
        <v>1539</v>
      </c>
      <c r="U1193" t="s">
        <v>1539</v>
      </c>
      <c r="V1193" t="s">
        <v>1539</v>
      </c>
    </row>
    <row r="1194" spans="1:22" x14ac:dyDescent="0.25">
      <c r="A1194" t="s">
        <v>1081</v>
      </c>
      <c r="B1194" s="20"/>
      <c r="C1194" s="103">
        <v>2013</v>
      </c>
      <c r="D1194" s="103" t="str">
        <f t="shared" si="17"/>
        <v>Lynwood 2013</v>
      </c>
      <c r="E1194" t="s">
        <v>1539</v>
      </c>
      <c r="F1194" t="s">
        <v>1539</v>
      </c>
      <c r="G1194" t="s">
        <v>1539</v>
      </c>
      <c r="H1194" t="s">
        <v>1539</v>
      </c>
      <c r="J1194" t="s">
        <v>1539</v>
      </c>
      <c r="K1194" t="s">
        <v>1539</v>
      </c>
      <c r="L1194" t="s">
        <v>1539</v>
      </c>
      <c r="M1194" t="s">
        <v>1539</v>
      </c>
      <c r="O1194" t="s">
        <v>1539</v>
      </c>
      <c r="P1194" t="s">
        <v>1539</v>
      </c>
      <c r="R1194" t="s">
        <v>1539</v>
      </c>
      <c r="S1194" t="s">
        <v>1539</v>
      </c>
      <c r="T1194" t="s">
        <v>1539</v>
      </c>
      <c r="U1194" t="s">
        <v>1539</v>
      </c>
      <c r="V1194" t="s">
        <v>1539</v>
      </c>
    </row>
    <row r="1195" spans="1:22" x14ac:dyDescent="0.25">
      <c r="A1195" t="s">
        <v>1081</v>
      </c>
      <c r="B1195" s="20" t="str">
        <f>VLOOKUP(A1195,'Planning Periods'!$E$2:$N$540,10,FALSE)</f>
        <v>10/15/2013 - 10/15/2021</v>
      </c>
      <c r="C1195" s="103">
        <v>2014</v>
      </c>
      <c r="D1195" s="103" t="str">
        <f t="shared" si="17"/>
        <v>Lynwood 2014</v>
      </c>
      <c r="E1195" s="101" t="s">
        <v>1539</v>
      </c>
      <c r="F1195" s="101" t="s">
        <v>1539</v>
      </c>
      <c r="G1195" s="101" t="s">
        <v>1539</v>
      </c>
      <c r="H1195" s="101" t="s">
        <v>1539</v>
      </c>
      <c r="I1195" s="101">
        <v>0</v>
      </c>
      <c r="J1195" s="101" t="s">
        <v>1539</v>
      </c>
      <c r="K1195" s="101" t="s">
        <v>1539</v>
      </c>
      <c r="L1195" s="101" t="s">
        <v>1539</v>
      </c>
      <c r="M1195" s="101" t="s">
        <v>1539</v>
      </c>
      <c r="N1195" s="101">
        <v>0</v>
      </c>
      <c r="O1195" s="101" t="s">
        <v>1539</v>
      </c>
      <c r="P1195" s="101" t="s">
        <v>1539</v>
      </c>
      <c r="Q1195" s="101"/>
      <c r="R1195" s="101" t="s">
        <v>1539</v>
      </c>
      <c r="S1195" s="101" t="s">
        <v>1539</v>
      </c>
      <c r="T1195" s="101" t="s">
        <v>1539</v>
      </c>
      <c r="U1195" s="101" t="s">
        <v>1539</v>
      </c>
      <c r="V1195" s="101" t="s">
        <v>1539</v>
      </c>
    </row>
    <row r="1196" spans="1:22" x14ac:dyDescent="0.25">
      <c r="A1196" t="s">
        <v>1081</v>
      </c>
      <c r="B1196" s="20" t="str">
        <f>VLOOKUP(A1196,'Planning Periods'!$E$2:$N$540,10,FALSE)</f>
        <v>10/15/2013 - 10/15/2021</v>
      </c>
      <c r="C1196" s="103">
        <v>2015</v>
      </c>
      <c r="D1196" s="103" t="str">
        <f t="shared" si="17"/>
        <v>Lynwood 2015</v>
      </c>
      <c r="E1196" t="s">
        <v>1539</v>
      </c>
      <c r="F1196" t="s">
        <v>1539</v>
      </c>
      <c r="G1196" t="s">
        <v>1539</v>
      </c>
      <c r="H1196" t="s">
        <v>1539</v>
      </c>
      <c r="J1196" t="s">
        <v>1539</v>
      </c>
      <c r="K1196" t="s">
        <v>1539</v>
      </c>
      <c r="L1196" t="s">
        <v>1539</v>
      </c>
      <c r="M1196" t="s">
        <v>1539</v>
      </c>
      <c r="O1196" t="s">
        <v>1539</v>
      </c>
      <c r="P1196" t="s">
        <v>1539</v>
      </c>
      <c r="R1196" t="s">
        <v>1539</v>
      </c>
      <c r="S1196" t="s">
        <v>1539</v>
      </c>
      <c r="T1196" t="s">
        <v>1539</v>
      </c>
      <c r="U1196" t="s">
        <v>1539</v>
      </c>
      <c r="V1196" t="s">
        <v>1539</v>
      </c>
    </row>
    <row r="1197" spans="1:22" x14ac:dyDescent="0.25">
      <c r="A1197" t="s">
        <v>1081</v>
      </c>
      <c r="B1197" s="20" t="str">
        <f>VLOOKUP(A1197,'Planning Periods'!$E$2:$N$540,10,FALSE)</f>
        <v>10/15/2013 - 10/15/2021</v>
      </c>
      <c r="C1197" s="103">
        <v>2016</v>
      </c>
      <c r="D1197" s="103" t="str">
        <f t="shared" si="17"/>
        <v>Lynwood 2016</v>
      </c>
      <c r="E1197" t="s">
        <v>1539</v>
      </c>
      <c r="F1197" t="s">
        <v>1539</v>
      </c>
      <c r="G1197" t="s">
        <v>1539</v>
      </c>
      <c r="H1197" t="s">
        <v>1539</v>
      </c>
      <c r="J1197" t="s">
        <v>1539</v>
      </c>
      <c r="K1197" t="s">
        <v>1539</v>
      </c>
      <c r="L1197" t="s">
        <v>1539</v>
      </c>
      <c r="M1197" t="s">
        <v>1539</v>
      </c>
      <c r="O1197" t="s">
        <v>1539</v>
      </c>
      <c r="P1197" t="s">
        <v>1539</v>
      </c>
      <c r="R1197" t="s">
        <v>1539</v>
      </c>
      <c r="S1197" t="s">
        <v>1539</v>
      </c>
      <c r="T1197" t="s">
        <v>1539</v>
      </c>
      <c r="U1197" t="s">
        <v>1539</v>
      </c>
      <c r="V1197" t="s">
        <v>1539</v>
      </c>
    </row>
    <row r="1198" spans="1:22" x14ac:dyDescent="0.25">
      <c r="A1198" t="s">
        <v>1081</v>
      </c>
      <c r="B1198" s="20" t="str">
        <f>VLOOKUP(A1198,'Planning Periods'!$E$2:$N$540,10,FALSE)</f>
        <v>10/15/2013 - 10/15/2021</v>
      </c>
      <c r="C1198" s="103">
        <v>2017</v>
      </c>
      <c r="D1198" s="103" t="str">
        <f t="shared" si="17"/>
        <v>Lynwood 2017</v>
      </c>
      <c r="E1198" t="s">
        <v>1539</v>
      </c>
      <c r="F1198" t="s">
        <v>1539</v>
      </c>
      <c r="G1198" t="s">
        <v>1539</v>
      </c>
      <c r="H1198" t="s">
        <v>1539</v>
      </c>
      <c r="J1198" t="s">
        <v>1539</v>
      </c>
      <c r="K1198" t="s">
        <v>1539</v>
      </c>
      <c r="L1198" t="s">
        <v>1539</v>
      </c>
      <c r="M1198" t="s">
        <v>1539</v>
      </c>
      <c r="O1198" t="s">
        <v>1539</v>
      </c>
      <c r="P1198" t="s">
        <v>1539</v>
      </c>
      <c r="R1198" t="s">
        <v>1539</v>
      </c>
      <c r="S1198" t="s">
        <v>1539</v>
      </c>
      <c r="T1198" t="s">
        <v>1539</v>
      </c>
      <c r="U1198" t="s">
        <v>1539</v>
      </c>
      <c r="V1198" t="s">
        <v>1539</v>
      </c>
    </row>
    <row r="1199" spans="1:22" x14ac:dyDescent="0.25">
      <c r="A1199" s="104" t="s">
        <v>1040</v>
      </c>
      <c r="B1199" s="20" t="str">
        <f>VLOOKUP(A1199,'Planning Periods'!$E$2:$N$540,10,FALSE)</f>
        <v>01/31/2016 - 01/31/2024</v>
      </c>
      <c r="C1199" s="103">
        <v>2014</v>
      </c>
      <c r="D1199" s="103" t="str">
        <f t="shared" si="17"/>
        <v>Madera 2014</v>
      </c>
      <c r="E1199" s="103">
        <v>1352</v>
      </c>
      <c r="F1199" s="101">
        <v>15</v>
      </c>
      <c r="G1199" s="103">
        <v>15</v>
      </c>
      <c r="H1199" s="103">
        <v>0</v>
      </c>
      <c r="I1199" s="102"/>
      <c r="J1199" s="103">
        <v>1056</v>
      </c>
      <c r="K1199" s="101">
        <v>113</v>
      </c>
      <c r="L1199" s="103">
        <v>113</v>
      </c>
      <c r="M1199" s="103">
        <v>0</v>
      </c>
      <c r="N1199" s="102"/>
      <c r="O1199" s="103">
        <v>1091</v>
      </c>
      <c r="P1199" s="103">
        <v>21</v>
      </c>
      <c r="Q1199" s="102"/>
      <c r="R1199" s="103">
        <v>2600</v>
      </c>
      <c r="S1199" s="103">
        <v>1</v>
      </c>
      <c r="T1199" s="102">
        <v>0</v>
      </c>
      <c r="U1199" s="103">
        <v>6099</v>
      </c>
      <c r="V1199" s="103">
        <v>150</v>
      </c>
    </row>
    <row r="1200" spans="1:22" x14ac:dyDescent="0.25">
      <c r="A1200" s="104" t="s">
        <v>1040</v>
      </c>
      <c r="B1200" s="20" t="str">
        <f>VLOOKUP(A1200,'Planning Periods'!$E$2:$N$540,10,FALSE)</f>
        <v>01/31/2016 - 01/31/2024</v>
      </c>
      <c r="C1200" s="103">
        <v>2015</v>
      </c>
      <c r="D1200" s="103" t="str">
        <f t="shared" si="17"/>
        <v>Madera 2015</v>
      </c>
      <c r="E1200" s="103">
        <v>1352</v>
      </c>
      <c r="F1200" s="101">
        <v>2</v>
      </c>
      <c r="G1200" s="103">
        <v>2</v>
      </c>
      <c r="H1200" s="103">
        <v>0</v>
      </c>
      <c r="I1200" s="102"/>
      <c r="J1200" s="103">
        <v>1056</v>
      </c>
      <c r="K1200" s="101">
        <v>140</v>
      </c>
      <c r="L1200" s="103">
        <v>140</v>
      </c>
      <c r="M1200" s="103">
        <v>0</v>
      </c>
      <c r="N1200" s="102"/>
      <c r="O1200" s="103">
        <v>1091</v>
      </c>
      <c r="P1200" s="103">
        <v>17</v>
      </c>
      <c r="Q1200" s="102"/>
      <c r="R1200" s="103">
        <v>2600</v>
      </c>
      <c r="S1200" s="103">
        <v>1</v>
      </c>
      <c r="T1200" s="102">
        <v>0</v>
      </c>
      <c r="U1200" s="103">
        <v>6099</v>
      </c>
      <c r="V1200" s="103">
        <v>160</v>
      </c>
    </row>
    <row r="1201" spans="1:22" x14ac:dyDescent="0.25">
      <c r="A1201" s="104" t="s">
        <v>1040</v>
      </c>
      <c r="B1201" s="20" t="str">
        <f>VLOOKUP(A1201,'Planning Periods'!$E$2:$N$540,10,FALSE)</f>
        <v>01/31/2016 - 01/31/2024</v>
      </c>
      <c r="C1201" s="103">
        <v>2016</v>
      </c>
      <c r="D1201" s="103" t="str">
        <f t="shared" si="17"/>
        <v>Madera 2016</v>
      </c>
      <c r="E1201" s="103">
        <v>1352</v>
      </c>
      <c r="F1201" s="101">
        <v>0</v>
      </c>
      <c r="G1201" s="103">
        <v>0</v>
      </c>
      <c r="H1201" s="103">
        <v>0</v>
      </c>
      <c r="I1201" s="102"/>
      <c r="J1201" s="103">
        <v>1056</v>
      </c>
      <c r="K1201" s="101">
        <v>0</v>
      </c>
      <c r="L1201" s="103">
        <v>0</v>
      </c>
      <c r="M1201" s="103">
        <v>0</v>
      </c>
      <c r="N1201" s="102"/>
      <c r="O1201" s="103">
        <v>1091</v>
      </c>
      <c r="P1201" s="103">
        <v>55</v>
      </c>
      <c r="Q1201" s="102"/>
      <c r="R1201" s="103">
        <v>2600</v>
      </c>
      <c r="S1201" s="103">
        <v>4</v>
      </c>
      <c r="T1201" s="102">
        <v>0</v>
      </c>
      <c r="U1201" s="103">
        <v>6099</v>
      </c>
      <c r="V1201" s="103">
        <v>59</v>
      </c>
    </row>
    <row r="1202" spans="1:22" x14ac:dyDescent="0.25">
      <c r="A1202" s="104" t="s">
        <v>1040</v>
      </c>
      <c r="B1202" s="20" t="str">
        <f>VLOOKUP(A1202,'Planning Periods'!$E$2:$N$540,10,FALSE)</f>
        <v>01/31/2016 - 01/31/2024</v>
      </c>
      <c r="C1202" s="103">
        <v>2017</v>
      </c>
      <c r="D1202" s="103" t="str">
        <f t="shared" si="17"/>
        <v>Madera 2017</v>
      </c>
      <c r="E1202" s="103">
        <v>1352</v>
      </c>
      <c r="F1202" s="101">
        <v>6</v>
      </c>
      <c r="G1202" s="103">
        <v>0</v>
      </c>
      <c r="H1202" s="103">
        <v>6</v>
      </c>
      <c r="I1202" s="102"/>
      <c r="J1202" s="103">
        <v>1056</v>
      </c>
      <c r="K1202" s="101">
        <v>56</v>
      </c>
      <c r="L1202" s="103">
        <v>0</v>
      </c>
      <c r="M1202" s="103">
        <v>56</v>
      </c>
      <c r="N1202" s="102"/>
      <c r="O1202" s="103">
        <v>1091</v>
      </c>
      <c r="P1202" s="103">
        <v>88</v>
      </c>
      <c r="Q1202" s="102"/>
      <c r="R1202" s="103">
        <v>2600</v>
      </c>
      <c r="S1202" s="103">
        <v>0</v>
      </c>
      <c r="T1202" s="102">
        <v>56</v>
      </c>
      <c r="U1202" s="103">
        <v>6099</v>
      </c>
      <c r="V1202" s="103">
        <v>150</v>
      </c>
    </row>
    <row r="1203" spans="1:22" x14ac:dyDescent="0.25">
      <c r="A1203" s="104" t="s">
        <v>509</v>
      </c>
      <c r="B1203" s="20" t="str">
        <f>VLOOKUP(A1203,'Planning Periods'!$E$2:$N$540,10,FALSE)</f>
        <v>01/31/2016 - 01/31/2024</v>
      </c>
      <c r="C1203" s="103">
        <v>2014</v>
      </c>
      <c r="D1203" s="103" t="str">
        <f t="shared" si="17"/>
        <v>Madera County - Unincorporated 2014</v>
      </c>
      <c r="E1203" s="103" t="s">
        <v>1539</v>
      </c>
      <c r="F1203" s="101" t="s">
        <v>1539</v>
      </c>
      <c r="G1203" s="103" t="s">
        <v>1539</v>
      </c>
      <c r="H1203" s="103" t="s">
        <v>1539</v>
      </c>
      <c r="I1203" s="102"/>
      <c r="J1203" s="103" t="s">
        <v>1539</v>
      </c>
      <c r="K1203" s="101" t="s">
        <v>1539</v>
      </c>
      <c r="L1203" s="103" t="s">
        <v>1539</v>
      </c>
      <c r="M1203" s="103" t="s">
        <v>1539</v>
      </c>
      <c r="N1203" s="102"/>
      <c r="O1203" s="103" t="s">
        <v>1539</v>
      </c>
      <c r="P1203" s="103" t="s">
        <v>1539</v>
      </c>
      <c r="Q1203" s="102"/>
      <c r="R1203" s="103" t="s">
        <v>1539</v>
      </c>
      <c r="S1203" s="103" t="s">
        <v>1539</v>
      </c>
      <c r="T1203" s="102" t="s">
        <v>1539</v>
      </c>
      <c r="U1203" s="103" t="s">
        <v>1539</v>
      </c>
      <c r="V1203" s="103" t="s">
        <v>1539</v>
      </c>
    </row>
    <row r="1204" spans="1:22" x14ac:dyDescent="0.25">
      <c r="A1204" s="104" t="s">
        <v>509</v>
      </c>
      <c r="B1204" s="20" t="str">
        <f>VLOOKUP(A1204,'Planning Periods'!$E$2:$N$540,10,FALSE)</f>
        <v>01/31/2016 - 01/31/2024</v>
      </c>
      <c r="C1204" s="103">
        <v>2015</v>
      </c>
      <c r="D1204" s="103" t="str">
        <f t="shared" si="17"/>
        <v>Madera County - Unincorporated 2015</v>
      </c>
      <c r="E1204" s="103">
        <v>1285</v>
      </c>
      <c r="F1204" s="101">
        <v>0</v>
      </c>
      <c r="G1204" s="103">
        <v>0</v>
      </c>
      <c r="H1204" s="103">
        <v>0</v>
      </c>
      <c r="I1204" s="102"/>
      <c r="J1204" s="103">
        <v>984</v>
      </c>
      <c r="K1204" s="101">
        <v>0</v>
      </c>
      <c r="L1204" s="103">
        <v>0</v>
      </c>
      <c r="M1204" s="103">
        <v>0</v>
      </c>
      <c r="N1204" s="102"/>
      <c r="O1204" s="103">
        <v>1015</v>
      </c>
      <c r="P1204" s="103">
        <v>0</v>
      </c>
      <c r="Q1204" s="102"/>
      <c r="R1204" s="103">
        <v>2398</v>
      </c>
      <c r="S1204" s="103">
        <v>0</v>
      </c>
      <c r="T1204" s="102">
        <v>0</v>
      </c>
      <c r="U1204" s="103">
        <v>5682</v>
      </c>
      <c r="V1204" s="103">
        <v>0</v>
      </c>
    </row>
    <row r="1205" spans="1:22" x14ac:dyDescent="0.25">
      <c r="A1205" s="104" t="s">
        <v>509</v>
      </c>
      <c r="B1205" s="20" t="str">
        <f>VLOOKUP(A1205,'Planning Periods'!$E$2:$N$540,10,FALSE)</f>
        <v>01/31/2016 - 01/31/2024</v>
      </c>
      <c r="C1205" s="103">
        <v>2016</v>
      </c>
      <c r="D1205" s="103" t="str">
        <f t="shared" si="17"/>
        <v>Madera County - Unincorporated 2016</v>
      </c>
      <c r="E1205" s="103">
        <v>1285</v>
      </c>
      <c r="F1205" s="101">
        <v>0</v>
      </c>
      <c r="G1205" s="103">
        <v>0</v>
      </c>
      <c r="H1205" s="103">
        <v>0</v>
      </c>
      <c r="I1205" s="102"/>
      <c r="J1205" s="103">
        <v>984</v>
      </c>
      <c r="K1205" s="101">
        <v>20</v>
      </c>
      <c r="L1205" s="103">
        <v>20</v>
      </c>
      <c r="M1205" s="103">
        <v>0</v>
      </c>
      <c r="N1205" s="102"/>
      <c r="O1205" s="103">
        <v>1015</v>
      </c>
      <c r="P1205" s="103">
        <v>0</v>
      </c>
      <c r="Q1205" s="102"/>
      <c r="R1205" s="103">
        <v>2398</v>
      </c>
      <c r="S1205" s="103">
        <v>0</v>
      </c>
      <c r="T1205" s="102">
        <v>0</v>
      </c>
      <c r="U1205" s="103">
        <v>5682</v>
      </c>
      <c r="V1205" s="103">
        <v>20</v>
      </c>
    </row>
    <row r="1206" spans="1:22" x14ac:dyDescent="0.25">
      <c r="A1206" s="104" t="s">
        <v>509</v>
      </c>
      <c r="B1206" s="20" t="str">
        <f>VLOOKUP(A1206,'Planning Periods'!$E$2:$N$540,10,FALSE)</f>
        <v>01/31/2016 - 01/31/2024</v>
      </c>
      <c r="C1206" s="103">
        <v>2017</v>
      </c>
      <c r="D1206" s="103" t="str">
        <f t="shared" si="17"/>
        <v>Madera County - Unincorporated 2017</v>
      </c>
      <c r="E1206" s="103">
        <v>1285</v>
      </c>
      <c r="F1206" s="101">
        <v>0</v>
      </c>
      <c r="G1206" s="103">
        <v>0</v>
      </c>
      <c r="H1206" s="103">
        <v>0</v>
      </c>
      <c r="I1206" s="102"/>
      <c r="J1206" s="103">
        <v>984</v>
      </c>
      <c r="K1206" s="101">
        <v>11</v>
      </c>
      <c r="L1206" s="103">
        <v>0</v>
      </c>
      <c r="M1206" s="103">
        <v>11</v>
      </c>
      <c r="N1206" s="102"/>
      <c r="O1206" s="103">
        <v>1015</v>
      </c>
      <c r="P1206" s="103">
        <v>0</v>
      </c>
      <c r="Q1206" s="102"/>
      <c r="R1206" s="103">
        <v>2398</v>
      </c>
      <c r="S1206" s="103">
        <v>148</v>
      </c>
      <c r="T1206" s="102">
        <v>11</v>
      </c>
      <c r="U1206" s="103">
        <v>5682</v>
      </c>
      <c r="V1206" s="103">
        <v>159</v>
      </c>
    </row>
    <row r="1207" spans="1:22" x14ac:dyDescent="0.25">
      <c r="A1207" s="104" t="s">
        <v>1080</v>
      </c>
      <c r="B1207" s="20"/>
      <c r="C1207" s="103">
        <v>2013</v>
      </c>
      <c r="D1207" s="103" t="str">
        <f t="shared" si="17"/>
        <v>Malibu 2013</v>
      </c>
      <c r="E1207" s="103" t="s">
        <v>1539</v>
      </c>
      <c r="F1207" s="101" t="s">
        <v>1539</v>
      </c>
      <c r="G1207" s="103" t="s">
        <v>1539</v>
      </c>
      <c r="H1207" s="103" t="s">
        <v>1539</v>
      </c>
      <c r="I1207" s="102"/>
      <c r="J1207" s="103" t="s">
        <v>1539</v>
      </c>
      <c r="K1207" s="101" t="s">
        <v>1539</v>
      </c>
      <c r="L1207" s="103" t="s">
        <v>1539</v>
      </c>
      <c r="M1207" s="103" t="s">
        <v>1539</v>
      </c>
      <c r="N1207" s="102"/>
      <c r="O1207" s="103" t="s">
        <v>1539</v>
      </c>
      <c r="P1207" s="103" t="s">
        <v>1539</v>
      </c>
      <c r="Q1207" s="102"/>
      <c r="R1207" s="103" t="s">
        <v>1539</v>
      </c>
      <c r="S1207" s="103" t="s">
        <v>1539</v>
      </c>
      <c r="T1207" s="102" t="s">
        <v>1539</v>
      </c>
      <c r="U1207" s="103" t="s">
        <v>1539</v>
      </c>
      <c r="V1207" s="103" t="s">
        <v>1539</v>
      </c>
    </row>
    <row r="1208" spans="1:22" x14ac:dyDescent="0.25">
      <c r="A1208" s="104" t="s">
        <v>1080</v>
      </c>
      <c r="B1208" s="20" t="str">
        <f>VLOOKUP(A1208,'Planning Periods'!$E$2:$N$540,10,FALSE)</f>
        <v>10/15/2013 - 10/15/2021</v>
      </c>
      <c r="C1208" s="103">
        <v>2014</v>
      </c>
      <c r="D1208" s="103" t="str">
        <f t="shared" si="17"/>
        <v>Malibu 2014</v>
      </c>
      <c r="E1208" s="103">
        <v>1</v>
      </c>
      <c r="F1208" s="101">
        <v>0</v>
      </c>
      <c r="G1208" s="103">
        <v>0</v>
      </c>
      <c r="H1208" s="103">
        <v>0</v>
      </c>
      <c r="I1208" s="102"/>
      <c r="J1208" s="103">
        <v>1</v>
      </c>
      <c r="K1208" s="101">
        <v>0</v>
      </c>
      <c r="L1208" s="103">
        <v>0</v>
      </c>
      <c r="M1208" s="103">
        <v>0</v>
      </c>
      <c r="N1208" s="102"/>
      <c r="O1208" s="103">
        <v>0</v>
      </c>
      <c r="P1208" s="103">
        <v>0</v>
      </c>
      <c r="Q1208" s="102"/>
      <c r="R1208" s="103">
        <v>0</v>
      </c>
      <c r="S1208" s="103">
        <v>13</v>
      </c>
      <c r="T1208" s="102">
        <v>0</v>
      </c>
      <c r="U1208" s="103">
        <v>2</v>
      </c>
      <c r="V1208" s="103">
        <v>13</v>
      </c>
    </row>
    <row r="1209" spans="1:22" x14ac:dyDescent="0.25">
      <c r="A1209" s="104" t="s">
        <v>1080</v>
      </c>
      <c r="B1209" s="20" t="str">
        <f>VLOOKUP(A1209,'Planning Periods'!$E$2:$N$540,10,FALSE)</f>
        <v>10/15/2013 - 10/15/2021</v>
      </c>
      <c r="C1209" s="103">
        <v>2015</v>
      </c>
      <c r="D1209" s="103" t="str">
        <f t="shared" si="17"/>
        <v>Malibu 2015</v>
      </c>
      <c r="E1209" s="103">
        <v>1</v>
      </c>
      <c r="F1209" s="101">
        <v>0</v>
      </c>
      <c r="G1209" s="103">
        <v>0</v>
      </c>
      <c r="H1209" s="103">
        <v>0</v>
      </c>
      <c r="I1209" s="102"/>
      <c r="J1209" s="103">
        <v>1</v>
      </c>
      <c r="K1209" s="101">
        <v>0</v>
      </c>
      <c r="L1209" s="103">
        <v>0</v>
      </c>
      <c r="M1209" s="103">
        <v>0</v>
      </c>
      <c r="N1209" s="102"/>
      <c r="O1209" s="103">
        <v>0</v>
      </c>
      <c r="P1209" s="103">
        <v>0</v>
      </c>
      <c r="Q1209" s="102"/>
      <c r="R1209" s="103">
        <v>0</v>
      </c>
      <c r="S1209" s="103">
        <v>16</v>
      </c>
      <c r="T1209" s="102">
        <v>0</v>
      </c>
      <c r="U1209" s="103">
        <v>2</v>
      </c>
      <c r="V1209" s="103">
        <v>16</v>
      </c>
    </row>
    <row r="1210" spans="1:22" x14ac:dyDescent="0.25">
      <c r="A1210" s="104" t="s">
        <v>1080</v>
      </c>
      <c r="B1210" s="20" t="str">
        <f>VLOOKUP(A1210,'Planning Periods'!$E$2:$N$540,10,FALSE)</f>
        <v>10/15/2013 - 10/15/2021</v>
      </c>
      <c r="C1210" s="103">
        <v>2016</v>
      </c>
      <c r="D1210" s="103" t="str">
        <f t="shared" si="17"/>
        <v>Malibu 2016</v>
      </c>
      <c r="E1210" s="103">
        <v>1</v>
      </c>
      <c r="F1210" s="101">
        <v>0</v>
      </c>
      <c r="G1210" s="103">
        <v>0</v>
      </c>
      <c r="H1210" s="103">
        <v>0</v>
      </c>
      <c r="I1210" s="102"/>
      <c r="J1210" s="103">
        <v>1</v>
      </c>
      <c r="K1210" s="101">
        <v>0</v>
      </c>
      <c r="L1210" s="103">
        <v>0</v>
      </c>
      <c r="M1210" s="103">
        <v>0</v>
      </c>
      <c r="N1210" s="102"/>
      <c r="O1210" s="103">
        <v>0</v>
      </c>
      <c r="P1210" s="103">
        <v>0</v>
      </c>
      <c r="Q1210" s="102"/>
      <c r="R1210" s="103">
        <v>0</v>
      </c>
      <c r="S1210" s="103">
        <v>3</v>
      </c>
      <c r="T1210" s="102">
        <v>0</v>
      </c>
      <c r="U1210" s="103">
        <v>2</v>
      </c>
      <c r="V1210" s="103">
        <v>3</v>
      </c>
    </row>
    <row r="1211" spans="1:22" x14ac:dyDescent="0.25">
      <c r="A1211" s="104" t="s">
        <v>1080</v>
      </c>
      <c r="B1211" s="20" t="str">
        <f>VLOOKUP(A1211,'Planning Periods'!$E$2:$N$540,10,FALSE)</f>
        <v>10/15/2013 - 10/15/2021</v>
      </c>
      <c r="C1211" s="103">
        <v>2017</v>
      </c>
      <c r="D1211" s="103" t="str">
        <f t="shared" si="17"/>
        <v>Malibu 2017</v>
      </c>
      <c r="E1211" s="103">
        <v>1</v>
      </c>
      <c r="F1211" s="101">
        <v>0</v>
      </c>
      <c r="G1211" s="103">
        <v>0</v>
      </c>
      <c r="H1211" s="103">
        <v>0</v>
      </c>
      <c r="I1211" s="102"/>
      <c r="J1211" s="103">
        <v>1</v>
      </c>
      <c r="K1211" s="101">
        <v>0</v>
      </c>
      <c r="L1211" s="103">
        <v>0</v>
      </c>
      <c r="M1211" s="103">
        <v>0</v>
      </c>
      <c r="N1211" s="102"/>
      <c r="O1211" s="103">
        <v>0</v>
      </c>
      <c r="P1211" s="103">
        <v>0</v>
      </c>
      <c r="Q1211" s="102"/>
      <c r="R1211" s="103">
        <v>0</v>
      </c>
      <c r="S1211" s="103">
        <v>17</v>
      </c>
      <c r="T1211" s="102">
        <v>0</v>
      </c>
      <c r="U1211" s="103">
        <v>2</v>
      </c>
      <c r="V1211" s="103">
        <v>17</v>
      </c>
    </row>
    <row r="1212" spans="1:22" x14ac:dyDescent="0.25">
      <c r="A1212" s="104" t="s">
        <v>1320</v>
      </c>
      <c r="B1212" s="20" t="str">
        <f>VLOOKUP(A1212,'Planning Periods'!$E$2:$N$540,10,FALSE)</f>
        <v>06/30/2014 - 06/30/2019</v>
      </c>
      <c r="C1212" s="103">
        <v>2014</v>
      </c>
      <c r="D1212" s="103" t="str">
        <f t="shared" si="17"/>
        <v>Mammoth Lakes 2014</v>
      </c>
      <c r="E1212" s="103">
        <v>17</v>
      </c>
      <c r="F1212" s="101">
        <v>0</v>
      </c>
      <c r="G1212" s="103">
        <v>0</v>
      </c>
      <c r="H1212" s="103">
        <v>0</v>
      </c>
      <c r="I1212" s="102"/>
      <c r="J1212" s="103">
        <v>12</v>
      </c>
      <c r="K1212" s="101">
        <v>0</v>
      </c>
      <c r="L1212" s="103">
        <v>0</v>
      </c>
      <c r="M1212" s="103">
        <v>0</v>
      </c>
      <c r="N1212" s="102"/>
      <c r="O1212" s="103">
        <v>14</v>
      </c>
      <c r="P1212" s="103">
        <v>0</v>
      </c>
      <c r="Q1212" s="102"/>
      <c r="R1212" s="103">
        <v>31</v>
      </c>
      <c r="S1212" s="103">
        <v>12</v>
      </c>
      <c r="T1212" s="102">
        <v>0</v>
      </c>
      <c r="U1212" s="103">
        <v>74</v>
      </c>
      <c r="V1212" s="103">
        <v>12</v>
      </c>
    </row>
    <row r="1213" spans="1:22" x14ac:dyDescent="0.25">
      <c r="A1213" s="104" t="s">
        <v>1320</v>
      </c>
      <c r="B1213" s="20" t="str">
        <f>VLOOKUP(A1213,'Planning Periods'!$E$2:$N$540,10,FALSE)</f>
        <v>06/30/2014 - 06/30/2019</v>
      </c>
      <c r="C1213" s="103">
        <v>2015</v>
      </c>
      <c r="D1213" s="103" t="str">
        <f t="shared" si="17"/>
        <v>Mammoth Lakes 2015</v>
      </c>
      <c r="E1213" s="103">
        <v>17</v>
      </c>
      <c r="F1213" s="101">
        <v>0</v>
      </c>
      <c r="G1213" s="103">
        <v>0</v>
      </c>
      <c r="H1213" s="103">
        <v>0</v>
      </c>
      <c r="I1213" s="102"/>
      <c r="J1213" s="103">
        <v>12</v>
      </c>
      <c r="K1213" s="101">
        <v>0</v>
      </c>
      <c r="L1213" s="103">
        <v>0</v>
      </c>
      <c r="M1213" s="103">
        <v>0</v>
      </c>
      <c r="N1213" s="102"/>
      <c r="O1213" s="103">
        <v>14</v>
      </c>
      <c r="P1213" s="103">
        <v>0</v>
      </c>
      <c r="Q1213" s="102"/>
      <c r="R1213" s="103">
        <v>31</v>
      </c>
      <c r="S1213" s="103">
        <v>22</v>
      </c>
      <c r="T1213" s="102">
        <v>0</v>
      </c>
      <c r="U1213" s="103">
        <v>74</v>
      </c>
      <c r="V1213" s="103">
        <v>22</v>
      </c>
    </row>
    <row r="1214" spans="1:22" x14ac:dyDescent="0.25">
      <c r="A1214" s="104" t="s">
        <v>1320</v>
      </c>
      <c r="B1214" s="20" t="str">
        <f>VLOOKUP(A1214,'Planning Periods'!$E$2:$N$540,10,FALSE)</f>
        <v>06/30/2014 - 06/30/2019</v>
      </c>
      <c r="C1214" s="103">
        <v>2016</v>
      </c>
      <c r="D1214" s="103" t="str">
        <f t="shared" si="17"/>
        <v>Mammoth Lakes 2016</v>
      </c>
      <c r="E1214" s="103">
        <v>17</v>
      </c>
      <c r="F1214" s="101">
        <v>0</v>
      </c>
      <c r="G1214" s="103">
        <v>0</v>
      </c>
      <c r="H1214" s="103">
        <v>0</v>
      </c>
      <c r="I1214" s="102"/>
      <c r="J1214" s="103">
        <v>12</v>
      </c>
      <c r="K1214" s="101">
        <v>0</v>
      </c>
      <c r="L1214" s="103">
        <v>0</v>
      </c>
      <c r="M1214" s="103">
        <v>0</v>
      </c>
      <c r="N1214" s="102"/>
      <c r="O1214" s="103">
        <v>14</v>
      </c>
      <c r="P1214" s="103">
        <v>0</v>
      </c>
      <c r="Q1214" s="102"/>
      <c r="R1214" s="103">
        <v>31</v>
      </c>
      <c r="S1214" s="103">
        <v>23</v>
      </c>
      <c r="T1214" s="102">
        <v>0</v>
      </c>
      <c r="U1214" s="103">
        <v>74</v>
      </c>
      <c r="V1214" s="103">
        <v>23</v>
      </c>
    </row>
    <row r="1215" spans="1:22" x14ac:dyDescent="0.25">
      <c r="A1215" s="104" t="s">
        <v>1320</v>
      </c>
      <c r="B1215" s="20" t="str">
        <f>VLOOKUP(A1215,'Planning Periods'!$E$2:$N$540,10,FALSE)</f>
        <v>06/30/2014 - 06/30/2019</v>
      </c>
      <c r="C1215" s="103">
        <v>2017</v>
      </c>
      <c r="D1215" s="103" t="str">
        <f t="shared" si="17"/>
        <v>Mammoth Lakes 2017</v>
      </c>
      <c r="E1215" s="103">
        <v>17</v>
      </c>
      <c r="F1215" s="101">
        <v>0</v>
      </c>
      <c r="G1215" s="103">
        <v>0</v>
      </c>
      <c r="H1215" s="103">
        <v>0</v>
      </c>
      <c r="I1215" s="102"/>
      <c r="J1215" s="103">
        <v>12</v>
      </c>
      <c r="K1215" s="101">
        <v>0</v>
      </c>
      <c r="L1215" s="103">
        <v>0</v>
      </c>
      <c r="M1215" s="103">
        <v>0</v>
      </c>
      <c r="N1215" s="102"/>
      <c r="O1215" s="103">
        <v>14</v>
      </c>
      <c r="P1215" s="103">
        <v>0</v>
      </c>
      <c r="Q1215" s="102"/>
      <c r="R1215" s="103">
        <v>31</v>
      </c>
      <c r="S1215" s="103">
        <v>14</v>
      </c>
      <c r="T1215" s="102">
        <v>0</v>
      </c>
      <c r="U1215" s="103">
        <v>74</v>
      </c>
      <c r="V1215" s="103">
        <v>14</v>
      </c>
    </row>
    <row r="1216" spans="1:22" x14ac:dyDescent="0.25">
      <c r="A1216" t="s">
        <v>1079</v>
      </c>
      <c r="B1216" s="20"/>
      <c r="C1216" s="103">
        <v>2013</v>
      </c>
      <c r="D1216" s="103" t="str">
        <f t="shared" si="17"/>
        <v>Manhattan Beach 2013</v>
      </c>
      <c r="E1216" s="103">
        <v>10</v>
      </c>
      <c r="F1216" s="101">
        <v>0</v>
      </c>
      <c r="G1216" s="103">
        <v>0</v>
      </c>
      <c r="H1216" s="103">
        <v>0</v>
      </c>
      <c r="I1216" s="102"/>
      <c r="J1216" s="103">
        <v>6</v>
      </c>
      <c r="K1216" s="101">
        <v>0</v>
      </c>
      <c r="L1216" s="103">
        <v>0</v>
      </c>
      <c r="M1216" s="103">
        <v>0</v>
      </c>
      <c r="N1216" s="102"/>
      <c r="O1216" s="103">
        <v>7</v>
      </c>
      <c r="P1216" s="103">
        <v>0</v>
      </c>
      <c r="Q1216" s="102"/>
      <c r="R1216" s="103">
        <v>15</v>
      </c>
      <c r="S1216" s="103">
        <v>0</v>
      </c>
      <c r="T1216" s="102">
        <v>0</v>
      </c>
      <c r="U1216" s="103">
        <v>38</v>
      </c>
      <c r="V1216" s="103">
        <v>0</v>
      </c>
    </row>
    <row r="1217" spans="1:22" x14ac:dyDescent="0.25">
      <c r="A1217" t="s">
        <v>1079</v>
      </c>
      <c r="B1217" s="20" t="str">
        <f>VLOOKUP(A1217,'Planning Periods'!$E$2:$N$540,10,FALSE)</f>
        <v>10/15/2013 - 10/15/2021</v>
      </c>
      <c r="C1217" s="103">
        <v>2014</v>
      </c>
      <c r="D1217" s="103" t="str">
        <f t="shared" si="17"/>
        <v>Manhattan Beach 2014</v>
      </c>
      <c r="E1217" s="101">
        <v>10</v>
      </c>
      <c r="F1217" s="101">
        <v>0</v>
      </c>
      <c r="G1217" s="101">
        <v>0</v>
      </c>
      <c r="H1217" s="101">
        <v>0</v>
      </c>
      <c r="I1217" s="101">
        <v>0</v>
      </c>
      <c r="J1217" s="101">
        <v>6</v>
      </c>
      <c r="K1217" s="101">
        <v>0</v>
      </c>
      <c r="L1217" s="101">
        <v>0</v>
      </c>
      <c r="M1217" s="101">
        <v>0</v>
      </c>
      <c r="N1217" s="101">
        <v>0</v>
      </c>
      <c r="O1217" s="101">
        <v>7</v>
      </c>
      <c r="P1217" s="101">
        <v>0</v>
      </c>
      <c r="Q1217" s="101"/>
      <c r="R1217" s="101">
        <v>15</v>
      </c>
      <c r="S1217" s="101">
        <v>73</v>
      </c>
      <c r="T1217" s="101">
        <v>0</v>
      </c>
      <c r="U1217" s="101">
        <v>38</v>
      </c>
      <c r="V1217" s="101">
        <v>73</v>
      </c>
    </row>
    <row r="1218" spans="1:22" x14ac:dyDescent="0.25">
      <c r="A1218" t="s">
        <v>1079</v>
      </c>
      <c r="B1218" s="20" t="str">
        <f>VLOOKUP(A1218,'Planning Periods'!$E$2:$N$540,10,FALSE)</f>
        <v>10/15/2013 - 10/15/2021</v>
      </c>
      <c r="C1218" s="103">
        <v>2015</v>
      </c>
      <c r="D1218" s="103"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25">
      <c r="A1219" t="s">
        <v>1079</v>
      </c>
      <c r="B1219" s="20" t="str">
        <f>VLOOKUP(A1219,'Planning Periods'!$E$2:$N$540,10,FALSE)</f>
        <v>10/15/2013 - 10/15/2021</v>
      </c>
      <c r="C1219" s="103">
        <v>2016</v>
      </c>
      <c r="D1219" s="103"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25">
      <c r="A1220" t="s">
        <v>1079</v>
      </c>
      <c r="B1220" s="20" t="str">
        <f>VLOOKUP(A1220,'Planning Periods'!$E$2:$N$540,10,FALSE)</f>
        <v>10/15/2013 - 10/15/2021</v>
      </c>
      <c r="C1220" s="103">
        <v>2017</v>
      </c>
      <c r="D1220" s="103"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25">
      <c r="A1221" t="s">
        <v>878</v>
      </c>
      <c r="B1221" s="20" t="str">
        <f>VLOOKUP(A1221,'Planning Periods'!$E$2:$N$540,10,FALSE)</f>
        <v>12/31/2015 - 12/31/2023</v>
      </c>
      <c r="C1221" s="103">
        <v>2014</v>
      </c>
      <c r="D1221" s="103" t="str">
        <f t="shared" si="17"/>
        <v>Manteca 2014</v>
      </c>
      <c r="E1221" s="101" t="s">
        <v>1539</v>
      </c>
      <c r="F1221" s="101" t="s">
        <v>1539</v>
      </c>
      <c r="G1221" s="101" t="s">
        <v>1539</v>
      </c>
      <c r="H1221" s="101" t="s">
        <v>1539</v>
      </c>
      <c r="I1221" s="101">
        <v>0</v>
      </c>
      <c r="J1221" s="101" t="s">
        <v>1539</v>
      </c>
      <c r="K1221" s="101" t="s">
        <v>1539</v>
      </c>
      <c r="L1221" s="101" t="s">
        <v>1539</v>
      </c>
      <c r="M1221" s="101" t="s">
        <v>1539</v>
      </c>
      <c r="N1221" s="101">
        <v>0</v>
      </c>
      <c r="O1221" s="101" t="s">
        <v>1539</v>
      </c>
      <c r="P1221" s="101" t="s">
        <v>1539</v>
      </c>
      <c r="Q1221" s="101"/>
      <c r="R1221" s="101" t="s">
        <v>1539</v>
      </c>
      <c r="S1221" s="101" t="s">
        <v>1539</v>
      </c>
      <c r="T1221" s="101" t="s">
        <v>1539</v>
      </c>
      <c r="U1221" s="101" t="s">
        <v>1539</v>
      </c>
      <c r="V1221" s="101" t="s">
        <v>1539</v>
      </c>
    </row>
    <row r="1222" spans="1:22" x14ac:dyDescent="0.25">
      <c r="A1222" t="s">
        <v>878</v>
      </c>
      <c r="B1222" s="20" t="str">
        <f>VLOOKUP(A1222,'Planning Periods'!$E$2:$N$540,10,FALSE)</f>
        <v>12/31/2015 - 12/31/2023</v>
      </c>
      <c r="C1222" s="103">
        <v>2015</v>
      </c>
      <c r="D1222" s="103" t="str">
        <f t="shared" si="17"/>
        <v>Manteca 2015</v>
      </c>
      <c r="E1222" t="s">
        <v>1539</v>
      </c>
      <c r="F1222" t="s">
        <v>1539</v>
      </c>
      <c r="G1222" t="s">
        <v>1539</v>
      </c>
      <c r="H1222" t="s">
        <v>1539</v>
      </c>
      <c r="J1222" t="s">
        <v>1539</v>
      </c>
      <c r="K1222" t="s">
        <v>1539</v>
      </c>
      <c r="L1222" t="s">
        <v>1539</v>
      </c>
      <c r="M1222" t="s">
        <v>1539</v>
      </c>
      <c r="O1222" t="s">
        <v>1539</v>
      </c>
      <c r="P1222" t="s">
        <v>1539</v>
      </c>
      <c r="R1222" t="s">
        <v>1539</v>
      </c>
      <c r="S1222" t="s">
        <v>1539</v>
      </c>
      <c r="T1222" t="s">
        <v>1539</v>
      </c>
      <c r="U1222" t="s">
        <v>1539</v>
      </c>
      <c r="V1222" t="s">
        <v>1539</v>
      </c>
    </row>
    <row r="1223" spans="1:22" x14ac:dyDescent="0.25">
      <c r="A1223" t="s">
        <v>878</v>
      </c>
      <c r="B1223" s="20" t="str">
        <f>VLOOKUP(A1223,'Planning Periods'!$E$2:$N$540,10,FALSE)</f>
        <v>12/31/2015 - 12/31/2023</v>
      </c>
      <c r="C1223" s="103">
        <v>2016</v>
      </c>
      <c r="D1223" s="103" t="str">
        <f t="shared" si="17"/>
        <v>Manteca 2016</v>
      </c>
      <c r="E1223" t="s">
        <v>1539</v>
      </c>
      <c r="F1223" t="s">
        <v>1539</v>
      </c>
      <c r="G1223" t="s">
        <v>1539</v>
      </c>
      <c r="H1223" t="s">
        <v>1539</v>
      </c>
      <c r="J1223" t="s">
        <v>1539</v>
      </c>
      <c r="K1223" t="s">
        <v>1539</v>
      </c>
      <c r="L1223" t="s">
        <v>1539</v>
      </c>
      <c r="M1223" t="s">
        <v>1539</v>
      </c>
      <c r="O1223" t="s">
        <v>1539</v>
      </c>
      <c r="P1223" t="s">
        <v>1539</v>
      </c>
      <c r="R1223" t="s">
        <v>1539</v>
      </c>
      <c r="S1223" t="s">
        <v>1539</v>
      </c>
      <c r="T1223" t="s">
        <v>1539</v>
      </c>
      <c r="U1223" t="s">
        <v>1539</v>
      </c>
      <c r="V1223" t="s">
        <v>1539</v>
      </c>
    </row>
    <row r="1224" spans="1:22" x14ac:dyDescent="0.25">
      <c r="A1224" t="s">
        <v>878</v>
      </c>
      <c r="B1224" s="20" t="str">
        <f>VLOOKUP(A1224,'Planning Periods'!$E$2:$N$540,10,FALSE)</f>
        <v>12/31/2015 - 12/31/2023</v>
      </c>
      <c r="C1224" s="103">
        <v>2017</v>
      </c>
      <c r="D1224" s="103" t="str">
        <f t="shared" si="17"/>
        <v>Manteca 2017</v>
      </c>
      <c r="E1224" t="s">
        <v>1539</v>
      </c>
      <c r="F1224" t="s">
        <v>1539</v>
      </c>
      <c r="G1224" t="s">
        <v>1539</v>
      </c>
      <c r="H1224" t="s">
        <v>1539</v>
      </c>
      <c r="J1224" t="s">
        <v>1539</v>
      </c>
      <c r="K1224" t="s">
        <v>1539</v>
      </c>
      <c r="L1224" t="s">
        <v>1539</v>
      </c>
      <c r="M1224" t="s">
        <v>1539</v>
      </c>
      <c r="O1224" t="s">
        <v>1539</v>
      </c>
      <c r="P1224" t="s">
        <v>1539</v>
      </c>
      <c r="R1224" t="s">
        <v>1539</v>
      </c>
      <c r="S1224" t="s">
        <v>1539</v>
      </c>
      <c r="T1224" t="s">
        <v>1539</v>
      </c>
      <c r="U1224" t="s">
        <v>1539</v>
      </c>
      <c r="V1224" t="s">
        <v>1539</v>
      </c>
    </row>
    <row r="1225" spans="1:22" x14ac:dyDescent="0.25">
      <c r="A1225" t="s">
        <v>1147</v>
      </c>
      <c r="B1225" s="20" t="str">
        <f>VLOOKUP(A1225,'Planning Periods'!$E$2:$N$540,10,FALSE)</f>
        <v>12/31/2015 - 12/31/2023</v>
      </c>
      <c r="C1225" s="103">
        <v>2013</v>
      </c>
      <c r="D1225" s="103" t="str">
        <f t="shared" ref="D1225:D1290" si="18">CONCATENATE(A1225," ",C1225)</f>
        <v>Maricopa 2013</v>
      </c>
      <c r="E1225" t="s">
        <v>1539</v>
      </c>
      <c r="F1225" t="s">
        <v>1539</v>
      </c>
      <c r="G1225" t="s">
        <v>1539</v>
      </c>
      <c r="H1225" t="s">
        <v>1539</v>
      </c>
      <c r="J1225" t="s">
        <v>1539</v>
      </c>
      <c r="K1225" t="s">
        <v>1539</v>
      </c>
      <c r="L1225" t="s">
        <v>1539</v>
      </c>
      <c r="M1225" t="s">
        <v>1539</v>
      </c>
      <c r="O1225" t="s">
        <v>1539</v>
      </c>
      <c r="P1225" t="s">
        <v>1539</v>
      </c>
      <c r="R1225" t="s">
        <v>1539</v>
      </c>
      <c r="S1225" t="s">
        <v>1539</v>
      </c>
      <c r="T1225" t="s">
        <v>1539</v>
      </c>
      <c r="U1225" t="s">
        <v>1539</v>
      </c>
      <c r="V1225" t="s">
        <v>1539</v>
      </c>
    </row>
    <row r="1226" spans="1:22" x14ac:dyDescent="0.25">
      <c r="A1226" t="s">
        <v>1147</v>
      </c>
      <c r="B1226" s="20" t="str">
        <f>VLOOKUP(A1226,'Planning Periods'!$E$2:$N$540,10,FALSE)</f>
        <v>12/31/2015 - 12/31/2023</v>
      </c>
      <c r="C1226" s="103">
        <v>2014</v>
      </c>
      <c r="D1226" s="103" t="str">
        <f t="shared" si="18"/>
        <v>Maricopa 2014</v>
      </c>
      <c r="E1226" s="101" t="s">
        <v>1539</v>
      </c>
      <c r="F1226" s="101" t="s">
        <v>1539</v>
      </c>
      <c r="G1226" s="101" t="s">
        <v>1539</v>
      </c>
      <c r="H1226" s="101" t="s">
        <v>1539</v>
      </c>
      <c r="I1226" s="101">
        <v>0</v>
      </c>
      <c r="J1226" s="101" t="s">
        <v>1539</v>
      </c>
      <c r="K1226" s="101" t="s">
        <v>1539</v>
      </c>
      <c r="L1226" s="101" t="s">
        <v>1539</v>
      </c>
      <c r="M1226" s="101" t="s">
        <v>1539</v>
      </c>
      <c r="N1226" s="101">
        <v>0</v>
      </c>
      <c r="O1226" s="101" t="s">
        <v>1539</v>
      </c>
      <c r="P1226" s="101" t="s">
        <v>1539</v>
      </c>
      <c r="Q1226" s="101"/>
      <c r="R1226" s="101" t="s">
        <v>1539</v>
      </c>
      <c r="S1226" s="101" t="s">
        <v>1539</v>
      </c>
      <c r="T1226" s="101" t="s">
        <v>1539</v>
      </c>
      <c r="U1226" s="101" t="s">
        <v>1539</v>
      </c>
      <c r="V1226" s="101" t="s">
        <v>1539</v>
      </c>
    </row>
    <row r="1227" spans="1:22" x14ac:dyDescent="0.25">
      <c r="A1227" t="s">
        <v>1147</v>
      </c>
      <c r="B1227" s="20" t="str">
        <f>VLOOKUP(A1227,'Planning Periods'!$E$2:$N$540,10,FALSE)</f>
        <v>12/31/2015 - 12/31/2023</v>
      </c>
      <c r="C1227" s="103">
        <v>2015</v>
      </c>
      <c r="D1227" s="103" t="str">
        <f t="shared" si="18"/>
        <v>Maricopa 2015</v>
      </c>
      <c r="E1227" t="s">
        <v>1539</v>
      </c>
      <c r="F1227" t="s">
        <v>1539</v>
      </c>
      <c r="G1227" t="s">
        <v>1539</v>
      </c>
      <c r="H1227" t="s">
        <v>1539</v>
      </c>
      <c r="J1227" t="s">
        <v>1539</v>
      </c>
      <c r="K1227" t="s">
        <v>1539</v>
      </c>
      <c r="L1227" t="s">
        <v>1539</v>
      </c>
      <c r="M1227" t="s">
        <v>1539</v>
      </c>
      <c r="O1227" t="s">
        <v>1539</v>
      </c>
      <c r="P1227" t="s">
        <v>1539</v>
      </c>
      <c r="R1227" t="s">
        <v>1539</v>
      </c>
      <c r="S1227" t="s">
        <v>1539</v>
      </c>
      <c r="T1227" t="s">
        <v>1539</v>
      </c>
      <c r="U1227" t="s">
        <v>1539</v>
      </c>
      <c r="V1227" t="s">
        <v>1539</v>
      </c>
    </row>
    <row r="1228" spans="1:22" x14ac:dyDescent="0.25">
      <c r="A1228" t="s">
        <v>1147</v>
      </c>
      <c r="B1228" s="20" t="str">
        <f>VLOOKUP(A1228,'Planning Periods'!$E$2:$N$540,10,FALSE)</f>
        <v>12/31/2015 - 12/31/2023</v>
      </c>
      <c r="C1228" s="103">
        <v>2016</v>
      </c>
      <c r="D1228" s="103" t="str">
        <f t="shared" si="18"/>
        <v>Maricopa 2016</v>
      </c>
      <c r="E1228" t="s">
        <v>1539</v>
      </c>
      <c r="F1228" t="s">
        <v>1539</v>
      </c>
      <c r="G1228" t="s">
        <v>1539</v>
      </c>
      <c r="H1228" t="s">
        <v>1539</v>
      </c>
      <c r="J1228" t="s">
        <v>1539</v>
      </c>
      <c r="K1228" t="s">
        <v>1539</v>
      </c>
      <c r="L1228" t="s">
        <v>1539</v>
      </c>
      <c r="M1228" t="s">
        <v>1539</v>
      </c>
      <c r="O1228" t="s">
        <v>1539</v>
      </c>
      <c r="P1228" t="s">
        <v>1539</v>
      </c>
      <c r="R1228" t="s">
        <v>1539</v>
      </c>
      <c r="S1228" t="s">
        <v>1539</v>
      </c>
      <c r="T1228" t="s">
        <v>1539</v>
      </c>
      <c r="U1228" t="s">
        <v>1539</v>
      </c>
      <c r="V1228" t="s">
        <v>1539</v>
      </c>
    </row>
    <row r="1229" spans="1:22" x14ac:dyDescent="0.25">
      <c r="A1229" t="s">
        <v>1147</v>
      </c>
      <c r="B1229" s="20" t="str">
        <f>VLOOKUP(A1229,'Planning Periods'!$E$2:$N$540,10,FALSE)</f>
        <v>12/31/2015 - 12/31/2023</v>
      </c>
      <c r="C1229" s="103">
        <v>2017</v>
      </c>
      <c r="D1229" s="103" t="str">
        <f t="shared" si="18"/>
        <v>Maricopa 2017</v>
      </c>
      <c r="E1229" t="s">
        <v>1539</v>
      </c>
      <c r="F1229" t="s">
        <v>1539</v>
      </c>
      <c r="G1229" t="s">
        <v>1539</v>
      </c>
      <c r="H1229" t="s">
        <v>1539</v>
      </c>
      <c r="J1229" t="s">
        <v>1539</v>
      </c>
      <c r="K1229" t="s">
        <v>1539</v>
      </c>
      <c r="L1229" t="s">
        <v>1539</v>
      </c>
      <c r="M1229" t="s">
        <v>1539</v>
      </c>
      <c r="O1229" t="s">
        <v>1539</v>
      </c>
      <c r="P1229" t="s">
        <v>1539</v>
      </c>
      <c r="R1229" t="s">
        <v>1539</v>
      </c>
      <c r="S1229" t="s">
        <v>1539</v>
      </c>
      <c r="T1229" t="s">
        <v>1539</v>
      </c>
      <c r="U1229" t="s">
        <v>1539</v>
      </c>
      <c r="V1229" t="s">
        <v>1539</v>
      </c>
    </row>
    <row r="1230" spans="1:22" x14ac:dyDescent="0.25">
      <c r="A1230" s="104" t="s">
        <v>503</v>
      </c>
      <c r="B1230" s="20" t="str">
        <f>VLOOKUP(A1230,'Planning Periods'!$E$2:$N$540,10,FALSE)</f>
        <v>01/31/2015 - 01/31/2023</v>
      </c>
      <c r="C1230" s="103">
        <v>2014</v>
      </c>
      <c r="D1230" s="103" t="str">
        <f t="shared" si="18"/>
        <v>Marin County - Unincorporated 2014</v>
      </c>
      <c r="E1230" s="103">
        <v>55</v>
      </c>
      <c r="F1230" s="101">
        <v>1</v>
      </c>
      <c r="G1230" s="103">
        <v>0</v>
      </c>
      <c r="H1230" s="103">
        <v>1</v>
      </c>
      <c r="I1230" s="102"/>
      <c r="J1230" s="103">
        <v>32</v>
      </c>
      <c r="K1230" s="101">
        <v>3</v>
      </c>
      <c r="L1230" s="103">
        <v>0</v>
      </c>
      <c r="M1230" s="103">
        <v>3</v>
      </c>
      <c r="N1230" s="102"/>
      <c r="O1230" s="103">
        <v>37</v>
      </c>
      <c r="P1230" s="103">
        <v>10</v>
      </c>
      <c r="Q1230" s="102"/>
      <c r="R1230" s="103">
        <v>61</v>
      </c>
      <c r="S1230" s="103">
        <v>29</v>
      </c>
      <c r="T1230" s="102">
        <v>3</v>
      </c>
      <c r="U1230" s="103">
        <v>185</v>
      </c>
      <c r="V1230" s="103">
        <v>43</v>
      </c>
    </row>
    <row r="1231" spans="1:22" x14ac:dyDescent="0.25">
      <c r="A1231" s="104" t="s">
        <v>503</v>
      </c>
      <c r="B1231" s="20" t="str">
        <f>VLOOKUP(A1231,'Planning Periods'!$E$2:$N$540,10,FALSE)</f>
        <v>01/31/2015 - 01/31/2023</v>
      </c>
      <c r="C1231" s="103">
        <v>2015</v>
      </c>
      <c r="D1231" s="103" t="str">
        <f t="shared" si="18"/>
        <v>Marin County - Unincorporated 2015</v>
      </c>
      <c r="E1231" s="103">
        <v>55</v>
      </c>
      <c r="F1231" s="101">
        <v>7</v>
      </c>
      <c r="G1231" s="103">
        <v>6</v>
      </c>
      <c r="H1231" s="103">
        <v>1</v>
      </c>
      <c r="I1231" s="102"/>
      <c r="J1231" s="103">
        <v>32</v>
      </c>
      <c r="K1231" s="101">
        <v>6</v>
      </c>
      <c r="L1231" s="103">
        <v>3</v>
      </c>
      <c r="M1231" s="103">
        <v>3</v>
      </c>
      <c r="N1231" s="102"/>
      <c r="O1231" s="103">
        <v>37</v>
      </c>
      <c r="P1231" s="103">
        <v>3</v>
      </c>
      <c r="Q1231" s="102"/>
      <c r="R1231" s="103">
        <v>61</v>
      </c>
      <c r="S1231" s="103">
        <v>23</v>
      </c>
      <c r="T1231" s="102">
        <v>3</v>
      </c>
      <c r="U1231" s="103">
        <v>185</v>
      </c>
      <c r="V1231" s="103">
        <v>39</v>
      </c>
    </row>
    <row r="1232" spans="1:22" x14ac:dyDescent="0.25">
      <c r="A1232" s="104" t="s">
        <v>503</v>
      </c>
      <c r="B1232" s="20" t="str">
        <f>VLOOKUP(A1232,'Planning Periods'!$E$2:$N$540,10,FALSE)</f>
        <v>01/31/2015 - 01/31/2023</v>
      </c>
      <c r="C1232" s="103">
        <v>2016</v>
      </c>
      <c r="D1232" s="103" t="str">
        <f t="shared" si="18"/>
        <v>Marin County - Unincorporated 2016</v>
      </c>
      <c r="E1232" s="103">
        <v>55</v>
      </c>
      <c r="F1232" s="101">
        <v>2</v>
      </c>
      <c r="G1232" s="103">
        <v>1</v>
      </c>
      <c r="H1232" s="103">
        <v>1</v>
      </c>
      <c r="I1232" s="102"/>
      <c r="J1232" s="103">
        <v>32</v>
      </c>
      <c r="K1232" s="101">
        <v>5</v>
      </c>
      <c r="L1232" s="103">
        <v>2</v>
      </c>
      <c r="M1232" s="103">
        <v>3</v>
      </c>
      <c r="N1232" s="102"/>
      <c r="O1232" s="103">
        <v>37</v>
      </c>
      <c r="P1232" s="103">
        <v>2</v>
      </c>
      <c r="Q1232" s="102"/>
      <c r="R1232" s="103">
        <v>61</v>
      </c>
      <c r="S1232" s="103">
        <v>21</v>
      </c>
      <c r="T1232" s="102">
        <v>3</v>
      </c>
      <c r="U1232" s="103">
        <v>185</v>
      </c>
      <c r="V1232" s="103">
        <v>30</v>
      </c>
    </row>
    <row r="1233" spans="1:22" x14ac:dyDescent="0.25">
      <c r="A1233" s="104" t="s">
        <v>503</v>
      </c>
      <c r="B1233" s="20" t="str">
        <f>VLOOKUP(A1233,'Planning Periods'!$E$2:$N$540,10,FALSE)</f>
        <v>01/31/2015 - 01/31/2023</v>
      </c>
      <c r="C1233" s="103">
        <v>2017</v>
      </c>
      <c r="D1233" s="103" t="str">
        <f t="shared" si="18"/>
        <v>Marin County - Unincorporated 2017</v>
      </c>
      <c r="E1233" s="103">
        <v>55</v>
      </c>
      <c r="F1233" s="101">
        <v>1</v>
      </c>
      <c r="G1233" s="103">
        <v>0</v>
      </c>
      <c r="H1233" s="103">
        <v>1</v>
      </c>
      <c r="I1233" s="102"/>
      <c r="J1233" s="103">
        <v>32</v>
      </c>
      <c r="K1233" s="101">
        <v>5</v>
      </c>
      <c r="L1233" s="103">
        <v>2</v>
      </c>
      <c r="M1233" s="103">
        <v>3</v>
      </c>
      <c r="N1233" s="102"/>
      <c r="O1233" s="103">
        <v>37</v>
      </c>
      <c r="P1233" s="103">
        <v>1</v>
      </c>
      <c r="Q1233" s="102"/>
      <c r="R1233" s="103">
        <v>61</v>
      </c>
      <c r="S1233" s="103">
        <v>26</v>
      </c>
      <c r="T1233" s="102">
        <v>3</v>
      </c>
      <c r="U1233" s="103">
        <v>185</v>
      </c>
      <c r="V1233" s="103">
        <v>33</v>
      </c>
    </row>
    <row r="1234" spans="1:22" x14ac:dyDescent="0.25">
      <c r="A1234" s="104" t="s">
        <v>1013</v>
      </c>
      <c r="B1234" s="20" t="str">
        <f>VLOOKUP(A1234,'Planning Periods'!$E$2:$N$540,10,FALSE)</f>
        <v>12/31/2015 - 12/31/2023</v>
      </c>
      <c r="C1234" s="103">
        <v>2014</v>
      </c>
      <c r="D1234" s="103" t="str">
        <f t="shared" si="18"/>
        <v>Marina 2014</v>
      </c>
      <c r="E1234" s="103" t="s">
        <v>1539</v>
      </c>
      <c r="F1234" s="101" t="s">
        <v>1539</v>
      </c>
      <c r="G1234" s="103" t="s">
        <v>1539</v>
      </c>
      <c r="H1234" s="103" t="s">
        <v>1539</v>
      </c>
      <c r="I1234" s="102"/>
      <c r="J1234" s="103" t="s">
        <v>1539</v>
      </c>
      <c r="K1234" s="101" t="s">
        <v>1539</v>
      </c>
      <c r="L1234" s="103" t="s">
        <v>1539</v>
      </c>
      <c r="M1234" s="103" t="s">
        <v>1539</v>
      </c>
      <c r="N1234" s="102"/>
      <c r="O1234" s="103" t="s">
        <v>1539</v>
      </c>
      <c r="P1234" s="103" t="s">
        <v>1539</v>
      </c>
      <c r="Q1234" s="102"/>
      <c r="R1234" s="103" t="s">
        <v>1539</v>
      </c>
      <c r="S1234" s="103" t="s">
        <v>1539</v>
      </c>
      <c r="T1234" s="102" t="s">
        <v>1539</v>
      </c>
      <c r="U1234" s="103" t="s">
        <v>1539</v>
      </c>
      <c r="V1234" s="103" t="s">
        <v>1539</v>
      </c>
    </row>
    <row r="1235" spans="1:22" x14ac:dyDescent="0.25">
      <c r="A1235" s="104" t="s">
        <v>1013</v>
      </c>
      <c r="B1235" s="20" t="str">
        <f>VLOOKUP(A1235,'Planning Periods'!$E$2:$N$540,10,FALSE)</f>
        <v>12/31/2015 - 12/31/2023</v>
      </c>
      <c r="C1235" s="103">
        <v>2015</v>
      </c>
      <c r="D1235" s="103" t="str">
        <f t="shared" si="18"/>
        <v>Marina 2015</v>
      </c>
      <c r="E1235" s="103">
        <v>315</v>
      </c>
      <c r="F1235" s="101">
        <v>0</v>
      </c>
      <c r="G1235" s="103">
        <v>0</v>
      </c>
      <c r="H1235" s="103">
        <v>0</v>
      </c>
      <c r="I1235" s="102"/>
      <c r="J1235" s="103">
        <v>206</v>
      </c>
      <c r="K1235" s="101">
        <v>0</v>
      </c>
      <c r="L1235" s="103">
        <v>0</v>
      </c>
      <c r="M1235" s="103">
        <v>0</v>
      </c>
      <c r="N1235" s="102"/>
      <c r="O1235" s="103">
        <v>239</v>
      </c>
      <c r="P1235" s="103">
        <v>0</v>
      </c>
      <c r="Q1235" s="102"/>
      <c r="R1235" s="103">
        <v>548</v>
      </c>
      <c r="S1235" s="103">
        <v>61</v>
      </c>
      <c r="T1235" s="102">
        <v>0</v>
      </c>
      <c r="U1235" s="103">
        <v>1308</v>
      </c>
      <c r="V1235" s="103">
        <v>61</v>
      </c>
    </row>
    <row r="1236" spans="1:22" x14ac:dyDescent="0.25">
      <c r="A1236" s="104" t="s">
        <v>1013</v>
      </c>
      <c r="B1236" s="20" t="str">
        <f>VLOOKUP(A1236,'Planning Periods'!$E$2:$N$540,10,FALSE)</f>
        <v>12/31/2015 - 12/31/2023</v>
      </c>
      <c r="C1236" s="103">
        <v>2016</v>
      </c>
      <c r="D1236" s="103" t="str">
        <f t="shared" si="18"/>
        <v>Marina 2016</v>
      </c>
      <c r="E1236" s="103">
        <v>315</v>
      </c>
      <c r="F1236" s="101">
        <v>0</v>
      </c>
      <c r="G1236" s="103">
        <v>0</v>
      </c>
      <c r="H1236" s="103">
        <v>0</v>
      </c>
      <c r="I1236" s="102"/>
      <c r="J1236" s="103">
        <v>206</v>
      </c>
      <c r="K1236" s="101">
        <v>0</v>
      </c>
      <c r="L1236" s="103">
        <v>0</v>
      </c>
      <c r="M1236" s="103">
        <v>0</v>
      </c>
      <c r="N1236" s="102"/>
      <c r="O1236" s="103">
        <v>239</v>
      </c>
      <c r="P1236" s="103">
        <v>0</v>
      </c>
      <c r="Q1236" s="102"/>
      <c r="R1236" s="103">
        <v>548</v>
      </c>
      <c r="S1236" s="103">
        <v>74</v>
      </c>
      <c r="T1236" s="102">
        <v>0</v>
      </c>
      <c r="U1236" s="103">
        <v>1308</v>
      </c>
      <c r="V1236" s="103">
        <v>74</v>
      </c>
    </row>
    <row r="1237" spans="1:22" x14ac:dyDescent="0.25">
      <c r="A1237" s="104" t="s">
        <v>1013</v>
      </c>
      <c r="B1237" s="20" t="str">
        <f>VLOOKUP(A1237,'Planning Periods'!$E$2:$N$540,10,FALSE)</f>
        <v>12/31/2015 - 12/31/2023</v>
      </c>
      <c r="C1237" s="103">
        <v>2017</v>
      </c>
      <c r="D1237" s="103" t="str">
        <f t="shared" si="18"/>
        <v>Marina 2017</v>
      </c>
      <c r="E1237" s="103">
        <v>315</v>
      </c>
      <c r="F1237" s="101">
        <v>42</v>
      </c>
      <c r="G1237" s="103">
        <v>1</v>
      </c>
      <c r="H1237" s="103">
        <v>41</v>
      </c>
      <c r="I1237" s="102"/>
      <c r="J1237" s="103">
        <v>206</v>
      </c>
      <c r="K1237" s="101">
        <v>6</v>
      </c>
      <c r="L1237" s="103">
        <v>1</v>
      </c>
      <c r="M1237" s="103">
        <v>5</v>
      </c>
      <c r="N1237" s="102"/>
      <c r="O1237" s="103">
        <v>239</v>
      </c>
      <c r="P1237" s="103">
        <v>147</v>
      </c>
      <c r="Q1237" s="102"/>
      <c r="R1237" s="103">
        <v>548</v>
      </c>
      <c r="S1237" s="103">
        <v>22</v>
      </c>
      <c r="T1237" s="102">
        <v>5</v>
      </c>
      <c r="U1237" s="103">
        <v>1308</v>
      </c>
      <c r="V1237" s="103">
        <v>217</v>
      </c>
    </row>
    <row r="1238" spans="1:22" x14ac:dyDescent="0.25">
      <c r="A1238" s="104" t="s">
        <v>1337</v>
      </c>
      <c r="B1238" s="20" t="str">
        <f>VLOOKUP(A1238,'Planning Periods'!$E$2:$N$540,10,FALSE)</f>
        <v>06/30/2014 - 06/30/2019</v>
      </c>
      <c r="C1238" s="103">
        <v>2014</v>
      </c>
      <c r="D1238" s="103" t="str">
        <f t="shared" si="18"/>
        <v>Mariposa County - Unincorporated 2014</v>
      </c>
      <c r="E1238" s="103">
        <v>265</v>
      </c>
      <c r="F1238" s="101">
        <v>0</v>
      </c>
      <c r="G1238" s="103">
        <v>0</v>
      </c>
      <c r="H1238" s="103">
        <v>0</v>
      </c>
      <c r="I1238" s="102"/>
      <c r="J1238" s="103">
        <v>130</v>
      </c>
      <c r="K1238" s="101">
        <v>0</v>
      </c>
      <c r="L1238" s="103">
        <v>0</v>
      </c>
      <c r="M1238" s="103">
        <v>0</v>
      </c>
      <c r="N1238" s="102"/>
      <c r="O1238" s="103">
        <v>180</v>
      </c>
      <c r="P1238" s="103">
        <v>35</v>
      </c>
      <c r="Q1238" s="102"/>
      <c r="R1238" s="103">
        <v>420</v>
      </c>
      <c r="S1238" s="103">
        <v>14</v>
      </c>
      <c r="T1238" s="102">
        <v>0</v>
      </c>
      <c r="U1238" s="103">
        <v>995</v>
      </c>
      <c r="V1238" s="103">
        <v>49</v>
      </c>
    </row>
    <row r="1239" spans="1:22" x14ac:dyDescent="0.25">
      <c r="A1239" s="104" t="s">
        <v>1337</v>
      </c>
      <c r="B1239" s="20" t="str">
        <f>VLOOKUP(A1239,'Planning Periods'!$E$2:$N$540,10,FALSE)</f>
        <v>06/30/2014 - 06/30/2019</v>
      </c>
      <c r="C1239" s="103">
        <v>2015</v>
      </c>
      <c r="D1239" s="103" t="str">
        <f t="shared" si="18"/>
        <v>Mariposa County - Unincorporated 2015</v>
      </c>
      <c r="E1239" s="103">
        <v>265</v>
      </c>
      <c r="F1239" s="101">
        <v>0</v>
      </c>
      <c r="G1239" s="103">
        <v>0</v>
      </c>
      <c r="H1239" s="103">
        <v>0</v>
      </c>
      <c r="I1239" s="102"/>
      <c r="J1239" s="103">
        <v>130</v>
      </c>
      <c r="K1239" s="101">
        <v>0</v>
      </c>
      <c r="L1239" s="103">
        <v>0</v>
      </c>
      <c r="M1239" s="103">
        <v>0</v>
      </c>
      <c r="N1239" s="102"/>
      <c r="O1239" s="103">
        <v>180</v>
      </c>
      <c r="P1239" s="103">
        <v>44</v>
      </c>
      <c r="Q1239" s="102"/>
      <c r="R1239" s="103">
        <v>420</v>
      </c>
      <c r="S1239" s="103">
        <v>10</v>
      </c>
      <c r="T1239" s="102">
        <v>0</v>
      </c>
      <c r="U1239" s="103">
        <v>995</v>
      </c>
      <c r="V1239" s="103">
        <v>54</v>
      </c>
    </row>
    <row r="1240" spans="1:22" x14ac:dyDescent="0.25">
      <c r="A1240" s="104" t="s">
        <v>1337</v>
      </c>
      <c r="B1240" s="20" t="str">
        <f>VLOOKUP(A1240,'Planning Periods'!$E$2:$N$540,10,FALSE)</f>
        <v>06/30/2014 - 06/30/2019</v>
      </c>
      <c r="C1240" s="103">
        <v>2016</v>
      </c>
      <c r="D1240" s="103" t="str">
        <f t="shared" si="18"/>
        <v>Mariposa County - Unincorporated 2016</v>
      </c>
      <c r="E1240" s="103">
        <v>265</v>
      </c>
      <c r="F1240" s="101">
        <v>0</v>
      </c>
      <c r="G1240" s="103">
        <v>0</v>
      </c>
      <c r="H1240" s="103">
        <v>0</v>
      </c>
      <c r="I1240" s="102"/>
      <c r="J1240" s="103">
        <v>130</v>
      </c>
      <c r="K1240" s="101">
        <v>0</v>
      </c>
      <c r="L1240" s="103">
        <v>0</v>
      </c>
      <c r="M1240" s="103">
        <v>0</v>
      </c>
      <c r="N1240" s="102"/>
      <c r="O1240" s="103">
        <v>180</v>
      </c>
      <c r="P1240" s="103">
        <v>19</v>
      </c>
      <c r="Q1240" s="102"/>
      <c r="R1240" s="103">
        <v>420</v>
      </c>
      <c r="S1240" s="103">
        <v>28</v>
      </c>
      <c r="T1240" s="102">
        <v>0</v>
      </c>
      <c r="U1240" s="103">
        <v>995</v>
      </c>
      <c r="V1240" s="103">
        <v>47</v>
      </c>
    </row>
    <row r="1241" spans="1:22" x14ac:dyDescent="0.25">
      <c r="A1241" s="104" t="s">
        <v>1337</v>
      </c>
      <c r="B1241" s="20" t="str">
        <f>VLOOKUP(A1241,'Planning Periods'!$E$2:$N$540,10,FALSE)</f>
        <v>06/30/2014 - 06/30/2019</v>
      </c>
      <c r="C1241" s="103">
        <v>2017</v>
      </c>
      <c r="D1241" s="103" t="str">
        <f t="shared" si="18"/>
        <v>Mariposa County - Unincorporated 2017</v>
      </c>
      <c r="E1241" s="103">
        <v>265</v>
      </c>
      <c r="F1241" s="101">
        <v>0</v>
      </c>
      <c r="G1241" s="103">
        <v>0</v>
      </c>
      <c r="H1241" s="103">
        <v>0</v>
      </c>
      <c r="I1241" s="102"/>
      <c r="J1241" s="103">
        <v>130</v>
      </c>
      <c r="K1241" s="101">
        <v>0</v>
      </c>
      <c r="L1241" s="103">
        <v>0</v>
      </c>
      <c r="M1241" s="103">
        <v>0</v>
      </c>
      <c r="N1241" s="102"/>
      <c r="O1241" s="103">
        <v>180</v>
      </c>
      <c r="P1241" s="103">
        <v>28</v>
      </c>
      <c r="Q1241" s="102"/>
      <c r="R1241" s="103">
        <v>420</v>
      </c>
      <c r="S1241" s="103">
        <v>9</v>
      </c>
      <c r="T1241" s="102">
        <v>0</v>
      </c>
      <c r="U1241" s="103">
        <v>995</v>
      </c>
      <c r="V1241" s="103">
        <v>37</v>
      </c>
    </row>
    <row r="1242" spans="1:22" x14ac:dyDescent="0.25">
      <c r="A1242" s="104" t="s">
        <v>1203</v>
      </c>
      <c r="B1242" s="20" t="str">
        <f>VLOOKUP(A1242,'Planning Periods'!$E$2:$N$540,10,FALSE)</f>
        <v>01/31/2015 - 01/31/2023</v>
      </c>
      <c r="C1242" s="103">
        <v>2014</v>
      </c>
      <c r="D1242" s="103" t="str">
        <f t="shared" si="18"/>
        <v>Martinez 2014</v>
      </c>
      <c r="E1242" s="103" t="s">
        <v>1539</v>
      </c>
      <c r="F1242" s="101" t="s">
        <v>1539</v>
      </c>
      <c r="G1242" s="103" t="s">
        <v>1539</v>
      </c>
      <c r="H1242" s="103" t="s">
        <v>1539</v>
      </c>
      <c r="I1242" s="102"/>
      <c r="J1242" s="103" t="s">
        <v>1539</v>
      </c>
      <c r="K1242" s="101" t="s">
        <v>1539</v>
      </c>
      <c r="L1242" s="103" t="s">
        <v>1539</v>
      </c>
      <c r="M1242" s="103" t="s">
        <v>1539</v>
      </c>
      <c r="N1242" s="102"/>
      <c r="O1242" s="103" t="s">
        <v>1539</v>
      </c>
      <c r="P1242" s="103" t="s">
        <v>1539</v>
      </c>
      <c r="Q1242" s="102"/>
      <c r="R1242" s="103" t="s">
        <v>1539</v>
      </c>
      <c r="S1242" s="103" t="s">
        <v>1539</v>
      </c>
      <c r="T1242" s="102" t="s">
        <v>1539</v>
      </c>
      <c r="U1242" s="103" t="s">
        <v>1539</v>
      </c>
      <c r="V1242" s="103" t="s">
        <v>1539</v>
      </c>
    </row>
    <row r="1243" spans="1:22" x14ac:dyDescent="0.25">
      <c r="A1243" s="104" t="s">
        <v>1203</v>
      </c>
      <c r="B1243" s="20" t="str">
        <f>VLOOKUP(A1243,'Planning Periods'!$E$2:$N$540,10,FALSE)</f>
        <v>01/31/2015 - 01/31/2023</v>
      </c>
      <c r="C1243" s="103">
        <v>2015</v>
      </c>
      <c r="D1243" s="103" t="str">
        <f t="shared" si="18"/>
        <v>Martinez 2015</v>
      </c>
      <c r="E1243" s="103" t="s">
        <v>1539</v>
      </c>
      <c r="F1243" s="101" t="s">
        <v>1539</v>
      </c>
      <c r="G1243" s="103" t="s">
        <v>1539</v>
      </c>
      <c r="H1243" s="103" t="s">
        <v>1539</v>
      </c>
      <c r="I1243" s="102"/>
      <c r="J1243" s="103" t="s">
        <v>1539</v>
      </c>
      <c r="K1243" s="101" t="s">
        <v>1539</v>
      </c>
      <c r="L1243" s="103" t="s">
        <v>1539</v>
      </c>
      <c r="M1243" s="103" t="s">
        <v>1539</v>
      </c>
      <c r="N1243" s="102"/>
      <c r="O1243" s="103" t="s">
        <v>1539</v>
      </c>
      <c r="P1243" s="103" t="s">
        <v>1539</v>
      </c>
      <c r="Q1243" s="102"/>
      <c r="R1243" s="103" t="s">
        <v>1539</v>
      </c>
      <c r="S1243" s="103" t="s">
        <v>1539</v>
      </c>
      <c r="T1243" s="102" t="s">
        <v>1539</v>
      </c>
      <c r="U1243" s="103" t="s">
        <v>1539</v>
      </c>
      <c r="V1243" s="103" t="s">
        <v>1539</v>
      </c>
    </row>
    <row r="1244" spans="1:22" x14ac:dyDescent="0.25">
      <c r="A1244" s="104" t="s">
        <v>1203</v>
      </c>
      <c r="B1244" s="20" t="str">
        <f>VLOOKUP(A1244,'Planning Periods'!$E$2:$N$540,10,FALSE)</f>
        <v>01/31/2015 - 01/31/2023</v>
      </c>
      <c r="C1244" s="103">
        <v>2016</v>
      </c>
      <c r="D1244" s="103" t="str">
        <f t="shared" si="18"/>
        <v>Martinez 2016</v>
      </c>
      <c r="E1244" s="103">
        <v>124</v>
      </c>
      <c r="F1244" s="101">
        <v>0</v>
      </c>
      <c r="G1244" s="103">
        <v>0</v>
      </c>
      <c r="H1244" s="103">
        <v>0</v>
      </c>
      <c r="I1244" s="102"/>
      <c r="J1244" s="103">
        <v>72</v>
      </c>
      <c r="K1244" s="101">
        <v>0</v>
      </c>
      <c r="L1244" s="103">
        <v>0</v>
      </c>
      <c r="M1244" s="103">
        <v>0</v>
      </c>
      <c r="N1244" s="102"/>
      <c r="O1244" s="103">
        <v>78</v>
      </c>
      <c r="P1244" s="103">
        <v>1</v>
      </c>
      <c r="Q1244" s="102"/>
      <c r="R1244" s="103">
        <v>195</v>
      </c>
      <c r="S1244" s="103">
        <v>40</v>
      </c>
      <c r="T1244" s="102">
        <v>0</v>
      </c>
      <c r="U1244" s="103">
        <v>469</v>
      </c>
      <c r="V1244" s="103">
        <v>41</v>
      </c>
    </row>
    <row r="1245" spans="1:22" x14ac:dyDescent="0.25">
      <c r="A1245" s="104" t="s">
        <v>1203</v>
      </c>
      <c r="B1245" s="20" t="str">
        <f>VLOOKUP(A1245,'Planning Periods'!$E$2:$N$540,10,FALSE)</f>
        <v>01/31/2015 - 01/31/2023</v>
      </c>
      <c r="C1245" s="103">
        <v>2017</v>
      </c>
      <c r="D1245" s="103" t="str">
        <f t="shared" si="18"/>
        <v>Martinez 2017</v>
      </c>
      <c r="E1245" s="103">
        <v>124</v>
      </c>
      <c r="F1245" s="101">
        <v>0</v>
      </c>
      <c r="G1245" s="103">
        <v>0</v>
      </c>
      <c r="H1245" s="103">
        <v>0</v>
      </c>
      <c r="I1245" s="102"/>
      <c r="J1245" s="103">
        <v>72</v>
      </c>
      <c r="K1245" s="101">
        <v>0</v>
      </c>
      <c r="L1245" s="103">
        <v>0</v>
      </c>
      <c r="M1245" s="103">
        <v>0</v>
      </c>
      <c r="N1245" s="102"/>
      <c r="O1245" s="103">
        <v>78</v>
      </c>
      <c r="P1245" s="103">
        <v>0</v>
      </c>
      <c r="Q1245" s="102"/>
      <c r="R1245" s="103">
        <v>195</v>
      </c>
      <c r="S1245" s="103">
        <v>4</v>
      </c>
      <c r="T1245" s="102">
        <v>0</v>
      </c>
      <c r="U1245" s="103">
        <v>469</v>
      </c>
      <c r="V1245" s="103">
        <v>4</v>
      </c>
    </row>
    <row r="1246" spans="1:22" x14ac:dyDescent="0.25">
      <c r="A1246" t="s">
        <v>751</v>
      </c>
      <c r="B1246" s="20" t="str">
        <f>VLOOKUP(A1246,'Planning Periods'!$E$2:$N$540,10,FALSE)</f>
        <v>10/31/2013 - 10/31/2021</v>
      </c>
      <c r="C1246" s="103">
        <v>2013</v>
      </c>
      <c r="D1246" s="103" t="str">
        <f t="shared" si="18"/>
        <v>Marysville 2013</v>
      </c>
      <c r="E1246" s="103" t="s">
        <v>1539</v>
      </c>
      <c r="F1246" s="101" t="s">
        <v>1539</v>
      </c>
      <c r="G1246" s="103" t="s">
        <v>1539</v>
      </c>
      <c r="H1246" s="103" t="s">
        <v>1539</v>
      </c>
      <c r="I1246" s="102"/>
      <c r="J1246" s="103" t="s">
        <v>1539</v>
      </c>
      <c r="K1246" s="101" t="s">
        <v>1539</v>
      </c>
      <c r="L1246" s="103" t="s">
        <v>1539</v>
      </c>
      <c r="M1246" s="103" t="s">
        <v>1539</v>
      </c>
      <c r="N1246" s="102"/>
      <c r="O1246" s="103" t="s">
        <v>1539</v>
      </c>
      <c r="P1246" s="103" t="s">
        <v>1539</v>
      </c>
      <c r="Q1246" s="102"/>
      <c r="R1246" s="103" t="s">
        <v>1539</v>
      </c>
      <c r="S1246" s="103" t="s">
        <v>1539</v>
      </c>
      <c r="T1246" s="102" t="s">
        <v>1539</v>
      </c>
      <c r="U1246" s="103" t="s">
        <v>1539</v>
      </c>
      <c r="V1246" s="103" t="s">
        <v>1539</v>
      </c>
    </row>
    <row r="1247" spans="1:22" x14ac:dyDescent="0.25">
      <c r="A1247" t="s">
        <v>751</v>
      </c>
      <c r="B1247" s="20" t="str">
        <f>VLOOKUP(A1247,'Planning Periods'!$E$2:$N$540,10,FALSE)</f>
        <v>10/31/2013 - 10/31/2021</v>
      </c>
      <c r="C1247" s="103">
        <v>2014</v>
      </c>
      <c r="D1247" s="103" t="str">
        <f t="shared" si="18"/>
        <v>Marysville 2014</v>
      </c>
      <c r="E1247" s="101" t="s">
        <v>1539</v>
      </c>
      <c r="F1247" s="101" t="s">
        <v>1539</v>
      </c>
      <c r="G1247" s="101" t="s">
        <v>1539</v>
      </c>
      <c r="H1247" s="101" t="s">
        <v>1539</v>
      </c>
      <c r="I1247" s="101">
        <v>0</v>
      </c>
      <c r="J1247" s="101" t="s">
        <v>1539</v>
      </c>
      <c r="K1247" s="101" t="s">
        <v>1539</v>
      </c>
      <c r="L1247" s="101" t="s">
        <v>1539</v>
      </c>
      <c r="M1247" s="101" t="s">
        <v>1539</v>
      </c>
      <c r="N1247" s="101">
        <v>0</v>
      </c>
      <c r="O1247" s="101" t="s">
        <v>1539</v>
      </c>
      <c r="P1247" s="101" t="s">
        <v>1539</v>
      </c>
      <c r="Q1247" s="101"/>
      <c r="R1247" s="101" t="s">
        <v>1539</v>
      </c>
      <c r="S1247" s="101" t="s">
        <v>1539</v>
      </c>
      <c r="T1247" s="101" t="s">
        <v>1539</v>
      </c>
      <c r="U1247" s="101" t="s">
        <v>1539</v>
      </c>
      <c r="V1247" s="101" t="s">
        <v>1539</v>
      </c>
    </row>
    <row r="1248" spans="1:22" x14ac:dyDescent="0.25">
      <c r="A1248" t="s">
        <v>751</v>
      </c>
      <c r="B1248" s="20" t="str">
        <f>VLOOKUP(A1248,'Planning Periods'!$E$2:$N$540,10,FALSE)</f>
        <v>10/31/2013 - 10/31/2021</v>
      </c>
      <c r="C1248" s="103">
        <v>2015</v>
      </c>
      <c r="D1248" s="103" t="str">
        <f t="shared" si="18"/>
        <v>Marysville 2015</v>
      </c>
      <c r="E1248" t="s">
        <v>1539</v>
      </c>
      <c r="F1248" t="s">
        <v>1539</v>
      </c>
      <c r="G1248" t="s">
        <v>1539</v>
      </c>
      <c r="H1248" t="s">
        <v>1539</v>
      </c>
      <c r="J1248" t="s">
        <v>1539</v>
      </c>
      <c r="K1248" t="s">
        <v>1539</v>
      </c>
      <c r="L1248" t="s">
        <v>1539</v>
      </c>
      <c r="M1248" t="s">
        <v>1539</v>
      </c>
      <c r="O1248" t="s">
        <v>1539</v>
      </c>
      <c r="P1248" t="s">
        <v>1539</v>
      </c>
      <c r="R1248" t="s">
        <v>1539</v>
      </c>
      <c r="S1248" t="s">
        <v>1539</v>
      </c>
      <c r="T1248" t="s">
        <v>1539</v>
      </c>
      <c r="U1248" t="s">
        <v>1539</v>
      </c>
      <c r="V1248" t="s">
        <v>1539</v>
      </c>
    </row>
    <row r="1249" spans="1:22" x14ac:dyDescent="0.25">
      <c r="A1249" t="s">
        <v>751</v>
      </c>
      <c r="B1249" s="20" t="str">
        <f>VLOOKUP(A1249,'Planning Periods'!$E$2:$N$540,10,FALSE)</f>
        <v>10/31/2013 - 10/31/2021</v>
      </c>
      <c r="C1249" s="103">
        <v>2016</v>
      </c>
      <c r="D1249" s="103" t="str">
        <f t="shared" si="18"/>
        <v>Marysville 2016</v>
      </c>
      <c r="E1249" t="s">
        <v>1539</v>
      </c>
      <c r="F1249" t="s">
        <v>1539</v>
      </c>
      <c r="G1249" t="s">
        <v>1539</v>
      </c>
      <c r="H1249" t="s">
        <v>1539</v>
      </c>
      <c r="J1249" t="s">
        <v>1539</v>
      </c>
      <c r="K1249" t="s">
        <v>1539</v>
      </c>
      <c r="L1249" t="s">
        <v>1539</v>
      </c>
      <c r="M1249" t="s">
        <v>1539</v>
      </c>
      <c r="O1249" t="s">
        <v>1539</v>
      </c>
      <c r="P1249" t="s">
        <v>1539</v>
      </c>
      <c r="R1249" t="s">
        <v>1539</v>
      </c>
      <c r="S1249" t="s">
        <v>1539</v>
      </c>
      <c r="T1249" t="s">
        <v>1539</v>
      </c>
      <c r="U1249" t="s">
        <v>1539</v>
      </c>
      <c r="V1249" t="s">
        <v>1539</v>
      </c>
    </row>
    <row r="1250" spans="1:22" x14ac:dyDescent="0.25">
      <c r="A1250" t="s">
        <v>751</v>
      </c>
      <c r="B1250" s="20" t="str">
        <f>VLOOKUP(A1250,'Planning Periods'!$E$2:$N$540,10,FALSE)</f>
        <v>10/31/2013 - 10/31/2021</v>
      </c>
      <c r="C1250" s="103">
        <v>2017</v>
      </c>
      <c r="D1250" s="103"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25">
      <c r="A1251" t="s">
        <v>1078</v>
      </c>
      <c r="B1251" s="20"/>
      <c r="C1251" s="103">
        <v>2013</v>
      </c>
      <c r="D1251" s="103" t="str">
        <f t="shared" si="18"/>
        <v>Maywood 2013</v>
      </c>
      <c r="E1251" t="s">
        <v>1539</v>
      </c>
      <c r="F1251" t="s">
        <v>1539</v>
      </c>
      <c r="G1251" t="s">
        <v>1539</v>
      </c>
      <c r="H1251" t="s">
        <v>1539</v>
      </c>
      <c r="J1251" t="s">
        <v>1539</v>
      </c>
      <c r="K1251" t="s">
        <v>1539</v>
      </c>
      <c r="L1251" t="s">
        <v>1539</v>
      </c>
      <c r="M1251" t="s">
        <v>1539</v>
      </c>
      <c r="O1251" t="s">
        <v>1539</v>
      </c>
      <c r="P1251" t="s">
        <v>1539</v>
      </c>
      <c r="R1251" t="s">
        <v>1539</v>
      </c>
      <c r="S1251" t="s">
        <v>1539</v>
      </c>
      <c r="T1251" t="s">
        <v>1539</v>
      </c>
      <c r="U1251" t="s">
        <v>1539</v>
      </c>
      <c r="V1251" t="s">
        <v>1539</v>
      </c>
    </row>
    <row r="1252" spans="1:22" x14ac:dyDescent="0.25">
      <c r="A1252" t="s">
        <v>1078</v>
      </c>
      <c r="B1252" s="20" t="str">
        <f>VLOOKUP(A1252,'Planning Periods'!$E$2:$N$540,10,FALSE)</f>
        <v>10/15/2013 - 10/15/2021</v>
      </c>
      <c r="C1252" s="103">
        <v>2014</v>
      </c>
      <c r="D1252" s="103" t="str">
        <f t="shared" si="18"/>
        <v>Maywood 2014</v>
      </c>
      <c r="E1252" s="101" t="s">
        <v>1539</v>
      </c>
      <c r="F1252" s="101" t="s">
        <v>1539</v>
      </c>
      <c r="G1252" s="101" t="s">
        <v>1539</v>
      </c>
      <c r="H1252" s="101" t="s">
        <v>1539</v>
      </c>
      <c r="I1252" s="101">
        <v>0</v>
      </c>
      <c r="J1252" s="101" t="s">
        <v>1539</v>
      </c>
      <c r="K1252" s="101" t="s">
        <v>1539</v>
      </c>
      <c r="L1252" s="101" t="s">
        <v>1539</v>
      </c>
      <c r="M1252" s="101" t="s">
        <v>1539</v>
      </c>
      <c r="N1252" s="101">
        <v>0</v>
      </c>
      <c r="O1252" s="101" t="s">
        <v>1539</v>
      </c>
      <c r="P1252" s="101" t="s">
        <v>1539</v>
      </c>
      <c r="Q1252" s="101"/>
      <c r="R1252" s="101" t="s">
        <v>1539</v>
      </c>
      <c r="S1252" s="101" t="s">
        <v>1539</v>
      </c>
      <c r="T1252" s="101" t="s">
        <v>1539</v>
      </c>
      <c r="U1252" s="101" t="s">
        <v>1539</v>
      </c>
      <c r="V1252" s="101" t="s">
        <v>1539</v>
      </c>
    </row>
    <row r="1253" spans="1:22" x14ac:dyDescent="0.25">
      <c r="A1253" t="s">
        <v>1078</v>
      </c>
      <c r="B1253" s="20" t="str">
        <f>VLOOKUP(A1253,'Planning Periods'!$E$2:$N$540,10,FALSE)</f>
        <v>10/15/2013 - 10/15/2021</v>
      </c>
      <c r="C1253" s="103">
        <v>2015</v>
      </c>
      <c r="D1253" s="103" t="str">
        <f t="shared" si="18"/>
        <v>Maywood 2015</v>
      </c>
      <c r="E1253" t="s">
        <v>1539</v>
      </c>
      <c r="F1253" t="s">
        <v>1539</v>
      </c>
      <c r="G1253" t="s">
        <v>1539</v>
      </c>
      <c r="H1253" t="s">
        <v>1539</v>
      </c>
      <c r="J1253" t="s">
        <v>1539</v>
      </c>
      <c r="K1253" t="s">
        <v>1539</v>
      </c>
      <c r="L1253" t="s">
        <v>1539</v>
      </c>
      <c r="M1253" t="s">
        <v>1539</v>
      </c>
      <c r="O1253" t="s">
        <v>1539</v>
      </c>
      <c r="P1253" t="s">
        <v>1539</v>
      </c>
      <c r="R1253" t="s">
        <v>1539</v>
      </c>
      <c r="S1253" t="s">
        <v>1539</v>
      </c>
      <c r="T1253" t="s">
        <v>1539</v>
      </c>
      <c r="U1253" t="s">
        <v>1539</v>
      </c>
      <c r="V1253" t="s">
        <v>1539</v>
      </c>
    </row>
    <row r="1254" spans="1:22" x14ac:dyDescent="0.25">
      <c r="A1254" t="s">
        <v>1078</v>
      </c>
      <c r="B1254" s="20" t="str">
        <f>VLOOKUP(A1254,'Planning Periods'!$E$2:$N$540,10,FALSE)</f>
        <v>10/15/2013 - 10/15/2021</v>
      </c>
      <c r="C1254" s="103">
        <v>2016</v>
      </c>
      <c r="D1254" s="103" t="str">
        <f t="shared" si="18"/>
        <v>Maywood 2016</v>
      </c>
      <c r="E1254" t="s">
        <v>1539</v>
      </c>
      <c r="F1254" t="s">
        <v>1539</v>
      </c>
      <c r="G1254" t="s">
        <v>1539</v>
      </c>
      <c r="H1254" t="s">
        <v>1539</v>
      </c>
      <c r="J1254" t="s">
        <v>1539</v>
      </c>
      <c r="K1254" t="s">
        <v>1539</v>
      </c>
      <c r="L1254" t="s">
        <v>1539</v>
      </c>
      <c r="M1254" t="s">
        <v>1539</v>
      </c>
      <c r="O1254" t="s">
        <v>1539</v>
      </c>
      <c r="P1254" t="s">
        <v>1539</v>
      </c>
      <c r="R1254" t="s">
        <v>1539</v>
      </c>
      <c r="S1254" t="s">
        <v>1539</v>
      </c>
      <c r="T1254" t="s">
        <v>1539</v>
      </c>
      <c r="U1254" t="s">
        <v>1539</v>
      </c>
      <c r="V1254" t="s">
        <v>1539</v>
      </c>
    </row>
    <row r="1255" spans="1:22" x14ac:dyDescent="0.25">
      <c r="A1255" t="s">
        <v>1078</v>
      </c>
      <c r="B1255" s="20" t="str">
        <f>VLOOKUP(A1255,'Planning Periods'!$E$2:$N$540,10,FALSE)</f>
        <v>10/15/2013 - 10/15/2021</v>
      </c>
      <c r="C1255" s="103">
        <v>2017</v>
      </c>
      <c r="D1255" s="103" t="str">
        <f t="shared" si="18"/>
        <v>Maywood 2017</v>
      </c>
      <c r="E1255" t="s">
        <v>1539</v>
      </c>
      <c r="F1255" t="s">
        <v>1539</v>
      </c>
      <c r="G1255" t="s">
        <v>1539</v>
      </c>
      <c r="H1255" t="s">
        <v>1539</v>
      </c>
      <c r="J1255" t="s">
        <v>1539</v>
      </c>
      <c r="K1255" t="s">
        <v>1539</v>
      </c>
      <c r="L1255" t="s">
        <v>1539</v>
      </c>
      <c r="M1255" t="s">
        <v>1539</v>
      </c>
      <c r="O1255" t="s">
        <v>1539</v>
      </c>
      <c r="P1255" t="s">
        <v>1539</v>
      </c>
      <c r="R1255" t="s">
        <v>1539</v>
      </c>
      <c r="S1255" t="s">
        <v>1539</v>
      </c>
      <c r="T1255" t="s">
        <v>1539</v>
      </c>
      <c r="U1255" t="s">
        <v>1539</v>
      </c>
      <c r="V1255" t="s">
        <v>1539</v>
      </c>
    </row>
    <row r="1256" spans="1:22" x14ac:dyDescent="0.25">
      <c r="A1256" s="104" t="s">
        <v>1314</v>
      </c>
      <c r="B1256" s="20" t="str">
        <f>VLOOKUP(A1256,'Planning Periods'!$E$2:$N$540,10,FALSE)</f>
        <v>12/31/2015 - 12/31/2023</v>
      </c>
      <c r="C1256" s="103">
        <v>2013</v>
      </c>
      <c r="D1256" s="103" t="str">
        <f t="shared" si="18"/>
        <v>Mcfarland 2013</v>
      </c>
      <c r="E1256" t="s">
        <v>1539</v>
      </c>
      <c r="F1256" t="s">
        <v>1539</v>
      </c>
      <c r="G1256" t="s">
        <v>1539</v>
      </c>
      <c r="H1256" t="s">
        <v>1539</v>
      </c>
      <c r="J1256" t="s">
        <v>1539</v>
      </c>
      <c r="K1256" t="s">
        <v>1539</v>
      </c>
      <c r="L1256" t="s">
        <v>1539</v>
      </c>
      <c r="M1256" t="s">
        <v>1539</v>
      </c>
      <c r="O1256" t="s">
        <v>1539</v>
      </c>
      <c r="P1256" t="s">
        <v>1539</v>
      </c>
      <c r="R1256" t="s">
        <v>1539</v>
      </c>
      <c r="S1256" t="s">
        <v>1539</v>
      </c>
      <c r="T1256" t="s">
        <v>1539</v>
      </c>
      <c r="U1256" t="s">
        <v>1539</v>
      </c>
      <c r="V1256" t="s">
        <v>1539</v>
      </c>
    </row>
    <row r="1257" spans="1:22" x14ac:dyDescent="0.25">
      <c r="A1257" s="104" t="s">
        <v>1314</v>
      </c>
      <c r="B1257" s="20" t="str">
        <f>VLOOKUP(A1257,'Planning Periods'!$E$2:$N$540,10,FALSE)</f>
        <v>12/31/2015 - 12/31/2023</v>
      </c>
      <c r="C1257" s="103">
        <v>2014</v>
      </c>
      <c r="D1257" s="103" t="str">
        <f t="shared" si="18"/>
        <v>Mcfarland 2014</v>
      </c>
      <c r="E1257" t="s">
        <v>1539</v>
      </c>
      <c r="F1257" t="s">
        <v>1539</v>
      </c>
      <c r="G1257" t="s">
        <v>1539</v>
      </c>
      <c r="H1257" t="s">
        <v>1539</v>
      </c>
      <c r="J1257" t="s">
        <v>1539</v>
      </c>
      <c r="K1257" t="s">
        <v>1539</v>
      </c>
      <c r="L1257" t="s">
        <v>1539</v>
      </c>
      <c r="M1257" t="s">
        <v>1539</v>
      </c>
      <c r="O1257" t="s">
        <v>1539</v>
      </c>
      <c r="P1257" t="s">
        <v>1539</v>
      </c>
      <c r="R1257" t="s">
        <v>1539</v>
      </c>
      <c r="S1257" t="s">
        <v>1539</v>
      </c>
      <c r="T1257" t="s">
        <v>1539</v>
      </c>
      <c r="U1257" t="s">
        <v>1539</v>
      </c>
      <c r="V1257" t="s">
        <v>1539</v>
      </c>
    </row>
    <row r="1258" spans="1:22" x14ac:dyDescent="0.25">
      <c r="A1258" s="104" t="s">
        <v>1314</v>
      </c>
      <c r="B1258" s="20" t="str">
        <f>VLOOKUP(A1258,'Planning Periods'!$E$2:$N$540,10,FALSE)</f>
        <v>12/31/2015 - 12/31/2023</v>
      </c>
      <c r="C1258" s="103">
        <v>2015</v>
      </c>
      <c r="D1258" s="103" t="str">
        <f t="shared" si="18"/>
        <v>Mcfarland 2015</v>
      </c>
      <c r="E1258" s="103" t="s">
        <v>1539</v>
      </c>
      <c r="F1258" s="101" t="s">
        <v>1539</v>
      </c>
      <c r="G1258" s="103" t="s">
        <v>1539</v>
      </c>
      <c r="H1258" s="103" t="s">
        <v>1539</v>
      </c>
      <c r="I1258" s="102"/>
      <c r="J1258" s="103" t="s">
        <v>1539</v>
      </c>
      <c r="K1258" s="101" t="s">
        <v>1539</v>
      </c>
      <c r="L1258" s="103" t="s">
        <v>1539</v>
      </c>
      <c r="M1258" s="103" t="s">
        <v>1539</v>
      </c>
      <c r="N1258" s="102"/>
      <c r="O1258" s="103" t="s">
        <v>1539</v>
      </c>
      <c r="P1258" s="103" t="s">
        <v>1539</v>
      </c>
      <c r="Q1258" s="102"/>
      <c r="R1258" s="103" t="s">
        <v>1539</v>
      </c>
      <c r="S1258" s="103" t="s">
        <v>1539</v>
      </c>
      <c r="T1258" s="102" t="s">
        <v>1539</v>
      </c>
      <c r="U1258" s="103" t="s">
        <v>1539</v>
      </c>
      <c r="V1258" s="103" t="s">
        <v>1539</v>
      </c>
    </row>
    <row r="1259" spans="1:22" x14ac:dyDescent="0.25">
      <c r="A1259" s="104" t="s">
        <v>1314</v>
      </c>
      <c r="B1259" s="20" t="str">
        <f>VLOOKUP(A1259,'Planning Periods'!$E$2:$N$540,10,FALSE)</f>
        <v>12/31/2015 - 12/31/2023</v>
      </c>
      <c r="C1259" s="103">
        <v>2016</v>
      </c>
      <c r="D1259" s="103" t="str">
        <f t="shared" si="18"/>
        <v>Mcfarland 2016</v>
      </c>
      <c r="E1259" s="103">
        <v>93</v>
      </c>
      <c r="F1259" s="101">
        <v>6</v>
      </c>
      <c r="G1259" s="103">
        <v>0</v>
      </c>
      <c r="H1259" s="103">
        <v>6</v>
      </c>
      <c r="I1259" s="102"/>
      <c r="J1259" s="103">
        <v>73</v>
      </c>
      <c r="K1259" s="101">
        <v>6</v>
      </c>
      <c r="L1259" s="103">
        <v>0</v>
      </c>
      <c r="M1259" s="103">
        <v>6</v>
      </c>
      <c r="N1259" s="102"/>
      <c r="O1259" s="103">
        <v>66</v>
      </c>
      <c r="P1259" s="103">
        <v>7</v>
      </c>
      <c r="Q1259" s="102"/>
      <c r="R1259" s="103">
        <v>79</v>
      </c>
      <c r="S1259" s="103">
        <v>0</v>
      </c>
      <c r="T1259" s="102">
        <v>6</v>
      </c>
      <c r="U1259" s="103">
        <v>311</v>
      </c>
      <c r="V1259" s="103">
        <v>19</v>
      </c>
    </row>
    <row r="1260" spans="1:22" x14ac:dyDescent="0.25">
      <c r="A1260" s="104" t="s">
        <v>1314</v>
      </c>
      <c r="B1260" s="20" t="str">
        <f>VLOOKUP(A1260,'Planning Periods'!$E$2:$N$540,10,FALSE)</f>
        <v>12/31/2015 - 12/31/2023</v>
      </c>
      <c r="C1260" s="103">
        <v>2017</v>
      </c>
      <c r="D1260" s="103" t="str">
        <f t="shared" si="18"/>
        <v>Mcfarland 2017</v>
      </c>
      <c r="E1260" s="103">
        <v>93</v>
      </c>
      <c r="F1260" s="101">
        <v>0</v>
      </c>
      <c r="G1260" s="103">
        <v>0</v>
      </c>
      <c r="H1260" s="103">
        <v>0</v>
      </c>
      <c r="I1260" s="102"/>
      <c r="J1260" s="103">
        <v>73</v>
      </c>
      <c r="K1260" s="101">
        <v>0</v>
      </c>
      <c r="L1260" s="103">
        <v>0</v>
      </c>
      <c r="M1260" s="103">
        <v>0</v>
      </c>
      <c r="N1260" s="102"/>
      <c r="O1260" s="103">
        <v>66</v>
      </c>
      <c r="P1260" s="103">
        <v>25</v>
      </c>
      <c r="Q1260" s="102"/>
      <c r="R1260" s="103">
        <v>79</v>
      </c>
      <c r="S1260" s="103">
        <v>0</v>
      </c>
      <c r="T1260" s="102">
        <v>0</v>
      </c>
      <c r="U1260" s="103">
        <v>311</v>
      </c>
      <c r="V1260" s="103">
        <v>25</v>
      </c>
    </row>
    <row r="1261" spans="1:22" x14ac:dyDescent="0.25">
      <c r="A1261" s="104" t="s">
        <v>493</v>
      </c>
      <c r="B1261" s="20" t="str">
        <f>VLOOKUP(A1261,'Planning Periods'!$E$2:$N$540,10,FALSE)</f>
        <v>06/30/2014 - 06/30/2019</v>
      </c>
      <c r="C1261" s="103">
        <v>2014</v>
      </c>
      <c r="D1261" s="103" t="str">
        <f t="shared" si="18"/>
        <v>Mendocino County - Unincorporated 2014</v>
      </c>
      <c r="E1261" s="103" t="s">
        <v>1539</v>
      </c>
      <c r="F1261" s="101" t="s">
        <v>1539</v>
      </c>
      <c r="G1261" s="103" t="s">
        <v>1539</v>
      </c>
      <c r="H1261" s="103" t="s">
        <v>1539</v>
      </c>
      <c r="I1261" s="102"/>
      <c r="J1261" s="103" t="s">
        <v>1539</v>
      </c>
      <c r="K1261" s="101" t="s">
        <v>1539</v>
      </c>
      <c r="L1261" s="103" t="s">
        <v>1539</v>
      </c>
      <c r="M1261" s="103" t="s">
        <v>1539</v>
      </c>
      <c r="N1261" s="102"/>
      <c r="O1261" s="103" t="s">
        <v>1539</v>
      </c>
      <c r="P1261" s="103" t="s">
        <v>1539</v>
      </c>
      <c r="Q1261" s="102"/>
      <c r="R1261" s="103" t="s">
        <v>1539</v>
      </c>
      <c r="S1261" s="103" t="s">
        <v>1539</v>
      </c>
      <c r="T1261" s="102" t="s">
        <v>1539</v>
      </c>
      <c r="U1261" s="103" t="s">
        <v>1539</v>
      </c>
      <c r="V1261" s="103" t="s">
        <v>1539</v>
      </c>
    </row>
    <row r="1262" spans="1:22" x14ac:dyDescent="0.25">
      <c r="A1262" s="104" t="s">
        <v>493</v>
      </c>
      <c r="B1262" s="20" t="str">
        <f>VLOOKUP(A1262,'Planning Periods'!$E$2:$N$540,10,FALSE)</f>
        <v>06/30/2014 - 06/30/2019</v>
      </c>
      <c r="C1262" s="103">
        <v>2015</v>
      </c>
      <c r="D1262" s="103" t="str">
        <f t="shared" si="18"/>
        <v>Mendocino County - Unincorporated 2015</v>
      </c>
      <c r="E1262" s="103">
        <v>40</v>
      </c>
      <c r="F1262" s="101">
        <v>0</v>
      </c>
      <c r="G1262" s="103">
        <v>0</v>
      </c>
      <c r="H1262" s="103">
        <v>0</v>
      </c>
      <c r="I1262" s="102"/>
      <c r="J1262" s="103">
        <v>27</v>
      </c>
      <c r="K1262" s="101">
        <v>0</v>
      </c>
      <c r="L1262" s="103">
        <v>0</v>
      </c>
      <c r="M1262" s="103">
        <v>0</v>
      </c>
      <c r="N1262" s="102"/>
      <c r="O1262" s="103">
        <v>27</v>
      </c>
      <c r="P1262" s="103">
        <v>56</v>
      </c>
      <c r="Q1262" s="102"/>
      <c r="R1262" s="103">
        <v>74</v>
      </c>
      <c r="S1262" s="103">
        <v>52</v>
      </c>
      <c r="T1262" s="102">
        <v>0</v>
      </c>
      <c r="U1262" s="103">
        <v>168</v>
      </c>
      <c r="V1262" s="103">
        <v>108</v>
      </c>
    </row>
    <row r="1263" spans="1:22" x14ac:dyDescent="0.25">
      <c r="A1263" s="104" t="s">
        <v>493</v>
      </c>
      <c r="B1263" s="20" t="str">
        <f>VLOOKUP(A1263,'Planning Periods'!$E$2:$N$540,10,FALSE)</f>
        <v>06/30/2014 - 06/30/2019</v>
      </c>
      <c r="C1263" s="103">
        <v>2016</v>
      </c>
      <c r="D1263" s="103" t="str">
        <f t="shared" si="18"/>
        <v>Mendocino County - Unincorporated 2016</v>
      </c>
      <c r="E1263" s="103" t="s">
        <v>1539</v>
      </c>
      <c r="F1263" s="101" t="s">
        <v>1539</v>
      </c>
      <c r="G1263" s="103" t="s">
        <v>1539</v>
      </c>
      <c r="H1263" s="103" t="s">
        <v>1539</v>
      </c>
      <c r="I1263" s="102"/>
      <c r="J1263" s="103" t="s">
        <v>1539</v>
      </c>
      <c r="K1263" s="101" t="s">
        <v>1539</v>
      </c>
      <c r="L1263" s="103" t="s">
        <v>1539</v>
      </c>
      <c r="M1263" s="103" t="s">
        <v>1539</v>
      </c>
      <c r="N1263" s="102"/>
      <c r="O1263" s="103" t="s">
        <v>1539</v>
      </c>
      <c r="P1263" s="103" t="s">
        <v>1539</v>
      </c>
      <c r="Q1263" s="102"/>
      <c r="R1263" s="103" t="s">
        <v>1539</v>
      </c>
      <c r="S1263" s="103" t="s">
        <v>1539</v>
      </c>
      <c r="T1263" s="102" t="s">
        <v>1539</v>
      </c>
      <c r="U1263" s="103" t="s">
        <v>1539</v>
      </c>
      <c r="V1263" s="103" t="s">
        <v>1539</v>
      </c>
    </row>
    <row r="1264" spans="1:22" x14ac:dyDescent="0.25">
      <c r="A1264" s="104" t="s">
        <v>493</v>
      </c>
      <c r="B1264" s="20" t="str">
        <f>VLOOKUP(A1264,'Planning Periods'!$E$2:$N$540,10,FALSE)</f>
        <v>06/30/2014 - 06/30/2019</v>
      </c>
      <c r="C1264" s="103">
        <v>2017</v>
      </c>
      <c r="D1264" s="103" t="str">
        <f t="shared" si="18"/>
        <v>Mendocino County - Unincorporated 2017</v>
      </c>
      <c r="E1264" s="103" t="s">
        <v>1539</v>
      </c>
      <c r="F1264" s="101" t="s">
        <v>1539</v>
      </c>
      <c r="G1264" s="103" t="s">
        <v>1539</v>
      </c>
      <c r="H1264" s="103" t="s">
        <v>1539</v>
      </c>
      <c r="I1264" s="102"/>
      <c r="J1264" s="103" t="s">
        <v>1539</v>
      </c>
      <c r="K1264" s="101" t="s">
        <v>1539</v>
      </c>
      <c r="L1264" s="103" t="s">
        <v>1539</v>
      </c>
      <c r="M1264" s="103" t="s">
        <v>1539</v>
      </c>
      <c r="N1264" s="102"/>
      <c r="O1264" s="103" t="s">
        <v>1539</v>
      </c>
      <c r="P1264" s="103" t="s">
        <v>1539</v>
      </c>
      <c r="Q1264" s="102"/>
      <c r="R1264" s="103" t="s">
        <v>1539</v>
      </c>
      <c r="S1264" s="103" t="s">
        <v>1539</v>
      </c>
      <c r="T1264" s="102" t="s">
        <v>1539</v>
      </c>
      <c r="U1264" s="103" t="s">
        <v>1539</v>
      </c>
      <c r="V1264" s="103" t="s">
        <v>1539</v>
      </c>
    </row>
    <row r="1265" spans="1:22" x14ac:dyDescent="0.25">
      <c r="A1265" t="s">
        <v>1179</v>
      </c>
      <c r="B1265" s="20" t="str">
        <f>VLOOKUP(A1265,'Planning Periods'!$E$2:$N$540,10,FALSE)</f>
        <v>12/31/2015 - 12/31/2023</v>
      </c>
      <c r="C1265" s="103">
        <v>2013</v>
      </c>
      <c r="D1265" s="103" t="str">
        <f t="shared" si="18"/>
        <v>Mendota 2013</v>
      </c>
      <c r="E1265" s="103" t="s">
        <v>1539</v>
      </c>
      <c r="F1265" s="101" t="s">
        <v>1539</v>
      </c>
      <c r="G1265" s="103" t="s">
        <v>1539</v>
      </c>
      <c r="H1265" s="103" t="s">
        <v>1539</v>
      </c>
      <c r="I1265" s="102"/>
      <c r="J1265" s="103" t="s">
        <v>1539</v>
      </c>
      <c r="K1265" s="101" t="s">
        <v>1539</v>
      </c>
      <c r="L1265" s="103" t="s">
        <v>1539</v>
      </c>
      <c r="M1265" s="103" t="s">
        <v>1539</v>
      </c>
      <c r="N1265" s="102"/>
      <c r="O1265" s="103" t="s">
        <v>1539</v>
      </c>
      <c r="P1265" s="103" t="s">
        <v>1539</v>
      </c>
      <c r="Q1265" s="102"/>
      <c r="R1265" s="103" t="s">
        <v>1539</v>
      </c>
      <c r="S1265" s="103" t="s">
        <v>1539</v>
      </c>
      <c r="T1265" s="102" t="s">
        <v>1539</v>
      </c>
      <c r="U1265" s="103" t="s">
        <v>1539</v>
      </c>
      <c r="V1265" s="103" t="s">
        <v>1539</v>
      </c>
    </row>
    <row r="1266" spans="1:22" x14ac:dyDescent="0.25">
      <c r="A1266" t="s">
        <v>1179</v>
      </c>
      <c r="B1266" s="20" t="str">
        <f>VLOOKUP(A1266,'Planning Periods'!$E$2:$N$540,10,FALSE)</f>
        <v>12/31/2015 - 12/31/2023</v>
      </c>
      <c r="C1266" s="103">
        <v>2014</v>
      </c>
      <c r="D1266" s="103" t="str">
        <f t="shared" si="18"/>
        <v>Mendota 2014</v>
      </c>
      <c r="E1266" s="101" t="s">
        <v>1539</v>
      </c>
      <c r="F1266" s="101" t="s">
        <v>1539</v>
      </c>
      <c r="G1266" s="101" t="s">
        <v>1539</v>
      </c>
      <c r="H1266" s="101" t="s">
        <v>1539</v>
      </c>
      <c r="I1266" s="101">
        <v>0</v>
      </c>
      <c r="J1266" s="101" t="s">
        <v>1539</v>
      </c>
      <c r="K1266" s="101" t="s">
        <v>1539</v>
      </c>
      <c r="L1266" s="101" t="s">
        <v>1539</v>
      </c>
      <c r="M1266" s="101" t="s">
        <v>1539</v>
      </c>
      <c r="N1266" s="101">
        <v>0</v>
      </c>
      <c r="O1266" s="101" t="s">
        <v>1539</v>
      </c>
      <c r="P1266" s="101" t="s">
        <v>1539</v>
      </c>
      <c r="Q1266" s="101"/>
      <c r="R1266" s="101" t="s">
        <v>1539</v>
      </c>
      <c r="S1266" s="101" t="s">
        <v>1539</v>
      </c>
      <c r="T1266" s="101" t="s">
        <v>1539</v>
      </c>
      <c r="U1266" s="101" t="s">
        <v>1539</v>
      </c>
      <c r="V1266" s="101" t="s">
        <v>1539</v>
      </c>
    </row>
    <row r="1267" spans="1:22" x14ac:dyDescent="0.25">
      <c r="A1267" t="s">
        <v>1179</v>
      </c>
      <c r="B1267" s="20" t="str">
        <f>VLOOKUP(A1267,'Planning Periods'!$E$2:$N$540,10,FALSE)</f>
        <v>12/31/2015 - 12/31/2023</v>
      </c>
      <c r="C1267" s="103">
        <v>2015</v>
      </c>
      <c r="D1267" s="103" t="str">
        <f t="shared" si="18"/>
        <v>Mendota 2015</v>
      </c>
      <c r="E1267" t="s">
        <v>1539</v>
      </c>
      <c r="F1267" t="s">
        <v>1539</v>
      </c>
      <c r="G1267" t="s">
        <v>1539</v>
      </c>
      <c r="H1267" t="s">
        <v>1539</v>
      </c>
      <c r="J1267" t="s">
        <v>1539</v>
      </c>
      <c r="K1267" t="s">
        <v>1539</v>
      </c>
      <c r="L1267" t="s">
        <v>1539</v>
      </c>
      <c r="M1267" t="s">
        <v>1539</v>
      </c>
      <c r="O1267" t="s">
        <v>1539</v>
      </c>
      <c r="P1267" t="s">
        <v>1539</v>
      </c>
      <c r="R1267" t="s">
        <v>1539</v>
      </c>
      <c r="S1267" t="s">
        <v>1539</v>
      </c>
      <c r="T1267" t="s">
        <v>1539</v>
      </c>
      <c r="U1267" t="s">
        <v>1539</v>
      </c>
      <c r="V1267" t="s">
        <v>1539</v>
      </c>
    </row>
    <row r="1268" spans="1:22" x14ac:dyDescent="0.25">
      <c r="A1268" t="s">
        <v>1179</v>
      </c>
      <c r="B1268" s="20" t="str">
        <f>VLOOKUP(A1268,'Planning Periods'!$E$2:$N$540,10,FALSE)</f>
        <v>12/31/2015 - 12/31/2023</v>
      </c>
      <c r="C1268" s="103">
        <v>2016</v>
      </c>
      <c r="D1268" s="103" t="str">
        <f t="shared" si="18"/>
        <v>Mendota 2016</v>
      </c>
      <c r="E1268" t="s">
        <v>1539</v>
      </c>
      <c r="F1268" t="s">
        <v>1539</v>
      </c>
      <c r="G1268" t="s">
        <v>1539</v>
      </c>
      <c r="H1268" t="s">
        <v>1539</v>
      </c>
      <c r="J1268" t="s">
        <v>1539</v>
      </c>
      <c r="K1268" t="s">
        <v>1539</v>
      </c>
      <c r="L1268" t="s">
        <v>1539</v>
      </c>
      <c r="M1268" t="s">
        <v>1539</v>
      </c>
      <c r="O1268" t="s">
        <v>1539</v>
      </c>
      <c r="P1268" t="s">
        <v>1539</v>
      </c>
      <c r="R1268" t="s">
        <v>1539</v>
      </c>
      <c r="S1268" t="s">
        <v>1539</v>
      </c>
      <c r="T1268" t="s">
        <v>1539</v>
      </c>
      <c r="U1268" t="s">
        <v>1539</v>
      </c>
      <c r="V1268" t="s">
        <v>1539</v>
      </c>
    </row>
    <row r="1269" spans="1:22" x14ac:dyDescent="0.25">
      <c r="A1269" t="s">
        <v>1179</v>
      </c>
      <c r="B1269" s="20" t="str">
        <f>VLOOKUP(A1269,'Planning Periods'!$E$2:$N$540,10,FALSE)</f>
        <v>12/31/2015 - 12/31/2023</v>
      </c>
      <c r="C1269" s="103">
        <v>2017</v>
      </c>
      <c r="D1269" s="103" t="str">
        <f t="shared" si="18"/>
        <v>Mendota 2017</v>
      </c>
      <c r="E1269" t="s">
        <v>1539</v>
      </c>
      <c r="F1269" t="s">
        <v>1539</v>
      </c>
      <c r="G1269" t="s">
        <v>1539</v>
      </c>
      <c r="H1269" t="s">
        <v>1539</v>
      </c>
      <c r="J1269" t="s">
        <v>1539</v>
      </c>
      <c r="K1269" t="s">
        <v>1539</v>
      </c>
      <c r="L1269" t="s">
        <v>1539</v>
      </c>
      <c r="M1269" t="s">
        <v>1539</v>
      </c>
      <c r="O1269" t="s">
        <v>1539</v>
      </c>
      <c r="P1269" t="s">
        <v>1539</v>
      </c>
      <c r="R1269" t="s">
        <v>1539</v>
      </c>
      <c r="S1269" t="s">
        <v>1539</v>
      </c>
      <c r="T1269" t="s">
        <v>1539</v>
      </c>
      <c r="U1269" t="s">
        <v>1539</v>
      </c>
      <c r="V1269" t="s">
        <v>1539</v>
      </c>
    </row>
    <row r="1270" spans="1:22" x14ac:dyDescent="0.25">
      <c r="A1270" s="104" t="s">
        <v>943</v>
      </c>
      <c r="B1270" s="20"/>
      <c r="C1270" s="103">
        <v>2013</v>
      </c>
      <c r="D1270" s="103" t="str">
        <f t="shared" si="18"/>
        <v>Menifee 2013</v>
      </c>
      <c r="E1270" t="s">
        <v>1539</v>
      </c>
      <c r="F1270" t="s">
        <v>1539</v>
      </c>
      <c r="G1270" t="s">
        <v>1539</v>
      </c>
      <c r="H1270" t="s">
        <v>1539</v>
      </c>
      <c r="J1270" t="s">
        <v>1539</v>
      </c>
      <c r="K1270" t="s">
        <v>1539</v>
      </c>
      <c r="L1270" t="s">
        <v>1539</v>
      </c>
      <c r="M1270" t="s">
        <v>1539</v>
      </c>
      <c r="O1270" t="s">
        <v>1539</v>
      </c>
      <c r="P1270" t="s">
        <v>1539</v>
      </c>
      <c r="R1270" t="s">
        <v>1539</v>
      </c>
      <c r="S1270" t="s">
        <v>1539</v>
      </c>
      <c r="T1270" t="s">
        <v>1539</v>
      </c>
      <c r="U1270" t="s">
        <v>1539</v>
      </c>
      <c r="V1270" t="s">
        <v>1539</v>
      </c>
    </row>
    <row r="1271" spans="1:22" x14ac:dyDescent="0.25">
      <c r="A1271" s="104" t="s">
        <v>943</v>
      </c>
      <c r="B1271" s="20" t="str">
        <f>VLOOKUP(A1271,'Planning Periods'!$E$2:$N$540,10,FALSE)</f>
        <v>10/15/2013 - 10/15/2021</v>
      </c>
      <c r="C1271" s="103">
        <v>2014</v>
      </c>
      <c r="D1271" s="103" t="str">
        <f t="shared" si="18"/>
        <v>Menifee 2014</v>
      </c>
      <c r="E1271" s="103">
        <v>1488</v>
      </c>
      <c r="F1271" s="101">
        <v>1</v>
      </c>
      <c r="G1271" s="103">
        <v>0</v>
      </c>
      <c r="H1271" s="103">
        <v>1</v>
      </c>
      <c r="I1271" s="102"/>
      <c r="J1271" s="103">
        <v>1007</v>
      </c>
      <c r="K1271" s="101">
        <v>1</v>
      </c>
      <c r="L1271" s="103">
        <v>0</v>
      </c>
      <c r="M1271" s="103">
        <v>1</v>
      </c>
      <c r="N1271" s="102"/>
      <c r="O1271" s="103">
        <v>1140</v>
      </c>
      <c r="P1271" s="103">
        <v>158</v>
      </c>
      <c r="Q1271" s="102"/>
      <c r="R1271" s="103">
        <v>2610</v>
      </c>
      <c r="S1271" s="103">
        <v>181</v>
      </c>
      <c r="T1271" s="102">
        <v>1</v>
      </c>
      <c r="U1271" s="103">
        <v>6245</v>
      </c>
      <c r="V1271" s="103">
        <v>341</v>
      </c>
    </row>
    <row r="1272" spans="1:22" x14ac:dyDescent="0.25">
      <c r="A1272" s="104" t="s">
        <v>943</v>
      </c>
      <c r="B1272" s="20" t="str">
        <f>VLOOKUP(A1272,'Planning Periods'!$E$2:$N$540,10,FALSE)</f>
        <v>10/15/2013 - 10/15/2021</v>
      </c>
      <c r="C1272" s="103">
        <v>2015</v>
      </c>
      <c r="D1272" s="103" t="str">
        <f t="shared" si="18"/>
        <v>Menifee 2015</v>
      </c>
      <c r="E1272" s="103">
        <v>1488</v>
      </c>
      <c r="F1272" s="101">
        <v>4</v>
      </c>
      <c r="G1272" s="103">
        <v>0</v>
      </c>
      <c r="H1272" s="103">
        <v>4</v>
      </c>
      <c r="I1272" s="102"/>
      <c r="J1272" s="103">
        <v>1007</v>
      </c>
      <c r="K1272" s="101">
        <v>0</v>
      </c>
      <c r="L1272" s="103">
        <v>0</v>
      </c>
      <c r="M1272" s="103">
        <v>0</v>
      </c>
      <c r="N1272" s="102"/>
      <c r="O1272" s="103">
        <v>1140</v>
      </c>
      <c r="P1272" s="103">
        <v>193</v>
      </c>
      <c r="Q1272" s="102"/>
      <c r="R1272" s="103">
        <v>2610</v>
      </c>
      <c r="S1272" s="103">
        <v>215</v>
      </c>
      <c r="T1272" s="102">
        <v>0</v>
      </c>
      <c r="U1272" s="103">
        <v>6245</v>
      </c>
      <c r="V1272" s="103">
        <v>412</v>
      </c>
    </row>
    <row r="1273" spans="1:22" x14ac:dyDescent="0.25">
      <c r="A1273" s="104" t="s">
        <v>943</v>
      </c>
      <c r="B1273" s="20" t="str">
        <f>VLOOKUP(A1273,'Planning Periods'!$E$2:$N$540,10,FALSE)</f>
        <v>10/15/2013 - 10/15/2021</v>
      </c>
      <c r="C1273" s="103">
        <v>2016</v>
      </c>
      <c r="D1273" s="103" t="str">
        <f t="shared" si="18"/>
        <v>Menifee 2016</v>
      </c>
      <c r="E1273" s="103">
        <v>1488</v>
      </c>
      <c r="F1273" s="101">
        <v>3</v>
      </c>
      <c r="G1273" s="103">
        <v>0</v>
      </c>
      <c r="H1273" s="103">
        <v>3</v>
      </c>
      <c r="I1273" s="102"/>
      <c r="J1273" s="103">
        <v>1007</v>
      </c>
      <c r="K1273" s="101">
        <v>2</v>
      </c>
      <c r="L1273" s="103">
        <v>0</v>
      </c>
      <c r="M1273" s="103">
        <v>2</v>
      </c>
      <c r="N1273" s="102"/>
      <c r="O1273" s="103">
        <v>1140</v>
      </c>
      <c r="P1273" s="103">
        <v>184</v>
      </c>
      <c r="Q1273" s="102"/>
      <c r="R1273" s="103">
        <v>2610</v>
      </c>
      <c r="S1273" s="103">
        <v>349</v>
      </c>
      <c r="T1273" s="102">
        <v>2</v>
      </c>
      <c r="U1273" s="103">
        <v>6245</v>
      </c>
      <c r="V1273" s="103">
        <v>538</v>
      </c>
    </row>
    <row r="1274" spans="1:22" x14ac:dyDescent="0.25">
      <c r="A1274" s="104" t="s">
        <v>943</v>
      </c>
      <c r="B1274" s="20" t="str">
        <f>VLOOKUP(A1274,'Planning Periods'!$E$2:$N$540,10,FALSE)</f>
        <v>10/15/2013 - 10/15/2021</v>
      </c>
      <c r="C1274" s="103">
        <v>2017</v>
      </c>
      <c r="D1274" s="103" t="str">
        <f t="shared" si="18"/>
        <v>Menifee 2017</v>
      </c>
      <c r="E1274" s="103">
        <v>1488</v>
      </c>
      <c r="F1274" s="101">
        <v>3</v>
      </c>
      <c r="G1274" s="103">
        <v>0</v>
      </c>
      <c r="H1274" s="103">
        <v>3</v>
      </c>
      <c r="I1274" s="102"/>
      <c r="J1274" s="103">
        <v>1007</v>
      </c>
      <c r="K1274" s="101">
        <v>9</v>
      </c>
      <c r="L1274" s="103">
        <v>0</v>
      </c>
      <c r="M1274" s="103">
        <v>9</v>
      </c>
      <c r="N1274" s="102"/>
      <c r="O1274" s="103">
        <v>1140</v>
      </c>
      <c r="P1274" s="103">
        <v>168</v>
      </c>
      <c r="Q1274" s="102"/>
      <c r="R1274" s="103">
        <v>2610</v>
      </c>
      <c r="S1274" s="103">
        <v>514</v>
      </c>
      <c r="T1274" s="102">
        <v>9</v>
      </c>
      <c r="U1274" s="103">
        <v>6245</v>
      </c>
      <c r="V1274" s="103">
        <v>694</v>
      </c>
    </row>
    <row r="1275" spans="1:22" x14ac:dyDescent="0.25">
      <c r="A1275" s="104" t="s">
        <v>858</v>
      </c>
      <c r="B1275" s="20" t="str">
        <f>VLOOKUP(A1275,'Planning Periods'!$E$2:$N$540,10,FALSE)</f>
        <v>01/31/2015 - 01/31/2023</v>
      </c>
      <c r="C1275" s="103">
        <v>2014</v>
      </c>
      <c r="D1275" s="103" t="str">
        <f t="shared" si="18"/>
        <v>Menlo Park 2014</v>
      </c>
      <c r="E1275" s="103" t="s">
        <v>1539</v>
      </c>
      <c r="F1275" s="101" t="s">
        <v>1539</v>
      </c>
      <c r="G1275" s="103" t="s">
        <v>1539</v>
      </c>
      <c r="H1275" s="103" t="s">
        <v>1539</v>
      </c>
      <c r="I1275" s="102"/>
      <c r="J1275" s="103" t="s">
        <v>1539</v>
      </c>
      <c r="K1275" s="101" t="s">
        <v>1539</v>
      </c>
      <c r="L1275" s="103" t="s">
        <v>1539</v>
      </c>
      <c r="M1275" s="103" t="s">
        <v>1539</v>
      </c>
      <c r="N1275" s="102"/>
      <c r="O1275" s="103" t="s">
        <v>1539</v>
      </c>
      <c r="P1275" s="103" t="s">
        <v>1539</v>
      </c>
      <c r="Q1275" s="102"/>
      <c r="R1275" s="103" t="s">
        <v>1539</v>
      </c>
      <c r="S1275" s="103" t="s">
        <v>1539</v>
      </c>
      <c r="T1275" s="102" t="s">
        <v>1539</v>
      </c>
      <c r="U1275" s="103" t="s">
        <v>1539</v>
      </c>
      <c r="V1275" s="103" t="s">
        <v>1539</v>
      </c>
    </row>
    <row r="1276" spans="1:22" x14ac:dyDescent="0.25">
      <c r="A1276" s="104" t="s">
        <v>858</v>
      </c>
      <c r="B1276" s="20" t="str">
        <f>VLOOKUP(A1276,'Planning Periods'!$E$2:$N$540,10,FALSE)</f>
        <v>01/31/2015 - 01/31/2023</v>
      </c>
      <c r="C1276" s="103">
        <v>2015</v>
      </c>
      <c r="D1276" s="103" t="str">
        <f t="shared" si="18"/>
        <v>Menlo Park 2015</v>
      </c>
      <c r="E1276" s="103">
        <v>233</v>
      </c>
      <c r="F1276" s="101">
        <v>85</v>
      </c>
      <c r="G1276" s="103">
        <v>84</v>
      </c>
      <c r="H1276" s="103">
        <v>1</v>
      </c>
      <c r="I1276" s="102"/>
      <c r="J1276" s="103">
        <v>129</v>
      </c>
      <c r="K1276" s="101">
        <v>22</v>
      </c>
      <c r="L1276" s="103">
        <v>20</v>
      </c>
      <c r="M1276" s="103">
        <v>2</v>
      </c>
      <c r="N1276" s="102"/>
      <c r="O1276" s="103">
        <v>143</v>
      </c>
      <c r="P1276" s="103">
        <v>0</v>
      </c>
      <c r="Q1276" s="102"/>
      <c r="R1276" s="103">
        <v>150</v>
      </c>
      <c r="S1276" s="103">
        <v>712</v>
      </c>
      <c r="T1276" s="102">
        <v>2</v>
      </c>
      <c r="U1276" s="103">
        <v>655</v>
      </c>
      <c r="V1276" s="103">
        <v>819</v>
      </c>
    </row>
    <row r="1277" spans="1:22" x14ac:dyDescent="0.25">
      <c r="A1277" s="104" t="s">
        <v>858</v>
      </c>
      <c r="B1277" s="20" t="str">
        <f>VLOOKUP(A1277,'Planning Periods'!$E$2:$N$540,10,FALSE)</f>
        <v>01/31/2015 - 01/31/2023</v>
      </c>
      <c r="C1277" s="103">
        <v>2016</v>
      </c>
      <c r="D1277" s="103" t="str">
        <f t="shared" si="18"/>
        <v>Menlo Park 2016</v>
      </c>
      <c r="E1277" s="103">
        <v>233</v>
      </c>
      <c r="F1277" s="101">
        <v>45</v>
      </c>
      <c r="G1277" s="103">
        <v>42</v>
      </c>
      <c r="H1277" s="103">
        <v>3</v>
      </c>
      <c r="I1277" s="102"/>
      <c r="J1277" s="103">
        <v>129</v>
      </c>
      <c r="K1277" s="101">
        <v>4</v>
      </c>
      <c r="L1277" s="103">
        <v>0</v>
      </c>
      <c r="M1277" s="103">
        <v>4</v>
      </c>
      <c r="N1277" s="102"/>
      <c r="O1277" s="103">
        <v>143</v>
      </c>
      <c r="P1277" s="103">
        <v>0</v>
      </c>
      <c r="Q1277" s="102"/>
      <c r="R1277" s="103">
        <v>150</v>
      </c>
      <c r="S1277" s="103">
        <v>17</v>
      </c>
      <c r="T1277" s="102">
        <v>4</v>
      </c>
      <c r="U1277" s="103">
        <v>655</v>
      </c>
      <c r="V1277" s="103">
        <v>66</v>
      </c>
    </row>
    <row r="1278" spans="1:22" x14ac:dyDescent="0.25">
      <c r="A1278" s="104" t="s">
        <v>858</v>
      </c>
      <c r="B1278" s="20" t="str">
        <f>VLOOKUP(A1278,'Planning Periods'!$E$2:$N$540,10,FALSE)</f>
        <v>01/31/2015 - 01/31/2023</v>
      </c>
      <c r="C1278" s="103">
        <v>2017</v>
      </c>
      <c r="D1278" s="103" t="str">
        <f t="shared" si="18"/>
        <v>Menlo Park 2017</v>
      </c>
      <c r="E1278" s="103">
        <v>233</v>
      </c>
      <c r="F1278" s="101">
        <v>8</v>
      </c>
      <c r="G1278" s="103">
        <v>0</v>
      </c>
      <c r="H1278" s="103">
        <v>8</v>
      </c>
      <c r="I1278" s="102"/>
      <c r="J1278" s="103">
        <v>129</v>
      </c>
      <c r="K1278" s="101">
        <v>6</v>
      </c>
      <c r="L1278" s="103">
        <v>2</v>
      </c>
      <c r="M1278" s="103">
        <v>4</v>
      </c>
      <c r="N1278" s="102"/>
      <c r="O1278" s="103">
        <v>143</v>
      </c>
      <c r="P1278" s="103">
        <v>1</v>
      </c>
      <c r="Q1278" s="102"/>
      <c r="R1278" s="103">
        <v>150</v>
      </c>
      <c r="S1278" s="103">
        <v>20</v>
      </c>
      <c r="T1278" s="102">
        <v>4</v>
      </c>
      <c r="U1278" s="103">
        <v>655</v>
      </c>
      <c r="V1278" s="103">
        <v>35</v>
      </c>
    </row>
    <row r="1279" spans="1:22" x14ac:dyDescent="0.25">
      <c r="A1279" s="104" t="s">
        <v>1022</v>
      </c>
      <c r="B1279" s="20" t="str">
        <f>VLOOKUP(A1279,'Planning Periods'!$E$2:$N$540,10,FALSE)</f>
        <v>03/31/2016 - 03/31/2024</v>
      </c>
      <c r="C1279" s="103">
        <v>2014</v>
      </c>
      <c r="D1279" s="103" t="str">
        <f t="shared" si="18"/>
        <v>Merced 2014</v>
      </c>
      <c r="E1279" s="103" t="s">
        <v>1539</v>
      </c>
      <c r="F1279" s="101" t="s">
        <v>1539</v>
      </c>
      <c r="G1279" s="103" t="s">
        <v>1539</v>
      </c>
      <c r="H1279" s="103" t="s">
        <v>1539</v>
      </c>
      <c r="I1279" s="102"/>
      <c r="J1279" s="103" t="s">
        <v>1539</v>
      </c>
      <c r="K1279" s="101" t="s">
        <v>1539</v>
      </c>
      <c r="L1279" s="103" t="s">
        <v>1539</v>
      </c>
      <c r="M1279" s="103" t="s">
        <v>1539</v>
      </c>
      <c r="N1279" s="102"/>
      <c r="O1279" s="103" t="s">
        <v>1539</v>
      </c>
      <c r="P1279" s="103" t="s">
        <v>1539</v>
      </c>
      <c r="Q1279" s="102"/>
      <c r="R1279" s="103" t="s">
        <v>1539</v>
      </c>
      <c r="S1279" s="103" t="s">
        <v>1539</v>
      </c>
      <c r="T1279" s="102" t="s">
        <v>1539</v>
      </c>
      <c r="U1279" s="103" t="s">
        <v>1539</v>
      </c>
      <c r="V1279" s="103" t="s">
        <v>1539</v>
      </c>
    </row>
    <row r="1280" spans="1:22" x14ac:dyDescent="0.25">
      <c r="A1280" s="104" t="s">
        <v>1022</v>
      </c>
      <c r="B1280" s="20" t="str">
        <f>VLOOKUP(A1280,'Planning Periods'!$E$2:$N$540,10,FALSE)</f>
        <v>03/31/2016 - 03/31/2024</v>
      </c>
      <c r="C1280" s="103">
        <v>2015</v>
      </c>
      <c r="D1280" s="103" t="str">
        <f t="shared" si="18"/>
        <v>Merced 2015</v>
      </c>
      <c r="E1280" s="103" t="s">
        <v>1539</v>
      </c>
      <c r="F1280" s="101" t="s">
        <v>1539</v>
      </c>
      <c r="G1280" s="103" t="s">
        <v>1539</v>
      </c>
      <c r="H1280" s="103" t="s">
        <v>1539</v>
      </c>
      <c r="I1280" s="102"/>
      <c r="J1280" s="103" t="s">
        <v>1539</v>
      </c>
      <c r="K1280" s="101" t="s">
        <v>1539</v>
      </c>
      <c r="L1280" s="103" t="s">
        <v>1539</v>
      </c>
      <c r="M1280" s="103" t="s">
        <v>1539</v>
      </c>
      <c r="N1280" s="102"/>
      <c r="O1280" s="103" t="s">
        <v>1539</v>
      </c>
      <c r="P1280" s="103" t="s">
        <v>1539</v>
      </c>
      <c r="Q1280" s="102"/>
      <c r="R1280" s="103" t="s">
        <v>1539</v>
      </c>
      <c r="S1280" s="103" t="s">
        <v>1539</v>
      </c>
      <c r="T1280" s="102" t="s">
        <v>1539</v>
      </c>
      <c r="U1280" s="103" t="s">
        <v>1539</v>
      </c>
      <c r="V1280" s="103" t="s">
        <v>1539</v>
      </c>
    </row>
    <row r="1281" spans="1:22" x14ac:dyDescent="0.25">
      <c r="A1281" s="104" t="s">
        <v>1022</v>
      </c>
      <c r="B1281" s="20" t="str">
        <f>VLOOKUP(A1281,'Planning Periods'!$E$2:$N$540,10,FALSE)</f>
        <v>03/31/2016 - 03/31/2024</v>
      </c>
      <c r="C1281" s="103">
        <v>2016</v>
      </c>
      <c r="D1281" s="103" t="str">
        <f t="shared" si="18"/>
        <v>Merced 2016</v>
      </c>
      <c r="E1281" s="103" t="s">
        <v>1539</v>
      </c>
      <c r="F1281" s="101" t="s">
        <v>1539</v>
      </c>
      <c r="G1281" s="103" t="s">
        <v>1539</v>
      </c>
      <c r="H1281" s="103" t="s">
        <v>1539</v>
      </c>
      <c r="I1281" s="102"/>
      <c r="J1281" s="103" t="s">
        <v>1539</v>
      </c>
      <c r="K1281" s="101" t="s">
        <v>1539</v>
      </c>
      <c r="L1281" s="103" t="s">
        <v>1539</v>
      </c>
      <c r="M1281" s="103" t="s">
        <v>1539</v>
      </c>
      <c r="N1281" s="102"/>
      <c r="O1281" s="103" t="s">
        <v>1539</v>
      </c>
      <c r="P1281" s="103" t="s">
        <v>1539</v>
      </c>
      <c r="Q1281" s="102"/>
      <c r="R1281" s="103" t="s">
        <v>1539</v>
      </c>
      <c r="S1281" s="103" t="s">
        <v>1539</v>
      </c>
      <c r="T1281" s="102" t="s">
        <v>1539</v>
      </c>
      <c r="U1281" s="103" t="s">
        <v>1539</v>
      </c>
      <c r="V1281" s="103" t="s">
        <v>1539</v>
      </c>
    </row>
    <row r="1282" spans="1:22" x14ac:dyDescent="0.25">
      <c r="A1282" s="104" t="s">
        <v>1022</v>
      </c>
      <c r="B1282" s="20" t="str">
        <f>VLOOKUP(A1282,'Planning Periods'!$E$2:$N$540,10,FALSE)</f>
        <v>03/31/2016 - 03/31/2024</v>
      </c>
      <c r="C1282" s="103">
        <v>2017</v>
      </c>
      <c r="D1282" s="103" t="str">
        <f t="shared" si="18"/>
        <v>Merced 2017</v>
      </c>
      <c r="E1282" s="103">
        <v>1085</v>
      </c>
      <c r="F1282" s="101">
        <v>0</v>
      </c>
      <c r="G1282" s="103">
        <v>0</v>
      </c>
      <c r="H1282" s="103">
        <v>0</v>
      </c>
      <c r="I1282" s="102"/>
      <c r="J1282" s="103">
        <v>775</v>
      </c>
      <c r="K1282" s="101">
        <v>0</v>
      </c>
      <c r="L1282" s="103">
        <v>0</v>
      </c>
      <c r="M1282" s="103">
        <v>0</v>
      </c>
      <c r="N1282" s="102"/>
      <c r="O1282" s="103">
        <v>711</v>
      </c>
      <c r="P1282" s="103">
        <v>145</v>
      </c>
      <c r="Q1282" s="102"/>
      <c r="R1282" s="103">
        <v>1885</v>
      </c>
      <c r="S1282" s="103">
        <v>82</v>
      </c>
      <c r="T1282" s="102">
        <v>0</v>
      </c>
      <c r="U1282" s="103">
        <v>4456</v>
      </c>
      <c r="V1282" s="103">
        <v>227</v>
      </c>
    </row>
    <row r="1283" spans="1:22" x14ac:dyDescent="0.25">
      <c r="A1283" s="104" t="s">
        <v>481</v>
      </c>
      <c r="B1283" s="20" t="str">
        <f>VLOOKUP(A1283,'Planning Periods'!$E$2:$N$540,10,FALSE)</f>
        <v>03/31/2016 - 03/31/2024</v>
      </c>
      <c r="C1283" s="103">
        <v>2014</v>
      </c>
      <c r="D1283" s="103" t="str">
        <f t="shared" si="18"/>
        <v>Merced County - Unincorporated 2014</v>
      </c>
      <c r="E1283" s="103" t="s">
        <v>1539</v>
      </c>
      <c r="F1283" s="101" t="s">
        <v>1539</v>
      </c>
      <c r="G1283" s="103" t="s">
        <v>1539</v>
      </c>
      <c r="H1283" s="103" t="s">
        <v>1539</v>
      </c>
      <c r="I1283" s="102"/>
      <c r="J1283" s="103" t="s">
        <v>1539</v>
      </c>
      <c r="K1283" s="101" t="s">
        <v>1539</v>
      </c>
      <c r="L1283" s="103" t="s">
        <v>1539</v>
      </c>
      <c r="M1283" s="103" t="s">
        <v>1539</v>
      </c>
      <c r="N1283" s="102"/>
      <c r="O1283" s="103" t="s">
        <v>1539</v>
      </c>
      <c r="P1283" s="103" t="s">
        <v>1539</v>
      </c>
      <c r="Q1283" s="102"/>
      <c r="R1283" s="103" t="s">
        <v>1539</v>
      </c>
      <c r="S1283" s="103" t="s">
        <v>1539</v>
      </c>
      <c r="T1283" s="102" t="s">
        <v>1539</v>
      </c>
      <c r="U1283" s="103" t="s">
        <v>1539</v>
      </c>
      <c r="V1283" s="103" t="s">
        <v>1539</v>
      </c>
    </row>
    <row r="1284" spans="1:22" x14ac:dyDescent="0.25">
      <c r="A1284" s="104" t="s">
        <v>481</v>
      </c>
      <c r="B1284" s="20" t="str">
        <f>VLOOKUP(A1284,'Planning Periods'!$E$2:$N$540,10,FALSE)</f>
        <v>03/31/2016 - 03/31/2024</v>
      </c>
      <c r="C1284" s="103">
        <v>2015</v>
      </c>
      <c r="D1284" s="103" t="str">
        <f t="shared" si="18"/>
        <v>Merced County - Unincorporated 2015</v>
      </c>
      <c r="E1284" s="103" t="s">
        <v>1539</v>
      </c>
      <c r="F1284" s="101" t="s">
        <v>1539</v>
      </c>
      <c r="G1284" s="103" t="s">
        <v>1539</v>
      </c>
      <c r="H1284" s="103" t="s">
        <v>1539</v>
      </c>
      <c r="I1284" s="102"/>
      <c r="J1284" s="103" t="s">
        <v>1539</v>
      </c>
      <c r="K1284" s="101" t="s">
        <v>1539</v>
      </c>
      <c r="L1284" s="103" t="s">
        <v>1539</v>
      </c>
      <c r="M1284" s="103" t="s">
        <v>1539</v>
      </c>
      <c r="N1284" s="102"/>
      <c r="O1284" s="103" t="s">
        <v>1539</v>
      </c>
      <c r="P1284" s="103" t="s">
        <v>1539</v>
      </c>
      <c r="Q1284" s="102"/>
      <c r="R1284" s="103" t="s">
        <v>1539</v>
      </c>
      <c r="S1284" s="103" t="s">
        <v>1539</v>
      </c>
      <c r="T1284" s="102" t="s">
        <v>1539</v>
      </c>
      <c r="U1284" s="103" t="s">
        <v>1539</v>
      </c>
      <c r="V1284" s="103" t="s">
        <v>1539</v>
      </c>
    </row>
    <row r="1285" spans="1:22" x14ac:dyDescent="0.25">
      <c r="A1285" s="104" t="s">
        <v>481</v>
      </c>
      <c r="B1285" s="20" t="str">
        <f>VLOOKUP(A1285,'Planning Periods'!$E$2:$N$540,10,FALSE)</f>
        <v>03/31/2016 - 03/31/2024</v>
      </c>
      <c r="C1285" s="103">
        <v>2016</v>
      </c>
      <c r="D1285" s="103" t="str">
        <f t="shared" si="18"/>
        <v>Merced County - Unincorporated 2016</v>
      </c>
      <c r="E1285" s="103">
        <v>1085</v>
      </c>
      <c r="F1285" s="101">
        <v>0</v>
      </c>
      <c r="G1285" s="103">
        <v>0</v>
      </c>
      <c r="H1285" s="103">
        <v>0</v>
      </c>
      <c r="I1285" s="102"/>
      <c r="J1285" s="103">
        <v>775</v>
      </c>
      <c r="K1285" s="101">
        <v>0</v>
      </c>
      <c r="L1285" s="103">
        <v>0</v>
      </c>
      <c r="M1285" s="103">
        <v>0</v>
      </c>
      <c r="N1285" s="102"/>
      <c r="O1285" s="103">
        <v>711</v>
      </c>
      <c r="P1285" s="103">
        <v>37</v>
      </c>
      <c r="Q1285" s="102"/>
      <c r="R1285" s="103">
        <v>1885</v>
      </c>
      <c r="S1285" s="103">
        <v>137</v>
      </c>
      <c r="T1285" s="102">
        <v>0</v>
      </c>
      <c r="U1285" s="103">
        <v>4456</v>
      </c>
      <c r="V1285" s="103">
        <v>174</v>
      </c>
    </row>
    <row r="1286" spans="1:22" x14ac:dyDescent="0.25">
      <c r="A1286" s="104" t="s">
        <v>481</v>
      </c>
      <c r="B1286" s="20" t="str">
        <f>VLOOKUP(A1286,'Planning Periods'!$E$2:$N$540,10,FALSE)</f>
        <v>03/31/2016 - 03/31/2024</v>
      </c>
      <c r="C1286" s="103">
        <v>2017</v>
      </c>
      <c r="D1286" s="103" t="str">
        <f t="shared" si="18"/>
        <v>Merced County - Unincorporated 2017</v>
      </c>
      <c r="E1286" s="103">
        <v>1085</v>
      </c>
      <c r="F1286" s="101">
        <v>0</v>
      </c>
      <c r="G1286" s="103">
        <v>0</v>
      </c>
      <c r="H1286" s="103">
        <v>0</v>
      </c>
      <c r="I1286" s="102"/>
      <c r="J1286" s="103">
        <v>775</v>
      </c>
      <c r="K1286" s="101">
        <v>0</v>
      </c>
      <c r="L1286" s="103">
        <v>0</v>
      </c>
      <c r="M1286" s="103">
        <v>0</v>
      </c>
      <c r="N1286" s="102"/>
      <c r="O1286" s="103">
        <v>711</v>
      </c>
      <c r="P1286" s="103">
        <v>52</v>
      </c>
      <c r="Q1286" s="102"/>
      <c r="R1286" s="103">
        <v>1885</v>
      </c>
      <c r="S1286" s="103">
        <v>118</v>
      </c>
      <c r="T1286" s="102">
        <v>0</v>
      </c>
      <c r="U1286" s="103">
        <v>4456</v>
      </c>
      <c r="V1286" s="103">
        <v>170</v>
      </c>
    </row>
    <row r="1287" spans="1:22" x14ac:dyDescent="0.25">
      <c r="A1287" s="104" t="s">
        <v>1037</v>
      </c>
      <c r="B1287" s="20" t="str">
        <f>VLOOKUP(A1287,'Planning Periods'!$E$2:$N$540,10,FALSE)</f>
        <v>01/31/2015 - 01/31/2023</v>
      </c>
      <c r="C1287" s="103">
        <v>2014</v>
      </c>
      <c r="D1287" s="103" t="str">
        <f t="shared" si="18"/>
        <v>Mill Valley 2014</v>
      </c>
      <c r="E1287" s="103">
        <v>41</v>
      </c>
      <c r="F1287" s="101">
        <v>3</v>
      </c>
      <c r="G1287" s="103">
        <v>1</v>
      </c>
      <c r="H1287" s="103">
        <v>2</v>
      </c>
      <c r="I1287" s="102"/>
      <c r="J1287" s="103">
        <v>24</v>
      </c>
      <c r="K1287" s="101">
        <v>3</v>
      </c>
      <c r="L1287" s="103">
        <v>0</v>
      </c>
      <c r="M1287" s="103">
        <v>3</v>
      </c>
      <c r="N1287" s="102"/>
      <c r="O1287" s="103">
        <v>26</v>
      </c>
      <c r="P1287" s="103">
        <v>1</v>
      </c>
      <c r="Q1287" s="102"/>
      <c r="R1287" s="103">
        <v>38</v>
      </c>
      <c r="S1287" s="103">
        <v>3</v>
      </c>
      <c r="T1287" s="102">
        <v>3</v>
      </c>
      <c r="U1287" s="103">
        <v>129</v>
      </c>
      <c r="V1287" s="103">
        <v>10</v>
      </c>
    </row>
    <row r="1288" spans="1:22" x14ac:dyDescent="0.25">
      <c r="A1288" s="104" t="s">
        <v>1037</v>
      </c>
      <c r="B1288" s="20" t="str">
        <f>VLOOKUP(A1288,'Planning Periods'!$E$2:$N$540,10,FALSE)</f>
        <v>01/31/2015 - 01/31/2023</v>
      </c>
      <c r="C1288" s="103">
        <v>2015</v>
      </c>
      <c r="D1288" s="103" t="str">
        <f t="shared" si="18"/>
        <v>Mill Valley 2015</v>
      </c>
      <c r="E1288" s="103">
        <v>41</v>
      </c>
      <c r="F1288" s="101">
        <v>6</v>
      </c>
      <c r="G1288" s="103">
        <v>0</v>
      </c>
      <c r="H1288" s="103">
        <v>6</v>
      </c>
      <c r="I1288" s="102"/>
      <c r="J1288" s="103">
        <v>24</v>
      </c>
      <c r="K1288" s="101">
        <v>8</v>
      </c>
      <c r="L1288" s="103">
        <v>0</v>
      </c>
      <c r="M1288" s="103">
        <v>8</v>
      </c>
      <c r="N1288" s="102"/>
      <c r="O1288" s="103">
        <v>26</v>
      </c>
      <c r="P1288" s="103">
        <v>3</v>
      </c>
      <c r="Q1288" s="102"/>
      <c r="R1288" s="103">
        <v>38</v>
      </c>
      <c r="S1288" s="103">
        <v>9</v>
      </c>
      <c r="T1288" s="102">
        <v>8</v>
      </c>
      <c r="U1288" s="103">
        <v>129</v>
      </c>
      <c r="V1288" s="103">
        <v>26</v>
      </c>
    </row>
    <row r="1289" spans="1:22" x14ac:dyDescent="0.25">
      <c r="A1289" s="104" t="s">
        <v>1037</v>
      </c>
      <c r="B1289" s="20" t="str">
        <f>VLOOKUP(A1289,'Planning Periods'!$E$2:$N$540,10,FALSE)</f>
        <v>01/31/2015 - 01/31/2023</v>
      </c>
      <c r="C1289" s="103">
        <v>2016</v>
      </c>
      <c r="D1289" s="103" t="str">
        <f t="shared" si="18"/>
        <v>Mill Valley 2016</v>
      </c>
      <c r="E1289" s="103">
        <v>41</v>
      </c>
      <c r="F1289" s="101">
        <v>4</v>
      </c>
      <c r="G1289" s="103">
        <v>0</v>
      </c>
      <c r="H1289" s="103">
        <v>4</v>
      </c>
      <c r="I1289" s="102"/>
      <c r="J1289" s="103">
        <v>24</v>
      </c>
      <c r="K1289" s="101">
        <v>3</v>
      </c>
      <c r="L1289" s="103">
        <v>0</v>
      </c>
      <c r="M1289" s="103">
        <v>3</v>
      </c>
      <c r="N1289" s="102"/>
      <c r="O1289" s="103">
        <v>26</v>
      </c>
      <c r="P1289" s="103">
        <v>2</v>
      </c>
      <c r="Q1289" s="102"/>
      <c r="R1289" s="103">
        <v>38</v>
      </c>
      <c r="S1289" s="103">
        <v>2</v>
      </c>
      <c r="T1289" s="102">
        <v>3</v>
      </c>
      <c r="U1289" s="103">
        <v>129</v>
      </c>
      <c r="V1289" s="103">
        <v>11</v>
      </c>
    </row>
    <row r="1290" spans="1:22" x14ac:dyDescent="0.25">
      <c r="A1290" s="104" t="s">
        <v>1037</v>
      </c>
      <c r="B1290" s="20" t="str">
        <f>VLOOKUP(A1290,'Planning Periods'!$E$2:$N$540,10,FALSE)</f>
        <v>01/31/2015 - 01/31/2023</v>
      </c>
      <c r="C1290" s="103">
        <v>2017</v>
      </c>
      <c r="D1290" s="103" t="str">
        <f t="shared" si="18"/>
        <v>Mill Valley 2017</v>
      </c>
      <c r="E1290" s="103">
        <v>41</v>
      </c>
      <c r="F1290" s="101">
        <v>6</v>
      </c>
      <c r="G1290" s="103">
        <v>0</v>
      </c>
      <c r="H1290" s="103">
        <v>6</v>
      </c>
      <c r="I1290" s="102"/>
      <c r="J1290" s="103">
        <v>24</v>
      </c>
      <c r="K1290" s="101">
        <v>6</v>
      </c>
      <c r="L1290" s="103">
        <v>0</v>
      </c>
      <c r="M1290" s="103">
        <v>6</v>
      </c>
      <c r="N1290" s="102"/>
      <c r="O1290" s="103">
        <v>26</v>
      </c>
      <c r="P1290" s="103">
        <v>5</v>
      </c>
      <c r="Q1290" s="102"/>
      <c r="R1290" s="103">
        <v>38</v>
      </c>
      <c r="S1290" s="103">
        <v>4</v>
      </c>
      <c r="T1290" s="102">
        <v>6</v>
      </c>
      <c r="U1290" s="103">
        <v>129</v>
      </c>
      <c r="V1290" s="103">
        <v>21</v>
      </c>
    </row>
    <row r="1291" spans="1:22" x14ac:dyDescent="0.25">
      <c r="A1291" s="104" t="s">
        <v>857</v>
      </c>
      <c r="B1291" s="20" t="str">
        <f>VLOOKUP(A1291,'Planning Periods'!$E$2:$N$540,10,FALSE)</f>
        <v>01/31/2015 - 01/31/2023</v>
      </c>
      <c r="C1291" s="103">
        <v>2014</v>
      </c>
      <c r="D1291" s="103" t="str">
        <f t="shared" ref="D1291:D1361" si="19">CONCATENATE(A1291," ",C1291)</f>
        <v>Millbrae 2014</v>
      </c>
      <c r="E1291" s="103" t="s">
        <v>1539</v>
      </c>
      <c r="F1291" s="101" t="s">
        <v>1539</v>
      </c>
      <c r="G1291" s="103" t="s">
        <v>1539</v>
      </c>
      <c r="H1291" s="103" t="s">
        <v>1539</v>
      </c>
      <c r="I1291" s="102"/>
      <c r="J1291" s="103" t="s">
        <v>1539</v>
      </c>
      <c r="K1291" s="101" t="s">
        <v>1539</v>
      </c>
      <c r="L1291" s="103" t="s">
        <v>1539</v>
      </c>
      <c r="M1291" s="103" t="s">
        <v>1539</v>
      </c>
      <c r="N1291" s="102"/>
      <c r="O1291" s="103" t="s">
        <v>1539</v>
      </c>
      <c r="P1291" s="103" t="s">
        <v>1539</v>
      </c>
      <c r="Q1291" s="102"/>
      <c r="R1291" s="103" t="s">
        <v>1539</v>
      </c>
      <c r="S1291" s="103" t="s">
        <v>1539</v>
      </c>
      <c r="T1291" s="102" t="s">
        <v>1539</v>
      </c>
      <c r="U1291" s="103" t="s">
        <v>1539</v>
      </c>
      <c r="V1291" s="103" t="s">
        <v>1539</v>
      </c>
    </row>
    <row r="1292" spans="1:22" x14ac:dyDescent="0.25">
      <c r="A1292" s="104" t="s">
        <v>857</v>
      </c>
      <c r="B1292" s="20" t="str">
        <f>VLOOKUP(A1292,'Planning Periods'!$E$2:$N$540,10,FALSE)</f>
        <v>01/31/2015 - 01/31/2023</v>
      </c>
      <c r="C1292" s="103">
        <v>2015</v>
      </c>
      <c r="D1292" s="103" t="str">
        <f t="shared" si="19"/>
        <v>Millbrae 2015</v>
      </c>
      <c r="E1292" s="103" t="s">
        <v>1539</v>
      </c>
      <c r="F1292" s="101" t="s">
        <v>1539</v>
      </c>
      <c r="G1292" s="103" t="s">
        <v>1539</v>
      </c>
      <c r="H1292" s="103" t="s">
        <v>1539</v>
      </c>
      <c r="I1292" s="102"/>
      <c r="J1292" s="103" t="s">
        <v>1539</v>
      </c>
      <c r="K1292" s="101" t="s">
        <v>1539</v>
      </c>
      <c r="L1292" s="103" t="s">
        <v>1539</v>
      </c>
      <c r="M1292" s="103" t="s">
        <v>1539</v>
      </c>
      <c r="N1292" s="102"/>
      <c r="O1292" s="103" t="s">
        <v>1539</v>
      </c>
      <c r="P1292" s="103" t="s">
        <v>1539</v>
      </c>
      <c r="Q1292" s="102"/>
      <c r="R1292" s="103" t="s">
        <v>1539</v>
      </c>
      <c r="S1292" s="103" t="s">
        <v>1539</v>
      </c>
      <c r="T1292" s="102" t="s">
        <v>1539</v>
      </c>
      <c r="U1292" s="103" t="s">
        <v>1539</v>
      </c>
      <c r="V1292" s="103" t="s">
        <v>1539</v>
      </c>
    </row>
    <row r="1293" spans="1:22" x14ac:dyDescent="0.25">
      <c r="A1293" s="104" t="s">
        <v>857</v>
      </c>
      <c r="B1293" s="20" t="str">
        <f>VLOOKUP(A1293,'Planning Periods'!$E$2:$N$540,10,FALSE)</f>
        <v>01/31/2015 - 01/31/2023</v>
      </c>
      <c r="C1293" s="103">
        <v>2016</v>
      </c>
      <c r="D1293" s="103" t="str">
        <f t="shared" si="19"/>
        <v>Millbrae 2016</v>
      </c>
      <c r="E1293" s="103">
        <v>193</v>
      </c>
      <c r="F1293" s="101">
        <v>0</v>
      </c>
      <c r="G1293" s="103">
        <v>0</v>
      </c>
      <c r="H1293" s="103">
        <v>0</v>
      </c>
      <c r="I1293" s="102"/>
      <c r="J1293" s="103">
        <v>101</v>
      </c>
      <c r="K1293" s="101">
        <v>0</v>
      </c>
      <c r="L1293" s="103">
        <v>0</v>
      </c>
      <c r="M1293" s="103">
        <v>0</v>
      </c>
      <c r="N1293" s="102"/>
      <c r="O1293" s="103">
        <v>112</v>
      </c>
      <c r="P1293" s="103">
        <v>0</v>
      </c>
      <c r="Q1293" s="102"/>
      <c r="R1293" s="103">
        <v>257</v>
      </c>
      <c r="S1293" s="103">
        <v>0</v>
      </c>
      <c r="T1293" s="102">
        <v>0</v>
      </c>
      <c r="U1293" s="103">
        <v>663</v>
      </c>
      <c r="V1293" s="103">
        <v>0</v>
      </c>
    </row>
    <row r="1294" spans="1:22" x14ac:dyDescent="0.25">
      <c r="A1294" s="104" t="s">
        <v>857</v>
      </c>
      <c r="B1294" s="20" t="str">
        <f>VLOOKUP(A1294,'Planning Periods'!$E$2:$N$540,10,FALSE)</f>
        <v>01/31/2015 - 01/31/2023</v>
      </c>
      <c r="C1294" s="103">
        <v>2017</v>
      </c>
      <c r="D1294" s="103" t="str">
        <f t="shared" si="19"/>
        <v>Millbrae 2017</v>
      </c>
      <c r="E1294" s="103">
        <v>193</v>
      </c>
      <c r="F1294" s="101">
        <v>0</v>
      </c>
      <c r="G1294" s="103">
        <v>0</v>
      </c>
      <c r="H1294" s="103">
        <v>0</v>
      </c>
      <c r="I1294" s="102"/>
      <c r="J1294" s="103">
        <v>101</v>
      </c>
      <c r="K1294" s="101">
        <v>0</v>
      </c>
      <c r="L1294" s="103">
        <v>0</v>
      </c>
      <c r="M1294" s="103">
        <v>0</v>
      </c>
      <c r="N1294" s="102"/>
      <c r="O1294" s="103">
        <v>112</v>
      </c>
      <c r="P1294" s="103">
        <v>0</v>
      </c>
      <c r="Q1294" s="102"/>
      <c r="R1294" s="103">
        <v>257</v>
      </c>
      <c r="S1294" s="103">
        <v>3</v>
      </c>
      <c r="T1294" s="102">
        <v>0</v>
      </c>
      <c r="U1294" s="103">
        <v>663</v>
      </c>
      <c r="V1294" s="103">
        <v>3</v>
      </c>
    </row>
    <row r="1295" spans="1:22" x14ac:dyDescent="0.25">
      <c r="A1295" s="104" t="s">
        <v>838</v>
      </c>
      <c r="B1295" s="20" t="str">
        <f>VLOOKUP(A1295,'Planning Periods'!$E$2:$N$540,10,FALSE)</f>
        <v>01/31/2015 - 01/31/2023</v>
      </c>
      <c r="C1295" s="103">
        <v>2014</v>
      </c>
      <c r="D1295" s="103" t="str">
        <f t="shared" si="19"/>
        <v>Milpitas 2014</v>
      </c>
      <c r="E1295" s="103">
        <v>1004</v>
      </c>
      <c r="F1295" s="101">
        <v>0</v>
      </c>
      <c r="G1295" s="103">
        <v>0</v>
      </c>
      <c r="H1295" s="103">
        <v>0</v>
      </c>
      <c r="I1295" s="102"/>
      <c r="J1295" s="103">
        <v>570</v>
      </c>
      <c r="K1295" s="101">
        <v>0</v>
      </c>
      <c r="L1295" s="103">
        <v>0</v>
      </c>
      <c r="M1295" s="103">
        <v>0</v>
      </c>
      <c r="N1295" s="102"/>
      <c r="O1295" s="103">
        <v>565</v>
      </c>
      <c r="P1295" s="103">
        <v>0</v>
      </c>
      <c r="Q1295" s="102"/>
      <c r="R1295" s="103">
        <v>1151</v>
      </c>
      <c r="S1295" s="103">
        <v>841</v>
      </c>
      <c r="T1295" s="102">
        <v>0</v>
      </c>
      <c r="U1295" s="103">
        <v>3290</v>
      </c>
      <c r="V1295" s="103">
        <v>841</v>
      </c>
    </row>
    <row r="1296" spans="1:22" x14ac:dyDescent="0.25">
      <c r="A1296" s="104" t="s">
        <v>838</v>
      </c>
      <c r="B1296" s="20" t="str">
        <f>VLOOKUP(A1296,'Planning Periods'!$E$2:$N$540,10,FALSE)</f>
        <v>01/31/2015 - 01/31/2023</v>
      </c>
      <c r="C1296" s="103">
        <v>2015</v>
      </c>
      <c r="D1296" s="103" t="str">
        <f t="shared" si="19"/>
        <v>Milpitas 2015</v>
      </c>
      <c r="E1296" s="103">
        <v>1004</v>
      </c>
      <c r="F1296" s="101">
        <v>0</v>
      </c>
      <c r="G1296" s="103">
        <v>0</v>
      </c>
      <c r="H1296" s="103">
        <v>0</v>
      </c>
      <c r="I1296" s="102"/>
      <c r="J1296" s="103">
        <v>570</v>
      </c>
      <c r="K1296" s="101">
        <v>0</v>
      </c>
      <c r="L1296" s="103">
        <v>0</v>
      </c>
      <c r="M1296" s="103">
        <v>0</v>
      </c>
      <c r="N1296" s="102"/>
      <c r="O1296" s="103">
        <v>565</v>
      </c>
      <c r="P1296" s="103">
        <v>0</v>
      </c>
      <c r="Q1296" s="102"/>
      <c r="R1296" s="103">
        <v>1151</v>
      </c>
      <c r="S1296" s="103">
        <v>270</v>
      </c>
      <c r="T1296" s="102">
        <v>0</v>
      </c>
      <c r="U1296" s="103">
        <v>3290</v>
      </c>
      <c r="V1296" s="103">
        <v>270</v>
      </c>
    </row>
    <row r="1297" spans="1:22" x14ac:dyDescent="0.25">
      <c r="A1297" s="104" t="s">
        <v>838</v>
      </c>
      <c r="B1297" s="20" t="str">
        <f>VLOOKUP(A1297,'Planning Periods'!$E$2:$N$540,10,FALSE)</f>
        <v>01/31/2015 - 01/31/2023</v>
      </c>
      <c r="C1297" s="103">
        <v>2016</v>
      </c>
      <c r="D1297" s="103" t="str">
        <f t="shared" si="19"/>
        <v>Milpitas 2016</v>
      </c>
      <c r="E1297" s="103">
        <v>1004</v>
      </c>
      <c r="F1297" s="101">
        <v>0</v>
      </c>
      <c r="G1297" s="103">
        <v>0</v>
      </c>
      <c r="H1297" s="103">
        <v>0</v>
      </c>
      <c r="I1297" s="102"/>
      <c r="J1297" s="103">
        <v>570</v>
      </c>
      <c r="K1297" s="101">
        <v>0</v>
      </c>
      <c r="L1297" s="103">
        <v>0</v>
      </c>
      <c r="M1297" s="103">
        <v>0</v>
      </c>
      <c r="N1297" s="102"/>
      <c r="O1297" s="103">
        <v>565</v>
      </c>
      <c r="P1297" s="103">
        <v>0</v>
      </c>
      <c r="Q1297" s="102"/>
      <c r="R1297" s="103">
        <v>1151</v>
      </c>
      <c r="S1297" s="103">
        <v>82</v>
      </c>
      <c r="T1297" s="102">
        <v>0</v>
      </c>
      <c r="U1297" s="103">
        <v>3290</v>
      </c>
      <c r="V1297" s="103">
        <v>82</v>
      </c>
    </row>
    <row r="1298" spans="1:22" x14ac:dyDescent="0.25">
      <c r="A1298" s="104" t="s">
        <v>838</v>
      </c>
      <c r="B1298" s="20" t="str">
        <f>VLOOKUP(A1298,'Planning Periods'!$E$2:$N$540,10,FALSE)</f>
        <v>01/31/2015 - 01/31/2023</v>
      </c>
      <c r="C1298" s="103">
        <v>2017</v>
      </c>
      <c r="D1298" s="103" t="str">
        <f t="shared" si="19"/>
        <v>Milpitas 2017</v>
      </c>
      <c r="E1298" s="103">
        <v>1004</v>
      </c>
      <c r="F1298" s="101">
        <v>0</v>
      </c>
      <c r="G1298" s="103">
        <v>0</v>
      </c>
      <c r="H1298" s="103">
        <v>0</v>
      </c>
      <c r="I1298" s="102"/>
      <c r="J1298" s="103">
        <v>570</v>
      </c>
      <c r="K1298" s="101">
        <v>0</v>
      </c>
      <c r="L1298" s="103">
        <v>0</v>
      </c>
      <c r="M1298" s="103">
        <v>0</v>
      </c>
      <c r="N1298" s="102"/>
      <c r="O1298" s="103">
        <v>565</v>
      </c>
      <c r="P1298" s="103">
        <v>0</v>
      </c>
      <c r="Q1298" s="102"/>
      <c r="R1298" s="103">
        <v>1151</v>
      </c>
      <c r="S1298" s="103">
        <v>111</v>
      </c>
      <c r="T1298" s="102">
        <v>0</v>
      </c>
      <c r="U1298" s="103">
        <v>3290</v>
      </c>
      <c r="V1298" s="103">
        <v>111</v>
      </c>
    </row>
    <row r="1299" spans="1:22" x14ac:dyDescent="0.25">
      <c r="A1299" s="104" t="s">
        <v>978</v>
      </c>
      <c r="B1299" s="20"/>
      <c r="C1299" s="103">
        <v>2013</v>
      </c>
      <c r="D1299" s="103" t="str">
        <f t="shared" si="19"/>
        <v>Mission Viejo 2013</v>
      </c>
      <c r="E1299" s="103" t="s">
        <v>1539</v>
      </c>
      <c r="F1299" s="101" t="s">
        <v>1539</v>
      </c>
      <c r="G1299" s="103" t="s">
        <v>1539</v>
      </c>
      <c r="H1299" s="103" t="s">
        <v>1539</v>
      </c>
      <c r="I1299" s="102"/>
      <c r="J1299" s="103" t="s">
        <v>1539</v>
      </c>
      <c r="K1299" s="101" t="s">
        <v>1539</v>
      </c>
      <c r="L1299" s="103" t="s">
        <v>1539</v>
      </c>
      <c r="M1299" s="103" t="s">
        <v>1539</v>
      </c>
      <c r="N1299" s="102"/>
      <c r="O1299" s="103" t="s">
        <v>1539</v>
      </c>
      <c r="P1299" s="103" t="s">
        <v>1539</v>
      </c>
      <c r="Q1299" s="102"/>
      <c r="R1299" s="103" t="s">
        <v>1539</v>
      </c>
      <c r="S1299" s="103" t="s">
        <v>1539</v>
      </c>
      <c r="T1299" s="102" t="s">
        <v>1539</v>
      </c>
      <c r="U1299" s="103" t="s">
        <v>1539</v>
      </c>
      <c r="V1299" s="103" t="s">
        <v>1539</v>
      </c>
    </row>
    <row r="1300" spans="1:22" x14ac:dyDescent="0.25">
      <c r="A1300" s="104" t="s">
        <v>978</v>
      </c>
      <c r="B1300" s="20" t="str">
        <f>VLOOKUP(A1300,'Planning Periods'!$E$2:$N$540,10,FALSE)</f>
        <v>10/15/2013 - 10/15/2021</v>
      </c>
      <c r="C1300" s="103">
        <v>2014</v>
      </c>
      <c r="D1300" s="103" t="str">
        <f t="shared" si="19"/>
        <v>Mission Viejo 2014</v>
      </c>
      <c r="E1300" s="103">
        <v>42</v>
      </c>
      <c r="F1300" s="101">
        <v>9</v>
      </c>
      <c r="G1300" s="103">
        <v>9</v>
      </c>
      <c r="H1300" s="103">
        <v>0</v>
      </c>
      <c r="I1300" s="102"/>
      <c r="J1300" s="103">
        <v>29</v>
      </c>
      <c r="K1300" s="101">
        <v>6</v>
      </c>
      <c r="L1300" s="103">
        <v>6</v>
      </c>
      <c r="M1300" s="103">
        <v>0</v>
      </c>
      <c r="N1300" s="102"/>
      <c r="O1300" s="103">
        <v>33</v>
      </c>
      <c r="P1300" s="103">
        <v>16</v>
      </c>
      <c r="Q1300" s="102"/>
      <c r="R1300" s="103">
        <v>73</v>
      </c>
      <c r="S1300" s="103">
        <v>296</v>
      </c>
      <c r="T1300" s="102">
        <v>0</v>
      </c>
      <c r="U1300" s="103">
        <v>177</v>
      </c>
      <c r="V1300" s="103">
        <v>327</v>
      </c>
    </row>
    <row r="1301" spans="1:22" x14ac:dyDescent="0.25">
      <c r="A1301" s="104" t="s">
        <v>978</v>
      </c>
      <c r="B1301" s="20" t="str">
        <f>VLOOKUP(A1301,'Planning Periods'!$E$2:$N$540,10,FALSE)</f>
        <v>10/15/2013 - 10/15/2021</v>
      </c>
      <c r="C1301" s="103">
        <v>2015</v>
      </c>
      <c r="D1301" s="103" t="str">
        <f t="shared" si="19"/>
        <v>Mission Viejo 2015</v>
      </c>
      <c r="E1301" s="103">
        <v>42</v>
      </c>
      <c r="F1301" s="101">
        <v>3</v>
      </c>
      <c r="G1301" s="103">
        <v>3</v>
      </c>
      <c r="H1301" s="103">
        <v>0</v>
      </c>
      <c r="I1301" s="102"/>
      <c r="J1301" s="103">
        <v>29</v>
      </c>
      <c r="K1301" s="101">
        <v>22</v>
      </c>
      <c r="L1301" s="103">
        <v>22</v>
      </c>
      <c r="M1301" s="103">
        <v>0</v>
      </c>
      <c r="N1301" s="102"/>
      <c r="O1301" s="103">
        <v>33</v>
      </c>
      <c r="P1301" s="103">
        <v>0</v>
      </c>
      <c r="Q1301" s="102"/>
      <c r="R1301" s="103">
        <v>73</v>
      </c>
      <c r="S1301" s="103">
        <v>468</v>
      </c>
      <c r="T1301" s="102">
        <v>0</v>
      </c>
      <c r="U1301" s="103">
        <v>177</v>
      </c>
      <c r="V1301" s="103">
        <v>493</v>
      </c>
    </row>
    <row r="1302" spans="1:22" x14ac:dyDescent="0.25">
      <c r="A1302" s="104" t="s">
        <v>978</v>
      </c>
      <c r="B1302" s="20" t="str">
        <f>VLOOKUP(A1302,'Planning Periods'!$E$2:$N$540,10,FALSE)</f>
        <v>10/15/2013 - 10/15/2021</v>
      </c>
      <c r="C1302" s="103">
        <v>2016</v>
      </c>
      <c r="D1302" s="103" t="str">
        <f t="shared" si="19"/>
        <v>Mission Viejo 2016</v>
      </c>
      <c r="E1302" s="103">
        <v>42</v>
      </c>
      <c r="F1302" s="101">
        <v>1</v>
      </c>
      <c r="G1302" s="103">
        <v>1</v>
      </c>
      <c r="H1302" s="103">
        <v>0</v>
      </c>
      <c r="I1302" s="102"/>
      <c r="J1302" s="103">
        <v>29</v>
      </c>
      <c r="K1302" s="101">
        <v>0</v>
      </c>
      <c r="L1302" s="103">
        <v>0</v>
      </c>
      <c r="M1302" s="103">
        <v>0</v>
      </c>
      <c r="N1302" s="102"/>
      <c r="O1302" s="103">
        <v>33</v>
      </c>
      <c r="P1302" s="103">
        <v>0</v>
      </c>
      <c r="Q1302" s="102"/>
      <c r="R1302" s="103">
        <v>73</v>
      </c>
      <c r="S1302" s="103">
        <v>6</v>
      </c>
      <c r="T1302" s="102">
        <v>0</v>
      </c>
      <c r="U1302" s="103">
        <v>177</v>
      </c>
      <c r="V1302" s="103">
        <v>7</v>
      </c>
    </row>
    <row r="1303" spans="1:22" x14ac:dyDescent="0.25">
      <c r="A1303" s="104" t="s">
        <v>978</v>
      </c>
      <c r="B1303" s="20" t="str">
        <f>VLOOKUP(A1303,'Planning Periods'!$E$2:$N$540,10,FALSE)</f>
        <v>10/15/2013 - 10/15/2021</v>
      </c>
      <c r="C1303" s="103">
        <v>2017</v>
      </c>
      <c r="D1303" s="103" t="str">
        <f t="shared" si="19"/>
        <v>Mission Viejo 2017</v>
      </c>
      <c r="E1303" s="103">
        <v>42</v>
      </c>
      <c r="F1303" s="101">
        <v>0</v>
      </c>
      <c r="G1303" s="103">
        <v>0</v>
      </c>
      <c r="H1303" s="103">
        <v>0</v>
      </c>
      <c r="I1303" s="102"/>
      <c r="J1303" s="103">
        <v>29</v>
      </c>
      <c r="K1303" s="101">
        <v>0</v>
      </c>
      <c r="L1303" s="103">
        <v>0</v>
      </c>
      <c r="M1303" s="103">
        <v>0</v>
      </c>
      <c r="N1303" s="102"/>
      <c r="O1303" s="103">
        <v>33</v>
      </c>
      <c r="P1303" s="103">
        <v>0</v>
      </c>
      <c r="Q1303" s="102"/>
      <c r="R1303" s="103">
        <v>73</v>
      </c>
      <c r="S1303" s="103">
        <v>35</v>
      </c>
      <c r="T1303" s="102">
        <v>0</v>
      </c>
      <c r="U1303" s="103">
        <v>177</v>
      </c>
      <c r="V1303" s="103">
        <v>35</v>
      </c>
    </row>
    <row r="1304" spans="1:22" x14ac:dyDescent="0.25">
      <c r="A1304" s="104" t="s">
        <v>791</v>
      </c>
      <c r="B1304" s="20" t="str">
        <f>VLOOKUP(A1304,'Planning Periods'!$E$2:$N$540,10,FALSE)</f>
        <v>12/31/2015 - 12/31/2023</v>
      </c>
      <c r="C1304" s="103">
        <v>2014</v>
      </c>
      <c r="D1304" s="103" t="str">
        <f t="shared" si="19"/>
        <v>Modesto 2014</v>
      </c>
      <c r="E1304" s="103" t="s">
        <v>1539</v>
      </c>
      <c r="F1304" s="101" t="s">
        <v>1539</v>
      </c>
      <c r="G1304" s="103" t="s">
        <v>1539</v>
      </c>
      <c r="H1304" s="103" t="s">
        <v>1539</v>
      </c>
      <c r="I1304" s="102"/>
      <c r="J1304" s="103" t="s">
        <v>1539</v>
      </c>
      <c r="K1304" s="101" t="s">
        <v>1539</v>
      </c>
      <c r="L1304" s="103" t="s">
        <v>1539</v>
      </c>
      <c r="M1304" s="103" t="s">
        <v>1539</v>
      </c>
      <c r="N1304" s="102"/>
      <c r="O1304" s="103" t="s">
        <v>1539</v>
      </c>
      <c r="P1304" s="103" t="s">
        <v>1539</v>
      </c>
      <c r="Q1304" s="102"/>
      <c r="R1304" s="103" t="s">
        <v>1539</v>
      </c>
      <c r="S1304" s="103" t="s">
        <v>1539</v>
      </c>
      <c r="T1304" s="102" t="s">
        <v>1539</v>
      </c>
      <c r="U1304" s="103" t="s">
        <v>1539</v>
      </c>
      <c r="V1304" s="103" t="s">
        <v>1539</v>
      </c>
    </row>
    <row r="1305" spans="1:22" x14ac:dyDescent="0.25">
      <c r="A1305" s="104" t="s">
        <v>791</v>
      </c>
      <c r="B1305" s="20" t="str">
        <f>VLOOKUP(A1305,'Planning Periods'!$E$2:$N$540,10,FALSE)</f>
        <v>12/31/2015 - 12/31/2023</v>
      </c>
      <c r="C1305" s="103">
        <v>2015</v>
      </c>
      <c r="D1305" s="103" t="str">
        <f t="shared" si="19"/>
        <v>Modesto 2015</v>
      </c>
      <c r="E1305" s="103">
        <v>2574</v>
      </c>
      <c r="F1305" s="101">
        <v>0</v>
      </c>
      <c r="G1305" s="103">
        <v>0</v>
      </c>
      <c r="H1305" s="103">
        <v>0</v>
      </c>
      <c r="I1305" s="102"/>
      <c r="J1305" s="103">
        <v>1783</v>
      </c>
      <c r="K1305" s="101">
        <v>0</v>
      </c>
      <c r="L1305" s="103">
        <v>0</v>
      </c>
      <c r="M1305" s="103">
        <v>0</v>
      </c>
      <c r="N1305" s="102"/>
      <c r="O1305" s="103">
        <v>2122</v>
      </c>
      <c r="P1305" s="103">
        <v>0</v>
      </c>
      <c r="Q1305" s="102"/>
      <c r="R1305" s="103">
        <v>3796</v>
      </c>
      <c r="S1305" s="103">
        <v>18</v>
      </c>
      <c r="T1305" s="102">
        <v>0</v>
      </c>
      <c r="U1305" s="103">
        <v>10275</v>
      </c>
      <c r="V1305" s="103">
        <v>18</v>
      </c>
    </row>
    <row r="1306" spans="1:22" x14ac:dyDescent="0.25">
      <c r="A1306" s="104" t="s">
        <v>791</v>
      </c>
      <c r="B1306" s="20" t="str">
        <f>VLOOKUP(A1306,'Planning Periods'!$E$2:$N$540,10,FALSE)</f>
        <v>12/31/2015 - 12/31/2023</v>
      </c>
      <c r="C1306" s="103">
        <v>2016</v>
      </c>
      <c r="D1306" s="103" t="str">
        <f t="shared" si="19"/>
        <v>Modesto 2016</v>
      </c>
      <c r="E1306" s="103">
        <v>2574</v>
      </c>
      <c r="F1306" s="101">
        <v>0</v>
      </c>
      <c r="G1306" s="103">
        <v>0</v>
      </c>
      <c r="H1306" s="103">
        <v>0</v>
      </c>
      <c r="I1306" s="102"/>
      <c r="J1306" s="103">
        <v>1783</v>
      </c>
      <c r="K1306" s="101">
        <v>50</v>
      </c>
      <c r="L1306" s="103">
        <v>50</v>
      </c>
      <c r="M1306" s="103">
        <v>0</v>
      </c>
      <c r="N1306" s="102"/>
      <c r="O1306" s="103">
        <v>2122</v>
      </c>
      <c r="P1306" s="103">
        <v>56</v>
      </c>
      <c r="Q1306" s="102"/>
      <c r="R1306" s="103">
        <v>3796</v>
      </c>
      <c r="S1306" s="103">
        <v>150</v>
      </c>
      <c r="T1306" s="102">
        <v>0</v>
      </c>
      <c r="U1306" s="103">
        <v>10275</v>
      </c>
      <c r="V1306" s="103">
        <v>256</v>
      </c>
    </row>
    <row r="1307" spans="1:22" x14ac:dyDescent="0.25">
      <c r="A1307" s="104" t="s">
        <v>791</v>
      </c>
      <c r="B1307" s="20" t="str">
        <f>VLOOKUP(A1307,'Planning Periods'!$E$2:$N$540,10,FALSE)</f>
        <v>12/31/2015 - 12/31/2023</v>
      </c>
      <c r="C1307" s="103">
        <v>2017</v>
      </c>
      <c r="D1307" s="103" t="str">
        <f t="shared" si="19"/>
        <v>Modesto 2017</v>
      </c>
      <c r="E1307" s="103">
        <v>2574</v>
      </c>
      <c r="F1307" s="101">
        <v>0</v>
      </c>
      <c r="G1307" s="103">
        <v>0</v>
      </c>
      <c r="H1307" s="103">
        <v>0</v>
      </c>
      <c r="I1307" s="102"/>
      <c r="J1307" s="103">
        <v>1783</v>
      </c>
      <c r="K1307" s="101">
        <v>0</v>
      </c>
      <c r="L1307" s="103">
        <v>0</v>
      </c>
      <c r="M1307" s="103">
        <v>0</v>
      </c>
      <c r="N1307" s="102"/>
      <c r="O1307" s="103">
        <v>2122</v>
      </c>
      <c r="P1307" s="103">
        <v>3</v>
      </c>
      <c r="Q1307" s="102"/>
      <c r="R1307" s="103">
        <v>3796</v>
      </c>
      <c r="S1307" s="103">
        <v>137</v>
      </c>
      <c r="T1307" s="102">
        <v>0</v>
      </c>
      <c r="U1307" s="103">
        <v>10275</v>
      </c>
      <c r="V1307" s="103">
        <v>140</v>
      </c>
    </row>
    <row r="1308" spans="1:22" x14ac:dyDescent="0.25">
      <c r="A1308" t="s">
        <v>477</v>
      </c>
      <c r="B1308" s="20" t="str">
        <f>VLOOKUP(A1308,'Planning Periods'!$E$2:$N$540,10,FALSE)</f>
        <v>06/30/2014 - 06/30/2019</v>
      </c>
      <c r="C1308" s="103">
        <v>2014</v>
      </c>
      <c r="D1308" s="103" t="str">
        <f t="shared" si="19"/>
        <v>Modoc County - Unincorporated 2014</v>
      </c>
      <c r="E1308" s="101" t="s">
        <v>1539</v>
      </c>
      <c r="F1308" s="101" t="s">
        <v>1539</v>
      </c>
      <c r="G1308" s="101" t="s">
        <v>1539</v>
      </c>
      <c r="H1308" s="101" t="s">
        <v>1539</v>
      </c>
      <c r="I1308" s="101">
        <v>0</v>
      </c>
      <c r="J1308" s="101" t="s">
        <v>1539</v>
      </c>
      <c r="K1308" s="101" t="s">
        <v>1539</v>
      </c>
      <c r="L1308" s="101" t="s">
        <v>1539</v>
      </c>
      <c r="M1308" s="101" t="s">
        <v>1539</v>
      </c>
      <c r="N1308" s="101">
        <v>0</v>
      </c>
      <c r="O1308" s="101" t="s">
        <v>1539</v>
      </c>
      <c r="P1308" s="101" t="s">
        <v>1539</v>
      </c>
      <c r="Q1308" s="101"/>
      <c r="R1308" s="101" t="s">
        <v>1539</v>
      </c>
      <c r="S1308" s="101" t="s">
        <v>1539</v>
      </c>
      <c r="T1308" s="101" t="s">
        <v>1539</v>
      </c>
      <c r="U1308" s="101" t="s">
        <v>1539</v>
      </c>
      <c r="V1308" s="101" t="s">
        <v>1539</v>
      </c>
    </row>
    <row r="1309" spans="1:22" x14ac:dyDescent="0.25">
      <c r="A1309" t="s">
        <v>477</v>
      </c>
      <c r="B1309" s="20" t="str">
        <f>VLOOKUP(A1309,'Planning Periods'!$E$2:$N$540,10,FALSE)</f>
        <v>06/30/2014 - 06/30/2019</v>
      </c>
      <c r="C1309" s="103">
        <v>2015</v>
      </c>
      <c r="D1309" s="103" t="str">
        <f t="shared" si="19"/>
        <v>Modoc County - Unincorporated 2015</v>
      </c>
      <c r="E1309" t="s">
        <v>1539</v>
      </c>
      <c r="F1309" t="s">
        <v>1539</v>
      </c>
      <c r="G1309" t="s">
        <v>1539</v>
      </c>
      <c r="H1309" t="s">
        <v>1539</v>
      </c>
      <c r="J1309" t="s">
        <v>1539</v>
      </c>
      <c r="K1309" t="s">
        <v>1539</v>
      </c>
      <c r="L1309" t="s">
        <v>1539</v>
      </c>
      <c r="M1309" t="s">
        <v>1539</v>
      </c>
      <c r="O1309" t="s">
        <v>1539</v>
      </c>
      <c r="P1309" t="s">
        <v>1539</v>
      </c>
      <c r="R1309" t="s">
        <v>1539</v>
      </c>
      <c r="S1309" t="s">
        <v>1539</v>
      </c>
      <c r="T1309" t="s">
        <v>1539</v>
      </c>
      <c r="U1309" t="s">
        <v>1539</v>
      </c>
      <c r="V1309" t="s">
        <v>1539</v>
      </c>
    </row>
    <row r="1310" spans="1:22" x14ac:dyDescent="0.25">
      <c r="A1310" t="s">
        <v>477</v>
      </c>
      <c r="B1310" s="20" t="str">
        <f>VLOOKUP(A1310,'Planning Periods'!$E$2:$N$540,10,FALSE)</f>
        <v>06/30/2014 - 06/30/2019</v>
      </c>
      <c r="C1310" s="103">
        <v>2016</v>
      </c>
      <c r="D1310" s="103" t="str">
        <f t="shared" si="19"/>
        <v>Modoc County - Unincorporated 2016</v>
      </c>
      <c r="E1310" t="s">
        <v>1539</v>
      </c>
      <c r="F1310" t="s">
        <v>1539</v>
      </c>
      <c r="G1310" t="s">
        <v>1539</v>
      </c>
      <c r="H1310" t="s">
        <v>1539</v>
      </c>
      <c r="J1310" t="s">
        <v>1539</v>
      </c>
      <c r="K1310" t="s">
        <v>1539</v>
      </c>
      <c r="L1310" t="s">
        <v>1539</v>
      </c>
      <c r="M1310" t="s">
        <v>1539</v>
      </c>
      <c r="O1310" t="s">
        <v>1539</v>
      </c>
      <c r="P1310" t="s">
        <v>1539</v>
      </c>
      <c r="R1310" t="s">
        <v>1539</v>
      </c>
      <c r="S1310" t="s">
        <v>1539</v>
      </c>
      <c r="T1310" t="s">
        <v>1539</v>
      </c>
      <c r="U1310" t="s">
        <v>1539</v>
      </c>
      <c r="V1310" t="s">
        <v>1539</v>
      </c>
    </row>
    <row r="1311" spans="1:22" x14ac:dyDescent="0.25">
      <c r="A1311" t="s">
        <v>477</v>
      </c>
      <c r="B1311" s="20" t="str">
        <f>VLOOKUP(A1311,'Planning Periods'!$E$2:$N$540,10,FALSE)</f>
        <v>06/30/2014 - 06/30/2019</v>
      </c>
      <c r="C1311" s="103">
        <v>2017</v>
      </c>
      <c r="D1311" s="103" t="str">
        <f t="shared" si="19"/>
        <v>Modoc County - Unincorporated 2017</v>
      </c>
      <c r="E1311" t="s">
        <v>1539</v>
      </c>
      <c r="F1311" t="s">
        <v>1539</v>
      </c>
      <c r="G1311" t="s">
        <v>1539</v>
      </c>
      <c r="H1311" t="s">
        <v>1539</v>
      </c>
      <c r="J1311" t="s">
        <v>1539</v>
      </c>
      <c r="K1311" t="s">
        <v>1539</v>
      </c>
      <c r="L1311" t="s">
        <v>1539</v>
      </c>
      <c r="M1311" t="s">
        <v>1539</v>
      </c>
      <c r="O1311" t="s">
        <v>1539</v>
      </c>
      <c r="P1311" t="s">
        <v>1539</v>
      </c>
      <c r="R1311" t="s">
        <v>1539</v>
      </c>
      <c r="S1311" t="s">
        <v>1539</v>
      </c>
      <c r="T1311" t="s">
        <v>1539</v>
      </c>
      <c r="U1311" t="s">
        <v>1539</v>
      </c>
      <c r="V1311" t="s">
        <v>1539</v>
      </c>
    </row>
    <row r="1312" spans="1:22" x14ac:dyDescent="0.25">
      <c r="A1312" s="104" t="s">
        <v>474</v>
      </c>
      <c r="B1312" s="20" t="str">
        <f>VLOOKUP(A1312,'Planning Periods'!$E$2:$N$540,10,FALSE)</f>
        <v>06/30/2014 - 06/30/2019</v>
      </c>
      <c r="C1312" s="103">
        <v>2014</v>
      </c>
      <c r="D1312" s="103" t="str">
        <f t="shared" si="19"/>
        <v>Mono County - Unincorporated 2014</v>
      </c>
      <c r="E1312" s="103">
        <v>11</v>
      </c>
      <c r="F1312" s="101">
        <v>0</v>
      </c>
      <c r="G1312" s="103">
        <v>0</v>
      </c>
      <c r="H1312" s="103">
        <v>0</v>
      </c>
      <c r="I1312" s="102"/>
      <c r="J1312" s="103">
        <v>7</v>
      </c>
      <c r="K1312" s="101">
        <v>0</v>
      </c>
      <c r="L1312" s="103">
        <v>0</v>
      </c>
      <c r="M1312" s="103">
        <v>0</v>
      </c>
      <c r="N1312" s="102"/>
      <c r="O1312" s="103">
        <v>9</v>
      </c>
      <c r="P1312" s="103">
        <v>9</v>
      </c>
      <c r="Q1312" s="102"/>
      <c r="R1312" s="103">
        <v>19</v>
      </c>
      <c r="S1312" s="103">
        <v>4</v>
      </c>
      <c r="T1312" s="102">
        <v>0</v>
      </c>
      <c r="U1312" s="103">
        <v>46</v>
      </c>
      <c r="V1312" s="103">
        <v>13</v>
      </c>
    </row>
    <row r="1313" spans="1:22" x14ac:dyDescent="0.25">
      <c r="A1313" s="104" t="s">
        <v>474</v>
      </c>
      <c r="B1313" s="20" t="str">
        <f>VLOOKUP(A1313,'Planning Periods'!$E$2:$N$540,10,FALSE)</f>
        <v>06/30/2014 - 06/30/2019</v>
      </c>
      <c r="C1313" s="103">
        <v>2015</v>
      </c>
      <c r="D1313" s="103" t="str">
        <f t="shared" si="19"/>
        <v>Mono County - Unincorporated 2015</v>
      </c>
      <c r="E1313" s="103">
        <v>11</v>
      </c>
      <c r="F1313" s="101">
        <v>0</v>
      </c>
      <c r="G1313" s="103">
        <v>0</v>
      </c>
      <c r="H1313" s="103">
        <v>0</v>
      </c>
      <c r="I1313" s="102"/>
      <c r="J1313" s="103">
        <v>7</v>
      </c>
      <c r="K1313" s="101">
        <v>2</v>
      </c>
      <c r="L1313" s="103">
        <v>0</v>
      </c>
      <c r="M1313" s="103">
        <v>2</v>
      </c>
      <c r="N1313" s="102"/>
      <c r="O1313" s="103">
        <v>9</v>
      </c>
      <c r="P1313" s="103">
        <v>10</v>
      </c>
      <c r="Q1313" s="102"/>
      <c r="R1313" s="103">
        <v>19</v>
      </c>
      <c r="S1313" s="103">
        <v>14</v>
      </c>
      <c r="T1313" s="102">
        <v>2</v>
      </c>
      <c r="U1313" s="103">
        <v>46</v>
      </c>
      <c r="V1313" s="103">
        <v>26</v>
      </c>
    </row>
    <row r="1314" spans="1:22" x14ac:dyDescent="0.25">
      <c r="A1314" s="104" t="s">
        <v>474</v>
      </c>
      <c r="B1314" s="20" t="str">
        <f>VLOOKUP(A1314,'Planning Periods'!$E$2:$N$540,10,FALSE)</f>
        <v>06/30/2014 - 06/30/2019</v>
      </c>
      <c r="C1314" s="103">
        <v>2016</v>
      </c>
      <c r="D1314" s="103" t="str">
        <f t="shared" si="19"/>
        <v>Mono County - Unincorporated 2016</v>
      </c>
      <c r="E1314" s="103">
        <v>11</v>
      </c>
      <c r="F1314" s="101">
        <v>0</v>
      </c>
      <c r="G1314" s="103">
        <v>0</v>
      </c>
      <c r="H1314" s="103">
        <v>0</v>
      </c>
      <c r="I1314" s="102"/>
      <c r="J1314" s="103">
        <v>7</v>
      </c>
      <c r="K1314" s="101">
        <v>5</v>
      </c>
      <c r="L1314" s="103">
        <v>0</v>
      </c>
      <c r="M1314" s="103">
        <v>5</v>
      </c>
      <c r="N1314" s="102"/>
      <c r="O1314" s="103">
        <v>9</v>
      </c>
      <c r="P1314" s="103">
        <v>12</v>
      </c>
      <c r="Q1314" s="102"/>
      <c r="R1314" s="103">
        <v>19</v>
      </c>
      <c r="S1314" s="103">
        <v>9</v>
      </c>
      <c r="T1314" s="102">
        <v>5</v>
      </c>
      <c r="U1314" s="103">
        <v>46</v>
      </c>
      <c r="V1314" s="103">
        <v>26</v>
      </c>
    </row>
    <row r="1315" spans="1:22" x14ac:dyDescent="0.25">
      <c r="A1315" s="104" t="s">
        <v>474</v>
      </c>
      <c r="B1315" s="20" t="str">
        <f>VLOOKUP(A1315,'Planning Periods'!$E$2:$N$540,10,FALSE)</f>
        <v>06/30/2014 - 06/30/2019</v>
      </c>
      <c r="C1315" s="103">
        <v>2017</v>
      </c>
      <c r="D1315" s="103" t="str">
        <f t="shared" si="19"/>
        <v>Mono County - Unincorporated 2017</v>
      </c>
      <c r="E1315" s="103">
        <v>11</v>
      </c>
      <c r="F1315" s="101">
        <v>0</v>
      </c>
      <c r="G1315" s="103">
        <v>0</v>
      </c>
      <c r="H1315" s="103">
        <v>0</v>
      </c>
      <c r="I1315" s="102"/>
      <c r="J1315" s="103">
        <v>7</v>
      </c>
      <c r="K1315" s="101">
        <v>6</v>
      </c>
      <c r="L1315" s="103">
        <v>0</v>
      </c>
      <c r="M1315" s="103">
        <v>6</v>
      </c>
      <c r="N1315" s="102"/>
      <c r="O1315" s="103">
        <v>9</v>
      </c>
      <c r="P1315" s="103">
        <v>13</v>
      </c>
      <c r="Q1315" s="102"/>
      <c r="R1315" s="103">
        <v>19</v>
      </c>
      <c r="S1315" s="103">
        <v>10</v>
      </c>
      <c r="T1315" s="102">
        <v>6</v>
      </c>
      <c r="U1315" s="103">
        <v>46</v>
      </c>
      <c r="V1315" s="103">
        <v>29</v>
      </c>
    </row>
    <row r="1316" spans="1:22" x14ac:dyDescent="0.25">
      <c r="A1316" s="104" t="s">
        <v>1077</v>
      </c>
      <c r="B1316" s="20"/>
      <c r="C1316" s="103">
        <v>2013</v>
      </c>
      <c r="D1316" s="103" t="str">
        <f t="shared" si="19"/>
        <v>Monrovia 2013</v>
      </c>
      <c r="E1316" s="103">
        <v>142</v>
      </c>
      <c r="F1316" s="101">
        <v>0</v>
      </c>
      <c r="G1316" s="103">
        <v>0</v>
      </c>
      <c r="H1316" s="103">
        <v>0</v>
      </c>
      <c r="I1316" s="102"/>
      <c r="J1316" s="103">
        <v>88</v>
      </c>
      <c r="K1316" s="101">
        <v>0</v>
      </c>
      <c r="L1316" s="103">
        <v>0</v>
      </c>
      <c r="M1316" s="103">
        <v>0</v>
      </c>
      <c r="N1316" s="102"/>
      <c r="O1316" s="103">
        <v>96</v>
      </c>
      <c r="P1316" s="103">
        <v>1</v>
      </c>
      <c r="Q1316" s="102"/>
      <c r="R1316" s="103">
        <v>241</v>
      </c>
      <c r="S1316" s="103">
        <v>33</v>
      </c>
      <c r="T1316" s="102">
        <v>0</v>
      </c>
      <c r="U1316" s="103">
        <v>567</v>
      </c>
      <c r="V1316" s="103">
        <v>34</v>
      </c>
    </row>
    <row r="1317" spans="1:22" x14ac:dyDescent="0.25">
      <c r="A1317" s="104" t="s">
        <v>1077</v>
      </c>
      <c r="B1317" s="20" t="str">
        <f>VLOOKUP(A1317,'Planning Periods'!$E$2:$N$540,10,FALSE)</f>
        <v>10/15/2013 - 10/15/2021</v>
      </c>
      <c r="C1317" s="103">
        <v>2014</v>
      </c>
      <c r="D1317" s="103" t="str">
        <f t="shared" si="19"/>
        <v>Monrovia 2014</v>
      </c>
      <c r="E1317" s="103">
        <v>142</v>
      </c>
      <c r="F1317" s="101">
        <v>0</v>
      </c>
      <c r="G1317" s="103">
        <v>0</v>
      </c>
      <c r="H1317" s="103">
        <v>0</v>
      </c>
      <c r="I1317" s="102"/>
      <c r="J1317" s="103">
        <v>88</v>
      </c>
      <c r="K1317" s="101">
        <v>0</v>
      </c>
      <c r="L1317" s="103">
        <v>0</v>
      </c>
      <c r="M1317" s="103">
        <v>0</v>
      </c>
      <c r="N1317" s="102"/>
      <c r="O1317" s="103">
        <v>96</v>
      </c>
      <c r="P1317" s="103">
        <v>2</v>
      </c>
      <c r="Q1317" s="102"/>
      <c r="R1317" s="103">
        <v>241</v>
      </c>
      <c r="S1317" s="103">
        <v>34</v>
      </c>
      <c r="T1317" s="102">
        <v>0</v>
      </c>
      <c r="U1317" s="103">
        <v>567</v>
      </c>
      <c r="V1317" s="103">
        <v>36</v>
      </c>
    </row>
    <row r="1318" spans="1:22" x14ac:dyDescent="0.25">
      <c r="A1318" s="104" t="s">
        <v>1077</v>
      </c>
      <c r="B1318" s="20" t="str">
        <f>VLOOKUP(A1318,'Planning Periods'!$E$2:$N$540,10,FALSE)</f>
        <v>10/15/2013 - 10/15/2021</v>
      </c>
      <c r="C1318" s="103">
        <v>2015</v>
      </c>
      <c r="D1318" s="103" t="str">
        <f t="shared" si="19"/>
        <v>Monrovia 2015</v>
      </c>
      <c r="E1318" s="103">
        <v>142</v>
      </c>
      <c r="F1318" s="101">
        <v>0</v>
      </c>
      <c r="G1318" s="103">
        <v>0</v>
      </c>
      <c r="H1318" s="103">
        <v>0</v>
      </c>
      <c r="I1318" s="102"/>
      <c r="J1318" s="103">
        <v>88</v>
      </c>
      <c r="K1318" s="101">
        <v>0</v>
      </c>
      <c r="L1318" s="103">
        <v>0</v>
      </c>
      <c r="M1318" s="103">
        <v>0</v>
      </c>
      <c r="N1318" s="102"/>
      <c r="O1318" s="103">
        <v>96</v>
      </c>
      <c r="P1318" s="103">
        <v>0</v>
      </c>
      <c r="Q1318" s="102"/>
      <c r="R1318" s="103">
        <v>241</v>
      </c>
      <c r="S1318" s="103">
        <v>9</v>
      </c>
      <c r="T1318" s="102">
        <v>0</v>
      </c>
      <c r="U1318" s="103">
        <v>567</v>
      </c>
      <c r="V1318" s="103">
        <v>9</v>
      </c>
    </row>
    <row r="1319" spans="1:22" x14ac:dyDescent="0.25">
      <c r="A1319" s="104" t="s">
        <v>1077</v>
      </c>
      <c r="B1319" s="20" t="str">
        <f>VLOOKUP(A1319,'Planning Periods'!$E$2:$N$540,10,FALSE)</f>
        <v>10/15/2013 - 10/15/2021</v>
      </c>
      <c r="C1319" s="103">
        <v>2016</v>
      </c>
      <c r="D1319" s="103" t="str">
        <f t="shared" si="19"/>
        <v>Monrovia 2016</v>
      </c>
      <c r="E1319" s="103">
        <v>142</v>
      </c>
      <c r="F1319" s="101">
        <v>0</v>
      </c>
      <c r="G1319" s="103">
        <v>0</v>
      </c>
      <c r="H1319" s="103">
        <v>0</v>
      </c>
      <c r="I1319" s="102"/>
      <c r="J1319" s="103">
        <v>88</v>
      </c>
      <c r="K1319" s="101">
        <v>0</v>
      </c>
      <c r="L1319" s="103">
        <v>0</v>
      </c>
      <c r="M1319" s="103">
        <v>0</v>
      </c>
      <c r="N1319" s="102"/>
      <c r="O1319" s="103">
        <v>96</v>
      </c>
      <c r="P1319" s="103">
        <v>0</v>
      </c>
      <c r="Q1319" s="102"/>
      <c r="R1319" s="103">
        <v>241</v>
      </c>
      <c r="S1319" s="103">
        <v>445</v>
      </c>
      <c r="T1319" s="102">
        <v>0</v>
      </c>
      <c r="U1319" s="103">
        <v>567</v>
      </c>
      <c r="V1319" s="103">
        <v>445</v>
      </c>
    </row>
    <row r="1320" spans="1:22" x14ac:dyDescent="0.25">
      <c r="A1320" s="104" t="s">
        <v>1077</v>
      </c>
      <c r="B1320" s="20" t="str">
        <f>VLOOKUP(A1320,'Planning Periods'!$E$2:$N$540,10,FALSE)</f>
        <v>10/15/2013 - 10/15/2021</v>
      </c>
      <c r="C1320" s="103">
        <v>2017</v>
      </c>
      <c r="D1320" s="103" t="str">
        <f t="shared" si="19"/>
        <v>Monrovia 2017</v>
      </c>
      <c r="E1320" s="103">
        <v>142</v>
      </c>
      <c r="F1320" s="101">
        <v>0</v>
      </c>
      <c r="G1320" s="103">
        <v>0</v>
      </c>
      <c r="H1320" s="103">
        <v>0</v>
      </c>
      <c r="I1320" s="102"/>
      <c r="J1320" s="103">
        <v>88</v>
      </c>
      <c r="K1320" s="101">
        <v>0</v>
      </c>
      <c r="L1320" s="103">
        <v>0</v>
      </c>
      <c r="M1320" s="103">
        <v>0</v>
      </c>
      <c r="N1320" s="102"/>
      <c r="O1320" s="103">
        <v>96</v>
      </c>
      <c r="P1320" s="103">
        <v>2</v>
      </c>
      <c r="Q1320" s="102"/>
      <c r="R1320" s="103">
        <v>241</v>
      </c>
      <c r="S1320" s="103">
        <v>22</v>
      </c>
      <c r="T1320" s="102">
        <v>0</v>
      </c>
      <c r="U1320" s="103">
        <v>567</v>
      </c>
      <c r="V1320" s="103">
        <v>24</v>
      </c>
    </row>
    <row r="1321" spans="1:22" x14ac:dyDescent="0.25">
      <c r="A1321" s="104" t="s">
        <v>815</v>
      </c>
      <c r="B1321" s="20" t="str">
        <f>VLOOKUP(A1321,'Planning Periods'!$E$2:$N$540,10,FALSE)</f>
        <v>06/30/2014 - 06/30/2019</v>
      </c>
      <c r="C1321" s="103">
        <v>2014</v>
      </c>
      <c r="D1321" s="103" t="str">
        <f t="shared" si="19"/>
        <v>Montague 2014</v>
      </c>
      <c r="E1321" s="103" t="s">
        <v>1539</v>
      </c>
      <c r="F1321" s="101" t="s">
        <v>1539</v>
      </c>
      <c r="G1321" s="103" t="s">
        <v>1539</v>
      </c>
      <c r="H1321" s="103" t="s">
        <v>1539</v>
      </c>
      <c r="I1321" s="102"/>
      <c r="J1321" s="103" t="s">
        <v>1539</v>
      </c>
      <c r="K1321" s="101" t="s">
        <v>1539</v>
      </c>
      <c r="L1321" s="103" t="s">
        <v>1539</v>
      </c>
      <c r="M1321" s="103" t="s">
        <v>1539</v>
      </c>
      <c r="N1321" s="102"/>
      <c r="O1321" s="103" t="s">
        <v>1539</v>
      </c>
      <c r="P1321" s="103" t="s">
        <v>1539</v>
      </c>
      <c r="Q1321" s="102"/>
      <c r="R1321" s="103" t="s">
        <v>1539</v>
      </c>
      <c r="S1321" s="103" t="s">
        <v>1539</v>
      </c>
      <c r="T1321" s="102" t="s">
        <v>1539</v>
      </c>
      <c r="U1321" s="103" t="s">
        <v>1539</v>
      </c>
      <c r="V1321" s="103" t="s">
        <v>1539</v>
      </c>
    </row>
    <row r="1322" spans="1:22" x14ac:dyDescent="0.25">
      <c r="A1322" s="104" t="s">
        <v>815</v>
      </c>
      <c r="B1322" s="20" t="str">
        <f>VLOOKUP(A1322,'Planning Periods'!$E$2:$N$540,10,FALSE)</f>
        <v>06/30/2014 - 06/30/2019</v>
      </c>
      <c r="C1322" s="103">
        <v>2015</v>
      </c>
      <c r="D1322" s="103" t="str">
        <f t="shared" si="19"/>
        <v>Montague 2015</v>
      </c>
      <c r="E1322" s="103" t="s">
        <v>1539</v>
      </c>
      <c r="F1322" s="101" t="s">
        <v>1539</v>
      </c>
      <c r="G1322" s="103" t="s">
        <v>1539</v>
      </c>
      <c r="H1322" s="103" t="s">
        <v>1539</v>
      </c>
      <c r="I1322" s="102"/>
      <c r="J1322" s="103" t="s">
        <v>1539</v>
      </c>
      <c r="K1322" s="101" t="s">
        <v>1539</v>
      </c>
      <c r="L1322" s="103" t="s">
        <v>1539</v>
      </c>
      <c r="M1322" s="103" t="s">
        <v>1539</v>
      </c>
      <c r="N1322" s="102"/>
      <c r="O1322" s="103" t="s">
        <v>1539</v>
      </c>
      <c r="P1322" s="103" t="s">
        <v>1539</v>
      </c>
      <c r="Q1322" s="102"/>
      <c r="R1322" s="103" t="s">
        <v>1539</v>
      </c>
      <c r="S1322" s="103" t="s">
        <v>1539</v>
      </c>
      <c r="T1322" s="102" t="s">
        <v>1539</v>
      </c>
      <c r="U1322" s="103" t="s">
        <v>1539</v>
      </c>
      <c r="V1322" s="103" t="s">
        <v>1539</v>
      </c>
    </row>
    <row r="1323" spans="1:22" x14ac:dyDescent="0.25">
      <c r="A1323" s="104" t="s">
        <v>815</v>
      </c>
      <c r="B1323" s="20" t="str">
        <f>VLOOKUP(A1323,'Planning Periods'!$E$2:$N$540,10,FALSE)</f>
        <v>06/30/2014 - 06/30/2019</v>
      </c>
      <c r="C1323" s="103">
        <v>2016</v>
      </c>
      <c r="D1323" s="103" t="str">
        <f t="shared" si="19"/>
        <v>Montague 2016</v>
      </c>
      <c r="E1323" s="103" t="s">
        <v>1539</v>
      </c>
      <c r="F1323" s="101" t="s">
        <v>1539</v>
      </c>
      <c r="G1323" s="103" t="s">
        <v>1539</v>
      </c>
      <c r="H1323" s="103" t="s">
        <v>1539</v>
      </c>
      <c r="I1323" s="102"/>
      <c r="J1323" s="103" t="s">
        <v>1539</v>
      </c>
      <c r="K1323" s="101" t="s">
        <v>1539</v>
      </c>
      <c r="L1323" s="103" t="s">
        <v>1539</v>
      </c>
      <c r="M1323" s="103" t="s">
        <v>1539</v>
      </c>
      <c r="N1323" s="102"/>
      <c r="O1323" s="103" t="s">
        <v>1539</v>
      </c>
      <c r="P1323" s="103" t="s">
        <v>1539</v>
      </c>
      <c r="Q1323" s="102"/>
      <c r="R1323" s="103" t="s">
        <v>1539</v>
      </c>
      <c r="S1323" s="103" t="s">
        <v>1539</v>
      </c>
      <c r="T1323" s="102" t="s">
        <v>1539</v>
      </c>
      <c r="U1323" s="103" t="s">
        <v>1539</v>
      </c>
      <c r="V1323" s="103" t="s">
        <v>1539</v>
      </c>
    </row>
    <row r="1324" spans="1:22" x14ac:dyDescent="0.25">
      <c r="A1324" s="104" t="s">
        <v>815</v>
      </c>
      <c r="B1324" s="20" t="str">
        <f>VLOOKUP(A1324,'Planning Periods'!$E$2:$N$540,10,FALSE)</f>
        <v>06/30/2014 - 06/30/2019</v>
      </c>
      <c r="C1324" s="103">
        <v>2017</v>
      </c>
      <c r="D1324" s="103" t="str">
        <f t="shared" si="19"/>
        <v>Montague 2017</v>
      </c>
      <c r="E1324" s="103">
        <v>5</v>
      </c>
      <c r="F1324" s="101">
        <v>0</v>
      </c>
      <c r="G1324" s="103">
        <v>0</v>
      </c>
      <c r="H1324" s="103">
        <v>0</v>
      </c>
      <c r="I1324" s="102"/>
      <c r="J1324" s="103">
        <v>3</v>
      </c>
      <c r="K1324" s="101">
        <v>0</v>
      </c>
      <c r="L1324" s="103">
        <v>0</v>
      </c>
      <c r="M1324" s="103">
        <v>0</v>
      </c>
      <c r="N1324" s="102"/>
      <c r="O1324" s="103">
        <v>3</v>
      </c>
      <c r="P1324" s="103">
        <v>0</v>
      </c>
      <c r="Q1324" s="102"/>
      <c r="R1324" s="103">
        <v>8</v>
      </c>
      <c r="S1324" s="103">
        <v>0</v>
      </c>
      <c r="T1324" s="102">
        <v>0</v>
      </c>
      <c r="U1324" s="103">
        <v>19</v>
      </c>
      <c r="V1324" s="103">
        <v>0</v>
      </c>
    </row>
    <row r="1325" spans="1:22" x14ac:dyDescent="0.25">
      <c r="A1325" t="s">
        <v>911</v>
      </c>
      <c r="B1325" s="20"/>
      <c r="C1325" s="103">
        <v>2013</v>
      </c>
      <c r="D1325" s="103" t="str">
        <f t="shared" si="19"/>
        <v>Montclair 2013</v>
      </c>
      <c r="E1325" s="103">
        <v>164</v>
      </c>
      <c r="F1325" s="101">
        <v>18</v>
      </c>
      <c r="G1325" s="103">
        <v>18</v>
      </c>
      <c r="H1325" s="103">
        <v>0</v>
      </c>
      <c r="I1325" s="102"/>
      <c r="J1325" s="103">
        <v>114</v>
      </c>
      <c r="K1325" s="101">
        <v>0</v>
      </c>
      <c r="L1325" s="103">
        <v>0</v>
      </c>
      <c r="M1325" s="103">
        <v>0</v>
      </c>
      <c r="N1325" s="102"/>
      <c r="O1325" s="103">
        <v>125</v>
      </c>
      <c r="P1325" s="103">
        <v>0</v>
      </c>
      <c r="Q1325" s="102"/>
      <c r="R1325" s="103">
        <v>294</v>
      </c>
      <c r="S1325" s="103">
        <v>322</v>
      </c>
      <c r="T1325" s="102">
        <v>0</v>
      </c>
      <c r="U1325" s="103">
        <v>697</v>
      </c>
      <c r="V1325" s="103">
        <v>340</v>
      </c>
    </row>
    <row r="1326" spans="1:22" x14ac:dyDescent="0.25">
      <c r="A1326" t="s">
        <v>911</v>
      </c>
      <c r="B1326" s="20" t="str">
        <f>VLOOKUP(A1326,'Planning Periods'!$E$2:$N$540,10,FALSE)</f>
        <v>10/15/2013 - 10/15/2021</v>
      </c>
      <c r="C1326" s="103">
        <v>2014</v>
      </c>
      <c r="D1326" s="103" t="str">
        <f t="shared" si="19"/>
        <v>Montclair 2014</v>
      </c>
      <c r="E1326" s="101">
        <v>164</v>
      </c>
      <c r="F1326" s="101">
        <v>0</v>
      </c>
      <c r="G1326" s="101">
        <v>0</v>
      </c>
      <c r="H1326" s="101">
        <v>0</v>
      </c>
      <c r="I1326" s="101">
        <v>0</v>
      </c>
      <c r="J1326" s="101">
        <v>114</v>
      </c>
      <c r="K1326" s="101">
        <v>0</v>
      </c>
      <c r="L1326" s="101">
        <v>0</v>
      </c>
      <c r="M1326" s="101">
        <v>0</v>
      </c>
      <c r="N1326" s="101">
        <v>0</v>
      </c>
      <c r="O1326" s="101">
        <v>125</v>
      </c>
      <c r="P1326" s="101">
        <v>0</v>
      </c>
      <c r="Q1326" s="101"/>
      <c r="R1326" s="101">
        <v>294</v>
      </c>
      <c r="S1326" s="101">
        <v>10</v>
      </c>
      <c r="T1326" s="101">
        <v>0</v>
      </c>
      <c r="U1326" s="101">
        <v>697</v>
      </c>
      <c r="V1326" s="101">
        <v>10</v>
      </c>
    </row>
    <row r="1327" spans="1:22" x14ac:dyDescent="0.25">
      <c r="A1327" t="s">
        <v>911</v>
      </c>
      <c r="B1327" s="20" t="str">
        <f>VLOOKUP(A1327,'Planning Periods'!$E$2:$N$540,10,FALSE)</f>
        <v>10/15/2013 - 10/15/2021</v>
      </c>
      <c r="C1327" s="103">
        <v>2015</v>
      </c>
      <c r="D1327" s="103"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25">
      <c r="A1328" t="s">
        <v>911</v>
      </c>
      <c r="B1328" s="20" t="str">
        <f>VLOOKUP(A1328,'Planning Periods'!$E$2:$N$540,10,FALSE)</f>
        <v>10/15/2013 - 10/15/2021</v>
      </c>
      <c r="C1328" s="103">
        <v>2016</v>
      </c>
      <c r="D1328" s="103"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25">
      <c r="A1329" t="s">
        <v>911</v>
      </c>
      <c r="B1329" s="20" t="str">
        <f>VLOOKUP(A1329,'Planning Periods'!$E$2:$N$540,10,FALSE)</f>
        <v>10/15/2013 - 10/15/2021</v>
      </c>
      <c r="C1329" s="103">
        <v>2017</v>
      </c>
      <c r="D1329" s="103"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25">
      <c r="A1330" s="104" t="s">
        <v>837</v>
      </c>
      <c r="B1330" s="20" t="str">
        <f>VLOOKUP(A1330,'Planning Periods'!$E$2:$N$540,10,FALSE)</f>
        <v>01/31/2015 - 01/31/2023</v>
      </c>
      <c r="C1330" s="103">
        <v>2014</v>
      </c>
      <c r="D1330" s="103" t="str">
        <f t="shared" si="19"/>
        <v>Monte Sereno 2014</v>
      </c>
      <c r="E1330" s="103">
        <v>23</v>
      </c>
      <c r="F1330" s="101">
        <v>0</v>
      </c>
      <c r="G1330" s="103">
        <v>0</v>
      </c>
      <c r="H1330" s="103">
        <v>0</v>
      </c>
      <c r="I1330" s="102"/>
      <c r="J1330" s="103">
        <v>13</v>
      </c>
      <c r="K1330" s="101">
        <v>1</v>
      </c>
      <c r="L1330" s="103">
        <v>1</v>
      </c>
      <c r="M1330" s="103">
        <v>0</v>
      </c>
      <c r="N1330" s="102"/>
      <c r="O1330" s="103">
        <v>13</v>
      </c>
      <c r="P1330" s="103">
        <v>0</v>
      </c>
      <c r="Q1330" s="102"/>
      <c r="R1330" s="103">
        <v>12</v>
      </c>
      <c r="S1330" s="103">
        <v>4</v>
      </c>
      <c r="T1330" s="102">
        <v>0</v>
      </c>
      <c r="U1330" s="103">
        <v>61</v>
      </c>
      <c r="V1330" s="103">
        <v>5</v>
      </c>
    </row>
    <row r="1331" spans="1:22" x14ac:dyDescent="0.25">
      <c r="A1331" s="104" t="s">
        <v>837</v>
      </c>
      <c r="B1331" s="20" t="str">
        <f>VLOOKUP(A1331,'Planning Periods'!$E$2:$N$540,10,FALSE)</f>
        <v>01/31/2015 - 01/31/2023</v>
      </c>
      <c r="C1331" s="103">
        <v>2015</v>
      </c>
      <c r="D1331" s="103" t="str">
        <f t="shared" si="19"/>
        <v>Monte Sereno 2015</v>
      </c>
      <c r="E1331" s="103">
        <v>23</v>
      </c>
      <c r="F1331" s="101">
        <v>4</v>
      </c>
      <c r="G1331" s="103">
        <v>0</v>
      </c>
      <c r="H1331" s="103">
        <v>4</v>
      </c>
      <c r="I1331" s="102"/>
      <c r="J1331" s="103">
        <v>13</v>
      </c>
      <c r="K1331" s="101">
        <v>0</v>
      </c>
      <c r="L1331" s="103">
        <v>0</v>
      </c>
      <c r="M1331" s="103">
        <v>0</v>
      </c>
      <c r="N1331" s="102"/>
      <c r="O1331" s="103">
        <v>13</v>
      </c>
      <c r="P1331" s="103">
        <v>1</v>
      </c>
      <c r="Q1331" s="102"/>
      <c r="R1331" s="103">
        <v>12</v>
      </c>
      <c r="S1331" s="103">
        <v>2</v>
      </c>
      <c r="T1331" s="102">
        <v>0</v>
      </c>
      <c r="U1331" s="103">
        <v>61</v>
      </c>
      <c r="V1331" s="103">
        <v>7</v>
      </c>
    </row>
    <row r="1332" spans="1:22" x14ac:dyDescent="0.25">
      <c r="A1332" s="104" t="s">
        <v>837</v>
      </c>
      <c r="B1332" s="20" t="str">
        <f>VLOOKUP(A1332,'Planning Periods'!$E$2:$N$540,10,FALSE)</f>
        <v>01/31/2015 - 01/31/2023</v>
      </c>
      <c r="C1332" s="103">
        <v>2016</v>
      </c>
      <c r="D1332" s="103" t="str">
        <f t="shared" si="19"/>
        <v>Monte Sereno 2016</v>
      </c>
      <c r="E1332" s="103">
        <v>23</v>
      </c>
      <c r="F1332" s="101">
        <v>5</v>
      </c>
      <c r="G1332" s="103">
        <v>5</v>
      </c>
      <c r="H1332" s="103">
        <v>0</v>
      </c>
      <c r="I1332" s="102"/>
      <c r="J1332" s="103">
        <v>13</v>
      </c>
      <c r="K1332" s="101">
        <v>0</v>
      </c>
      <c r="L1332" s="103">
        <v>0</v>
      </c>
      <c r="M1332" s="103">
        <v>0</v>
      </c>
      <c r="N1332" s="102"/>
      <c r="O1332" s="103">
        <v>13</v>
      </c>
      <c r="P1332" s="103">
        <v>0</v>
      </c>
      <c r="Q1332" s="102"/>
      <c r="R1332" s="103">
        <v>12</v>
      </c>
      <c r="S1332" s="103">
        <v>8</v>
      </c>
      <c r="T1332" s="102">
        <v>0</v>
      </c>
      <c r="U1332" s="103">
        <v>61</v>
      </c>
      <c r="V1332" s="103">
        <v>13</v>
      </c>
    </row>
    <row r="1333" spans="1:22" x14ac:dyDescent="0.25">
      <c r="A1333" s="104" t="s">
        <v>837</v>
      </c>
      <c r="B1333" s="20" t="str">
        <f>VLOOKUP(A1333,'Planning Periods'!$E$2:$N$540,10,FALSE)</f>
        <v>01/31/2015 - 01/31/2023</v>
      </c>
      <c r="C1333" s="103">
        <v>2017</v>
      </c>
      <c r="D1333" s="103" t="str">
        <f t="shared" si="19"/>
        <v>Monte Sereno 2017</v>
      </c>
      <c r="E1333" s="103">
        <v>23</v>
      </c>
      <c r="F1333" s="101">
        <v>12</v>
      </c>
      <c r="G1333" s="103">
        <v>0</v>
      </c>
      <c r="H1333" s="103">
        <v>12</v>
      </c>
      <c r="I1333" s="102"/>
      <c r="J1333" s="103">
        <v>13</v>
      </c>
      <c r="K1333" s="101">
        <v>0</v>
      </c>
      <c r="L1333" s="103">
        <v>0</v>
      </c>
      <c r="M1333" s="103">
        <v>0</v>
      </c>
      <c r="N1333" s="102"/>
      <c r="O1333" s="103">
        <v>13</v>
      </c>
      <c r="P1333" s="103">
        <v>0</v>
      </c>
      <c r="Q1333" s="102"/>
      <c r="R1333" s="103">
        <v>12</v>
      </c>
      <c r="S1333" s="103">
        <v>4</v>
      </c>
      <c r="T1333" s="102">
        <v>0</v>
      </c>
      <c r="U1333" s="103">
        <v>61</v>
      </c>
      <c r="V1333" s="103">
        <v>16</v>
      </c>
    </row>
    <row r="1334" spans="1:22" x14ac:dyDescent="0.25">
      <c r="A1334" t="s">
        <v>1076</v>
      </c>
      <c r="B1334" s="20"/>
      <c r="C1334" s="103">
        <v>2013</v>
      </c>
      <c r="D1334" s="103" t="str">
        <f t="shared" si="19"/>
        <v>Montebello 2013</v>
      </c>
      <c r="E1334" s="103" t="s">
        <v>1539</v>
      </c>
      <c r="F1334" s="101" t="s">
        <v>1539</v>
      </c>
      <c r="G1334" s="103" t="s">
        <v>1539</v>
      </c>
      <c r="H1334" s="103" t="s">
        <v>1539</v>
      </c>
      <c r="I1334" s="102"/>
      <c r="J1334" s="103" t="s">
        <v>1539</v>
      </c>
      <c r="K1334" s="101" t="s">
        <v>1539</v>
      </c>
      <c r="L1334" s="103" t="s">
        <v>1539</v>
      </c>
      <c r="M1334" s="103" t="s">
        <v>1539</v>
      </c>
      <c r="N1334" s="102"/>
      <c r="O1334" s="103" t="s">
        <v>1539</v>
      </c>
      <c r="P1334" s="103" t="s">
        <v>1539</v>
      </c>
      <c r="Q1334" s="102"/>
      <c r="R1334" s="103" t="s">
        <v>1539</v>
      </c>
      <c r="S1334" s="103" t="s">
        <v>1539</v>
      </c>
      <c r="T1334" s="102" t="s">
        <v>1539</v>
      </c>
      <c r="U1334" s="103" t="s">
        <v>1539</v>
      </c>
      <c r="V1334" s="103" t="s">
        <v>1539</v>
      </c>
    </row>
    <row r="1335" spans="1:22" x14ac:dyDescent="0.25">
      <c r="A1335" t="s">
        <v>1076</v>
      </c>
      <c r="B1335" s="20" t="str">
        <f>VLOOKUP(A1335,'Planning Periods'!$E$2:$N$540,10,FALSE)</f>
        <v>10/15/2013 - 10/15/2021</v>
      </c>
      <c r="C1335" s="103">
        <v>2014</v>
      </c>
      <c r="D1335" s="103" t="str">
        <f t="shared" si="19"/>
        <v>Montebello 2014</v>
      </c>
      <c r="E1335" s="101" t="s">
        <v>1539</v>
      </c>
      <c r="F1335" s="101" t="s">
        <v>1539</v>
      </c>
      <c r="G1335" s="101" t="s">
        <v>1539</v>
      </c>
      <c r="H1335" s="101" t="s">
        <v>1539</v>
      </c>
      <c r="I1335" s="101">
        <v>0</v>
      </c>
      <c r="J1335" s="101" t="s">
        <v>1539</v>
      </c>
      <c r="K1335" s="101" t="s">
        <v>1539</v>
      </c>
      <c r="L1335" s="101" t="s">
        <v>1539</v>
      </c>
      <c r="M1335" s="101" t="s">
        <v>1539</v>
      </c>
      <c r="N1335" s="101">
        <v>0</v>
      </c>
      <c r="O1335" s="101" t="s">
        <v>1539</v>
      </c>
      <c r="P1335" s="101" t="s">
        <v>1539</v>
      </c>
      <c r="Q1335" s="101"/>
      <c r="R1335" s="101" t="s">
        <v>1539</v>
      </c>
      <c r="S1335" s="101" t="s">
        <v>1539</v>
      </c>
      <c r="T1335" s="101" t="s">
        <v>1539</v>
      </c>
      <c r="U1335" s="101" t="s">
        <v>1539</v>
      </c>
      <c r="V1335" s="101" t="s">
        <v>1539</v>
      </c>
    </row>
    <row r="1336" spans="1:22" x14ac:dyDescent="0.25">
      <c r="A1336" t="s">
        <v>1076</v>
      </c>
      <c r="B1336" s="20" t="str">
        <f>VLOOKUP(A1336,'Planning Periods'!$E$2:$N$540,10,FALSE)</f>
        <v>10/15/2013 - 10/15/2021</v>
      </c>
      <c r="C1336" s="103">
        <v>2015</v>
      </c>
      <c r="D1336" s="103" t="str">
        <f t="shared" si="19"/>
        <v>Montebello 2015</v>
      </c>
      <c r="E1336" t="s">
        <v>1539</v>
      </c>
      <c r="F1336" t="s">
        <v>1539</v>
      </c>
      <c r="G1336" t="s">
        <v>1539</v>
      </c>
      <c r="H1336" t="s">
        <v>1539</v>
      </c>
      <c r="J1336" t="s">
        <v>1539</v>
      </c>
      <c r="K1336" t="s">
        <v>1539</v>
      </c>
      <c r="L1336" t="s">
        <v>1539</v>
      </c>
      <c r="M1336" t="s">
        <v>1539</v>
      </c>
      <c r="O1336" t="s">
        <v>1539</v>
      </c>
      <c r="P1336" t="s">
        <v>1539</v>
      </c>
      <c r="R1336" t="s">
        <v>1539</v>
      </c>
      <c r="S1336" t="s">
        <v>1539</v>
      </c>
      <c r="T1336" t="s">
        <v>1539</v>
      </c>
      <c r="U1336" t="s">
        <v>1539</v>
      </c>
      <c r="V1336" t="s">
        <v>1539</v>
      </c>
    </row>
    <row r="1337" spans="1:22" x14ac:dyDescent="0.25">
      <c r="A1337" t="s">
        <v>1076</v>
      </c>
      <c r="B1337" s="20" t="str">
        <f>VLOOKUP(A1337,'Planning Periods'!$E$2:$N$540,10,FALSE)</f>
        <v>10/15/2013 - 10/15/2021</v>
      </c>
      <c r="C1337" s="103">
        <v>2016</v>
      </c>
      <c r="D1337" s="103" t="str">
        <f t="shared" si="19"/>
        <v>Montebello 2016</v>
      </c>
      <c r="E1337" t="s">
        <v>1539</v>
      </c>
      <c r="F1337" t="s">
        <v>1539</v>
      </c>
      <c r="G1337" t="s">
        <v>1539</v>
      </c>
      <c r="H1337" t="s">
        <v>1539</v>
      </c>
      <c r="J1337" t="s">
        <v>1539</v>
      </c>
      <c r="K1337" t="s">
        <v>1539</v>
      </c>
      <c r="L1337" t="s">
        <v>1539</v>
      </c>
      <c r="M1337" t="s">
        <v>1539</v>
      </c>
      <c r="O1337" t="s">
        <v>1539</v>
      </c>
      <c r="P1337" t="s">
        <v>1539</v>
      </c>
      <c r="R1337" t="s">
        <v>1539</v>
      </c>
      <c r="S1337" t="s">
        <v>1539</v>
      </c>
      <c r="T1337" t="s">
        <v>1539</v>
      </c>
      <c r="U1337" t="s">
        <v>1539</v>
      </c>
      <c r="V1337" t="s">
        <v>1539</v>
      </c>
    </row>
    <row r="1338" spans="1:22" x14ac:dyDescent="0.25">
      <c r="A1338" t="s">
        <v>1076</v>
      </c>
      <c r="B1338" s="20" t="str">
        <f>VLOOKUP(A1338,'Planning Periods'!$E$2:$N$540,10,FALSE)</f>
        <v>10/15/2013 - 10/15/2021</v>
      </c>
      <c r="C1338" s="103">
        <v>2017</v>
      </c>
      <c r="D1338" s="103" t="str">
        <f t="shared" si="19"/>
        <v>Montebello 2017</v>
      </c>
      <c r="E1338" t="s">
        <v>1539</v>
      </c>
      <c r="F1338" t="s">
        <v>1539</v>
      </c>
      <c r="G1338" t="s">
        <v>1539</v>
      </c>
      <c r="H1338" t="s">
        <v>1539</v>
      </c>
      <c r="J1338" t="s">
        <v>1539</v>
      </c>
      <c r="K1338" t="s">
        <v>1539</v>
      </c>
      <c r="L1338" t="s">
        <v>1539</v>
      </c>
      <c r="M1338" t="s">
        <v>1539</v>
      </c>
      <c r="O1338" t="s">
        <v>1539</v>
      </c>
      <c r="P1338" t="s">
        <v>1539</v>
      </c>
      <c r="R1338" t="s">
        <v>1539</v>
      </c>
      <c r="S1338" t="s">
        <v>1539</v>
      </c>
      <c r="T1338" t="s">
        <v>1539</v>
      </c>
      <c r="U1338" t="s">
        <v>1539</v>
      </c>
      <c r="V1338" t="s">
        <v>1539</v>
      </c>
    </row>
    <row r="1339" spans="1:22" x14ac:dyDescent="0.25">
      <c r="A1339" s="104" t="s">
        <v>1008</v>
      </c>
      <c r="B1339" s="20" t="str">
        <f>VLOOKUP(A1339,'Planning Periods'!$E$2:$N$540,10,FALSE)</f>
        <v>12/31/2015 - 12/31/2023</v>
      </c>
      <c r="C1339" s="103">
        <v>2014</v>
      </c>
      <c r="D1339" s="103" t="str">
        <f t="shared" si="19"/>
        <v>Monterey 2014</v>
      </c>
      <c r="E1339" t="s">
        <v>1539</v>
      </c>
      <c r="F1339" t="s">
        <v>1539</v>
      </c>
      <c r="G1339" t="s">
        <v>1539</v>
      </c>
      <c r="H1339" t="s">
        <v>1539</v>
      </c>
      <c r="J1339" t="s">
        <v>1539</v>
      </c>
      <c r="K1339" t="s">
        <v>1539</v>
      </c>
      <c r="L1339" t="s">
        <v>1539</v>
      </c>
      <c r="M1339" t="s">
        <v>1539</v>
      </c>
      <c r="O1339" t="s">
        <v>1539</v>
      </c>
      <c r="P1339" t="s">
        <v>1539</v>
      </c>
      <c r="R1339" t="s">
        <v>1539</v>
      </c>
      <c r="S1339" t="s">
        <v>1539</v>
      </c>
      <c r="T1339" t="s">
        <v>1539</v>
      </c>
      <c r="U1339" t="s">
        <v>1539</v>
      </c>
      <c r="V1339" t="s">
        <v>1539</v>
      </c>
    </row>
    <row r="1340" spans="1:22" x14ac:dyDescent="0.25">
      <c r="A1340" s="104" t="s">
        <v>1008</v>
      </c>
      <c r="B1340" s="20" t="str">
        <f>VLOOKUP(A1340,'Planning Periods'!$E$2:$N$540,10,FALSE)</f>
        <v>12/31/2015 - 12/31/2023</v>
      </c>
      <c r="C1340" s="103">
        <v>2015</v>
      </c>
      <c r="D1340" s="103"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25">
      <c r="A1341" s="104" t="s">
        <v>1008</v>
      </c>
      <c r="B1341" s="20" t="str">
        <f>VLOOKUP(A1341,'Planning Periods'!$E$2:$N$540,10,FALSE)</f>
        <v>12/31/2015 - 12/31/2023</v>
      </c>
      <c r="C1341" s="103">
        <v>2016</v>
      </c>
      <c r="D1341" s="103" t="str">
        <f t="shared" si="19"/>
        <v>Monterey 2016</v>
      </c>
      <c r="E1341" s="103">
        <v>157</v>
      </c>
      <c r="F1341" s="101">
        <v>0</v>
      </c>
      <c r="G1341" s="103">
        <v>0</v>
      </c>
      <c r="H1341" s="103">
        <v>0</v>
      </c>
      <c r="I1341" s="102"/>
      <c r="J1341" s="103">
        <v>102</v>
      </c>
      <c r="K1341" s="101">
        <v>0</v>
      </c>
      <c r="L1341" s="103">
        <v>0</v>
      </c>
      <c r="M1341" s="103">
        <v>0</v>
      </c>
      <c r="N1341" s="102"/>
      <c r="O1341" s="103">
        <v>119</v>
      </c>
      <c r="P1341" s="103">
        <v>0</v>
      </c>
      <c r="Q1341" s="102"/>
      <c r="R1341" s="103">
        <v>272</v>
      </c>
      <c r="S1341" s="103">
        <v>2</v>
      </c>
      <c r="T1341" s="102">
        <v>0</v>
      </c>
      <c r="U1341" s="103">
        <v>650</v>
      </c>
      <c r="V1341" s="103">
        <v>2</v>
      </c>
    </row>
    <row r="1342" spans="1:22" x14ac:dyDescent="0.25">
      <c r="A1342" s="104" t="s">
        <v>1008</v>
      </c>
      <c r="B1342" s="20" t="str">
        <f>VLOOKUP(A1342,'Planning Periods'!$E$2:$N$540,10,FALSE)</f>
        <v>12/31/2015 - 12/31/2023</v>
      </c>
      <c r="C1342" s="103">
        <v>2017</v>
      </c>
      <c r="D1342" s="103" t="str">
        <f t="shared" si="19"/>
        <v>Monterey 2017</v>
      </c>
      <c r="E1342" s="103">
        <v>157</v>
      </c>
      <c r="F1342" s="101">
        <v>0</v>
      </c>
      <c r="G1342" s="103">
        <v>0</v>
      </c>
      <c r="H1342" s="103">
        <v>0</v>
      </c>
      <c r="I1342" s="102"/>
      <c r="J1342" s="103">
        <v>102</v>
      </c>
      <c r="K1342" s="101">
        <v>0</v>
      </c>
      <c r="L1342" s="103">
        <v>0</v>
      </c>
      <c r="M1342" s="103">
        <v>0</v>
      </c>
      <c r="N1342" s="102"/>
      <c r="O1342" s="103">
        <v>119</v>
      </c>
      <c r="P1342" s="103">
        <v>0</v>
      </c>
      <c r="Q1342" s="102"/>
      <c r="R1342" s="103">
        <v>272</v>
      </c>
      <c r="S1342" s="103">
        <v>2</v>
      </c>
      <c r="T1342" s="102">
        <v>0</v>
      </c>
      <c r="U1342" s="103">
        <v>650</v>
      </c>
      <c r="V1342" s="103">
        <v>2</v>
      </c>
    </row>
    <row r="1343" spans="1:22" x14ac:dyDescent="0.25">
      <c r="A1343" s="104" t="s">
        <v>467</v>
      </c>
      <c r="B1343" s="20" t="str">
        <f>VLOOKUP(A1343,'Planning Periods'!$E$2:$N$540,10,FALSE)</f>
        <v>12/31/2015 - 12/31/2023</v>
      </c>
      <c r="C1343" s="103">
        <v>2014</v>
      </c>
      <c r="D1343" s="103" t="str">
        <f t="shared" si="19"/>
        <v>Monterey County - Unincorporated 2014</v>
      </c>
      <c r="E1343" s="103" t="s">
        <v>1539</v>
      </c>
      <c r="F1343" s="101" t="s">
        <v>1539</v>
      </c>
      <c r="G1343" s="103" t="s">
        <v>1539</v>
      </c>
      <c r="H1343" s="103" t="s">
        <v>1539</v>
      </c>
      <c r="I1343" s="102"/>
      <c r="J1343" s="103" t="s">
        <v>1539</v>
      </c>
      <c r="K1343" s="101" t="s">
        <v>1539</v>
      </c>
      <c r="L1343" s="103" t="s">
        <v>1539</v>
      </c>
      <c r="M1343" s="103" t="s">
        <v>1539</v>
      </c>
      <c r="N1343" s="102"/>
      <c r="O1343" s="103" t="s">
        <v>1539</v>
      </c>
      <c r="P1343" s="103" t="s">
        <v>1539</v>
      </c>
      <c r="Q1343" s="102"/>
      <c r="R1343" s="103" t="s">
        <v>1539</v>
      </c>
      <c r="S1343" s="103" t="s">
        <v>1539</v>
      </c>
      <c r="T1343" s="102" t="s">
        <v>1539</v>
      </c>
      <c r="U1343" s="103" t="s">
        <v>1539</v>
      </c>
      <c r="V1343" s="103" t="s">
        <v>1539</v>
      </c>
    </row>
    <row r="1344" spans="1:22" x14ac:dyDescent="0.25">
      <c r="A1344" s="104" t="s">
        <v>467</v>
      </c>
      <c r="B1344" s="20" t="str">
        <f>VLOOKUP(A1344,'Planning Periods'!$E$2:$N$540,10,FALSE)</f>
        <v>12/31/2015 - 12/31/2023</v>
      </c>
      <c r="C1344" s="103">
        <v>2015</v>
      </c>
      <c r="D1344" s="103" t="str">
        <f t="shared" si="19"/>
        <v>Monterey County - Unincorporated 2015</v>
      </c>
      <c r="E1344" s="103">
        <v>374</v>
      </c>
      <c r="F1344" s="101">
        <v>137</v>
      </c>
      <c r="G1344" s="103">
        <v>37</v>
      </c>
      <c r="H1344" s="103">
        <v>100</v>
      </c>
      <c r="I1344" s="102"/>
      <c r="J1344" s="103">
        <v>244</v>
      </c>
      <c r="K1344" s="101">
        <v>6</v>
      </c>
      <c r="L1344" s="103">
        <v>6</v>
      </c>
      <c r="M1344" s="103">
        <v>0</v>
      </c>
      <c r="N1344" s="102"/>
      <c r="O1344" s="103">
        <v>282</v>
      </c>
      <c r="P1344" s="103">
        <v>0</v>
      </c>
      <c r="Q1344" s="102"/>
      <c r="R1344" s="103">
        <v>651</v>
      </c>
      <c r="S1344" s="103">
        <v>189</v>
      </c>
      <c r="T1344" s="102">
        <v>0</v>
      </c>
      <c r="U1344" s="103">
        <v>1551</v>
      </c>
      <c r="V1344" s="103">
        <v>332</v>
      </c>
    </row>
    <row r="1345" spans="1:22" x14ac:dyDescent="0.25">
      <c r="A1345" s="104" t="s">
        <v>467</v>
      </c>
      <c r="B1345" s="20" t="str">
        <f>VLOOKUP(A1345,'Planning Periods'!$E$2:$N$540,10,FALSE)</f>
        <v>12/31/2015 - 12/31/2023</v>
      </c>
      <c r="C1345" s="103">
        <v>2016</v>
      </c>
      <c r="D1345" s="103" t="str">
        <f t="shared" si="19"/>
        <v>Monterey County - Unincorporated 2016</v>
      </c>
      <c r="E1345" s="103">
        <v>374</v>
      </c>
      <c r="F1345" s="101">
        <v>0</v>
      </c>
      <c r="G1345" s="103">
        <v>0</v>
      </c>
      <c r="H1345" s="103">
        <v>0</v>
      </c>
      <c r="I1345" s="102"/>
      <c r="J1345" s="103">
        <v>244</v>
      </c>
      <c r="K1345" s="101">
        <v>0</v>
      </c>
      <c r="L1345" s="103">
        <v>0</v>
      </c>
      <c r="M1345" s="103">
        <v>0</v>
      </c>
      <c r="N1345" s="102"/>
      <c r="O1345" s="103">
        <v>282</v>
      </c>
      <c r="P1345" s="103">
        <v>3</v>
      </c>
      <c r="Q1345" s="102"/>
      <c r="R1345" s="103">
        <v>651</v>
      </c>
      <c r="S1345" s="103">
        <v>260</v>
      </c>
      <c r="T1345" s="102">
        <v>0</v>
      </c>
      <c r="U1345" s="103">
        <v>1551</v>
      </c>
      <c r="V1345" s="103">
        <v>263</v>
      </c>
    </row>
    <row r="1346" spans="1:22" x14ac:dyDescent="0.25">
      <c r="A1346" s="104" t="s">
        <v>467</v>
      </c>
      <c r="B1346" s="20" t="str">
        <f>VLOOKUP(A1346,'Planning Periods'!$E$2:$N$540,10,FALSE)</f>
        <v>12/31/2015 - 12/31/2023</v>
      </c>
      <c r="C1346" s="103">
        <v>2017</v>
      </c>
      <c r="D1346" s="103" t="str">
        <f t="shared" si="19"/>
        <v>Monterey County - Unincorporated 2017</v>
      </c>
      <c r="E1346" s="103">
        <v>374</v>
      </c>
      <c r="F1346" s="101">
        <v>82</v>
      </c>
      <c r="G1346" s="103">
        <v>7</v>
      </c>
      <c r="H1346" s="103">
        <v>75</v>
      </c>
      <c r="I1346" s="102"/>
      <c r="J1346" s="103">
        <v>244</v>
      </c>
      <c r="K1346" s="101">
        <v>7</v>
      </c>
      <c r="L1346" s="103">
        <v>7</v>
      </c>
      <c r="M1346" s="103">
        <v>0</v>
      </c>
      <c r="N1346" s="102"/>
      <c r="O1346" s="103">
        <v>282</v>
      </c>
      <c r="P1346" s="103">
        <v>20</v>
      </c>
      <c r="Q1346" s="102"/>
      <c r="R1346" s="103">
        <v>651</v>
      </c>
      <c r="S1346" s="103">
        <v>316</v>
      </c>
      <c r="T1346" s="102">
        <v>0</v>
      </c>
      <c r="U1346" s="103">
        <v>1551</v>
      </c>
      <c r="V1346" s="103">
        <v>425</v>
      </c>
    </row>
    <row r="1347" spans="1:22" x14ac:dyDescent="0.25">
      <c r="A1347" s="104" t="s">
        <v>1075</v>
      </c>
      <c r="B1347" s="20"/>
      <c r="C1347" s="103">
        <v>2013</v>
      </c>
      <c r="D1347" s="103" t="str">
        <f t="shared" si="19"/>
        <v>Monterey Park 2013</v>
      </c>
      <c r="E1347" s="103" t="s">
        <v>1539</v>
      </c>
      <c r="F1347" s="101" t="s">
        <v>1539</v>
      </c>
      <c r="G1347" s="103" t="s">
        <v>1539</v>
      </c>
      <c r="H1347" s="103" t="s">
        <v>1539</v>
      </c>
      <c r="I1347" s="102"/>
      <c r="J1347" s="103" t="s">
        <v>1539</v>
      </c>
      <c r="K1347" s="101" t="s">
        <v>1539</v>
      </c>
      <c r="L1347" s="103" t="s">
        <v>1539</v>
      </c>
      <c r="M1347" s="103" t="s">
        <v>1539</v>
      </c>
      <c r="N1347" s="102"/>
      <c r="O1347" s="103" t="s">
        <v>1539</v>
      </c>
      <c r="P1347" s="103" t="s">
        <v>1539</v>
      </c>
      <c r="Q1347" s="102"/>
      <c r="R1347" s="103" t="s">
        <v>1539</v>
      </c>
      <c r="S1347" s="103" t="s">
        <v>1539</v>
      </c>
      <c r="T1347" s="102" t="s">
        <v>1539</v>
      </c>
      <c r="U1347" s="103" t="s">
        <v>1539</v>
      </c>
      <c r="V1347" s="103" t="s">
        <v>1539</v>
      </c>
    </row>
    <row r="1348" spans="1:22" x14ac:dyDescent="0.25">
      <c r="A1348" s="104" t="s">
        <v>1075</v>
      </c>
      <c r="B1348" s="20" t="str">
        <f>VLOOKUP(A1348,'Planning Periods'!$E$2:$N$540,10,FALSE)</f>
        <v>10/15/2013 - 10/15/2021</v>
      </c>
      <c r="C1348" s="103">
        <v>2014</v>
      </c>
      <c r="D1348" s="103" t="str">
        <f t="shared" si="19"/>
        <v>Monterey Park 2014</v>
      </c>
      <c r="E1348" s="103" t="s">
        <v>1539</v>
      </c>
      <c r="F1348" s="101" t="s">
        <v>1539</v>
      </c>
      <c r="G1348" s="103" t="s">
        <v>1539</v>
      </c>
      <c r="H1348" s="103" t="s">
        <v>1539</v>
      </c>
      <c r="I1348" s="102"/>
      <c r="J1348" s="103" t="s">
        <v>1539</v>
      </c>
      <c r="K1348" s="101" t="s">
        <v>1539</v>
      </c>
      <c r="L1348" s="103" t="s">
        <v>1539</v>
      </c>
      <c r="M1348" s="103" t="s">
        <v>1539</v>
      </c>
      <c r="N1348" s="102"/>
      <c r="O1348" s="103" t="s">
        <v>1539</v>
      </c>
      <c r="P1348" s="103" t="s">
        <v>1539</v>
      </c>
      <c r="Q1348" s="102"/>
      <c r="R1348" s="103" t="s">
        <v>1539</v>
      </c>
      <c r="S1348" s="103" t="s">
        <v>1539</v>
      </c>
      <c r="T1348" s="102" t="s">
        <v>1539</v>
      </c>
      <c r="U1348" s="103" t="s">
        <v>1539</v>
      </c>
      <c r="V1348" s="103" t="s">
        <v>1539</v>
      </c>
    </row>
    <row r="1349" spans="1:22" x14ac:dyDescent="0.25">
      <c r="A1349" s="104" t="s">
        <v>1075</v>
      </c>
      <c r="B1349" s="20" t="str">
        <f>VLOOKUP(A1349,'Planning Periods'!$E$2:$N$540,10,FALSE)</f>
        <v>10/15/2013 - 10/15/2021</v>
      </c>
      <c r="C1349" s="103">
        <v>2015</v>
      </c>
      <c r="D1349" s="103" t="str">
        <f t="shared" si="19"/>
        <v>Monterey Park 2015</v>
      </c>
      <c r="E1349" s="103" t="s">
        <v>1539</v>
      </c>
      <c r="F1349" s="101" t="s">
        <v>1539</v>
      </c>
      <c r="G1349" s="103" t="s">
        <v>1539</v>
      </c>
      <c r="H1349" s="103" t="s">
        <v>1539</v>
      </c>
      <c r="I1349" s="102"/>
      <c r="J1349" s="103" t="s">
        <v>1539</v>
      </c>
      <c r="K1349" s="101" t="s">
        <v>1539</v>
      </c>
      <c r="L1349" s="103" t="s">
        <v>1539</v>
      </c>
      <c r="M1349" s="103" t="s">
        <v>1539</v>
      </c>
      <c r="N1349" s="102"/>
      <c r="O1349" s="103" t="s">
        <v>1539</v>
      </c>
      <c r="P1349" s="103" t="s">
        <v>1539</v>
      </c>
      <c r="Q1349" s="102"/>
      <c r="R1349" s="103" t="s">
        <v>1539</v>
      </c>
      <c r="S1349" s="103" t="s">
        <v>1539</v>
      </c>
      <c r="T1349" s="102" t="s">
        <v>1539</v>
      </c>
      <c r="U1349" s="103" t="s">
        <v>1539</v>
      </c>
      <c r="V1349" s="103" t="s">
        <v>1539</v>
      </c>
    </row>
    <row r="1350" spans="1:22" x14ac:dyDescent="0.25">
      <c r="A1350" s="104" t="s">
        <v>1075</v>
      </c>
      <c r="B1350" s="20" t="str">
        <f>VLOOKUP(A1350,'Planning Periods'!$E$2:$N$540,10,FALSE)</f>
        <v>10/15/2013 - 10/15/2021</v>
      </c>
      <c r="C1350" s="103">
        <v>2016</v>
      </c>
      <c r="D1350" s="103" t="str">
        <f t="shared" si="19"/>
        <v>Monterey Park 2016</v>
      </c>
      <c r="E1350" s="103" t="s">
        <v>1539</v>
      </c>
      <c r="F1350" s="101" t="s">
        <v>1539</v>
      </c>
      <c r="G1350" s="103" t="s">
        <v>1539</v>
      </c>
      <c r="H1350" s="103" t="s">
        <v>1539</v>
      </c>
      <c r="I1350" s="102"/>
      <c r="J1350" s="103" t="s">
        <v>1539</v>
      </c>
      <c r="K1350" s="101" t="s">
        <v>1539</v>
      </c>
      <c r="L1350" s="103" t="s">
        <v>1539</v>
      </c>
      <c r="M1350" s="103" t="s">
        <v>1539</v>
      </c>
      <c r="N1350" s="102"/>
      <c r="O1350" s="103" t="s">
        <v>1539</v>
      </c>
      <c r="P1350" s="103" t="s">
        <v>1539</v>
      </c>
      <c r="Q1350" s="102"/>
      <c r="R1350" s="103" t="s">
        <v>1539</v>
      </c>
      <c r="S1350" s="103" t="s">
        <v>1539</v>
      </c>
      <c r="T1350" s="102" t="s">
        <v>1539</v>
      </c>
      <c r="U1350" s="103" t="s">
        <v>1539</v>
      </c>
      <c r="V1350" s="103" t="s">
        <v>1539</v>
      </c>
    </row>
    <row r="1351" spans="1:22" x14ac:dyDescent="0.25">
      <c r="A1351" s="104" t="s">
        <v>1075</v>
      </c>
      <c r="B1351" s="20" t="str">
        <f>VLOOKUP(A1351,'Planning Periods'!$E$2:$N$540,10,FALSE)</f>
        <v>10/15/2013 - 10/15/2021</v>
      </c>
      <c r="C1351" s="103">
        <v>2017</v>
      </c>
      <c r="D1351" s="103" t="str">
        <f t="shared" si="19"/>
        <v>Monterey Park 2017</v>
      </c>
      <c r="E1351" s="103">
        <v>205</v>
      </c>
      <c r="F1351" s="101">
        <v>0</v>
      </c>
      <c r="G1351" s="103">
        <v>0</v>
      </c>
      <c r="H1351" s="103">
        <v>0</v>
      </c>
      <c r="I1351" s="102"/>
      <c r="J1351" s="103">
        <v>123</v>
      </c>
      <c r="K1351" s="101">
        <v>0</v>
      </c>
      <c r="L1351" s="103">
        <v>0</v>
      </c>
      <c r="M1351" s="103">
        <v>0</v>
      </c>
      <c r="N1351" s="102"/>
      <c r="O1351" s="103">
        <v>137</v>
      </c>
      <c r="P1351" s="103">
        <v>0</v>
      </c>
      <c r="Q1351" s="102"/>
      <c r="R1351" s="103">
        <v>350</v>
      </c>
      <c r="S1351" s="103">
        <v>14</v>
      </c>
      <c r="T1351" s="102">
        <v>0</v>
      </c>
      <c r="U1351" s="103">
        <v>815</v>
      </c>
      <c r="V1351" s="103">
        <v>14</v>
      </c>
    </row>
    <row r="1352" spans="1:22" x14ac:dyDescent="0.25">
      <c r="A1352" s="104" t="s">
        <v>765</v>
      </c>
      <c r="B1352" s="20"/>
      <c r="C1352" s="103">
        <v>2013</v>
      </c>
      <c r="D1352" s="103" t="str">
        <f t="shared" si="19"/>
        <v>Moorpark 2013</v>
      </c>
      <c r="E1352" s="103" t="s">
        <v>1539</v>
      </c>
      <c r="F1352" s="101" t="s">
        <v>1539</v>
      </c>
      <c r="G1352" s="103" t="s">
        <v>1539</v>
      </c>
      <c r="H1352" s="103" t="s">
        <v>1539</v>
      </c>
      <c r="I1352" s="102"/>
      <c r="J1352" s="103" t="s">
        <v>1539</v>
      </c>
      <c r="K1352" s="101" t="s">
        <v>1539</v>
      </c>
      <c r="L1352" s="103" t="s">
        <v>1539</v>
      </c>
      <c r="M1352" s="103" t="s">
        <v>1539</v>
      </c>
      <c r="N1352" s="102"/>
      <c r="O1352" s="103" t="s">
        <v>1539</v>
      </c>
      <c r="P1352" s="103" t="s">
        <v>1539</v>
      </c>
      <c r="Q1352" s="102"/>
      <c r="R1352" s="103" t="s">
        <v>1539</v>
      </c>
      <c r="S1352" s="103" t="s">
        <v>1539</v>
      </c>
      <c r="T1352" s="102" t="s">
        <v>1539</v>
      </c>
      <c r="U1352" s="103" t="s">
        <v>1539</v>
      </c>
      <c r="V1352" s="103" t="s">
        <v>1539</v>
      </c>
    </row>
    <row r="1353" spans="1:22" x14ac:dyDescent="0.25">
      <c r="A1353" s="104" t="s">
        <v>765</v>
      </c>
      <c r="B1353" s="20" t="str">
        <f>VLOOKUP(A1353,'Planning Periods'!$E$2:$N$540,10,FALSE)</f>
        <v>10/15/2013 - 10/15/2021</v>
      </c>
      <c r="C1353" s="103">
        <v>2014</v>
      </c>
      <c r="D1353" s="103" t="str">
        <f t="shared" si="19"/>
        <v>Moorpark 2014</v>
      </c>
      <c r="E1353" s="103">
        <v>289</v>
      </c>
      <c r="F1353" s="101">
        <v>0</v>
      </c>
      <c r="G1353" s="103">
        <v>0</v>
      </c>
      <c r="H1353" s="103">
        <v>0</v>
      </c>
      <c r="I1353" s="102"/>
      <c r="J1353" s="103">
        <v>197</v>
      </c>
      <c r="K1353" s="101">
        <v>3</v>
      </c>
      <c r="L1353" s="103">
        <v>3</v>
      </c>
      <c r="M1353" s="103">
        <v>0</v>
      </c>
      <c r="N1353" s="102"/>
      <c r="O1353" s="103">
        <v>216</v>
      </c>
      <c r="P1353" s="103">
        <v>0</v>
      </c>
      <c r="Q1353" s="102"/>
      <c r="R1353" s="103">
        <v>462</v>
      </c>
      <c r="S1353" s="103">
        <v>159</v>
      </c>
      <c r="T1353" s="102">
        <v>0</v>
      </c>
      <c r="U1353" s="103">
        <v>1164</v>
      </c>
      <c r="V1353" s="103">
        <v>162</v>
      </c>
    </row>
    <row r="1354" spans="1:22" x14ac:dyDescent="0.25">
      <c r="A1354" s="104" t="s">
        <v>765</v>
      </c>
      <c r="B1354" s="20" t="str">
        <f>VLOOKUP(A1354,'Planning Periods'!$E$2:$N$540,10,FALSE)</f>
        <v>10/15/2013 - 10/15/2021</v>
      </c>
      <c r="C1354" s="103">
        <v>2015</v>
      </c>
      <c r="D1354" s="103" t="str">
        <f t="shared" si="19"/>
        <v>Moorpark 2015</v>
      </c>
      <c r="E1354" s="103">
        <v>289</v>
      </c>
      <c r="F1354" s="101">
        <v>5</v>
      </c>
      <c r="G1354" s="103">
        <v>5</v>
      </c>
      <c r="H1354" s="103">
        <v>0</v>
      </c>
      <c r="I1354" s="102"/>
      <c r="J1354" s="103">
        <v>197</v>
      </c>
      <c r="K1354" s="101">
        <v>15</v>
      </c>
      <c r="L1354" s="103">
        <v>15</v>
      </c>
      <c r="M1354" s="103">
        <v>0</v>
      </c>
      <c r="N1354" s="102"/>
      <c r="O1354" s="103">
        <v>216</v>
      </c>
      <c r="P1354" s="103">
        <v>9</v>
      </c>
      <c r="Q1354" s="102"/>
      <c r="R1354" s="103">
        <v>462</v>
      </c>
      <c r="S1354" s="103">
        <v>144</v>
      </c>
      <c r="T1354" s="102">
        <v>0</v>
      </c>
      <c r="U1354" s="103">
        <v>1164</v>
      </c>
      <c r="V1354" s="103">
        <v>173</v>
      </c>
    </row>
    <row r="1355" spans="1:22" x14ac:dyDescent="0.25">
      <c r="A1355" s="104" t="s">
        <v>765</v>
      </c>
      <c r="B1355" s="20" t="str">
        <f>VLOOKUP(A1355,'Planning Periods'!$E$2:$N$540,10,FALSE)</f>
        <v>10/15/2013 - 10/15/2021</v>
      </c>
      <c r="C1355" s="103">
        <v>2016</v>
      </c>
      <c r="D1355" s="103" t="str">
        <f t="shared" si="19"/>
        <v>Moorpark 2016</v>
      </c>
      <c r="E1355" s="103">
        <v>289</v>
      </c>
      <c r="F1355" s="101">
        <v>0</v>
      </c>
      <c r="G1355" s="103">
        <v>0</v>
      </c>
      <c r="H1355" s="103">
        <v>0</v>
      </c>
      <c r="I1355" s="102"/>
      <c r="J1355" s="103">
        <v>197</v>
      </c>
      <c r="K1355" s="101">
        <v>0</v>
      </c>
      <c r="L1355" s="103">
        <v>0</v>
      </c>
      <c r="M1355" s="103">
        <v>0</v>
      </c>
      <c r="N1355" s="102"/>
      <c r="O1355" s="103">
        <v>216</v>
      </c>
      <c r="P1355" s="103">
        <v>0</v>
      </c>
      <c r="Q1355" s="102"/>
      <c r="R1355" s="103">
        <v>462</v>
      </c>
      <c r="S1355" s="103">
        <v>88</v>
      </c>
      <c r="T1355" s="102">
        <v>0</v>
      </c>
      <c r="U1355" s="103">
        <v>1164</v>
      </c>
      <c r="V1355" s="103">
        <v>88</v>
      </c>
    </row>
    <row r="1356" spans="1:22" x14ac:dyDescent="0.25">
      <c r="A1356" s="104" t="s">
        <v>765</v>
      </c>
      <c r="B1356" s="20" t="str">
        <f>VLOOKUP(A1356,'Planning Periods'!$E$2:$N$540,10,FALSE)</f>
        <v>10/15/2013 - 10/15/2021</v>
      </c>
      <c r="C1356" s="103">
        <v>2017</v>
      </c>
      <c r="D1356" s="103" t="str">
        <f t="shared" si="19"/>
        <v>Moorpark 2017</v>
      </c>
      <c r="E1356" s="103">
        <v>289</v>
      </c>
      <c r="F1356" s="101">
        <v>0</v>
      </c>
      <c r="G1356" s="103">
        <v>0</v>
      </c>
      <c r="H1356" s="103">
        <v>0</v>
      </c>
      <c r="I1356" s="102"/>
      <c r="J1356" s="103">
        <v>197</v>
      </c>
      <c r="K1356" s="101">
        <v>0</v>
      </c>
      <c r="L1356" s="103">
        <v>0</v>
      </c>
      <c r="M1356" s="103">
        <v>0</v>
      </c>
      <c r="N1356" s="102"/>
      <c r="O1356" s="103">
        <v>216</v>
      </c>
      <c r="P1356" s="103">
        <v>0</v>
      </c>
      <c r="Q1356" s="102"/>
      <c r="R1356" s="103">
        <v>462</v>
      </c>
      <c r="S1356" s="103">
        <v>88</v>
      </c>
      <c r="T1356" s="102">
        <v>0</v>
      </c>
      <c r="U1356" s="103">
        <v>1164</v>
      </c>
      <c r="V1356" s="103">
        <v>88</v>
      </c>
    </row>
    <row r="1357" spans="1:22" x14ac:dyDescent="0.25">
      <c r="A1357" s="104" t="s">
        <v>1202</v>
      </c>
      <c r="B1357" s="20" t="str">
        <f>VLOOKUP(A1357,'Planning Periods'!$E$2:$N$540,10,FALSE)</f>
        <v>01/31/2015 - 01/31/2023</v>
      </c>
      <c r="C1357" s="103">
        <v>2014</v>
      </c>
      <c r="D1357" s="103" t="str">
        <f t="shared" si="19"/>
        <v>Moraga 2014</v>
      </c>
      <c r="E1357" s="103">
        <v>75</v>
      </c>
      <c r="F1357" s="101">
        <v>0</v>
      </c>
      <c r="G1357" s="103">
        <v>0</v>
      </c>
      <c r="H1357" s="103">
        <v>0</v>
      </c>
      <c r="I1357" s="102"/>
      <c r="J1357" s="103">
        <v>44</v>
      </c>
      <c r="K1357" s="101">
        <v>0</v>
      </c>
      <c r="L1357" s="103">
        <v>0</v>
      </c>
      <c r="M1357" s="103">
        <v>0</v>
      </c>
      <c r="N1357" s="102"/>
      <c r="O1357" s="103">
        <v>50</v>
      </c>
      <c r="P1357" s="103">
        <v>0</v>
      </c>
      <c r="Q1357" s="102"/>
      <c r="R1357" s="103">
        <v>60</v>
      </c>
      <c r="S1357" s="103">
        <v>0</v>
      </c>
      <c r="T1357" s="102">
        <v>0</v>
      </c>
      <c r="U1357" s="103">
        <v>229</v>
      </c>
      <c r="V1357" s="103">
        <v>0</v>
      </c>
    </row>
    <row r="1358" spans="1:22" x14ac:dyDescent="0.25">
      <c r="A1358" s="104" t="s">
        <v>1202</v>
      </c>
      <c r="B1358" s="20" t="str">
        <f>VLOOKUP(A1358,'Planning Periods'!$E$2:$N$540,10,FALSE)</f>
        <v>01/31/2015 - 01/31/2023</v>
      </c>
      <c r="C1358" s="103">
        <v>2015</v>
      </c>
      <c r="D1358" s="103" t="str">
        <f t="shared" si="19"/>
        <v>Moraga 2015</v>
      </c>
      <c r="E1358" s="103">
        <v>75</v>
      </c>
      <c r="F1358" s="101">
        <v>0</v>
      </c>
      <c r="G1358" s="103">
        <v>0</v>
      </c>
      <c r="H1358" s="103">
        <v>0</v>
      </c>
      <c r="I1358" s="102"/>
      <c r="J1358" s="103">
        <v>44</v>
      </c>
      <c r="K1358" s="101">
        <v>0</v>
      </c>
      <c r="L1358" s="103">
        <v>0</v>
      </c>
      <c r="M1358" s="103">
        <v>0</v>
      </c>
      <c r="N1358" s="102"/>
      <c r="O1358" s="103">
        <v>50</v>
      </c>
      <c r="P1358" s="103">
        <v>0</v>
      </c>
      <c r="Q1358" s="102"/>
      <c r="R1358" s="103">
        <v>60</v>
      </c>
      <c r="S1358" s="103">
        <v>8</v>
      </c>
      <c r="T1358" s="102">
        <v>0</v>
      </c>
      <c r="U1358" s="103">
        <v>229</v>
      </c>
      <c r="V1358" s="103">
        <v>8</v>
      </c>
    </row>
    <row r="1359" spans="1:22" x14ac:dyDescent="0.25">
      <c r="A1359" s="104" t="s">
        <v>1202</v>
      </c>
      <c r="B1359" s="20" t="str">
        <f>VLOOKUP(A1359,'Planning Periods'!$E$2:$N$540,10,FALSE)</f>
        <v>01/31/2015 - 01/31/2023</v>
      </c>
      <c r="C1359" s="103">
        <v>2016</v>
      </c>
      <c r="D1359" s="103" t="str">
        <f t="shared" si="19"/>
        <v>Moraga 2016</v>
      </c>
      <c r="E1359" s="103">
        <v>75</v>
      </c>
      <c r="F1359" s="101">
        <v>0</v>
      </c>
      <c r="G1359" s="103">
        <v>0</v>
      </c>
      <c r="H1359" s="103">
        <v>0</v>
      </c>
      <c r="I1359" s="102"/>
      <c r="J1359" s="103">
        <v>44</v>
      </c>
      <c r="K1359" s="101">
        <v>0</v>
      </c>
      <c r="L1359" s="103">
        <v>0</v>
      </c>
      <c r="M1359" s="103">
        <v>0</v>
      </c>
      <c r="N1359" s="102"/>
      <c r="O1359" s="103">
        <v>50</v>
      </c>
      <c r="P1359" s="103">
        <v>0</v>
      </c>
      <c r="Q1359" s="102"/>
      <c r="R1359" s="103">
        <v>60</v>
      </c>
      <c r="S1359" s="103">
        <v>35</v>
      </c>
      <c r="T1359" s="102">
        <v>0</v>
      </c>
      <c r="U1359" s="103">
        <v>229</v>
      </c>
      <c r="V1359" s="103">
        <v>35</v>
      </c>
    </row>
    <row r="1360" spans="1:22" x14ac:dyDescent="0.25">
      <c r="A1360" s="104" t="s">
        <v>1202</v>
      </c>
      <c r="B1360" s="20" t="str">
        <f>VLOOKUP(A1360,'Planning Periods'!$E$2:$N$540,10,FALSE)</f>
        <v>01/31/2015 - 01/31/2023</v>
      </c>
      <c r="C1360" s="103">
        <v>2017</v>
      </c>
      <c r="D1360" s="103" t="str">
        <f t="shared" si="19"/>
        <v>Moraga 2017</v>
      </c>
      <c r="E1360" s="103">
        <v>75</v>
      </c>
      <c r="F1360" s="101">
        <v>0</v>
      </c>
      <c r="G1360" s="103">
        <v>0</v>
      </c>
      <c r="H1360" s="103">
        <v>0</v>
      </c>
      <c r="I1360" s="102"/>
      <c r="J1360" s="103">
        <v>44</v>
      </c>
      <c r="K1360" s="101">
        <v>0</v>
      </c>
      <c r="L1360" s="103">
        <v>0</v>
      </c>
      <c r="M1360" s="103">
        <v>0</v>
      </c>
      <c r="N1360" s="102"/>
      <c r="O1360" s="103">
        <v>50</v>
      </c>
      <c r="P1360" s="103">
        <v>0</v>
      </c>
      <c r="Q1360" s="102"/>
      <c r="R1360" s="103">
        <v>60</v>
      </c>
      <c r="S1360" s="103">
        <v>31</v>
      </c>
      <c r="T1360" s="102">
        <v>0</v>
      </c>
      <c r="U1360" s="103">
        <v>229</v>
      </c>
      <c r="V1360" s="103">
        <v>31</v>
      </c>
    </row>
    <row r="1361" spans="1:22" x14ac:dyDescent="0.25">
      <c r="A1361" s="104" t="s">
        <v>942</v>
      </c>
      <c r="B1361" s="20"/>
      <c r="C1361" s="103">
        <v>2013</v>
      </c>
      <c r="D1361" s="103" t="str">
        <f t="shared" si="19"/>
        <v>Moreno Valley 2013</v>
      </c>
      <c r="E1361" s="103" t="s">
        <v>1539</v>
      </c>
      <c r="F1361" s="101" t="s">
        <v>1539</v>
      </c>
      <c r="G1361" s="103" t="s">
        <v>1539</v>
      </c>
      <c r="H1361" s="103" t="s">
        <v>1539</v>
      </c>
      <c r="I1361" s="102"/>
      <c r="J1361" s="103" t="s">
        <v>1539</v>
      </c>
      <c r="K1361" s="101" t="s">
        <v>1539</v>
      </c>
      <c r="L1361" s="103" t="s">
        <v>1539</v>
      </c>
      <c r="M1361" s="103" t="s">
        <v>1539</v>
      </c>
      <c r="N1361" s="102"/>
      <c r="O1361" s="103" t="s">
        <v>1539</v>
      </c>
      <c r="P1361" s="103" t="s">
        <v>1539</v>
      </c>
      <c r="Q1361" s="102"/>
      <c r="R1361" s="103" t="s">
        <v>1539</v>
      </c>
      <c r="S1361" s="103" t="s">
        <v>1539</v>
      </c>
      <c r="T1361" s="102" t="s">
        <v>1539</v>
      </c>
      <c r="U1361" s="103" t="s">
        <v>1539</v>
      </c>
      <c r="V1361" s="103" t="s">
        <v>1539</v>
      </c>
    </row>
    <row r="1362" spans="1:22" x14ac:dyDescent="0.25">
      <c r="A1362" s="104" t="s">
        <v>942</v>
      </c>
      <c r="B1362" s="20" t="str">
        <f>VLOOKUP(A1362,'Planning Periods'!$E$2:$N$540,10,FALSE)</f>
        <v>10/15/2013 - 10/15/2021</v>
      </c>
      <c r="C1362" s="103">
        <v>2014</v>
      </c>
      <c r="D1362" s="103" t="str">
        <f>CONCATENATE(A1362," ",C1362)</f>
        <v>Moreno Valley 2014</v>
      </c>
      <c r="E1362" s="103">
        <v>1500</v>
      </c>
      <c r="F1362" s="101">
        <v>0</v>
      </c>
      <c r="G1362" s="103">
        <v>0</v>
      </c>
      <c r="H1362" s="103">
        <v>0</v>
      </c>
      <c r="I1362" s="102"/>
      <c r="J1362" s="103">
        <v>993</v>
      </c>
      <c r="K1362" s="101">
        <v>0</v>
      </c>
      <c r="L1362" s="103">
        <v>0</v>
      </c>
      <c r="M1362" s="103">
        <v>0</v>
      </c>
      <c r="N1362" s="102"/>
      <c r="O1362" s="103">
        <v>1112</v>
      </c>
      <c r="P1362" s="103">
        <v>0</v>
      </c>
      <c r="Q1362" s="102"/>
      <c r="R1362" s="103">
        <v>2564</v>
      </c>
      <c r="S1362" s="103">
        <v>93</v>
      </c>
      <c r="T1362" s="102">
        <v>0</v>
      </c>
      <c r="U1362" s="103">
        <v>6169</v>
      </c>
      <c r="V1362" s="103">
        <v>93</v>
      </c>
    </row>
    <row r="1363" spans="1:22" x14ac:dyDescent="0.25">
      <c r="A1363" s="104" t="s">
        <v>942</v>
      </c>
      <c r="B1363" s="20" t="str">
        <f>VLOOKUP(A1363,'Planning Periods'!$E$2:$N$540,10,FALSE)</f>
        <v>10/15/2013 - 10/15/2021</v>
      </c>
      <c r="C1363" s="103">
        <v>2015</v>
      </c>
      <c r="D1363" s="103" t="str">
        <f t="shared" ref="D1363:D1425" si="20">CONCATENATE(A1363," ",C1363)</f>
        <v>Moreno Valley 2015</v>
      </c>
      <c r="E1363" s="103">
        <v>1500</v>
      </c>
      <c r="F1363" s="101">
        <v>0</v>
      </c>
      <c r="G1363" s="103">
        <v>0</v>
      </c>
      <c r="H1363" s="103">
        <v>0</v>
      </c>
      <c r="I1363" s="102"/>
      <c r="J1363" s="103">
        <v>993</v>
      </c>
      <c r="K1363" s="101">
        <v>0</v>
      </c>
      <c r="L1363" s="103">
        <v>0</v>
      </c>
      <c r="M1363" s="103">
        <v>0</v>
      </c>
      <c r="N1363" s="102"/>
      <c r="O1363" s="103">
        <v>1112</v>
      </c>
      <c r="P1363" s="103">
        <v>0</v>
      </c>
      <c r="Q1363" s="102"/>
      <c r="R1363" s="103">
        <v>2564</v>
      </c>
      <c r="S1363" s="103">
        <v>103</v>
      </c>
      <c r="T1363" s="102">
        <v>0</v>
      </c>
      <c r="U1363" s="103">
        <v>6169</v>
      </c>
      <c r="V1363" s="103">
        <v>103</v>
      </c>
    </row>
    <row r="1364" spans="1:22" x14ac:dyDescent="0.25">
      <c r="A1364" s="104" t="s">
        <v>942</v>
      </c>
      <c r="B1364" s="20" t="str">
        <f>VLOOKUP(A1364,'Planning Periods'!$E$2:$N$540,10,FALSE)</f>
        <v>10/15/2013 - 10/15/2021</v>
      </c>
      <c r="C1364" s="103">
        <v>2016</v>
      </c>
      <c r="D1364" s="103" t="str">
        <f t="shared" si="20"/>
        <v>Moreno Valley 2016</v>
      </c>
      <c r="E1364" s="103">
        <v>1500</v>
      </c>
      <c r="F1364" s="101">
        <v>0</v>
      </c>
      <c r="G1364" s="103">
        <v>0</v>
      </c>
      <c r="H1364" s="103">
        <v>0</v>
      </c>
      <c r="I1364" s="102"/>
      <c r="J1364" s="103">
        <v>993</v>
      </c>
      <c r="K1364" s="101">
        <v>0</v>
      </c>
      <c r="L1364" s="103">
        <v>0</v>
      </c>
      <c r="M1364" s="103">
        <v>0</v>
      </c>
      <c r="N1364" s="102"/>
      <c r="O1364" s="103">
        <v>1112</v>
      </c>
      <c r="P1364" s="103">
        <v>0</v>
      </c>
      <c r="Q1364" s="102"/>
      <c r="R1364" s="103">
        <v>2564</v>
      </c>
      <c r="S1364" s="103">
        <v>0</v>
      </c>
      <c r="T1364" s="102">
        <v>0</v>
      </c>
      <c r="U1364" s="103">
        <v>6169</v>
      </c>
      <c r="V1364" s="103">
        <v>0</v>
      </c>
    </row>
    <row r="1365" spans="1:22" x14ac:dyDescent="0.25">
      <c r="A1365" s="104" t="s">
        <v>942</v>
      </c>
      <c r="B1365" s="20" t="str">
        <f>VLOOKUP(A1365,'Planning Periods'!$E$2:$N$540,10,FALSE)</f>
        <v>10/15/2013 - 10/15/2021</v>
      </c>
      <c r="C1365" s="103">
        <v>2017</v>
      </c>
      <c r="D1365" s="103" t="str">
        <f t="shared" si="20"/>
        <v>Moreno Valley 2017</v>
      </c>
      <c r="E1365" s="103">
        <v>1500</v>
      </c>
      <c r="F1365" s="101">
        <v>0</v>
      </c>
      <c r="G1365" s="103">
        <v>0</v>
      </c>
      <c r="H1365" s="103">
        <v>0</v>
      </c>
      <c r="I1365" s="102"/>
      <c r="J1365" s="103">
        <v>993</v>
      </c>
      <c r="K1365" s="101">
        <v>0</v>
      </c>
      <c r="L1365" s="103">
        <v>0</v>
      </c>
      <c r="M1365" s="103">
        <v>0</v>
      </c>
      <c r="N1365" s="102"/>
      <c r="O1365" s="103">
        <v>1112</v>
      </c>
      <c r="P1365" s="103">
        <v>84</v>
      </c>
      <c r="Q1365" s="102"/>
      <c r="R1365" s="103">
        <v>2564</v>
      </c>
      <c r="S1365" s="103">
        <v>341</v>
      </c>
      <c r="T1365" s="102">
        <v>0</v>
      </c>
      <c r="U1365" s="103">
        <v>6169</v>
      </c>
      <c r="V1365" s="103">
        <v>425</v>
      </c>
    </row>
    <row r="1366" spans="1:22" x14ac:dyDescent="0.25">
      <c r="A1366" s="104" t="s">
        <v>836</v>
      </c>
      <c r="B1366" s="20" t="str">
        <f>VLOOKUP(A1366,'Planning Periods'!$E$2:$N$540,10,FALSE)</f>
        <v>01/31/2015 - 01/31/2023</v>
      </c>
      <c r="C1366" s="103">
        <v>2014</v>
      </c>
      <c r="D1366" s="103" t="str">
        <f t="shared" si="20"/>
        <v>Morgan Hill 2014</v>
      </c>
      <c r="E1366" s="103">
        <v>273</v>
      </c>
      <c r="F1366" s="101">
        <v>0</v>
      </c>
      <c r="G1366" s="103">
        <v>0</v>
      </c>
      <c r="H1366" s="103">
        <v>0</v>
      </c>
      <c r="I1366" s="102"/>
      <c r="J1366" s="103">
        <v>154</v>
      </c>
      <c r="K1366" s="101">
        <v>9</v>
      </c>
      <c r="L1366" s="103">
        <v>9</v>
      </c>
      <c r="M1366" s="103">
        <v>0</v>
      </c>
      <c r="N1366" s="102"/>
      <c r="O1366" s="103">
        <v>185</v>
      </c>
      <c r="P1366" s="103">
        <v>23</v>
      </c>
      <c r="Q1366" s="102"/>
      <c r="R1366" s="103">
        <v>316</v>
      </c>
      <c r="S1366" s="103">
        <v>319</v>
      </c>
      <c r="T1366" s="102">
        <v>0</v>
      </c>
      <c r="U1366" s="103">
        <v>928</v>
      </c>
      <c r="V1366" s="103">
        <v>351</v>
      </c>
    </row>
    <row r="1367" spans="1:22" x14ac:dyDescent="0.25">
      <c r="A1367" s="104" t="s">
        <v>836</v>
      </c>
      <c r="B1367" s="20" t="str">
        <f>VLOOKUP(A1367,'Planning Periods'!$E$2:$N$540,10,FALSE)</f>
        <v>01/31/2015 - 01/31/2023</v>
      </c>
      <c r="C1367" s="103">
        <v>2015</v>
      </c>
      <c r="D1367" s="103" t="str">
        <f t="shared" si="20"/>
        <v>Morgan Hill 2015</v>
      </c>
      <c r="E1367" s="103">
        <v>273</v>
      </c>
      <c r="F1367" s="101">
        <v>12</v>
      </c>
      <c r="G1367" s="103">
        <v>12</v>
      </c>
      <c r="H1367" s="103">
        <v>0</v>
      </c>
      <c r="I1367" s="102"/>
      <c r="J1367" s="103">
        <v>154</v>
      </c>
      <c r="K1367" s="101">
        <v>118</v>
      </c>
      <c r="L1367" s="103">
        <v>118</v>
      </c>
      <c r="M1367" s="103">
        <v>0</v>
      </c>
      <c r="N1367" s="102"/>
      <c r="O1367" s="103">
        <v>185</v>
      </c>
      <c r="P1367" s="103">
        <v>107</v>
      </c>
      <c r="Q1367" s="102"/>
      <c r="R1367" s="103">
        <v>316</v>
      </c>
      <c r="S1367" s="103">
        <v>647</v>
      </c>
      <c r="T1367" s="102">
        <v>0</v>
      </c>
      <c r="U1367" s="103">
        <v>928</v>
      </c>
      <c r="V1367" s="103">
        <v>884</v>
      </c>
    </row>
    <row r="1368" spans="1:22" x14ac:dyDescent="0.25">
      <c r="A1368" s="104" t="s">
        <v>836</v>
      </c>
      <c r="B1368" s="20" t="str">
        <f>VLOOKUP(A1368,'Planning Periods'!$E$2:$N$540,10,FALSE)</f>
        <v>01/31/2015 - 01/31/2023</v>
      </c>
      <c r="C1368" s="103">
        <v>2016</v>
      </c>
      <c r="D1368" s="103" t="str">
        <f t="shared" si="20"/>
        <v>Morgan Hill 2016</v>
      </c>
      <c r="E1368" s="103">
        <v>273</v>
      </c>
      <c r="F1368" s="101">
        <v>29</v>
      </c>
      <c r="G1368" s="103">
        <v>29</v>
      </c>
      <c r="H1368" s="103">
        <v>0</v>
      </c>
      <c r="I1368" s="102"/>
      <c r="J1368" s="103">
        <v>154</v>
      </c>
      <c r="K1368" s="101">
        <v>23</v>
      </c>
      <c r="L1368" s="103">
        <v>23</v>
      </c>
      <c r="M1368" s="103">
        <v>0</v>
      </c>
      <c r="N1368" s="102"/>
      <c r="O1368" s="103">
        <v>185</v>
      </c>
      <c r="P1368" s="103">
        <v>6</v>
      </c>
      <c r="Q1368" s="102"/>
      <c r="R1368" s="103">
        <v>316</v>
      </c>
      <c r="S1368" s="103">
        <v>219</v>
      </c>
      <c r="T1368" s="102">
        <v>0</v>
      </c>
      <c r="U1368" s="103">
        <v>928</v>
      </c>
      <c r="V1368" s="103">
        <v>277</v>
      </c>
    </row>
    <row r="1369" spans="1:22" x14ac:dyDescent="0.25">
      <c r="A1369" s="104" t="s">
        <v>836</v>
      </c>
      <c r="B1369" s="20" t="str">
        <f>VLOOKUP(A1369,'Planning Periods'!$E$2:$N$540,10,FALSE)</f>
        <v>01/31/2015 - 01/31/2023</v>
      </c>
      <c r="C1369" s="103">
        <v>2017</v>
      </c>
      <c r="D1369" s="103" t="str">
        <f t="shared" si="20"/>
        <v>Morgan Hill 2017</v>
      </c>
      <c r="E1369" s="103">
        <v>273</v>
      </c>
      <c r="F1369" s="101">
        <v>0</v>
      </c>
      <c r="G1369" s="103">
        <v>0</v>
      </c>
      <c r="H1369" s="103">
        <v>0</v>
      </c>
      <c r="I1369" s="102"/>
      <c r="J1369" s="103">
        <v>154</v>
      </c>
      <c r="K1369" s="101">
        <v>13</v>
      </c>
      <c r="L1369" s="103">
        <v>13</v>
      </c>
      <c r="M1369" s="103">
        <v>0</v>
      </c>
      <c r="N1369" s="102"/>
      <c r="O1369" s="103">
        <v>185</v>
      </c>
      <c r="P1369" s="103">
        <v>9</v>
      </c>
      <c r="Q1369" s="102"/>
      <c r="R1369" s="103">
        <v>316</v>
      </c>
      <c r="S1369" s="103">
        <v>192</v>
      </c>
      <c r="T1369" s="102">
        <v>0</v>
      </c>
      <c r="U1369" s="103">
        <v>928</v>
      </c>
      <c r="V1369" s="103">
        <v>214</v>
      </c>
    </row>
    <row r="1370" spans="1:22" x14ac:dyDescent="0.25">
      <c r="A1370" t="s">
        <v>869</v>
      </c>
      <c r="B1370" s="20" t="str">
        <f>VLOOKUP(A1370,'Planning Periods'!$E$2:$N$540,10,FALSE)</f>
        <v>06/30/2014 - 06/30/2019</v>
      </c>
      <c r="C1370" s="103">
        <v>2014</v>
      </c>
      <c r="D1370" s="103" t="str">
        <f t="shared" si="20"/>
        <v>Morro Bay 2014</v>
      </c>
      <c r="E1370" s="101" t="s">
        <v>1539</v>
      </c>
      <c r="F1370" s="101" t="s">
        <v>1539</v>
      </c>
      <c r="G1370" s="101" t="s">
        <v>1539</v>
      </c>
      <c r="H1370" s="101" t="s">
        <v>1539</v>
      </c>
      <c r="I1370" s="101">
        <v>0</v>
      </c>
      <c r="J1370" s="101" t="s">
        <v>1539</v>
      </c>
      <c r="K1370" s="101" t="s">
        <v>1539</v>
      </c>
      <c r="L1370" s="101" t="s">
        <v>1539</v>
      </c>
      <c r="M1370" s="101" t="s">
        <v>1539</v>
      </c>
      <c r="N1370" s="101">
        <v>0</v>
      </c>
      <c r="O1370" s="101" t="s">
        <v>1539</v>
      </c>
      <c r="P1370" s="101" t="s">
        <v>1539</v>
      </c>
      <c r="Q1370" s="101"/>
      <c r="R1370" s="101" t="s">
        <v>1539</v>
      </c>
      <c r="S1370" s="101" t="s">
        <v>1539</v>
      </c>
      <c r="T1370" s="101" t="s">
        <v>1539</v>
      </c>
      <c r="U1370" s="101" t="s">
        <v>1539</v>
      </c>
      <c r="V1370" s="101" t="s">
        <v>1539</v>
      </c>
    </row>
    <row r="1371" spans="1:22" x14ac:dyDescent="0.25">
      <c r="A1371" t="s">
        <v>869</v>
      </c>
      <c r="B1371" s="20" t="str">
        <f>VLOOKUP(A1371,'Planning Periods'!$E$2:$N$540,10,FALSE)</f>
        <v>06/30/2014 - 06/30/2019</v>
      </c>
      <c r="C1371" s="103">
        <v>2015</v>
      </c>
      <c r="D1371" s="103" t="str">
        <f t="shared" si="20"/>
        <v>Morro Bay 2015</v>
      </c>
      <c r="E1371" t="s">
        <v>1539</v>
      </c>
      <c r="F1371" t="s">
        <v>1539</v>
      </c>
      <c r="G1371" t="s">
        <v>1539</v>
      </c>
      <c r="H1371" t="s">
        <v>1539</v>
      </c>
      <c r="J1371" t="s">
        <v>1539</v>
      </c>
      <c r="K1371" t="s">
        <v>1539</v>
      </c>
      <c r="L1371" t="s">
        <v>1539</v>
      </c>
      <c r="M1371" t="s">
        <v>1539</v>
      </c>
      <c r="O1371" t="s">
        <v>1539</v>
      </c>
      <c r="P1371" t="s">
        <v>1539</v>
      </c>
      <c r="R1371" t="s">
        <v>1539</v>
      </c>
      <c r="S1371" t="s">
        <v>1539</v>
      </c>
      <c r="T1371" t="s">
        <v>1539</v>
      </c>
      <c r="U1371" t="s">
        <v>1539</v>
      </c>
      <c r="V1371" t="s">
        <v>1539</v>
      </c>
    </row>
    <row r="1372" spans="1:22" x14ac:dyDescent="0.25">
      <c r="A1372" t="s">
        <v>869</v>
      </c>
      <c r="B1372" s="20" t="str">
        <f>VLOOKUP(A1372,'Planning Periods'!$E$2:$N$540,10,FALSE)</f>
        <v>06/30/2014 - 06/30/2019</v>
      </c>
      <c r="C1372" s="103">
        <v>2016</v>
      </c>
      <c r="D1372" s="103" t="str">
        <f t="shared" si="20"/>
        <v>Morro Bay 2016</v>
      </c>
      <c r="E1372" t="s">
        <v>1539</v>
      </c>
      <c r="F1372" t="s">
        <v>1539</v>
      </c>
      <c r="G1372" t="s">
        <v>1539</v>
      </c>
      <c r="H1372" t="s">
        <v>1539</v>
      </c>
      <c r="J1372" t="s">
        <v>1539</v>
      </c>
      <c r="K1372" t="s">
        <v>1539</v>
      </c>
      <c r="L1372" t="s">
        <v>1539</v>
      </c>
      <c r="M1372" t="s">
        <v>1539</v>
      </c>
      <c r="O1372" t="s">
        <v>1539</v>
      </c>
      <c r="P1372" t="s">
        <v>1539</v>
      </c>
      <c r="R1372" t="s">
        <v>1539</v>
      </c>
      <c r="S1372" t="s">
        <v>1539</v>
      </c>
      <c r="T1372" t="s">
        <v>1539</v>
      </c>
      <c r="U1372" t="s">
        <v>1539</v>
      </c>
      <c r="V1372" t="s">
        <v>1539</v>
      </c>
    </row>
    <row r="1373" spans="1:22" x14ac:dyDescent="0.25">
      <c r="A1373" t="s">
        <v>869</v>
      </c>
      <c r="B1373" s="20" t="str">
        <f>VLOOKUP(A1373,'Planning Periods'!$E$2:$N$540,10,FALSE)</f>
        <v>06/30/2014 - 06/30/2019</v>
      </c>
      <c r="C1373" s="103">
        <v>2017</v>
      </c>
      <c r="D1373" s="103" t="str">
        <f t="shared" si="20"/>
        <v>Morro Bay 2017</v>
      </c>
      <c r="E1373" t="s">
        <v>1539</v>
      </c>
      <c r="F1373" t="s">
        <v>1539</v>
      </c>
      <c r="G1373" t="s">
        <v>1539</v>
      </c>
      <c r="H1373" t="s">
        <v>1539</v>
      </c>
      <c r="J1373" t="s">
        <v>1539</v>
      </c>
      <c r="K1373" t="s">
        <v>1539</v>
      </c>
      <c r="L1373" t="s">
        <v>1539</v>
      </c>
      <c r="M1373" t="s">
        <v>1539</v>
      </c>
      <c r="O1373" t="s">
        <v>1539</v>
      </c>
      <c r="P1373" t="s">
        <v>1539</v>
      </c>
      <c r="R1373" t="s">
        <v>1539</v>
      </c>
      <c r="S1373" t="s">
        <v>1539</v>
      </c>
      <c r="T1373" t="s">
        <v>1539</v>
      </c>
      <c r="U1373" t="s">
        <v>1539</v>
      </c>
      <c r="V1373" t="s">
        <v>1539</v>
      </c>
    </row>
    <row r="1374" spans="1:22" x14ac:dyDescent="0.25">
      <c r="A1374" s="104" t="s">
        <v>814</v>
      </c>
      <c r="B1374" s="20" t="str">
        <f>VLOOKUP(A1374,'Planning Periods'!$E$2:$N$540,10,FALSE)</f>
        <v>06/30/2014 - 06/30/2019</v>
      </c>
      <c r="C1374" s="103">
        <v>2014</v>
      </c>
      <c r="D1374" s="103" t="str">
        <f t="shared" si="20"/>
        <v>Mount Shasta 2014</v>
      </c>
      <c r="E1374" s="103">
        <v>11</v>
      </c>
      <c r="F1374" s="101">
        <v>0</v>
      </c>
      <c r="G1374" s="103">
        <v>0</v>
      </c>
      <c r="H1374" s="103">
        <v>0</v>
      </c>
      <c r="I1374" s="102"/>
      <c r="J1374" s="103">
        <v>7</v>
      </c>
      <c r="K1374" s="101">
        <v>0</v>
      </c>
      <c r="L1374" s="103">
        <v>0</v>
      </c>
      <c r="M1374" s="103">
        <v>0</v>
      </c>
      <c r="N1374" s="102"/>
      <c r="O1374" s="103">
        <v>8</v>
      </c>
      <c r="P1374" s="103">
        <v>0</v>
      </c>
      <c r="Q1374" s="102"/>
      <c r="R1374" s="103">
        <v>19</v>
      </c>
      <c r="S1374" s="103">
        <v>1</v>
      </c>
      <c r="T1374" s="102">
        <v>0</v>
      </c>
      <c r="U1374" s="103">
        <v>45</v>
      </c>
      <c r="V1374" s="103">
        <v>1</v>
      </c>
    </row>
    <row r="1375" spans="1:22" x14ac:dyDescent="0.25">
      <c r="A1375" s="104" t="s">
        <v>814</v>
      </c>
      <c r="B1375" s="20" t="str">
        <f>VLOOKUP(A1375,'Planning Periods'!$E$2:$N$540,10,FALSE)</f>
        <v>06/30/2014 - 06/30/2019</v>
      </c>
      <c r="C1375" s="103">
        <v>2015</v>
      </c>
      <c r="D1375" s="103" t="str">
        <f t="shared" si="20"/>
        <v>Mount Shasta 2015</v>
      </c>
      <c r="E1375" s="103" t="s">
        <v>1539</v>
      </c>
      <c r="F1375" s="101" t="s">
        <v>1539</v>
      </c>
      <c r="G1375" s="103" t="s">
        <v>1539</v>
      </c>
      <c r="H1375" s="103" t="s">
        <v>1539</v>
      </c>
      <c r="I1375" s="102"/>
      <c r="J1375" s="103" t="s">
        <v>1539</v>
      </c>
      <c r="K1375" s="101" t="s">
        <v>1539</v>
      </c>
      <c r="L1375" s="103" t="s">
        <v>1539</v>
      </c>
      <c r="M1375" s="103" t="s">
        <v>1539</v>
      </c>
      <c r="N1375" s="102"/>
      <c r="O1375" s="103" t="s">
        <v>1539</v>
      </c>
      <c r="P1375" s="103" t="s">
        <v>1539</v>
      </c>
      <c r="Q1375" s="102"/>
      <c r="R1375" s="103" t="s">
        <v>1539</v>
      </c>
      <c r="S1375" s="103" t="s">
        <v>1539</v>
      </c>
      <c r="T1375" s="102" t="s">
        <v>1539</v>
      </c>
      <c r="U1375" s="103" t="s">
        <v>1539</v>
      </c>
      <c r="V1375" s="103" t="s">
        <v>1539</v>
      </c>
    </row>
    <row r="1376" spans="1:22" x14ac:dyDescent="0.25">
      <c r="A1376" s="104" t="s">
        <v>814</v>
      </c>
      <c r="B1376" s="20" t="str">
        <f>VLOOKUP(A1376,'Planning Periods'!$E$2:$N$540,10,FALSE)</f>
        <v>06/30/2014 - 06/30/2019</v>
      </c>
      <c r="C1376" s="103">
        <v>2016</v>
      </c>
      <c r="D1376" s="103" t="str">
        <f t="shared" si="20"/>
        <v>Mount Shasta 2016</v>
      </c>
      <c r="E1376" s="103" t="s">
        <v>1539</v>
      </c>
      <c r="F1376" s="101" t="s">
        <v>1539</v>
      </c>
      <c r="G1376" s="103" t="s">
        <v>1539</v>
      </c>
      <c r="H1376" s="103" t="s">
        <v>1539</v>
      </c>
      <c r="I1376" s="102"/>
      <c r="J1376" s="103" t="s">
        <v>1539</v>
      </c>
      <c r="K1376" s="101" t="s">
        <v>1539</v>
      </c>
      <c r="L1376" s="103" t="s">
        <v>1539</v>
      </c>
      <c r="M1376" s="103" t="s">
        <v>1539</v>
      </c>
      <c r="N1376" s="102"/>
      <c r="O1376" s="103" t="s">
        <v>1539</v>
      </c>
      <c r="P1376" s="103" t="s">
        <v>1539</v>
      </c>
      <c r="Q1376" s="102"/>
      <c r="R1376" s="103" t="s">
        <v>1539</v>
      </c>
      <c r="S1376" s="103" t="s">
        <v>1539</v>
      </c>
      <c r="T1376" s="102" t="s">
        <v>1539</v>
      </c>
      <c r="U1376" s="103" t="s">
        <v>1539</v>
      </c>
      <c r="V1376" s="103" t="s">
        <v>1539</v>
      </c>
    </row>
    <row r="1377" spans="1:22" x14ac:dyDescent="0.25">
      <c r="A1377" s="104" t="s">
        <v>814</v>
      </c>
      <c r="B1377" s="20" t="str">
        <f>VLOOKUP(A1377,'Planning Periods'!$E$2:$N$540,10,FALSE)</f>
        <v>06/30/2014 - 06/30/2019</v>
      </c>
      <c r="C1377" s="103">
        <v>2017</v>
      </c>
      <c r="D1377" s="103" t="str">
        <f t="shared" si="20"/>
        <v>Mount Shasta 2017</v>
      </c>
      <c r="E1377" s="103" t="s">
        <v>1539</v>
      </c>
      <c r="F1377" s="101" t="s">
        <v>1539</v>
      </c>
      <c r="G1377" s="103" t="s">
        <v>1539</v>
      </c>
      <c r="H1377" s="103" t="s">
        <v>1539</v>
      </c>
      <c r="I1377" s="102"/>
      <c r="J1377" s="103" t="s">
        <v>1539</v>
      </c>
      <c r="K1377" s="101" t="s">
        <v>1539</v>
      </c>
      <c r="L1377" s="103" t="s">
        <v>1539</v>
      </c>
      <c r="M1377" s="103" t="s">
        <v>1539</v>
      </c>
      <c r="N1377" s="102"/>
      <c r="O1377" s="103" t="s">
        <v>1539</v>
      </c>
      <c r="P1377" s="103" t="s">
        <v>1539</v>
      </c>
      <c r="Q1377" s="102"/>
      <c r="R1377" s="103" t="s">
        <v>1539</v>
      </c>
      <c r="S1377" s="103" t="s">
        <v>1539</v>
      </c>
      <c r="T1377" s="102" t="s">
        <v>1539</v>
      </c>
      <c r="U1377" s="103" t="s">
        <v>1539</v>
      </c>
      <c r="V1377" s="103" t="s">
        <v>1539</v>
      </c>
    </row>
    <row r="1378" spans="1:22" x14ac:dyDescent="0.25">
      <c r="A1378" s="104" t="s">
        <v>835</v>
      </c>
      <c r="B1378" s="20" t="str">
        <f>VLOOKUP(A1378,'Planning Periods'!$E$2:$N$540,10,FALSE)</f>
        <v>01/31/2015 - 01/31/2023</v>
      </c>
      <c r="C1378" s="103">
        <v>2014</v>
      </c>
      <c r="D1378" s="103" t="str">
        <f t="shared" si="20"/>
        <v>Mountain View 2014</v>
      </c>
      <c r="E1378" s="103">
        <v>814</v>
      </c>
      <c r="F1378" s="101">
        <v>26</v>
      </c>
      <c r="G1378" s="103">
        <v>26</v>
      </c>
      <c r="H1378" s="103">
        <v>0</v>
      </c>
      <c r="I1378" s="102"/>
      <c r="J1378" s="103">
        <v>492</v>
      </c>
      <c r="K1378" s="101">
        <v>19</v>
      </c>
      <c r="L1378" s="103">
        <v>18</v>
      </c>
      <c r="M1378" s="103">
        <v>1</v>
      </c>
      <c r="N1378" s="102"/>
      <c r="O1378" s="103">
        <v>527</v>
      </c>
      <c r="P1378" s="103">
        <v>0</v>
      </c>
      <c r="Q1378" s="102"/>
      <c r="R1378" s="103">
        <v>1093</v>
      </c>
      <c r="S1378" s="103">
        <v>598</v>
      </c>
      <c r="T1378" s="102">
        <v>1</v>
      </c>
      <c r="U1378" s="103">
        <v>2926</v>
      </c>
      <c r="V1378" s="103">
        <v>643</v>
      </c>
    </row>
    <row r="1379" spans="1:22" x14ac:dyDescent="0.25">
      <c r="A1379" s="104" t="s">
        <v>835</v>
      </c>
      <c r="B1379" s="20" t="str">
        <f>VLOOKUP(A1379,'Planning Periods'!$E$2:$N$540,10,FALSE)</f>
        <v>01/31/2015 - 01/31/2023</v>
      </c>
      <c r="C1379" s="103">
        <v>2015</v>
      </c>
      <c r="D1379" s="103" t="str">
        <f t="shared" si="20"/>
        <v>Mountain View 2015</v>
      </c>
      <c r="E1379" s="103">
        <v>814</v>
      </c>
      <c r="F1379" s="101">
        <v>0</v>
      </c>
      <c r="G1379" s="103">
        <v>0</v>
      </c>
      <c r="H1379" s="103">
        <v>0</v>
      </c>
      <c r="I1379" s="102"/>
      <c r="J1379" s="103">
        <v>492</v>
      </c>
      <c r="K1379" s="101">
        <v>9</v>
      </c>
      <c r="L1379" s="103">
        <v>9</v>
      </c>
      <c r="M1379" s="103">
        <v>0</v>
      </c>
      <c r="N1379" s="102"/>
      <c r="O1379" s="103">
        <v>527</v>
      </c>
      <c r="P1379" s="103">
        <v>0</v>
      </c>
      <c r="Q1379" s="102"/>
      <c r="R1379" s="103">
        <v>1093</v>
      </c>
      <c r="S1379" s="103">
        <v>278</v>
      </c>
      <c r="T1379" s="102">
        <v>0</v>
      </c>
      <c r="U1379" s="103">
        <v>2926</v>
      </c>
      <c r="V1379" s="103">
        <v>287</v>
      </c>
    </row>
    <row r="1380" spans="1:22" x14ac:dyDescent="0.25">
      <c r="A1380" s="104" t="s">
        <v>835</v>
      </c>
      <c r="B1380" s="20" t="str">
        <f>VLOOKUP(A1380,'Planning Periods'!$E$2:$N$540,10,FALSE)</f>
        <v>01/31/2015 - 01/31/2023</v>
      </c>
      <c r="C1380" s="103">
        <v>2016</v>
      </c>
      <c r="D1380" s="103" t="str">
        <f t="shared" si="20"/>
        <v>Mountain View 2016</v>
      </c>
      <c r="E1380" s="103">
        <v>814</v>
      </c>
      <c r="F1380" s="101">
        <v>17</v>
      </c>
      <c r="G1380" s="103">
        <v>17</v>
      </c>
      <c r="H1380" s="103">
        <v>0</v>
      </c>
      <c r="I1380" s="102"/>
      <c r="J1380" s="103">
        <v>492</v>
      </c>
      <c r="K1380" s="101">
        <v>109</v>
      </c>
      <c r="L1380" s="103">
        <v>109</v>
      </c>
      <c r="M1380" s="103">
        <v>0</v>
      </c>
      <c r="N1380" s="102"/>
      <c r="O1380" s="103">
        <v>527</v>
      </c>
      <c r="P1380" s="103">
        <v>0</v>
      </c>
      <c r="Q1380" s="102"/>
      <c r="R1380" s="103">
        <v>1093</v>
      </c>
      <c r="S1380" s="103">
        <v>376</v>
      </c>
      <c r="T1380" s="102">
        <v>0</v>
      </c>
      <c r="U1380" s="103">
        <v>2926</v>
      </c>
      <c r="V1380" s="103">
        <v>502</v>
      </c>
    </row>
    <row r="1381" spans="1:22" x14ac:dyDescent="0.25">
      <c r="A1381" s="104" t="s">
        <v>835</v>
      </c>
      <c r="B1381" s="20" t="str">
        <f>VLOOKUP(A1381,'Planning Periods'!$E$2:$N$540,10,FALSE)</f>
        <v>01/31/2015 - 01/31/2023</v>
      </c>
      <c r="C1381" s="103">
        <v>2017</v>
      </c>
      <c r="D1381" s="103" t="str">
        <f t="shared" si="20"/>
        <v>Mountain View 2017</v>
      </c>
      <c r="E1381" s="103">
        <v>814</v>
      </c>
      <c r="F1381" s="101">
        <v>98</v>
      </c>
      <c r="G1381" s="103">
        <v>98</v>
      </c>
      <c r="H1381" s="103">
        <v>0</v>
      </c>
      <c r="I1381" s="102"/>
      <c r="J1381" s="103">
        <v>492</v>
      </c>
      <c r="K1381" s="101">
        <v>23</v>
      </c>
      <c r="L1381" s="103">
        <v>23</v>
      </c>
      <c r="M1381" s="103">
        <v>0</v>
      </c>
      <c r="N1381" s="102"/>
      <c r="O1381" s="103">
        <v>527</v>
      </c>
      <c r="P1381" s="103">
        <v>0</v>
      </c>
      <c r="Q1381" s="102"/>
      <c r="R1381" s="103">
        <v>1093</v>
      </c>
      <c r="S1381" s="103">
        <v>1418</v>
      </c>
      <c r="T1381" s="102">
        <v>0</v>
      </c>
      <c r="U1381" s="103">
        <v>2926</v>
      </c>
      <c r="V1381" s="103">
        <v>1539</v>
      </c>
    </row>
    <row r="1382" spans="1:22" x14ac:dyDescent="0.25">
      <c r="A1382" s="104" t="s">
        <v>941</v>
      </c>
      <c r="B1382" s="20"/>
      <c r="C1382" s="103">
        <v>2013</v>
      </c>
      <c r="D1382" s="103" t="str">
        <f t="shared" si="20"/>
        <v>Murrieta 2013</v>
      </c>
      <c r="E1382" s="103">
        <v>395</v>
      </c>
      <c r="F1382" s="101">
        <v>0</v>
      </c>
      <c r="G1382" s="103">
        <v>0</v>
      </c>
      <c r="H1382" s="103">
        <v>0</v>
      </c>
      <c r="I1382" s="102"/>
      <c r="J1382" s="103">
        <v>262</v>
      </c>
      <c r="K1382" s="101">
        <v>0</v>
      </c>
      <c r="L1382" s="103">
        <v>0</v>
      </c>
      <c r="M1382" s="103">
        <v>0</v>
      </c>
      <c r="N1382" s="102"/>
      <c r="O1382" s="103">
        <v>289</v>
      </c>
      <c r="P1382" s="103">
        <v>0</v>
      </c>
      <c r="Q1382" s="102"/>
      <c r="R1382" s="103">
        <v>627</v>
      </c>
      <c r="S1382" s="103">
        <v>8</v>
      </c>
      <c r="T1382" s="102">
        <v>0</v>
      </c>
      <c r="U1382" s="103">
        <v>1573</v>
      </c>
      <c r="V1382" s="103">
        <v>8</v>
      </c>
    </row>
    <row r="1383" spans="1:22" x14ac:dyDescent="0.25">
      <c r="A1383" s="104" t="s">
        <v>941</v>
      </c>
      <c r="B1383" s="20" t="str">
        <f>VLOOKUP(A1383,'Planning Periods'!$E$2:$N$540,10,FALSE)</f>
        <v>10/15/2013 - 10/15/2021</v>
      </c>
      <c r="C1383" s="103">
        <v>2014</v>
      </c>
      <c r="D1383" s="103" t="str">
        <f t="shared" si="20"/>
        <v>Murrieta 2014</v>
      </c>
      <c r="E1383" s="103">
        <v>395</v>
      </c>
      <c r="F1383" s="101">
        <v>0</v>
      </c>
      <c r="G1383" s="103">
        <v>0</v>
      </c>
      <c r="H1383" s="103">
        <v>0</v>
      </c>
      <c r="I1383" s="102"/>
      <c r="J1383" s="103">
        <v>262</v>
      </c>
      <c r="K1383" s="101">
        <v>0</v>
      </c>
      <c r="L1383" s="103">
        <v>0</v>
      </c>
      <c r="M1383" s="103">
        <v>0</v>
      </c>
      <c r="N1383" s="102"/>
      <c r="O1383" s="103">
        <v>289</v>
      </c>
      <c r="P1383" s="103">
        <v>0</v>
      </c>
      <c r="Q1383" s="102"/>
      <c r="R1383" s="103">
        <v>627</v>
      </c>
      <c r="S1383" s="103">
        <v>14</v>
      </c>
      <c r="T1383" s="102">
        <v>0</v>
      </c>
      <c r="U1383" s="103">
        <v>1573</v>
      </c>
      <c r="V1383" s="103">
        <v>14</v>
      </c>
    </row>
    <row r="1384" spans="1:22" x14ac:dyDescent="0.25">
      <c r="A1384" s="104" t="s">
        <v>941</v>
      </c>
      <c r="B1384" s="20" t="str">
        <f>VLOOKUP(A1384,'Planning Periods'!$E$2:$N$540,10,FALSE)</f>
        <v>10/15/2013 - 10/15/2021</v>
      </c>
      <c r="C1384" s="103">
        <v>2015</v>
      </c>
      <c r="D1384" s="103" t="str">
        <f t="shared" si="20"/>
        <v>Murrieta 2015</v>
      </c>
      <c r="E1384" s="103">
        <v>395</v>
      </c>
      <c r="F1384" s="101">
        <v>0</v>
      </c>
      <c r="G1384" s="103">
        <v>0</v>
      </c>
      <c r="H1384" s="103">
        <v>0</v>
      </c>
      <c r="I1384" s="102"/>
      <c r="J1384" s="103">
        <v>262</v>
      </c>
      <c r="K1384" s="101">
        <v>0</v>
      </c>
      <c r="L1384" s="103">
        <v>0</v>
      </c>
      <c r="M1384" s="103">
        <v>0</v>
      </c>
      <c r="N1384" s="102"/>
      <c r="O1384" s="103">
        <v>289</v>
      </c>
      <c r="P1384" s="103">
        <v>0</v>
      </c>
      <c r="Q1384" s="102"/>
      <c r="R1384" s="103">
        <v>627</v>
      </c>
      <c r="S1384" s="103">
        <v>0</v>
      </c>
      <c r="T1384" s="102">
        <v>0</v>
      </c>
      <c r="U1384" s="103">
        <v>1573</v>
      </c>
      <c r="V1384" s="103">
        <v>0</v>
      </c>
    </row>
    <row r="1385" spans="1:22" x14ac:dyDescent="0.25">
      <c r="A1385" s="104" t="s">
        <v>941</v>
      </c>
      <c r="B1385" s="20" t="str">
        <f>VLOOKUP(A1385,'Planning Periods'!$E$2:$N$540,10,FALSE)</f>
        <v>10/15/2013 - 10/15/2021</v>
      </c>
      <c r="C1385" s="103">
        <v>2016</v>
      </c>
      <c r="D1385" s="103" t="str">
        <f t="shared" si="20"/>
        <v>Murrieta 2016</v>
      </c>
      <c r="E1385" s="103">
        <v>395</v>
      </c>
      <c r="F1385" s="101">
        <v>0</v>
      </c>
      <c r="G1385" s="103">
        <v>0</v>
      </c>
      <c r="H1385" s="103">
        <v>0</v>
      </c>
      <c r="I1385" s="102"/>
      <c r="J1385" s="103">
        <v>262</v>
      </c>
      <c r="K1385" s="101">
        <v>0</v>
      </c>
      <c r="L1385" s="103">
        <v>0</v>
      </c>
      <c r="M1385" s="103">
        <v>0</v>
      </c>
      <c r="N1385" s="102"/>
      <c r="O1385" s="103">
        <v>289</v>
      </c>
      <c r="P1385" s="103">
        <v>0</v>
      </c>
      <c r="Q1385" s="102"/>
      <c r="R1385" s="103">
        <v>627</v>
      </c>
      <c r="S1385" s="103">
        <v>0</v>
      </c>
      <c r="T1385" s="102">
        <v>0</v>
      </c>
      <c r="U1385" s="103">
        <v>1573</v>
      </c>
      <c r="V1385" s="103">
        <v>0</v>
      </c>
    </row>
    <row r="1386" spans="1:22" x14ac:dyDescent="0.25">
      <c r="A1386" s="104" t="s">
        <v>941</v>
      </c>
      <c r="B1386" s="20" t="str">
        <f>VLOOKUP(A1386,'Planning Periods'!$E$2:$N$540,10,FALSE)</f>
        <v>10/15/2013 - 10/15/2021</v>
      </c>
      <c r="C1386" s="103">
        <v>2017</v>
      </c>
      <c r="D1386" s="103" t="str">
        <f t="shared" si="20"/>
        <v>Murrieta 2017</v>
      </c>
      <c r="E1386" s="103">
        <v>395</v>
      </c>
      <c r="F1386" s="101">
        <v>0</v>
      </c>
      <c r="G1386" s="103">
        <v>0</v>
      </c>
      <c r="H1386" s="103">
        <v>0</v>
      </c>
      <c r="I1386" s="102"/>
      <c r="J1386" s="103">
        <v>262</v>
      </c>
      <c r="K1386" s="101">
        <v>0</v>
      </c>
      <c r="L1386" s="103">
        <v>0</v>
      </c>
      <c r="M1386" s="103">
        <v>0</v>
      </c>
      <c r="N1386" s="102"/>
      <c r="O1386" s="103">
        <v>289</v>
      </c>
      <c r="P1386" s="103">
        <v>0</v>
      </c>
      <c r="Q1386" s="102"/>
      <c r="R1386" s="103">
        <v>627</v>
      </c>
      <c r="S1386" s="103">
        <v>0</v>
      </c>
      <c r="T1386" s="102">
        <v>0</v>
      </c>
      <c r="U1386" s="103">
        <v>1573</v>
      </c>
      <c r="V1386" s="103">
        <v>0</v>
      </c>
    </row>
    <row r="1387" spans="1:22" x14ac:dyDescent="0.25">
      <c r="A1387" s="104" t="s">
        <v>1003</v>
      </c>
      <c r="B1387" s="20" t="str">
        <f>VLOOKUP(A1387,'Planning Periods'!$E$2:$N$540,10,FALSE)</f>
        <v>01/31/2015 - 01/31/2023</v>
      </c>
      <c r="C1387" s="103">
        <v>2014</v>
      </c>
      <c r="D1387" s="103" t="str">
        <f t="shared" si="20"/>
        <v>Napa 2014</v>
      </c>
      <c r="E1387" s="103" t="s">
        <v>1539</v>
      </c>
      <c r="F1387" s="101" t="s">
        <v>1539</v>
      </c>
      <c r="G1387" s="103" t="s">
        <v>1539</v>
      </c>
      <c r="H1387" s="103" t="s">
        <v>1539</v>
      </c>
      <c r="I1387" s="102"/>
      <c r="J1387" s="103" t="s">
        <v>1539</v>
      </c>
      <c r="K1387" s="101" t="s">
        <v>1539</v>
      </c>
      <c r="L1387" s="103" t="s">
        <v>1539</v>
      </c>
      <c r="M1387" s="103" t="s">
        <v>1539</v>
      </c>
      <c r="N1387" s="102"/>
      <c r="O1387" s="103" t="s">
        <v>1539</v>
      </c>
      <c r="P1387" s="103" t="s">
        <v>1539</v>
      </c>
      <c r="Q1387" s="102"/>
      <c r="R1387" s="103" t="s">
        <v>1539</v>
      </c>
      <c r="S1387" s="103" t="s">
        <v>1539</v>
      </c>
      <c r="T1387" s="102" t="s">
        <v>1539</v>
      </c>
      <c r="U1387" s="103" t="s">
        <v>1539</v>
      </c>
      <c r="V1387" s="103" t="s">
        <v>1539</v>
      </c>
    </row>
    <row r="1388" spans="1:22" x14ac:dyDescent="0.25">
      <c r="A1388" s="104" t="s">
        <v>1003</v>
      </c>
      <c r="B1388" s="20" t="str">
        <f>VLOOKUP(A1388,'Planning Periods'!$E$2:$N$540,10,FALSE)</f>
        <v>01/31/2015 - 01/31/2023</v>
      </c>
      <c r="C1388" s="103">
        <v>2015</v>
      </c>
      <c r="D1388" s="103" t="str">
        <f t="shared" si="20"/>
        <v>Napa 2015</v>
      </c>
      <c r="E1388" s="103">
        <v>185</v>
      </c>
      <c r="F1388" s="101">
        <v>0</v>
      </c>
      <c r="G1388" s="103">
        <v>0</v>
      </c>
      <c r="H1388" s="103">
        <v>0</v>
      </c>
      <c r="I1388" s="102"/>
      <c r="J1388" s="103">
        <v>106</v>
      </c>
      <c r="K1388" s="101">
        <v>0</v>
      </c>
      <c r="L1388" s="103">
        <v>0</v>
      </c>
      <c r="M1388" s="103">
        <v>0</v>
      </c>
      <c r="N1388" s="102"/>
      <c r="O1388" s="103">
        <v>141</v>
      </c>
      <c r="P1388" s="103">
        <v>0</v>
      </c>
      <c r="Q1388" s="102"/>
      <c r="R1388" s="103">
        <v>403</v>
      </c>
      <c r="S1388" s="103">
        <v>0</v>
      </c>
      <c r="T1388" s="102">
        <v>0</v>
      </c>
      <c r="U1388" s="103">
        <v>835</v>
      </c>
      <c r="V1388" s="103">
        <v>0</v>
      </c>
    </row>
    <row r="1389" spans="1:22" x14ac:dyDescent="0.25">
      <c r="A1389" s="104" t="s">
        <v>1003</v>
      </c>
      <c r="B1389" s="20" t="str">
        <f>VLOOKUP(A1389,'Planning Periods'!$E$2:$N$540,10,FALSE)</f>
        <v>01/31/2015 - 01/31/2023</v>
      </c>
      <c r="C1389" s="103">
        <v>2016</v>
      </c>
      <c r="D1389" s="103" t="str">
        <f t="shared" si="20"/>
        <v>Napa 2016</v>
      </c>
      <c r="E1389" s="103">
        <v>185</v>
      </c>
      <c r="F1389" s="101">
        <v>0</v>
      </c>
      <c r="G1389" s="103">
        <v>0</v>
      </c>
      <c r="H1389" s="103">
        <v>0</v>
      </c>
      <c r="I1389" s="102"/>
      <c r="J1389" s="103">
        <v>106</v>
      </c>
      <c r="K1389" s="101">
        <v>6</v>
      </c>
      <c r="L1389" s="103">
        <v>6</v>
      </c>
      <c r="M1389" s="103">
        <v>0</v>
      </c>
      <c r="N1389" s="102"/>
      <c r="O1389" s="103">
        <v>141</v>
      </c>
      <c r="P1389" s="103">
        <v>4</v>
      </c>
      <c r="Q1389" s="102"/>
      <c r="R1389" s="103">
        <v>403</v>
      </c>
      <c r="S1389" s="103">
        <v>135</v>
      </c>
      <c r="T1389" s="102">
        <v>0</v>
      </c>
      <c r="U1389" s="103">
        <v>835</v>
      </c>
      <c r="V1389" s="103">
        <v>145</v>
      </c>
    </row>
    <row r="1390" spans="1:22" x14ac:dyDescent="0.25">
      <c r="A1390" s="104" t="s">
        <v>1003</v>
      </c>
      <c r="B1390" s="20" t="str">
        <f>VLOOKUP(A1390,'Planning Periods'!$E$2:$N$540,10,FALSE)</f>
        <v>01/31/2015 - 01/31/2023</v>
      </c>
      <c r="C1390" s="103">
        <v>2017</v>
      </c>
      <c r="D1390" s="103" t="str">
        <f t="shared" si="20"/>
        <v>Napa 2017</v>
      </c>
      <c r="E1390" s="103">
        <v>185</v>
      </c>
      <c r="F1390" s="101">
        <v>0</v>
      </c>
      <c r="G1390" s="103">
        <v>0</v>
      </c>
      <c r="H1390" s="103">
        <v>0</v>
      </c>
      <c r="I1390" s="102"/>
      <c r="J1390" s="103">
        <v>106</v>
      </c>
      <c r="K1390" s="101">
        <v>1</v>
      </c>
      <c r="L1390" s="103">
        <v>1</v>
      </c>
      <c r="M1390" s="103">
        <v>0</v>
      </c>
      <c r="N1390" s="102"/>
      <c r="O1390" s="103">
        <v>141</v>
      </c>
      <c r="P1390" s="103">
        <v>0</v>
      </c>
      <c r="Q1390" s="102"/>
      <c r="R1390" s="103">
        <v>403</v>
      </c>
      <c r="S1390" s="103">
        <v>37</v>
      </c>
      <c r="T1390" s="102">
        <v>0</v>
      </c>
      <c r="U1390" s="103">
        <v>835</v>
      </c>
      <c r="V1390" s="103">
        <v>38</v>
      </c>
    </row>
    <row r="1391" spans="1:22" x14ac:dyDescent="0.25">
      <c r="A1391" s="104" t="s">
        <v>457</v>
      </c>
      <c r="B1391" s="20" t="str">
        <f>VLOOKUP(A1391,'Planning Periods'!$E$2:$N$540,10,FALSE)</f>
        <v>01/31/2015 - 01/31/2023</v>
      </c>
      <c r="C1391" s="103">
        <v>2014</v>
      </c>
      <c r="D1391" s="103" t="str">
        <f t="shared" si="20"/>
        <v>Napa County - Unincorporated 2014</v>
      </c>
      <c r="E1391" s="103">
        <v>51</v>
      </c>
      <c r="F1391" s="101">
        <v>0</v>
      </c>
      <c r="G1391" s="103">
        <v>0</v>
      </c>
      <c r="H1391" s="103">
        <v>0</v>
      </c>
      <c r="I1391" s="102"/>
      <c r="J1391" s="103">
        <v>30</v>
      </c>
      <c r="K1391" s="101">
        <v>0</v>
      </c>
      <c r="L1391" s="103">
        <v>0</v>
      </c>
      <c r="M1391" s="103">
        <v>0</v>
      </c>
      <c r="N1391" s="102"/>
      <c r="O1391" s="103">
        <v>32</v>
      </c>
      <c r="P1391" s="103">
        <v>9</v>
      </c>
      <c r="Q1391" s="102"/>
      <c r="R1391" s="103">
        <v>67</v>
      </c>
      <c r="S1391" s="103">
        <v>17</v>
      </c>
      <c r="T1391" s="102">
        <v>0</v>
      </c>
      <c r="U1391" s="103">
        <v>180</v>
      </c>
      <c r="V1391" s="103">
        <v>26</v>
      </c>
    </row>
    <row r="1392" spans="1:22" x14ac:dyDescent="0.25">
      <c r="A1392" s="104" t="s">
        <v>457</v>
      </c>
      <c r="B1392" s="20" t="str">
        <f>VLOOKUP(A1392,'Planning Periods'!$E$2:$N$540,10,FALSE)</f>
        <v>01/31/2015 - 01/31/2023</v>
      </c>
      <c r="C1392" s="103">
        <v>2015</v>
      </c>
      <c r="D1392" s="103" t="str">
        <f t="shared" si="20"/>
        <v>Napa County - Unincorporated 2015</v>
      </c>
      <c r="E1392" s="103">
        <v>51</v>
      </c>
      <c r="F1392" s="101">
        <v>0</v>
      </c>
      <c r="G1392" s="103">
        <v>0</v>
      </c>
      <c r="H1392" s="103">
        <v>0</v>
      </c>
      <c r="I1392" s="102"/>
      <c r="J1392" s="103">
        <v>30</v>
      </c>
      <c r="K1392" s="101">
        <v>0</v>
      </c>
      <c r="L1392" s="103">
        <v>0</v>
      </c>
      <c r="M1392" s="103">
        <v>0</v>
      </c>
      <c r="N1392" s="102"/>
      <c r="O1392" s="103">
        <v>32</v>
      </c>
      <c r="P1392" s="103">
        <v>8</v>
      </c>
      <c r="Q1392" s="102"/>
      <c r="R1392" s="103">
        <v>67</v>
      </c>
      <c r="S1392" s="103">
        <v>11</v>
      </c>
      <c r="T1392" s="102">
        <v>0</v>
      </c>
      <c r="U1392" s="103">
        <v>180</v>
      </c>
      <c r="V1392" s="103">
        <v>19</v>
      </c>
    </row>
    <row r="1393" spans="1:22" x14ac:dyDescent="0.25">
      <c r="A1393" s="104" t="s">
        <v>457</v>
      </c>
      <c r="B1393" s="20" t="str">
        <f>VLOOKUP(A1393,'Planning Periods'!$E$2:$N$540,10,FALSE)</f>
        <v>01/31/2015 - 01/31/2023</v>
      </c>
      <c r="C1393" s="103">
        <v>2016</v>
      </c>
      <c r="D1393" s="103" t="str">
        <f t="shared" si="20"/>
        <v>Napa County - Unincorporated 2016</v>
      </c>
      <c r="E1393" s="103">
        <v>51</v>
      </c>
      <c r="F1393" s="101">
        <v>0</v>
      </c>
      <c r="G1393" s="103">
        <v>0</v>
      </c>
      <c r="H1393" s="103">
        <v>0</v>
      </c>
      <c r="I1393" s="102"/>
      <c r="J1393" s="103">
        <v>30</v>
      </c>
      <c r="K1393" s="101">
        <v>1</v>
      </c>
      <c r="L1393" s="103">
        <v>0</v>
      </c>
      <c r="M1393" s="103">
        <v>1</v>
      </c>
      <c r="N1393" s="102"/>
      <c r="O1393" s="103">
        <v>32</v>
      </c>
      <c r="P1393" s="103">
        <v>13</v>
      </c>
      <c r="Q1393" s="102"/>
      <c r="R1393" s="103">
        <v>67</v>
      </c>
      <c r="S1393" s="103">
        <v>14</v>
      </c>
      <c r="T1393" s="102">
        <v>1</v>
      </c>
      <c r="U1393" s="103">
        <v>180</v>
      </c>
      <c r="V1393" s="103">
        <v>28</v>
      </c>
    </row>
    <row r="1394" spans="1:22" x14ac:dyDescent="0.25">
      <c r="A1394" s="104" t="s">
        <v>457</v>
      </c>
      <c r="B1394" s="20" t="str">
        <f>VLOOKUP(A1394,'Planning Periods'!$E$2:$N$540,10,FALSE)</f>
        <v>01/31/2015 - 01/31/2023</v>
      </c>
      <c r="C1394" s="103">
        <v>2017</v>
      </c>
      <c r="D1394" s="103" t="str">
        <f t="shared" si="20"/>
        <v>Napa County - Unincorporated 2017</v>
      </c>
      <c r="E1394" s="103">
        <v>51</v>
      </c>
      <c r="F1394" s="101">
        <v>0</v>
      </c>
      <c r="G1394" s="103">
        <v>0</v>
      </c>
      <c r="H1394" s="103">
        <v>0</v>
      </c>
      <c r="I1394" s="102"/>
      <c r="J1394" s="103">
        <v>30</v>
      </c>
      <c r="K1394" s="101">
        <v>0</v>
      </c>
      <c r="L1394" s="103">
        <v>0</v>
      </c>
      <c r="M1394" s="103">
        <v>0</v>
      </c>
      <c r="N1394" s="102"/>
      <c r="O1394" s="103">
        <v>32</v>
      </c>
      <c r="P1394" s="103">
        <v>16</v>
      </c>
      <c r="Q1394" s="102"/>
      <c r="R1394" s="103">
        <v>67</v>
      </c>
      <c r="S1394" s="103">
        <v>14</v>
      </c>
      <c r="T1394" s="102">
        <v>0</v>
      </c>
      <c r="U1394" s="103">
        <v>180</v>
      </c>
      <c r="V1394" s="103">
        <v>30</v>
      </c>
    </row>
    <row r="1395" spans="1:22" x14ac:dyDescent="0.25">
      <c r="A1395" s="104" t="s">
        <v>889</v>
      </c>
      <c r="B1395" s="20" t="str">
        <f>VLOOKUP(A1395,'Planning Periods'!$E$2:$N$540,10,FALSE)</f>
        <v>04/30/2013 - 04/30/2021</v>
      </c>
      <c r="C1395" s="103">
        <v>2013</v>
      </c>
      <c r="D1395" s="103" t="str">
        <f t="shared" si="20"/>
        <v>National City 2013</v>
      </c>
      <c r="E1395" s="103">
        <v>465</v>
      </c>
      <c r="F1395" s="101">
        <v>0</v>
      </c>
      <c r="G1395" s="103">
        <v>0</v>
      </c>
      <c r="H1395" s="103">
        <v>0</v>
      </c>
      <c r="I1395" s="102"/>
      <c r="J1395" s="103">
        <v>353</v>
      </c>
      <c r="K1395" s="101">
        <v>8</v>
      </c>
      <c r="L1395" s="103">
        <v>8</v>
      </c>
      <c r="M1395" s="103">
        <v>0</v>
      </c>
      <c r="N1395" s="102"/>
      <c r="O1395" s="103">
        <v>327</v>
      </c>
      <c r="P1395" s="103">
        <v>0</v>
      </c>
      <c r="Q1395" s="102"/>
      <c r="R1395" s="103">
        <v>718</v>
      </c>
      <c r="S1395" s="103">
        <v>67</v>
      </c>
      <c r="T1395" s="102">
        <v>0</v>
      </c>
      <c r="U1395" s="103">
        <v>1863</v>
      </c>
      <c r="V1395" s="103">
        <v>75</v>
      </c>
    </row>
    <row r="1396" spans="1:22" x14ac:dyDescent="0.25">
      <c r="A1396" s="104" t="s">
        <v>889</v>
      </c>
      <c r="B1396" s="20" t="str">
        <f>VLOOKUP(A1396,'Planning Periods'!$E$2:$N$540,10,FALSE)</f>
        <v>04/30/2013 - 04/30/2021</v>
      </c>
      <c r="C1396" s="103">
        <v>2014</v>
      </c>
      <c r="D1396" s="103" t="str">
        <f t="shared" si="20"/>
        <v>National City 2014</v>
      </c>
      <c r="E1396" s="103">
        <v>465</v>
      </c>
      <c r="F1396" s="101">
        <v>0</v>
      </c>
      <c r="G1396" s="103">
        <v>0</v>
      </c>
      <c r="H1396" s="103">
        <v>0</v>
      </c>
      <c r="I1396" s="102"/>
      <c r="J1396" s="103">
        <v>353</v>
      </c>
      <c r="K1396" s="101">
        <v>108</v>
      </c>
      <c r="L1396" s="103">
        <v>108</v>
      </c>
      <c r="M1396" s="103">
        <v>0</v>
      </c>
      <c r="N1396" s="102"/>
      <c r="O1396" s="103">
        <v>327</v>
      </c>
      <c r="P1396" s="103">
        <v>1</v>
      </c>
      <c r="Q1396" s="102"/>
      <c r="R1396" s="103">
        <v>718</v>
      </c>
      <c r="S1396" s="103">
        <v>16</v>
      </c>
      <c r="T1396" s="102">
        <v>0</v>
      </c>
      <c r="U1396" s="103">
        <v>1863</v>
      </c>
      <c r="V1396" s="103">
        <v>125</v>
      </c>
    </row>
    <row r="1397" spans="1:22" x14ac:dyDescent="0.25">
      <c r="A1397" s="104" t="s">
        <v>889</v>
      </c>
      <c r="B1397" s="20" t="str">
        <f>VLOOKUP(A1397,'Planning Periods'!$E$2:$N$540,10,FALSE)</f>
        <v>04/30/2013 - 04/30/2021</v>
      </c>
      <c r="C1397" s="103">
        <v>2015</v>
      </c>
      <c r="D1397" s="103" t="str">
        <f t="shared" si="20"/>
        <v>National City 2015</v>
      </c>
      <c r="E1397" s="103">
        <v>465</v>
      </c>
      <c r="F1397" s="101">
        <v>0</v>
      </c>
      <c r="G1397" s="103">
        <v>0</v>
      </c>
      <c r="H1397" s="103">
        <v>0</v>
      </c>
      <c r="I1397" s="102"/>
      <c r="J1397" s="103">
        <v>353</v>
      </c>
      <c r="K1397" s="101">
        <v>0</v>
      </c>
      <c r="L1397" s="103">
        <v>0</v>
      </c>
      <c r="M1397" s="103">
        <v>0</v>
      </c>
      <c r="N1397" s="102"/>
      <c r="O1397" s="103">
        <v>327</v>
      </c>
      <c r="P1397" s="103">
        <v>0</v>
      </c>
      <c r="Q1397" s="102"/>
      <c r="R1397" s="103">
        <v>718</v>
      </c>
      <c r="S1397" s="103">
        <v>143</v>
      </c>
      <c r="T1397" s="102">
        <v>0</v>
      </c>
      <c r="U1397" s="103">
        <v>1863</v>
      </c>
      <c r="V1397" s="103">
        <v>143</v>
      </c>
    </row>
    <row r="1398" spans="1:22" x14ac:dyDescent="0.25">
      <c r="A1398" s="104" t="s">
        <v>889</v>
      </c>
      <c r="B1398" s="20" t="str">
        <f>VLOOKUP(A1398,'Planning Periods'!$E$2:$N$540,10,FALSE)</f>
        <v>04/30/2013 - 04/30/2021</v>
      </c>
      <c r="C1398" s="103">
        <v>2016</v>
      </c>
      <c r="D1398" s="103" t="str">
        <f t="shared" si="20"/>
        <v>National City 2016</v>
      </c>
      <c r="E1398" s="103">
        <v>465</v>
      </c>
      <c r="F1398" s="101">
        <v>45</v>
      </c>
      <c r="G1398" s="103">
        <v>45</v>
      </c>
      <c r="H1398" s="103">
        <v>0</v>
      </c>
      <c r="I1398" s="102"/>
      <c r="J1398" s="103">
        <v>353</v>
      </c>
      <c r="K1398" s="101">
        <v>0</v>
      </c>
      <c r="L1398" s="103">
        <v>0</v>
      </c>
      <c r="M1398" s="103">
        <v>0</v>
      </c>
      <c r="N1398" s="102"/>
      <c r="O1398" s="103">
        <v>327</v>
      </c>
      <c r="P1398" s="103">
        <v>46</v>
      </c>
      <c r="Q1398" s="102"/>
      <c r="R1398" s="103">
        <v>718</v>
      </c>
      <c r="S1398" s="103">
        <v>12</v>
      </c>
      <c r="T1398" s="102">
        <v>0</v>
      </c>
      <c r="U1398" s="103">
        <v>1863</v>
      </c>
      <c r="V1398" s="103">
        <v>103</v>
      </c>
    </row>
    <row r="1399" spans="1:22" x14ac:dyDescent="0.25">
      <c r="A1399" s="104" t="s">
        <v>889</v>
      </c>
      <c r="B1399" s="20" t="str">
        <f>VLOOKUP(A1399,'Planning Periods'!$E$2:$N$540,10,FALSE)</f>
        <v>04/30/2013 - 04/30/2021</v>
      </c>
      <c r="C1399" s="103">
        <v>2017</v>
      </c>
      <c r="D1399" s="103" t="str">
        <f t="shared" si="20"/>
        <v>National City 2017</v>
      </c>
      <c r="E1399" s="103">
        <v>465</v>
      </c>
      <c r="F1399" s="101">
        <v>0</v>
      </c>
      <c r="G1399" s="103">
        <v>0</v>
      </c>
      <c r="H1399" s="103">
        <v>0</v>
      </c>
      <c r="I1399" s="102"/>
      <c r="J1399" s="103">
        <v>353</v>
      </c>
      <c r="K1399" s="101">
        <v>0</v>
      </c>
      <c r="L1399" s="103">
        <v>0</v>
      </c>
      <c r="M1399" s="103">
        <v>0</v>
      </c>
      <c r="N1399" s="102"/>
      <c r="O1399" s="103">
        <v>327</v>
      </c>
      <c r="P1399" s="103">
        <v>116</v>
      </c>
      <c r="Q1399" s="102"/>
      <c r="R1399" s="103">
        <v>718</v>
      </c>
      <c r="S1399" s="103">
        <v>7</v>
      </c>
      <c r="T1399" s="102">
        <v>0</v>
      </c>
      <c r="U1399" s="103">
        <v>1863</v>
      </c>
      <c r="V1399" s="103">
        <v>123</v>
      </c>
    </row>
    <row r="1400" spans="1:22" x14ac:dyDescent="0.25">
      <c r="A1400" s="104" t="s">
        <v>910</v>
      </c>
      <c r="B1400" s="20"/>
      <c r="C1400" s="103">
        <v>2013</v>
      </c>
      <c r="D1400" s="103" t="str">
        <f t="shared" si="20"/>
        <v>Needles 2013</v>
      </c>
      <c r="E1400" s="103">
        <v>38</v>
      </c>
      <c r="F1400" s="101">
        <v>0</v>
      </c>
      <c r="G1400" s="103">
        <v>0</v>
      </c>
      <c r="H1400" s="103">
        <v>0</v>
      </c>
      <c r="I1400" s="102"/>
      <c r="J1400" s="103">
        <v>29</v>
      </c>
      <c r="K1400" s="101">
        <v>0</v>
      </c>
      <c r="L1400" s="103">
        <v>0</v>
      </c>
      <c r="M1400" s="103">
        <v>0</v>
      </c>
      <c r="N1400" s="102"/>
      <c r="O1400" s="103">
        <v>34</v>
      </c>
      <c r="P1400" s="103">
        <v>7</v>
      </c>
      <c r="Q1400" s="102"/>
      <c r="R1400" s="103">
        <v>80</v>
      </c>
      <c r="S1400" s="103">
        <v>2</v>
      </c>
      <c r="T1400" s="102">
        <v>0</v>
      </c>
      <c r="U1400" s="103">
        <v>181</v>
      </c>
      <c r="V1400" s="103">
        <v>9</v>
      </c>
    </row>
    <row r="1401" spans="1:22" x14ac:dyDescent="0.25">
      <c r="A1401" s="104" t="s">
        <v>910</v>
      </c>
      <c r="B1401" s="20" t="str">
        <f>VLOOKUP(A1401,'Planning Periods'!$E$2:$N$540,10,FALSE)</f>
        <v>10/15/2013 - 10/15/2021</v>
      </c>
      <c r="C1401" s="103">
        <v>2014</v>
      </c>
      <c r="D1401" s="103" t="str">
        <f t="shared" si="20"/>
        <v>Needles 2014</v>
      </c>
      <c r="E1401" s="103">
        <v>38</v>
      </c>
      <c r="F1401" s="101">
        <v>0</v>
      </c>
      <c r="G1401" s="103">
        <v>0</v>
      </c>
      <c r="H1401" s="103">
        <v>0</v>
      </c>
      <c r="I1401" s="102"/>
      <c r="J1401" s="103">
        <v>29</v>
      </c>
      <c r="K1401" s="101">
        <v>0</v>
      </c>
      <c r="L1401" s="103">
        <v>0</v>
      </c>
      <c r="M1401" s="103">
        <v>0</v>
      </c>
      <c r="N1401" s="102"/>
      <c r="O1401" s="103">
        <v>34</v>
      </c>
      <c r="P1401" s="103">
        <v>4</v>
      </c>
      <c r="Q1401" s="102"/>
      <c r="R1401" s="103">
        <v>80</v>
      </c>
      <c r="S1401" s="103">
        <v>2</v>
      </c>
      <c r="T1401" s="102">
        <v>0</v>
      </c>
      <c r="U1401" s="103">
        <v>181</v>
      </c>
      <c r="V1401" s="103">
        <v>6</v>
      </c>
    </row>
    <row r="1402" spans="1:22" x14ac:dyDescent="0.25">
      <c r="A1402" s="104" t="s">
        <v>910</v>
      </c>
      <c r="B1402" s="20" t="str">
        <f>VLOOKUP(A1402,'Planning Periods'!$E$2:$N$540,10,FALSE)</f>
        <v>10/15/2013 - 10/15/2021</v>
      </c>
      <c r="C1402" s="103">
        <v>2015</v>
      </c>
      <c r="D1402" s="103" t="str">
        <f t="shared" si="20"/>
        <v>Needles 2015</v>
      </c>
      <c r="E1402" s="103">
        <v>38</v>
      </c>
      <c r="F1402" s="101">
        <v>0</v>
      </c>
      <c r="G1402" s="103">
        <v>0</v>
      </c>
      <c r="H1402" s="103">
        <v>0</v>
      </c>
      <c r="I1402" s="102"/>
      <c r="J1402" s="103">
        <v>29</v>
      </c>
      <c r="K1402" s="101">
        <v>0</v>
      </c>
      <c r="L1402" s="103">
        <v>0</v>
      </c>
      <c r="M1402" s="103">
        <v>0</v>
      </c>
      <c r="N1402" s="102"/>
      <c r="O1402" s="103">
        <v>34</v>
      </c>
      <c r="P1402" s="103">
        <v>0</v>
      </c>
      <c r="Q1402" s="102"/>
      <c r="R1402" s="103">
        <v>80</v>
      </c>
      <c r="S1402" s="103">
        <v>6</v>
      </c>
      <c r="T1402" s="102">
        <v>0</v>
      </c>
      <c r="U1402" s="103">
        <v>181</v>
      </c>
      <c r="V1402" s="103">
        <v>6</v>
      </c>
    </row>
    <row r="1403" spans="1:22" x14ac:dyDescent="0.25">
      <c r="A1403" s="104" t="s">
        <v>910</v>
      </c>
      <c r="B1403" s="20" t="str">
        <f>VLOOKUP(A1403,'Planning Periods'!$E$2:$N$540,10,FALSE)</f>
        <v>10/15/2013 - 10/15/2021</v>
      </c>
      <c r="C1403" s="103">
        <v>2016</v>
      </c>
      <c r="D1403" s="103" t="str">
        <f t="shared" si="20"/>
        <v>Needles 2016</v>
      </c>
      <c r="E1403" s="103">
        <v>38</v>
      </c>
      <c r="F1403" s="101">
        <v>0</v>
      </c>
      <c r="G1403" s="103">
        <v>0</v>
      </c>
      <c r="H1403" s="103">
        <v>0</v>
      </c>
      <c r="I1403" s="102"/>
      <c r="J1403" s="103">
        <v>29</v>
      </c>
      <c r="K1403" s="101">
        <v>0</v>
      </c>
      <c r="L1403" s="103">
        <v>0</v>
      </c>
      <c r="M1403" s="103">
        <v>0</v>
      </c>
      <c r="N1403" s="102"/>
      <c r="O1403" s="103">
        <v>34</v>
      </c>
      <c r="P1403" s="103">
        <v>6</v>
      </c>
      <c r="Q1403" s="102"/>
      <c r="R1403" s="103">
        <v>80</v>
      </c>
      <c r="S1403" s="103">
        <v>2</v>
      </c>
      <c r="T1403" s="102">
        <v>0</v>
      </c>
      <c r="U1403" s="103">
        <v>181</v>
      </c>
      <c r="V1403" s="103">
        <v>8</v>
      </c>
    </row>
    <row r="1404" spans="1:22" x14ac:dyDescent="0.25">
      <c r="A1404" s="104" t="s">
        <v>910</v>
      </c>
      <c r="B1404" s="20" t="str">
        <f>VLOOKUP(A1404,'Planning Periods'!$E$2:$N$540,10,FALSE)</f>
        <v>10/15/2013 - 10/15/2021</v>
      </c>
      <c r="C1404" s="103">
        <v>2017</v>
      </c>
      <c r="D1404" s="103" t="str">
        <f t="shared" si="20"/>
        <v>Needles 2017</v>
      </c>
      <c r="E1404" s="103">
        <v>38</v>
      </c>
      <c r="F1404" s="101">
        <v>0</v>
      </c>
      <c r="G1404" s="103">
        <v>0</v>
      </c>
      <c r="H1404" s="103">
        <v>0</v>
      </c>
      <c r="I1404" s="102"/>
      <c r="J1404" s="103">
        <v>29</v>
      </c>
      <c r="K1404" s="101">
        <v>0</v>
      </c>
      <c r="L1404" s="103">
        <v>0</v>
      </c>
      <c r="M1404" s="103">
        <v>0</v>
      </c>
      <c r="N1404" s="102"/>
      <c r="O1404" s="103">
        <v>34</v>
      </c>
      <c r="P1404" s="103">
        <v>0</v>
      </c>
      <c r="Q1404" s="102"/>
      <c r="R1404" s="103">
        <v>80</v>
      </c>
      <c r="S1404" s="103">
        <v>3</v>
      </c>
      <c r="T1404" s="102">
        <v>0</v>
      </c>
      <c r="U1404" s="103">
        <v>181</v>
      </c>
      <c r="V1404" s="103">
        <v>3</v>
      </c>
    </row>
    <row r="1405" spans="1:22" x14ac:dyDescent="0.25">
      <c r="A1405" t="s">
        <v>1001</v>
      </c>
      <c r="B1405" s="20" t="str">
        <f>VLOOKUP(A1405,'Planning Periods'!$E$2:$N$540,10,FALSE)</f>
        <v>06/30/2014 - 06/30/2019</v>
      </c>
      <c r="C1405" s="103">
        <v>2014</v>
      </c>
      <c r="D1405" s="103" t="str">
        <f t="shared" si="20"/>
        <v>Nevada City 2014</v>
      </c>
      <c r="E1405" s="101" t="s">
        <v>1539</v>
      </c>
      <c r="F1405" s="101" t="s">
        <v>1539</v>
      </c>
      <c r="G1405" s="101" t="s">
        <v>1539</v>
      </c>
      <c r="H1405" s="101" t="s">
        <v>1539</v>
      </c>
      <c r="I1405" s="101">
        <v>0</v>
      </c>
      <c r="J1405" s="101" t="s">
        <v>1539</v>
      </c>
      <c r="K1405" s="101" t="s">
        <v>1539</v>
      </c>
      <c r="L1405" s="101" t="s">
        <v>1539</v>
      </c>
      <c r="M1405" s="101" t="s">
        <v>1539</v>
      </c>
      <c r="N1405" s="101">
        <v>0</v>
      </c>
      <c r="O1405" s="101" t="s">
        <v>1539</v>
      </c>
      <c r="P1405" s="101" t="s">
        <v>1539</v>
      </c>
      <c r="Q1405" s="101"/>
      <c r="R1405" s="101" t="s">
        <v>1539</v>
      </c>
      <c r="S1405" s="101" t="s">
        <v>1539</v>
      </c>
      <c r="T1405" s="101" t="s">
        <v>1539</v>
      </c>
      <c r="U1405" s="101" t="s">
        <v>1539</v>
      </c>
      <c r="V1405" s="101" t="s">
        <v>1539</v>
      </c>
    </row>
    <row r="1406" spans="1:22" x14ac:dyDescent="0.25">
      <c r="A1406" t="s">
        <v>1001</v>
      </c>
      <c r="B1406" s="20" t="str">
        <f>VLOOKUP(A1406,'Planning Periods'!$E$2:$N$540,10,FALSE)</f>
        <v>06/30/2014 - 06/30/2019</v>
      </c>
      <c r="C1406" s="103">
        <v>2015</v>
      </c>
      <c r="D1406" s="103" t="str">
        <f t="shared" si="20"/>
        <v>Nevada City 2015</v>
      </c>
      <c r="E1406" t="s">
        <v>1539</v>
      </c>
      <c r="F1406" t="s">
        <v>1539</v>
      </c>
      <c r="G1406" t="s">
        <v>1539</v>
      </c>
      <c r="H1406" t="s">
        <v>1539</v>
      </c>
      <c r="J1406" t="s">
        <v>1539</v>
      </c>
      <c r="K1406" t="s">
        <v>1539</v>
      </c>
      <c r="L1406" t="s">
        <v>1539</v>
      </c>
      <c r="M1406" t="s">
        <v>1539</v>
      </c>
      <c r="O1406" t="s">
        <v>1539</v>
      </c>
      <c r="P1406" t="s">
        <v>1539</v>
      </c>
      <c r="R1406" t="s">
        <v>1539</v>
      </c>
      <c r="S1406" t="s">
        <v>1539</v>
      </c>
      <c r="T1406" t="s">
        <v>1539</v>
      </c>
      <c r="U1406" t="s">
        <v>1539</v>
      </c>
      <c r="V1406" t="s">
        <v>1539</v>
      </c>
    </row>
    <row r="1407" spans="1:22" x14ac:dyDescent="0.25">
      <c r="A1407" t="s">
        <v>1001</v>
      </c>
      <c r="B1407" s="20" t="str">
        <f>VLOOKUP(A1407,'Planning Periods'!$E$2:$N$540,10,FALSE)</f>
        <v>06/30/2014 - 06/30/2019</v>
      </c>
      <c r="C1407" s="103">
        <v>2016</v>
      </c>
      <c r="D1407" s="103" t="str">
        <f t="shared" si="20"/>
        <v>Nevada City 2016</v>
      </c>
      <c r="E1407" t="s">
        <v>1539</v>
      </c>
      <c r="F1407" t="s">
        <v>1539</v>
      </c>
      <c r="G1407" t="s">
        <v>1539</v>
      </c>
      <c r="H1407" t="s">
        <v>1539</v>
      </c>
      <c r="J1407" t="s">
        <v>1539</v>
      </c>
      <c r="K1407" t="s">
        <v>1539</v>
      </c>
      <c r="L1407" t="s">
        <v>1539</v>
      </c>
      <c r="M1407" t="s">
        <v>1539</v>
      </c>
      <c r="O1407" t="s">
        <v>1539</v>
      </c>
      <c r="P1407" t="s">
        <v>1539</v>
      </c>
      <c r="R1407" t="s">
        <v>1539</v>
      </c>
      <c r="S1407" t="s">
        <v>1539</v>
      </c>
      <c r="T1407" t="s">
        <v>1539</v>
      </c>
      <c r="U1407" t="s">
        <v>1539</v>
      </c>
      <c r="V1407" t="s">
        <v>1539</v>
      </c>
    </row>
    <row r="1408" spans="1:22" x14ac:dyDescent="0.25">
      <c r="A1408" t="s">
        <v>1001</v>
      </c>
      <c r="B1408" s="20" t="str">
        <f>VLOOKUP(A1408,'Planning Periods'!$E$2:$N$540,10,FALSE)</f>
        <v>06/30/2014 - 06/30/2019</v>
      </c>
      <c r="C1408" s="103">
        <v>2017</v>
      </c>
      <c r="D1408" s="103" t="str">
        <f t="shared" si="20"/>
        <v>Nevada City 2017</v>
      </c>
      <c r="E1408" t="s">
        <v>1539</v>
      </c>
      <c r="F1408" t="s">
        <v>1539</v>
      </c>
      <c r="G1408" t="s">
        <v>1539</v>
      </c>
      <c r="H1408" t="s">
        <v>1539</v>
      </c>
      <c r="J1408" t="s">
        <v>1539</v>
      </c>
      <c r="K1408" t="s">
        <v>1539</v>
      </c>
      <c r="L1408" t="s">
        <v>1539</v>
      </c>
      <c r="M1408" t="s">
        <v>1539</v>
      </c>
      <c r="O1408" t="s">
        <v>1539</v>
      </c>
      <c r="P1408" t="s">
        <v>1539</v>
      </c>
      <c r="R1408" t="s">
        <v>1539</v>
      </c>
      <c r="S1408" t="s">
        <v>1539</v>
      </c>
      <c r="T1408" t="s">
        <v>1539</v>
      </c>
      <c r="U1408" t="s">
        <v>1539</v>
      </c>
      <c r="V1408" t="s">
        <v>1539</v>
      </c>
    </row>
    <row r="1409" spans="1:22" x14ac:dyDescent="0.25">
      <c r="A1409" s="104" t="s">
        <v>452</v>
      </c>
      <c r="B1409" s="20" t="str">
        <f>VLOOKUP(A1409,'Planning Periods'!$E$2:$N$540,10,FALSE)</f>
        <v>06/30/2014 - 06/30/2019</v>
      </c>
      <c r="C1409" s="103">
        <v>2014</v>
      </c>
      <c r="D1409" s="103" t="str">
        <f t="shared" si="20"/>
        <v>Nevada County - Unincorporated 2014</v>
      </c>
      <c r="E1409" s="103">
        <v>174</v>
      </c>
      <c r="F1409" s="101">
        <v>7</v>
      </c>
      <c r="G1409" s="103">
        <v>0</v>
      </c>
      <c r="H1409" s="103">
        <v>7</v>
      </c>
      <c r="I1409" s="102"/>
      <c r="J1409" s="103">
        <v>126</v>
      </c>
      <c r="K1409" s="101">
        <v>17</v>
      </c>
      <c r="L1409" s="103">
        <v>0</v>
      </c>
      <c r="M1409" s="103">
        <v>17</v>
      </c>
      <c r="N1409" s="102"/>
      <c r="O1409" s="103">
        <v>150</v>
      </c>
      <c r="P1409" s="103">
        <v>32</v>
      </c>
      <c r="Q1409" s="102"/>
      <c r="R1409" s="103">
        <v>314</v>
      </c>
      <c r="S1409" s="103">
        <v>75</v>
      </c>
      <c r="T1409" s="102">
        <v>17</v>
      </c>
      <c r="U1409" s="103">
        <v>764</v>
      </c>
      <c r="V1409" s="103">
        <v>131</v>
      </c>
    </row>
    <row r="1410" spans="1:22" x14ac:dyDescent="0.25">
      <c r="A1410" s="104" t="s">
        <v>452</v>
      </c>
      <c r="B1410" s="20" t="str">
        <f>VLOOKUP(A1410,'Planning Periods'!$E$2:$N$540,10,FALSE)</f>
        <v>06/30/2014 - 06/30/2019</v>
      </c>
      <c r="C1410" s="103">
        <v>2015</v>
      </c>
      <c r="D1410" s="103" t="str">
        <f t="shared" si="20"/>
        <v>Nevada County - Unincorporated 2015</v>
      </c>
      <c r="E1410" s="103">
        <v>174</v>
      </c>
      <c r="F1410" s="101">
        <v>27</v>
      </c>
      <c r="G1410" s="103">
        <v>0</v>
      </c>
      <c r="H1410" s="103">
        <v>27</v>
      </c>
      <c r="I1410" s="102"/>
      <c r="J1410" s="103">
        <v>126</v>
      </c>
      <c r="K1410" s="101">
        <v>20</v>
      </c>
      <c r="L1410" s="103">
        <v>20</v>
      </c>
      <c r="M1410" s="103">
        <v>0</v>
      </c>
      <c r="N1410" s="102"/>
      <c r="O1410" s="103">
        <v>150</v>
      </c>
      <c r="P1410" s="103">
        <v>29</v>
      </c>
      <c r="Q1410" s="102"/>
      <c r="R1410" s="103">
        <v>314</v>
      </c>
      <c r="S1410" s="103">
        <v>70</v>
      </c>
      <c r="T1410" s="102">
        <v>0</v>
      </c>
      <c r="U1410" s="103">
        <v>764</v>
      </c>
      <c r="V1410" s="103">
        <v>146</v>
      </c>
    </row>
    <row r="1411" spans="1:22" x14ac:dyDescent="0.25">
      <c r="A1411" s="104" t="s">
        <v>452</v>
      </c>
      <c r="B1411" s="20" t="str">
        <f>VLOOKUP(A1411,'Planning Periods'!$E$2:$N$540,10,FALSE)</f>
        <v>06/30/2014 - 06/30/2019</v>
      </c>
      <c r="C1411" s="103">
        <v>2016</v>
      </c>
      <c r="D1411" s="103" t="str">
        <f t="shared" si="20"/>
        <v>Nevada County - Unincorporated 2016</v>
      </c>
      <c r="E1411" s="103">
        <v>174</v>
      </c>
      <c r="F1411" s="101">
        <v>7</v>
      </c>
      <c r="G1411" s="103">
        <v>7</v>
      </c>
      <c r="H1411" s="103">
        <v>0</v>
      </c>
      <c r="I1411" s="102"/>
      <c r="J1411" s="103">
        <v>126</v>
      </c>
      <c r="K1411" s="101">
        <v>18</v>
      </c>
      <c r="L1411" s="103">
        <v>18</v>
      </c>
      <c r="M1411" s="103">
        <v>0</v>
      </c>
      <c r="N1411" s="102"/>
      <c r="O1411" s="103">
        <v>150</v>
      </c>
      <c r="P1411" s="103">
        <v>22</v>
      </c>
      <c r="Q1411" s="102"/>
      <c r="R1411" s="103">
        <v>314</v>
      </c>
      <c r="S1411" s="103">
        <v>54</v>
      </c>
      <c r="T1411" s="102">
        <v>0</v>
      </c>
      <c r="U1411" s="103">
        <v>764</v>
      </c>
      <c r="V1411" s="103">
        <v>101</v>
      </c>
    </row>
    <row r="1412" spans="1:22" x14ac:dyDescent="0.25">
      <c r="A1412" s="104" t="s">
        <v>452</v>
      </c>
      <c r="B1412" s="20" t="str">
        <f>VLOOKUP(A1412,'Planning Periods'!$E$2:$N$540,10,FALSE)</f>
        <v>06/30/2014 - 06/30/2019</v>
      </c>
      <c r="C1412" s="103">
        <v>2017</v>
      </c>
      <c r="D1412" s="103" t="str">
        <f t="shared" si="20"/>
        <v>Nevada County - Unincorporated 2017</v>
      </c>
      <c r="E1412" s="103">
        <v>174</v>
      </c>
      <c r="F1412" s="101">
        <v>8</v>
      </c>
      <c r="G1412" s="103">
        <v>0</v>
      </c>
      <c r="H1412" s="103">
        <v>8</v>
      </c>
      <c r="I1412" s="102"/>
      <c r="J1412" s="103">
        <v>126</v>
      </c>
      <c r="K1412" s="101">
        <v>18</v>
      </c>
      <c r="L1412" s="103">
        <v>0</v>
      </c>
      <c r="M1412" s="103">
        <v>18</v>
      </c>
      <c r="N1412" s="102"/>
      <c r="O1412" s="103">
        <v>150</v>
      </c>
      <c r="P1412" s="103">
        <v>27</v>
      </c>
      <c r="Q1412" s="102"/>
      <c r="R1412" s="103">
        <v>314</v>
      </c>
      <c r="S1412" s="103">
        <v>60</v>
      </c>
      <c r="T1412" s="102">
        <v>18</v>
      </c>
      <c r="U1412" s="103">
        <v>764</v>
      </c>
      <c r="V1412" s="103">
        <v>113</v>
      </c>
    </row>
    <row r="1413" spans="1:22" x14ac:dyDescent="0.25">
      <c r="A1413" s="104" t="s">
        <v>1231</v>
      </c>
      <c r="B1413" s="20" t="str">
        <f>VLOOKUP(A1413,'Planning Periods'!$E$2:$N$540,10,FALSE)</f>
        <v>01/31/2015 - 01/31/2023</v>
      </c>
      <c r="C1413" s="103">
        <v>2014</v>
      </c>
      <c r="D1413" s="103" t="str">
        <f t="shared" si="20"/>
        <v>Newark 2014</v>
      </c>
      <c r="E1413" s="103">
        <v>330</v>
      </c>
      <c r="F1413" s="101">
        <v>0</v>
      </c>
      <c r="G1413" s="103">
        <v>0</v>
      </c>
      <c r="H1413" s="103">
        <v>0</v>
      </c>
      <c r="I1413" s="102"/>
      <c r="J1413" s="103">
        <v>167</v>
      </c>
      <c r="K1413" s="101">
        <v>0</v>
      </c>
      <c r="L1413" s="103">
        <v>0</v>
      </c>
      <c r="M1413" s="103">
        <v>0</v>
      </c>
      <c r="N1413" s="102"/>
      <c r="O1413" s="103">
        <v>158</v>
      </c>
      <c r="P1413" s="103">
        <v>0</v>
      </c>
      <c r="Q1413" s="102"/>
      <c r="R1413" s="103">
        <v>423</v>
      </c>
      <c r="S1413" s="103">
        <v>14</v>
      </c>
      <c r="T1413" s="102">
        <v>0</v>
      </c>
      <c r="U1413" s="103">
        <v>1078</v>
      </c>
      <c r="V1413" s="103">
        <v>14</v>
      </c>
    </row>
    <row r="1414" spans="1:22" x14ac:dyDescent="0.25">
      <c r="A1414" s="104" t="s">
        <v>1231</v>
      </c>
      <c r="B1414" s="20" t="str">
        <f>VLOOKUP(A1414,'Planning Periods'!$E$2:$N$540,10,FALSE)</f>
        <v>01/31/2015 - 01/31/2023</v>
      </c>
      <c r="C1414" s="103">
        <v>2015</v>
      </c>
      <c r="D1414" s="103" t="str">
        <f t="shared" si="20"/>
        <v>Newark 2015</v>
      </c>
      <c r="E1414" s="103">
        <v>330</v>
      </c>
      <c r="F1414" s="101">
        <v>0</v>
      </c>
      <c r="G1414" s="103">
        <v>0</v>
      </c>
      <c r="H1414" s="103">
        <v>0</v>
      </c>
      <c r="I1414" s="102"/>
      <c r="J1414" s="103">
        <v>167</v>
      </c>
      <c r="K1414" s="101">
        <v>0</v>
      </c>
      <c r="L1414" s="103">
        <v>0</v>
      </c>
      <c r="M1414" s="103">
        <v>0</v>
      </c>
      <c r="N1414" s="102"/>
      <c r="O1414" s="103">
        <v>158</v>
      </c>
      <c r="P1414" s="103">
        <v>36</v>
      </c>
      <c r="Q1414" s="102"/>
      <c r="R1414" s="103">
        <v>423</v>
      </c>
      <c r="S1414" s="103">
        <v>40</v>
      </c>
      <c r="T1414" s="102">
        <v>0</v>
      </c>
      <c r="U1414" s="103">
        <v>1078</v>
      </c>
      <c r="V1414" s="103">
        <v>76</v>
      </c>
    </row>
    <row r="1415" spans="1:22" x14ac:dyDescent="0.25">
      <c r="A1415" s="104" t="s">
        <v>1231</v>
      </c>
      <c r="B1415" s="20" t="str">
        <f>VLOOKUP(A1415,'Planning Periods'!$E$2:$N$540,10,FALSE)</f>
        <v>01/31/2015 - 01/31/2023</v>
      </c>
      <c r="C1415" s="103">
        <v>2016</v>
      </c>
      <c r="D1415" s="103" t="str">
        <f t="shared" si="20"/>
        <v>Newark 2016</v>
      </c>
      <c r="E1415" s="103">
        <v>330</v>
      </c>
      <c r="F1415" s="101">
        <v>0</v>
      </c>
      <c r="G1415" s="103">
        <v>0</v>
      </c>
      <c r="H1415" s="103">
        <v>0</v>
      </c>
      <c r="I1415" s="102"/>
      <c r="J1415" s="103">
        <v>167</v>
      </c>
      <c r="K1415" s="101">
        <v>0</v>
      </c>
      <c r="L1415" s="103">
        <v>0</v>
      </c>
      <c r="M1415" s="103">
        <v>0</v>
      </c>
      <c r="N1415" s="102"/>
      <c r="O1415" s="103">
        <v>158</v>
      </c>
      <c r="P1415" s="103">
        <v>0</v>
      </c>
      <c r="Q1415" s="102"/>
      <c r="R1415" s="103">
        <v>423</v>
      </c>
      <c r="S1415" s="103">
        <v>0</v>
      </c>
      <c r="T1415" s="102">
        <v>0</v>
      </c>
      <c r="U1415" s="103">
        <v>1078</v>
      </c>
      <c r="V1415" s="103">
        <v>0</v>
      </c>
    </row>
    <row r="1416" spans="1:22" x14ac:dyDescent="0.25">
      <c r="A1416" s="104" t="s">
        <v>1231</v>
      </c>
      <c r="B1416" s="20" t="str">
        <f>VLOOKUP(A1416,'Planning Periods'!$E$2:$N$540,10,FALSE)</f>
        <v>01/31/2015 - 01/31/2023</v>
      </c>
      <c r="C1416" s="103">
        <v>2017</v>
      </c>
      <c r="D1416" s="103" t="str">
        <f t="shared" si="20"/>
        <v>Newark 2017</v>
      </c>
      <c r="E1416" s="103">
        <v>330</v>
      </c>
      <c r="F1416" s="101">
        <v>0</v>
      </c>
      <c r="G1416" s="103">
        <v>0</v>
      </c>
      <c r="H1416" s="103">
        <v>0</v>
      </c>
      <c r="I1416" s="102"/>
      <c r="J1416" s="103">
        <v>167</v>
      </c>
      <c r="K1416" s="101">
        <v>0</v>
      </c>
      <c r="L1416" s="103">
        <v>0</v>
      </c>
      <c r="M1416" s="103">
        <v>0</v>
      </c>
      <c r="N1416" s="102"/>
      <c r="O1416" s="103">
        <v>158</v>
      </c>
      <c r="P1416" s="103">
        <v>0</v>
      </c>
      <c r="Q1416" s="102"/>
      <c r="R1416" s="103">
        <v>423</v>
      </c>
      <c r="S1416" s="103">
        <v>0</v>
      </c>
      <c r="T1416" s="102">
        <v>0</v>
      </c>
      <c r="U1416" s="103">
        <v>1078</v>
      </c>
      <c r="V1416" s="103">
        <v>0</v>
      </c>
    </row>
    <row r="1417" spans="1:22" x14ac:dyDescent="0.25">
      <c r="A1417" t="s">
        <v>790</v>
      </c>
      <c r="B1417" s="20" t="str">
        <f>VLOOKUP(A1417,'Planning Periods'!$E$2:$N$540,10,FALSE)</f>
        <v>12/31/2015 - 12/31/2023</v>
      </c>
      <c r="C1417" s="103">
        <v>2014</v>
      </c>
      <c r="D1417" s="103" t="str">
        <f t="shared" si="20"/>
        <v>Newman 2014</v>
      </c>
      <c r="E1417" s="101" t="s">
        <v>1539</v>
      </c>
      <c r="F1417" s="101" t="s">
        <v>1539</v>
      </c>
      <c r="G1417" s="101" t="s">
        <v>1539</v>
      </c>
      <c r="H1417" s="101" t="s">
        <v>1539</v>
      </c>
      <c r="I1417" s="101">
        <v>0</v>
      </c>
      <c r="J1417" s="101" t="s">
        <v>1539</v>
      </c>
      <c r="K1417" s="101" t="s">
        <v>1539</v>
      </c>
      <c r="L1417" s="101" t="s">
        <v>1539</v>
      </c>
      <c r="M1417" s="101" t="s">
        <v>1539</v>
      </c>
      <c r="N1417" s="101">
        <v>0</v>
      </c>
      <c r="O1417" s="101" t="s">
        <v>1539</v>
      </c>
      <c r="P1417" s="101" t="s">
        <v>1539</v>
      </c>
      <c r="Q1417" s="101"/>
      <c r="R1417" s="101" t="s">
        <v>1539</v>
      </c>
      <c r="S1417" s="101" t="s">
        <v>1539</v>
      </c>
      <c r="T1417" s="101" t="s">
        <v>1539</v>
      </c>
      <c r="U1417" s="101" t="s">
        <v>1539</v>
      </c>
      <c r="V1417" s="101" t="s">
        <v>1539</v>
      </c>
    </row>
    <row r="1418" spans="1:22" x14ac:dyDescent="0.25">
      <c r="A1418" t="s">
        <v>790</v>
      </c>
      <c r="B1418" s="20" t="str">
        <f>VLOOKUP(A1418,'Planning Periods'!$E$2:$N$540,10,FALSE)</f>
        <v>12/31/2015 - 12/31/2023</v>
      </c>
      <c r="C1418" s="103">
        <v>2015</v>
      </c>
      <c r="D1418" s="103" t="str">
        <f t="shared" si="20"/>
        <v>Newman 2015</v>
      </c>
      <c r="E1418" t="s">
        <v>1539</v>
      </c>
      <c r="F1418" t="s">
        <v>1539</v>
      </c>
      <c r="G1418" t="s">
        <v>1539</v>
      </c>
      <c r="H1418" t="s">
        <v>1539</v>
      </c>
      <c r="J1418" t="s">
        <v>1539</v>
      </c>
      <c r="K1418" t="s">
        <v>1539</v>
      </c>
      <c r="L1418" t="s">
        <v>1539</v>
      </c>
      <c r="M1418" t="s">
        <v>1539</v>
      </c>
      <c r="O1418" t="s">
        <v>1539</v>
      </c>
      <c r="P1418" t="s">
        <v>1539</v>
      </c>
      <c r="R1418" t="s">
        <v>1539</v>
      </c>
      <c r="S1418" t="s">
        <v>1539</v>
      </c>
      <c r="T1418" t="s">
        <v>1539</v>
      </c>
      <c r="U1418" t="s">
        <v>1539</v>
      </c>
      <c r="V1418" t="s">
        <v>1539</v>
      </c>
    </row>
    <row r="1419" spans="1:22" x14ac:dyDescent="0.25">
      <c r="A1419" t="s">
        <v>790</v>
      </c>
      <c r="B1419" s="20" t="str">
        <f>VLOOKUP(A1419,'Planning Periods'!$E$2:$N$540,10,FALSE)</f>
        <v>12/31/2015 - 12/31/2023</v>
      </c>
      <c r="C1419" s="103">
        <v>2016</v>
      </c>
      <c r="D1419" s="103" t="str">
        <f t="shared" si="20"/>
        <v>Newman 2016</v>
      </c>
      <c r="E1419" t="s">
        <v>1539</v>
      </c>
      <c r="F1419" t="s">
        <v>1539</v>
      </c>
      <c r="G1419" t="s">
        <v>1539</v>
      </c>
      <c r="H1419" t="s">
        <v>1539</v>
      </c>
      <c r="J1419" t="s">
        <v>1539</v>
      </c>
      <c r="K1419" t="s">
        <v>1539</v>
      </c>
      <c r="L1419" t="s">
        <v>1539</v>
      </c>
      <c r="M1419" t="s">
        <v>1539</v>
      </c>
      <c r="O1419" t="s">
        <v>1539</v>
      </c>
      <c r="P1419" t="s">
        <v>1539</v>
      </c>
      <c r="R1419" t="s">
        <v>1539</v>
      </c>
      <c r="S1419" t="s">
        <v>1539</v>
      </c>
      <c r="T1419" t="s">
        <v>1539</v>
      </c>
      <c r="U1419" t="s">
        <v>1539</v>
      </c>
      <c r="V1419" t="s">
        <v>1539</v>
      </c>
    </row>
    <row r="1420" spans="1:22" x14ac:dyDescent="0.25">
      <c r="A1420" t="s">
        <v>790</v>
      </c>
      <c r="B1420" s="20" t="str">
        <f>VLOOKUP(A1420,'Planning Periods'!$E$2:$N$540,10,FALSE)</f>
        <v>12/31/2015 - 12/31/2023</v>
      </c>
      <c r="C1420" s="103">
        <v>2017</v>
      </c>
      <c r="D1420" s="103" t="str">
        <f t="shared" si="20"/>
        <v>Newman 2017</v>
      </c>
      <c r="E1420" t="s">
        <v>1539</v>
      </c>
      <c r="F1420" t="s">
        <v>1539</v>
      </c>
      <c r="G1420" t="s">
        <v>1539</v>
      </c>
      <c r="H1420" t="s">
        <v>1539</v>
      </c>
      <c r="J1420" t="s">
        <v>1539</v>
      </c>
      <c r="K1420" t="s">
        <v>1539</v>
      </c>
      <c r="L1420" t="s">
        <v>1539</v>
      </c>
      <c r="M1420" t="s">
        <v>1539</v>
      </c>
      <c r="O1420" t="s">
        <v>1539</v>
      </c>
      <c r="P1420" t="s">
        <v>1539</v>
      </c>
      <c r="R1420" t="s">
        <v>1539</v>
      </c>
      <c r="S1420" t="s">
        <v>1539</v>
      </c>
      <c r="T1420" t="s">
        <v>1539</v>
      </c>
      <c r="U1420" t="s">
        <v>1539</v>
      </c>
      <c r="V1420" t="s">
        <v>1539</v>
      </c>
    </row>
    <row r="1421" spans="1:22" x14ac:dyDescent="0.25">
      <c r="A1421" s="104" t="s">
        <v>977</v>
      </c>
      <c r="B1421" s="20"/>
      <c r="C1421" s="103">
        <v>2013</v>
      </c>
      <c r="D1421" s="103" t="str">
        <f t="shared" si="20"/>
        <v>Newport Beach 2013</v>
      </c>
      <c r="E1421" t="s">
        <v>1539</v>
      </c>
      <c r="F1421" t="s">
        <v>1539</v>
      </c>
      <c r="G1421" t="s">
        <v>1539</v>
      </c>
      <c r="H1421" t="s">
        <v>1539</v>
      </c>
      <c r="J1421" t="s">
        <v>1539</v>
      </c>
      <c r="K1421" t="s">
        <v>1539</v>
      </c>
      <c r="L1421" t="s">
        <v>1539</v>
      </c>
      <c r="M1421" t="s">
        <v>1539</v>
      </c>
      <c r="O1421" t="s">
        <v>1539</v>
      </c>
      <c r="P1421" t="s">
        <v>1539</v>
      </c>
      <c r="R1421" t="s">
        <v>1539</v>
      </c>
      <c r="S1421" t="s">
        <v>1539</v>
      </c>
      <c r="T1421" t="s">
        <v>1539</v>
      </c>
      <c r="U1421" t="s">
        <v>1539</v>
      </c>
      <c r="V1421" t="s">
        <v>1539</v>
      </c>
    </row>
    <row r="1422" spans="1:22" x14ac:dyDescent="0.25">
      <c r="A1422" s="104" t="s">
        <v>977</v>
      </c>
      <c r="B1422" s="20" t="str">
        <f>VLOOKUP(A1422,'Planning Periods'!$E$2:$N$540,10,FALSE)</f>
        <v>10/15/2013 - 10/15/2021</v>
      </c>
      <c r="C1422" s="103">
        <v>2014</v>
      </c>
      <c r="D1422" s="103" t="str">
        <f t="shared" si="20"/>
        <v>Newport Beach 2014</v>
      </c>
      <c r="E1422" s="103">
        <v>1</v>
      </c>
      <c r="F1422" s="101">
        <v>0</v>
      </c>
      <c r="G1422" s="103">
        <v>0</v>
      </c>
      <c r="H1422" s="103">
        <v>0</v>
      </c>
      <c r="I1422" s="102"/>
      <c r="J1422" s="103">
        <v>1</v>
      </c>
      <c r="K1422" s="101">
        <v>0</v>
      </c>
      <c r="L1422" s="103">
        <v>0</v>
      </c>
      <c r="M1422" s="103">
        <v>0</v>
      </c>
      <c r="N1422" s="102"/>
      <c r="O1422" s="103">
        <v>1</v>
      </c>
      <c r="P1422" s="103">
        <v>0</v>
      </c>
      <c r="Q1422" s="102"/>
      <c r="R1422" s="103">
        <v>2</v>
      </c>
      <c r="S1422" s="103">
        <v>115</v>
      </c>
      <c r="T1422" s="102">
        <v>0</v>
      </c>
      <c r="U1422" s="103">
        <v>5</v>
      </c>
      <c r="V1422" s="103">
        <v>115</v>
      </c>
    </row>
    <row r="1423" spans="1:22" x14ac:dyDescent="0.25">
      <c r="A1423" s="104" t="s">
        <v>977</v>
      </c>
      <c r="B1423" s="20" t="str">
        <f>VLOOKUP(A1423,'Planning Periods'!$E$2:$N$540,10,FALSE)</f>
        <v>10/15/2013 - 10/15/2021</v>
      </c>
      <c r="C1423" s="103">
        <v>2015</v>
      </c>
      <c r="D1423" s="103" t="str">
        <f t="shared" si="20"/>
        <v>Newport Beach 2015</v>
      </c>
      <c r="E1423" s="103">
        <v>1</v>
      </c>
      <c r="F1423" s="101">
        <v>0</v>
      </c>
      <c r="G1423" s="103">
        <v>0</v>
      </c>
      <c r="H1423" s="103">
        <v>0</v>
      </c>
      <c r="I1423" s="102"/>
      <c r="J1423" s="103">
        <v>1</v>
      </c>
      <c r="K1423" s="101">
        <v>0</v>
      </c>
      <c r="L1423" s="103">
        <v>0</v>
      </c>
      <c r="M1423" s="103">
        <v>0</v>
      </c>
      <c r="N1423" s="102"/>
      <c r="O1423" s="103">
        <v>1</v>
      </c>
      <c r="P1423" s="103">
        <v>0</v>
      </c>
      <c r="Q1423" s="102"/>
      <c r="R1423" s="103">
        <v>2</v>
      </c>
      <c r="S1423" s="103">
        <v>197</v>
      </c>
      <c r="T1423" s="102">
        <v>0</v>
      </c>
      <c r="U1423" s="103">
        <v>5</v>
      </c>
      <c r="V1423" s="103">
        <v>197</v>
      </c>
    </row>
    <row r="1424" spans="1:22" x14ac:dyDescent="0.25">
      <c r="A1424" s="104" t="s">
        <v>977</v>
      </c>
      <c r="B1424" s="20" t="str">
        <f>VLOOKUP(A1424,'Planning Periods'!$E$2:$N$540,10,FALSE)</f>
        <v>10/15/2013 - 10/15/2021</v>
      </c>
      <c r="C1424" s="103">
        <v>2016</v>
      </c>
      <c r="D1424" s="103" t="str">
        <f t="shared" si="20"/>
        <v>Newport Beach 2016</v>
      </c>
      <c r="E1424" s="103">
        <v>1</v>
      </c>
      <c r="F1424" s="101">
        <v>0</v>
      </c>
      <c r="G1424" s="103">
        <v>0</v>
      </c>
      <c r="H1424" s="103">
        <v>0</v>
      </c>
      <c r="I1424" s="102"/>
      <c r="J1424" s="103">
        <v>1</v>
      </c>
      <c r="K1424" s="101">
        <v>0</v>
      </c>
      <c r="L1424" s="103">
        <v>0</v>
      </c>
      <c r="M1424" s="103">
        <v>0</v>
      </c>
      <c r="N1424" s="102"/>
      <c r="O1424" s="103">
        <v>1</v>
      </c>
      <c r="P1424" s="103">
        <v>0</v>
      </c>
      <c r="Q1424" s="102"/>
      <c r="R1424" s="103">
        <v>2</v>
      </c>
      <c r="S1424" s="103">
        <v>186</v>
      </c>
      <c r="T1424" s="102">
        <v>0</v>
      </c>
      <c r="U1424" s="103">
        <v>5</v>
      </c>
      <c r="V1424" s="103">
        <v>186</v>
      </c>
    </row>
    <row r="1425" spans="1:22" x14ac:dyDescent="0.25">
      <c r="A1425" s="104" t="s">
        <v>977</v>
      </c>
      <c r="B1425" s="20" t="str">
        <f>VLOOKUP(A1425,'Planning Periods'!$E$2:$N$540,10,FALSE)</f>
        <v>10/15/2013 - 10/15/2021</v>
      </c>
      <c r="C1425" s="103">
        <v>2017</v>
      </c>
      <c r="D1425" s="103" t="str">
        <f t="shared" si="20"/>
        <v>Newport Beach 2017</v>
      </c>
      <c r="E1425" s="103">
        <v>1</v>
      </c>
      <c r="F1425" s="101">
        <v>0</v>
      </c>
      <c r="G1425" s="103">
        <v>0</v>
      </c>
      <c r="H1425" s="103">
        <v>0</v>
      </c>
      <c r="I1425" s="102"/>
      <c r="J1425" s="103">
        <v>1</v>
      </c>
      <c r="K1425" s="101">
        <v>0</v>
      </c>
      <c r="L1425" s="103">
        <v>0</v>
      </c>
      <c r="M1425" s="103">
        <v>0</v>
      </c>
      <c r="N1425" s="102"/>
      <c r="O1425" s="103">
        <v>1</v>
      </c>
      <c r="P1425" s="103">
        <v>0</v>
      </c>
      <c r="Q1425" s="102"/>
      <c r="R1425" s="103">
        <v>2</v>
      </c>
      <c r="S1425" s="103">
        <v>716</v>
      </c>
      <c r="T1425" s="102">
        <v>0</v>
      </c>
      <c r="U1425" s="103">
        <v>5</v>
      </c>
      <c r="V1425" s="103">
        <v>716</v>
      </c>
    </row>
    <row r="1426" spans="1:22" x14ac:dyDescent="0.25">
      <c r="A1426" s="104" t="s">
        <v>940</v>
      </c>
      <c r="B1426" s="20"/>
      <c r="C1426" s="103">
        <v>2013</v>
      </c>
      <c r="D1426" s="103" t="str">
        <f>CONCATENATE(A1426," ",C1426)</f>
        <v>Norco 2013</v>
      </c>
      <c r="E1426" s="103" t="s">
        <v>1539</v>
      </c>
      <c r="F1426" s="101" t="s">
        <v>1539</v>
      </c>
      <c r="G1426" s="103" t="s">
        <v>1539</v>
      </c>
      <c r="H1426" s="103" t="s">
        <v>1539</v>
      </c>
      <c r="I1426" s="102"/>
      <c r="J1426" s="103" t="s">
        <v>1539</v>
      </c>
      <c r="K1426" s="101" t="s">
        <v>1539</v>
      </c>
      <c r="L1426" s="103" t="s">
        <v>1539</v>
      </c>
      <c r="M1426" s="103" t="s">
        <v>1539</v>
      </c>
      <c r="N1426" s="102"/>
      <c r="O1426" s="103" t="s">
        <v>1539</v>
      </c>
      <c r="P1426" s="103" t="s">
        <v>1539</v>
      </c>
      <c r="Q1426" s="102"/>
      <c r="R1426" s="103" t="s">
        <v>1539</v>
      </c>
      <c r="S1426" s="103" t="s">
        <v>1539</v>
      </c>
      <c r="T1426" s="102" t="s">
        <v>1539</v>
      </c>
      <c r="U1426" s="103" t="s">
        <v>1539</v>
      </c>
      <c r="V1426" s="103" t="s">
        <v>1539</v>
      </c>
    </row>
    <row r="1427" spans="1:22" x14ac:dyDescent="0.25">
      <c r="A1427" s="104" t="s">
        <v>940</v>
      </c>
      <c r="B1427" s="20" t="str">
        <f>VLOOKUP(A1427,'Planning Periods'!$E$2:$N$540,10,FALSE)</f>
        <v>10/15/2013 - 10/15/2021</v>
      </c>
      <c r="C1427" s="103">
        <v>2014</v>
      </c>
      <c r="D1427" s="103" t="str">
        <f>CONCATENATE(A1427," ",C1427)</f>
        <v>Norco 2014</v>
      </c>
      <c r="E1427" s="103" t="s">
        <v>1539</v>
      </c>
      <c r="F1427" s="101" t="s">
        <v>1539</v>
      </c>
      <c r="G1427" s="103" t="s">
        <v>1539</v>
      </c>
      <c r="H1427" s="103" t="s">
        <v>1539</v>
      </c>
      <c r="I1427" s="102"/>
      <c r="J1427" s="103" t="s">
        <v>1539</v>
      </c>
      <c r="K1427" s="101" t="s">
        <v>1539</v>
      </c>
      <c r="L1427" s="103" t="s">
        <v>1539</v>
      </c>
      <c r="M1427" s="103" t="s">
        <v>1539</v>
      </c>
      <c r="N1427" s="102"/>
      <c r="O1427" s="103" t="s">
        <v>1539</v>
      </c>
      <c r="P1427" s="103" t="s">
        <v>1539</v>
      </c>
      <c r="Q1427" s="102"/>
      <c r="R1427" s="103" t="s">
        <v>1539</v>
      </c>
      <c r="S1427" s="103" t="s">
        <v>1539</v>
      </c>
      <c r="T1427" s="102" t="s">
        <v>1539</v>
      </c>
      <c r="U1427" s="103" t="s">
        <v>1539</v>
      </c>
      <c r="V1427" s="103" t="s">
        <v>1539</v>
      </c>
    </row>
    <row r="1428" spans="1:22" x14ac:dyDescent="0.25">
      <c r="A1428" s="104" t="s">
        <v>940</v>
      </c>
      <c r="B1428" s="20" t="str">
        <f>VLOOKUP(A1428,'Planning Periods'!$E$2:$N$540,10,FALSE)</f>
        <v>10/15/2013 - 10/15/2021</v>
      </c>
      <c r="C1428" s="103">
        <v>2015</v>
      </c>
      <c r="D1428" s="103" t="str">
        <f t="shared" ref="D1428:D1494" si="21">CONCATENATE(A1428," ",C1428)</f>
        <v>Norco 2015</v>
      </c>
      <c r="E1428" s="103" t="s">
        <v>1539</v>
      </c>
      <c r="F1428" s="101" t="s">
        <v>1539</v>
      </c>
      <c r="G1428" s="103" t="s">
        <v>1539</v>
      </c>
      <c r="H1428" s="103" t="s">
        <v>1539</v>
      </c>
      <c r="I1428" s="102"/>
      <c r="J1428" s="103" t="s">
        <v>1539</v>
      </c>
      <c r="K1428" s="101" t="s">
        <v>1539</v>
      </c>
      <c r="L1428" s="103" t="s">
        <v>1539</v>
      </c>
      <c r="M1428" s="103" t="s">
        <v>1539</v>
      </c>
      <c r="N1428" s="102"/>
      <c r="O1428" s="103" t="s">
        <v>1539</v>
      </c>
      <c r="P1428" s="103" t="s">
        <v>1539</v>
      </c>
      <c r="Q1428" s="102"/>
      <c r="R1428" s="103" t="s">
        <v>1539</v>
      </c>
      <c r="S1428" s="103" t="s">
        <v>1539</v>
      </c>
      <c r="T1428" s="102" t="s">
        <v>1539</v>
      </c>
      <c r="U1428" s="103" t="s">
        <v>1539</v>
      </c>
      <c r="V1428" s="103" t="s">
        <v>1539</v>
      </c>
    </row>
    <row r="1429" spans="1:22" x14ac:dyDescent="0.25">
      <c r="A1429" s="104" t="s">
        <v>940</v>
      </c>
      <c r="B1429" s="20" t="str">
        <f>VLOOKUP(A1429,'Planning Periods'!$E$2:$N$540,10,FALSE)</f>
        <v>10/15/2013 - 10/15/2021</v>
      </c>
      <c r="C1429" s="103">
        <v>2016</v>
      </c>
      <c r="D1429" s="103" t="str">
        <f t="shared" si="21"/>
        <v>Norco 2016</v>
      </c>
      <c r="E1429" s="103" t="s">
        <v>1539</v>
      </c>
      <c r="F1429" s="101" t="s">
        <v>1539</v>
      </c>
      <c r="G1429" s="103" t="s">
        <v>1539</v>
      </c>
      <c r="H1429" s="103" t="s">
        <v>1539</v>
      </c>
      <c r="I1429" s="102"/>
      <c r="J1429" s="103" t="s">
        <v>1539</v>
      </c>
      <c r="K1429" s="101" t="s">
        <v>1539</v>
      </c>
      <c r="L1429" s="103" t="s">
        <v>1539</v>
      </c>
      <c r="M1429" s="103" t="s">
        <v>1539</v>
      </c>
      <c r="N1429" s="102"/>
      <c r="O1429" s="103" t="s">
        <v>1539</v>
      </c>
      <c r="P1429" s="103" t="s">
        <v>1539</v>
      </c>
      <c r="Q1429" s="102"/>
      <c r="R1429" s="103" t="s">
        <v>1539</v>
      </c>
      <c r="S1429" s="103" t="s">
        <v>1539</v>
      </c>
      <c r="T1429" s="102" t="s">
        <v>1539</v>
      </c>
      <c r="U1429" s="103" t="s">
        <v>1539</v>
      </c>
      <c r="V1429" s="103" t="s">
        <v>1539</v>
      </c>
    </row>
    <row r="1430" spans="1:22" x14ac:dyDescent="0.25">
      <c r="A1430" s="104" t="s">
        <v>940</v>
      </c>
      <c r="B1430" s="20" t="str">
        <f>VLOOKUP(A1430,'Planning Periods'!$E$2:$N$540,10,FALSE)</f>
        <v>10/15/2013 - 10/15/2021</v>
      </c>
      <c r="C1430" s="103">
        <v>2017</v>
      </c>
      <c r="D1430" s="103" t="str">
        <f t="shared" si="21"/>
        <v>Norco 2017</v>
      </c>
      <c r="E1430" s="103">
        <v>103</v>
      </c>
      <c r="F1430" s="101">
        <v>0</v>
      </c>
      <c r="G1430" s="103">
        <v>0</v>
      </c>
      <c r="H1430" s="103">
        <v>0</v>
      </c>
      <c r="I1430" s="102"/>
      <c r="J1430" s="103">
        <v>102</v>
      </c>
      <c r="K1430" s="101">
        <v>0</v>
      </c>
      <c r="L1430" s="103">
        <v>0</v>
      </c>
      <c r="M1430" s="103">
        <v>0</v>
      </c>
      <c r="N1430" s="102"/>
      <c r="O1430" s="103">
        <v>136</v>
      </c>
      <c r="P1430" s="103">
        <v>0</v>
      </c>
      <c r="Q1430" s="102"/>
      <c r="R1430" s="103">
        <v>151</v>
      </c>
      <c r="S1430" s="103">
        <v>2</v>
      </c>
      <c r="T1430" s="102">
        <v>0</v>
      </c>
      <c r="U1430" s="103">
        <v>492</v>
      </c>
      <c r="V1430" s="103">
        <v>2</v>
      </c>
    </row>
    <row r="1431" spans="1:22" x14ac:dyDescent="0.25">
      <c r="A1431" s="104" t="s">
        <v>1074</v>
      </c>
      <c r="B1431" s="20"/>
      <c r="C1431" s="103">
        <v>2013</v>
      </c>
      <c r="D1431" s="103" t="str">
        <f t="shared" si="21"/>
        <v>Norwalk 2013</v>
      </c>
      <c r="E1431" s="103" t="s">
        <v>1539</v>
      </c>
      <c r="F1431" s="101" t="s">
        <v>1539</v>
      </c>
      <c r="G1431" s="103" t="s">
        <v>1539</v>
      </c>
      <c r="H1431" s="103" t="s">
        <v>1539</v>
      </c>
      <c r="I1431" s="102"/>
      <c r="J1431" s="103" t="s">
        <v>1539</v>
      </c>
      <c r="K1431" s="101" t="s">
        <v>1539</v>
      </c>
      <c r="L1431" s="103" t="s">
        <v>1539</v>
      </c>
      <c r="M1431" s="103" t="s">
        <v>1539</v>
      </c>
      <c r="N1431" s="102"/>
      <c r="O1431" s="103" t="s">
        <v>1539</v>
      </c>
      <c r="P1431" s="103" t="s">
        <v>1539</v>
      </c>
      <c r="Q1431" s="102"/>
      <c r="R1431" s="103" t="s">
        <v>1539</v>
      </c>
      <c r="S1431" s="103" t="s">
        <v>1539</v>
      </c>
      <c r="T1431" s="102" t="s">
        <v>1539</v>
      </c>
      <c r="U1431" s="103" t="s">
        <v>1539</v>
      </c>
      <c r="V1431" s="103" t="s">
        <v>1539</v>
      </c>
    </row>
    <row r="1432" spans="1:22" x14ac:dyDescent="0.25">
      <c r="A1432" s="104" t="s">
        <v>1074</v>
      </c>
      <c r="B1432" s="20" t="str">
        <f>VLOOKUP(A1432,'Planning Periods'!$E$2:$N$540,10,FALSE)</f>
        <v>10/15/2013 - 10/15/2021</v>
      </c>
      <c r="C1432" s="103">
        <v>2014</v>
      </c>
      <c r="D1432" s="103" t="str">
        <f t="shared" si="21"/>
        <v>Norwalk 2014</v>
      </c>
      <c r="E1432" s="103">
        <v>52</v>
      </c>
      <c r="F1432" s="101">
        <v>0</v>
      </c>
      <c r="G1432" s="103">
        <v>0</v>
      </c>
      <c r="H1432" s="103">
        <v>0</v>
      </c>
      <c r="I1432" s="102"/>
      <c r="J1432" s="103">
        <v>31</v>
      </c>
      <c r="K1432" s="101">
        <v>0</v>
      </c>
      <c r="L1432" s="103">
        <v>0</v>
      </c>
      <c r="M1432" s="103">
        <v>0</v>
      </c>
      <c r="N1432" s="102"/>
      <c r="O1432" s="103">
        <v>33</v>
      </c>
      <c r="P1432" s="103">
        <v>0</v>
      </c>
      <c r="Q1432" s="102"/>
      <c r="R1432" s="103">
        <v>85</v>
      </c>
      <c r="S1432" s="103">
        <v>2</v>
      </c>
      <c r="T1432" s="102">
        <v>0</v>
      </c>
      <c r="U1432" s="103">
        <v>201</v>
      </c>
      <c r="V1432" s="103">
        <v>2</v>
      </c>
    </row>
    <row r="1433" spans="1:22" x14ac:dyDescent="0.25">
      <c r="A1433" s="104" t="s">
        <v>1074</v>
      </c>
      <c r="B1433" s="20" t="str">
        <f>VLOOKUP(A1433,'Planning Periods'!$E$2:$N$540,10,FALSE)</f>
        <v>10/15/2013 - 10/15/2021</v>
      </c>
      <c r="C1433" s="103">
        <v>2015</v>
      </c>
      <c r="D1433" s="103" t="str">
        <f t="shared" si="21"/>
        <v>Norwalk 2015</v>
      </c>
      <c r="E1433" s="103">
        <v>52</v>
      </c>
      <c r="F1433" s="101">
        <v>0</v>
      </c>
      <c r="G1433" s="103">
        <v>0</v>
      </c>
      <c r="H1433" s="103">
        <v>0</v>
      </c>
      <c r="I1433" s="102"/>
      <c r="J1433" s="103">
        <v>31</v>
      </c>
      <c r="K1433" s="101">
        <v>0</v>
      </c>
      <c r="L1433" s="103">
        <v>0</v>
      </c>
      <c r="M1433" s="103">
        <v>0</v>
      </c>
      <c r="N1433" s="102"/>
      <c r="O1433" s="103">
        <v>33</v>
      </c>
      <c r="P1433" s="103">
        <v>0</v>
      </c>
      <c r="Q1433" s="102"/>
      <c r="R1433" s="103">
        <v>85</v>
      </c>
      <c r="S1433" s="103">
        <v>4</v>
      </c>
      <c r="T1433" s="102">
        <v>0</v>
      </c>
      <c r="U1433" s="103">
        <v>201</v>
      </c>
      <c r="V1433" s="103">
        <v>4</v>
      </c>
    </row>
    <row r="1434" spans="1:22" x14ac:dyDescent="0.25">
      <c r="A1434" s="104" t="s">
        <v>1074</v>
      </c>
      <c r="B1434" s="20" t="str">
        <f>VLOOKUP(A1434,'Planning Periods'!$E$2:$N$540,10,FALSE)</f>
        <v>10/15/2013 - 10/15/2021</v>
      </c>
      <c r="C1434" s="103">
        <v>2016</v>
      </c>
      <c r="D1434" s="103" t="str">
        <f t="shared" si="21"/>
        <v>Norwalk 2016</v>
      </c>
      <c r="E1434" s="103">
        <v>52</v>
      </c>
      <c r="F1434" s="101">
        <v>0</v>
      </c>
      <c r="G1434" s="103">
        <v>0</v>
      </c>
      <c r="H1434" s="103">
        <v>0</v>
      </c>
      <c r="I1434" s="102"/>
      <c r="J1434" s="103">
        <v>31</v>
      </c>
      <c r="K1434" s="101">
        <v>0</v>
      </c>
      <c r="L1434" s="103">
        <v>0</v>
      </c>
      <c r="M1434" s="103">
        <v>0</v>
      </c>
      <c r="N1434" s="102"/>
      <c r="O1434" s="103">
        <v>33</v>
      </c>
      <c r="P1434" s="103">
        <v>8</v>
      </c>
      <c r="Q1434" s="102"/>
      <c r="R1434" s="103">
        <v>85</v>
      </c>
      <c r="S1434" s="103">
        <v>5</v>
      </c>
      <c r="T1434" s="102">
        <v>0</v>
      </c>
      <c r="U1434" s="103">
        <v>201</v>
      </c>
      <c r="V1434" s="103">
        <v>13</v>
      </c>
    </row>
    <row r="1435" spans="1:22" x14ac:dyDescent="0.25">
      <c r="A1435" s="104" t="s">
        <v>1074</v>
      </c>
      <c r="B1435" s="20" t="str">
        <f>VLOOKUP(A1435,'Planning Periods'!$E$2:$N$540,10,FALSE)</f>
        <v>10/15/2013 - 10/15/2021</v>
      </c>
      <c r="C1435" s="103">
        <v>2017</v>
      </c>
      <c r="D1435" s="103" t="str">
        <f t="shared" si="21"/>
        <v>Norwalk 2017</v>
      </c>
      <c r="E1435" s="103">
        <v>52</v>
      </c>
      <c r="F1435" s="101">
        <v>1</v>
      </c>
      <c r="G1435" s="103">
        <v>0</v>
      </c>
      <c r="H1435" s="103">
        <v>1</v>
      </c>
      <c r="I1435" s="102"/>
      <c r="J1435" s="103">
        <v>31</v>
      </c>
      <c r="K1435" s="101">
        <v>0</v>
      </c>
      <c r="L1435" s="103">
        <v>0</v>
      </c>
      <c r="M1435" s="103">
        <v>0</v>
      </c>
      <c r="N1435" s="102"/>
      <c r="O1435" s="103">
        <v>33</v>
      </c>
      <c r="P1435" s="103">
        <v>7</v>
      </c>
      <c r="Q1435" s="102"/>
      <c r="R1435" s="103">
        <v>85</v>
      </c>
      <c r="S1435" s="103">
        <v>49</v>
      </c>
      <c r="T1435" s="102">
        <v>0</v>
      </c>
      <c r="U1435" s="103">
        <v>201</v>
      </c>
      <c r="V1435" s="103">
        <v>57</v>
      </c>
    </row>
    <row r="1436" spans="1:22" x14ac:dyDescent="0.25">
      <c r="A1436" s="104" t="s">
        <v>1036</v>
      </c>
      <c r="B1436" s="20" t="str">
        <f>VLOOKUP(A1436,'Planning Periods'!$E$2:$N$540,10,FALSE)</f>
        <v>01/31/2015 - 01/31/2023</v>
      </c>
      <c r="C1436" s="103">
        <v>2014</v>
      </c>
      <c r="D1436" s="103" t="str">
        <f t="shared" si="21"/>
        <v>Novato 2014</v>
      </c>
      <c r="E1436" s="103">
        <v>111</v>
      </c>
      <c r="F1436" s="101">
        <v>1</v>
      </c>
      <c r="G1436" s="103">
        <v>1</v>
      </c>
      <c r="H1436" s="103">
        <v>0</v>
      </c>
      <c r="I1436" s="102"/>
      <c r="J1436" s="103">
        <v>65</v>
      </c>
      <c r="K1436" s="101">
        <v>10</v>
      </c>
      <c r="L1436" s="103">
        <v>10</v>
      </c>
      <c r="M1436" s="103">
        <v>0</v>
      </c>
      <c r="N1436" s="102"/>
      <c r="O1436" s="103">
        <v>72</v>
      </c>
      <c r="P1436" s="103">
        <v>1</v>
      </c>
      <c r="Q1436" s="102"/>
      <c r="R1436" s="103">
        <v>167</v>
      </c>
      <c r="S1436" s="103">
        <v>19</v>
      </c>
      <c r="T1436" s="102">
        <v>0</v>
      </c>
      <c r="U1436" s="103">
        <v>415</v>
      </c>
      <c r="V1436" s="103">
        <v>31</v>
      </c>
    </row>
    <row r="1437" spans="1:22" x14ac:dyDescent="0.25">
      <c r="A1437" s="104" t="s">
        <v>1036</v>
      </c>
      <c r="B1437" s="20" t="str">
        <f>VLOOKUP(A1437,'Planning Periods'!$E$2:$N$540,10,FALSE)</f>
        <v>01/31/2015 - 01/31/2023</v>
      </c>
      <c r="C1437" s="103">
        <v>2015</v>
      </c>
      <c r="D1437" s="103" t="str">
        <f t="shared" si="21"/>
        <v>Novato 2015</v>
      </c>
      <c r="E1437" s="103">
        <v>111</v>
      </c>
      <c r="F1437" s="101">
        <v>16</v>
      </c>
      <c r="G1437" s="103">
        <v>16</v>
      </c>
      <c r="H1437" s="103">
        <v>0</v>
      </c>
      <c r="I1437" s="102"/>
      <c r="J1437" s="103">
        <v>65</v>
      </c>
      <c r="K1437" s="101">
        <v>0</v>
      </c>
      <c r="L1437" s="103">
        <v>0</v>
      </c>
      <c r="M1437" s="103">
        <v>0</v>
      </c>
      <c r="N1437" s="102"/>
      <c r="O1437" s="103">
        <v>72</v>
      </c>
      <c r="P1437" s="103">
        <v>1</v>
      </c>
      <c r="Q1437" s="102"/>
      <c r="R1437" s="103">
        <v>167</v>
      </c>
      <c r="S1437" s="103">
        <v>15</v>
      </c>
      <c r="T1437" s="102">
        <v>0</v>
      </c>
      <c r="U1437" s="103">
        <v>415</v>
      </c>
      <c r="V1437" s="103">
        <v>32</v>
      </c>
    </row>
    <row r="1438" spans="1:22" x14ac:dyDescent="0.25">
      <c r="A1438" s="104" t="s">
        <v>1036</v>
      </c>
      <c r="B1438" s="20" t="str">
        <f>VLOOKUP(A1438,'Planning Periods'!$E$2:$N$540,10,FALSE)</f>
        <v>01/31/2015 - 01/31/2023</v>
      </c>
      <c r="C1438" s="103">
        <v>2016</v>
      </c>
      <c r="D1438" s="103" t="str">
        <f t="shared" si="21"/>
        <v>Novato 2016</v>
      </c>
      <c r="E1438" s="103">
        <v>111</v>
      </c>
      <c r="F1438" s="101">
        <v>1</v>
      </c>
      <c r="G1438" s="103">
        <v>1</v>
      </c>
      <c r="H1438" s="103">
        <v>0</v>
      </c>
      <c r="I1438" s="102"/>
      <c r="J1438" s="103">
        <v>65</v>
      </c>
      <c r="K1438" s="101">
        <v>2</v>
      </c>
      <c r="L1438" s="103">
        <v>2</v>
      </c>
      <c r="M1438" s="103">
        <v>0</v>
      </c>
      <c r="N1438" s="102"/>
      <c r="O1438" s="103">
        <v>72</v>
      </c>
      <c r="P1438" s="103">
        <v>0</v>
      </c>
      <c r="Q1438" s="102"/>
      <c r="R1438" s="103">
        <v>167</v>
      </c>
      <c r="S1438" s="103">
        <v>5</v>
      </c>
      <c r="T1438" s="102">
        <v>0</v>
      </c>
      <c r="U1438" s="103">
        <v>415</v>
      </c>
      <c r="V1438" s="103">
        <v>8</v>
      </c>
    </row>
    <row r="1439" spans="1:22" x14ac:dyDescent="0.25">
      <c r="A1439" s="104" t="s">
        <v>1036</v>
      </c>
      <c r="B1439" s="20" t="str">
        <f>VLOOKUP(A1439,'Planning Periods'!$E$2:$N$540,10,FALSE)</f>
        <v>01/31/2015 - 01/31/2023</v>
      </c>
      <c r="C1439" s="103">
        <v>2017</v>
      </c>
      <c r="D1439" s="103" t="str">
        <f t="shared" si="21"/>
        <v>Novato 2017</v>
      </c>
      <c r="E1439" s="103">
        <v>111</v>
      </c>
      <c r="F1439" s="101">
        <v>2</v>
      </c>
      <c r="G1439" s="103">
        <v>0</v>
      </c>
      <c r="H1439" s="103">
        <v>2</v>
      </c>
      <c r="I1439" s="102"/>
      <c r="J1439" s="103">
        <v>65</v>
      </c>
      <c r="K1439" s="101">
        <v>1</v>
      </c>
      <c r="L1439" s="103">
        <v>0</v>
      </c>
      <c r="M1439" s="103">
        <v>1</v>
      </c>
      <c r="N1439" s="102"/>
      <c r="O1439" s="103">
        <v>72</v>
      </c>
      <c r="P1439" s="103">
        <v>0</v>
      </c>
      <c r="Q1439" s="102"/>
      <c r="R1439" s="103">
        <v>167</v>
      </c>
      <c r="S1439" s="103">
        <v>6</v>
      </c>
      <c r="T1439" s="102">
        <v>1</v>
      </c>
      <c r="U1439" s="103">
        <v>415</v>
      </c>
      <c r="V1439" s="103">
        <v>9</v>
      </c>
    </row>
    <row r="1440" spans="1:22" x14ac:dyDescent="0.25">
      <c r="A1440" s="104" t="s">
        <v>789</v>
      </c>
      <c r="B1440" s="20" t="str">
        <f>VLOOKUP(A1440,'Planning Periods'!$E$2:$N$540,10,FALSE)</f>
        <v>12/31/2015 - 12/31/2023</v>
      </c>
      <c r="C1440" s="103">
        <v>2014</v>
      </c>
      <c r="D1440" s="103" t="str">
        <f t="shared" si="21"/>
        <v>Oakdale 2014</v>
      </c>
      <c r="E1440" s="103" t="s">
        <v>1539</v>
      </c>
      <c r="F1440" s="101" t="s">
        <v>1539</v>
      </c>
      <c r="G1440" s="103" t="s">
        <v>1539</v>
      </c>
      <c r="H1440" s="103" t="s">
        <v>1539</v>
      </c>
      <c r="I1440" s="102"/>
      <c r="J1440" s="103" t="s">
        <v>1539</v>
      </c>
      <c r="K1440" s="101" t="s">
        <v>1539</v>
      </c>
      <c r="L1440" s="103" t="s">
        <v>1539</v>
      </c>
      <c r="M1440" s="103" t="s">
        <v>1539</v>
      </c>
      <c r="N1440" s="102"/>
      <c r="O1440" s="103" t="s">
        <v>1539</v>
      </c>
      <c r="P1440" s="103" t="s">
        <v>1539</v>
      </c>
      <c r="Q1440" s="102"/>
      <c r="R1440" s="103" t="s">
        <v>1539</v>
      </c>
      <c r="S1440" s="103" t="s">
        <v>1539</v>
      </c>
      <c r="T1440" s="102" t="s">
        <v>1539</v>
      </c>
      <c r="U1440" s="103" t="s">
        <v>1539</v>
      </c>
      <c r="V1440" s="103" t="s">
        <v>1539</v>
      </c>
    </row>
    <row r="1441" spans="1:22" x14ac:dyDescent="0.25">
      <c r="A1441" s="104" t="s">
        <v>789</v>
      </c>
      <c r="B1441" s="20" t="str">
        <f>VLOOKUP(A1441,'Planning Periods'!$E$2:$N$540,10,FALSE)</f>
        <v>12/31/2015 - 12/31/2023</v>
      </c>
      <c r="C1441" s="103">
        <v>2015</v>
      </c>
      <c r="D1441" s="103" t="str">
        <f t="shared" si="21"/>
        <v>Oakdale 2015</v>
      </c>
      <c r="E1441" s="103" t="s">
        <v>1539</v>
      </c>
      <c r="F1441" s="101" t="s">
        <v>1539</v>
      </c>
      <c r="G1441" s="103" t="s">
        <v>1539</v>
      </c>
      <c r="H1441" s="103" t="s">
        <v>1539</v>
      </c>
      <c r="I1441" s="102"/>
      <c r="J1441" s="103" t="s">
        <v>1539</v>
      </c>
      <c r="K1441" s="101" t="s">
        <v>1539</v>
      </c>
      <c r="L1441" s="103" t="s">
        <v>1539</v>
      </c>
      <c r="M1441" s="103" t="s">
        <v>1539</v>
      </c>
      <c r="N1441" s="102"/>
      <c r="O1441" s="103" t="s">
        <v>1539</v>
      </c>
      <c r="P1441" s="103" t="s">
        <v>1539</v>
      </c>
      <c r="Q1441" s="102"/>
      <c r="R1441" s="103" t="s">
        <v>1539</v>
      </c>
      <c r="S1441" s="103" t="s">
        <v>1539</v>
      </c>
      <c r="T1441" s="102" t="s">
        <v>1539</v>
      </c>
      <c r="U1441" s="103" t="s">
        <v>1539</v>
      </c>
      <c r="V1441" s="103" t="s">
        <v>1539</v>
      </c>
    </row>
    <row r="1442" spans="1:22" x14ac:dyDescent="0.25">
      <c r="A1442" s="104" t="s">
        <v>789</v>
      </c>
      <c r="B1442" s="20" t="str">
        <f>VLOOKUP(A1442,'Planning Periods'!$E$2:$N$540,10,FALSE)</f>
        <v>12/31/2015 - 12/31/2023</v>
      </c>
      <c r="C1442" s="103">
        <v>2016</v>
      </c>
      <c r="D1442" s="103" t="str">
        <f t="shared" si="21"/>
        <v>Oakdale 2016</v>
      </c>
      <c r="E1442" s="103">
        <v>315</v>
      </c>
      <c r="F1442" s="101">
        <v>0</v>
      </c>
      <c r="G1442" s="103">
        <v>0</v>
      </c>
      <c r="H1442" s="103">
        <v>0</v>
      </c>
      <c r="I1442" s="102"/>
      <c r="J1442" s="103">
        <v>202</v>
      </c>
      <c r="K1442" s="101">
        <v>0</v>
      </c>
      <c r="L1442" s="103">
        <v>0</v>
      </c>
      <c r="M1442" s="103">
        <v>0</v>
      </c>
      <c r="N1442" s="102"/>
      <c r="O1442" s="103">
        <v>210</v>
      </c>
      <c r="P1442" s="103">
        <v>4</v>
      </c>
      <c r="Q1442" s="102"/>
      <c r="R1442" s="103">
        <v>520</v>
      </c>
      <c r="S1442" s="103">
        <v>101</v>
      </c>
      <c r="T1442" s="102">
        <v>0</v>
      </c>
      <c r="U1442" s="103">
        <v>1247</v>
      </c>
      <c r="V1442" s="103">
        <v>105</v>
      </c>
    </row>
    <row r="1443" spans="1:22" x14ac:dyDescent="0.25">
      <c r="A1443" s="104" t="s">
        <v>789</v>
      </c>
      <c r="B1443" s="20" t="str">
        <f>VLOOKUP(A1443,'Planning Periods'!$E$2:$N$540,10,FALSE)</f>
        <v>12/31/2015 - 12/31/2023</v>
      </c>
      <c r="C1443" s="103">
        <v>2017</v>
      </c>
      <c r="D1443" s="103" t="str">
        <f t="shared" si="21"/>
        <v>Oakdale 2017</v>
      </c>
      <c r="E1443" s="103">
        <v>315</v>
      </c>
      <c r="F1443" s="101">
        <v>0</v>
      </c>
      <c r="G1443" s="103">
        <v>0</v>
      </c>
      <c r="H1443" s="103">
        <v>0</v>
      </c>
      <c r="I1443" s="102"/>
      <c r="J1443" s="103">
        <v>202</v>
      </c>
      <c r="K1443" s="101">
        <v>0</v>
      </c>
      <c r="L1443" s="103">
        <v>0</v>
      </c>
      <c r="M1443" s="103">
        <v>0</v>
      </c>
      <c r="N1443" s="102"/>
      <c r="O1443" s="103">
        <v>210</v>
      </c>
      <c r="P1443" s="103">
        <v>76</v>
      </c>
      <c r="Q1443" s="102"/>
      <c r="R1443" s="103">
        <v>520</v>
      </c>
      <c r="S1443" s="103">
        <v>34</v>
      </c>
      <c r="T1443" s="102">
        <v>0</v>
      </c>
      <c r="U1443" s="103">
        <v>1247</v>
      </c>
      <c r="V1443" s="103">
        <v>110</v>
      </c>
    </row>
    <row r="1444" spans="1:22" x14ac:dyDescent="0.25">
      <c r="A1444" s="104" t="s">
        <v>1230</v>
      </c>
      <c r="B1444" s="20" t="str">
        <f>VLOOKUP(A1444,'Planning Periods'!$E$2:$N$540,10,FALSE)</f>
        <v>01/31/2015 - 01/31/2023</v>
      </c>
      <c r="C1444" s="103">
        <v>2014</v>
      </c>
      <c r="D1444" s="103" t="str">
        <f t="shared" si="21"/>
        <v>Oakland 2014</v>
      </c>
      <c r="E1444" s="103" t="s">
        <v>1539</v>
      </c>
      <c r="F1444" s="101" t="s">
        <v>1539</v>
      </c>
      <c r="G1444" s="103" t="s">
        <v>1539</v>
      </c>
      <c r="H1444" s="103" t="s">
        <v>1539</v>
      </c>
      <c r="I1444" s="102"/>
      <c r="J1444" s="103" t="s">
        <v>1539</v>
      </c>
      <c r="K1444" s="101" t="s">
        <v>1539</v>
      </c>
      <c r="L1444" s="103" t="s">
        <v>1539</v>
      </c>
      <c r="M1444" s="103" t="s">
        <v>1539</v>
      </c>
      <c r="N1444" s="102"/>
      <c r="O1444" s="103" t="s">
        <v>1539</v>
      </c>
      <c r="P1444" s="103" t="s">
        <v>1539</v>
      </c>
      <c r="Q1444" s="102"/>
      <c r="R1444" s="103" t="s">
        <v>1539</v>
      </c>
      <c r="S1444" s="103" t="s">
        <v>1539</v>
      </c>
      <c r="T1444" s="102" t="s">
        <v>1539</v>
      </c>
      <c r="U1444" s="103" t="s">
        <v>1539</v>
      </c>
      <c r="V1444" s="103" t="s">
        <v>1539</v>
      </c>
    </row>
    <row r="1445" spans="1:22" x14ac:dyDescent="0.25">
      <c r="A1445" s="104" t="s">
        <v>1230</v>
      </c>
      <c r="B1445" s="20" t="str">
        <f>VLOOKUP(A1445,'Planning Periods'!$E$2:$N$540,10,FALSE)</f>
        <v>01/31/2015 - 01/31/2023</v>
      </c>
      <c r="C1445" s="103">
        <v>2015</v>
      </c>
      <c r="D1445" s="103" t="str">
        <f t="shared" si="21"/>
        <v>Oakland 2015</v>
      </c>
      <c r="E1445" s="103">
        <v>2059</v>
      </c>
      <c r="F1445" s="101">
        <v>98</v>
      </c>
      <c r="G1445" s="103">
        <v>98</v>
      </c>
      <c r="H1445" s="103">
        <v>0</v>
      </c>
      <c r="I1445" s="102"/>
      <c r="J1445" s="103">
        <v>2075</v>
      </c>
      <c r="K1445" s="101">
        <v>30</v>
      </c>
      <c r="L1445" s="103">
        <v>30</v>
      </c>
      <c r="M1445" s="103">
        <v>0</v>
      </c>
      <c r="N1445" s="102"/>
      <c r="O1445" s="103">
        <v>2815</v>
      </c>
      <c r="P1445" s="103">
        <v>0</v>
      </c>
      <c r="Q1445" s="102"/>
      <c r="R1445" s="103">
        <v>7816</v>
      </c>
      <c r="S1445" s="103">
        <v>643</v>
      </c>
      <c r="T1445" s="102">
        <v>0</v>
      </c>
      <c r="U1445" s="103">
        <v>14765</v>
      </c>
      <c r="V1445" s="103">
        <v>771</v>
      </c>
    </row>
    <row r="1446" spans="1:22" x14ac:dyDescent="0.25">
      <c r="A1446" s="104" t="s">
        <v>1230</v>
      </c>
      <c r="B1446" s="20" t="str">
        <f>VLOOKUP(A1446,'Planning Periods'!$E$2:$N$540,10,FALSE)</f>
        <v>01/31/2015 - 01/31/2023</v>
      </c>
      <c r="C1446" s="103">
        <v>2016</v>
      </c>
      <c r="D1446" s="103" t="str">
        <f t="shared" si="21"/>
        <v>Oakland 2016</v>
      </c>
      <c r="E1446" s="103">
        <v>2059</v>
      </c>
      <c r="F1446" s="101">
        <v>26</v>
      </c>
      <c r="G1446" s="103">
        <v>26</v>
      </c>
      <c r="H1446" s="103">
        <v>0</v>
      </c>
      <c r="I1446" s="102"/>
      <c r="J1446" s="103">
        <v>2075</v>
      </c>
      <c r="K1446" s="101">
        <v>13</v>
      </c>
      <c r="L1446" s="103">
        <v>13</v>
      </c>
      <c r="M1446" s="103">
        <v>0</v>
      </c>
      <c r="N1446" s="102"/>
      <c r="O1446" s="103">
        <v>2815</v>
      </c>
      <c r="P1446" s="103">
        <v>0</v>
      </c>
      <c r="Q1446" s="102"/>
      <c r="R1446" s="103">
        <v>7816</v>
      </c>
      <c r="S1446" s="103">
        <v>2082</v>
      </c>
      <c r="T1446" s="102">
        <v>0</v>
      </c>
      <c r="U1446" s="103">
        <v>14765</v>
      </c>
      <c r="V1446" s="103">
        <v>2121</v>
      </c>
    </row>
    <row r="1447" spans="1:22" x14ac:dyDescent="0.25">
      <c r="A1447" s="104" t="s">
        <v>1230</v>
      </c>
      <c r="B1447" s="20" t="str">
        <f>VLOOKUP(A1447,'Planning Periods'!$E$2:$N$540,10,FALSE)</f>
        <v>01/31/2015 - 01/31/2023</v>
      </c>
      <c r="C1447" s="103">
        <v>2017</v>
      </c>
      <c r="D1447" s="103" t="str">
        <f t="shared" si="21"/>
        <v>Oakland 2017</v>
      </c>
      <c r="E1447" s="103">
        <v>2059</v>
      </c>
      <c r="F1447" s="101">
        <v>247</v>
      </c>
      <c r="G1447" s="103">
        <v>247</v>
      </c>
      <c r="H1447" s="103">
        <v>0</v>
      </c>
      <c r="I1447" s="102"/>
      <c r="J1447" s="103">
        <v>2075</v>
      </c>
      <c r="K1447" s="101">
        <v>66</v>
      </c>
      <c r="L1447" s="103">
        <v>66</v>
      </c>
      <c r="M1447" s="103">
        <v>0</v>
      </c>
      <c r="N1447" s="102"/>
      <c r="O1447" s="103">
        <v>2815</v>
      </c>
      <c r="P1447" s="103">
        <v>11</v>
      </c>
      <c r="Q1447" s="102"/>
      <c r="R1447" s="103">
        <v>7816</v>
      </c>
      <c r="S1447" s="103">
        <v>4019</v>
      </c>
      <c r="T1447" s="102">
        <v>0</v>
      </c>
      <c r="U1447" s="103">
        <v>14765</v>
      </c>
      <c r="V1447" s="103">
        <v>4343</v>
      </c>
    </row>
    <row r="1448" spans="1:22" x14ac:dyDescent="0.25">
      <c r="A1448" s="104" t="s">
        <v>1201</v>
      </c>
      <c r="B1448" s="20" t="str">
        <f>VLOOKUP(A1448,'Planning Periods'!$E$2:$N$540,10,FALSE)</f>
        <v>01/31/2015 - 01/31/2023</v>
      </c>
      <c r="C1448" s="103">
        <v>2014</v>
      </c>
      <c r="D1448" s="103" t="str">
        <f t="shared" si="21"/>
        <v>Oakley 2014</v>
      </c>
      <c r="E1448" s="103" t="s">
        <v>1539</v>
      </c>
      <c r="F1448" s="101" t="s">
        <v>1539</v>
      </c>
      <c r="G1448" s="103" t="s">
        <v>1539</v>
      </c>
      <c r="H1448" s="103" t="s">
        <v>1539</v>
      </c>
      <c r="I1448" s="102"/>
      <c r="J1448" s="103" t="s">
        <v>1539</v>
      </c>
      <c r="K1448" s="101" t="s">
        <v>1539</v>
      </c>
      <c r="L1448" s="103" t="s">
        <v>1539</v>
      </c>
      <c r="M1448" s="103" t="s">
        <v>1539</v>
      </c>
      <c r="N1448" s="102"/>
      <c r="O1448" s="103" t="s">
        <v>1539</v>
      </c>
      <c r="P1448" s="103" t="s">
        <v>1539</v>
      </c>
      <c r="Q1448" s="102"/>
      <c r="R1448" s="103" t="s">
        <v>1539</v>
      </c>
      <c r="S1448" s="103" t="s">
        <v>1539</v>
      </c>
      <c r="T1448" s="102" t="s">
        <v>1539</v>
      </c>
      <c r="U1448" s="103" t="s">
        <v>1539</v>
      </c>
      <c r="V1448" s="103" t="s">
        <v>1539</v>
      </c>
    </row>
    <row r="1449" spans="1:22" x14ac:dyDescent="0.25">
      <c r="A1449" s="104" t="s">
        <v>1201</v>
      </c>
      <c r="B1449" s="20" t="str">
        <f>VLOOKUP(A1449,'Planning Periods'!$E$2:$N$540,10,FALSE)</f>
        <v>01/31/2015 - 01/31/2023</v>
      </c>
      <c r="C1449" s="103">
        <v>2015</v>
      </c>
      <c r="D1449" s="103" t="str">
        <f t="shared" si="21"/>
        <v>Oakley 2015</v>
      </c>
      <c r="E1449" s="103">
        <v>297</v>
      </c>
      <c r="F1449" s="101">
        <v>0</v>
      </c>
      <c r="G1449" s="103">
        <v>0</v>
      </c>
      <c r="H1449" s="103">
        <v>0</v>
      </c>
      <c r="I1449" s="102"/>
      <c r="J1449" s="103">
        <v>163</v>
      </c>
      <c r="K1449" s="101">
        <v>0</v>
      </c>
      <c r="L1449" s="103">
        <v>0</v>
      </c>
      <c r="M1449" s="103">
        <v>0</v>
      </c>
      <c r="N1449" s="102"/>
      <c r="O1449" s="103">
        <v>142</v>
      </c>
      <c r="P1449" s="103">
        <v>70</v>
      </c>
      <c r="Q1449" s="102"/>
      <c r="R1449" s="103">
        <v>446</v>
      </c>
      <c r="S1449" s="103">
        <v>164</v>
      </c>
      <c r="T1449" s="102">
        <v>0</v>
      </c>
      <c r="U1449" s="103">
        <v>1048</v>
      </c>
      <c r="V1449" s="103">
        <v>234</v>
      </c>
    </row>
    <row r="1450" spans="1:22" x14ac:dyDescent="0.25">
      <c r="A1450" s="104" t="s">
        <v>1201</v>
      </c>
      <c r="B1450" s="20" t="str">
        <f>VLOOKUP(A1450,'Planning Periods'!$E$2:$N$540,10,FALSE)</f>
        <v>01/31/2015 - 01/31/2023</v>
      </c>
      <c r="C1450" s="103">
        <v>2016</v>
      </c>
      <c r="D1450" s="103" t="str">
        <f t="shared" si="21"/>
        <v>Oakley 2016</v>
      </c>
      <c r="E1450" s="103">
        <v>297</v>
      </c>
      <c r="F1450" s="101">
        <v>0</v>
      </c>
      <c r="G1450" s="103">
        <v>0</v>
      </c>
      <c r="H1450" s="103">
        <v>0</v>
      </c>
      <c r="I1450" s="102"/>
      <c r="J1450" s="103">
        <v>163</v>
      </c>
      <c r="K1450" s="101">
        <v>0</v>
      </c>
      <c r="L1450" s="103">
        <v>0</v>
      </c>
      <c r="M1450" s="103">
        <v>0</v>
      </c>
      <c r="N1450" s="102"/>
      <c r="O1450" s="103">
        <v>142</v>
      </c>
      <c r="P1450" s="103">
        <v>88</v>
      </c>
      <c r="Q1450" s="102"/>
      <c r="R1450" s="103">
        <v>446</v>
      </c>
      <c r="S1450" s="103">
        <v>208</v>
      </c>
      <c r="T1450" s="102">
        <v>0</v>
      </c>
      <c r="U1450" s="103">
        <v>1048</v>
      </c>
      <c r="V1450" s="103">
        <v>296</v>
      </c>
    </row>
    <row r="1451" spans="1:22" x14ac:dyDescent="0.25">
      <c r="A1451" s="104" t="s">
        <v>1201</v>
      </c>
      <c r="B1451" s="20" t="str">
        <f>VLOOKUP(A1451,'Planning Periods'!$E$2:$N$540,10,FALSE)</f>
        <v>01/31/2015 - 01/31/2023</v>
      </c>
      <c r="C1451" s="103">
        <v>2017</v>
      </c>
      <c r="D1451" s="103" t="str">
        <f t="shared" si="21"/>
        <v>Oakley 2017</v>
      </c>
      <c r="E1451" s="103">
        <v>297</v>
      </c>
      <c r="F1451" s="101">
        <v>8</v>
      </c>
      <c r="G1451" s="103">
        <v>8</v>
      </c>
      <c r="H1451" s="103">
        <v>0</v>
      </c>
      <c r="I1451" s="102"/>
      <c r="J1451" s="103">
        <v>163</v>
      </c>
      <c r="K1451" s="101">
        <v>66</v>
      </c>
      <c r="L1451" s="103">
        <v>66</v>
      </c>
      <c r="M1451" s="103">
        <v>0</v>
      </c>
      <c r="N1451" s="102"/>
      <c r="O1451" s="103">
        <v>142</v>
      </c>
      <c r="P1451" s="103">
        <v>51</v>
      </c>
      <c r="Q1451" s="102"/>
      <c r="R1451" s="103">
        <v>446</v>
      </c>
      <c r="S1451" s="103">
        <v>117</v>
      </c>
      <c r="T1451" s="102">
        <v>0</v>
      </c>
      <c r="U1451" s="103">
        <v>1048</v>
      </c>
      <c r="V1451" s="103">
        <v>242</v>
      </c>
    </row>
    <row r="1452" spans="1:22" x14ac:dyDescent="0.25">
      <c r="A1452" s="104" t="s">
        <v>888</v>
      </c>
      <c r="B1452" s="20" t="str">
        <f>VLOOKUP(A1452,'Planning Periods'!$E$2:$N$540,10,FALSE)</f>
        <v>04/30/2013 - 04/30/2021</v>
      </c>
      <c r="C1452" s="103">
        <v>2013</v>
      </c>
      <c r="D1452" s="103" t="str">
        <f t="shared" si="21"/>
        <v>Oceanside 2013</v>
      </c>
      <c r="E1452" s="103">
        <v>1549</v>
      </c>
      <c r="F1452" s="101">
        <v>267</v>
      </c>
      <c r="G1452" s="103">
        <v>244</v>
      </c>
      <c r="H1452" s="103">
        <v>23</v>
      </c>
      <c r="I1452" s="102"/>
      <c r="J1452" s="103">
        <v>1178</v>
      </c>
      <c r="K1452" s="101">
        <v>57</v>
      </c>
      <c r="L1452" s="103">
        <v>55</v>
      </c>
      <c r="M1452" s="103">
        <v>2</v>
      </c>
      <c r="N1452" s="102"/>
      <c r="O1452" s="103">
        <v>1090</v>
      </c>
      <c r="P1452" s="103">
        <v>102</v>
      </c>
      <c r="Q1452" s="102"/>
      <c r="R1452" s="103">
        <v>2393</v>
      </c>
      <c r="S1452" s="103">
        <v>362</v>
      </c>
      <c r="T1452" s="102">
        <v>2</v>
      </c>
      <c r="U1452" s="103">
        <v>6210</v>
      </c>
      <c r="V1452" s="103">
        <v>788</v>
      </c>
    </row>
    <row r="1453" spans="1:22" x14ac:dyDescent="0.25">
      <c r="A1453" s="104" t="s">
        <v>888</v>
      </c>
      <c r="B1453" s="20" t="str">
        <f>VLOOKUP(A1453,'Planning Periods'!$E$2:$N$540,10,FALSE)</f>
        <v>04/30/2013 - 04/30/2021</v>
      </c>
      <c r="C1453" s="103">
        <v>2014</v>
      </c>
      <c r="D1453" s="103" t="str">
        <f t="shared" si="21"/>
        <v>Oceanside 2014</v>
      </c>
      <c r="E1453" s="103">
        <v>1549</v>
      </c>
      <c r="F1453" s="101">
        <v>0</v>
      </c>
      <c r="G1453" s="103">
        <v>0</v>
      </c>
      <c r="H1453" s="103">
        <v>0</v>
      </c>
      <c r="I1453" s="102"/>
      <c r="J1453" s="103">
        <v>1178</v>
      </c>
      <c r="K1453" s="101">
        <v>0</v>
      </c>
      <c r="L1453" s="103">
        <v>0</v>
      </c>
      <c r="M1453" s="103">
        <v>0</v>
      </c>
      <c r="N1453" s="102"/>
      <c r="O1453" s="103">
        <v>1090</v>
      </c>
      <c r="P1453" s="103">
        <v>20</v>
      </c>
      <c r="Q1453" s="102"/>
      <c r="R1453" s="103">
        <v>2393</v>
      </c>
      <c r="S1453" s="103">
        <v>92</v>
      </c>
      <c r="T1453" s="102">
        <v>0</v>
      </c>
      <c r="U1453" s="103">
        <v>6210</v>
      </c>
      <c r="V1453" s="103">
        <v>112</v>
      </c>
    </row>
    <row r="1454" spans="1:22" x14ac:dyDescent="0.25">
      <c r="A1454" s="104" t="s">
        <v>888</v>
      </c>
      <c r="B1454" s="20" t="str">
        <f>VLOOKUP(A1454,'Planning Periods'!$E$2:$N$540,10,FALSE)</f>
        <v>04/30/2013 - 04/30/2021</v>
      </c>
      <c r="C1454" s="103">
        <v>2015</v>
      </c>
      <c r="D1454" s="103" t="str">
        <f t="shared" si="21"/>
        <v>Oceanside 2015</v>
      </c>
      <c r="E1454" s="103">
        <v>1549</v>
      </c>
      <c r="F1454" s="101">
        <v>0</v>
      </c>
      <c r="G1454" s="103">
        <v>0</v>
      </c>
      <c r="H1454" s="103">
        <v>0</v>
      </c>
      <c r="I1454" s="102"/>
      <c r="J1454" s="103">
        <v>1178</v>
      </c>
      <c r="K1454" s="101">
        <v>0</v>
      </c>
      <c r="L1454" s="103">
        <v>0</v>
      </c>
      <c r="M1454" s="103">
        <v>0</v>
      </c>
      <c r="N1454" s="102"/>
      <c r="O1454" s="103">
        <v>1090</v>
      </c>
      <c r="P1454" s="103">
        <v>27</v>
      </c>
      <c r="Q1454" s="102"/>
      <c r="R1454" s="103">
        <v>2393</v>
      </c>
      <c r="S1454" s="103">
        <v>73</v>
      </c>
      <c r="T1454" s="102">
        <v>0</v>
      </c>
      <c r="U1454" s="103">
        <v>6210</v>
      </c>
      <c r="V1454" s="103">
        <v>100</v>
      </c>
    </row>
    <row r="1455" spans="1:22" x14ac:dyDescent="0.25">
      <c r="A1455" s="105" t="s">
        <v>888</v>
      </c>
      <c r="B1455" s="20" t="str">
        <f>VLOOKUP(A1455,'Planning Periods'!$E$2:$N$540,10,FALSE)</f>
        <v>04/30/2013 - 04/30/2021</v>
      </c>
      <c r="C1455" s="106">
        <v>2016</v>
      </c>
      <c r="D1455" s="103" t="str">
        <f t="shared" si="21"/>
        <v>Oceanside 2016</v>
      </c>
      <c r="E1455" s="106">
        <v>1549</v>
      </c>
      <c r="F1455" s="101">
        <v>0</v>
      </c>
      <c r="G1455" s="106">
        <v>0</v>
      </c>
      <c r="H1455" s="106">
        <v>0</v>
      </c>
      <c r="I1455" s="90"/>
      <c r="J1455" s="106">
        <v>1178</v>
      </c>
      <c r="K1455" s="101">
        <v>0</v>
      </c>
      <c r="L1455" s="106">
        <v>0</v>
      </c>
      <c r="M1455" s="106">
        <v>0</v>
      </c>
      <c r="N1455" s="90"/>
      <c r="O1455" s="106">
        <v>1090</v>
      </c>
      <c r="P1455" s="106">
        <v>0</v>
      </c>
      <c r="Q1455" s="90"/>
      <c r="R1455" s="106">
        <v>2393</v>
      </c>
      <c r="S1455" s="106">
        <v>0</v>
      </c>
      <c r="T1455" s="90">
        <v>0</v>
      </c>
      <c r="U1455" s="106">
        <v>6210</v>
      </c>
      <c r="V1455" s="106">
        <v>0</v>
      </c>
    </row>
    <row r="1456" spans="1:22" x14ac:dyDescent="0.25">
      <c r="A1456" s="104" t="s">
        <v>888</v>
      </c>
      <c r="B1456" s="20" t="str">
        <f>VLOOKUP(A1456,'Planning Periods'!$E$2:$N$540,10,FALSE)</f>
        <v>04/30/2013 - 04/30/2021</v>
      </c>
      <c r="C1456" s="103">
        <v>2017</v>
      </c>
      <c r="D1456" s="103" t="str">
        <f t="shared" si="21"/>
        <v>Oceanside 2017</v>
      </c>
      <c r="E1456" s="103">
        <v>1549</v>
      </c>
      <c r="F1456" s="101">
        <v>43</v>
      </c>
      <c r="G1456" s="103">
        <v>43</v>
      </c>
      <c r="H1456" s="103">
        <v>0</v>
      </c>
      <c r="I1456" s="102"/>
      <c r="J1456" s="103">
        <v>1178</v>
      </c>
      <c r="K1456" s="101">
        <v>117</v>
      </c>
      <c r="L1456" s="103">
        <v>117</v>
      </c>
      <c r="M1456" s="103">
        <v>0</v>
      </c>
      <c r="N1456" s="102"/>
      <c r="O1456" s="103">
        <v>1090</v>
      </c>
      <c r="P1456" s="103">
        <v>0</v>
      </c>
      <c r="Q1456" s="102"/>
      <c r="R1456" s="103">
        <v>2393</v>
      </c>
      <c r="S1456" s="103">
        <v>39</v>
      </c>
      <c r="T1456" s="102">
        <v>0</v>
      </c>
      <c r="U1456" s="103">
        <v>6210</v>
      </c>
      <c r="V1456" s="103">
        <v>199</v>
      </c>
    </row>
    <row r="1457" spans="1:22" x14ac:dyDescent="0.25">
      <c r="A1457" s="104" t="s">
        <v>764</v>
      </c>
      <c r="B1457" s="20"/>
      <c r="C1457" s="103">
        <v>2013</v>
      </c>
      <c r="D1457" s="103" t="str">
        <f t="shared" si="21"/>
        <v>Ojai 2013</v>
      </c>
      <c r="E1457" s="103">
        <v>87</v>
      </c>
      <c r="F1457" s="101">
        <v>0</v>
      </c>
      <c r="G1457" s="103">
        <v>0</v>
      </c>
      <c r="H1457" s="103">
        <v>0</v>
      </c>
      <c r="I1457" s="102"/>
      <c r="J1457" s="103">
        <v>59</v>
      </c>
      <c r="K1457" s="101">
        <v>0</v>
      </c>
      <c r="L1457" s="103">
        <v>0</v>
      </c>
      <c r="M1457" s="103">
        <v>0</v>
      </c>
      <c r="N1457" s="102"/>
      <c r="O1457" s="103">
        <v>70</v>
      </c>
      <c r="P1457" s="103">
        <v>0</v>
      </c>
      <c r="Q1457" s="102"/>
      <c r="R1457" s="103">
        <v>155</v>
      </c>
      <c r="S1457" s="103">
        <v>5</v>
      </c>
      <c r="T1457" s="102">
        <v>0</v>
      </c>
      <c r="U1457" s="103">
        <v>371</v>
      </c>
      <c r="V1457" s="103">
        <v>5</v>
      </c>
    </row>
    <row r="1458" spans="1:22" x14ac:dyDescent="0.25">
      <c r="A1458" s="104" t="s">
        <v>764</v>
      </c>
      <c r="B1458" s="20" t="str">
        <f>VLOOKUP(A1458,'Planning Periods'!$E$2:$N$540,10,FALSE)</f>
        <v>10/15/2013 - 10/15/2021</v>
      </c>
      <c r="C1458" s="103">
        <v>2014</v>
      </c>
      <c r="D1458" s="103" t="str">
        <f t="shared" si="21"/>
        <v>Ojai 2014</v>
      </c>
      <c r="E1458" s="103" t="s">
        <v>1539</v>
      </c>
      <c r="F1458" s="101" t="s">
        <v>1539</v>
      </c>
      <c r="G1458" s="103" t="s">
        <v>1539</v>
      </c>
      <c r="H1458" s="103" t="s">
        <v>1539</v>
      </c>
      <c r="I1458" s="102"/>
      <c r="J1458" s="103" t="s">
        <v>1539</v>
      </c>
      <c r="K1458" s="101" t="s">
        <v>1539</v>
      </c>
      <c r="L1458" s="103" t="s">
        <v>1539</v>
      </c>
      <c r="M1458" s="103" t="s">
        <v>1539</v>
      </c>
      <c r="N1458" s="102"/>
      <c r="O1458" s="103" t="s">
        <v>1539</v>
      </c>
      <c r="P1458" s="103" t="s">
        <v>1539</v>
      </c>
      <c r="Q1458" s="102"/>
      <c r="R1458" s="103" t="s">
        <v>1539</v>
      </c>
      <c r="S1458" s="103" t="s">
        <v>1539</v>
      </c>
      <c r="T1458" s="102" t="s">
        <v>1539</v>
      </c>
      <c r="U1458" s="103" t="s">
        <v>1539</v>
      </c>
      <c r="V1458" s="103" t="s">
        <v>1539</v>
      </c>
    </row>
    <row r="1459" spans="1:22" x14ac:dyDescent="0.25">
      <c r="A1459" s="104" t="s">
        <v>764</v>
      </c>
      <c r="B1459" s="20" t="str">
        <f>VLOOKUP(A1459,'Planning Periods'!$E$2:$N$540,10,FALSE)</f>
        <v>10/15/2013 - 10/15/2021</v>
      </c>
      <c r="C1459" s="103">
        <v>2015</v>
      </c>
      <c r="D1459" s="103" t="str">
        <f t="shared" si="21"/>
        <v>Ojai 2015</v>
      </c>
      <c r="E1459" s="103">
        <v>87</v>
      </c>
      <c r="F1459" s="101">
        <v>0</v>
      </c>
      <c r="G1459" s="103">
        <v>0</v>
      </c>
      <c r="H1459" s="103">
        <v>0</v>
      </c>
      <c r="I1459" s="102"/>
      <c r="J1459" s="103">
        <v>59</v>
      </c>
      <c r="K1459" s="101">
        <v>0</v>
      </c>
      <c r="L1459" s="103">
        <v>0</v>
      </c>
      <c r="M1459" s="103">
        <v>0</v>
      </c>
      <c r="N1459" s="102"/>
      <c r="O1459" s="103">
        <v>70</v>
      </c>
      <c r="P1459" s="103">
        <v>3</v>
      </c>
      <c r="Q1459" s="102"/>
      <c r="R1459" s="103">
        <v>155</v>
      </c>
      <c r="S1459" s="103">
        <v>1</v>
      </c>
      <c r="T1459" s="102">
        <v>0</v>
      </c>
      <c r="U1459" s="103">
        <v>371</v>
      </c>
      <c r="V1459" s="103">
        <v>4</v>
      </c>
    </row>
    <row r="1460" spans="1:22" x14ac:dyDescent="0.25">
      <c r="A1460" s="104" t="s">
        <v>764</v>
      </c>
      <c r="B1460" s="20" t="str">
        <f>VLOOKUP(A1460,'Planning Periods'!$E$2:$N$540,10,FALSE)</f>
        <v>10/15/2013 - 10/15/2021</v>
      </c>
      <c r="C1460" s="103">
        <v>2016</v>
      </c>
      <c r="D1460" s="103" t="str">
        <f t="shared" si="21"/>
        <v>Ojai 2016</v>
      </c>
      <c r="E1460" s="103">
        <v>87</v>
      </c>
      <c r="F1460" s="101">
        <v>0</v>
      </c>
      <c r="G1460" s="103">
        <v>0</v>
      </c>
      <c r="H1460" s="103">
        <v>0</v>
      </c>
      <c r="I1460" s="102"/>
      <c r="J1460" s="103">
        <v>59</v>
      </c>
      <c r="K1460" s="101">
        <v>0</v>
      </c>
      <c r="L1460" s="103">
        <v>0</v>
      </c>
      <c r="M1460" s="103">
        <v>0</v>
      </c>
      <c r="N1460" s="102"/>
      <c r="O1460" s="103">
        <v>70</v>
      </c>
      <c r="P1460" s="103">
        <v>8</v>
      </c>
      <c r="Q1460" s="102"/>
      <c r="R1460" s="103">
        <v>155</v>
      </c>
      <c r="S1460" s="103">
        <v>0</v>
      </c>
      <c r="T1460" s="102">
        <v>0</v>
      </c>
      <c r="U1460" s="103">
        <v>371</v>
      </c>
      <c r="V1460" s="103">
        <v>8</v>
      </c>
    </row>
    <row r="1461" spans="1:22" x14ac:dyDescent="0.25">
      <c r="A1461" s="104" t="s">
        <v>764</v>
      </c>
      <c r="B1461" s="20" t="str">
        <f>VLOOKUP(A1461,'Planning Periods'!$E$2:$N$540,10,FALSE)</f>
        <v>10/15/2013 - 10/15/2021</v>
      </c>
      <c r="C1461" s="103">
        <v>2017</v>
      </c>
      <c r="D1461" s="103" t="str">
        <f t="shared" si="21"/>
        <v>Ojai 2017</v>
      </c>
      <c r="E1461" s="103">
        <v>87</v>
      </c>
      <c r="F1461" s="101">
        <v>0</v>
      </c>
      <c r="G1461" s="103">
        <v>0</v>
      </c>
      <c r="H1461" s="103">
        <v>0</v>
      </c>
      <c r="I1461" s="102"/>
      <c r="J1461" s="103">
        <v>59</v>
      </c>
      <c r="K1461" s="101">
        <v>0</v>
      </c>
      <c r="L1461" s="103">
        <v>0</v>
      </c>
      <c r="M1461" s="103">
        <v>0</v>
      </c>
      <c r="N1461" s="102"/>
      <c r="O1461" s="103">
        <v>70</v>
      </c>
      <c r="P1461" s="103">
        <v>2</v>
      </c>
      <c r="Q1461" s="102"/>
      <c r="R1461" s="103">
        <v>155</v>
      </c>
      <c r="S1461" s="103">
        <v>9</v>
      </c>
      <c r="T1461" s="102">
        <v>0</v>
      </c>
      <c r="U1461" s="103">
        <v>371</v>
      </c>
      <c r="V1461" s="103">
        <v>11</v>
      </c>
    </row>
    <row r="1462" spans="1:22" x14ac:dyDescent="0.25">
      <c r="A1462" s="104" t="s">
        <v>909</v>
      </c>
      <c r="B1462" s="20"/>
      <c r="C1462" s="103">
        <v>2013</v>
      </c>
      <c r="D1462" s="103" t="str">
        <f t="shared" si="21"/>
        <v>Ontario 2013</v>
      </c>
      <c r="E1462" s="103" t="s">
        <v>1539</v>
      </c>
      <c r="F1462" s="101" t="s">
        <v>1539</v>
      </c>
      <c r="G1462" s="103" t="s">
        <v>1539</v>
      </c>
      <c r="H1462" s="103" t="s">
        <v>1539</v>
      </c>
      <c r="I1462" s="102"/>
      <c r="J1462" s="103" t="s">
        <v>1539</v>
      </c>
      <c r="K1462" s="101" t="s">
        <v>1539</v>
      </c>
      <c r="L1462" s="103" t="s">
        <v>1539</v>
      </c>
      <c r="M1462" s="103" t="s">
        <v>1539</v>
      </c>
      <c r="N1462" s="102"/>
      <c r="O1462" s="103" t="s">
        <v>1539</v>
      </c>
      <c r="P1462" s="103" t="s">
        <v>1539</v>
      </c>
      <c r="Q1462" s="102"/>
      <c r="R1462" s="103" t="s">
        <v>1539</v>
      </c>
      <c r="S1462" s="103" t="s">
        <v>1539</v>
      </c>
      <c r="T1462" s="102" t="s">
        <v>1539</v>
      </c>
      <c r="U1462" s="103" t="s">
        <v>1539</v>
      </c>
      <c r="V1462" s="103" t="s">
        <v>1539</v>
      </c>
    </row>
    <row r="1463" spans="1:22" x14ac:dyDescent="0.25">
      <c r="A1463" s="104" t="s">
        <v>909</v>
      </c>
      <c r="B1463" s="20" t="str">
        <f>VLOOKUP(A1463,'Planning Periods'!$E$2:$N$540,10,FALSE)</f>
        <v>10/15/2013 - 10/15/2021</v>
      </c>
      <c r="C1463" s="103">
        <v>2014</v>
      </c>
      <c r="D1463" s="103" t="str">
        <f t="shared" si="21"/>
        <v>Ontario 2014</v>
      </c>
      <c r="E1463" s="103">
        <v>2592</v>
      </c>
      <c r="F1463" s="101">
        <v>0</v>
      </c>
      <c r="G1463" s="103">
        <v>0</v>
      </c>
      <c r="H1463" s="103">
        <v>0</v>
      </c>
      <c r="I1463" s="102"/>
      <c r="J1463" s="103">
        <v>1745</v>
      </c>
      <c r="K1463" s="101">
        <v>0</v>
      </c>
      <c r="L1463" s="103">
        <v>0</v>
      </c>
      <c r="M1463" s="103">
        <v>0</v>
      </c>
      <c r="N1463" s="102"/>
      <c r="O1463" s="103">
        <v>1977</v>
      </c>
      <c r="P1463" s="103">
        <v>364</v>
      </c>
      <c r="Q1463" s="102"/>
      <c r="R1463" s="103">
        <v>4547</v>
      </c>
      <c r="S1463" s="103">
        <v>163</v>
      </c>
      <c r="T1463" s="102">
        <v>0</v>
      </c>
      <c r="U1463" s="103">
        <v>10861</v>
      </c>
      <c r="V1463" s="103">
        <v>527</v>
      </c>
    </row>
    <row r="1464" spans="1:22" x14ac:dyDescent="0.25">
      <c r="A1464" s="104" t="s">
        <v>909</v>
      </c>
      <c r="B1464" s="20" t="str">
        <f>VLOOKUP(A1464,'Planning Periods'!$E$2:$N$540,10,FALSE)</f>
        <v>10/15/2013 - 10/15/2021</v>
      </c>
      <c r="C1464" s="103">
        <v>2015</v>
      </c>
      <c r="D1464" s="103" t="str">
        <f t="shared" si="21"/>
        <v>Ontario 2015</v>
      </c>
      <c r="E1464" s="103">
        <v>2592</v>
      </c>
      <c r="F1464" s="101">
        <v>0</v>
      </c>
      <c r="G1464" s="103">
        <v>0</v>
      </c>
      <c r="H1464" s="103">
        <v>0</v>
      </c>
      <c r="I1464" s="102"/>
      <c r="J1464" s="103">
        <v>1745</v>
      </c>
      <c r="K1464" s="101">
        <v>0</v>
      </c>
      <c r="L1464" s="103">
        <v>0</v>
      </c>
      <c r="M1464" s="103">
        <v>0</v>
      </c>
      <c r="N1464" s="102"/>
      <c r="O1464" s="103">
        <v>1977</v>
      </c>
      <c r="P1464" s="103">
        <v>138</v>
      </c>
      <c r="Q1464" s="102"/>
      <c r="R1464" s="103">
        <v>4547</v>
      </c>
      <c r="S1464" s="103">
        <v>420</v>
      </c>
      <c r="T1464" s="102">
        <v>0</v>
      </c>
      <c r="U1464" s="103">
        <v>10861</v>
      </c>
      <c r="V1464" s="103">
        <v>558</v>
      </c>
    </row>
    <row r="1465" spans="1:22" x14ac:dyDescent="0.25">
      <c r="A1465" s="104" t="s">
        <v>909</v>
      </c>
      <c r="B1465" s="20" t="str">
        <f>VLOOKUP(A1465,'Planning Periods'!$E$2:$N$540,10,FALSE)</f>
        <v>10/15/2013 - 10/15/2021</v>
      </c>
      <c r="C1465" s="103">
        <v>2016</v>
      </c>
      <c r="D1465" s="103" t="str">
        <f t="shared" si="21"/>
        <v>Ontario 2016</v>
      </c>
      <c r="E1465" s="103">
        <v>2592</v>
      </c>
      <c r="F1465" s="101">
        <v>0</v>
      </c>
      <c r="G1465" s="103">
        <v>0</v>
      </c>
      <c r="H1465" s="103">
        <v>0</v>
      </c>
      <c r="I1465" s="102"/>
      <c r="J1465" s="103">
        <v>1745</v>
      </c>
      <c r="K1465" s="101">
        <v>0</v>
      </c>
      <c r="L1465" s="103">
        <v>0</v>
      </c>
      <c r="M1465" s="103">
        <v>0</v>
      </c>
      <c r="N1465" s="102"/>
      <c r="O1465" s="103">
        <v>1977</v>
      </c>
      <c r="P1465" s="103">
        <v>340</v>
      </c>
      <c r="Q1465" s="102"/>
      <c r="R1465" s="103">
        <v>4547</v>
      </c>
      <c r="S1465" s="103">
        <v>287</v>
      </c>
      <c r="T1465" s="102">
        <v>0</v>
      </c>
      <c r="U1465" s="103">
        <v>10861</v>
      </c>
      <c r="V1465" s="103">
        <v>627</v>
      </c>
    </row>
    <row r="1466" spans="1:22" x14ac:dyDescent="0.25">
      <c r="A1466" s="104" t="s">
        <v>909</v>
      </c>
      <c r="B1466" s="20" t="str">
        <f>VLOOKUP(A1466,'Planning Periods'!$E$2:$N$540,10,FALSE)</f>
        <v>10/15/2013 - 10/15/2021</v>
      </c>
      <c r="C1466" s="103">
        <v>2017</v>
      </c>
      <c r="D1466" s="103" t="str">
        <f t="shared" si="21"/>
        <v>Ontario 2017</v>
      </c>
      <c r="E1466" s="103">
        <v>2592</v>
      </c>
      <c r="F1466" s="101">
        <v>0</v>
      </c>
      <c r="G1466" s="103">
        <v>0</v>
      </c>
      <c r="H1466" s="103">
        <v>0</v>
      </c>
      <c r="I1466" s="102"/>
      <c r="J1466" s="103">
        <v>1745</v>
      </c>
      <c r="K1466" s="101">
        <v>0</v>
      </c>
      <c r="L1466" s="103">
        <v>0</v>
      </c>
      <c r="M1466" s="103">
        <v>0</v>
      </c>
      <c r="N1466" s="102"/>
      <c r="O1466" s="103">
        <v>1977</v>
      </c>
      <c r="P1466" s="103">
        <v>520</v>
      </c>
      <c r="Q1466" s="102"/>
      <c r="R1466" s="103">
        <v>4547</v>
      </c>
      <c r="S1466" s="103">
        <v>1136</v>
      </c>
      <c r="T1466" s="102">
        <v>0</v>
      </c>
      <c r="U1466" s="103">
        <v>10861</v>
      </c>
      <c r="V1466" s="103">
        <v>1656</v>
      </c>
    </row>
    <row r="1467" spans="1:22" x14ac:dyDescent="0.25">
      <c r="A1467" s="104" t="s">
        <v>966</v>
      </c>
      <c r="B1467" s="20"/>
      <c r="C1467" s="103">
        <v>2013</v>
      </c>
      <c r="D1467" s="103" t="str">
        <f t="shared" si="21"/>
        <v>Orange 2013</v>
      </c>
      <c r="E1467" s="103" t="s">
        <v>1539</v>
      </c>
      <c r="F1467" s="101" t="s">
        <v>1539</v>
      </c>
      <c r="G1467" s="103" t="s">
        <v>1539</v>
      </c>
      <c r="H1467" s="103" t="s">
        <v>1539</v>
      </c>
      <c r="I1467" s="102"/>
      <c r="J1467" s="103" t="s">
        <v>1539</v>
      </c>
      <c r="K1467" s="101" t="s">
        <v>1539</v>
      </c>
      <c r="L1467" s="103" t="s">
        <v>1539</v>
      </c>
      <c r="M1467" s="103" t="s">
        <v>1539</v>
      </c>
      <c r="N1467" s="102"/>
      <c r="O1467" s="103" t="s">
        <v>1539</v>
      </c>
      <c r="P1467" s="103" t="s">
        <v>1539</v>
      </c>
      <c r="Q1467" s="102"/>
      <c r="R1467" s="103" t="s">
        <v>1539</v>
      </c>
      <c r="S1467" s="103" t="s">
        <v>1539</v>
      </c>
      <c r="T1467" s="102" t="s">
        <v>1539</v>
      </c>
      <c r="U1467" s="103" t="s">
        <v>1539</v>
      </c>
      <c r="V1467" s="103" t="s">
        <v>1539</v>
      </c>
    </row>
    <row r="1468" spans="1:22" x14ac:dyDescent="0.25">
      <c r="A1468" s="104" t="s">
        <v>966</v>
      </c>
      <c r="B1468" s="20" t="str">
        <f>VLOOKUP(A1468,'Planning Periods'!$E$2:$N$540,10,FALSE)</f>
        <v>10/15/2013 - 10/15/2021</v>
      </c>
      <c r="C1468" s="103">
        <v>2014</v>
      </c>
      <c r="D1468" s="103" t="str">
        <f t="shared" si="21"/>
        <v>Orange 2014</v>
      </c>
      <c r="E1468" s="103">
        <v>83</v>
      </c>
      <c r="F1468" s="101">
        <v>0</v>
      </c>
      <c r="G1468" s="103">
        <v>0</v>
      </c>
      <c r="H1468" s="103">
        <v>0</v>
      </c>
      <c r="I1468" s="102"/>
      <c r="J1468" s="103">
        <v>59</v>
      </c>
      <c r="K1468" s="101">
        <v>0</v>
      </c>
      <c r="L1468" s="103">
        <v>0</v>
      </c>
      <c r="M1468" s="103">
        <v>0</v>
      </c>
      <c r="N1468" s="102"/>
      <c r="O1468" s="103">
        <v>66</v>
      </c>
      <c r="P1468" s="103">
        <v>2</v>
      </c>
      <c r="Q1468" s="102"/>
      <c r="R1468" s="103">
        <v>155</v>
      </c>
      <c r="S1468" s="103">
        <v>1</v>
      </c>
      <c r="T1468" s="102">
        <v>0</v>
      </c>
      <c r="U1468" s="103">
        <v>363</v>
      </c>
      <c r="V1468" s="103">
        <v>3</v>
      </c>
    </row>
    <row r="1469" spans="1:22" x14ac:dyDescent="0.25">
      <c r="A1469" s="104" t="s">
        <v>966</v>
      </c>
      <c r="B1469" s="20" t="str">
        <f>VLOOKUP(A1469,'Planning Periods'!$E$2:$N$540,10,FALSE)</f>
        <v>10/15/2013 - 10/15/2021</v>
      </c>
      <c r="C1469" s="103">
        <v>2015</v>
      </c>
      <c r="D1469" s="103" t="str">
        <f t="shared" si="21"/>
        <v>Orange 2015</v>
      </c>
      <c r="E1469" s="103">
        <v>83</v>
      </c>
      <c r="F1469" s="101">
        <v>0</v>
      </c>
      <c r="G1469" s="103">
        <v>0</v>
      </c>
      <c r="H1469" s="103">
        <v>0</v>
      </c>
      <c r="I1469" s="102"/>
      <c r="J1469" s="103">
        <v>59</v>
      </c>
      <c r="K1469" s="101">
        <v>1</v>
      </c>
      <c r="L1469" s="103">
        <v>1</v>
      </c>
      <c r="M1469" s="103">
        <v>0</v>
      </c>
      <c r="N1469" s="102"/>
      <c r="O1469" s="103">
        <v>66</v>
      </c>
      <c r="P1469" s="103">
        <v>7</v>
      </c>
      <c r="Q1469" s="102"/>
      <c r="R1469" s="103">
        <v>155</v>
      </c>
      <c r="S1469" s="103">
        <v>1</v>
      </c>
      <c r="T1469" s="102">
        <v>0</v>
      </c>
      <c r="U1469" s="103">
        <v>363</v>
      </c>
      <c r="V1469" s="103">
        <v>9</v>
      </c>
    </row>
    <row r="1470" spans="1:22" x14ac:dyDescent="0.25">
      <c r="A1470" s="104" t="s">
        <v>966</v>
      </c>
      <c r="B1470" s="20" t="str">
        <f>VLOOKUP(A1470,'Planning Periods'!$E$2:$N$540,10,FALSE)</f>
        <v>10/15/2013 - 10/15/2021</v>
      </c>
      <c r="C1470" s="103">
        <v>2016</v>
      </c>
      <c r="D1470" s="103" t="str">
        <f t="shared" si="21"/>
        <v>Orange 2016</v>
      </c>
      <c r="E1470" s="103">
        <v>83</v>
      </c>
      <c r="F1470" s="101">
        <v>0</v>
      </c>
      <c r="G1470" s="103">
        <v>0</v>
      </c>
      <c r="H1470" s="103">
        <v>0</v>
      </c>
      <c r="I1470" s="102"/>
      <c r="J1470" s="103">
        <v>59</v>
      </c>
      <c r="K1470" s="101">
        <v>0</v>
      </c>
      <c r="L1470" s="103">
        <v>0</v>
      </c>
      <c r="M1470" s="103">
        <v>0</v>
      </c>
      <c r="N1470" s="102"/>
      <c r="O1470" s="103">
        <v>66</v>
      </c>
      <c r="P1470" s="103">
        <v>0</v>
      </c>
      <c r="Q1470" s="102"/>
      <c r="R1470" s="103">
        <v>155</v>
      </c>
      <c r="S1470" s="103">
        <v>5</v>
      </c>
      <c r="T1470" s="102">
        <v>0</v>
      </c>
      <c r="U1470" s="103">
        <v>363</v>
      </c>
      <c r="V1470" s="103">
        <v>5</v>
      </c>
    </row>
    <row r="1471" spans="1:22" x14ac:dyDescent="0.25">
      <c r="A1471" s="104" t="s">
        <v>966</v>
      </c>
      <c r="B1471" s="20" t="str">
        <f>VLOOKUP(A1471,'Planning Periods'!$E$2:$N$540,10,FALSE)</f>
        <v>10/15/2013 - 10/15/2021</v>
      </c>
      <c r="C1471" s="103">
        <v>2017</v>
      </c>
      <c r="D1471" s="103" t="str">
        <f t="shared" si="21"/>
        <v>Orange 2017</v>
      </c>
      <c r="E1471" s="103">
        <v>83</v>
      </c>
      <c r="F1471" s="101">
        <v>7</v>
      </c>
      <c r="G1471" s="103">
        <v>7</v>
      </c>
      <c r="H1471" s="103">
        <v>0</v>
      </c>
      <c r="I1471" s="102"/>
      <c r="J1471" s="103">
        <v>59</v>
      </c>
      <c r="K1471" s="101">
        <v>2</v>
      </c>
      <c r="L1471" s="103">
        <v>2</v>
      </c>
      <c r="M1471" s="103">
        <v>0</v>
      </c>
      <c r="N1471" s="102"/>
      <c r="O1471" s="103">
        <v>66</v>
      </c>
      <c r="P1471" s="103">
        <v>72</v>
      </c>
      <c r="Q1471" s="102"/>
      <c r="R1471" s="103">
        <v>155</v>
      </c>
      <c r="S1471" s="103">
        <v>393</v>
      </c>
      <c r="T1471" s="102">
        <v>0</v>
      </c>
      <c r="U1471" s="103">
        <v>363</v>
      </c>
      <c r="V1471" s="103">
        <v>474</v>
      </c>
    </row>
    <row r="1472" spans="1:22" x14ac:dyDescent="0.25">
      <c r="A1472" s="104" t="s">
        <v>426</v>
      </c>
      <c r="B1472" s="20"/>
      <c r="C1472" s="103">
        <v>2013</v>
      </c>
      <c r="D1472" s="103" t="str">
        <f t="shared" si="21"/>
        <v>Orange County - Unincorporated 2013</v>
      </c>
      <c r="E1472" s="103">
        <v>1240</v>
      </c>
      <c r="F1472" s="101">
        <v>227</v>
      </c>
      <c r="G1472" s="103">
        <v>227</v>
      </c>
      <c r="H1472" s="103">
        <v>0</v>
      </c>
      <c r="I1472" s="102"/>
      <c r="J1472" s="103">
        <v>879</v>
      </c>
      <c r="K1472" s="101">
        <v>82</v>
      </c>
      <c r="L1472" s="103">
        <v>82</v>
      </c>
      <c r="M1472" s="103">
        <v>0</v>
      </c>
      <c r="N1472" s="102"/>
      <c r="O1472" s="103">
        <v>979</v>
      </c>
      <c r="P1472" s="103">
        <v>0</v>
      </c>
      <c r="Q1472" s="102"/>
      <c r="R1472" s="103">
        <v>2174</v>
      </c>
      <c r="S1472" s="103">
        <v>1188</v>
      </c>
      <c r="T1472" s="102">
        <v>0</v>
      </c>
      <c r="U1472" s="103">
        <v>5272</v>
      </c>
      <c r="V1472" s="103">
        <v>1497</v>
      </c>
    </row>
    <row r="1473" spans="1:22" x14ac:dyDescent="0.25">
      <c r="A1473" s="104" t="s">
        <v>426</v>
      </c>
      <c r="B1473" s="20" t="str">
        <f>VLOOKUP(A1473,'Planning Periods'!$E$2:$N$540,10,FALSE)</f>
        <v>10/15/2013 - 10/15/2021</v>
      </c>
      <c r="C1473" s="103">
        <v>2014</v>
      </c>
      <c r="D1473" s="103" t="str">
        <f t="shared" si="21"/>
        <v>Orange County - Unincorporated 2014</v>
      </c>
      <c r="E1473" s="103">
        <v>1240</v>
      </c>
      <c r="F1473" s="101">
        <v>0</v>
      </c>
      <c r="G1473" s="103">
        <v>0</v>
      </c>
      <c r="H1473" s="103">
        <v>0</v>
      </c>
      <c r="I1473" s="102"/>
      <c r="J1473" s="103">
        <v>879</v>
      </c>
      <c r="K1473" s="101">
        <v>0</v>
      </c>
      <c r="L1473" s="103">
        <v>0</v>
      </c>
      <c r="M1473" s="103">
        <v>0</v>
      </c>
      <c r="N1473" s="102"/>
      <c r="O1473" s="103">
        <v>979</v>
      </c>
      <c r="P1473" s="103">
        <v>180</v>
      </c>
      <c r="Q1473" s="102"/>
      <c r="R1473" s="103">
        <v>2174</v>
      </c>
      <c r="S1473" s="103">
        <v>593</v>
      </c>
      <c r="T1473" s="102">
        <v>0</v>
      </c>
      <c r="U1473" s="103">
        <v>5272</v>
      </c>
      <c r="V1473" s="103">
        <v>773</v>
      </c>
    </row>
    <row r="1474" spans="1:22" x14ac:dyDescent="0.25">
      <c r="A1474" s="104" t="s">
        <v>426</v>
      </c>
      <c r="B1474" s="20" t="str">
        <f>VLOOKUP(A1474,'Planning Periods'!$E$2:$N$540,10,FALSE)</f>
        <v>10/15/2013 - 10/15/2021</v>
      </c>
      <c r="C1474" s="103">
        <v>2015</v>
      </c>
      <c r="D1474" s="103" t="str">
        <f t="shared" si="21"/>
        <v>Orange County - Unincorporated 2015</v>
      </c>
      <c r="E1474" s="103">
        <v>1240</v>
      </c>
      <c r="F1474" s="101">
        <v>0</v>
      </c>
      <c r="G1474" s="103">
        <v>0</v>
      </c>
      <c r="H1474" s="103">
        <v>0</v>
      </c>
      <c r="I1474" s="102"/>
      <c r="J1474" s="103">
        <v>879</v>
      </c>
      <c r="K1474" s="101">
        <v>0</v>
      </c>
      <c r="L1474" s="103">
        <v>0</v>
      </c>
      <c r="M1474" s="103">
        <v>0</v>
      </c>
      <c r="N1474" s="102"/>
      <c r="O1474" s="103">
        <v>979</v>
      </c>
      <c r="P1474" s="103">
        <v>0</v>
      </c>
      <c r="Q1474" s="102"/>
      <c r="R1474" s="103">
        <v>2174</v>
      </c>
      <c r="S1474" s="103">
        <v>513</v>
      </c>
      <c r="T1474" s="102">
        <v>0</v>
      </c>
      <c r="U1474" s="103">
        <v>5272</v>
      </c>
      <c r="V1474" s="103">
        <v>513</v>
      </c>
    </row>
    <row r="1475" spans="1:22" x14ac:dyDescent="0.25">
      <c r="A1475" s="104" t="s">
        <v>426</v>
      </c>
      <c r="B1475" s="20" t="str">
        <f>VLOOKUP(A1475,'Planning Periods'!$E$2:$N$540,10,FALSE)</f>
        <v>10/15/2013 - 10/15/2021</v>
      </c>
      <c r="C1475" s="103">
        <v>2016</v>
      </c>
      <c r="D1475" s="103" t="str">
        <f t="shared" si="21"/>
        <v>Orange County - Unincorporated 2016</v>
      </c>
      <c r="E1475" s="103">
        <v>1240</v>
      </c>
      <c r="F1475" s="101">
        <v>81</v>
      </c>
      <c r="G1475" s="103">
        <v>81</v>
      </c>
      <c r="H1475" s="103">
        <v>0</v>
      </c>
      <c r="I1475" s="102"/>
      <c r="J1475" s="103">
        <v>879</v>
      </c>
      <c r="K1475" s="101">
        <v>151</v>
      </c>
      <c r="L1475" s="103">
        <v>151</v>
      </c>
      <c r="M1475" s="103">
        <v>0</v>
      </c>
      <c r="N1475" s="102"/>
      <c r="O1475" s="103">
        <v>979</v>
      </c>
      <c r="P1475" s="103">
        <v>0</v>
      </c>
      <c r="Q1475" s="102"/>
      <c r="R1475" s="103">
        <v>2174</v>
      </c>
      <c r="S1475" s="103">
        <v>780</v>
      </c>
      <c r="T1475" s="102">
        <v>0</v>
      </c>
      <c r="U1475" s="103">
        <v>5272</v>
      </c>
      <c r="V1475" s="103">
        <v>1012</v>
      </c>
    </row>
    <row r="1476" spans="1:22" x14ac:dyDescent="0.25">
      <c r="A1476" s="104" t="s">
        <v>426</v>
      </c>
      <c r="B1476" s="20" t="str">
        <f>VLOOKUP(A1476,'Planning Periods'!$E$2:$N$540,10,FALSE)</f>
        <v>10/15/2013 - 10/15/2021</v>
      </c>
      <c r="C1476" s="103">
        <v>2017</v>
      </c>
      <c r="D1476" s="103" t="str">
        <f t="shared" si="21"/>
        <v>Orange County - Unincorporated 2017</v>
      </c>
      <c r="E1476" s="103">
        <v>1240</v>
      </c>
      <c r="F1476" s="101">
        <v>0</v>
      </c>
      <c r="G1476" s="103">
        <v>0</v>
      </c>
      <c r="H1476" s="103">
        <v>0</v>
      </c>
      <c r="I1476" s="102"/>
      <c r="J1476" s="103">
        <v>879</v>
      </c>
      <c r="K1476" s="101">
        <v>0</v>
      </c>
      <c r="L1476" s="103">
        <v>0</v>
      </c>
      <c r="M1476" s="103">
        <v>0</v>
      </c>
      <c r="N1476" s="102"/>
      <c r="O1476" s="103">
        <v>979</v>
      </c>
      <c r="P1476" s="103">
        <v>0</v>
      </c>
      <c r="Q1476" s="102"/>
      <c r="R1476" s="103">
        <v>2174</v>
      </c>
      <c r="S1476" s="103">
        <v>1388</v>
      </c>
      <c r="T1476" s="102">
        <v>0</v>
      </c>
      <c r="U1476" s="103">
        <v>5272</v>
      </c>
      <c r="V1476" s="103">
        <v>1388</v>
      </c>
    </row>
    <row r="1477" spans="1:22" x14ac:dyDescent="0.25">
      <c r="A1477" t="s">
        <v>1178</v>
      </c>
      <c r="B1477" s="20" t="str">
        <f>VLOOKUP(A1477,'Planning Periods'!$E$2:$N$540,10,FALSE)</f>
        <v>12/31/2015 - 12/31/2023</v>
      </c>
      <c r="C1477" s="103">
        <v>2013</v>
      </c>
      <c r="D1477" s="103" t="str">
        <f t="shared" si="21"/>
        <v>Orange Cove 2013</v>
      </c>
      <c r="E1477" s="103" t="s">
        <v>1539</v>
      </c>
      <c r="F1477" s="101" t="s">
        <v>1539</v>
      </c>
      <c r="G1477" s="103" t="s">
        <v>1539</v>
      </c>
      <c r="H1477" s="103" t="s">
        <v>1539</v>
      </c>
      <c r="I1477" s="102"/>
      <c r="J1477" s="103" t="s">
        <v>1539</v>
      </c>
      <c r="K1477" s="101" t="s">
        <v>1539</v>
      </c>
      <c r="L1477" s="103" t="s">
        <v>1539</v>
      </c>
      <c r="M1477" s="103" t="s">
        <v>1539</v>
      </c>
      <c r="N1477" s="102"/>
      <c r="O1477" s="103" t="s">
        <v>1539</v>
      </c>
      <c r="P1477" s="103" t="s">
        <v>1539</v>
      </c>
      <c r="Q1477" s="102"/>
      <c r="R1477" s="103" t="s">
        <v>1539</v>
      </c>
      <c r="S1477" s="103" t="s">
        <v>1539</v>
      </c>
      <c r="T1477" s="102" t="s">
        <v>1539</v>
      </c>
      <c r="U1477" s="103" t="s">
        <v>1539</v>
      </c>
      <c r="V1477" s="103" t="s">
        <v>1539</v>
      </c>
    </row>
    <row r="1478" spans="1:22" x14ac:dyDescent="0.25">
      <c r="A1478" t="s">
        <v>1178</v>
      </c>
      <c r="B1478" s="20" t="str">
        <f>VLOOKUP(A1478,'Planning Periods'!$E$2:$N$540,10,FALSE)</f>
        <v>12/31/2015 - 12/31/2023</v>
      </c>
      <c r="C1478" s="103">
        <v>2014</v>
      </c>
      <c r="D1478" s="103" t="str">
        <f t="shared" si="21"/>
        <v>Orange Cove 2014</v>
      </c>
      <c r="E1478" s="101" t="s">
        <v>1539</v>
      </c>
      <c r="F1478" s="101" t="s">
        <v>1539</v>
      </c>
      <c r="G1478" s="101" t="s">
        <v>1539</v>
      </c>
      <c r="H1478" s="101" t="s">
        <v>1539</v>
      </c>
      <c r="I1478" s="101">
        <v>0</v>
      </c>
      <c r="J1478" s="101" t="s">
        <v>1539</v>
      </c>
      <c r="K1478" s="101" t="s">
        <v>1539</v>
      </c>
      <c r="L1478" s="101" t="s">
        <v>1539</v>
      </c>
      <c r="M1478" s="101" t="s">
        <v>1539</v>
      </c>
      <c r="N1478" s="101">
        <v>0</v>
      </c>
      <c r="O1478" s="101" t="s">
        <v>1539</v>
      </c>
      <c r="P1478" s="101" t="s">
        <v>1539</v>
      </c>
      <c r="Q1478" s="101"/>
      <c r="R1478" s="101" t="s">
        <v>1539</v>
      </c>
      <c r="S1478" s="101" t="s">
        <v>1539</v>
      </c>
      <c r="T1478" s="101" t="s">
        <v>1539</v>
      </c>
      <c r="U1478" s="101" t="s">
        <v>1539</v>
      </c>
      <c r="V1478" s="101" t="s">
        <v>1539</v>
      </c>
    </row>
    <row r="1479" spans="1:22" x14ac:dyDescent="0.25">
      <c r="A1479" t="s">
        <v>1178</v>
      </c>
      <c r="B1479" s="20" t="str">
        <f>VLOOKUP(A1479,'Planning Periods'!$E$2:$N$540,10,FALSE)</f>
        <v>12/31/2015 - 12/31/2023</v>
      </c>
      <c r="C1479" s="103">
        <v>2015</v>
      </c>
      <c r="D1479" s="103" t="str">
        <f t="shared" si="21"/>
        <v>Orange Cove 2015</v>
      </c>
      <c r="E1479" t="s">
        <v>1539</v>
      </c>
      <c r="F1479" t="s">
        <v>1539</v>
      </c>
      <c r="G1479" t="s">
        <v>1539</v>
      </c>
      <c r="H1479" t="s">
        <v>1539</v>
      </c>
      <c r="J1479" t="s">
        <v>1539</v>
      </c>
      <c r="K1479" t="s">
        <v>1539</v>
      </c>
      <c r="L1479" t="s">
        <v>1539</v>
      </c>
      <c r="M1479" t="s">
        <v>1539</v>
      </c>
      <c r="O1479" t="s">
        <v>1539</v>
      </c>
      <c r="P1479" t="s">
        <v>1539</v>
      </c>
      <c r="R1479" t="s">
        <v>1539</v>
      </c>
      <c r="S1479" t="s">
        <v>1539</v>
      </c>
      <c r="T1479" t="s">
        <v>1539</v>
      </c>
      <c r="U1479" t="s">
        <v>1539</v>
      </c>
      <c r="V1479" t="s">
        <v>1539</v>
      </c>
    </row>
    <row r="1480" spans="1:22" x14ac:dyDescent="0.25">
      <c r="A1480" t="s">
        <v>1178</v>
      </c>
      <c r="B1480" s="20" t="str">
        <f>VLOOKUP(A1480,'Planning Periods'!$E$2:$N$540,10,FALSE)</f>
        <v>12/31/2015 - 12/31/2023</v>
      </c>
      <c r="C1480" s="103">
        <v>2016</v>
      </c>
      <c r="D1480" s="103" t="str">
        <f t="shared" si="21"/>
        <v>Orange Cove 2016</v>
      </c>
      <c r="E1480" t="s">
        <v>1539</v>
      </c>
      <c r="F1480" t="s">
        <v>1539</v>
      </c>
      <c r="G1480" t="s">
        <v>1539</v>
      </c>
      <c r="H1480" t="s">
        <v>1539</v>
      </c>
      <c r="J1480" t="s">
        <v>1539</v>
      </c>
      <c r="K1480" t="s">
        <v>1539</v>
      </c>
      <c r="L1480" t="s">
        <v>1539</v>
      </c>
      <c r="M1480" t="s">
        <v>1539</v>
      </c>
      <c r="O1480" t="s">
        <v>1539</v>
      </c>
      <c r="P1480" t="s">
        <v>1539</v>
      </c>
      <c r="R1480" t="s">
        <v>1539</v>
      </c>
      <c r="S1480" t="s">
        <v>1539</v>
      </c>
      <c r="T1480" t="s">
        <v>1539</v>
      </c>
      <c r="U1480" t="s">
        <v>1539</v>
      </c>
      <c r="V1480" t="s">
        <v>1539</v>
      </c>
    </row>
    <row r="1481" spans="1:22" x14ac:dyDescent="0.25">
      <c r="A1481" t="s">
        <v>1178</v>
      </c>
      <c r="B1481" s="20" t="str">
        <f>VLOOKUP(A1481,'Planning Periods'!$E$2:$N$540,10,FALSE)</f>
        <v>12/31/2015 - 12/31/2023</v>
      </c>
      <c r="C1481" s="103">
        <v>2017</v>
      </c>
      <c r="D1481" s="103" t="str">
        <f t="shared" si="21"/>
        <v>Orange Cove 2017</v>
      </c>
      <c r="E1481" t="s">
        <v>1539</v>
      </c>
      <c r="F1481" t="s">
        <v>1539</v>
      </c>
      <c r="G1481" t="s">
        <v>1539</v>
      </c>
      <c r="H1481" t="s">
        <v>1539</v>
      </c>
      <c r="J1481" t="s">
        <v>1539</v>
      </c>
      <c r="K1481" t="s">
        <v>1539</v>
      </c>
      <c r="L1481" t="s">
        <v>1539</v>
      </c>
      <c r="M1481" t="s">
        <v>1539</v>
      </c>
      <c r="O1481" t="s">
        <v>1539</v>
      </c>
      <c r="P1481" t="s">
        <v>1539</v>
      </c>
      <c r="R1481" t="s">
        <v>1539</v>
      </c>
      <c r="S1481" t="s">
        <v>1539</v>
      </c>
      <c r="T1481" t="s">
        <v>1539</v>
      </c>
      <c r="U1481" t="s">
        <v>1539</v>
      </c>
      <c r="V1481" t="s">
        <v>1539</v>
      </c>
    </row>
    <row r="1482" spans="1:22" x14ac:dyDescent="0.25">
      <c r="A1482" s="104" t="s">
        <v>1200</v>
      </c>
      <c r="B1482" s="20" t="str">
        <f>VLOOKUP(A1482,'Planning Periods'!$E$2:$N$540,10,FALSE)</f>
        <v>01/31/2015 - 01/31/2023</v>
      </c>
      <c r="C1482" s="103">
        <v>2014</v>
      </c>
      <c r="D1482" s="103" t="str">
        <f t="shared" si="21"/>
        <v>Orinda 2014</v>
      </c>
      <c r="E1482" s="103">
        <v>84</v>
      </c>
      <c r="F1482" s="101">
        <v>0</v>
      </c>
      <c r="G1482" s="103">
        <v>0</v>
      </c>
      <c r="H1482" s="103">
        <v>0</v>
      </c>
      <c r="I1482" s="102"/>
      <c r="J1482" s="103">
        <v>47</v>
      </c>
      <c r="K1482" s="101">
        <v>0</v>
      </c>
      <c r="L1482" s="103">
        <v>0</v>
      </c>
      <c r="M1482" s="103">
        <v>0</v>
      </c>
      <c r="N1482" s="102"/>
      <c r="O1482" s="103">
        <v>49</v>
      </c>
      <c r="P1482" s="103">
        <v>14</v>
      </c>
      <c r="Q1482" s="102"/>
      <c r="R1482" s="103">
        <v>116</v>
      </c>
      <c r="S1482" s="103">
        <v>41</v>
      </c>
      <c r="T1482" s="102">
        <v>0</v>
      </c>
      <c r="U1482" s="103">
        <v>296</v>
      </c>
      <c r="V1482" s="103">
        <v>55</v>
      </c>
    </row>
    <row r="1483" spans="1:22" x14ac:dyDescent="0.25">
      <c r="A1483" s="104" t="s">
        <v>1200</v>
      </c>
      <c r="B1483" s="20" t="str">
        <f>VLOOKUP(A1483,'Planning Periods'!$E$2:$N$540,10,FALSE)</f>
        <v>01/31/2015 - 01/31/2023</v>
      </c>
      <c r="C1483" s="103">
        <v>2015</v>
      </c>
      <c r="D1483" s="103" t="str">
        <f t="shared" si="21"/>
        <v>Orinda 2015</v>
      </c>
      <c r="E1483" s="103">
        <v>84</v>
      </c>
      <c r="F1483" s="101">
        <v>0</v>
      </c>
      <c r="G1483" s="103">
        <v>0</v>
      </c>
      <c r="H1483" s="103">
        <v>0</v>
      </c>
      <c r="I1483" s="102"/>
      <c r="J1483" s="103">
        <v>47</v>
      </c>
      <c r="K1483" s="101">
        <v>0</v>
      </c>
      <c r="L1483" s="103">
        <v>0</v>
      </c>
      <c r="M1483" s="103">
        <v>0</v>
      </c>
      <c r="N1483" s="102"/>
      <c r="O1483" s="103">
        <v>49</v>
      </c>
      <c r="P1483" s="103">
        <v>0</v>
      </c>
      <c r="Q1483" s="102"/>
      <c r="R1483" s="103">
        <v>116</v>
      </c>
      <c r="S1483" s="103">
        <v>44</v>
      </c>
      <c r="T1483" s="102">
        <v>0</v>
      </c>
      <c r="U1483" s="103">
        <v>296</v>
      </c>
      <c r="V1483" s="103">
        <v>44</v>
      </c>
    </row>
    <row r="1484" spans="1:22" x14ac:dyDescent="0.25">
      <c r="A1484" s="104" t="s">
        <v>1200</v>
      </c>
      <c r="B1484" s="20" t="str">
        <f>VLOOKUP(A1484,'Planning Periods'!$E$2:$N$540,10,FALSE)</f>
        <v>01/31/2015 - 01/31/2023</v>
      </c>
      <c r="C1484" s="103">
        <v>2016</v>
      </c>
      <c r="D1484" s="103" t="str">
        <f t="shared" si="21"/>
        <v>Orinda 2016</v>
      </c>
      <c r="E1484" s="103">
        <v>84</v>
      </c>
      <c r="F1484" s="101">
        <v>0</v>
      </c>
      <c r="G1484" s="103">
        <v>0</v>
      </c>
      <c r="H1484" s="103">
        <v>0</v>
      </c>
      <c r="I1484" s="102"/>
      <c r="J1484" s="103">
        <v>47</v>
      </c>
      <c r="K1484" s="101">
        <v>0</v>
      </c>
      <c r="L1484" s="103">
        <v>0</v>
      </c>
      <c r="M1484" s="103">
        <v>0</v>
      </c>
      <c r="N1484" s="102"/>
      <c r="O1484" s="103">
        <v>49</v>
      </c>
      <c r="P1484" s="103">
        <v>2</v>
      </c>
      <c r="Q1484" s="102"/>
      <c r="R1484" s="103">
        <v>116</v>
      </c>
      <c r="S1484" s="103">
        <v>53</v>
      </c>
      <c r="T1484" s="102">
        <v>0</v>
      </c>
      <c r="U1484" s="103">
        <v>296</v>
      </c>
      <c r="V1484" s="103">
        <v>55</v>
      </c>
    </row>
    <row r="1485" spans="1:22" x14ac:dyDescent="0.25">
      <c r="A1485" s="104" t="s">
        <v>1200</v>
      </c>
      <c r="B1485" s="20" t="str">
        <f>VLOOKUP(A1485,'Planning Periods'!$E$2:$N$540,10,FALSE)</f>
        <v>01/31/2015 - 01/31/2023</v>
      </c>
      <c r="C1485" s="103">
        <v>2017</v>
      </c>
      <c r="D1485" s="103" t="str">
        <f t="shared" si="21"/>
        <v>Orinda 2017</v>
      </c>
      <c r="E1485" s="103">
        <v>84</v>
      </c>
      <c r="F1485" s="101">
        <v>0</v>
      </c>
      <c r="G1485" s="103">
        <v>0</v>
      </c>
      <c r="H1485" s="103">
        <v>0</v>
      </c>
      <c r="I1485" s="102"/>
      <c r="J1485" s="103">
        <v>47</v>
      </c>
      <c r="K1485" s="101">
        <v>0</v>
      </c>
      <c r="L1485" s="103">
        <v>0</v>
      </c>
      <c r="M1485" s="103">
        <v>0</v>
      </c>
      <c r="N1485" s="102"/>
      <c r="O1485" s="103">
        <v>49</v>
      </c>
      <c r="P1485" s="103">
        <v>7</v>
      </c>
      <c r="Q1485" s="102"/>
      <c r="R1485" s="103">
        <v>116</v>
      </c>
      <c r="S1485" s="103">
        <v>37</v>
      </c>
      <c r="T1485" s="102">
        <v>0</v>
      </c>
      <c r="U1485" s="103">
        <v>296</v>
      </c>
      <c r="V1485" s="103">
        <v>44</v>
      </c>
    </row>
    <row r="1486" spans="1:22" x14ac:dyDescent="0.25">
      <c r="A1486" s="104" t="s">
        <v>1172</v>
      </c>
      <c r="B1486" s="20" t="str">
        <f>VLOOKUP(A1486,'Planning Periods'!$E$2:$N$540,10,FALSE)</f>
        <v>06/30/2014 - 06/30/2019</v>
      </c>
      <c r="C1486" s="103">
        <v>2014</v>
      </c>
      <c r="D1486" s="103" t="str">
        <f t="shared" si="21"/>
        <v>Orland 2014</v>
      </c>
      <c r="E1486" s="103">
        <v>20</v>
      </c>
      <c r="F1486" s="101">
        <v>0</v>
      </c>
      <c r="G1486" s="103">
        <v>0</v>
      </c>
      <c r="H1486" s="103">
        <v>0</v>
      </c>
      <c r="I1486" s="102"/>
      <c r="J1486" s="103">
        <v>10</v>
      </c>
      <c r="K1486" s="101">
        <v>0</v>
      </c>
      <c r="L1486" s="103">
        <v>0</v>
      </c>
      <c r="M1486" s="103">
        <v>0</v>
      </c>
      <c r="N1486" s="102"/>
      <c r="O1486" s="103">
        <v>14</v>
      </c>
      <c r="P1486" s="103">
        <v>0</v>
      </c>
      <c r="Q1486" s="102"/>
      <c r="R1486" s="103">
        <v>36</v>
      </c>
      <c r="S1486" s="103">
        <v>0</v>
      </c>
      <c r="T1486" s="102">
        <v>0</v>
      </c>
      <c r="U1486" s="103">
        <v>80</v>
      </c>
      <c r="V1486" s="103">
        <v>0</v>
      </c>
    </row>
    <row r="1487" spans="1:22" x14ac:dyDescent="0.25">
      <c r="A1487" s="104" t="s">
        <v>1172</v>
      </c>
      <c r="B1487" s="20" t="str">
        <f>VLOOKUP(A1487,'Planning Periods'!$E$2:$N$540,10,FALSE)</f>
        <v>06/30/2014 - 06/30/2019</v>
      </c>
      <c r="C1487" s="103">
        <v>2015</v>
      </c>
      <c r="D1487" s="103" t="str">
        <f t="shared" si="21"/>
        <v>Orland 2015</v>
      </c>
      <c r="E1487" s="103">
        <v>20</v>
      </c>
      <c r="F1487" s="101">
        <v>0</v>
      </c>
      <c r="G1487" s="103">
        <v>0</v>
      </c>
      <c r="H1487" s="103">
        <v>0</v>
      </c>
      <c r="I1487" s="102"/>
      <c r="J1487" s="103">
        <v>10</v>
      </c>
      <c r="K1487" s="101">
        <v>0</v>
      </c>
      <c r="L1487" s="103">
        <v>0</v>
      </c>
      <c r="M1487" s="103">
        <v>0</v>
      </c>
      <c r="N1487" s="102"/>
      <c r="O1487" s="103">
        <v>14</v>
      </c>
      <c r="P1487" s="103">
        <v>10</v>
      </c>
      <c r="Q1487" s="102"/>
      <c r="R1487" s="103">
        <v>36</v>
      </c>
      <c r="S1487" s="103">
        <v>0</v>
      </c>
      <c r="T1487" s="102">
        <v>0</v>
      </c>
      <c r="U1487" s="103">
        <v>80</v>
      </c>
      <c r="V1487" s="103">
        <v>10</v>
      </c>
    </row>
    <row r="1488" spans="1:22" x14ac:dyDescent="0.25">
      <c r="A1488" s="104" t="s">
        <v>1172</v>
      </c>
      <c r="B1488" s="20" t="str">
        <f>VLOOKUP(A1488,'Planning Periods'!$E$2:$N$540,10,FALSE)</f>
        <v>06/30/2014 - 06/30/2019</v>
      </c>
      <c r="C1488" s="103">
        <v>2016</v>
      </c>
      <c r="D1488" s="103" t="str">
        <f t="shared" si="21"/>
        <v>Orland 2016</v>
      </c>
      <c r="E1488" s="103">
        <v>20</v>
      </c>
      <c r="F1488" s="101">
        <v>0</v>
      </c>
      <c r="G1488" s="103">
        <v>0</v>
      </c>
      <c r="H1488" s="103">
        <v>0</v>
      </c>
      <c r="I1488" s="102"/>
      <c r="J1488" s="103">
        <v>10</v>
      </c>
      <c r="K1488" s="101">
        <v>39</v>
      </c>
      <c r="L1488" s="103">
        <v>39</v>
      </c>
      <c r="M1488" s="103">
        <v>0</v>
      </c>
      <c r="N1488" s="102"/>
      <c r="O1488" s="103">
        <v>14</v>
      </c>
      <c r="P1488" s="103">
        <v>5</v>
      </c>
      <c r="Q1488" s="102"/>
      <c r="R1488" s="103">
        <v>36</v>
      </c>
      <c r="S1488" s="103">
        <v>0</v>
      </c>
      <c r="T1488" s="102">
        <v>0</v>
      </c>
      <c r="U1488" s="103">
        <v>80</v>
      </c>
      <c r="V1488" s="103">
        <v>44</v>
      </c>
    </row>
    <row r="1489" spans="1:22" x14ac:dyDescent="0.25">
      <c r="A1489" s="104" t="s">
        <v>1172</v>
      </c>
      <c r="B1489" s="20" t="str">
        <f>VLOOKUP(A1489,'Planning Periods'!$E$2:$N$540,10,FALSE)</f>
        <v>06/30/2014 - 06/30/2019</v>
      </c>
      <c r="C1489" s="103">
        <v>2017</v>
      </c>
      <c r="D1489" s="103" t="str">
        <f t="shared" si="21"/>
        <v>Orland 2017</v>
      </c>
      <c r="E1489" s="103">
        <v>20</v>
      </c>
      <c r="F1489" s="101">
        <v>0</v>
      </c>
      <c r="G1489" s="103">
        <v>0</v>
      </c>
      <c r="H1489" s="103">
        <v>0</v>
      </c>
      <c r="I1489" s="102"/>
      <c r="J1489" s="103">
        <v>10</v>
      </c>
      <c r="K1489" s="101">
        <v>0</v>
      </c>
      <c r="L1489" s="103">
        <v>0</v>
      </c>
      <c r="M1489" s="103">
        <v>0</v>
      </c>
      <c r="N1489" s="102"/>
      <c r="O1489" s="103">
        <v>14</v>
      </c>
      <c r="P1489" s="103">
        <v>7</v>
      </c>
      <c r="Q1489" s="102"/>
      <c r="R1489" s="103">
        <v>36</v>
      </c>
      <c r="S1489" s="103">
        <v>0</v>
      </c>
      <c r="T1489" s="102">
        <v>0</v>
      </c>
      <c r="U1489" s="103">
        <v>80</v>
      </c>
      <c r="V1489" s="103">
        <v>7</v>
      </c>
    </row>
    <row r="1490" spans="1:22" x14ac:dyDescent="0.25">
      <c r="A1490" s="104" t="s">
        <v>1215</v>
      </c>
      <c r="B1490" s="20" t="str">
        <f>VLOOKUP(A1490,'Planning Periods'!$E$2:$N$540,10,FALSE)</f>
        <v>06/15/2014 - 06/15/2022</v>
      </c>
      <c r="C1490" s="103">
        <v>2014</v>
      </c>
      <c r="D1490" s="103" t="str">
        <f t="shared" si="21"/>
        <v>Oroville 2014</v>
      </c>
      <c r="E1490" s="103">
        <v>419</v>
      </c>
      <c r="F1490" s="101">
        <v>0</v>
      </c>
      <c r="G1490" s="103">
        <v>0</v>
      </c>
      <c r="H1490" s="103">
        <v>0</v>
      </c>
      <c r="I1490" s="102"/>
      <c r="J1490" s="103">
        <v>284</v>
      </c>
      <c r="K1490" s="101">
        <v>57</v>
      </c>
      <c r="L1490" s="103">
        <v>50</v>
      </c>
      <c r="M1490" s="103">
        <v>7</v>
      </c>
      <c r="N1490" s="102"/>
      <c r="O1490" s="103">
        <v>306</v>
      </c>
      <c r="P1490" s="103">
        <v>0</v>
      </c>
      <c r="Q1490" s="102"/>
      <c r="R1490" s="103">
        <v>784</v>
      </c>
      <c r="S1490" s="103">
        <v>14</v>
      </c>
      <c r="T1490" s="102">
        <v>7</v>
      </c>
      <c r="U1490" s="103">
        <v>1793</v>
      </c>
      <c r="V1490" s="103">
        <v>71</v>
      </c>
    </row>
    <row r="1491" spans="1:22" x14ac:dyDescent="0.25">
      <c r="A1491" s="104" t="s">
        <v>1215</v>
      </c>
      <c r="B1491" s="20" t="str">
        <f>VLOOKUP(A1491,'Planning Periods'!$E$2:$N$540,10,FALSE)</f>
        <v>06/15/2014 - 06/15/2022</v>
      </c>
      <c r="C1491" s="103">
        <v>2015</v>
      </c>
      <c r="D1491" s="103" t="str">
        <f t="shared" si="21"/>
        <v>Oroville 2015</v>
      </c>
      <c r="E1491" s="103">
        <v>419</v>
      </c>
      <c r="F1491" s="101">
        <v>2</v>
      </c>
      <c r="G1491" s="103">
        <v>0</v>
      </c>
      <c r="H1491" s="103">
        <v>2</v>
      </c>
      <c r="I1491" s="102"/>
      <c r="J1491" s="103">
        <v>284</v>
      </c>
      <c r="K1491" s="101">
        <v>4</v>
      </c>
      <c r="L1491" s="103">
        <v>0</v>
      </c>
      <c r="M1491" s="103">
        <v>4</v>
      </c>
      <c r="N1491" s="102"/>
      <c r="O1491" s="103">
        <v>306</v>
      </c>
      <c r="P1491" s="103">
        <v>0</v>
      </c>
      <c r="Q1491" s="102"/>
      <c r="R1491" s="103">
        <v>784</v>
      </c>
      <c r="S1491" s="103">
        <v>11</v>
      </c>
      <c r="T1491" s="102">
        <v>4</v>
      </c>
      <c r="U1491" s="103">
        <v>1793</v>
      </c>
      <c r="V1491" s="103">
        <v>17</v>
      </c>
    </row>
    <row r="1492" spans="1:22" x14ac:dyDescent="0.25">
      <c r="A1492" s="104" t="s">
        <v>1215</v>
      </c>
      <c r="B1492" s="20" t="str">
        <f>VLOOKUP(A1492,'Planning Periods'!$E$2:$N$540,10,FALSE)</f>
        <v>06/15/2014 - 06/15/2022</v>
      </c>
      <c r="C1492" s="103">
        <v>2016</v>
      </c>
      <c r="D1492" s="103" t="str">
        <f t="shared" si="21"/>
        <v>Oroville 2016</v>
      </c>
      <c r="E1492" s="103">
        <v>419</v>
      </c>
      <c r="F1492" s="101">
        <v>8</v>
      </c>
      <c r="G1492" s="103">
        <v>0</v>
      </c>
      <c r="H1492" s="103">
        <v>8</v>
      </c>
      <c r="I1492" s="102"/>
      <c r="J1492" s="103">
        <v>284</v>
      </c>
      <c r="K1492" s="101">
        <v>6</v>
      </c>
      <c r="L1492" s="103">
        <v>0</v>
      </c>
      <c r="M1492" s="103">
        <v>6</v>
      </c>
      <c r="N1492" s="102"/>
      <c r="O1492" s="103">
        <v>306</v>
      </c>
      <c r="P1492" s="103">
        <v>0</v>
      </c>
      <c r="Q1492" s="102"/>
      <c r="R1492" s="103">
        <v>784</v>
      </c>
      <c r="S1492" s="103">
        <v>1</v>
      </c>
      <c r="T1492" s="102">
        <v>6</v>
      </c>
      <c r="U1492" s="103">
        <v>1793</v>
      </c>
      <c r="V1492" s="103">
        <v>15</v>
      </c>
    </row>
    <row r="1493" spans="1:22" x14ac:dyDescent="0.25">
      <c r="A1493" s="104" t="s">
        <v>1215</v>
      </c>
      <c r="B1493" s="20" t="str">
        <f>VLOOKUP(A1493,'Planning Periods'!$E$2:$N$540,10,FALSE)</f>
        <v>06/15/2014 - 06/15/2022</v>
      </c>
      <c r="C1493" s="103">
        <v>2017</v>
      </c>
      <c r="D1493" s="103" t="str">
        <f t="shared" ref="D1493:D1564" si="22">CONCATENATE(A1493," ",C1493)</f>
        <v>Oroville 2017</v>
      </c>
      <c r="E1493" s="103">
        <v>419</v>
      </c>
      <c r="F1493" s="101">
        <v>0</v>
      </c>
      <c r="G1493" s="103">
        <v>0</v>
      </c>
      <c r="H1493" s="103">
        <v>0</v>
      </c>
      <c r="I1493" s="102"/>
      <c r="J1493" s="103">
        <v>284</v>
      </c>
      <c r="K1493" s="101">
        <v>0</v>
      </c>
      <c r="L1493" s="103">
        <v>0</v>
      </c>
      <c r="M1493" s="103">
        <v>0</v>
      </c>
      <c r="N1493" s="102"/>
      <c r="O1493" s="103">
        <v>306</v>
      </c>
      <c r="P1493" s="103">
        <v>0</v>
      </c>
      <c r="Q1493" s="102"/>
      <c r="R1493" s="103">
        <v>784</v>
      </c>
      <c r="S1493" s="103">
        <v>3</v>
      </c>
      <c r="T1493" s="102">
        <v>0</v>
      </c>
      <c r="U1493" s="103">
        <v>1793</v>
      </c>
      <c r="V1493" s="103">
        <v>3</v>
      </c>
    </row>
    <row r="1494" spans="1:22" x14ac:dyDescent="0.25">
      <c r="A1494" s="104" t="s">
        <v>763</v>
      </c>
      <c r="B1494" s="20"/>
      <c r="C1494" s="103">
        <v>2013</v>
      </c>
      <c r="D1494" s="103" t="str">
        <f t="shared" si="21"/>
        <v>Oxnard 2013</v>
      </c>
      <c r="E1494" s="103" t="s">
        <v>1539</v>
      </c>
      <c r="F1494" s="101" t="s">
        <v>1539</v>
      </c>
      <c r="G1494" s="103" t="s">
        <v>1539</v>
      </c>
      <c r="H1494" s="103" t="s">
        <v>1539</v>
      </c>
      <c r="I1494" s="102"/>
      <c r="J1494" s="103" t="s">
        <v>1539</v>
      </c>
      <c r="K1494" s="101" t="s">
        <v>1539</v>
      </c>
      <c r="L1494" s="103" t="s">
        <v>1539</v>
      </c>
      <c r="M1494" s="103" t="s">
        <v>1539</v>
      </c>
      <c r="N1494" s="102"/>
      <c r="O1494" s="103" t="s">
        <v>1539</v>
      </c>
      <c r="P1494" s="103" t="s">
        <v>1539</v>
      </c>
      <c r="Q1494" s="102"/>
      <c r="R1494" s="103" t="s">
        <v>1539</v>
      </c>
      <c r="S1494" s="103" t="s">
        <v>1539</v>
      </c>
      <c r="T1494" s="102" t="s">
        <v>1539</v>
      </c>
      <c r="U1494" s="103" t="s">
        <v>1539</v>
      </c>
      <c r="V1494" s="103" t="s">
        <v>1539</v>
      </c>
    </row>
    <row r="1495" spans="1:22" x14ac:dyDescent="0.25">
      <c r="A1495" s="104" t="s">
        <v>763</v>
      </c>
      <c r="B1495" s="20" t="str">
        <f>VLOOKUP(A1495,'Planning Periods'!$E$2:$N$540,10,FALSE)</f>
        <v>10/15/2013 - 10/15/2021</v>
      </c>
      <c r="C1495" s="103">
        <v>2014</v>
      </c>
      <c r="D1495" s="103" t="str">
        <f>CONCATENATE(A1495," ",C1495)</f>
        <v>Oxnard 2014</v>
      </c>
      <c r="E1495" s="103">
        <v>844</v>
      </c>
      <c r="F1495" s="101">
        <v>48</v>
      </c>
      <c r="G1495" s="103">
        <v>48</v>
      </c>
      <c r="H1495" s="103">
        <v>0</v>
      </c>
      <c r="I1495" s="102"/>
      <c r="J1495" s="103">
        <v>1160</v>
      </c>
      <c r="K1495" s="101">
        <v>67</v>
      </c>
      <c r="L1495" s="103">
        <v>67</v>
      </c>
      <c r="M1495" s="103">
        <v>0</v>
      </c>
      <c r="N1495" s="102"/>
      <c r="O1495" s="103">
        <v>1351</v>
      </c>
      <c r="P1495" s="103">
        <v>2</v>
      </c>
      <c r="Q1495" s="102"/>
      <c r="R1495" s="103">
        <v>3102</v>
      </c>
      <c r="S1495" s="103">
        <v>39</v>
      </c>
      <c r="T1495" s="102">
        <v>0</v>
      </c>
      <c r="U1495" s="103">
        <v>6457</v>
      </c>
      <c r="V1495" s="103">
        <v>156</v>
      </c>
    </row>
    <row r="1496" spans="1:22" x14ac:dyDescent="0.25">
      <c r="A1496" s="104" t="s">
        <v>763</v>
      </c>
      <c r="B1496" s="20" t="str">
        <f>VLOOKUP(A1496,'Planning Periods'!$E$2:$N$540,10,FALSE)</f>
        <v>10/15/2013 - 10/15/2021</v>
      </c>
      <c r="C1496" s="103">
        <v>2015</v>
      </c>
      <c r="D1496" s="103" t="str">
        <f t="shared" si="22"/>
        <v>Oxnard 2015</v>
      </c>
      <c r="E1496" s="103">
        <v>844</v>
      </c>
      <c r="F1496" s="101">
        <v>0</v>
      </c>
      <c r="G1496" s="103">
        <v>0</v>
      </c>
      <c r="H1496" s="103">
        <v>0</v>
      </c>
      <c r="I1496" s="102"/>
      <c r="J1496" s="103">
        <v>1160</v>
      </c>
      <c r="K1496" s="101">
        <v>0</v>
      </c>
      <c r="L1496" s="103">
        <v>0</v>
      </c>
      <c r="M1496" s="103">
        <v>0</v>
      </c>
      <c r="N1496" s="102"/>
      <c r="O1496" s="103">
        <v>1351</v>
      </c>
      <c r="P1496" s="103">
        <v>0</v>
      </c>
      <c r="Q1496" s="102"/>
      <c r="R1496" s="103">
        <v>3102</v>
      </c>
      <c r="S1496" s="103">
        <v>5</v>
      </c>
      <c r="T1496" s="102">
        <v>0</v>
      </c>
      <c r="U1496" s="103">
        <v>6457</v>
      </c>
      <c r="V1496" s="103">
        <v>5</v>
      </c>
    </row>
    <row r="1497" spans="1:22" x14ac:dyDescent="0.25">
      <c r="A1497" s="104" t="s">
        <v>763</v>
      </c>
      <c r="B1497" s="20" t="str">
        <f>VLOOKUP(A1497,'Planning Periods'!$E$2:$N$540,10,FALSE)</f>
        <v>10/15/2013 - 10/15/2021</v>
      </c>
      <c r="C1497" s="103">
        <v>2016</v>
      </c>
      <c r="D1497" s="103" t="str">
        <f t="shared" si="22"/>
        <v>Oxnard 2016</v>
      </c>
      <c r="E1497" s="103">
        <v>844</v>
      </c>
      <c r="F1497" s="101">
        <v>50</v>
      </c>
      <c r="G1497" s="103">
        <v>50</v>
      </c>
      <c r="H1497" s="103">
        <v>0</v>
      </c>
      <c r="I1497" s="102"/>
      <c r="J1497" s="103">
        <v>1160</v>
      </c>
      <c r="K1497" s="101">
        <v>207</v>
      </c>
      <c r="L1497" s="103">
        <v>118</v>
      </c>
      <c r="M1497" s="103">
        <v>89</v>
      </c>
      <c r="N1497" s="102"/>
      <c r="O1497" s="103">
        <v>1351</v>
      </c>
      <c r="P1497" s="103">
        <v>2</v>
      </c>
      <c r="Q1497" s="102"/>
      <c r="R1497" s="103">
        <v>3102</v>
      </c>
      <c r="S1497" s="103">
        <v>80</v>
      </c>
      <c r="T1497" s="102">
        <v>89</v>
      </c>
      <c r="U1497" s="103">
        <v>6457</v>
      </c>
      <c r="V1497" s="103">
        <v>339</v>
      </c>
    </row>
    <row r="1498" spans="1:22" x14ac:dyDescent="0.25">
      <c r="A1498" s="104" t="s">
        <v>763</v>
      </c>
      <c r="B1498" s="20" t="str">
        <f>VLOOKUP(A1498,'Planning Periods'!$E$2:$N$540,10,FALSE)</f>
        <v>10/15/2013 - 10/15/2021</v>
      </c>
      <c r="C1498" s="103">
        <v>2017</v>
      </c>
      <c r="D1498" s="103" t="str">
        <f t="shared" si="22"/>
        <v>Oxnard 2017</v>
      </c>
      <c r="E1498" s="103">
        <v>844</v>
      </c>
      <c r="F1498" s="101">
        <v>30</v>
      </c>
      <c r="G1498" s="103">
        <v>30</v>
      </c>
      <c r="H1498" s="103">
        <v>0</v>
      </c>
      <c r="I1498" s="102"/>
      <c r="J1498" s="103">
        <v>1160</v>
      </c>
      <c r="K1498" s="101">
        <v>234</v>
      </c>
      <c r="L1498" s="103">
        <v>234</v>
      </c>
      <c r="M1498" s="103">
        <v>0</v>
      </c>
      <c r="N1498" s="102"/>
      <c r="O1498" s="103">
        <v>1351</v>
      </c>
      <c r="P1498" s="103">
        <v>371</v>
      </c>
      <c r="Q1498" s="102"/>
      <c r="R1498" s="103">
        <v>3102</v>
      </c>
      <c r="S1498" s="103">
        <v>138</v>
      </c>
      <c r="T1498" s="102">
        <v>0</v>
      </c>
      <c r="U1498" s="103">
        <v>6457</v>
      </c>
      <c r="V1498" s="103">
        <v>773</v>
      </c>
    </row>
    <row r="1499" spans="1:22" x14ac:dyDescent="0.25">
      <c r="A1499" s="104" t="s">
        <v>1012</v>
      </c>
      <c r="B1499" s="20" t="str">
        <f>VLOOKUP(A1499,'Planning Periods'!$E$2:$N$540,10,FALSE)</f>
        <v>12/31/2015 - 12/31/2023</v>
      </c>
      <c r="C1499" s="103">
        <v>2014</v>
      </c>
      <c r="D1499" s="103" t="str">
        <f t="shared" si="22"/>
        <v>Pacific Grove 2014</v>
      </c>
      <c r="E1499" s="103" t="s">
        <v>1539</v>
      </c>
      <c r="F1499" s="101" t="s">
        <v>1539</v>
      </c>
      <c r="G1499" s="103" t="s">
        <v>1539</v>
      </c>
      <c r="H1499" s="103" t="s">
        <v>1539</v>
      </c>
      <c r="I1499" s="102"/>
      <c r="J1499" s="103" t="s">
        <v>1539</v>
      </c>
      <c r="K1499" s="101" t="s">
        <v>1539</v>
      </c>
      <c r="L1499" s="103" t="s">
        <v>1539</v>
      </c>
      <c r="M1499" s="103" t="s">
        <v>1539</v>
      </c>
      <c r="N1499" s="102"/>
      <c r="O1499" s="103" t="s">
        <v>1539</v>
      </c>
      <c r="P1499" s="103" t="s">
        <v>1539</v>
      </c>
      <c r="Q1499" s="102"/>
      <c r="R1499" s="103" t="s">
        <v>1539</v>
      </c>
      <c r="S1499" s="103" t="s">
        <v>1539</v>
      </c>
      <c r="T1499" s="102" t="s">
        <v>1539</v>
      </c>
      <c r="U1499" s="103" t="s">
        <v>1539</v>
      </c>
      <c r="V1499" s="103" t="s">
        <v>1539</v>
      </c>
    </row>
    <row r="1500" spans="1:22" x14ac:dyDescent="0.25">
      <c r="A1500" s="104" t="s">
        <v>1012</v>
      </c>
      <c r="B1500" s="20" t="str">
        <f>VLOOKUP(A1500,'Planning Periods'!$E$2:$N$540,10,FALSE)</f>
        <v>12/31/2015 - 12/31/2023</v>
      </c>
      <c r="C1500" s="103">
        <v>2015</v>
      </c>
      <c r="D1500" s="103" t="str">
        <f t="shared" si="22"/>
        <v>Pacific Grove 2015</v>
      </c>
      <c r="E1500" s="103">
        <v>28</v>
      </c>
      <c r="F1500" s="101">
        <v>0</v>
      </c>
      <c r="G1500" s="103">
        <v>0</v>
      </c>
      <c r="H1500" s="103">
        <v>0</v>
      </c>
      <c r="I1500" s="102"/>
      <c r="J1500" s="103">
        <v>18</v>
      </c>
      <c r="K1500" s="101">
        <v>0</v>
      </c>
      <c r="L1500" s="103">
        <v>0</v>
      </c>
      <c r="M1500" s="103">
        <v>0</v>
      </c>
      <c r="N1500" s="102"/>
      <c r="O1500" s="103">
        <v>21</v>
      </c>
      <c r="P1500" s="103">
        <v>0</v>
      </c>
      <c r="Q1500" s="102"/>
      <c r="R1500" s="103">
        <v>48</v>
      </c>
      <c r="S1500" s="103">
        <v>0</v>
      </c>
      <c r="T1500" s="102">
        <v>0</v>
      </c>
      <c r="U1500" s="103">
        <v>115</v>
      </c>
      <c r="V1500" s="103">
        <v>0</v>
      </c>
    </row>
    <row r="1501" spans="1:22" x14ac:dyDescent="0.25">
      <c r="A1501" s="104" t="s">
        <v>1012</v>
      </c>
      <c r="B1501" s="20" t="str">
        <f>VLOOKUP(A1501,'Planning Periods'!$E$2:$N$540,10,FALSE)</f>
        <v>12/31/2015 - 12/31/2023</v>
      </c>
      <c r="C1501" s="103">
        <v>2016</v>
      </c>
      <c r="D1501" s="103" t="str">
        <f t="shared" si="22"/>
        <v>Pacific Grove 2016</v>
      </c>
      <c r="E1501" s="103">
        <v>28</v>
      </c>
      <c r="F1501" s="101">
        <v>0</v>
      </c>
      <c r="G1501" s="103">
        <v>0</v>
      </c>
      <c r="H1501" s="103">
        <v>0</v>
      </c>
      <c r="I1501" s="102"/>
      <c r="J1501" s="103">
        <v>18</v>
      </c>
      <c r="K1501" s="101">
        <v>0</v>
      </c>
      <c r="L1501" s="103">
        <v>0</v>
      </c>
      <c r="M1501" s="103">
        <v>0</v>
      </c>
      <c r="N1501" s="102"/>
      <c r="O1501" s="103">
        <v>21</v>
      </c>
      <c r="P1501" s="103">
        <v>0</v>
      </c>
      <c r="Q1501" s="102"/>
      <c r="R1501" s="103">
        <v>48</v>
      </c>
      <c r="S1501" s="103">
        <v>4</v>
      </c>
      <c r="T1501" s="102">
        <v>0</v>
      </c>
      <c r="U1501" s="103">
        <v>115</v>
      </c>
      <c r="V1501" s="103">
        <v>4</v>
      </c>
    </row>
    <row r="1502" spans="1:22" x14ac:dyDescent="0.25">
      <c r="A1502" s="104" t="s">
        <v>1012</v>
      </c>
      <c r="B1502" s="20" t="str">
        <f>VLOOKUP(A1502,'Planning Periods'!$E$2:$N$540,10,FALSE)</f>
        <v>12/31/2015 - 12/31/2023</v>
      </c>
      <c r="C1502" s="103">
        <v>2017</v>
      </c>
      <c r="D1502" s="103" t="str">
        <f t="shared" si="22"/>
        <v>Pacific Grove 2017</v>
      </c>
      <c r="E1502" s="103">
        <v>28</v>
      </c>
      <c r="F1502" s="101">
        <v>0</v>
      </c>
      <c r="G1502" s="103">
        <v>0</v>
      </c>
      <c r="H1502" s="103">
        <v>0</v>
      </c>
      <c r="I1502" s="102"/>
      <c r="J1502" s="103">
        <v>18</v>
      </c>
      <c r="K1502" s="101">
        <v>0</v>
      </c>
      <c r="L1502" s="103">
        <v>0</v>
      </c>
      <c r="M1502" s="103">
        <v>0</v>
      </c>
      <c r="N1502" s="102"/>
      <c r="O1502" s="103">
        <v>21</v>
      </c>
      <c r="P1502" s="103">
        <v>0</v>
      </c>
      <c r="Q1502" s="102"/>
      <c r="R1502" s="103">
        <v>48</v>
      </c>
      <c r="S1502" s="103">
        <v>1</v>
      </c>
      <c r="T1502" s="102">
        <v>0</v>
      </c>
      <c r="U1502" s="103">
        <v>115</v>
      </c>
      <c r="V1502" s="103">
        <v>1</v>
      </c>
    </row>
    <row r="1503" spans="1:22" x14ac:dyDescent="0.25">
      <c r="A1503" s="104" t="s">
        <v>856</v>
      </c>
      <c r="B1503" s="20" t="str">
        <f>VLOOKUP(A1503,'Planning Periods'!$E$2:$N$540,10,FALSE)</f>
        <v>01/31/2015 - 01/31/2023</v>
      </c>
      <c r="C1503" s="103">
        <v>2014</v>
      </c>
      <c r="D1503" s="103" t="str">
        <f t="shared" si="22"/>
        <v>Pacifica 2014</v>
      </c>
      <c r="E1503" s="103" t="s">
        <v>1539</v>
      </c>
      <c r="F1503" s="101" t="s">
        <v>1539</v>
      </c>
      <c r="G1503" s="103" t="s">
        <v>1539</v>
      </c>
      <c r="H1503" s="103" t="s">
        <v>1539</v>
      </c>
      <c r="I1503" s="102"/>
      <c r="J1503" s="103" t="s">
        <v>1539</v>
      </c>
      <c r="K1503" s="101" t="s">
        <v>1539</v>
      </c>
      <c r="L1503" s="103" t="s">
        <v>1539</v>
      </c>
      <c r="M1503" s="103" t="s">
        <v>1539</v>
      </c>
      <c r="N1503" s="102"/>
      <c r="O1503" s="103" t="s">
        <v>1539</v>
      </c>
      <c r="P1503" s="103" t="s">
        <v>1539</v>
      </c>
      <c r="Q1503" s="102"/>
      <c r="R1503" s="103" t="s">
        <v>1539</v>
      </c>
      <c r="S1503" s="103" t="s">
        <v>1539</v>
      </c>
      <c r="T1503" s="102" t="s">
        <v>1539</v>
      </c>
      <c r="U1503" s="103" t="s">
        <v>1539</v>
      </c>
      <c r="V1503" s="103" t="s">
        <v>1539</v>
      </c>
    </row>
    <row r="1504" spans="1:22" x14ac:dyDescent="0.25">
      <c r="A1504" s="104" t="s">
        <v>856</v>
      </c>
      <c r="B1504" s="20" t="str">
        <f>VLOOKUP(A1504,'Planning Periods'!$E$2:$N$540,10,FALSE)</f>
        <v>01/31/2015 - 01/31/2023</v>
      </c>
      <c r="C1504" s="103">
        <v>2015</v>
      </c>
      <c r="D1504" s="103" t="str">
        <f t="shared" si="22"/>
        <v>Pacifica 2015</v>
      </c>
      <c r="E1504" s="103">
        <v>121</v>
      </c>
      <c r="F1504" s="101">
        <v>0</v>
      </c>
      <c r="G1504" s="103">
        <v>0</v>
      </c>
      <c r="H1504" s="103">
        <v>0</v>
      </c>
      <c r="I1504" s="102"/>
      <c r="J1504" s="103">
        <v>68</v>
      </c>
      <c r="K1504" s="101">
        <v>0</v>
      </c>
      <c r="L1504" s="103">
        <v>0</v>
      </c>
      <c r="M1504" s="103">
        <v>0</v>
      </c>
      <c r="N1504" s="102"/>
      <c r="O1504" s="103">
        <v>70</v>
      </c>
      <c r="P1504" s="103">
        <v>1</v>
      </c>
      <c r="Q1504" s="102"/>
      <c r="R1504" s="103">
        <v>154</v>
      </c>
      <c r="S1504" s="103">
        <v>7</v>
      </c>
      <c r="T1504" s="102">
        <v>0</v>
      </c>
      <c r="U1504" s="103">
        <v>413</v>
      </c>
      <c r="V1504" s="103">
        <v>8</v>
      </c>
    </row>
    <row r="1505" spans="1:22" x14ac:dyDescent="0.25">
      <c r="A1505" s="104" t="s">
        <v>856</v>
      </c>
      <c r="B1505" s="20" t="str">
        <f>VLOOKUP(A1505,'Planning Periods'!$E$2:$N$540,10,FALSE)</f>
        <v>01/31/2015 - 01/31/2023</v>
      </c>
      <c r="C1505" s="103">
        <v>2016</v>
      </c>
      <c r="D1505" s="103" t="str">
        <f t="shared" si="22"/>
        <v>Pacifica 2016</v>
      </c>
      <c r="E1505" s="103">
        <v>121</v>
      </c>
      <c r="F1505" s="101">
        <v>0</v>
      </c>
      <c r="G1505" s="103">
        <v>0</v>
      </c>
      <c r="H1505" s="103">
        <v>0</v>
      </c>
      <c r="I1505" s="102"/>
      <c r="J1505" s="103">
        <v>68</v>
      </c>
      <c r="K1505" s="101">
        <v>0</v>
      </c>
      <c r="L1505" s="103">
        <v>0</v>
      </c>
      <c r="M1505" s="103">
        <v>0</v>
      </c>
      <c r="N1505" s="102"/>
      <c r="O1505" s="103">
        <v>70</v>
      </c>
      <c r="P1505" s="103">
        <v>1</v>
      </c>
      <c r="Q1505" s="102"/>
      <c r="R1505" s="103">
        <v>154</v>
      </c>
      <c r="S1505" s="103">
        <v>12</v>
      </c>
      <c r="T1505" s="102">
        <v>0</v>
      </c>
      <c r="U1505" s="103">
        <v>413</v>
      </c>
      <c r="V1505" s="103">
        <v>13</v>
      </c>
    </row>
    <row r="1506" spans="1:22" x14ac:dyDescent="0.25">
      <c r="A1506" s="104" t="s">
        <v>856</v>
      </c>
      <c r="B1506" s="20" t="str">
        <f>VLOOKUP(A1506,'Planning Periods'!$E$2:$N$540,10,FALSE)</f>
        <v>01/31/2015 - 01/31/2023</v>
      </c>
      <c r="C1506" s="103">
        <v>2017</v>
      </c>
      <c r="D1506" s="103" t="str">
        <f t="shared" si="22"/>
        <v>Pacifica 2017</v>
      </c>
      <c r="E1506" s="103">
        <v>121</v>
      </c>
      <c r="F1506" s="101">
        <v>0</v>
      </c>
      <c r="G1506" s="103">
        <v>0</v>
      </c>
      <c r="H1506" s="103">
        <v>0</v>
      </c>
      <c r="I1506" s="102"/>
      <c r="J1506" s="103">
        <v>68</v>
      </c>
      <c r="K1506" s="101">
        <v>0</v>
      </c>
      <c r="L1506" s="103">
        <v>0</v>
      </c>
      <c r="M1506" s="103">
        <v>0</v>
      </c>
      <c r="N1506" s="102"/>
      <c r="O1506" s="103">
        <v>70</v>
      </c>
      <c r="P1506" s="103">
        <v>4</v>
      </c>
      <c r="Q1506" s="102"/>
      <c r="R1506" s="103">
        <v>154</v>
      </c>
      <c r="S1506" s="103">
        <v>5</v>
      </c>
      <c r="T1506" s="102">
        <v>0</v>
      </c>
      <c r="U1506" s="103">
        <v>413</v>
      </c>
      <c r="V1506" s="103">
        <v>9</v>
      </c>
    </row>
    <row r="1507" spans="1:22" x14ac:dyDescent="0.25">
      <c r="A1507" s="104" t="s">
        <v>939</v>
      </c>
      <c r="B1507" s="20"/>
      <c r="C1507" s="103">
        <v>2013</v>
      </c>
      <c r="D1507" s="103" t="str">
        <f t="shared" si="22"/>
        <v>Palm Desert 2013</v>
      </c>
      <c r="E1507" s="103" t="s">
        <v>1539</v>
      </c>
      <c r="F1507" s="101" t="s">
        <v>1539</v>
      </c>
      <c r="G1507" s="103" t="s">
        <v>1539</v>
      </c>
      <c r="H1507" s="103" t="s">
        <v>1539</v>
      </c>
      <c r="I1507" s="102"/>
      <c r="J1507" s="103" t="s">
        <v>1539</v>
      </c>
      <c r="K1507" s="101" t="s">
        <v>1539</v>
      </c>
      <c r="L1507" s="103" t="s">
        <v>1539</v>
      </c>
      <c r="M1507" s="103" t="s">
        <v>1539</v>
      </c>
      <c r="N1507" s="102"/>
      <c r="O1507" s="103" t="s">
        <v>1539</v>
      </c>
      <c r="P1507" s="103" t="s">
        <v>1539</v>
      </c>
      <c r="Q1507" s="102"/>
      <c r="R1507" s="103" t="s">
        <v>1539</v>
      </c>
      <c r="S1507" s="103" t="s">
        <v>1539</v>
      </c>
      <c r="T1507" s="102" t="s">
        <v>1539</v>
      </c>
      <c r="U1507" s="103" t="s">
        <v>1539</v>
      </c>
      <c r="V1507" s="103" t="s">
        <v>1539</v>
      </c>
    </row>
    <row r="1508" spans="1:22" x14ac:dyDescent="0.25">
      <c r="A1508" s="104" t="s">
        <v>939</v>
      </c>
      <c r="B1508" s="20" t="str">
        <f>VLOOKUP(A1508,'Planning Periods'!$E$2:$N$540,10,FALSE)</f>
        <v>10/15/2013 - 10/15/2021</v>
      </c>
      <c r="C1508" s="103">
        <v>2014</v>
      </c>
      <c r="D1508" s="103" t="str">
        <f t="shared" si="22"/>
        <v>Palm Desert 2014</v>
      </c>
      <c r="E1508" s="103">
        <v>1105</v>
      </c>
      <c r="F1508" s="101">
        <v>0</v>
      </c>
      <c r="G1508" s="103">
        <v>0</v>
      </c>
      <c r="H1508" s="103">
        <v>0</v>
      </c>
      <c r="I1508" s="102"/>
      <c r="J1508" s="103">
        <v>759</v>
      </c>
      <c r="K1508" s="101">
        <v>0</v>
      </c>
      <c r="L1508" s="103">
        <v>0</v>
      </c>
      <c r="M1508" s="103">
        <v>0</v>
      </c>
      <c r="N1508" s="102"/>
      <c r="O1508" s="103">
        <v>847</v>
      </c>
      <c r="P1508" s="103">
        <v>0</v>
      </c>
      <c r="Q1508" s="102"/>
      <c r="R1508" s="103">
        <v>1875</v>
      </c>
      <c r="S1508" s="103">
        <v>220</v>
      </c>
      <c r="T1508" s="102">
        <v>0</v>
      </c>
      <c r="U1508" s="103">
        <v>4586</v>
      </c>
      <c r="V1508" s="103">
        <v>220</v>
      </c>
    </row>
    <row r="1509" spans="1:22" x14ac:dyDescent="0.25">
      <c r="A1509" s="104" t="s">
        <v>939</v>
      </c>
      <c r="B1509" s="20" t="str">
        <f>VLOOKUP(A1509,'Planning Periods'!$E$2:$N$540,10,FALSE)</f>
        <v>10/15/2013 - 10/15/2021</v>
      </c>
      <c r="C1509" s="103">
        <v>2015</v>
      </c>
      <c r="D1509" s="103" t="str">
        <f t="shared" si="22"/>
        <v>Palm Desert 2015</v>
      </c>
      <c r="E1509" s="103">
        <v>1105</v>
      </c>
      <c r="F1509" s="101">
        <v>38</v>
      </c>
      <c r="G1509" s="103">
        <v>38</v>
      </c>
      <c r="H1509" s="103">
        <v>0</v>
      </c>
      <c r="I1509" s="102"/>
      <c r="J1509" s="103">
        <v>759</v>
      </c>
      <c r="K1509" s="101">
        <v>36</v>
      </c>
      <c r="L1509" s="103">
        <v>36</v>
      </c>
      <c r="M1509" s="103">
        <v>0</v>
      </c>
      <c r="N1509" s="102"/>
      <c r="O1509" s="103">
        <v>847</v>
      </c>
      <c r="P1509" s="103">
        <v>0</v>
      </c>
      <c r="Q1509" s="102"/>
      <c r="R1509" s="103">
        <v>1875</v>
      </c>
      <c r="S1509" s="103">
        <v>0</v>
      </c>
      <c r="T1509" s="102">
        <v>0</v>
      </c>
      <c r="U1509" s="103">
        <v>4586</v>
      </c>
      <c r="V1509" s="103">
        <v>74</v>
      </c>
    </row>
    <row r="1510" spans="1:22" x14ac:dyDescent="0.25">
      <c r="A1510" s="104" t="s">
        <v>939</v>
      </c>
      <c r="B1510" s="20" t="str">
        <f>VLOOKUP(A1510,'Planning Periods'!$E$2:$N$540,10,FALSE)</f>
        <v>10/15/2013 - 10/15/2021</v>
      </c>
      <c r="C1510" s="103">
        <v>2016</v>
      </c>
      <c r="D1510" s="103" t="str">
        <f t="shared" si="22"/>
        <v>Palm Desert 2016</v>
      </c>
      <c r="E1510" s="103">
        <v>1105</v>
      </c>
      <c r="F1510" s="101">
        <v>0</v>
      </c>
      <c r="G1510" s="103">
        <v>0</v>
      </c>
      <c r="H1510" s="103">
        <v>0</v>
      </c>
      <c r="I1510" s="102"/>
      <c r="J1510" s="103">
        <v>759</v>
      </c>
      <c r="K1510" s="101">
        <v>0</v>
      </c>
      <c r="L1510" s="103">
        <v>0</v>
      </c>
      <c r="M1510" s="103">
        <v>0</v>
      </c>
      <c r="N1510" s="102"/>
      <c r="O1510" s="103">
        <v>847</v>
      </c>
      <c r="P1510" s="103">
        <v>0</v>
      </c>
      <c r="Q1510" s="102"/>
      <c r="R1510" s="103">
        <v>1875</v>
      </c>
      <c r="S1510" s="103">
        <v>80</v>
      </c>
      <c r="T1510" s="102">
        <v>0</v>
      </c>
      <c r="U1510" s="103">
        <v>4586</v>
      </c>
      <c r="V1510" s="103">
        <v>80</v>
      </c>
    </row>
    <row r="1511" spans="1:22" x14ac:dyDescent="0.25">
      <c r="A1511" s="104" t="s">
        <v>939</v>
      </c>
      <c r="B1511" s="20" t="str">
        <f>VLOOKUP(A1511,'Planning Periods'!$E$2:$N$540,10,FALSE)</f>
        <v>10/15/2013 - 10/15/2021</v>
      </c>
      <c r="C1511" s="103">
        <v>2017</v>
      </c>
      <c r="D1511" s="103" t="str">
        <f t="shared" si="22"/>
        <v>Palm Desert 2017</v>
      </c>
      <c r="E1511" s="103">
        <v>1105</v>
      </c>
      <c r="F1511" s="101">
        <v>0</v>
      </c>
      <c r="G1511" s="103">
        <v>0</v>
      </c>
      <c r="H1511" s="103">
        <v>0</v>
      </c>
      <c r="I1511" s="102"/>
      <c r="J1511" s="103">
        <v>759</v>
      </c>
      <c r="K1511" s="101">
        <v>0</v>
      </c>
      <c r="L1511" s="103">
        <v>0</v>
      </c>
      <c r="M1511" s="103">
        <v>0</v>
      </c>
      <c r="N1511" s="102"/>
      <c r="O1511" s="103">
        <v>847</v>
      </c>
      <c r="P1511" s="103">
        <v>0</v>
      </c>
      <c r="Q1511" s="102"/>
      <c r="R1511" s="103">
        <v>1875</v>
      </c>
      <c r="S1511" s="103">
        <v>95</v>
      </c>
      <c r="T1511" s="102">
        <v>0</v>
      </c>
      <c r="U1511" s="103">
        <v>4586</v>
      </c>
      <c r="V1511" s="103">
        <v>95</v>
      </c>
    </row>
    <row r="1512" spans="1:22" x14ac:dyDescent="0.25">
      <c r="A1512" s="104" t="s">
        <v>938</v>
      </c>
      <c r="B1512" s="20"/>
      <c r="C1512" s="103">
        <v>2013</v>
      </c>
      <c r="D1512" s="103" t="str">
        <f t="shared" si="22"/>
        <v>Palm Springs 2013</v>
      </c>
      <c r="E1512" s="103" t="s">
        <v>1539</v>
      </c>
      <c r="F1512" s="101" t="s">
        <v>1539</v>
      </c>
      <c r="G1512" s="103" t="s">
        <v>1539</v>
      </c>
      <c r="H1512" s="103" t="s">
        <v>1539</v>
      </c>
      <c r="I1512" s="102"/>
      <c r="J1512" s="103" t="s">
        <v>1539</v>
      </c>
      <c r="K1512" s="101" t="s">
        <v>1539</v>
      </c>
      <c r="L1512" s="103" t="s">
        <v>1539</v>
      </c>
      <c r="M1512" s="103" t="s">
        <v>1539</v>
      </c>
      <c r="N1512" s="102"/>
      <c r="O1512" s="103" t="s">
        <v>1539</v>
      </c>
      <c r="P1512" s="103" t="s">
        <v>1539</v>
      </c>
      <c r="Q1512" s="102"/>
      <c r="R1512" s="103" t="s">
        <v>1539</v>
      </c>
      <c r="S1512" s="103" t="s">
        <v>1539</v>
      </c>
      <c r="T1512" s="102" t="s">
        <v>1539</v>
      </c>
      <c r="U1512" s="103" t="s">
        <v>1539</v>
      </c>
      <c r="V1512" s="103" t="s">
        <v>1539</v>
      </c>
    </row>
    <row r="1513" spans="1:22" x14ac:dyDescent="0.25">
      <c r="A1513" s="104" t="s">
        <v>938</v>
      </c>
      <c r="B1513" s="20" t="str">
        <f>VLOOKUP(A1513,'Planning Periods'!$E$2:$N$540,10,FALSE)</f>
        <v>10/15/2013 - 10/15/2021</v>
      </c>
      <c r="C1513" s="103">
        <v>2014</v>
      </c>
      <c r="D1513" s="103" t="str">
        <f t="shared" si="22"/>
        <v>Palm Springs 2014</v>
      </c>
      <c r="E1513" s="103">
        <v>523</v>
      </c>
      <c r="F1513" s="101">
        <v>0</v>
      </c>
      <c r="G1513" s="103">
        <v>0</v>
      </c>
      <c r="H1513" s="103">
        <v>0</v>
      </c>
      <c r="I1513" s="102"/>
      <c r="J1513" s="103">
        <v>366</v>
      </c>
      <c r="K1513" s="101">
        <v>0</v>
      </c>
      <c r="L1513" s="103">
        <v>0</v>
      </c>
      <c r="M1513" s="103">
        <v>0</v>
      </c>
      <c r="N1513" s="102"/>
      <c r="O1513" s="103">
        <v>421</v>
      </c>
      <c r="P1513" s="103">
        <v>0</v>
      </c>
      <c r="Q1513" s="102"/>
      <c r="R1513" s="103">
        <v>951</v>
      </c>
      <c r="S1513" s="103">
        <v>188</v>
      </c>
      <c r="T1513" s="102">
        <v>0</v>
      </c>
      <c r="U1513" s="103">
        <v>2261</v>
      </c>
      <c r="V1513" s="103">
        <v>188</v>
      </c>
    </row>
    <row r="1514" spans="1:22" x14ac:dyDescent="0.25">
      <c r="A1514" s="104" t="s">
        <v>938</v>
      </c>
      <c r="B1514" s="20" t="str">
        <f>VLOOKUP(A1514,'Planning Periods'!$E$2:$N$540,10,FALSE)</f>
        <v>10/15/2013 - 10/15/2021</v>
      </c>
      <c r="C1514" s="103">
        <v>2015</v>
      </c>
      <c r="D1514" s="103" t="str">
        <f t="shared" si="22"/>
        <v>Palm Springs 2015</v>
      </c>
      <c r="E1514" s="103">
        <v>523</v>
      </c>
      <c r="F1514" s="101">
        <v>0</v>
      </c>
      <c r="G1514" s="103">
        <v>0</v>
      </c>
      <c r="H1514" s="103">
        <v>0</v>
      </c>
      <c r="I1514" s="102"/>
      <c r="J1514" s="103">
        <v>366</v>
      </c>
      <c r="K1514" s="101">
        <v>0</v>
      </c>
      <c r="L1514" s="103">
        <v>0</v>
      </c>
      <c r="M1514" s="103">
        <v>0</v>
      </c>
      <c r="N1514" s="102"/>
      <c r="O1514" s="103">
        <v>421</v>
      </c>
      <c r="P1514" s="103">
        <v>0</v>
      </c>
      <c r="Q1514" s="102"/>
      <c r="R1514" s="103">
        <v>951</v>
      </c>
      <c r="S1514" s="103">
        <v>188</v>
      </c>
      <c r="T1514" s="102">
        <v>0</v>
      </c>
      <c r="U1514" s="103">
        <v>2261</v>
      </c>
      <c r="V1514" s="103">
        <v>188</v>
      </c>
    </row>
    <row r="1515" spans="1:22" x14ac:dyDescent="0.25">
      <c r="A1515" s="104" t="s">
        <v>938</v>
      </c>
      <c r="B1515" s="20" t="str">
        <f>VLOOKUP(A1515,'Planning Periods'!$E$2:$N$540,10,FALSE)</f>
        <v>10/15/2013 - 10/15/2021</v>
      </c>
      <c r="C1515" s="103">
        <v>2016</v>
      </c>
      <c r="D1515" s="103" t="str">
        <f t="shared" si="22"/>
        <v>Palm Springs 2016</v>
      </c>
      <c r="E1515" s="103">
        <v>523</v>
      </c>
      <c r="F1515" s="101">
        <v>0</v>
      </c>
      <c r="G1515" s="103">
        <v>0</v>
      </c>
      <c r="H1515" s="103">
        <v>0</v>
      </c>
      <c r="I1515" s="102"/>
      <c r="J1515" s="103">
        <v>366</v>
      </c>
      <c r="K1515" s="101">
        <v>0</v>
      </c>
      <c r="L1515" s="103">
        <v>0</v>
      </c>
      <c r="M1515" s="103">
        <v>0</v>
      </c>
      <c r="N1515" s="102"/>
      <c r="O1515" s="103">
        <v>421</v>
      </c>
      <c r="P1515" s="103">
        <v>0</v>
      </c>
      <c r="Q1515" s="102"/>
      <c r="R1515" s="103">
        <v>951</v>
      </c>
      <c r="S1515" s="103">
        <v>0</v>
      </c>
      <c r="T1515" s="102">
        <v>0</v>
      </c>
      <c r="U1515" s="103">
        <v>2261</v>
      </c>
      <c r="V1515" s="103">
        <v>0</v>
      </c>
    </row>
    <row r="1516" spans="1:22" x14ac:dyDescent="0.25">
      <c r="A1516" s="104" t="s">
        <v>938</v>
      </c>
      <c r="B1516" s="20" t="str">
        <f>VLOOKUP(A1516,'Planning Periods'!$E$2:$N$540,10,FALSE)</f>
        <v>10/15/2013 - 10/15/2021</v>
      </c>
      <c r="C1516" s="103">
        <v>2017</v>
      </c>
      <c r="D1516" s="103" t="str">
        <f t="shared" si="22"/>
        <v>Palm Springs 2017</v>
      </c>
      <c r="E1516" s="103">
        <v>523</v>
      </c>
      <c r="F1516" s="101">
        <v>0</v>
      </c>
      <c r="G1516" s="103">
        <v>0</v>
      </c>
      <c r="H1516" s="103">
        <v>0</v>
      </c>
      <c r="I1516" s="102"/>
      <c r="J1516" s="103">
        <v>366</v>
      </c>
      <c r="K1516" s="101">
        <v>0</v>
      </c>
      <c r="L1516" s="103">
        <v>0</v>
      </c>
      <c r="M1516" s="103">
        <v>0</v>
      </c>
      <c r="N1516" s="102"/>
      <c r="O1516" s="103">
        <v>421</v>
      </c>
      <c r="P1516" s="103">
        <v>0</v>
      </c>
      <c r="Q1516" s="102"/>
      <c r="R1516" s="103">
        <v>951</v>
      </c>
      <c r="S1516" s="103">
        <v>394</v>
      </c>
      <c r="T1516" s="102">
        <v>0</v>
      </c>
      <c r="U1516" s="103">
        <v>2261</v>
      </c>
      <c r="V1516" s="103">
        <v>394</v>
      </c>
    </row>
    <row r="1517" spans="1:22" x14ac:dyDescent="0.25">
      <c r="A1517" s="104" t="s">
        <v>1073</v>
      </c>
      <c r="B1517" s="20"/>
      <c r="C1517" s="103">
        <v>2013</v>
      </c>
      <c r="D1517" s="103" t="str">
        <f t="shared" si="22"/>
        <v>Palmdale 2013</v>
      </c>
      <c r="E1517" s="103" t="s">
        <v>1539</v>
      </c>
      <c r="F1517" s="101" t="s">
        <v>1539</v>
      </c>
      <c r="G1517" s="103" t="s">
        <v>1539</v>
      </c>
      <c r="H1517" s="103" t="s">
        <v>1539</v>
      </c>
      <c r="I1517" s="102"/>
      <c r="J1517" s="103" t="s">
        <v>1539</v>
      </c>
      <c r="K1517" s="101" t="s">
        <v>1539</v>
      </c>
      <c r="L1517" s="103" t="s">
        <v>1539</v>
      </c>
      <c r="M1517" s="103" t="s">
        <v>1539</v>
      </c>
      <c r="N1517" s="102"/>
      <c r="O1517" s="103" t="s">
        <v>1539</v>
      </c>
      <c r="P1517" s="103" t="s">
        <v>1539</v>
      </c>
      <c r="Q1517" s="102"/>
      <c r="R1517" s="103" t="s">
        <v>1539</v>
      </c>
      <c r="S1517" s="103" t="s">
        <v>1539</v>
      </c>
      <c r="T1517" s="102" t="s">
        <v>1539</v>
      </c>
      <c r="U1517" s="103" t="s">
        <v>1539</v>
      </c>
      <c r="V1517" s="103" t="s">
        <v>1539</v>
      </c>
    </row>
    <row r="1518" spans="1:22" x14ac:dyDescent="0.25">
      <c r="A1518" s="104" t="s">
        <v>1073</v>
      </c>
      <c r="B1518" s="20" t="str">
        <f>VLOOKUP(A1518,'Planning Periods'!$E$2:$N$540,10,FALSE)</f>
        <v>10/15/2013 - 10/15/2021</v>
      </c>
      <c r="C1518" s="103">
        <v>2014</v>
      </c>
      <c r="D1518" s="103" t="str">
        <f t="shared" si="22"/>
        <v>Palmdale 2014</v>
      </c>
      <c r="E1518" s="103">
        <v>1395</v>
      </c>
      <c r="F1518" s="101">
        <v>0</v>
      </c>
      <c r="G1518" s="103">
        <v>0</v>
      </c>
      <c r="H1518" s="103">
        <v>0</v>
      </c>
      <c r="I1518" s="102"/>
      <c r="J1518" s="103">
        <v>827</v>
      </c>
      <c r="K1518" s="101">
        <v>0</v>
      </c>
      <c r="L1518" s="103">
        <v>0</v>
      </c>
      <c r="M1518" s="103">
        <v>0</v>
      </c>
      <c r="N1518" s="102"/>
      <c r="O1518" s="103">
        <v>898</v>
      </c>
      <c r="P1518" s="103">
        <v>0</v>
      </c>
      <c r="Q1518" s="102"/>
      <c r="R1518" s="103">
        <v>2332</v>
      </c>
      <c r="S1518" s="103">
        <v>42</v>
      </c>
      <c r="T1518" s="102">
        <v>0</v>
      </c>
      <c r="U1518" s="103">
        <v>5452</v>
      </c>
      <c r="V1518" s="103">
        <v>42</v>
      </c>
    </row>
    <row r="1519" spans="1:22" x14ac:dyDescent="0.25">
      <c r="A1519" s="104" t="s">
        <v>1073</v>
      </c>
      <c r="B1519" s="20" t="str">
        <f>VLOOKUP(A1519,'Planning Periods'!$E$2:$N$540,10,FALSE)</f>
        <v>10/15/2013 - 10/15/2021</v>
      </c>
      <c r="C1519" s="103">
        <v>2015</v>
      </c>
      <c r="D1519" s="103" t="str">
        <f t="shared" si="22"/>
        <v>Palmdale 2015</v>
      </c>
      <c r="E1519" s="103">
        <v>1395</v>
      </c>
      <c r="F1519" s="101">
        <v>0</v>
      </c>
      <c r="G1519" s="103">
        <v>0</v>
      </c>
      <c r="H1519" s="103">
        <v>0</v>
      </c>
      <c r="I1519" s="102"/>
      <c r="J1519" s="103">
        <v>827</v>
      </c>
      <c r="K1519" s="101">
        <v>0</v>
      </c>
      <c r="L1519" s="103">
        <v>0</v>
      </c>
      <c r="M1519" s="103">
        <v>0</v>
      </c>
      <c r="N1519" s="102"/>
      <c r="O1519" s="103">
        <v>898</v>
      </c>
      <c r="P1519" s="103">
        <v>0</v>
      </c>
      <c r="Q1519" s="102"/>
      <c r="R1519" s="103">
        <v>2332</v>
      </c>
      <c r="S1519" s="103">
        <v>95</v>
      </c>
      <c r="T1519" s="102">
        <v>0</v>
      </c>
      <c r="U1519" s="103">
        <v>5452</v>
      </c>
      <c r="V1519" s="103">
        <v>95</v>
      </c>
    </row>
    <row r="1520" spans="1:22" x14ac:dyDescent="0.25">
      <c r="A1520" s="104" t="s">
        <v>1073</v>
      </c>
      <c r="B1520" s="20" t="str">
        <f>VLOOKUP(A1520,'Planning Periods'!$E$2:$N$540,10,FALSE)</f>
        <v>10/15/2013 - 10/15/2021</v>
      </c>
      <c r="C1520" s="103">
        <v>2016</v>
      </c>
      <c r="D1520" s="103" t="str">
        <f t="shared" si="22"/>
        <v>Palmdale 2016</v>
      </c>
      <c r="E1520" s="103" t="s">
        <v>1539</v>
      </c>
      <c r="F1520" s="101" t="s">
        <v>1539</v>
      </c>
      <c r="G1520" s="103" t="s">
        <v>1539</v>
      </c>
      <c r="H1520" s="103" t="s">
        <v>1539</v>
      </c>
      <c r="I1520" s="102"/>
      <c r="J1520" s="103" t="s">
        <v>1539</v>
      </c>
      <c r="K1520" s="101" t="s">
        <v>1539</v>
      </c>
      <c r="L1520" s="103" t="s">
        <v>1539</v>
      </c>
      <c r="M1520" s="103" t="s">
        <v>1539</v>
      </c>
      <c r="N1520" s="102"/>
      <c r="O1520" s="103" t="s">
        <v>1539</v>
      </c>
      <c r="P1520" s="103" t="s">
        <v>1539</v>
      </c>
      <c r="Q1520" s="102"/>
      <c r="R1520" s="103" t="s">
        <v>1539</v>
      </c>
      <c r="S1520" s="103" t="s">
        <v>1539</v>
      </c>
      <c r="T1520" s="102" t="s">
        <v>1539</v>
      </c>
      <c r="U1520" s="103" t="s">
        <v>1539</v>
      </c>
      <c r="V1520" s="103" t="s">
        <v>1539</v>
      </c>
    </row>
    <row r="1521" spans="1:22" x14ac:dyDescent="0.25">
      <c r="A1521" s="104" t="s">
        <v>1073</v>
      </c>
      <c r="B1521" s="20" t="str">
        <f>VLOOKUP(A1521,'Planning Periods'!$E$2:$N$540,10,FALSE)</f>
        <v>10/15/2013 - 10/15/2021</v>
      </c>
      <c r="C1521" s="103">
        <v>2017</v>
      </c>
      <c r="D1521" s="103" t="str">
        <f t="shared" si="22"/>
        <v>Palmdale 2017</v>
      </c>
      <c r="E1521" s="103">
        <v>1395</v>
      </c>
      <c r="F1521" s="101">
        <v>91</v>
      </c>
      <c r="G1521" s="103">
        <v>91</v>
      </c>
      <c r="H1521" s="103">
        <v>0</v>
      </c>
      <c r="I1521" s="102"/>
      <c r="J1521" s="103">
        <v>827</v>
      </c>
      <c r="K1521" s="101">
        <v>70</v>
      </c>
      <c r="L1521" s="103">
        <v>70</v>
      </c>
      <c r="M1521" s="103">
        <v>0</v>
      </c>
      <c r="N1521" s="102"/>
      <c r="O1521" s="103">
        <v>898</v>
      </c>
      <c r="P1521" s="103">
        <v>86</v>
      </c>
      <c r="Q1521" s="102"/>
      <c r="R1521" s="103">
        <v>2332</v>
      </c>
      <c r="S1521" s="103">
        <v>0</v>
      </c>
      <c r="T1521" s="102">
        <v>0</v>
      </c>
      <c r="U1521" s="103">
        <v>5452</v>
      </c>
      <c r="V1521" s="103">
        <v>247</v>
      </c>
    </row>
    <row r="1522" spans="1:22" x14ac:dyDescent="0.25">
      <c r="A1522" s="104" t="s">
        <v>834</v>
      </c>
      <c r="B1522" s="20" t="str">
        <f>VLOOKUP(A1522,'Planning Periods'!$E$2:$N$540,10,FALSE)</f>
        <v>01/31/2015 - 01/31/2023</v>
      </c>
      <c r="C1522" s="103">
        <v>2014</v>
      </c>
      <c r="D1522" s="103" t="str">
        <f t="shared" si="22"/>
        <v>Palo Alto 2014</v>
      </c>
      <c r="E1522" s="103" t="s">
        <v>1539</v>
      </c>
      <c r="F1522" s="101" t="s">
        <v>1539</v>
      </c>
      <c r="G1522" s="103" t="s">
        <v>1539</v>
      </c>
      <c r="H1522" s="103" t="s">
        <v>1539</v>
      </c>
      <c r="I1522" s="102"/>
      <c r="J1522" s="103" t="s">
        <v>1539</v>
      </c>
      <c r="K1522" s="101" t="s">
        <v>1539</v>
      </c>
      <c r="L1522" s="103" t="s">
        <v>1539</v>
      </c>
      <c r="M1522" s="103" t="s">
        <v>1539</v>
      </c>
      <c r="N1522" s="102"/>
      <c r="O1522" s="103" t="s">
        <v>1539</v>
      </c>
      <c r="P1522" s="103" t="s">
        <v>1539</v>
      </c>
      <c r="Q1522" s="102"/>
      <c r="R1522" s="103" t="s">
        <v>1539</v>
      </c>
      <c r="S1522" s="103" t="s">
        <v>1539</v>
      </c>
      <c r="T1522" s="102" t="s">
        <v>1539</v>
      </c>
      <c r="U1522" s="103" t="s">
        <v>1539</v>
      </c>
      <c r="V1522" s="103" t="s">
        <v>1539</v>
      </c>
    </row>
    <row r="1523" spans="1:22" x14ac:dyDescent="0.25">
      <c r="A1523" s="104" t="s">
        <v>834</v>
      </c>
      <c r="B1523" s="20" t="str">
        <f>VLOOKUP(A1523,'Planning Periods'!$E$2:$N$540,10,FALSE)</f>
        <v>01/31/2015 - 01/31/2023</v>
      </c>
      <c r="C1523" s="103">
        <v>2015</v>
      </c>
      <c r="D1523" s="103" t="str">
        <f t="shared" si="22"/>
        <v>Palo Alto 2015</v>
      </c>
      <c r="E1523" s="103">
        <v>691</v>
      </c>
      <c r="F1523" s="101">
        <v>43</v>
      </c>
      <c r="G1523" s="103">
        <v>43</v>
      </c>
      <c r="H1523" s="103">
        <v>0</v>
      </c>
      <c r="I1523" s="102"/>
      <c r="J1523" s="103">
        <v>432</v>
      </c>
      <c r="K1523" s="101">
        <v>58</v>
      </c>
      <c r="L1523" s="103">
        <v>58</v>
      </c>
      <c r="M1523" s="103">
        <v>0</v>
      </c>
      <c r="N1523" s="102"/>
      <c r="O1523" s="103">
        <v>278</v>
      </c>
      <c r="P1523" s="103">
        <v>11</v>
      </c>
      <c r="Q1523" s="102"/>
      <c r="R1523" s="103">
        <v>587</v>
      </c>
      <c r="S1523" s="103">
        <v>174</v>
      </c>
      <c r="T1523" s="102">
        <v>0</v>
      </c>
      <c r="U1523" s="103">
        <v>1988</v>
      </c>
      <c r="V1523" s="103">
        <v>286</v>
      </c>
    </row>
    <row r="1524" spans="1:22" x14ac:dyDescent="0.25">
      <c r="A1524" s="104" t="s">
        <v>834</v>
      </c>
      <c r="B1524" s="20" t="str">
        <f>VLOOKUP(A1524,'Planning Periods'!$E$2:$N$540,10,FALSE)</f>
        <v>01/31/2015 - 01/31/2023</v>
      </c>
      <c r="C1524" s="103">
        <v>2016</v>
      </c>
      <c r="D1524" s="103" t="str">
        <f t="shared" si="22"/>
        <v>Palo Alto 2016</v>
      </c>
      <c r="E1524" s="103">
        <v>691</v>
      </c>
      <c r="F1524" s="101">
        <v>0</v>
      </c>
      <c r="G1524" s="103">
        <v>0</v>
      </c>
      <c r="H1524" s="103">
        <v>0</v>
      </c>
      <c r="I1524" s="102"/>
      <c r="J1524" s="103">
        <v>432</v>
      </c>
      <c r="K1524" s="101">
        <v>0</v>
      </c>
      <c r="L1524" s="103">
        <v>0</v>
      </c>
      <c r="M1524" s="103">
        <v>0</v>
      </c>
      <c r="N1524" s="102"/>
      <c r="O1524" s="103">
        <v>278</v>
      </c>
      <c r="P1524" s="103">
        <v>3</v>
      </c>
      <c r="Q1524" s="102"/>
      <c r="R1524" s="103">
        <v>587</v>
      </c>
      <c r="S1524" s="103">
        <v>15</v>
      </c>
      <c r="T1524" s="102">
        <v>0</v>
      </c>
      <c r="U1524" s="103">
        <v>1988</v>
      </c>
      <c r="V1524" s="103">
        <v>18</v>
      </c>
    </row>
    <row r="1525" spans="1:22" x14ac:dyDescent="0.25">
      <c r="A1525" s="104" t="s">
        <v>834</v>
      </c>
      <c r="B1525" s="20" t="str">
        <f>VLOOKUP(A1525,'Planning Periods'!$E$2:$N$540,10,FALSE)</f>
        <v>01/31/2015 - 01/31/2023</v>
      </c>
      <c r="C1525" s="103">
        <v>2017</v>
      </c>
      <c r="D1525" s="103" t="str">
        <f t="shared" si="22"/>
        <v>Palo Alto 2017</v>
      </c>
      <c r="E1525" s="103">
        <v>691</v>
      </c>
      <c r="F1525" s="101">
        <v>0</v>
      </c>
      <c r="G1525" s="103">
        <v>0</v>
      </c>
      <c r="H1525" s="103">
        <v>0</v>
      </c>
      <c r="I1525" s="102"/>
      <c r="J1525" s="103">
        <v>432</v>
      </c>
      <c r="K1525" s="101">
        <v>0</v>
      </c>
      <c r="L1525" s="103">
        <v>0</v>
      </c>
      <c r="M1525" s="103">
        <v>0</v>
      </c>
      <c r="N1525" s="102"/>
      <c r="O1525" s="103">
        <v>278</v>
      </c>
      <c r="P1525" s="103">
        <v>28</v>
      </c>
      <c r="Q1525" s="102"/>
      <c r="R1525" s="103">
        <v>587</v>
      </c>
      <c r="S1525" s="103">
        <v>61</v>
      </c>
      <c r="T1525" s="102">
        <v>0</v>
      </c>
      <c r="U1525" s="103">
        <v>1988</v>
      </c>
      <c r="V1525" s="103">
        <v>89</v>
      </c>
    </row>
    <row r="1526" spans="1:22" x14ac:dyDescent="0.25">
      <c r="A1526" t="s">
        <v>1072</v>
      </c>
      <c r="B1526" s="20"/>
      <c r="C1526" s="103">
        <v>2013</v>
      </c>
      <c r="D1526" s="103" t="str">
        <f t="shared" si="22"/>
        <v>Palos Verdes Estates 2013</v>
      </c>
      <c r="E1526" s="103" t="s">
        <v>1539</v>
      </c>
      <c r="F1526" s="101" t="s">
        <v>1539</v>
      </c>
      <c r="G1526" s="103" t="s">
        <v>1539</v>
      </c>
      <c r="H1526" s="103" t="s">
        <v>1539</v>
      </c>
      <c r="I1526" s="102"/>
      <c r="J1526" s="103" t="s">
        <v>1539</v>
      </c>
      <c r="K1526" s="101" t="s">
        <v>1539</v>
      </c>
      <c r="L1526" s="103" t="s">
        <v>1539</v>
      </c>
      <c r="M1526" s="103" t="s">
        <v>1539</v>
      </c>
      <c r="N1526" s="102"/>
      <c r="O1526" s="103" t="s">
        <v>1539</v>
      </c>
      <c r="P1526" s="103" t="s">
        <v>1539</v>
      </c>
      <c r="Q1526" s="102"/>
      <c r="R1526" s="103" t="s">
        <v>1539</v>
      </c>
      <c r="S1526" s="103" t="s">
        <v>1539</v>
      </c>
      <c r="T1526" s="102" t="s">
        <v>1539</v>
      </c>
      <c r="U1526" s="103" t="s">
        <v>1539</v>
      </c>
      <c r="V1526" s="103" t="s">
        <v>1539</v>
      </c>
    </row>
    <row r="1527" spans="1:22" x14ac:dyDescent="0.25">
      <c r="A1527" t="s">
        <v>1072</v>
      </c>
      <c r="B1527" s="20" t="str">
        <f>VLOOKUP(A1527,'Planning Periods'!$E$2:$N$540,10,FALSE)</f>
        <v>10/15/2013 - 10/15/2021</v>
      </c>
      <c r="C1527" s="103">
        <v>2014</v>
      </c>
      <c r="D1527" s="103" t="str">
        <f t="shared" si="22"/>
        <v>Palos Verdes Estates 2014</v>
      </c>
      <c r="E1527" s="101" t="s">
        <v>1539</v>
      </c>
      <c r="F1527" s="101" t="s">
        <v>1539</v>
      </c>
      <c r="G1527" s="101" t="s">
        <v>1539</v>
      </c>
      <c r="H1527" s="101" t="s">
        <v>1539</v>
      </c>
      <c r="I1527" s="101">
        <v>0</v>
      </c>
      <c r="J1527" s="101" t="s">
        <v>1539</v>
      </c>
      <c r="K1527" s="101" t="s">
        <v>1539</v>
      </c>
      <c r="L1527" s="101" t="s">
        <v>1539</v>
      </c>
      <c r="M1527" s="101" t="s">
        <v>1539</v>
      </c>
      <c r="N1527" s="101">
        <v>0</v>
      </c>
      <c r="O1527" s="101" t="s">
        <v>1539</v>
      </c>
      <c r="P1527" s="101" t="s">
        <v>1539</v>
      </c>
      <c r="Q1527" s="101"/>
      <c r="R1527" s="101" t="s">
        <v>1539</v>
      </c>
      <c r="S1527" s="101" t="s">
        <v>1539</v>
      </c>
      <c r="T1527" s="101" t="s">
        <v>1539</v>
      </c>
      <c r="U1527" s="101" t="s">
        <v>1539</v>
      </c>
      <c r="V1527" s="101" t="s">
        <v>1539</v>
      </c>
    </row>
    <row r="1528" spans="1:22" x14ac:dyDescent="0.25">
      <c r="A1528" t="s">
        <v>1072</v>
      </c>
      <c r="B1528" s="20" t="str">
        <f>VLOOKUP(A1528,'Planning Periods'!$E$2:$N$540,10,FALSE)</f>
        <v>10/15/2013 - 10/15/2021</v>
      </c>
      <c r="C1528" s="103">
        <v>2015</v>
      </c>
      <c r="D1528" s="103" t="str">
        <f t="shared" si="22"/>
        <v>Palos Verdes Estates 2015</v>
      </c>
      <c r="E1528" t="s">
        <v>1539</v>
      </c>
      <c r="F1528" t="s">
        <v>1539</v>
      </c>
      <c r="G1528" t="s">
        <v>1539</v>
      </c>
      <c r="H1528" t="s">
        <v>1539</v>
      </c>
      <c r="J1528" t="s">
        <v>1539</v>
      </c>
      <c r="K1528" t="s">
        <v>1539</v>
      </c>
      <c r="L1528" t="s">
        <v>1539</v>
      </c>
      <c r="M1528" t="s">
        <v>1539</v>
      </c>
      <c r="O1528" t="s">
        <v>1539</v>
      </c>
      <c r="P1528" t="s">
        <v>1539</v>
      </c>
      <c r="R1528" t="s">
        <v>1539</v>
      </c>
      <c r="S1528" t="s">
        <v>1539</v>
      </c>
      <c r="T1528" t="s">
        <v>1539</v>
      </c>
      <c r="U1528" t="s">
        <v>1539</v>
      </c>
      <c r="V1528" t="s">
        <v>1539</v>
      </c>
    </row>
    <row r="1529" spans="1:22" x14ac:dyDescent="0.25">
      <c r="A1529" t="s">
        <v>1072</v>
      </c>
      <c r="B1529" s="20" t="str">
        <f>VLOOKUP(A1529,'Planning Periods'!$E$2:$N$540,10,FALSE)</f>
        <v>10/15/2013 - 10/15/2021</v>
      </c>
      <c r="C1529" s="103">
        <v>2016</v>
      </c>
      <c r="D1529" s="103" t="str">
        <f t="shared" si="22"/>
        <v>Palos Verdes Estates 2016</v>
      </c>
      <c r="E1529" t="s">
        <v>1539</v>
      </c>
      <c r="F1529" t="s">
        <v>1539</v>
      </c>
      <c r="G1529" t="s">
        <v>1539</v>
      </c>
      <c r="H1529" t="s">
        <v>1539</v>
      </c>
      <c r="J1529" t="s">
        <v>1539</v>
      </c>
      <c r="K1529" t="s">
        <v>1539</v>
      </c>
      <c r="L1529" t="s">
        <v>1539</v>
      </c>
      <c r="M1529" t="s">
        <v>1539</v>
      </c>
      <c r="O1529" t="s">
        <v>1539</v>
      </c>
      <c r="P1529" t="s">
        <v>1539</v>
      </c>
      <c r="R1529" t="s">
        <v>1539</v>
      </c>
      <c r="S1529" t="s">
        <v>1539</v>
      </c>
      <c r="T1529" t="s">
        <v>1539</v>
      </c>
      <c r="U1529" t="s">
        <v>1539</v>
      </c>
      <c r="V1529" t="s">
        <v>1539</v>
      </c>
    </row>
    <row r="1530" spans="1:22" x14ac:dyDescent="0.25">
      <c r="A1530" t="s">
        <v>1072</v>
      </c>
      <c r="B1530" s="20" t="str">
        <f>VLOOKUP(A1530,'Planning Periods'!$E$2:$N$540,10,FALSE)</f>
        <v>10/15/2013 - 10/15/2021</v>
      </c>
      <c r="C1530" s="103">
        <v>2017</v>
      </c>
      <c r="D1530" s="103" t="str">
        <f t="shared" si="22"/>
        <v>Palos Verdes Estates 2017</v>
      </c>
      <c r="E1530" t="s">
        <v>1539</v>
      </c>
      <c r="F1530" t="s">
        <v>1539</v>
      </c>
      <c r="G1530" t="s">
        <v>1539</v>
      </c>
      <c r="H1530" t="s">
        <v>1539</v>
      </c>
      <c r="J1530" t="s">
        <v>1539</v>
      </c>
      <c r="K1530" t="s">
        <v>1539</v>
      </c>
      <c r="L1530" t="s">
        <v>1539</v>
      </c>
      <c r="M1530" t="s">
        <v>1539</v>
      </c>
      <c r="O1530" t="s">
        <v>1539</v>
      </c>
      <c r="P1530" t="s">
        <v>1539</v>
      </c>
      <c r="R1530" t="s">
        <v>1539</v>
      </c>
      <c r="S1530" t="s">
        <v>1539</v>
      </c>
      <c r="T1530" t="s">
        <v>1539</v>
      </c>
      <c r="U1530" t="s">
        <v>1539</v>
      </c>
      <c r="V1530" t="s">
        <v>1539</v>
      </c>
    </row>
    <row r="1531" spans="1:22" x14ac:dyDescent="0.25">
      <c r="A1531" s="104" t="s">
        <v>1312</v>
      </c>
      <c r="B1531" s="20" t="str">
        <f>VLOOKUP(A1531,'Planning Periods'!$E$2:$N$540,10,FALSE)</f>
        <v>06/15/2014 - 06/15/2022</v>
      </c>
      <c r="C1531" s="103">
        <v>2014</v>
      </c>
      <c r="D1531" s="103" t="str">
        <f t="shared" si="22"/>
        <v>Paradise 2014</v>
      </c>
      <c r="E1531" s="103">
        <v>141</v>
      </c>
      <c r="F1531" s="101">
        <v>0</v>
      </c>
      <c r="G1531" s="103">
        <v>0</v>
      </c>
      <c r="H1531" s="103">
        <v>0</v>
      </c>
      <c r="I1531" s="102"/>
      <c r="J1531" s="103">
        <v>100</v>
      </c>
      <c r="K1531" s="101">
        <v>1</v>
      </c>
      <c r="L1531" s="103">
        <v>1</v>
      </c>
      <c r="M1531" s="103">
        <v>0</v>
      </c>
      <c r="N1531" s="102"/>
      <c r="O1531" s="103">
        <v>93</v>
      </c>
      <c r="P1531" s="103">
        <v>4</v>
      </c>
      <c r="Q1531" s="102"/>
      <c r="R1531" s="103">
        <v>303</v>
      </c>
      <c r="S1531" s="103">
        <v>9</v>
      </c>
      <c r="T1531" s="102">
        <v>0</v>
      </c>
      <c r="U1531" s="103">
        <v>637</v>
      </c>
      <c r="V1531" s="103">
        <v>14</v>
      </c>
    </row>
    <row r="1532" spans="1:22" x14ac:dyDescent="0.25">
      <c r="A1532" s="104" t="s">
        <v>1312</v>
      </c>
      <c r="B1532" s="20" t="str">
        <f>VLOOKUP(A1532,'Planning Periods'!$E$2:$N$540,10,FALSE)</f>
        <v>06/15/2014 - 06/15/2022</v>
      </c>
      <c r="C1532" s="103">
        <v>2015</v>
      </c>
      <c r="D1532" s="103" t="str">
        <f t="shared" si="22"/>
        <v>Paradise 2015</v>
      </c>
      <c r="E1532" s="103" t="s">
        <v>1539</v>
      </c>
      <c r="F1532" s="101" t="s">
        <v>1539</v>
      </c>
      <c r="G1532" s="103" t="s">
        <v>1539</v>
      </c>
      <c r="H1532" s="103" t="s">
        <v>1539</v>
      </c>
      <c r="I1532" s="102"/>
      <c r="J1532" s="103" t="s">
        <v>1539</v>
      </c>
      <c r="K1532" s="101" t="s">
        <v>1539</v>
      </c>
      <c r="L1532" s="103" t="s">
        <v>1539</v>
      </c>
      <c r="M1532" s="103" t="s">
        <v>1539</v>
      </c>
      <c r="N1532" s="102"/>
      <c r="O1532" s="103" t="s">
        <v>1539</v>
      </c>
      <c r="P1532" s="103" t="s">
        <v>1539</v>
      </c>
      <c r="Q1532" s="102"/>
      <c r="R1532" s="103" t="s">
        <v>1539</v>
      </c>
      <c r="S1532" s="103" t="s">
        <v>1539</v>
      </c>
      <c r="T1532" s="102" t="s">
        <v>1539</v>
      </c>
      <c r="U1532" s="103" t="s">
        <v>1539</v>
      </c>
      <c r="V1532" s="103" t="s">
        <v>1539</v>
      </c>
    </row>
    <row r="1533" spans="1:22" x14ac:dyDescent="0.25">
      <c r="A1533" s="104" t="s">
        <v>1312</v>
      </c>
      <c r="B1533" s="20" t="str">
        <f>VLOOKUP(A1533,'Planning Periods'!$E$2:$N$540,10,FALSE)</f>
        <v>06/15/2014 - 06/15/2022</v>
      </c>
      <c r="C1533" s="103">
        <v>2016</v>
      </c>
      <c r="D1533" s="103" t="str">
        <f t="shared" si="22"/>
        <v>Paradise 2016</v>
      </c>
      <c r="E1533" s="103">
        <v>141</v>
      </c>
      <c r="F1533" s="101">
        <v>0</v>
      </c>
      <c r="G1533" s="103">
        <v>0</v>
      </c>
      <c r="H1533" s="103">
        <v>0</v>
      </c>
      <c r="I1533" s="102"/>
      <c r="J1533" s="103">
        <v>100</v>
      </c>
      <c r="K1533" s="101">
        <v>7</v>
      </c>
      <c r="L1533" s="103">
        <v>7</v>
      </c>
      <c r="M1533" s="103">
        <v>0</v>
      </c>
      <c r="N1533" s="102"/>
      <c r="O1533" s="103">
        <v>93</v>
      </c>
      <c r="P1533" s="103">
        <v>3</v>
      </c>
      <c r="Q1533" s="102"/>
      <c r="R1533" s="103">
        <v>303</v>
      </c>
      <c r="S1533" s="103">
        <v>17</v>
      </c>
      <c r="T1533" s="102">
        <v>0</v>
      </c>
      <c r="U1533" s="103">
        <v>637</v>
      </c>
      <c r="V1533" s="103">
        <v>27</v>
      </c>
    </row>
    <row r="1534" spans="1:22" x14ac:dyDescent="0.25">
      <c r="A1534" s="104" t="s">
        <v>1312</v>
      </c>
      <c r="B1534" s="20" t="str">
        <f>VLOOKUP(A1534,'Planning Periods'!$E$2:$N$540,10,FALSE)</f>
        <v>06/15/2014 - 06/15/2022</v>
      </c>
      <c r="C1534" s="103">
        <v>2017</v>
      </c>
      <c r="D1534" s="103" t="str">
        <f t="shared" si="22"/>
        <v>Paradise 2017</v>
      </c>
      <c r="E1534" s="103">
        <v>141</v>
      </c>
      <c r="F1534" s="101">
        <v>0</v>
      </c>
      <c r="G1534" s="103">
        <v>0</v>
      </c>
      <c r="H1534" s="103">
        <v>0</v>
      </c>
      <c r="I1534" s="102"/>
      <c r="J1534" s="103">
        <v>100</v>
      </c>
      <c r="K1534" s="101">
        <v>2</v>
      </c>
      <c r="L1534" s="103">
        <v>2</v>
      </c>
      <c r="M1534" s="103">
        <v>0</v>
      </c>
      <c r="N1534" s="102"/>
      <c r="O1534" s="103">
        <v>93</v>
      </c>
      <c r="P1534" s="103">
        <v>1</v>
      </c>
      <c r="Q1534" s="102"/>
      <c r="R1534" s="103">
        <v>303</v>
      </c>
      <c r="S1534" s="103">
        <v>16</v>
      </c>
      <c r="T1534" s="102">
        <v>0</v>
      </c>
      <c r="U1534" s="103">
        <v>637</v>
      </c>
      <c r="V1534" s="103">
        <v>19</v>
      </c>
    </row>
    <row r="1535" spans="1:22" x14ac:dyDescent="0.25">
      <c r="A1535" s="104" t="s">
        <v>1071</v>
      </c>
      <c r="B1535" s="20"/>
      <c r="C1535" s="103">
        <v>2013</v>
      </c>
      <c r="D1535" s="103" t="str">
        <f t="shared" si="22"/>
        <v>Paramount 2013</v>
      </c>
      <c r="E1535" s="103" t="s">
        <v>1539</v>
      </c>
      <c r="F1535" s="101" t="s">
        <v>1539</v>
      </c>
      <c r="G1535" s="103" t="s">
        <v>1539</v>
      </c>
      <c r="H1535" s="103" t="s">
        <v>1539</v>
      </c>
      <c r="I1535" s="102"/>
      <c r="J1535" s="103" t="s">
        <v>1539</v>
      </c>
      <c r="K1535" s="101" t="s">
        <v>1539</v>
      </c>
      <c r="L1535" s="103" t="s">
        <v>1539</v>
      </c>
      <c r="M1535" s="103" t="s">
        <v>1539</v>
      </c>
      <c r="N1535" s="102"/>
      <c r="O1535" s="103" t="s">
        <v>1539</v>
      </c>
      <c r="P1535" s="103" t="s">
        <v>1539</v>
      </c>
      <c r="Q1535" s="102"/>
      <c r="R1535" s="103" t="s">
        <v>1539</v>
      </c>
      <c r="S1535" s="103" t="s">
        <v>1539</v>
      </c>
      <c r="T1535" s="102" t="s">
        <v>1539</v>
      </c>
      <c r="U1535" s="103" t="s">
        <v>1539</v>
      </c>
      <c r="V1535" s="103" t="s">
        <v>1539</v>
      </c>
    </row>
    <row r="1536" spans="1:22" x14ac:dyDescent="0.25">
      <c r="A1536" s="104" t="s">
        <v>1071</v>
      </c>
      <c r="B1536" s="20" t="str">
        <f>VLOOKUP(A1536,'Planning Periods'!$E$2:$N$540,10,FALSE)</f>
        <v>10/15/2013 - 10/15/2021</v>
      </c>
      <c r="C1536" s="103">
        <v>2014</v>
      </c>
      <c r="D1536" s="103" t="str">
        <f t="shared" si="22"/>
        <v>Paramount 2014</v>
      </c>
      <c r="E1536" s="103">
        <v>26</v>
      </c>
      <c r="F1536" s="101">
        <v>0</v>
      </c>
      <c r="G1536" s="103">
        <v>0</v>
      </c>
      <c r="H1536" s="103">
        <v>0</v>
      </c>
      <c r="I1536" s="102"/>
      <c r="J1536" s="103">
        <v>16</v>
      </c>
      <c r="K1536" s="101">
        <v>0</v>
      </c>
      <c r="L1536" s="103">
        <v>0</v>
      </c>
      <c r="M1536" s="103">
        <v>0</v>
      </c>
      <c r="N1536" s="102"/>
      <c r="O1536" s="103">
        <v>17</v>
      </c>
      <c r="P1536" s="103">
        <v>0</v>
      </c>
      <c r="Q1536" s="102"/>
      <c r="R1536" s="103">
        <v>46</v>
      </c>
      <c r="S1536" s="103">
        <v>5</v>
      </c>
      <c r="T1536" s="102">
        <v>0</v>
      </c>
      <c r="U1536" s="103">
        <v>105</v>
      </c>
      <c r="V1536" s="103">
        <v>5</v>
      </c>
    </row>
    <row r="1537" spans="1:22" x14ac:dyDescent="0.25">
      <c r="A1537" s="104" t="s">
        <v>1071</v>
      </c>
      <c r="B1537" s="20" t="str">
        <f>VLOOKUP(A1537,'Planning Periods'!$E$2:$N$540,10,FALSE)</f>
        <v>10/15/2013 - 10/15/2021</v>
      </c>
      <c r="C1537" s="103">
        <v>2015</v>
      </c>
      <c r="D1537" s="103" t="str">
        <f t="shared" si="22"/>
        <v>Paramount 2015</v>
      </c>
      <c r="E1537" s="103">
        <v>26</v>
      </c>
      <c r="F1537" s="101">
        <v>0</v>
      </c>
      <c r="G1537" s="103">
        <v>0</v>
      </c>
      <c r="H1537" s="103">
        <v>0</v>
      </c>
      <c r="I1537" s="102"/>
      <c r="J1537" s="103">
        <v>16</v>
      </c>
      <c r="K1537" s="101">
        <v>0</v>
      </c>
      <c r="L1537" s="103">
        <v>0</v>
      </c>
      <c r="M1537" s="103">
        <v>0</v>
      </c>
      <c r="N1537" s="102"/>
      <c r="O1537" s="103">
        <v>17</v>
      </c>
      <c r="P1537" s="103">
        <v>0</v>
      </c>
      <c r="Q1537" s="102"/>
      <c r="R1537" s="103">
        <v>46</v>
      </c>
      <c r="S1537" s="103">
        <v>4</v>
      </c>
      <c r="T1537" s="102">
        <v>0</v>
      </c>
      <c r="U1537" s="103">
        <v>105</v>
      </c>
      <c r="V1537" s="103">
        <v>4</v>
      </c>
    </row>
    <row r="1538" spans="1:22" x14ac:dyDescent="0.25">
      <c r="A1538" s="104" t="s">
        <v>1071</v>
      </c>
      <c r="B1538" s="20" t="str">
        <f>VLOOKUP(A1538,'Planning Periods'!$E$2:$N$540,10,FALSE)</f>
        <v>10/15/2013 - 10/15/2021</v>
      </c>
      <c r="C1538" s="103">
        <v>2016</v>
      </c>
      <c r="D1538" s="103" t="str">
        <f t="shared" si="22"/>
        <v>Paramount 2016</v>
      </c>
      <c r="E1538" s="103">
        <v>26</v>
      </c>
      <c r="F1538" s="101">
        <v>0</v>
      </c>
      <c r="G1538" s="103">
        <v>0</v>
      </c>
      <c r="H1538" s="103">
        <v>0</v>
      </c>
      <c r="I1538" s="102"/>
      <c r="J1538" s="103">
        <v>16</v>
      </c>
      <c r="K1538" s="101">
        <v>0</v>
      </c>
      <c r="L1538" s="103">
        <v>0</v>
      </c>
      <c r="M1538" s="103">
        <v>0</v>
      </c>
      <c r="N1538" s="102"/>
      <c r="O1538" s="103">
        <v>17</v>
      </c>
      <c r="P1538" s="103">
        <v>0</v>
      </c>
      <c r="Q1538" s="102"/>
      <c r="R1538" s="103">
        <v>46</v>
      </c>
      <c r="S1538" s="103">
        <v>1</v>
      </c>
      <c r="T1538" s="102">
        <v>0</v>
      </c>
      <c r="U1538" s="103">
        <v>105</v>
      </c>
      <c r="V1538" s="103">
        <v>1</v>
      </c>
    </row>
    <row r="1539" spans="1:22" x14ac:dyDescent="0.25">
      <c r="A1539" s="104" t="s">
        <v>1071</v>
      </c>
      <c r="B1539" s="20" t="str">
        <f>VLOOKUP(A1539,'Planning Periods'!$E$2:$N$540,10,FALSE)</f>
        <v>10/15/2013 - 10/15/2021</v>
      </c>
      <c r="C1539" s="103">
        <v>2017</v>
      </c>
      <c r="D1539" s="103" t="str">
        <f t="shared" si="22"/>
        <v>Paramount 2017</v>
      </c>
      <c r="E1539" s="103">
        <v>26</v>
      </c>
      <c r="F1539" s="101">
        <v>0</v>
      </c>
      <c r="G1539" s="103">
        <v>0</v>
      </c>
      <c r="H1539" s="103">
        <v>0</v>
      </c>
      <c r="I1539" s="102"/>
      <c r="J1539" s="103">
        <v>16</v>
      </c>
      <c r="K1539" s="101">
        <v>0</v>
      </c>
      <c r="L1539" s="103">
        <v>0</v>
      </c>
      <c r="M1539" s="103">
        <v>0</v>
      </c>
      <c r="N1539" s="102"/>
      <c r="O1539" s="103">
        <v>17</v>
      </c>
      <c r="P1539" s="103">
        <v>0</v>
      </c>
      <c r="Q1539" s="102"/>
      <c r="R1539" s="103">
        <v>46</v>
      </c>
      <c r="S1539" s="103">
        <v>1</v>
      </c>
      <c r="T1539" s="102">
        <v>0</v>
      </c>
      <c r="U1539" s="103">
        <v>105</v>
      </c>
      <c r="V1539" s="103">
        <v>1</v>
      </c>
    </row>
    <row r="1540" spans="1:22" x14ac:dyDescent="0.25">
      <c r="A1540" s="104" t="s">
        <v>1177</v>
      </c>
      <c r="B1540" s="20" t="str">
        <f>VLOOKUP(A1540,'Planning Periods'!$E$2:$N$540,10,FALSE)</f>
        <v>12/31/2015 - 12/31/2023</v>
      </c>
      <c r="C1540" s="103">
        <v>2013</v>
      </c>
      <c r="D1540" s="103" t="str">
        <f t="shared" si="22"/>
        <v>Parlier 2013</v>
      </c>
      <c r="E1540" s="103" t="s">
        <v>1539</v>
      </c>
      <c r="F1540" s="101" t="s">
        <v>1539</v>
      </c>
      <c r="G1540" s="103" t="s">
        <v>1539</v>
      </c>
      <c r="H1540" s="103" t="s">
        <v>1539</v>
      </c>
      <c r="I1540" s="102"/>
      <c r="J1540" s="103" t="s">
        <v>1539</v>
      </c>
      <c r="K1540" s="101" t="s">
        <v>1539</v>
      </c>
      <c r="L1540" s="103" t="s">
        <v>1539</v>
      </c>
      <c r="M1540" s="103" t="s">
        <v>1539</v>
      </c>
      <c r="N1540" s="102"/>
      <c r="O1540" s="103" t="s">
        <v>1539</v>
      </c>
      <c r="P1540" s="103" t="s">
        <v>1539</v>
      </c>
      <c r="Q1540" s="102"/>
      <c r="R1540" s="103" t="s">
        <v>1539</v>
      </c>
      <c r="S1540" s="103" t="s">
        <v>1539</v>
      </c>
      <c r="T1540" s="102" t="s">
        <v>1539</v>
      </c>
      <c r="U1540" s="103" t="s">
        <v>1539</v>
      </c>
      <c r="V1540" s="103" t="s">
        <v>1539</v>
      </c>
    </row>
    <row r="1541" spans="1:22" x14ac:dyDescent="0.25">
      <c r="A1541" s="104" t="s">
        <v>1177</v>
      </c>
      <c r="B1541" s="20" t="str">
        <f>VLOOKUP(A1541,'Planning Periods'!$E$2:$N$540,10,FALSE)</f>
        <v>12/31/2015 - 12/31/2023</v>
      </c>
      <c r="C1541" s="103">
        <v>2014</v>
      </c>
      <c r="D1541" s="103" t="str">
        <f t="shared" si="22"/>
        <v>Parlier 2014</v>
      </c>
      <c r="E1541" s="103" t="s">
        <v>1539</v>
      </c>
      <c r="F1541" s="101" t="s">
        <v>1539</v>
      </c>
      <c r="G1541" s="103" t="s">
        <v>1539</v>
      </c>
      <c r="H1541" s="103" t="s">
        <v>1539</v>
      </c>
      <c r="I1541" s="102"/>
      <c r="J1541" s="103" t="s">
        <v>1539</v>
      </c>
      <c r="K1541" s="101" t="s">
        <v>1539</v>
      </c>
      <c r="L1541" s="103" t="s">
        <v>1539</v>
      </c>
      <c r="M1541" s="103" t="s">
        <v>1539</v>
      </c>
      <c r="N1541" s="102"/>
      <c r="O1541" s="103" t="s">
        <v>1539</v>
      </c>
      <c r="P1541" s="103" t="s">
        <v>1539</v>
      </c>
      <c r="Q1541" s="102"/>
      <c r="R1541" s="103" t="s">
        <v>1539</v>
      </c>
      <c r="S1541" s="103" t="s">
        <v>1539</v>
      </c>
      <c r="T1541" s="102" t="s">
        <v>1539</v>
      </c>
      <c r="U1541" s="103" t="s">
        <v>1539</v>
      </c>
      <c r="V1541" s="103" t="s">
        <v>1539</v>
      </c>
    </row>
    <row r="1542" spans="1:22" x14ac:dyDescent="0.25">
      <c r="A1542" s="104" t="s">
        <v>1177</v>
      </c>
      <c r="B1542" s="20" t="str">
        <f>VLOOKUP(A1542,'Planning Periods'!$E$2:$N$540,10,FALSE)</f>
        <v>12/31/2015 - 12/31/2023</v>
      </c>
      <c r="C1542" s="103">
        <v>2015</v>
      </c>
      <c r="D1542" s="103" t="str">
        <f t="shared" si="22"/>
        <v>Parlier 2015</v>
      </c>
      <c r="E1542" s="103">
        <v>110</v>
      </c>
      <c r="F1542" s="101">
        <v>53</v>
      </c>
      <c r="G1542" s="103">
        <v>43</v>
      </c>
      <c r="H1542" s="103">
        <v>10</v>
      </c>
      <c r="I1542" s="102"/>
      <c r="J1542" s="103">
        <v>82</v>
      </c>
      <c r="K1542" s="101">
        <v>2</v>
      </c>
      <c r="L1542" s="103">
        <v>0</v>
      </c>
      <c r="M1542" s="103">
        <v>2</v>
      </c>
      <c r="N1542" s="102"/>
      <c r="O1542" s="103">
        <v>77</v>
      </c>
      <c r="P1542" s="103">
        <v>0</v>
      </c>
      <c r="Q1542" s="102"/>
      <c r="R1542" s="103">
        <v>0</v>
      </c>
      <c r="S1542" s="103">
        <v>0</v>
      </c>
      <c r="T1542" s="102">
        <v>2</v>
      </c>
      <c r="U1542" s="103">
        <v>269</v>
      </c>
      <c r="V1542" s="103">
        <v>55</v>
      </c>
    </row>
    <row r="1543" spans="1:22" x14ac:dyDescent="0.25">
      <c r="A1543" s="104" t="s">
        <v>1177</v>
      </c>
      <c r="B1543" s="20" t="str">
        <f>VLOOKUP(A1543,'Planning Periods'!$E$2:$N$540,10,FALSE)</f>
        <v>12/31/2015 - 12/31/2023</v>
      </c>
      <c r="C1543" s="103">
        <v>2016</v>
      </c>
      <c r="D1543" s="103" t="str">
        <f t="shared" si="22"/>
        <v>Parlier 2016</v>
      </c>
      <c r="E1543" s="103">
        <v>110</v>
      </c>
      <c r="F1543" s="101">
        <v>56</v>
      </c>
      <c r="G1543" s="103">
        <v>48</v>
      </c>
      <c r="H1543" s="103">
        <v>8</v>
      </c>
      <c r="I1543" s="102"/>
      <c r="J1543" s="103">
        <v>82</v>
      </c>
      <c r="K1543" s="101">
        <v>4</v>
      </c>
      <c r="L1543" s="103">
        <v>2</v>
      </c>
      <c r="M1543" s="103">
        <v>2</v>
      </c>
      <c r="N1543" s="102"/>
      <c r="O1543" s="103">
        <v>77</v>
      </c>
      <c r="P1543" s="103">
        <v>3</v>
      </c>
      <c r="Q1543" s="102"/>
      <c r="R1543" s="103">
        <v>0</v>
      </c>
      <c r="S1543" s="103">
        <v>0</v>
      </c>
      <c r="T1543" s="102">
        <v>2</v>
      </c>
      <c r="U1543" s="103">
        <v>269</v>
      </c>
      <c r="V1543" s="103">
        <v>63</v>
      </c>
    </row>
    <row r="1544" spans="1:22" x14ac:dyDescent="0.25">
      <c r="A1544" s="104" t="s">
        <v>1177</v>
      </c>
      <c r="B1544" s="20" t="str">
        <f>VLOOKUP(A1544,'Planning Periods'!$E$2:$N$540,10,FALSE)</f>
        <v>12/31/2015 - 12/31/2023</v>
      </c>
      <c r="C1544" s="103">
        <v>2017</v>
      </c>
      <c r="D1544" s="103" t="str">
        <f t="shared" si="22"/>
        <v>Parlier 2017</v>
      </c>
      <c r="E1544" s="103">
        <v>110</v>
      </c>
      <c r="F1544" s="101">
        <v>7</v>
      </c>
      <c r="G1544" s="103">
        <v>4</v>
      </c>
      <c r="H1544" s="103">
        <v>3</v>
      </c>
      <c r="I1544" s="102"/>
      <c r="J1544" s="103">
        <v>82</v>
      </c>
      <c r="K1544" s="101">
        <v>27</v>
      </c>
      <c r="L1544" s="103">
        <v>17</v>
      </c>
      <c r="M1544" s="103">
        <v>10</v>
      </c>
      <c r="N1544" s="102"/>
      <c r="O1544" s="103">
        <v>77</v>
      </c>
      <c r="P1544" s="103">
        <v>0</v>
      </c>
      <c r="Q1544" s="102"/>
      <c r="R1544" s="103">
        <v>0</v>
      </c>
      <c r="S1544" s="103">
        <v>0</v>
      </c>
      <c r="T1544" s="102">
        <v>10</v>
      </c>
      <c r="U1544" s="103">
        <v>269</v>
      </c>
      <c r="V1544" s="103">
        <v>34</v>
      </c>
    </row>
    <row r="1545" spans="1:22" x14ac:dyDescent="0.25">
      <c r="A1545" s="104" t="s">
        <v>1070</v>
      </c>
      <c r="B1545" s="20"/>
      <c r="C1545" s="103">
        <v>2013</v>
      </c>
      <c r="D1545" s="103" t="str">
        <f t="shared" si="22"/>
        <v>Pasadena 2013</v>
      </c>
      <c r="E1545" s="103" t="s">
        <v>1539</v>
      </c>
      <c r="F1545" s="101" t="s">
        <v>1539</v>
      </c>
      <c r="G1545" s="103" t="s">
        <v>1539</v>
      </c>
      <c r="H1545" s="103" t="s">
        <v>1539</v>
      </c>
      <c r="I1545" s="102"/>
      <c r="J1545" s="103" t="s">
        <v>1539</v>
      </c>
      <c r="K1545" s="101" t="s">
        <v>1539</v>
      </c>
      <c r="L1545" s="103" t="s">
        <v>1539</v>
      </c>
      <c r="M1545" s="103" t="s">
        <v>1539</v>
      </c>
      <c r="N1545" s="102"/>
      <c r="O1545" s="103" t="s">
        <v>1539</v>
      </c>
      <c r="P1545" s="103" t="s">
        <v>1539</v>
      </c>
      <c r="Q1545" s="102"/>
      <c r="R1545" s="103" t="s">
        <v>1539</v>
      </c>
      <c r="S1545" s="103" t="s">
        <v>1539</v>
      </c>
      <c r="T1545" s="102" t="s">
        <v>1539</v>
      </c>
      <c r="U1545" s="103" t="s">
        <v>1539</v>
      </c>
      <c r="V1545" s="103" t="s">
        <v>1539</v>
      </c>
    </row>
    <row r="1546" spans="1:22" x14ac:dyDescent="0.25">
      <c r="A1546" s="104" t="s">
        <v>1070</v>
      </c>
      <c r="B1546" s="20" t="str">
        <f>VLOOKUP(A1546,'Planning Periods'!$E$2:$N$540,10,FALSE)</f>
        <v>10/15/2013 - 10/15/2021</v>
      </c>
      <c r="C1546" s="103">
        <v>2014</v>
      </c>
      <c r="D1546" s="103" t="str">
        <f t="shared" si="22"/>
        <v>Pasadena 2014</v>
      </c>
      <c r="E1546" s="103">
        <v>340</v>
      </c>
      <c r="F1546" s="101">
        <v>30</v>
      </c>
      <c r="G1546" s="103">
        <v>30</v>
      </c>
      <c r="H1546" s="103">
        <v>0</v>
      </c>
      <c r="I1546" s="102"/>
      <c r="J1546" s="103">
        <v>207</v>
      </c>
      <c r="K1546" s="101">
        <v>4</v>
      </c>
      <c r="L1546" s="103">
        <v>4</v>
      </c>
      <c r="M1546" s="103">
        <v>0</v>
      </c>
      <c r="N1546" s="102"/>
      <c r="O1546" s="103">
        <v>224</v>
      </c>
      <c r="P1546" s="103">
        <v>17</v>
      </c>
      <c r="Q1546" s="102"/>
      <c r="R1546" s="103">
        <v>561</v>
      </c>
      <c r="S1546" s="103">
        <v>487</v>
      </c>
      <c r="T1546" s="102">
        <v>0</v>
      </c>
      <c r="U1546" s="103">
        <v>1332</v>
      </c>
      <c r="V1546" s="103">
        <v>538</v>
      </c>
    </row>
    <row r="1547" spans="1:22" x14ac:dyDescent="0.25">
      <c r="A1547" s="104" t="s">
        <v>1070</v>
      </c>
      <c r="B1547" s="20" t="str">
        <f>VLOOKUP(A1547,'Planning Periods'!$E$2:$N$540,10,FALSE)</f>
        <v>10/15/2013 - 10/15/2021</v>
      </c>
      <c r="C1547" s="103">
        <v>2015</v>
      </c>
      <c r="D1547" s="103" t="str">
        <f t="shared" si="22"/>
        <v>Pasadena 2015</v>
      </c>
      <c r="E1547" s="103">
        <v>340</v>
      </c>
      <c r="F1547" s="101">
        <v>104</v>
      </c>
      <c r="G1547" s="103">
        <v>104</v>
      </c>
      <c r="H1547" s="103">
        <v>0</v>
      </c>
      <c r="I1547" s="102"/>
      <c r="J1547" s="103">
        <v>207</v>
      </c>
      <c r="K1547" s="101">
        <v>0</v>
      </c>
      <c r="L1547" s="103">
        <v>0</v>
      </c>
      <c r="M1547" s="103">
        <v>0</v>
      </c>
      <c r="N1547" s="102"/>
      <c r="O1547" s="103">
        <v>224</v>
      </c>
      <c r="P1547" s="103">
        <v>10</v>
      </c>
      <c r="Q1547" s="102"/>
      <c r="R1547" s="103">
        <v>561</v>
      </c>
      <c r="S1547" s="103">
        <v>508</v>
      </c>
      <c r="T1547" s="102">
        <v>0</v>
      </c>
      <c r="U1547" s="103">
        <v>1332</v>
      </c>
      <c r="V1547" s="103">
        <v>622</v>
      </c>
    </row>
    <row r="1548" spans="1:22" x14ac:dyDescent="0.25">
      <c r="A1548" s="104" t="s">
        <v>1070</v>
      </c>
      <c r="B1548" s="20" t="str">
        <f>VLOOKUP(A1548,'Planning Periods'!$E$2:$N$540,10,FALSE)</f>
        <v>10/15/2013 - 10/15/2021</v>
      </c>
      <c r="C1548" s="103">
        <v>2016</v>
      </c>
      <c r="D1548" s="103" t="str">
        <f t="shared" si="22"/>
        <v>Pasadena 2016</v>
      </c>
      <c r="E1548" s="103">
        <v>340</v>
      </c>
      <c r="F1548" s="101">
        <v>1</v>
      </c>
      <c r="G1548" s="103">
        <v>1</v>
      </c>
      <c r="H1548" s="103">
        <v>0</v>
      </c>
      <c r="I1548" s="102"/>
      <c r="J1548" s="103">
        <v>207</v>
      </c>
      <c r="K1548" s="101">
        <v>34</v>
      </c>
      <c r="L1548" s="103">
        <v>34</v>
      </c>
      <c r="M1548" s="103">
        <v>0</v>
      </c>
      <c r="N1548" s="102"/>
      <c r="O1548" s="103">
        <v>224</v>
      </c>
      <c r="P1548" s="103">
        <v>18</v>
      </c>
      <c r="Q1548" s="102"/>
      <c r="R1548" s="103">
        <v>561</v>
      </c>
      <c r="S1548" s="103">
        <v>357</v>
      </c>
      <c r="T1548" s="102">
        <v>0</v>
      </c>
      <c r="U1548" s="103">
        <v>1332</v>
      </c>
      <c r="V1548" s="103">
        <v>410</v>
      </c>
    </row>
    <row r="1549" spans="1:22" x14ac:dyDescent="0.25">
      <c r="A1549" s="104" t="s">
        <v>1070</v>
      </c>
      <c r="B1549" s="20" t="str">
        <f>VLOOKUP(A1549,'Planning Periods'!$E$2:$N$540,10,FALSE)</f>
        <v>10/15/2013 - 10/15/2021</v>
      </c>
      <c r="C1549" s="103">
        <v>2017</v>
      </c>
      <c r="D1549" s="103" t="str">
        <f t="shared" si="22"/>
        <v>Pasadena 2017</v>
      </c>
      <c r="E1549" s="103">
        <v>340</v>
      </c>
      <c r="F1549" s="101">
        <v>9</v>
      </c>
      <c r="G1549" s="103">
        <v>9</v>
      </c>
      <c r="H1549" s="103">
        <v>0</v>
      </c>
      <c r="I1549" s="102"/>
      <c r="J1549" s="103">
        <v>207</v>
      </c>
      <c r="K1549" s="101">
        <v>0</v>
      </c>
      <c r="L1549" s="103">
        <v>0</v>
      </c>
      <c r="M1549" s="103">
        <v>0</v>
      </c>
      <c r="N1549" s="102"/>
      <c r="O1549" s="103">
        <v>224</v>
      </c>
      <c r="P1549" s="103">
        <v>0</v>
      </c>
      <c r="Q1549" s="102"/>
      <c r="R1549" s="103">
        <v>561</v>
      </c>
      <c r="S1549" s="103">
        <v>213</v>
      </c>
      <c r="T1549" s="102">
        <v>0</v>
      </c>
      <c r="U1549" s="103">
        <v>1332</v>
      </c>
      <c r="V1549" s="103">
        <v>222</v>
      </c>
    </row>
    <row r="1550" spans="1:22" x14ac:dyDescent="0.25">
      <c r="A1550" s="104" t="s">
        <v>868</v>
      </c>
      <c r="B1550" s="20" t="str">
        <f>VLOOKUP(A1550,'Planning Periods'!$E$2:$N$540,10,FALSE)</f>
        <v>06/30/2014 - 06/30/2019</v>
      </c>
      <c r="C1550" s="103">
        <v>2014</v>
      </c>
      <c r="D1550" s="103" t="str">
        <f t="shared" si="22"/>
        <v>Paso Robles 2014</v>
      </c>
      <c r="E1550" s="103">
        <v>123</v>
      </c>
      <c r="F1550" s="101">
        <v>56</v>
      </c>
      <c r="G1550" s="103">
        <v>56</v>
      </c>
      <c r="H1550" s="103">
        <v>0</v>
      </c>
      <c r="I1550" s="102"/>
      <c r="J1550" s="103">
        <v>77</v>
      </c>
      <c r="K1550" s="101">
        <v>24</v>
      </c>
      <c r="L1550" s="103">
        <v>24</v>
      </c>
      <c r="M1550" s="103">
        <v>0</v>
      </c>
      <c r="N1550" s="102"/>
      <c r="O1550" s="103">
        <v>87</v>
      </c>
      <c r="P1550" s="103">
        <v>2</v>
      </c>
      <c r="Q1550" s="102"/>
      <c r="R1550" s="103">
        <v>205</v>
      </c>
      <c r="S1550" s="103">
        <v>54</v>
      </c>
      <c r="T1550" s="102">
        <v>0</v>
      </c>
      <c r="U1550" s="103">
        <v>492</v>
      </c>
      <c r="V1550" s="103">
        <v>136</v>
      </c>
    </row>
    <row r="1551" spans="1:22" x14ac:dyDescent="0.25">
      <c r="A1551" s="104" t="s">
        <v>868</v>
      </c>
      <c r="B1551" s="20" t="str">
        <f>VLOOKUP(A1551,'Planning Periods'!$E$2:$N$540,10,FALSE)</f>
        <v>06/30/2014 - 06/30/2019</v>
      </c>
      <c r="C1551" s="103">
        <v>2015</v>
      </c>
      <c r="D1551" s="103" t="str">
        <f t="shared" si="22"/>
        <v>Paso Robles 2015</v>
      </c>
      <c r="E1551" s="103">
        <v>123</v>
      </c>
      <c r="F1551" s="101">
        <v>49</v>
      </c>
      <c r="G1551" s="103">
        <v>49</v>
      </c>
      <c r="H1551" s="103">
        <v>0</v>
      </c>
      <c r="I1551" s="102"/>
      <c r="J1551" s="103">
        <v>77</v>
      </c>
      <c r="K1551" s="101">
        <v>20</v>
      </c>
      <c r="L1551" s="103">
        <v>20</v>
      </c>
      <c r="M1551" s="103">
        <v>0</v>
      </c>
      <c r="N1551" s="102"/>
      <c r="O1551" s="103">
        <v>87</v>
      </c>
      <c r="P1551" s="103">
        <v>23</v>
      </c>
      <c r="Q1551" s="102"/>
      <c r="R1551" s="103">
        <v>205</v>
      </c>
      <c r="S1551" s="103">
        <v>61</v>
      </c>
      <c r="T1551" s="102">
        <v>0</v>
      </c>
      <c r="U1551" s="103">
        <v>492</v>
      </c>
      <c r="V1551" s="103">
        <v>153</v>
      </c>
    </row>
    <row r="1552" spans="1:22" x14ac:dyDescent="0.25">
      <c r="A1552" s="104" t="s">
        <v>868</v>
      </c>
      <c r="B1552" s="20" t="str">
        <f>VLOOKUP(A1552,'Planning Periods'!$E$2:$N$540,10,FALSE)</f>
        <v>06/30/2014 - 06/30/2019</v>
      </c>
      <c r="C1552" s="103">
        <v>2016</v>
      </c>
      <c r="D1552" s="103" t="str">
        <f t="shared" si="22"/>
        <v>Paso Robles 2016</v>
      </c>
      <c r="E1552" s="103">
        <v>123</v>
      </c>
      <c r="F1552" s="101">
        <v>0</v>
      </c>
      <c r="G1552" s="103">
        <v>0</v>
      </c>
      <c r="H1552" s="103">
        <v>0</v>
      </c>
      <c r="I1552" s="102"/>
      <c r="J1552" s="103">
        <v>77</v>
      </c>
      <c r="K1552" s="101">
        <v>0</v>
      </c>
      <c r="L1552" s="103">
        <v>0</v>
      </c>
      <c r="M1552" s="103">
        <v>0</v>
      </c>
      <c r="N1552" s="102"/>
      <c r="O1552" s="103">
        <v>87</v>
      </c>
      <c r="P1552" s="103">
        <v>21</v>
      </c>
      <c r="Q1552" s="102"/>
      <c r="R1552" s="103">
        <v>205</v>
      </c>
      <c r="S1552" s="103">
        <v>44</v>
      </c>
      <c r="T1552" s="102">
        <v>0</v>
      </c>
      <c r="U1552" s="103">
        <v>492</v>
      </c>
      <c r="V1552" s="103">
        <v>65</v>
      </c>
    </row>
    <row r="1553" spans="1:22" x14ac:dyDescent="0.25">
      <c r="A1553" s="104" t="s">
        <v>868</v>
      </c>
      <c r="B1553" s="20" t="str">
        <f>VLOOKUP(A1553,'Planning Periods'!$E$2:$N$540,10,FALSE)</f>
        <v>06/30/2014 - 06/30/2019</v>
      </c>
      <c r="C1553" s="103">
        <v>2017</v>
      </c>
      <c r="D1553" s="103" t="str">
        <f t="shared" si="22"/>
        <v>Paso Robles 2017</v>
      </c>
      <c r="E1553" s="103">
        <v>123</v>
      </c>
      <c r="F1553" s="101">
        <v>52</v>
      </c>
      <c r="G1553" s="103">
        <v>52</v>
      </c>
      <c r="H1553" s="103">
        <v>0</v>
      </c>
      <c r="I1553" s="102"/>
      <c r="J1553" s="103">
        <v>77</v>
      </c>
      <c r="K1553" s="101">
        <v>23</v>
      </c>
      <c r="L1553" s="103">
        <v>23</v>
      </c>
      <c r="M1553" s="103">
        <v>0</v>
      </c>
      <c r="N1553" s="102"/>
      <c r="O1553" s="103">
        <v>87</v>
      </c>
      <c r="P1553" s="103">
        <v>150</v>
      </c>
      <c r="Q1553" s="102"/>
      <c r="R1553" s="103">
        <v>205</v>
      </c>
      <c r="S1553" s="103">
        <v>17</v>
      </c>
      <c r="T1553" s="102">
        <v>0</v>
      </c>
      <c r="U1553" s="103">
        <v>492</v>
      </c>
      <c r="V1553" s="103">
        <v>242</v>
      </c>
    </row>
    <row r="1554" spans="1:22" x14ac:dyDescent="0.25">
      <c r="A1554" t="s">
        <v>788</v>
      </c>
      <c r="B1554" s="20" t="str">
        <f>VLOOKUP(A1554,'Planning Periods'!$E$2:$N$540,10,FALSE)</f>
        <v>12/31/2015 - 12/31/2023</v>
      </c>
      <c r="C1554" s="103">
        <v>2014</v>
      </c>
      <c r="D1554" s="103" t="str">
        <f t="shared" si="22"/>
        <v>Patterson 2014</v>
      </c>
      <c r="E1554" s="101" t="s">
        <v>1539</v>
      </c>
      <c r="F1554" s="101" t="s">
        <v>1539</v>
      </c>
      <c r="G1554" s="101" t="s">
        <v>1539</v>
      </c>
      <c r="H1554" s="101" t="s">
        <v>1539</v>
      </c>
      <c r="I1554" s="101">
        <v>0</v>
      </c>
      <c r="J1554" s="101" t="s">
        <v>1539</v>
      </c>
      <c r="K1554" s="101" t="s">
        <v>1539</v>
      </c>
      <c r="L1554" s="101" t="s">
        <v>1539</v>
      </c>
      <c r="M1554" s="101" t="s">
        <v>1539</v>
      </c>
      <c r="N1554" s="101">
        <v>0</v>
      </c>
      <c r="O1554" s="101" t="s">
        <v>1539</v>
      </c>
      <c r="P1554" s="101" t="s">
        <v>1539</v>
      </c>
      <c r="Q1554" s="101"/>
      <c r="R1554" s="101" t="s">
        <v>1539</v>
      </c>
      <c r="S1554" s="101" t="s">
        <v>1539</v>
      </c>
      <c r="T1554" s="101" t="s">
        <v>1539</v>
      </c>
      <c r="U1554" s="101" t="s">
        <v>1539</v>
      </c>
      <c r="V1554" s="101" t="s">
        <v>1539</v>
      </c>
    </row>
    <row r="1555" spans="1:22" x14ac:dyDescent="0.25">
      <c r="A1555" t="s">
        <v>788</v>
      </c>
      <c r="B1555" s="20" t="str">
        <f>VLOOKUP(A1555,'Planning Periods'!$E$2:$N$540,10,FALSE)</f>
        <v>12/31/2015 - 12/31/2023</v>
      </c>
      <c r="C1555" s="103">
        <v>2015</v>
      </c>
      <c r="D1555" s="103" t="str">
        <f t="shared" si="22"/>
        <v>Patterson 2015</v>
      </c>
      <c r="E1555" t="s">
        <v>1539</v>
      </c>
      <c r="F1555" t="s">
        <v>1539</v>
      </c>
      <c r="G1555" t="s">
        <v>1539</v>
      </c>
      <c r="H1555" t="s">
        <v>1539</v>
      </c>
      <c r="J1555" t="s">
        <v>1539</v>
      </c>
      <c r="K1555" t="s">
        <v>1539</v>
      </c>
      <c r="L1555" t="s">
        <v>1539</v>
      </c>
      <c r="M1555" t="s">
        <v>1539</v>
      </c>
      <c r="O1555" t="s">
        <v>1539</v>
      </c>
      <c r="P1555" t="s">
        <v>1539</v>
      </c>
      <c r="R1555" t="s">
        <v>1539</v>
      </c>
      <c r="S1555" t="s">
        <v>1539</v>
      </c>
      <c r="T1555" t="s">
        <v>1539</v>
      </c>
      <c r="U1555" t="s">
        <v>1539</v>
      </c>
      <c r="V1555" t="s">
        <v>1539</v>
      </c>
    </row>
    <row r="1556" spans="1:22" x14ac:dyDescent="0.25">
      <c r="A1556" t="s">
        <v>788</v>
      </c>
      <c r="B1556" s="20" t="str">
        <f>VLOOKUP(A1556,'Planning Periods'!$E$2:$N$540,10,FALSE)</f>
        <v>12/31/2015 - 12/31/2023</v>
      </c>
      <c r="C1556" s="103">
        <v>2016</v>
      </c>
      <c r="D1556" s="103" t="str">
        <f t="shared" si="22"/>
        <v>Patterson 2016</v>
      </c>
      <c r="E1556" t="s">
        <v>1539</v>
      </c>
      <c r="F1556" t="s">
        <v>1539</v>
      </c>
      <c r="G1556" t="s">
        <v>1539</v>
      </c>
      <c r="H1556" t="s">
        <v>1539</v>
      </c>
      <c r="J1556" t="s">
        <v>1539</v>
      </c>
      <c r="K1556" t="s">
        <v>1539</v>
      </c>
      <c r="L1556" t="s">
        <v>1539</v>
      </c>
      <c r="M1556" t="s">
        <v>1539</v>
      </c>
      <c r="O1556" t="s">
        <v>1539</v>
      </c>
      <c r="P1556" t="s">
        <v>1539</v>
      </c>
      <c r="R1556" t="s">
        <v>1539</v>
      </c>
      <c r="S1556" t="s">
        <v>1539</v>
      </c>
      <c r="T1556" t="s">
        <v>1539</v>
      </c>
      <c r="U1556" t="s">
        <v>1539</v>
      </c>
      <c r="V1556" t="s">
        <v>1539</v>
      </c>
    </row>
    <row r="1557" spans="1:22" x14ac:dyDescent="0.25">
      <c r="A1557" t="s">
        <v>788</v>
      </c>
      <c r="B1557" s="20" t="str">
        <f>VLOOKUP(A1557,'Planning Periods'!$E$2:$N$540,10,FALSE)</f>
        <v>12/31/2015 - 12/31/2023</v>
      </c>
      <c r="C1557" s="103">
        <v>2017</v>
      </c>
      <c r="D1557" s="103" t="str">
        <f t="shared" si="22"/>
        <v>Patterson 2017</v>
      </c>
      <c r="E1557" t="s">
        <v>1539</v>
      </c>
      <c r="F1557" t="s">
        <v>1539</v>
      </c>
      <c r="G1557" t="s">
        <v>1539</v>
      </c>
      <c r="H1557" t="s">
        <v>1539</v>
      </c>
      <c r="J1557" t="s">
        <v>1539</v>
      </c>
      <c r="K1557" t="s">
        <v>1539</v>
      </c>
      <c r="L1557" t="s">
        <v>1539</v>
      </c>
      <c r="M1557" t="s">
        <v>1539</v>
      </c>
      <c r="O1557" t="s">
        <v>1539</v>
      </c>
      <c r="P1557" t="s">
        <v>1539</v>
      </c>
      <c r="R1557" t="s">
        <v>1539</v>
      </c>
      <c r="S1557" t="s">
        <v>1539</v>
      </c>
      <c r="T1557" t="s">
        <v>1539</v>
      </c>
      <c r="U1557" t="s">
        <v>1539</v>
      </c>
      <c r="V1557" t="s">
        <v>1539</v>
      </c>
    </row>
    <row r="1558" spans="1:22" x14ac:dyDescent="0.25">
      <c r="A1558" s="104" t="s">
        <v>937</v>
      </c>
      <c r="B1558" s="20"/>
      <c r="C1558" s="103">
        <v>2013</v>
      </c>
      <c r="D1558" s="103" t="str">
        <f t="shared" si="22"/>
        <v>Perris 2013</v>
      </c>
      <c r="E1558" t="s">
        <v>1539</v>
      </c>
      <c r="F1558" t="s">
        <v>1539</v>
      </c>
      <c r="G1558" t="s">
        <v>1539</v>
      </c>
      <c r="H1558" t="s">
        <v>1539</v>
      </c>
      <c r="J1558" t="s">
        <v>1539</v>
      </c>
      <c r="K1558" t="s">
        <v>1539</v>
      </c>
      <c r="L1558" t="s">
        <v>1539</v>
      </c>
      <c r="M1558" t="s">
        <v>1539</v>
      </c>
      <c r="O1558" t="s">
        <v>1539</v>
      </c>
      <c r="P1558" t="s">
        <v>1539</v>
      </c>
      <c r="R1558" t="s">
        <v>1539</v>
      </c>
      <c r="S1558" t="s">
        <v>1539</v>
      </c>
      <c r="T1558" t="s">
        <v>1539</v>
      </c>
      <c r="U1558" t="s">
        <v>1539</v>
      </c>
      <c r="V1558" t="s">
        <v>1539</v>
      </c>
    </row>
    <row r="1559" spans="1:22" x14ac:dyDescent="0.25">
      <c r="A1559" s="104" t="s">
        <v>937</v>
      </c>
      <c r="B1559" s="20" t="str">
        <f>VLOOKUP(A1559,'Planning Periods'!$E$2:$N$540,10,FALSE)</f>
        <v>10/15/2013 - 10/15/2021</v>
      </c>
      <c r="C1559" s="103">
        <v>2014</v>
      </c>
      <c r="D1559" s="103" t="str">
        <f t="shared" si="22"/>
        <v>Perris 2014</v>
      </c>
      <c r="E1559" s="103">
        <v>1026</v>
      </c>
      <c r="F1559" s="101">
        <v>359</v>
      </c>
      <c r="G1559" s="103">
        <v>359</v>
      </c>
      <c r="H1559" s="103">
        <v>0</v>
      </c>
      <c r="I1559" s="102"/>
      <c r="J1559" s="103">
        <v>681</v>
      </c>
      <c r="K1559" s="101">
        <v>0</v>
      </c>
      <c r="L1559" s="103">
        <v>0</v>
      </c>
      <c r="M1559" s="103">
        <v>0</v>
      </c>
      <c r="N1559" s="102"/>
      <c r="O1559" s="103">
        <v>759</v>
      </c>
      <c r="P1559" s="103">
        <v>222</v>
      </c>
      <c r="Q1559" s="102"/>
      <c r="R1559" s="103">
        <v>1814</v>
      </c>
      <c r="S1559" s="103">
        <v>0</v>
      </c>
      <c r="T1559" s="102">
        <v>0</v>
      </c>
      <c r="U1559" s="103">
        <v>4280</v>
      </c>
      <c r="V1559" s="103">
        <v>581</v>
      </c>
    </row>
    <row r="1560" spans="1:22" x14ac:dyDescent="0.25">
      <c r="A1560" s="104" t="s">
        <v>937</v>
      </c>
      <c r="B1560" s="20" t="str">
        <f>VLOOKUP(A1560,'Planning Periods'!$E$2:$N$540,10,FALSE)</f>
        <v>10/15/2013 - 10/15/2021</v>
      </c>
      <c r="C1560" s="103">
        <v>2015</v>
      </c>
      <c r="D1560" s="103" t="str">
        <f t="shared" si="22"/>
        <v>Perris 2015</v>
      </c>
      <c r="E1560" s="103">
        <v>1026</v>
      </c>
      <c r="F1560" s="101">
        <v>0</v>
      </c>
      <c r="G1560" s="103">
        <v>0</v>
      </c>
      <c r="H1560" s="103">
        <v>0</v>
      </c>
      <c r="I1560" s="102"/>
      <c r="J1560" s="103">
        <v>681</v>
      </c>
      <c r="K1560" s="101">
        <v>0</v>
      </c>
      <c r="L1560" s="103">
        <v>0</v>
      </c>
      <c r="M1560" s="103">
        <v>0</v>
      </c>
      <c r="N1560" s="102"/>
      <c r="O1560" s="103">
        <v>759</v>
      </c>
      <c r="P1560" s="103">
        <v>0</v>
      </c>
      <c r="Q1560" s="102"/>
      <c r="R1560" s="103">
        <v>1814</v>
      </c>
      <c r="S1560" s="103">
        <v>222</v>
      </c>
      <c r="T1560" s="102">
        <v>0</v>
      </c>
      <c r="U1560" s="103">
        <v>4280</v>
      </c>
      <c r="V1560" s="103">
        <v>222</v>
      </c>
    </row>
    <row r="1561" spans="1:22" x14ac:dyDescent="0.25">
      <c r="A1561" s="104" t="s">
        <v>937</v>
      </c>
      <c r="B1561" s="20" t="str">
        <f>VLOOKUP(A1561,'Planning Periods'!$E$2:$N$540,10,FALSE)</f>
        <v>10/15/2013 - 10/15/2021</v>
      </c>
      <c r="C1561" s="103">
        <v>2016</v>
      </c>
      <c r="D1561" s="103" t="str">
        <f t="shared" si="22"/>
        <v>Perris 2016</v>
      </c>
      <c r="E1561" s="103">
        <v>1026</v>
      </c>
      <c r="F1561" s="101">
        <v>0</v>
      </c>
      <c r="G1561" s="103">
        <v>0</v>
      </c>
      <c r="H1561" s="103">
        <v>0</v>
      </c>
      <c r="I1561" s="102"/>
      <c r="J1561" s="103">
        <v>681</v>
      </c>
      <c r="K1561" s="101">
        <v>0</v>
      </c>
      <c r="L1561" s="103">
        <v>0</v>
      </c>
      <c r="M1561" s="103">
        <v>0</v>
      </c>
      <c r="N1561" s="102"/>
      <c r="O1561" s="103">
        <v>759</v>
      </c>
      <c r="P1561" s="103">
        <v>0</v>
      </c>
      <c r="Q1561" s="102"/>
      <c r="R1561" s="103">
        <v>1814</v>
      </c>
      <c r="S1561" s="103">
        <v>701</v>
      </c>
      <c r="T1561" s="102">
        <v>0</v>
      </c>
      <c r="U1561" s="103">
        <v>4280</v>
      </c>
      <c r="V1561" s="103">
        <v>701</v>
      </c>
    </row>
    <row r="1562" spans="1:22" x14ac:dyDescent="0.25">
      <c r="A1562" s="104" t="s">
        <v>937</v>
      </c>
      <c r="B1562" s="20" t="str">
        <f>VLOOKUP(A1562,'Planning Periods'!$E$2:$N$540,10,FALSE)</f>
        <v>10/15/2013 - 10/15/2021</v>
      </c>
      <c r="C1562" s="103">
        <v>2017</v>
      </c>
      <c r="D1562" s="103" t="str">
        <f t="shared" si="22"/>
        <v>Perris 2017</v>
      </c>
      <c r="E1562" s="103">
        <v>1026</v>
      </c>
      <c r="F1562" s="101">
        <v>0</v>
      </c>
      <c r="G1562" s="103">
        <v>0</v>
      </c>
      <c r="H1562" s="103">
        <v>0</v>
      </c>
      <c r="I1562" s="102"/>
      <c r="J1562" s="103">
        <v>681</v>
      </c>
      <c r="K1562" s="101">
        <v>0</v>
      </c>
      <c r="L1562" s="103">
        <v>0</v>
      </c>
      <c r="M1562" s="103">
        <v>0</v>
      </c>
      <c r="N1562" s="102"/>
      <c r="O1562" s="103">
        <v>759</v>
      </c>
      <c r="P1562" s="103">
        <v>0</v>
      </c>
      <c r="Q1562" s="102"/>
      <c r="R1562" s="103">
        <v>1814</v>
      </c>
      <c r="S1562" s="103">
        <v>0</v>
      </c>
      <c r="T1562" s="102">
        <v>0</v>
      </c>
      <c r="U1562" s="103">
        <v>4280</v>
      </c>
      <c r="V1562" s="103">
        <v>0</v>
      </c>
    </row>
    <row r="1563" spans="1:22" x14ac:dyDescent="0.25">
      <c r="A1563" s="104" t="s">
        <v>798</v>
      </c>
      <c r="B1563" s="20" t="str">
        <f>VLOOKUP(A1563,'Planning Periods'!$E$2:$N$540,10,FALSE)</f>
        <v>01/31/2015 - 01/31/2023</v>
      </c>
      <c r="C1563" s="103">
        <v>2014</v>
      </c>
      <c r="D1563" s="103" t="str">
        <f t="shared" si="22"/>
        <v>Petaluma 2014</v>
      </c>
      <c r="E1563" s="103" t="s">
        <v>1539</v>
      </c>
      <c r="F1563" s="101" t="s">
        <v>1539</v>
      </c>
      <c r="G1563" s="103" t="s">
        <v>1539</v>
      </c>
      <c r="H1563" s="103" t="s">
        <v>1539</v>
      </c>
      <c r="I1563" s="102"/>
      <c r="J1563" s="103" t="s">
        <v>1539</v>
      </c>
      <c r="K1563" s="101" t="s">
        <v>1539</v>
      </c>
      <c r="L1563" s="103" t="s">
        <v>1539</v>
      </c>
      <c r="M1563" s="103" t="s">
        <v>1539</v>
      </c>
      <c r="N1563" s="102"/>
      <c r="O1563" s="103" t="s">
        <v>1539</v>
      </c>
      <c r="P1563" s="103" t="s">
        <v>1539</v>
      </c>
      <c r="Q1563" s="102"/>
      <c r="R1563" s="103" t="s">
        <v>1539</v>
      </c>
      <c r="S1563" s="103" t="s">
        <v>1539</v>
      </c>
      <c r="T1563" s="102" t="s">
        <v>1539</v>
      </c>
      <c r="U1563" s="103" t="s">
        <v>1539</v>
      </c>
      <c r="V1563" s="103" t="s">
        <v>1539</v>
      </c>
    </row>
    <row r="1564" spans="1:22" x14ac:dyDescent="0.25">
      <c r="A1564" s="104" t="s">
        <v>798</v>
      </c>
      <c r="B1564" s="20" t="str">
        <f>VLOOKUP(A1564,'Planning Periods'!$E$2:$N$540,10,FALSE)</f>
        <v>01/31/2015 - 01/31/2023</v>
      </c>
      <c r="C1564" s="103">
        <v>2015</v>
      </c>
      <c r="D1564" s="103" t="str">
        <f t="shared" si="22"/>
        <v>Petaluma 2015</v>
      </c>
      <c r="E1564" s="103">
        <v>199</v>
      </c>
      <c r="F1564" s="101">
        <v>0</v>
      </c>
      <c r="G1564" s="103">
        <v>0</v>
      </c>
      <c r="H1564" s="103">
        <v>0</v>
      </c>
      <c r="I1564" s="102"/>
      <c r="J1564" s="103">
        <v>103</v>
      </c>
      <c r="K1564" s="101">
        <v>0</v>
      </c>
      <c r="L1564" s="103">
        <v>0</v>
      </c>
      <c r="M1564" s="103">
        <v>0</v>
      </c>
      <c r="N1564" s="102"/>
      <c r="O1564" s="103">
        <v>121</v>
      </c>
      <c r="P1564" s="103">
        <v>7</v>
      </c>
      <c r="Q1564" s="102"/>
      <c r="R1564" s="103">
        <v>322</v>
      </c>
      <c r="S1564" s="103">
        <v>235</v>
      </c>
      <c r="T1564" s="102">
        <v>0</v>
      </c>
      <c r="U1564" s="103">
        <v>745</v>
      </c>
      <c r="V1564" s="103">
        <v>242</v>
      </c>
    </row>
    <row r="1565" spans="1:22" x14ac:dyDescent="0.25">
      <c r="A1565" s="104" t="s">
        <v>798</v>
      </c>
      <c r="B1565" s="20" t="str">
        <f>VLOOKUP(A1565,'Planning Periods'!$E$2:$N$540,10,FALSE)</f>
        <v>01/31/2015 - 01/31/2023</v>
      </c>
      <c r="C1565" s="103">
        <v>2016</v>
      </c>
      <c r="D1565" s="103" t="str">
        <f t="shared" ref="D1565:D1632" si="23">CONCATENATE(A1565," ",C1565)</f>
        <v>Petaluma 2016</v>
      </c>
      <c r="E1565" s="103">
        <v>199</v>
      </c>
      <c r="F1565" s="101">
        <v>0</v>
      </c>
      <c r="G1565" s="103">
        <v>0</v>
      </c>
      <c r="H1565" s="103">
        <v>0</v>
      </c>
      <c r="I1565" s="102"/>
      <c r="J1565" s="103">
        <v>103</v>
      </c>
      <c r="K1565" s="101">
        <v>0</v>
      </c>
      <c r="L1565" s="103">
        <v>0</v>
      </c>
      <c r="M1565" s="103">
        <v>0</v>
      </c>
      <c r="N1565" s="102"/>
      <c r="O1565" s="103">
        <v>121</v>
      </c>
      <c r="P1565" s="103">
        <v>8</v>
      </c>
      <c r="Q1565" s="102"/>
      <c r="R1565" s="103">
        <v>322</v>
      </c>
      <c r="S1565" s="103">
        <v>206</v>
      </c>
      <c r="T1565" s="102">
        <v>0</v>
      </c>
      <c r="U1565" s="103">
        <v>745</v>
      </c>
      <c r="V1565" s="103">
        <v>214</v>
      </c>
    </row>
    <row r="1566" spans="1:22" x14ac:dyDescent="0.25">
      <c r="A1566" s="104" t="s">
        <v>798</v>
      </c>
      <c r="B1566" s="20" t="str">
        <f>VLOOKUP(A1566,'Planning Periods'!$E$2:$N$540,10,FALSE)</f>
        <v>01/31/2015 - 01/31/2023</v>
      </c>
      <c r="C1566" s="103">
        <v>2017</v>
      </c>
      <c r="D1566" s="103" t="str">
        <f t="shared" si="23"/>
        <v>Petaluma 2017</v>
      </c>
      <c r="E1566" s="103">
        <v>199</v>
      </c>
      <c r="F1566" s="101">
        <v>9</v>
      </c>
      <c r="G1566" s="103">
        <v>9</v>
      </c>
      <c r="H1566" s="103">
        <v>0</v>
      </c>
      <c r="I1566" s="102"/>
      <c r="J1566" s="103">
        <v>103</v>
      </c>
      <c r="K1566" s="101">
        <v>14</v>
      </c>
      <c r="L1566" s="103">
        <v>14</v>
      </c>
      <c r="M1566" s="103">
        <v>0</v>
      </c>
      <c r="N1566" s="102"/>
      <c r="O1566" s="103">
        <v>121</v>
      </c>
      <c r="P1566" s="103">
        <v>9</v>
      </c>
      <c r="Q1566" s="102"/>
      <c r="R1566" s="103">
        <v>322</v>
      </c>
      <c r="S1566" s="103">
        <v>150</v>
      </c>
      <c r="T1566" s="102">
        <v>0</v>
      </c>
      <c r="U1566" s="103">
        <v>745</v>
      </c>
      <c r="V1566" s="103">
        <v>182</v>
      </c>
    </row>
    <row r="1567" spans="1:22" x14ac:dyDescent="0.25">
      <c r="A1567" t="s">
        <v>1069</v>
      </c>
      <c r="B1567" s="20"/>
      <c r="C1567" s="103">
        <v>2013</v>
      </c>
      <c r="D1567" s="103" t="str">
        <f t="shared" si="23"/>
        <v>Pico Rivera 2013</v>
      </c>
      <c r="E1567" s="103" t="s">
        <v>1539</v>
      </c>
      <c r="F1567" s="101" t="s">
        <v>1539</v>
      </c>
      <c r="G1567" s="103" t="s">
        <v>1539</v>
      </c>
      <c r="H1567" s="103" t="s">
        <v>1539</v>
      </c>
      <c r="I1567" s="102"/>
      <c r="J1567" s="103" t="s">
        <v>1539</v>
      </c>
      <c r="K1567" s="101" t="s">
        <v>1539</v>
      </c>
      <c r="L1567" s="103" t="s">
        <v>1539</v>
      </c>
      <c r="M1567" s="103" t="s">
        <v>1539</v>
      </c>
      <c r="N1567" s="102"/>
      <c r="O1567" s="103" t="s">
        <v>1539</v>
      </c>
      <c r="P1567" s="103" t="s">
        <v>1539</v>
      </c>
      <c r="Q1567" s="102"/>
      <c r="R1567" s="103" t="s">
        <v>1539</v>
      </c>
      <c r="S1567" s="103" t="s">
        <v>1539</v>
      </c>
      <c r="T1567" s="102" t="s">
        <v>1539</v>
      </c>
      <c r="U1567" s="103" t="s">
        <v>1539</v>
      </c>
      <c r="V1567" s="103" t="s">
        <v>1539</v>
      </c>
    </row>
    <row r="1568" spans="1:22" x14ac:dyDescent="0.25">
      <c r="A1568" t="s">
        <v>1069</v>
      </c>
      <c r="B1568" s="20" t="str">
        <f>VLOOKUP(A1568,'Planning Periods'!$E$2:$N$540,10,FALSE)</f>
        <v>10/15/2013 - 10/15/2021</v>
      </c>
      <c r="C1568" s="103">
        <v>2014</v>
      </c>
      <c r="D1568" s="103" t="str">
        <f t="shared" si="23"/>
        <v>Pico Rivera 2014</v>
      </c>
      <c r="E1568" s="101" t="s">
        <v>1539</v>
      </c>
      <c r="F1568" s="101" t="s">
        <v>1539</v>
      </c>
      <c r="G1568" s="101" t="s">
        <v>1539</v>
      </c>
      <c r="H1568" s="101" t="s">
        <v>1539</v>
      </c>
      <c r="I1568" s="101">
        <v>0</v>
      </c>
      <c r="J1568" s="101" t="s">
        <v>1539</v>
      </c>
      <c r="K1568" s="101" t="s">
        <v>1539</v>
      </c>
      <c r="L1568" s="101" t="s">
        <v>1539</v>
      </c>
      <c r="M1568" s="101" t="s">
        <v>1539</v>
      </c>
      <c r="N1568" s="101">
        <v>0</v>
      </c>
      <c r="O1568" s="101" t="s">
        <v>1539</v>
      </c>
      <c r="P1568" s="101" t="s">
        <v>1539</v>
      </c>
      <c r="Q1568" s="101"/>
      <c r="R1568" s="101" t="s">
        <v>1539</v>
      </c>
      <c r="S1568" s="101" t="s">
        <v>1539</v>
      </c>
      <c r="T1568" s="101" t="s">
        <v>1539</v>
      </c>
      <c r="U1568" s="101" t="s">
        <v>1539</v>
      </c>
      <c r="V1568" s="101" t="s">
        <v>1539</v>
      </c>
    </row>
    <row r="1569" spans="1:22" x14ac:dyDescent="0.25">
      <c r="A1569" t="s">
        <v>1069</v>
      </c>
      <c r="B1569" s="20" t="str">
        <f>VLOOKUP(A1569,'Planning Periods'!$E$2:$N$540,10,FALSE)</f>
        <v>10/15/2013 - 10/15/2021</v>
      </c>
      <c r="C1569" s="103">
        <v>2015</v>
      </c>
      <c r="D1569" s="103" t="str">
        <f t="shared" si="23"/>
        <v>Pico Rivera 2015</v>
      </c>
      <c r="E1569" t="s">
        <v>1539</v>
      </c>
      <c r="F1569" t="s">
        <v>1539</v>
      </c>
      <c r="G1569" t="s">
        <v>1539</v>
      </c>
      <c r="H1569" t="s">
        <v>1539</v>
      </c>
      <c r="J1569" t="s">
        <v>1539</v>
      </c>
      <c r="K1569" t="s">
        <v>1539</v>
      </c>
      <c r="L1569" t="s">
        <v>1539</v>
      </c>
      <c r="M1569" t="s">
        <v>1539</v>
      </c>
      <c r="O1569" t="s">
        <v>1539</v>
      </c>
      <c r="P1569" t="s">
        <v>1539</v>
      </c>
      <c r="R1569" t="s">
        <v>1539</v>
      </c>
      <c r="S1569" t="s">
        <v>1539</v>
      </c>
      <c r="T1569" t="s">
        <v>1539</v>
      </c>
      <c r="U1569" t="s">
        <v>1539</v>
      </c>
      <c r="V1569" t="s">
        <v>1539</v>
      </c>
    </row>
    <row r="1570" spans="1:22" x14ac:dyDescent="0.25">
      <c r="A1570" t="s">
        <v>1069</v>
      </c>
      <c r="B1570" s="20" t="str">
        <f>VLOOKUP(A1570,'Planning Periods'!$E$2:$N$540,10,FALSE)</f>
        <v>10/15/2013 - 10/15/2021</v>
      </c>
      <c r="C1570" s="103">
        <v>2016</v>
      </c>
      <c r="D1570" s="103" t="str">
        <f t="shared" si="23"/>
        <v>Pico Rivera 2016</v>
      </c>
      <c r="E1570" t="s">
        <v>1539</v>
      </c>
      <c r="F1570" t="s">
        <v>1539</v>
      </c>
      <c r="G1570" t="s">
        <v>1539</v>
      </c>
      <c r="H1570" t="s">
        <v>1539</v>
      </c>
      <c r="J1570" t="s">
        <v>1539</v>
      </c>
      <c r="K1570" t="s">
        <v>1539</v>
      </c>
      <c r="L1570" t="s">
        <v>1539</v>
      </c>
      <c r="M1570" t="s">
        <v>1539</v>
      </c>
      <c r="O1570" t="s">
        <v>1539</v>
      </c>
      <c r="P1570" t="s">
        <v>1539</v>
      </c>
      <c r="R1570" t="s">
        <v>1539</v>
      </c>
      <c r="S1570" t="s">
        <v>1539</v>
      </c>
      <c r="T1570" t="s">
        <v>1539</v>
      </c>
      <c r="U1570" t="s">
        <v>1539</v>
      </c>
      <c r="V1570" t="s">
        <v>1539</v>
      </c>
    </row>
    <row r="1571" spans="1:22" x14ac:dyDescent="0.25">
      <c r="A1571" t="s">
        <v>1069</v>
      </c>
      <c r="B1571" s="20" t="str">
        <f>VLOOKUP(A1571,'Planning Periods'!$E$2:$N$540,10,FALSE)</f>
        <v>10/15/2013 - 10/15/2021</v>
      </c>
      <c r="C1571" s="103">
        <v>2017</v>
      </c>
      <c r="D1571" s="103" t="str">
        <f t="shared" si="23"/>
        <v>Pico Rivera 2017</v>
      </c>
      <c r="E1571" t="s">
        <v>1539</v>
      </c>
      <c r="F1571" t="s">
        <v>1539</v>
      </c>
      <c r="G1571" t="s">
        <v>1539</v>
      </c>
      <c r="H1571" t="s">
        <v>1539</v>
      </c>
      <c r="J1571" t="s">
        <v>1539</v>
      </c>
      <c r="K1571" t="s">
        <v>1539</v>
      </c>
      <c r="L1571" t="s">
        <v>1539</v>
      </c>
      <c r="M1571" t="s">
        <v>1539</v>
      </c>
      <c r="O1571" t="s">
        <v>1539</v>
      </c>
      <c r="P1571" t="s">
        <v>1539</v>
      </c>
      <c r="R1571" t="s">
        <v>1539</v>
      </c>
      <c r="S1571" t="s">
        <v>1539</v>
      </c>
      <c r="T1571" t="s">
        <v>1539</v>
      </c>
      <c r="U1571" t="s">
        <v>1539</v>
      </c>
      <c r="V1571" t="s">
        <v>1539</v>
      </c>
    </row>
    <row r="1572" spans="1:22" x14ac:dyDescent="0.25">
      <c r="A1572" s="104" t="s">
        <v>1229</v>
      </c>
      <c r="B1572" s="20" t="str">
        <f>VLOOKUP(A1572,'Planning Periods'!$E$2:$N$540,10,FALSE)</f>
        <v>01/31/2015 - 01/31/2023</v>
      </c>
      <c r="C1572" s="103">
        <v>2015</v>
      </c>
      <c r="D1572" s="103" t="str">
        <f t="shared" si="23"/>
        <v>Piedmont 2015</v>
      </c>
      <c r="E1572" s="103" t="s">
        <v>1539</v>
      </c>
      <c r="F1572" s="101" t="s">
        <v>1539</v>
      </c>
      <c r="G1572" s="103" t="s">
        <v>1539</v>
      </c>
      <c r="H1572" s="103" t="s">
        <v>1539</v>
      </c>
      <c r="I1572" s="102"/>
      <c r="J1572" s="103" t="s">
        <v>1539</v>
      </c>
      <c r="K1572" s="101" t="s">
        <v>1539</v>
      </c>
      <c r="L1572" s="103" t="s">
        <v>1539</v>
      </c>
      <c r="M1572" s="103" t="s">
        <v>1539</v>
      </c>
      <c r="N1572" s="102"/>
      <c r="O1572" s="103" t="s">
        <v>1539</v>
      </c>
      <c r="P1572" s="103" t="s">
        <v>1539</v>
      </c>
      <c r="Q1572" s="102"/>
      <c r="R1572" s="103" t="s">
        <v>1539</v>
      </c>
      <c r="S1572" s="103" t="s">
        <v>1539</v>
      </c>
      <c r="T1572" s="102" t="s">
        <v>1539</v>
      </c>
      <c r="U1572" s="103" t="s">
        <v>1539</v>
      </c>
      <c r="V1572" s="103" t="s">
        <v>1539</v>
      </c>
    </row>
    <row r="1573" spans="1:22" x14ac:dyDescent="0.25">
      <c r="A1573" s="104" t="s">
        <v>1229</v>
      </c>
      <c r="B1573" s="20" t="str">
        <f>VLOOKUP(A1573,'Planning Periods'!$E$2:$N$540,10,FALSE)</f>
        <v>01/31/2015 - 01/31/2023</v>
      </c>
      <c r="C1573" s="103">
        <v>2014</v>
      </c>
      <c r="D1573" s="103" t="str">
        <f t="shared" si="23"/>
        <v>Piedmont 2014</v>
      </c>
      <c r="E1573" s="103" t="s">
        <v>1539</v>
      </c>
      <c r="F1573" s="101" t="s">
        <v>1539</v>
      </c>
      <c r="G1573" s="103" t="s">
        <v>1539</v>
      </c>
      <c r="H1573" s="103" t="s">
        <v>1539</v>
      </c>
      <c r="I1573" s="102"/>
      <c r="J1573" s="103" t="s">
        <v>1539</v>
      </c>
      <c r="K1573" s="101" t="s">
        <v>1539</v>
      </c>
      <c r="L1573" s="103" t="s">
        <v>1539</v>
      </c>
      <c r="M1573" s="103" t="s">
        <v>1539</v>
      </c>
      <c r="N1573" s="102"/>
      <c r="O1573" s="103" t="s">
        <v>1539</v>
      </c>
      <c r="P1573" s="103" t="s">
        <v>1539</v>
      </c>
      <c r="Q1573" s="102"/>
      <c r="R1573" s="103" t="s">
        <v>1539</v>
      </c>
      <c r="S1573" s="103" t="s">
        <v>1539</v>
      </c>
      <c r="T1573" s="102" t="s">
        <v>1539</v>
      </c>
      <c r="U1573" s="103" t="s">
        <v>1539</v>
      </c>
      <c r="V1573" s="103" t="s">
        <v>1539</v>
      </c>
    </row>
    <row r="1574" spans="1:22" x14ac:dyDescent="0.25">
      <c r="A1574" s="104" t="s">
        <v>1229</v>
      </c>
      <c r="B1574" s="20" t="str">
        <f>VLOOKUP(A1574,'Planning Periods'!$E$2:$N$540,10,FALSE)</f>
        <v>01/31/2015 - 01/31/2023</v>
      </c>
      <c r="C1574" s="103">
        <v>2016</v>
      </c>
      <c r="D1574" s="103" t="str">
        <f t="shared" si="23"/>
        <v>Piedmont 2016</v>
      </c>
      <c r="E1574" s="103">
        <v>24</v>
      </c>
      <c r="F1574" s="101">
        <v>2</v>
      </c>
      <c r="G1574" s="103">
        <v>2</v>
      </c>
      <c r="H1574" s="103">
        <v>0</v>
      </c>
      <c r="I1574" s="102"/>
      <c r="J1574" s="103">
        <v>14</v>
      </c>
      <c r="K1574" s="101">
        <v>0</v>
      </c>
      <c r="L1574" s="103">
        <v>0</v>
      </c>
      <c r="M1574" s="103">
        <v>0</v>
      </c>
      <c r="N1574" s="102"/>
      <c r="O1574" s="103">
        <v>15</v>
      </c>
      <c r="P1574" s="103">
        <v>0</v>
      </c>
      <c r="Q1574" s="102"/>
      <c r="R1574" s="103">
        <v>7</v>
      </c>
      <c r="S1574" s="103">
        <v>3</v>
      </c>
      <c r="T1574" s="102">
        <v>0</v>
      </c>
      <c r="U1574" s="103">
        <v>60</v>
      </c>
      <c r="V1574" s="103">
        <v>5</v>
      </c>
    </row>
    <row r="1575" spans="1:22" x14ac:dyDescent="0.25">
      <c r="A1575" s="104" t="s">
        <v>1229</v>
      </c>
      <c r="B1575" s="20" t="str">
        <f>VLOOKUP(A1575,'Planning Periods'!$E$2:$N$540,10,FALSE)</f>
        <v>01/31/2015 - 01/31/2023</v>
      </c>
      <c r="C1575" s="103">
        <v>2017</v>
      </c>
      <c r="D1575" s="103" t="str">
        <f t="shared" si="23"/>
        <v>Piedmont 2017</v>
      </c>
      <c r="E1575" s="103">
        <v>24</v>
      </c>
      <c r="F1575" s="101">
        <v>1</v>
      </c>
      <c r="G1575" s="103">
        <v>1</v>
      </c>
      <c r="H1575" s="103">
        <v>0</v>
      </c>
      <c r="I1575" s="102"/>
      <c r="J1575" s="103">
        <v>14</v>
      </c>
      <c r="K1575" s="101">
        <v>2</v>
      </c>
      <c r="L1575" s="103">
        <v>0</v>
      </c>
      <c r="M1575" s="103">
        <v>2</v>
      </c>
      <c r="N1575" s="102"/>
      <c r="O1575" s="103">
        <v>15</v>
      </c>
      <c r="P1575" s="103">
        <v>3</v>
      </c>
      <c r="Q1575" s="102"/>
      <c r="R1575" s="103">
        <v>7</v>
      </c>
      <c r="S1575" s="103">
        <v>1</v>
      </c>
      <c r="T1575" s="102">
        <v>2</v>
      </c>
      <c r="U1575" s="103">
        <v>60</v>
      </c>
      <c r="V1575" s="103">
        <v>7</v>
      </c>
    </row>
    <row r="1576" spans="1:22" x14ac:dyDescent="0.25">
      <c r="A1576" s="104" t="s">
        <v>1199</v>
      </c>
      <c r="B1576" s="20" t="str">
        <f>VLOOKUP(A1576,'Planning Periods'!$E$2:$N$540,10,FALSE)</f>
        <v>01/31/2015 - 01/31/2023</v>
      </c>
      <c r="C1576" s="103">
        <v>2014</v>
      </c>
      <c r="D1576" s="103" t="str">
        <f t="shared" si="23"/>
        <v>Pinole 2014</v>
      </c>
      <c r="E1576" s="103" t="s">
        <v>1539</v>
      </c>
      <c r="F1576" s="101" t="s">
        <v>1539</v>
      </c>
      <c r="G1576" s="103" t="s">
        <v>1539</v>
      </c>
      <c r="H1576" s="103" t="s">
        <v>1539</v>
      </c>
      <c r="I1576" s="102"/>
      <c r="J1576" s="103" t="s">
        <v>1539</v>
      </c>
      <c r="K1576" s="101" t="s">
        <v>1539</v>
      </c>
      <c r="L1576" s="103" t="s">
        <v>1539</v>
      </c>
      <c r="M1576" s="103" t="s">
        <v>1539</v>
      </c>
      <c r="N1576" s="102"/>
      <c r="O1576" s="103" t="s">
        <v>1539</v>
      </c>
      <c r="P1576" s="103" t="s">
        <v>1539</v>
      </c>
      <c r="Q1576" s="102"/>
      <c r="R1576" s="103" t="s">
        <v>1539</v>
      </c>
      <c r="S1576" s="103" t="s">
        <v>1539</v>
      </c>
      <c r="T1576" s="102" t="s">
        <v>1539</v>
      </c>
      <c r="U1576" s="103" t="s">
        <v>1539</v>
      </c>
      <c r="V1576" s="103" t="s">
        <v>1539</v>
      </c>
    </row>
    <row r="1577" spans="1:22" x14ac:dyDescent="0.25">
      <c r="A1577" s="104" t="s">
        <v>1199</v>
      </c>
      <c r="B1577" s="20" t="str">
        <f>VLOOKUP(A1577,'Planning Periods'!$E$2:$N$540,10,FALSE)</f>
        <v>01/31/2015 - 01/31/2023</v>
      </c>
      <c r="C1577" s="103">
        <v>2015</v>
      </c>
      <c r="D1577" s="103" t="str">
        <f t="shared" si="23"/>
        <v>Pinole 2015</v>
      </c>
      <c r="E1577" s="103">
        <v>80</v>
      </c>
      <c r="F1577" s="101">
        <v>0</v>
      </c>
      <c r="G1577" s="103">
        <v>0</v>
      </c>
      <c r="H1577" s="103">
        <v>0</v>
      </c>
      <c r="I1577" s="102"/>
      <c r="J1577" s="103">
        <v>48</v>
      </c>
      <c r="K1577" s="101">
        <v>0</v>
      </c>
      <c r="L1577" s="103">
        <v>0</v>
      </c>
      <c r="M1577" s="103">
        <v>0</v>
      </c>
      <c r="N1577" s="102"/>
      <c r="O1577" s="103">
        <v>43</v>
      </c>
      <c r="P1577" s="103">
        <v>0</v>
      </c>
      <c r="Q1577" s="102"/>
      <c r="R1577" s="103">
        <v>126</v>
      </c>
      <c r="S1577" s="103">
        <v>0</v>
      </c>
      <c r="T1577" s="102">
        <v>0</v>
      </c>
      <c r="U1577" s="103">
        <v>297</v>
      </c>
      <c r="V1577" s="103">
        <v>0</v>
      </c>
    </row>
    <row r="1578" spans="1:22" x14ac:dyDescent="0.25">
      <c r="A1578" s="104" t="s">
        <v>1199</v>
      </c>
      <c r="B1578" s="20" t="str">
        <f>VLOOKUP(A1578,'Planning Periods'!$E$2:$N$540,10,FALSE)</f>
        <v>01/31/2015 - 01/31/2023</v>
      </c>
      <c r="C1578" s="103">
        <v>2016</v>
      </c>
      <c r="D1578" s="103" t="str">
        <f t="shared" si="23"/>
        <v>Pinole 2016</v>
      </c>
      <c r="E1578" s="103">
        <v>80</v>
      </c>
      <c r="F1578" s="101">
        <v>0</v>
      </c>
      <c r="G1578" s="103">
        <v>0</v>
      </c>
      <c r="H1578" s="103">
        <v>0</v>
      </c>
      <c r="I1578" s="102"/>
      <c r="J1578" s="103">
        <v>48</v>
      </c>
      <c r="K1578" s="101">
        <v>0</v>
      </c>
      <c r="L1578" s="103">
        <v>0</v>
      </c>
      <c r="M1578" s="103">
        <v>0</v>
      </c>
      <c r="N1578" s="102"/>
      <c r="O1578" s="103">
        <v>43</v>
      </c>
      <c r="P1578" s="103">
        <v>1</v>
      </c>
      <c r="Q1578" s="102"/>
      <c r="R1578" s="103">
        <v>126</v>
      </c>
      <c r="S1578" s="103">
        <v>2</v>
      </c>
      <c r="T1578" s="102">
        <v>0</v>
      </c>
      <c r="U1578" s="103">
        <v>297</v>
      </c>
      <c r="V1578" s="103">
        <v>3</v>
      </c>
    </row>
    <row r="1579" spans="1:22" x14ac:dyDescent="0.25">
      <c r="A1579" s="104" t="s">
        <v>1199</v>
      </c>
      <c r="B1579" s="20" t="str">
        <f>VLOOKUP(A1579,'Planning Periods'!$E$2:$N$540,10,FALSE)</f>
        <v>01/31/2015 - 01/31/2023</v>
      </c>
      <c r="C1579" s="103">
        <v>2017</v>
      </c>
      <c r="D1579" s="103" t="str">
        <f t="shared" si="23"/>
        <v>Pinole 2017</v>
      </c>
      <c r="E1579" s="103">
        <v>80</v>
      </c>
      <c r="F1579" s="101">
        <v>0</v>
      </c>
      <c r="G1579" s="103">
        <v>0</v>
      </c>
      <c r="H1579" s="103">
        <v>0</v>
      </c>
      <c r="I1579" s="102"/>
      <c r="J1579" s="103">
        <v>48</v>
      </c>
      <c r="K1579" s="101">
        <v>0</v>
      </c>
      <c r="L1579" s="103">
        <v>0</v>
      </c>
      <c r="M1579" s="103">
        <v>0</v>
      </c>
      <c r="N1579" s="102"/>
      <c r="O1579" s="103">
        <v>43</v>
      </c>
      <c r="P1579" s="103">
        <v>0</v>
      </c>
      <c r="Q1579" s="102"/>
      <c r="R1579" s="103">
        <v>126</v>
      </c>
      <c r="S1579" s="103">
        <v>2</v>
      </c>
      <c r="T1579" s="102">
        <v>0</v>
      </c>
      <c r="U1579" s="103">
        <v>297</v>
      </c>
      <c r="V1579" s="103">
        <v>2</v>
      </c>
    </row>
    <row r="1580" spans="1:22" x14ac:dyDescent="0.25">
      <c r="A1580" t="s">
        <v>867</v>
      </c>
      <c r="B1580" s="20" t="str">
        <f>VLOOKUP(A1580,'Planning Periods'!$E$2:$N$540,10,FALSE)</f>
        <v>06/30/2014 - 06/30/2019</v>
      </c>
      <c r="C1580" s="103">
        <v>2014</v>
      </c>
      <c r="D1580" s="103" t="str">
        <f t="shared" si="23"/>
        <v>Pismo Beach 2014</v>
      </c>
      <c r="E1580" s="101">
        <v>38</v>
      </c>
      <c r="F1580" s="101">
        <v>0</v>
      </c>
      <c r="G1580" s="101">
        <v>0</v>
      </c>
      <c r="H1580" s="101">
        <v>0</v>
      </c>
      <c r="I1580" s="101">
        <v>0</v>
      </c>
      <c r="J1580" s="101">
        <v>24</v>
      </c>
      <c r="K1580" s="101">
        <v>12</v>
      </c>
      <c r="L1580" s="101">
        <v>12</v>
      </c>
      <c r="M1580" s="101">
        <v>0</v>
      </c>
      <c r="N1580" s="101">
        <v>0</v>
      </c>
      <c r="O1580" s="101">
        <v>27</v>
      </c>
      <c r="P1580" s="101">
        <v>0</v>
      </c>
      <c r="Q1580" s="101"/>
      <c r="R1580" s="101">
        <v>64</v>
      </c>
      <c r="S1580" s="101">
        <v>91</v>
      </c>
      <c r="T1580" s="101">
        <v>0</v>
      </c>
      <c r="U1580" s="101">
        <v>153</v>
      </c>
      <c r="V1580" s="101">
        <v>103</v>
      </c>
    </row>
    <row r="1581" spans="1:22" x14ac:dyDescent="0.25">
      <c r="A1581" t="s">
        <v>867</v>
      </c>
      <c r="B1581" s="20" t="str">
        <f>VLOOKUP(A1581,'Planning Periods'!$E$2:$N$540,10,FALSE)</f>
        <v>06/30/2014 - 06/30/2019</v>
      </c>
      <c r="C1581" s="103">
        <v>2015</v>
      </c>
      <c r="D1581" s="103"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25">
      <c r="A1582" t="s">
        <v>867</v>
      </c>
      <c r="B1582" s="20" t="str">
        <f>VLOOKUP(A1582,'Planning Periods'!$E$2:$N$540,10,FALSE)</f>
        <v>06/30/2014 - 06/30/2019</v>
      </c>
      <c r="C1582" s="103">
        <v>2016</v>
      </c>
      <c r="D1582" s="103"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25">
      <c r="A1583" t="s">
        <v>867</v>
      </c>
      <c r="B1583" s="20" t="str">
        <f>VLOOKUP(A1583,'Planning Periods'!$E$2:$N$540,10,FALSE)</f>
        <v>06/30/2014 - 06/30/2019</v>
      </c>
      <c r="C1583" s="103">
        <v>2017</v>
      </c>
      <c r="D1583" s="103"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25">
      <c r="A1584" s="104" t="s">
        <v>1198</v>
      </c>
      <c r="B1584" s="20" t="str">
        <f>VLOOKUP(A1584,'Planning Periods'!$E$2:$N$540,10,FALSE)</f>
        <v>01/31/2015 - 01/31/2023</v>
      </c>
      <c r="C1584" s="103">
        <v>2014</v>
      </c>
      <c r="D1584" s="103" t="str">
        <f t="shared" si="23"/>
        <v>Pittsburg 2014</v>
      </c>
      <c r="E1584" s="103">
        <v>392</v>
      </c>
      <c r="F1584" s="101">
        <v>0</v>
      </c>
      <c r="G1584" s="103">
        <v>0</v>
      </c>
      <c r="H1584" s="103">
        <v>0</v>
      </c>
      <c r="I1584" s="102"/>
      <c r="J1584" s="103">
        <v>254</v>
      </c>
      <c r="K1584" s="101">
        <v>0</v>
      </c>
      <c r="L1584" s="103">
        <v>0</v>
      </c>
      <c r="M1584" s="103">
        <v>0</v>
      </c>
      <c r="N1584" s="102"/>
      <c r="O1584" s="103">
        <v>316</v>
      </c>
      <c r="P1584" s="103">
        <v>216</v>
      </c>
      <c r="Q1584" s="102"/>
      <c r="R1584" s="103">
        <v>1063</v>
      </c>
      <c r="S1584" s="103">
        <v>0</v>
      </c>
      <c r="T1584" s="102">
        <v>0</v>
      </c>
      <c r="U1584" s="103">
        <v>2025</v>
      </c>
      <c r="V1584" s="103">
        <v>216</v>
      </c>
    </row>
    <row r="1585" spans="1:22" x14ac:dyDescent="0.25">
      <c r="A1585" s="104" t="s">
        <v>1198</v>
      </c>
      <c r="B1585" s="20" t="str">
        <f>VLOOKUP(A1585,'Planning Periods'!$E$2:$N$540,10,FALSE)</f>
        <v>01/31/2015 - 01/31/2023</v>
      </c>
      <c r="C1585" s="103">
        <v>2015</v>
      </c>
      <c r="D1585" s="103" t="str">
        <f t="shared" si="23"/>
        <v>Pittsburg 2015</v>
      </c>
      <c r="E1585" s="103">
        <v>392</v>
      </c>
      <c r="F1585" s="101">
        <v>0</v>
      </c>
      <c r="G1585" s="103">
        <v>0</v>
      </c>
      <c r="H1585" s="103">
        <v>0</v>
      </c>
      <c r="I1585" s="102"/>
      <c r="J1585" s="103">
        <v>254</v>
      </c>
      <c r="K1585" s="101">
        <v>2</v>
      </c>
      <c r="L1585" s="103">
        <v>2</v>
      </c>
      <c r="M1585" s="103">
        <v>0</v>
      </c>
      <c r="N1585" s="102"/>
      <c r="O1585" s="103">
        <v>316</v>
      </c>
      <c r="P1585" s="103">
        <v>150</v>
      </c>
      <c r="Q1585" s="102"/>
      <c r="R1585" s="103">
        <v>1063</v>
      </c>
      <c r="S1585" s="103">
        <v>252</v>
      </c>
      <c r="T1585" s="102">
        <v>0</v>
      </c>
      <c r="U1585" s="103">
        <v>2025</v>
      </c>
      <c r="V1585" s="103">
        <v>404</v>
      </c>
    </row>
    <row r="1586" spans="1:22" x14ac:dyDescent="0.25">
      <c r="A1586" s="104" t="s">
        <v>1198</v>
      </c>
      <c r="B1586" s="20" t="str">
        <f>VLOOKUP(A1586,'Planning Periods'!$E$2:$N$540,10,FALSE)</f>
        <v>01/31/2015 - 01/31/2023</v>
      </c>
      <c r="C1586" s="103">
        <v>2016</v>
      </c>
      <c r="D1586" s="103" t="str">
        <f t="shared" si="23"/>
        <v>Pittsburg 2016</v>
      </c>
      <c r="E1586" s="103">
        <v>392</v>
      </c>
      <c r="F1586" s="101">
        <v>23</v>
      </c>
      <c r="G1586" s="103">
        <v>23</v>
      </c>
      <c r="H1586" s="103">
        <v>0</v>
      </c>
      <c r="I1586" s="102"/>
      <c r="J1586" s="103">
        <v>254</v>
      </c>
      <c r="K1586" s="101">
        <v>209</v>
      </c>
      <c r="L1586" s="103">
        <v>209</v>
      </c>
      <c r="M1586" s="103">
        <v>0</v>
      </c>
      <c r="N1586" s="102"/>
      <c r="O1586" s="103">
        <v>316</v>
      </c>
      <c r="P1586" s="103">
        <v>0</v>
      </c>
      <c r="Q1586" s="102"/>
      <c r="R1586" s="103">
        <v>1063</v>
      </c>
      <c r="S1586" s="103">
        <v>171</v>
      </c>
      <c r="T1586" s="102">
        <v>0</v>
      </c>
      <c r="U1586" s="103">
        <v>2025</v>
      </c>
      <c r="V1586" s="103">
        <v>403</v>
      </c>
    </row>
    <row r="1587" spans="1:22" x14ac:dyDescent="0.25">
      <c r="A1587" s="104" t="s">
        <v>1198</v>
      </c>
      <c r="B1587" s="20" t="str">
        <f>VLOOKUP(A1587,'Planning Periods'!$E$2:$N$540,10,FALSE)</f>
        <v>01/31/2015 - 01/31/2023</v>
      </c>
      <c r="C1587" s="103">
        <v>2017</v>
      </c>
      <c r="D1587" s="103" t="str">
        <f t="shared" si="23"/>
        <v>Pittsburg 2017</v>
      </c>
      <c r="E1587" s="103">
        <v>392</v>
      </c>
      <c r="F1587" s="101">
        <v>0</v>
      </c>
      <c r="G1587" s="103">
        <v>0</v>
      </c>
      <c r="H1587" s="103">
        <v>0</v>
      </c>
      <c r="I1587" s="102"/>
      <c r="J1587" s="103">
        <v>254</v>
      </c>
      <c r="K1587" s="101">
        <v>6</v>
      </c>
      <c r="L1587" s="103">
        <v>6</v>
      </c>
      <c r="M1587" s="103">
        <v>0</v>
      </c>
      <c r="N1587" s="102"/>
      <c r="O1587" s="103">
        <v>316</v>
      </c>
      <c r="P1587" s="103">
        <v>0</v>
      </c>
      <c r="Q1587" s="102"/>
      <c r="R1587" s="103">
        <v>1063</v>
      </c>
      <c r="S1587" s="103">
        <v>147</v>
      </c>
      <c r="T1587" s="102">
        <v>0</v>
      </c>
      <c r="U1587" s="103">
        <v>2025</v>
      </c>
      <c r="V1587" s="103">
        <v>153</v>
      </c>
    </row>
    <row r="1588" spans="1:22" x14ac:dyDescent="0.25">
      <c r="A1588" s="104" t="s">
        <v>976</v>
      </c>
      <c r="B1588" s="20"/>
      <c r="C1588" s="103">
        <v>2013</v>
      </c>
      <c r="D1588" s="103" t="str">
        <f t="shared" si="23"/>
        <v>Placentia 2013</v>
      </c>
      <c r="E1588" s="103">
        <v>112</v>
      </c>
      <c r="F1588" s="101">
        <v>0</v>
      </c>
      <c r="G1588" s="103">
        <v>0</v>
      </c>
      <c r="H1588" s="103">
        <v>0</v>
      </c>
      <c r="I1588" s="102"/>
      <c r="J1588" s="103">
        <v>81</v>
      </c>
      <c r="K1588" s="101">
        <v>0</v>
      </c>
      <c r="L1588" s="103">
        <v>0</v>
      </c>
      <c r="M1588" s="103">
        <v>0</v>
      </c>
      <c r="N1588" s="102"/>
      <c r="O1588" s="103">
        <v>90</v>
      </c>
      <c r="P1588" s="103">
        <v>0</v>
      </c>
      <c r="Q1588" s="102"/>
      <c r="R1588" s="103">
        <v>209</v>
      </c>
      <c r="S1588" s="103">
        <v>2</v>
      </c>
      <c r="T1588" s="102">
        <v>0</v>
      </c>
      <c r="U1588" s="103">
        <v>492</v>
      </c>
      <c r="V1588" s="103">
        <v>2</v>
      </c>
    </row>
    <row r="1589" spans="1:22" x14ac:dyDescent="0.25">
      <c r="A1589" s="104" t="s">
        <v>976</v>
      </c>
      <c r="B1589" s="20" t="str">
        <f>VLOOKUP(A1589,'Planning Periods'!$E$2:$N$540,10,FALSE)</f>
        <v>10/15/2013 - 10/15/2021</v>
      </c>
      <c r="C1589" s="103">
        <v>2014</v>
      </c>
      <c r="D1589" s="103" t="str">
        <f t="shared" si="23"/>
        <v>Placentia 2014</v>
      </c>
      <c r="E1589" s="103">
        <v>112</v>
      </c>
      <c r="F1589" s="101">
        <v>0</v>
      </c>
      <c r="G1589" s="103">
        <v>0</v>
      </c>
      <c r="H1589" s="103">
        <v>0</v>
      </c>
      <c r="I1589" s="102"/>
      <c r="J1589" s="103">
        <v>81</v>
      </c>
      <c r="K1589" s="101">
        <v>0</v>
      </c>
      <c r="L1589" s="103">
        <v>0</v>
      </c>
      <c r="M1589" s="103">
        <v>0</v>
      </c>
      <c r="N1589" s="102"/>
      <c r="O1589" s="103">
        <v>90</v>
      </c>
      <c r="P1589" s="103">
        <v>11</v>
      </c>
      <c r="Q1589" s="102"/>
      <c r="R1589" s="103">
        <v>209</v>
      </c>
      <c r="S1589" s="103">
        <v>35</v>
      </c>
      <c r="T1589" s="102">
        <v>0</v>
      </c>
      <c r="U1589" s="103">
        <v>492</v>
      </c>
      <c r="V1589" s="103">
        <v>46</v>
      </c>
    </row>
    <row r="1590" spans="1:22" x14ac:dyDescent="0.25">
      <c r="A1590" s="104" t="s">
        <v>976</v>
      </c>
      <c r="B1590" s="20" t="str">
        <f>VLOOKUP(A1590,'Planning Periods'!$E$2:$N$540,10,FALSE)</f>
        <v>10/15/2013 - 10/15/2021</v>
      </c>
      <c r="C1590" s="103">
        <v>2015</v>
      </c>
      <c r="D1590" s="103" t="str">
        <f t="shared" si="23"/>
        <v>Placentia 2015</v>
      </c>
      <c r="E1590" s="103">
        <v>112</v>
      </c>
      <c r="F1590" s="101">
        <v>0</v>
      </c>
      <c r="G1590" s="103">
        <v>0</v>
      </c>
      <c r="H1590" s="103">
        <v>0</v>
      </c>
      <c r="I1590" s="102"/>
      <c r="J1590" s="103">
        <v>81</v>
      </c>
      <c r="K1590" s="101">
        <v>0</v>
      </c>
      <c r="L1590" s="103">
        <v>0</v>
      </c>
      <c r="M1590" s="103">
        <v>0</v>
      </c>
      <c r="N1590" s="102"/>
      <c r="O1590" s="103">
        <v>90</v>
      </c>
      <c r="P1590" s="103">
        <v>10</v>
      </c>
      <c r="Q1590" s="102"/>
      <c r="R1590" s="103">
        <v>209</v>
      </c>
      <c r="S1590" s="103">
        <v>45</v>
      </c>
      <c r="T1590" s="102">
        <v>0</v>
      </c>
      <c r="U1590" s="103">
        <v>492</v>
      </c>
      <c r="V1590" s="103">
        <v>55</v>
      </c>
    </row>
    <row r="1591" spans="1:22" x14ac:dyDescent="0.25">
      <c r="A1591" s="104" t="s">
        <v>976</v>
      </c>
      <c r="B1591" s="20" t="str">
        <f>VLOOKUP(A1591,'Planning Periods'!$E$2:$N$540,10,FALSE)</f>
        <v>10/15/2013 - 10/15/2021</v>
      </c>
      <c r="C1591" s="103">
        <v>2016</v>
      </c>
      <c r="D1591" s="103" t="str">
        <f t="shared" si="23"/>
        <v>Placentia 2016</v>
      </c>
      <c r="E1591" s="103">
        <v>112</v>
      </c>
      <c r="F1591" s="101">
        <v>0</v>
      </c>
      <c r="G1591" s="103">
        <v>0</v>
      </c>
      <c r="H1591" s="103">
        <v>0</v>
      </c>
      <c r="I1591" s="102"/>
      <c r="J1591" s="103">
        <v>81</v>
      </c>
      <c r="K1591" s="101">
        <v>0</v>
      </c>
      <c r="L1591" s="103">
        <v>0</v>
      </c>
      <c r="M1591" s="103">
        <v>0</v>
      </c>
      <c r="N1591" s="102"/>
      <c r="O1591" s="103">
        <v>90</v>
      </c>
      <c r="P1591" s="103">
        <v>10</v>
      </c>
      <c r="Q1591" s="102"/>
      <c r="R1591" s="103">
        <v>209</v>
      </c>
      <c r="S1591" s="103">
        <v>23</v>
      </c>
      <c r="T1591" s="102">
        <v>0</v>
      </c>
      <c r="U1591" s="103">
        <v>492</v>
      </c>
      <c r="V1591" s="103">
        <v>33</v>
      </c>
    </row>
    <row r="1592" spans="1:22" x14ac:dyDescent="0.25">
      <c r="A1592" s="104" t="s">
        <v>976</v>
      </c>
      <c r="B1592" s="20" t="str">
        <f>VLOOKUP(A1592,'Planning Periods'!$E$2:$N$540,10,FALSE)</f>
        <v>10/15/2013 - 10/15/2021</v>
      </c>
      <c r="C1592" s="103">
        <v>2017</v>
      </c>
      <c r="D1592" s="103" t="str">
        <f t="shared" si="23"/>
        <v>Placentia 2017</v>
      </c>
      <c r="E1592" s="103">
        <v>112</v>
      </c>
      <c r="F1592" s="101">
        <v>0</v>
      </c>
      <c r="G1592" s="103">
        <v>0</v>
      </c>
      <c r="H1592" s="103">
        <v>0</v>
      </c>
      <c r="I1592" s="102"/>
      <c r="J1592" s="103">
        <v>81</v>
      </c>
      <c r="K1592" s="101">
        <v>0</v>
      </c>
      <c r="L1592" s="103">
        <v>0</v>
      </c>
      <c r="M1592" s="103">
        <v>0</v>
      </c>
      <c r="N1592" s="102"/>
      <c r="O1592" s="103">
        <v>90</v>
      </c>
      <c r="P1592" s="103">
        <v>0</v>
      </c>
      <c r="Q1592" s="102"/>
      <c r="R1592" s="103">
        <v>209</v>
      </c>
      <c r="S1592" s="103">
        <v>9</v>
      </c>
      <c r="T1592" s="102">
        <v>0</v>
      </c>
      <c r="U1592" s="103">
        <v>492</v>
      </c>
      <c r="V1592" s="103">
        <v>9</v>
      </c>
    </row>
    <row r="1593" spans="1:22" x14ac:dyDescent="0.25">
      <c r="A1593" s="104" t="s">
        <v>410</v>
      </c>
      <c r="B1593" s="20" t="str">
        <f>VLOOKUP(A1593,'Planning Periods'!$E$2:$N$540,10,FALSE)</f>
        <v>10/31/2013 - 10/31/2021</v>
      </c>
      <c r="C1593" s="103">
        <v>2013</v>
      </c>
      <c r="D1593" s="103" t="str">
        <f t="shared" si="23"/>
        <v>Placer County - Unincorporated 2013</v>
      </c>
      <c r="E1593" s="103">
        <v>1365</v>
      </c>
      <c r="F1593" s="101">
        <v>0</v>
      </c>
      <c r="G1593" s="103">
        <v>0</v>
      </c>
      <c r="H1593" s="103">
        <v>0</v>
      </c>
      <c r="I1593" s="102"/>
      <c r="J1593" s="103">
        <v>957</v>
      </c>
      <c r="K1593" s="101">
        <v>18</v>
      </c>
      <c r="L1593" s="103">
        <v>4</v>
      </c>
      <c r="M1593" s="103">
        <v>14</v>
      </c>
      <c r="N1593" s="102"/>
      <c r="O1593" s="103">
        <v>936</v>
      </c>
      <c r="P1593" s="103">
        <v>2</v>
      </c>
      <c r="Q1593" s="102"/>
      <c r="R1593" s="103">
        <v>1773</v>
      </c>
      <c r="S1593" s="103">
        <v>241</v>
      </c>
      <c r="T1593" s="102">
        <v>14</v>
      </c>
      <c r="U1593" s="103">
        <v>5031</v>
      </c>
      <c r="V1593" s="103">
        <v>261</v>
      </c>
    </row>
    <row r="1594" spans="1:22" x14ac:dyDescent="0.25">
      <c r="A1594" s="104" t="s">
        <v>410</v>
      </c>
      <c r="B1594" s="20" t="str">
        <f>VLOOKUP(A1594,'Planning Periods'!$E$2:$N$540,10,FALSE)</f>
        <v>10/31/2013 - 10/31/2021</v>
      </c>
      <c r="C1594" s="103">
        <v>2014</v>
      </c>
      <c r="D1594" s="103" t="str">
        <f t="shared" si="23"/>
        <v>Placer County - Unincorporated 2014</v>
      </c>
      <c r="E1594" s="103">
        <v>1365</v>
      </c>
      <c r="F1594" s="101">
        <v>0</v>
      </c>
      <c r="G1594" s="103">
        <v>0</v>
      </c>
      <c r="H1594" s="103">
        <v>0</v>
      </c>
      <c r="I1594" s="102"/>
      <c r="J1594" s="103">
        <v>957</v>
      </c>
      <c r="K1594" s="101">
        <v>17</v>
      </c>
      <c r="L1594" s="103">
        <v>2</v>
      </c>
      <c r="M1594" s="103">
        <v>15</v>
      </c>
      <c r="N1594" s="102"/>
      <c r="O1594" s="103">
        <v>936</v>
      </c>
      <c r="P1594" s="103">
        <v>0</v>
      </c>
      <c r="Q1594" s="102"/>
      <c r="R1594" s="103">
        <v>1773</v>
      </c>
      <c r="S1594" s="103">
        <v>326</v>
      </c>
      <c r="T1594" s="102">
        <v>15</v>
      </c>
      <c r="U1594" s="103">
        <v>5031</v>
      </c>
      <c r="V1594" s="103">
        <v>343</v>
      </c>
    </row>
    <row r="1595" spans="1:22" x14ac:dyDescent="0.25">
      <c r="A1595" s="104" t="s">
        <v>410</v>
      </c>
      <c r="B1595" s="20" t="str">
        <f>VLOOKUP(A1595,'Planning Periods'!$E$2:$N$540,10,FALSE)</f>
        <v>10/31/2013 - 10/31/2021</v>
      </c>
      <c r="C1595" s="103">
        <v>2015</v>
      </c>
      <c r="D1595" s="103" t="str">
        <f t="shared" si="23"/>
        <v>Placer County - Unincorporated 2015</v>
      </c>
      <c r="E1595" s="103">
        <v>1365</v>
      </c>
      <c r="F1595" s="101">
        <v>0</v>
      </c>
      <c r="G1595" s="103">
        <v>0</v>
      </c>
      <c r="H1595" s="103">
        <v>0</v>
      </c>
      <c r="I1595" s="102"/>
      <c r="J1595" s="103">
        <v>957</v>
      </c>
      <c r="K1595" s="101">
        <v>16</v>
      </c>
      <c r="L1595" s="103">
        <v>1</v>
      </c>
      <c r="M1595" s="103">
        <v>15</v>
      </c>
      <c r="N1595" s="102"/>
      <c r="O1595" s="103">
        <v>936</v>
      </c>
      <c r="P1595" s="103">
        <v>0</v>
      </c>
      <c r="Q1595" s="102"/>
      <c r="R1595" s="103">
        <v>1773</v>
      </c>
      <c r="S1595" s="103">
        <v>282</v>
      </c>
      <c r="T1595" s="102">
        <v>15</v>
      </c>
      <c r="U1595" s="103">
        <v>5031</v>
      </c>
      <c r="V1595" s="103">
        <v>298</v>
      </c>
    </row>
    <row r="1596" spans="1:22" x14ac:dyDescent="0.25">
      <c r="A1596" s="104" t="s">
        <v>410</v>
      </c>
      <c r="B1596" s="20" t="str">
        <f>VLOOKUP(A1596,'Planning Periods'!$E$2:$N$540,10,FALSE)</f>
        <v>10/31/2013 - 10/31/2021</v>
      </c>
      <c r="C1596" s="103">
        <v>2016</v>
      </c>
      <c r="D1596" s="103" t="str">
        <f t="shared" si="23"/>
        <v>Placer County - Unincorporated 2016</v>
      </c>
      <c r="E1596" s="103">
        <v>1365</v>
      </c>
      <c r="F1596" s="101">
        <v>36</v>
      </c>
      <c r="G1596" s="103">
        <v>36</v>
      </c>
      <c r="H1596" s="103">
        <v>0</v>
      </c>
      <c r="I1596" s="102"/>
      <c r="J1596" s="103">
        <v>957</v>
      </c>
      <c r="K1596" s="101">
        <v>31</v>
      </c>
      <c r="L1596" s="103">
        <v>31</v>
      </c>
      <c r="M1596" s="103">
        <v>0</v>
      </c>
      <c r="N1596" s="102"/>
      <c r="O1596" s="103">
        <v>936</v>
      </c>
      <c r="P1596" s="103">
        <v>15</v>
      </c>
      <c r="Q1596" s="102"/>
      <c r="R1596" s="103">
        <v>1773</v>
      </c>
      <c r="S1596" s="103">
        <v>334</v>
      </c>
      <c r="T1596" s="102">
        <v>0</v>
      </c>
      <c r="U1596" s="103">
        <v>5031</v>
      </c>
      <c r="V1596" s="103">
        <v>416</v>
      </c>
    </row>
    <row r="1597" spans="1:22" x14ac:dyDescent="0.25">
      <c r="A1597" s="104" t="s">
        <v>410</v>
      </c>
      <c r="B1597" s="20" t="str">
        <f>VLOOKUP(A1597,'Planning Periods'!$E$2:$N$540,10,FALSE)</f>
        <v>10/31/2013 - 10/31/2021</v>
      </c>
      <c r="C1597" s="103">
        <v>2017</v>
      </c>
      <c r="D1597" s="103" t="str">
        <f t="shared" si="23"/>
        <v>Placer County - Unincorporated 2017</v>
      </c>
      <c r="E1597" s="103">
        <v>1365</v>
      </c>
      <c r="F1597" s="101">
        <v>0</v>
      </c>
      <c r="G1597" s="103">
        <v>0</v>
      </c>
      <c r="H1597" s="103">
        <v>0</v>
      </c>
      <c r="I1597" s="102"/>
      <c r="J1597" s="103">
        <v>957</v>
      </c>
      <c r="K1597" s="101">
        <v>3</v>
      </c>
      <c r="L1597" s="103">
        <v>3</v>
      </c>
      <c r="M1597" s="103">
        <v>0</v>
      </c>
      <c r="N1597" s="102"/>
      <c r="O1597" s="103">
        <v>936</v>
      </c>
      <c r="P1597" s="103">
        <v>50</v>
      </c>
      <c r="Q1597" s="102"/>
      <c r="R1597" s="103">
        <v>1773</v>
      </c>
      <c r="S1597" s="103">
        <v>283</v>
      </c>
      <c r="T1597" s="102">
        <v>0</v>
      </c>
      <c r="U1597" s="103">
        <v>5031</v>
      </c>
      <c r="V1597" s="103">
        <v>336</v>
      </c>
    </row>
    <row r="1598" spans="1:22" x14ac:dyDescent="0.25">
      <c r="A1598" s="104" t="s">
        <v>1189</v>
      </c>
      <c r="B1598" s="20" t="str">
        <f>VLOOKUP(A1598,'Planning Periods'!$E$2:$N$540,10,FALSE)</f>
        <v>10/31/2013 - 10/31/2021</v>
      </c>
      <c r="C1598" s="103">
        <v>2013</v>
      </c>
      <c r="D1598" s="103" t="str">
        <f t="shared" si="23"/>
        <v>Placerville 2013</v>
      </c>
      <c r="E1598" s="103">
        <v>78</v>
      </c>
      <c r="F1598" s="101">
        <v>0</v>
      </c>
      <c r="G1598" s="103">
        <v>0</v>
      </c>
      <c r="H1598" s="103">
        <v>0</v>
      </c>
      <c r="I1598" s="102"/>
      <c r="J1598" s="103">
        <v>55</v>
      </c>
      <c r="K1598" s="101">
        <v>0</v>
      </c>
      <c r="L1598" s="103">
        <v>0</v>
      </c>
      <c r="M1598" s="103">
        <v>0</v>
      </c>
      <c r="N1598" s="102"/>
      <c r="O1598" s="103">
        <v>69</v>
      </c>
      <c r="P1598" s="103">
        <v>5</v>
      </c>
      <c r="Q1598" s="102"/>
      <c r="R1598" s="103">
        <v>170</v>
      </c>
      <c r="S1598" s="103">
        <v>47</v>
      </c>
      <c r="T1598" s="102">
        <v>0</v>
      </c>
      <c r="U1598" s="103">
        <v>372</v>
      </c>
      <c r="V1598" s="103">
        <v>52</v>
      </c>
    </row>
    <row r="1599" spans="1:22" x14ac:dyDescent="0.25">
      <c r="A1599" s="104" t="s">
        <v>1189</v>
      </c>
      <c r="B1599" s="20" t="str">
        <f>VLOOKUP(A1599,'Planning Periods'!$E$2:$N$540,10,FALSE)</f>
        <v>10/31/2013 - 10/31/2021</v>
      </c>
      <c r="C1599" s="103">
        <v>2014</v>
      </c>
      <c r="D1599" s="103" t="str">
        <f t="shared" si="23"/>
        <v>Placerville 2014</v>
      </c>
      <c r="E1599" s="103">
        <v>78</v>
      </c>
      <c r="F1599" s="101">
        <v>0</v>
      </c>
      <c r="G1599" s="103">
        <v>0</v>
      </c>
      <c r="H1599" s="103">
        <v>0</v>
      </c>
      <c r="I1599" s="102"/>
      <c r="J1599" s="103">
        <v>55</v>
      </c>
      <c r="K1599" s="101">
        <v>0</v>
      </c>
      <c r="L1599" s="103">
        <v>0</v>
      </c>
      <c r="M1599" s="103">
        <v>0</v>
      </c>
      <c r="N1599" s="102"/>
      <c r="O1599" s="103">
        <v>69</v>
      </c>
      <c r="P1599" s="103">
        <v>9</v>
      </c>
      <c r="Q1599" s="102"/>
      <c r="R1599" s="103">
        <v>170</v>
      </c>
      <c r="S1599" s="103">
        <v>1</v>
      </c>
      <c r="T1599" s="102">
        <v>0</v>
      </c>
      <c r="U1599" s="103">
        <v>372</v>
      </c>
      <c r="V1599" s="103">
        <v>10</v>
      </c>
    </row>
    <row r="1600" spans="1:22" x14ac:dyDescent="0.25">
      <c r="A1600" s="104" t="s">
        <v>1189</v>
      </c>
      <c r="B1600" s="20" t="str">
        <f>VLOOKUP(A1600,'Planning Periods'!$E$2:$N$540,10,FALSE)</f>
        <v>10/31/2013 - 10/31/2021</v>
      </c>
      <c r="C1600" s="103">
        <v>2015</v>
      </c>
      <c r="D1600" s="103" t="str">
        <f t="shared" si="23"/>
        <v>Placerville 2015</v>
      </c>
      <c r="E1600" s="103">
        <v>78</v>
      </c>
      <c r="F1600" s="101">
        <v>0</v>
      </c>
      <c r="G1600" s="103">
        <v>0</v>
      </c>
      <c r="H1600" s="103">
        <v>0</v>
      </c>
      <c r="I1600" s="102"/>
      <c r="J1600" s="103">
        <v>55</v>
      </c>
      <c r="K1600" s="101">
        <v>0</v>
      </c>
      <c r="L1600" s="103">
        <v>0</v>
      </c>
      <c r="M1600" s="103">
        <v>0</v>
      </c>
      <c r="N1600" s="102"/>
      <c r="O1600" s="103">
        <v>69</v>
      </c>
      <c r="P1600" s="103">
        <v>4</v>
      </c>
      <c r="Q1600" s="102"/>
      <c r="R1600" s="103">
        <v>170</v>
      </c>
      <c r="S1600" s="103">
        <v>20</v>
      </c>
      <c r="T1600" s="102">
        <v>0</v>
      </c>
      <c r="U1600" s="103">
        <v>372</v>
      </c>
      <c r="V1600" s="103">
        <v>24</v>
      </c>
    </row>
    <row r="1601" spans="1:22" x14ac:dyDescent="0.25">
      <c r="A1601" s="104" t="s">
        <v>1189</v>
      </c>
      <c r="B1601" s="20" t="str">
        <f>VLOOKUP(A1601,'Planning Periods'!$E$2:$N$540,10,FALSE)</f>
        <v>10/31/2013 - 10/31/2021</v>
      </c>
      <c r="C1601" s="103">
        <v>2016</v>
      </c>
      <c r="D1601" s="103" t="str">
        <f t="shared" si="23"/>
        <v>Placerville 2016</v>
      </c>
      <c r="E1601" s="103">
        <v>78</v>
      </c>
      <c r="F1601" s="101">
        <v>0</v>
      </c>
      <c r="G1601" s="103">
        <v>0</v>
      </c>
      <c r="H1601" s="103">
        <v>0</v>
      </c>
      <c r="I1601" s="102"/>
      <c r="J1601" s="103">
        <v>55</v>
      </c>
      <c r="K1601" s="101">
        <v>0</v>
      </c>
      <c r="L1601" s="103">
        <v>0</v>
      </c>
      <c r="M1601" s="103">
        <v>0</v>
      </c>
      <c r="N1601" s="102"/>
      <c r="O1601" s="103">
        <v>69</v>
      </c>
      <c r="P1601" s="103">
        <v>15</v>
      </c>
      <c r="Q1601" s="102"/>
      <c r="R1601" s="103">
        <v>170</v>
      </c>
      <c r="S1601" s="103">
        <v>53</v>
      </c>
      <c r="T1601" s="102">
        <v>0</v>
      </c>
      <c r="U1601" s="103">
        <v>372</v>
      </c>
      <c r="V1601" s="103">
        <v>68</v>
      </c>
    </row>
    <row r="1602" spans="1:22" x14ac:dyDescent="0.25">
      <c r="A1602" s="104" t="s">
        <v>1189</v>
      </c>
      <c r="B1602" s="20" t="str">
        <f>VLOOKUP(A1602,'Planning Periods'!$E$2:$N$540,10,FALSE)</f>
        <v>10/31/2013 - 10/31/2021</v>
      </c>
      <c r="C1602" s="103">
        <v>2017</v>
      </c>
      <c r="D1602" s="103" t="str">
        <f t="shared" si="23"/>
        <v>Placerville 2017</v>
      </c>
      <c r="E1602" s="103">
        <v>78</v>
      </c>
      <c r="F1602" s="101">
        <v>0</v>
      </c>
      <c r="G1602" s="103">
        <v>0</v>
      </c>
      <c r="H1602" s="103">
        <v>0</v>
      </c>
      <c r="I1602" s="102"/>
      <c r="J1602" s="103">
        <v>55</v>
      </c>
      <c r="K1602" s="101">
        <v>0</v>
      </c>
      <c r="L1602" s="103">
        <v>0</v>
      </c>
      <c r="M1602" s="103">
        <v>0</v>
      </c>
      <c r="N1602" s="102"/>
      <c r="O1602" s="103">
        <v>69</v>
      </c>
      <c r="P1602" s="103">
        <v>18</v>
      </c>
      <c r="Q1602" s="102"/>
      <c r="R1602" s="103">
        <v>170</v>
      </c>
      <c r="S1602" s="103">
        <v>1</v>
      </c>
      <c r="T1602" s="102">
        <v>0</v>
      </c>
      <c r="U1602" s="103">
        <v>372</v>
      </c>
      <c r="V1602" s="103">
        <v>19</v>
      </c>
    </row>
    <row r="1603" spans="1:22" x14ac:dyDescent="0.25">
      <c r="A1603" s="104" t="s">
        <v>1197</v>
      </c>
      <c r="B1603" s="20" t="str">
        <f>VLOOKUP(A1603,'Planning Periods'!$E$2:$N$540,10,FALSE)</f>
        <v>01/31/2015 - 01/31/2023</v>
      </c>
      <c r="C1603" s="103">
        <v>2014</v>
      </c>
      <c r="D1603" s="103" t="str">
        <f t="shared" si="23"/>
        <v>Pleasant Hill 2014</v>
      </c>
      <c r="E1603" s="103">
        <v>118</v>
      </c>
      <c r="F1603" s="101">
        <v>0</v>
      </c>
      <c r="G1603" s="103">
        <v>0</v>
      </c>
      <c r="H1603" s="103">
        <v>0</v>
      </c>
      <c r="I1603" s="102"/>
      <c r="J1603" s="103">
        <v>69</v>
      </c>
      <c r="K1603" s="101">
        <v>0</v>
      </c>
      <c r="L1603" s="103">
        <v>0</v>
      </c>
      <c r="M1603" s="103">
        <v>0</v>
      </c>
      <c r="N1603" s="102"/>
      <c r="O1603" s="103">
        <v>84</v>
      </c>
      <c r="P1603" s="103">
        <v>0</v>
      </c>
      <c r="Q1603" s="102"/>
      <c r="R1603" s="103">
        <v>177</v>
      </c>
      <c r="S1603" s="103">
        <v>4</v>
      </c>
      <c r="T1603" s="102">
        <v>0</v>
      </c>
      <c r="U1603" s="103">
        <v>448</v>
      </c>
      <c r="V1603" s="103">
        <v>4</v>
      </c>
    </row>
    <row r="1604" spans="1:22" x14ac:dyDescent="0.25">
      <c r="A1604" s="104" t="s">
        <v>1197</v>
      </c>
      <c r="B1604" s="20" t="str">
        <f>VLOOKUP(A1604,'Planning Periods'!$E$2:$N$540,10,FALSE)</f>
        <v>01/31/2015 - 01/31/2023</v>
      </c>
      <c r="C1604" s="103">
        <v>2015</v>
      </c>
      <c r="D1604" s="103" t="str">
        <f t="shared" si="23"/>
        <v>Pleasant Hill 2015</v>
      </c>
      <c r="E1604" s="103">
        <v>118</v>
      </c>
      <c r="F1604" s="101">
        <v>0</v>
      </c>
      <c r="G1604" s="103">
        <v>0</v>
      </c>
      <c r="H1604" s="103">
        <v>0</v>
      </c>
      <c r="I1604" s="102"/>
      <c r="J1604" s="103">
        <v>69</v>
      </c>
      <c r="K1604" s="101">
        <v>0</v>
      </c>
      <c r="L1604" s="103">
        <v>0</v>
      </c>
      <c r="M1604" s="103">
        <v>0</v>
      </c>
      <c r="N1604" s="102"/>
      <c r="O1604" s="103">
        <v>84</v>
      </c>
      <c r="P1604" s="103">
        <v>2</v>
      </c>
      <c r="Q1604" s="102"/>
      <c r="R1604" s="103">
        <v>177</v>
      </c>
      <c r="S1604" s="103">
        <v>6</v>
      </c>
      <c r="T1604" s="102">
        <v>0</v>
      </c>
      <c r="U1604" s="103">
        <v>448</v>
      </c>
      <c r="V1604" s="103">
        <v>8</v>
      </c>
    </row>
    <row r="1605" spans="1:22" x14ac:dyDescent="0.25">
      <c r="A1605" s="104" t="s">
        <v>1197</v>
      </c>
      <c r="B1605" s="20" t="str">
        <f>VLOOKUP(A1605,'Planning Periods'!$E$2:$N$540,10,FALSE)</f>
        <v>01/31/2015 - 01/31/2023</v>
      </c>
      <c r="C1605" s="103">
        <v>2016</v>
      </c>
      <c r="D1605" s="103" t="str">
        <f t="shared" si="23"/>
        <v>Pleasant Hill 2016</v>
      </c>
      <c r="E1605" s="103">
        <v>118</v>
      </c>
      <c r="F1605" s="101">
        <v>0</v>
      </c>
      <c r="G1605" s="103">
        <v>0</v>
      </c>
      <c r="H1605" s="103">
        <v>0</v>
      </c>
      <c r="I1605" s="102"/>
      <c r="J1605" s="103">
        <v>69</v>
      </c>
      <c r="K1605" s="101">
        <v>0</v>
      </c>
      <c r="L1605" s="103">
        <v>0</v>
      </c>
      <c r="M1605" s="103">
        <v>0</v>
      </c>
      <c r="N1605" s="102"/>
      <c r="O1605" s="103">
        <v>84</v>
      </c>
      <c r="P1605" s="103">
        <v>0</v>
      </c>
      <c r="Q1605" s="102"/>
      <c r="R1605" s="103">
        <v>177</v>
      </c>
      <c r="S1605" s="103">
        <v>6</v>
      </c>
      <c r="T1605" s="102">
        <v>0</v>
      </c>
      <c r="U1605" s="103">
        <v>448</v>
      </c>
      <c r="V1605" s="103">
        <v>6</v>
      </c>
    </row>
    <row r="1606" spans="1:22" x14ac:dyDescent="0.25">
      <c r="A1606" s="104" t="s">
        <v>1197</v>
      </c>
      <c r="B1606" s="20" t="str">
        <f>VLOOKUP(A1606,'Planning Periods'!$E$2:$N$540,10,FALSE)</f>
        <v>01/31/2015 - 01/31/2023</v>
      </c>
      <c r="C1606" s="103">
        <v>2017</v>
      </c>
      <c r="D1606" s="103" t="str">
        <f t="shared" si="23"/>
        <v>Pleasant Hill 2017</v>
      </c>
      <c r="E1606" s="103">
        <v>118</v>
      </c>
      <c r="F1606" s="101">
        <v>0</v>
      </c>
      <c r="G1606" s="103">
        <v>0</v>
      </c>
      <c r="H1606" s="103">
        <v>0</v>
      </c>
      <c r="I1606" s="102"/>
      <c r="J1606" s="103">
        <v>69</v>
      </c>
      <c r="K1606" s="101">
        <v>0</v>
      </c>
      <c r="L1606" s="103">
        <v>0</v>
      </c>
      <c r="M1606" s="103">
        <v>0</v>
      </c>
      <c r="N1606" s="102"/>
      <c r="O1606" s="103">
        <v>84</v>
      </c>
      <c r="P1606" s="103">
        <v>2</v>
      </c>
      <c r="Q1606" s="102"/>
      <c r="R1606" s="103">
        <v>177</v>
      </c>
      <c r="S1606" s="103">
        <v>5</v>
      </c>
      <c r="T1606" s="102">
        <v>0</v>
      </c>
      <c r="U1606" s="103">
        <v>448</v>
      </c>
      <c r="V1606" s="103">
        <v>7</v>
      </c>
    </row>
    <row r="1607" spans="1:22" x14ac:dyDescent="0.25">
      <c r="A1607" s="104" t="s">
        <v>1228</v>
      </c>
      <c r="B1607" s="20" t="str">
        <f>VLOOKUP(A1607,'Planning Periods'!$E$2:$N$540,10,FALSE)</f>
        <v>01/31/2015 - 01/31/2023</v>
      </c>
      <c r="C1607" s="103">
        <v>2014</v>
      </c>
      <c r="D1607" s="103" t="str">
        <f t="shared" si="23"/>
        <v>Pleasanton 2014</v>
      </c>
      <c r="E1607" s="103">
        <v>716</v>
      </c>
      <c r="F1607" s="101">
        <v>38</v>
      </c>
      <c r="G1607" s="103">
        <v>38</v>
      </c>
      <c r="H1607" s="103">
        <v>0</v>
      </c>
      <c r="I1607" s="102"/>
      <c r="J1607" s="103">
        <v>391</v>
      </c>
      <c r="K1607" s="101">
        <v>0</v>
      </c>
      <c r="L1607" s="103">
        <v>0</v>
      </c>
      <c r="M1607" s="103">
        <v>0</v>
      </c>
      <c r="N1607" s="102"/>
      <c r="O1607" s="103">
        <v>407</v>
      </c>
      <c r="P1607" s="103">
        <v>2</v>
      </c>
      <c r="Q1607" s="102"/>
      <c r="R1607" s="103">
        <v>553</v>
      </c>
      <c r="S1607" s="103">
        <v>283</v>
      </c>
      <c r="T1607" s="102">
        <v>0</v>
      </c>
      <c r="U1607" s="103">
        <v>2067</v>
      </c>
      <c r="V1607" s="103">
        <v>323</v>
      </c>
    </row>
    <row r="1608" spans="1:22" x14ac:dyDescent="0.25">
      <c r="A1608" s="104" t="s">
        <v>1228</v>
      </c>
      <c r="B1608" s="20" t="str">
        <f>VLOOKUP(A1608,'Planning Periods'!$E$2:$N$540,10,FALSE)</f>
        <v>01/31/2015 - 01/31/2023</v>
      </c>
      <c r="C1608" s="103">
        <v>2015</v>
      </c>
      <c r="D1608" s="103" t="str">
        <f t="shared" si="23"/>
        <v>Pleasanton 2015</v>
      </c>
      <c r="E1608" s="103">
        <v>716</v>
      </c>
      <c r="F1608" s="101">
        <v>54</v>
      </c>
      <c r="G1608" s="103">
        <v>54</v>
      </c>
      <c r="H1608" s="103">
        <v>0</v>
      </c>
      <c r="I1608" s="102"/>
      <c r="J1608" s="103">
        <v>391</v>
      </c>
      <c r="K1608" s="101">
        <v>16</v>
      </c>
      <c r="L1608" s="103">
        <v>16</v>
      </c>
      <c r="M1608" s="103">
        <v>0</v>
      </c>
      <c r="N1608" s="102"/>
      <c r="O1608" s="103">
        <v>407</v>
      </c>
      <c r="P1608" s="103">
        <v>2</v>
      </c>
      <c r="Q1608" s="102"/>
      <c r="R1608" s="103">
        <v>553</v>
      </c>
      <c r="S1608" s="103">
        <v>819</v>
      </c>
      <c r="T1608" s="102">
        <v>0</v>
      </c>
      <c r="U1608" s="103">
        <v>2067</v>
      </c>
      <c r="V1608" s="103">
        <v>891</v>
      </c>
    </row>
    <row r="1609" spans="1:22" x14ac:dyDescent="0.25">
      <c r="A1609" s="104" t="s">
        <v>1228</v>
      </c>
      <c r="B1609" s="20" t="str">
        <f>VLOOKUP(A1609,'Planning Periods'!$E$2:$N$540,10,FALSE)</f>
        <v>01/31/2015 - 01/31/2023</v>
      </c>
      <c r="C1609" s="103">
        <v>2016</v>
      </c>
      <c r="D1609" s="103" t="str">
        <f t="shared" si="23"/>
        <v>Pleasanton 2016</v>
      </c>
      <c r="E1609" s="103">
        <v>716</v>
      </c>
      <c r="F1609" s="101">
        <v>128</v>
      </c>
      <c r="G1609" s="103">
        <v>128</v>
      </c>
      <c r="H1609" s="103">
        <v>0</v>
      </c>
      <c r="I1609" s="102"/>
      <c r="J1609" s="103">
        <v>391</v>
      </c>
      <c r="K1609" s="101">
        <v>21</v>
      </c>
      <c r="L1609" s="103">
        <v>21</v>
      </c>
      <c r="M1609" s="103">
        <v>0</v>
      </c>
      <c r="N1609" s="102"/>
      <c r="O1609" s="103">
        <v>407</v>
      </c>
      <c r="P1609" s="103">
        <v>10</v>
      </c>
      <c r="Q1609" s="102"/>
      <c r="R1609" s="103">
        <v>553</v>
      </c>
      <c r="S1609" s="103">
        <v>228</v>
      </c>
      <c r="T1609" s="102">
        <v>0</v>
      </c>
      <c r="U1609" s="103">
        <v>2067</v>
      </c>
      <c r="V1609" s="103">
        <v>387</v>
      </c>
    </row>
    <row r="1610" spans="1:22" x14ac:dyDescent="0.25">
      <c r="A1610" s="104" t="s">
        <v>1228</v>
      </c>
      <c r="B1610" s="20" t="str">
        <f>VLOOKUP(A1610,'Planning Periods'!$E$2:$N$540,10,FALSE)</f>
        <v>01/31/2015 - 01/31/2023</v>
      </c>
      <c r="C1610" s="103">
        <v>2017</v>
      </c>
      <c r="D1610" s="103" t="str">
        <f t="shared" si="23"/>
        <v>Pleasanton 2017</v>
      </c>
      <c r="E1610" s="103">
        <v>716</v>
      </c>
      <c r="F1610" s="101">
        <v>0</v>
      </c>
      <c r="G1610" s="103">
        <v>0</v>
      </c>
      <c r="H1610" s="103">
        <v>0</v>
      </c>
      <c r="I1610" s="102"/>
      <c r="J1610" s="103">
        <v>391</v>
      </c>
      <c r="K1610" s="101">
        <v>7</v>
      </c>
      <c r="L1610" s="103">
        <v>6</v>
      </c>
      <c r="M1610" s="103">
        <v>1</v>
      </c>
      <c r="N1610" s="102"/>
      <c r="O1610" s="103">
        <v>407</v>
      </c>
      <c r="P1610" s="103">
        <v>6</v>
      </c>
      <c r="Q1610" s="102"/>
      <c r="R1610" s="103">
        <v>553</v>
      </c>
      <c r="S1610" s="103">
        <v>102</v>
      </c>
      <c r="T1610" s="102">
        <v>1</v>
      </c>
      <c r="U1610" s="103">
        <v>2067</v>
      </c>
      <c r="V1610" s="103">
        <v>115</v>
      </c>
    </row>
    <row r="1611" spans="1:22" x14ac:dyDescent="0.25">
      <c r="A1611" s="104" t="s">
        <v>406</v>
      </c>
      <c r="B1611" s="20" t="str">
        <f>VLOOKUP(A1611,'Planning Periods'!$E$2:$N$540,10,FALSE)</f>
        <v>06/30/2014 - 06/30/2019</v>
      </c>
      <c r="C1611" s="103">
        <v>2014</v>
      </c>
      <c r="D1611" s="103" t="str">
        <f t="shared" si="23"/>
        <v>Plumas County - Unincorporated 2014</v>
      </c>
      <c r="E1611" s="103" t="s">
        <v>1539</v>
      </c>
      <c r="F1611" s="101" t="s">
        <v>1539</v>
      </c>
      <c r="G1611" s="103" t="s">
        <v>1539</v>
      </c>
      <c r="H1611" s="103" t="s">
        <v>1539</v>
      </c>
      <c r="I1611" s="102"/>
      <c r="J1611" s="103" t="s">
        <v>1539</v>
      </c>
      <c r="K1611" s="101" t="s">
        <v>1539</v>
      </c>
      <c r="L1611" s="103" t="s">
        <v>1539</v>
      </c>
      <c r="M1611" s="103" t="s">
        <v>1539</v>
      </c>
      <c r="N1611" s="102"/>
      <c r="O1611" s="103" t="s">
        <v>1539</v>
      </c>
      <c r="P1611" s="103" t="s">
        <v>1539</v>
      </c>
      <c r="Q1611" s="102"/>
      <c r="R1611" s="103" t="s">
        <v>1539</v>
      </c>
      <c r="S1611" s="103" t="s">
        <v>1539</v>
      </c>
      <c r="T1611" s="102" t="s">
        <v>1539</v>
      </c>
      <c r="U1611" s="103" t="s">
        <v>1539</v>
      </c>
      <c r="V1611" s="103" t="s">
        <v>1539</v>
      </c>
    </row>
    <row r="1612" spans="1:22" x14ac:dyDescent="0.25">
      <c r="A1612" s="104" t="s">
        <v>406</v>
      </c>
      <c r="B1612" s="20" t="str">
        <f>VLOOKUP(A1612,'Planning Periods'!$E$2:$N$540,10,FALSE)</f>
        <v>06/30/2014 - 06/30/2019</v>
      </c>
      <c r="C1612" s="103">
        <v>2015</v>
      </c>
      <c r="D1612" s="103" t="str">
        <f t="shared" si="23"/>
        <v>Plumas County - Unincorporated 2015</v>
      </c>
      <c r="E1612" s="103" t="s">
        <v>1539</v>
      </c>
      <c r="F1612" s="101" t="s">
        <v>1539</v>
      </c>
      <c r="G1612" s="103" t="s">
        <v>1539</v>
      </c>
      <c r="H1612" s="103" t="s">
        <v>1539</v>
      </c>
      <c r="I1612" s="102"/>
      <c r="J1612" s="103" t="s">
        <v>1539</v>
      </c>
      <c r="K1612" s="101" t="s">
        <v>1539</v>
      </c>
      <c r="L1612" s="103" t="s">
        <v>1539</v>
      </c>
      <c r="M1612" s="103" t="s">
        <v>1539</v>
      </c>
      <c r="N1612" s="102"/>
      <c r="O1612" s="103" t="s">
        <v>1539</v>
      </c>
      <c r="P1612" s="103" t="s">
        <v>1539</v>
      </c>
      <c r="Q1612" s="102"/>
      <c r="R1612" s="103" t="s">
        <v>1539</v>
      </c>
      <c r="S1612" s="103" t="s">
        <v>1539</v>
      </c>
      <c r="T1612" s="102" t="s">
        <v>1539</v>
      </c>
      <c r="U1612" s="103" t="s">
        <v>1539</v>
      </c>
      <c r="V1612" s="103" t="s">
        <v>1539</v>
      </c>
    </row>
    <row r="1613" spans="1:22" x14ac:dyDescent="0.25">
      <c r="A1613" s="104" t="s">
        <v>406</v>
      </c>
      <c r="B1613" s="20" t="str">
        <f>VLOOKUP(A1613,'Planning Periods'!$E$2:$N$540,10,FALSE)</f>
        <v>06/30/2014 - 06/30/2019</v>
      </c>
      <c r="C1613" s="103">
        <v>2016</v>
      </c>
      <c r="D1613" s="103" t="str">
        <f t="shared" si="23"/>
        <v>Plumas County - Unincorporated 2016</v>
      </c>
      <c r="E1613" s="103">
        <v>12</v>
      </c>
      <c r="F1613" s="101">
        <v>0</v>
      </c>
      <c r="G1613" s="103">
        <v>0</v>
      </c>
      <c r="H1613" s="103">
        <v>0</v>
      </c>
      <c r="I1613" s="102"/>
      <c r="J1613" s="103">
        <v>8</v>
      </c>
      <c r="K1613" s="101">
        <v>0</v>
      </c>
      <c r="L1613" s="103">
        <v>0</v>
      </c>
      <c r="M1613" s="103">
        <v>0</v>
      </c>
      <c r="N1613" s="102"/>
      <c r="O1613" s="103">
        <v>12</v>
      </c>
      <c r="P1613" s="103">
        <v>4</v>
      </c>
      <c r="Q1613" s="102"/>
      <c r="R1613" s="103">
        <v>25</v>
      </c>
      <c r="S1613" s="103">
        <v>34</v>
      </c>
      <c r="T1613" s="102">
        <v>0</v>
      </c>
      <c r="U1613" s="103">
        <v>57</v>
      </c>
      <c r="V1613" s="103">
        <v>38</v>
      </c>
    </row>
    <row r="1614" spans="1:22" x14ac:dyDescent="0.25">
      <c r="A1614" s="104" t="s">
        <v>406</v>
      </c>
      <c r="B1614" s="20" t="str">
        <f>VLOOKUP(A1614,'Planning Periods'!$E$2:$N$540,10,FALSE)</f>
        <v>06/30/2014 - 06/30/2019</v>
      </c>
      <c r="C1614" s="103">
        <v>2017</v>
      </c>
      <c r="D1614" s="103" t="str">
        <f t="shared" si="23"/>
        <v>Plumas County - Unincorporated 2017</v>
      </c>
      <c r="E1614" s="103">
        <v>12</v>
      </c>
      <c r="F1614" s="101">
        <v>0</v>
      </c>
      <c r="G1614" s="103">
        <v>0</v>
      </c>
      <c r="H1614" s="103">
        <v>0</v>
      </c>
      <c r="I1614" s="102"/>
      <c r="J1614" s="103">
        <v>8</v>
      </c>
      <c r="K1614" s="101">
        <v>0</v>
      </c>
      <c r="L1614" s="103">
        <v>0</v>
      </c>
      <c r="M1614" s="103">
        <v>0</v>
      </c>
      <c r="N1614" s="102"/>
      <c r="O1614" s="103">
        <v>12</v>
      </c>
      <c r="P1614" s="103">
        <v>15</v>
      </c>
      <c r="Q1614" s="102"/>
      <c r="R1614" s="103">
        <v>25</v>
      </c>
      <c r="S1614" s="103">
        <v>25</v>
      </c>
      <c r="T1614" s="102">
        <v>0</v>
      </c>
      <c r="U1614" s="103">
        <v>57</v>
      </c>
      <c r="V1614" s="103">
        <v>40</v>
      </c>
    </row>
    <row r="1615" spans="1:22" x14ac:dyDescent="0.25">
      <c r="A1615" s="104" t="s">
        <v>1221</v>
      </c>
      <c r="B1615" s="20" t="str">
        <f>VLOOKUP(A1615,'Planning Periods'!$E$2:$N$540,10,FALSE)</f>
        <v>06/30/2014 - 06/30/2019</v>
      </c>
      <c r="C1615" s="103">
        <v>2014</v>
      </c>
      <c r="D1615" s="103" t="str">
        <f t="shared" si="23"/>
        <v>Plymouth 2014</v>
      </c>
      <c r="E1615" s="103" t="s">
        <v>1539</v>
      </c>
      <c r="F1615" s="101" t="s">
        <v>1539</v>
      </c>
      <c r="G1615" s="103" t="s">
        <v>1539</v>
      </c>
      <c r="H1615" s="103" t="s">
        <v>1539</v>
      </c>
      <c r="I1615" s="102"/>
      <c r="J1615" s="103" t="s">
        <v>1539</v>
      </c>
      <c r="K1615" s="101" t="s">
        <v>1539</v>
      </c>
      <c r="L1615" s="103" t="s">
        <v>1539</v>
      </c>
      <c r="M1615" s="103" t="s">
        <v>1539</v>
      </c>
      <c r="N1615" s="102"/>
      <c r="O1615" s="103" t="s">
        <v>1539</v>
      </c>
      <c r="P1615" s="103" t="s">
        <v>1539</v>
      </c>
      <c r="Q1615" s="102"/>
      <c r="R1615" s="103" t="s">
        <v>1539</v>
      </c>
      <c r="S1615" s="103" t="s">
        <v>1539</v>
      </c>
      <c r="T1615" s="102" t="s">
        <v>1539</v>
      </c>
      <c r="U1615" s="103" t="s">
        <v>1539</v>
      </c>
      <c r="V1615" s="103" t="s">
        <v>1539</v>
      </c>
    </row>
    <row r="1616" spans="1:22" x14ac:dyDescent="0.25">
      <c r="A1616" s="104" t="s">
        <v>1221</v>
      </c>
      <c r="B1616" s="20" t="str">
        <f>VLOOKUP(A1616,'Planning Periods'!$E$2:$N$540,10,FALSE)</f>
        <v>06/30/2014 - 06/30/2019</v>
      </c>
      <c r="C1616" s="103">
        <v>2015</v>
      </c>
      <c r="D1616" s="103" t="str">
        <f t="shared" si="23"/>
        <v>Plymouth 2015</v>
      </c>
      <c r="E1616" s="103" t="s">
        <v>1539</v>
      </c>
      <c r="F1616" s="101" t="s">
        <v>1539</v>
      </c>
      <c r="G1616" s="103" t="s">
        <v>1539</v>
      </c>
      <c r="H1616" s="103" t="s">
        <v>1539</v>
      </c>
      <c r="I1616" s="102"/>
      <c r="J1616" s="103" t="s">
        <v>1539</v>
      </c>
      <c r="K1616" s="101" t="s">
        <v>1539</v>
      </c>
      <c r="L1616" s="103" t="s">
        <v>1539</v>
      </c>
      <c r="M1616" s="103" t="s">
        <v>1539</v>
      </c>
      <c r="N1616" s="102"/>
      <c r="O1616" s="103" t="s">
        <v>1539</v>
      </c>
      <c r="P1616" s="103" t="s">
        <v>1539</v>
      </c>
      <c r="Q1616" s="102"/>
      <c r="R1616" s="103" t="s">
        <v>1539</v>
      </c>
      <c r="S1616" s="103" t="s">
        <v>1539</v>
      </c>
      <c r="T1616" s="102" t="s">
        <v>1539</v>
      </c>
      <c r="U1616" s="103" t="s">
        <v>1539</v>
      </c>
      <c r="V1616" s="103" t="s">
        <v>1539</v>
      </c>
    </row>
    <row r="1617" spans="1:22" x14ac:dyDescent="0.25">
      <c r="A1617" s="104" t="s">
        <v>1221</v>
      </c>
      <c r="B1617" s="20" t="str">
        <f>VLOOKUP(A1617,'Planning Periods'!$E$2:$N$540,10,FALSE)</f>
        <v>06/30/2014 - 06/30/2019</v>
      </c>
      <c r="C1617" s="103">
        <v>2016</v>
      </c>
      <c r="D1617" s="103" t="str">
        <f t="shared" si="23"/>
        <v>Plymouth 2016</v>
      </c>
      <c r="E1617" s="103" t="s">
        <v>1539</v>
      </c>
      <c r="F1617" s="101" t="s">
        <v>1539</v>
      </c>
      <c r="G1617" s="103" t="s">
        <v>1539</v>
      </c>
      <c r="H1617" s="103" t="s">
        <v>1539</v>
      </c>
      <c r="I1617" s="102"/>
      <c r="J1617" s="103" t="s">
        <v>1539</v>
      </c>
      <c r="K1617" s="101" t="s">
        <v>1539</v>
      </c>
      <c r="L1617" s="103" t="s">
        <v>1539</v>
      </c>
      <c r="M1617" s="103" t="s">
        <v>1539</v>
      </c>
      <c r="N1617" s="102"/>
      <c r="O1617" s="103" t="s">
        <v>1539</v>
      </c>
      <c r="P1617" s="103" t="s">
        <v>1539</v>
      </c>
      <c r="Q1617" s="102"/>
      <c r="R1617" s="103" t="s">
        <v>1539</v>
      </c>
      <c r="S1617" s="103" t="s">
        <v>1539</v>
      </c>
      <c r="T1617" s="102" t="s">
        <v>1539</v>
      </c>
      <c r="U1617" s="103" t="s">
        <v>1539</v>
      </c>
      <c r="V1617" s="103" t="s">
        <v>1539</v>
      </c>
    </row>
    <row r="1618" spans="1:22" x14ac:dyDescent="0.25">
      <c r="A1618" s="104" t="s">
        <v>1221</v>
      </c>
      <c r="B1618" s="20" t="str">
        <f>VLOOKUP(A1618,'Planning Periods'!$E$2:$N$540,10,FALSE)</f>
        <v>06/30/2014 - 06/30/2019</v>
      </c>
      <c r="C1618" s="103">
        <v>2017</v>
      </c>
      <c r="D1618" s="103" t="str">
        <f t="shared" si="23"/>
        <v>Plymouth 2017</v>
      </c>
      <c r="E1618" s="103">
        <v>1</v>
      </c>
      <c r="F1618" s="101">
        <v>0</v>
      </c>
      <c r="G1618" s="103">
        <v>0</v>
      </c>
      <c r="H1618" s="103">
        <v>0</v>
      </c>
      <c r="I1618" s="102"/>
      <c r="J1618" s="103">
        <v>1</v>
      </c>
      <c r="K1618" s="101">
        <v>0</v>
      </c>
      <c r="L1618" s="103">
        <v>0</v>
      </c>
      <c r="M1618" s="103">
        <v>0</v>
      </c>
      <c r="N1618" s="102"/>
      <c r="O1618" s="103">
        <v>1</v>
      </c>
      <c r="P1618" s="103">
        <v>0</v>
      </c>
      <c r="Q1618" s="102"/>
      <c r="R1618" s="103">
        <v>1</v>
      </c>
      <c r="S1618" s="103">
        <v>18</v>
      </c>
      <c r="T1618" s="102">
        <v>0</v>
      </c>
      <c r="U1618" s="103">
        <v>4</v>
      </c>
      <c r="V1618" s="103">
        <v>18</v>
      </c>
    </row>
    <row r="1619" spans="1:22" x14ac:dyDescent="0.25">
      <c r="A1619" s="104" t="s">
        <v>1031</v>
      </c>
      <c r="B1619" s="20" t="str">
        <f>VLOOKUP(A1619,'Planning Periods'!$E$2:$N$540,10,FALSE)</f>
        <v>06/30/2014 - 06/30/2019</v>
      </c>
      <c r="C1619" s="103">
        <v>2014</v>
      </c>
      <c r="D1619" s="103" t="str">
        <f t="shared" si="23"/>
        <v>Point Arena 2014</v>
      </c>
      <c r="E1619" s="103">
        <v>1</v>
      </c>
      <c r="F1619" s="101">
        <v>0</v>
      </c>
      <c r="G1619" s="103">
        <v>0</v>
      </c>
      <c r="H1619" s="103">
        <v>0</v>
      </c>
      <c r="I1619" s="102"/>
      <c r="J1619" s="103">
        <v>1</v>
      </c>
      <c r="K1619" s="101">
        <v>0</v>
      </c>
      <c r="L1619" s="103">
        <v>0</v>
      </c>
      <c r="M1619" s="103">
        <v>0</v>
      </c>
      <c r="N1619" s="102"/>
      <c r="O1619" s="103">
        <v>1</v>
      </c>
      <c r="P1619" s="103">
        <v>1</v>
      </c>
      <c r="Q1619" s="102"/>
      <c r="R1619" s="103">
        <v>1</v>
      </c>
      <c r="S1619" s="103">
        <v>0</v>
      </c>
      <c r="T1619" s="102">
        <v>0</v>
      </c>
      <c r="U1619" s="103">
        <v>4</v>
      </c>
      <c r="V1619" s="103">
        <v>1</v>
      </c>
    </row>
    <row r="1620" spans="1:22" x14ac:dyDescent="0.25">
      <c r="A1620" s="104" t="s">
        <v>1031</v>
      </c>
      <c r="B1620" s="20" t="str">
        <f>VLOOKUP(A1620,'Planning Periods'!$E$2:$N$540,10,FALSE)</f>
        <v>06/30/2014 - 06/30/2019</v>
      </c>
      <c r="C1620" s="103">
        <v>2015</v>
      </c>
      <c r="D1620" s="103" t="str">
        <f t="shared" si="23"/>
        <v>Point Arena 2015</v>
      </c>
      <c r="E1620" s="103">
        <v>1</v>
      </c>
      <c r="F1620" s="101">
        <v>0</v>
      </c>
      <c r="G1620" s="103">
        <v>0</v>
      </c>
      <c r="H1620" s="103">
        <v>0</v>
      </c>
      <c r="I1620" s="102"/>
      <c r="J1620" s="103">
        <v>1</v>
      </c>
      <c r="K1620" s="101">
        <v>0</v>
      </c>
      <c r="L1620" s="103">
        <v>0</v>
      </c>
      <c r="M1620" s="103">
        <v>0</v>
      </c>
      <c r="N1620" s="102"/>
      <c r="O1620" s="103">
        <v>1</v>
      </c>
      <c r="P1620" s="103">
        <v>1</v>
      </c>
      <c r="Q1620" s="102"/>
      <c r="R1620" s="103">
        <v>1</v>
      </c>
      <c r="S1620" s="103">
        <v>0</v>
      </c>
      <c r="T1620" s="102">
        <v>0</v>
      </c>
      <c r="U1620" s="103">
        <v>4</v>
      </c>
      <c r="V1620" s="103">
        <v>1</v>
      </c>
    </row>
    <row r="1621" spans="1:22" x14ac:dyDescent="0.25">
      <c r="A1621" s="104" t="s">
        <v>1031</v>
      </c>
      <c r="B1621" s="20" t="str">
        <f>VLOOKUP(A1621,'Planning Periods'!$E$2:$N$540,10,FALSE)</f>
        <v>06/30/2014 - 06/30/2019</v>
      </c>
      <c r="C1621" s="103">
        <v>2016</v>
      </c>
      <c r="D1621" s="103" t="str">
        <f t="shared" si="23"/>
        <v>Point Arena 2016</v>
      </c>
      <c r="E1621" s="103">
        <v>1</v>
      </c>
      <c r="F1621" s="101">
        <v>0</v>
      </c>
      <c r="G1621" s="103">
        <v>0</v>
      </c>
      <c r="H1621" s="103">
        <v>0</v>
      </c>
      <c r="I1621" s="102"/>
      <c r="J1621" s="103">
        <v>1</v>
      </c>
      <c r="K1621" s="101">
        <v>0</v>
      </c>
      <c r="L1621" s="103">
        <v>0</v>
      </c>
      <c r="M1621" s="103">
        <v>0</v>
      </c>
      <c r="N1621" s="102"/>
      <c r="O1621" s="103">
        <v>1</v>
      </c>
      <c r="P1621" s="103">
        <v>0</v>
      </c>
      <c r="Q1621" s="102"/>
      <c r="R1621" s="103">
        <v>1</v>
      </c>
      <c r="S1621" s="103">
        <v>0</v>
      </c>
      <c r="T1621" s="102">
        <v>0</v>
      </c>
      <c r="U1621" s="103">
        <v>4</v>
      </c>
      <c r="V1621" s="103">
        <v>0</v>
      </c>
    </row>
    <row r="1622" spans="1:22" x14ac:dyDescent="0.25">
      <c r="A1622" s="104" t="s">
        <v>1031</v>
      </c>
      <c r="B1622" s="20" t="str">
        <f>VLOOKUP(A1622,'Planning Periods'!$E$2:$N$540,10,FALSE)</f>
        <v>06/30/2014 - 06/30/2019</v>
      </c>
      <c r="C1622" s="103">
        <v>2017</v>
      </c>
      <c r="D1622" s="103" t="str">
        <f t="shared" si="23"/>
        <v>Point Arena 2017</v>
      </c>
      <c r="E1622" s="103">
        <v>1</v>
      </c>
      <c r="F1622" s="101">
        <v>0</v>
      </c>
      <c r="G1622" s="103">
        <v>0</v>
      </c>
      <c r="H1622" s="103">
        <v>0</v>
      </c>
      <c r="I1622" s="102"/>
      <c r="J1622" s="103">
        <v>1</v>
      </c>
      <c r="K1622" s="101">
        <v>0</v>
      </c>
      <c r="L1622" s="103">
        <v>0</v>
      </c>
      <c r="M1622" s="103">
        <v>0</v>
      </c>
      <c r="N1622" s="102"/>
      <c r="O1622" s="103">
        <v>1</v>
      </c>
      <c r="P1622" s="103">
        <v>0</v>
      </c>
      <c r="Q1622" s="102"/>
      <c r="R1622" s="103">
        <v>1</v>
      </c>
      <c r="S1622" s="103">
        <v>0</v>
      </c>
      <c r="T1622" s="102">
        <v>0</v>
      </c>
      <c r="U1622" s="103">
        <v>4</v>
      </c>
      <c r="V1622" s="103">
        <v>0</v>
      </c>
    </row>
    <row r="1623" spans="1:22" x14ac:dyDescent="0.25">
      <c r="A1623" t="s">
        <v>1068</v>
      </c>
      <c r="B1623" s="20"/>
      <c r="C1623" s="103">
        <v>2013</v>
      </c>
      <c r="D1623" s="103" t="str">
        <f t="shared" si="23"/>
        <v>Pomona 2013</v>
      </c>
      <c r="E1623" s="103" t="s">
        <v>1539</v>
      </c>
      <c r="F1623" s="101" t="s">
        <v>1539</v>
      </c>
      <c r="G1623" s="103" t="s">
        <v>1539</v>
      </c>
      <c r="H1623" s="103" t="s">
        <v>1539</v>
      </c>
      <c r="I1623" s="102"/>
      <c r="J1623" s="103" t="s">
        <v>1539</v>
      </c>
      <c r="K1623" s="101" t="s">
        <v>1539</v>
      </c>
      <c r="L1623" s="103" t="s">
        <v>1539</v>
      </c>
      <c r="M1623" s="103" t="s">
        <v>1539</v>
      </c>
      <c r="N1623" s="102"/>
      <c r="O1623" s="103" t="s">
        <v>1539</v>
      </c>
      <c r="P1623" s="103" t="s">
        <v>1539</v>
      </c>
      <c r="Q1623" s="102"/>
      <c r="R1623" s="103" t="s">
        <v>1539</v>
      </c>
      <c r="S1623" s="103" t="s">
        <v>1539</v>
      </c>
      <c r="T1623" s="102" t="s">
        <v>1539</v>
      </c>
      <c r="U1623" s="103" t="s">
        <v>1539</v>
      </c>
      <c r="V1623" s="103" t="s">
        <v>1539</v>
      </c>
    </row>
    <row r="1624" spans="1:22" x14ac:dyDescent="0.25">
      <c r="A1624" t="s">
        <v>1068</v>
      </c>
      <c r="B1624" s="20" t="str">
        <f>VLOOKUP(A1624,'Planning Periods'!$E$2:$N$540,10,FALSE)</f>
        <v>10/15/2013 - 10/15/2021</v>
      </c>
      <c r="C1624" s="103">
        <v>2014</v>
      </c>
      <c r="D1624" s="103" t="str">
        <f t="shared" si="23"/>
        <v>Pomona 2014</v>
      </c>
      <c r="E1624" s="101" t="s">
        <v>1539</v>
      </c>
      <c r="F1624" s="101" t="s">
        <v>1539</v>
      </c>
      <c r="G1624" s="101" t="s">
        <v>1539</v>
      </c>
      <c r="H1624" s="101" t="s">
        <v>1539</v>
      </c>
      <c r="I1624" s="101">
        <v>0</v>
      </c>
      <c r="J1624" s="101" t="s">
        <v>1539</v>
      </c>
      <c r="K1624" s="101" t="s">
        <v>1539</v>
      </c>
      <c r="L1624" s="101" t="s">
        <v>1539</v>
      </c>
      <c r="M1624" s="101" t="s">
        <v>1539</v>
      </c>
      <c r="N1624" s="101">
        <v>0</v>
      </c>
      <c r="O1624" s="101" t="s">
        <v>1539</v>
      </c>
      <c r="P1624" s="101" t="s">
        <v>1539</v>
      </c>
      <c r="Q1624" s="101"/>
      <c r="R1624" s="101" t="s">
        <v>1539</v>
      </c>
      <c r="S1624" s="101" t="s">
        <v>1539</v>
      </c>
      <c r="T1624" s="101" t="s">
        <v>1539</v>
      </c>
      <c r="U1624" s="101" t="s">
        <v>1539</v>
      </c>
      <c r="V1624" s="101" t="s">
        <v>1539</v>
      </c>
    </row>
    <row r="1625" spans="1:22" x14ac:dyDescent="0.25">
      <c r="A1625" t="s">
        <v>1068</v>
      </c>
      <c r="B1625" s="20" t="str">
        <f>VLOOKUP(A1625,'Planning Periods'!$E$2:$N$540,10,FALSE)</f>
        <v>10/15/2013 - 10/15/2021</v>
      </c>
      <c r="C1625" s="103">
        <v>2015</v>
      </c>
      <c r="D1625" s="103" t="str">
        <f t="shared" si="23"/>
        <v>Pomona 2015</v>
      </c>
      <c r="E1625" t="s">
        <v>1539</v>
      </c>
      <c r="F1625" t="s">
        <v>1539</v>
      </c>
      <c r="G1625" t="s">
        <v>1539</v>
      </c>
      <c r="H1625" t="s">
        <v>1539</v>
      </c>
      <c r="J1625" t="s">
        <v>1539</v>
      </c>
      <c r="K1625" t="s">
        <v>1539</v>
      </c>
      <c r="L1625" t="s">
        <v>1539</v>
      </c>
      <c r="M1625" t="s">
        <v>1539</v>
      </c>
      <c r="O1625" t="s">
        <v>1539</v>
      </c>
      <c r="P1625" t="s">
        <v>1539</v>
      </c>
      <c r="R1625" t="s">
        <v>1539</v>
      </c>
      <c r="S1625" t="s">
        <v>1539</v>
      </c>
      <c r="T1625" t="s">
        <v>1539</v>
      </c>
      <c r="U1625" t="s">
        <v>1539</v>
      </c>
      <c r="V1625" t="s">
        <v>1539</v>
      </c>
    </row>
    <row r="1626" spans="1:22" x14ac:dyDescent="0.25">
      <c r="A1626" t="s">
        <v>1068</v>
      </c>
      <c r="B1626" s="20" t="str">
        <f>VLOOKUP(A1626,'Planning Periods'!$E$2:$N$540,10,FALSE)</f>
        <v>10/15/2013 - 10/15/2021</v>
      </c>
      <c r="C1626" s="103">
        <v>2016</v>
      </c>
      <c r="D1626" s="103" t="str">
        <f t="shared" si="23"/>
        <v>Pomona 2016</v>
      </c>
      <c r="E1626" t="s">
        <v>1539</v>
      </c>
      <c r="F1626" t="s">
        <v>1539</v>
      </c>
      <c r="G1626" t="s">
        <v>1539</v>
      </c>
      <c r="H1626" t="s">
        <v>1539</v>
      </c>
      <c r="J1626" t="s">
        <v>1539</v>
      </c>
      <c r="K1626" t="s">
        <v>1539</v>
      </c>
      <c r="L1626" t="s">
        <v>1539</v>
      </c>
      <c r="M1626" t="s">
        <v>1539</v>
      </c>
      <c r="O1626" t="s">
        <v>1539</v>
      </c>
      <c r="P1626" t="s">
        <v>1539</v>
      </c>
      <c r="R1626" t="s">
        <v>1539</v>
      </c>
      <c r="S1626" t="s">
        <v>1539</v>
      </c>
      <c r="T1626" t="s">
        <v>1539</v>
      </c>
      <c r="U1626" t="s">
        <v>1539</v>
      </c>
      <c r="V1626" t="s">
        <v>1539</v>
      </c>
    </row>
    <row r="1627" spans="1:22" x14ac:dyDescent="0.25">
      <c r="A1627" t="s">
        <v>1068</v>
      </c>
      <c r="B1627" s="20" t="str">
        <f>VLOOKUP(A1627,'Planning Periods'!$E$2:$N$540,10,FALSE)</f>
        <v>10/15/2013 - 10/15/2021</v>
      </c>
      <c r="C1627" s="103">
        <v>2017</v>
      </c>
      <c r="D1627" s="103" t="str">
        <f t="shared" si="23"/>
        <v>Pomona 2017</v>
      </c>
      <c r="E1627" t="s">
        <v>1539</v>
      </c>
      <c r="F1627" t="s">
        <v>1539</v>
      </c>
      <c r="G1627" t="s">
        <v>1539</v>
      </c>
      <c r="H1627" t="s">
        <v>1539</v>
      </c>
      <c r="J1627" t="s">
        <v>1539</v>
      </c>
      <c r="K1627" t="s">
        <v>1539</v>
      </c>
      <c r="L1627" t="s">
        <v>1539</v>
      </c>
      <c r="M1627" t="s">
        <v>1539</v>
      </c>
      <c r="O1627" t="s">
        <v>1539</v>
      </c>
      <c r="P1627" t="s">
        <v>1539</v>
      </c>
      <c r="R1627" t="s">
        <v>1539</v>
      </c>
      <c r="S1627" t="s">
        <v>1539</v>
      </c>
      <c r="T1627" t="s">
        <v>1539</v>
      </c>
      <c r="U1627" t="s">
        <v>1539</v>
      </c>
      <c r="V1627" t="s">
        <v>1539</v>
      </c>
    </row>
    <row r="1628" spans="1:22" x14ac:dyDescent="0.25">
      <c r="A1628" s="104" t="s">
        <v>762</v>
      </c>
      <c r="B1628" s="20"/>
      <c r="C1628" s="103">
        <v>2013</v>
      </c>
      <c r="D1628" s="103" t="str">
        <f t="shared" si="23"/>
        <v>Port Hueneme 2013</v>
      </c>
      <c r="E1628" t="s">
        <v>1539</v>
      </c>
      <c r="F1628" t="s">
        <v>1539</v>
      </c>
      <c r="G1628" t="s">
        <v>1539</v>
      </c>
      <c r="H1628" t="s">
        <v>1539</v>
      </c>
      <c r="J1628" t="s">
        <v>1539</v>
      </c>
      <c r="K1628" t="s">
        <v>1539</v>
      </c>
      <c r="L1628" t="s">
        <v>1539</v>
      </c>
      <c r="M1628" t="s">
        <v>1539</v>
      </c>
      <c r="O1628" t="s">
        <v>1539</v>
      </c>
      <c r="P1628" t="s">
        <v>1539</v>
      </c>
      <c r="R1628" t="s">
        <v>1539</v>
      </c>
      <c r="S1628" t="s">
        <v>1539</v>
      </c>
      <c r="T1628" t="s">
        <v>1539</v>
      </c>
      <c r="U1628" t="s">
        <v>1539</v>
      </c>
      <c r="V1628" t="s">
        <v>1539</v>
      </c>
    </row>
    <row r="1629" spans="1:22" x14ac:dyDescent="0.25">
      <c r="A1629" s="104" t="s">
        <v>762</v>
      </c>
      <c r="B1629" s="20" t="str">
        <f>VLOOKUP(A1629,'Planning Periods'!$E$2:$N$540,10,FALSE)</f>
        <v>10/15/2013 - 10/15/2021</v>
      </c>
      <c r="C1629" s="103">
        <v>2014</v>
      </c>
      <c r="D1629" s="103" t="str">
        <f t="shared" si="23"/>
        <v>Port Hueneme 2014</v>
      </c>
      <c r="E1629" s="103" t="s">
        <v>1539</v>
      </c>
      <c r="F1629" s="101" t="s">
        <v>1539</v>
      </c>
      <c r="G1629" s="103" t="s">
        <v>1539</v>
      </c>
      <c r="H1629" s="103" t="s">
        <v>1539</v>
      </c>
      <c r="I1629" s="102"/>
      <c r="J1629" s="103" t="s">
        <v>1539</v>
      </c>
      <c r="K1629" s="101" t="s">
        <v>1539</v>
      </c>
      <c r="L1629" s="103" t="s">
        <v>1539</v>
      </c>
      <c r="M1629" s="103" t="s">
        <v>1539</v>
      </c>
      <c r="N1629" s="102"/>
      <c r="O1629" s="103" t="s">
        <v>1539</v>
      </c>
      <c r="P1629" s="103" t="s">
        <v>1539</v>
      </c>
      <c r="Q1629" s="102"/>
      <c r="R1629" s="103" t="s">
        <v>1539</v>
      </c>
      <c r="S1629" s="103" t="s">
        <v>1539</v>
      </c>
      <c r="T1629" s="102" t="s">
        <v>1539</v>
      </c>
      <c r="U1629" s="103" t="s">
        <v>1539</v>
      </c>
      <c r="V1629" s="103" t="s">
        <v>1539</v>
      </c>
    </row>
    <row r="1630" spans="1:22" x14ac:dyDescent="0.25">
      <c r="A1630" s="104" t="s">
        <v>762</v>
      </c>
      <c r="B1630" s="20" t="str">
        <f>VLOOKUP(A1630,'Planning Periods'!$E$2:$N$540,10,FALSE)</f>
        <v>10/15/2013 - 10/15/2021</v>
      </c>
      <c r="C1630" s="103">
        <v>2015</v>
      </c>
      <c r="D1630" s="103" t="str">
        <f t="shared" si="23"/>
        <v>Port Hueneme 2015</v>
      </c>
      <c r="E1630" s="103" t="s">
        <v>1539</v>
      </c>
      <c r="F1630" s="101" t="s">
        <v>1539</v>
      </c>
      <c r="G1630" s="103" t="s">
        <v>1539</v>
      </c>
      <c r="H1630" s="103" t="s">
        <v>1539</v>
      </c>
      <c r="I1630" s="102"/>
      <c r="J1630" s="103" t="s">
        <v>1539</v>
      </c>
      <c r="K1630" s="101" t="s">
        <v>1539</v>
      </c>
      <c r="L1630" s="103" t="s">
        <v>1539</v>
      </c>
      <c r="M1630" s="103" t="s">
        <v>1539</v>
      </c>
      <c r="N1630" s="102"/>
      <c r="O1630" s="103" t="s">
        <v>1539</v>
      </c>
      <c r="P1630" s="103" t="s">
        <v>1539</v>
      </c>
      <c r="Q1630" s="102"/>
      <c r="R1630" s="103" t="s">
        <v>1539</v>
      </c>
      <c r="S1630" s="103" t="s">
        <v>1539</v>
      </c>
      <c r="T1630" s="102" t="s">
        <v>1539</v>
      </c>
      <c r="U1630" s="103" t="s">
        <v>1539</v>
      </c>
      <c r="V1630" s="103" t="s">
        <v>1539</v>
      </c>
    </row>
    <row r="1631" spans="1:22" x14ac:dyDescent="0.25">
      <c r="A1631" s="104" t="s">
        <v>762</v>
      </c>
      <c r="B1631" s="20" t="str">
        <f>VLOOKUP(A1631,'Planning Periods'!$E$2:$N$540,10,FALSE)</f>
        <v>10/15/2013 - 10/15/2021</v>
      </c>
      <c r="C1631" s="103">
        <v>2016</v>
      </c>
      <c r="D1631" s="103" t="str">
        <f t="shared" si="23"/>
        <v>Port Hueneme 2016</v>
      </c>
      <c r="E1631" s="103" t="s">
        <v>1539</v>
      </c>
      <c r="F1631" s="101" t="s">
        <v>1539</v>
      </c>
      <c r="G1631" s="103" t="s">
        <v>1539</v>
      </c>
      <c r="H1631" s="103" t="s">
        <v>1539</v>
      </c>
      <c r="I1631" s="102"/>
      <c r="J1631" s="103" t="s">
        <v>1539</v>
      </c>
      <c r="K1631" s="101" t="s">
        <v>1539</v>
      </c>
      <c r="L1631" s="103" t="s">
        <v>1539</v>
      </c>
      <c r="M1631" s="103" t="s">
        <v>1539</v>
      </c>
      <c r="N1631" s="102"/>
      <c r="O1631" s="103" t="s">
        <v>1539</v>
      </c>
      <c r="P1631" s="103" t="s">
        <v>1539</v>
      </c>
      <c r="Q1631" s="102"/>
      <c r="R1631" s="103" t="s">
        <v>1539</v>
      </c>
      <c r="S1631" s="103" t="s">
        <v>1539</v>
      </c>
      <c r="T1631" s="102" t="s">
        <v>1539</v>
      </c>
      <c r="U1631" s="103" t="s">
        <v>1539</v>
      </c>
      <c r="V1631" s="103" t="s">
        <v>1539</v>
      </c>
    </row>
    <row r="1632" spans="1:22" x14ac:dyDescent="0.25">
      <c r="A1632" s="104" t="s">
        <v>762</v>
      </c>
      <c r="B1632" s="20" t="str">
        <f>VLOOKUP(A1632,'Planning Periods'!$E$2:$N$540,10,FALSE)</f>
        <v>10/15/2013 - 10/15/2021</v>
      </c>
      <c r="C1632" s="103">
        <v>2017</v>
      </c>
      <c r="D1632" s="103" t="str">
        <f t="shared" si="23"/>
        <v>Port Hueneme 2017</v>
      </c>
      <c r="E1632" s="103">
        <v>1</v>
      </c>
      <c r="F1632" s="101">
        <v>0</v>
      </c>
      <c r="G1632" s="103">
        <v>0</v>
      </c>
      <c r="H1632" s="103">
        <v>0</v>
      </c>
      <c r="I1632" s="102"/>
      <c r="J1632" s="103">
        <v>1</v>
      </c>
      <c r="K1632" s="101">
        <v>0</v>
      </c>
      <c r="L1632" s="103">
        <v>0</v>
      </c>
      <c r="M1632" s="103">
        <v>0</v>
      </c>
      <c r="N1632" s="102"/>
      <c r="O1632" s="103">
        <v>0</v>
      </c>
      <c r="P1632" s="103">
        <v>0</v>
      </c>
      <c r="Q1632" s="102"/>
      <c r="R1632" s="103">
        <v>0</v>
      </c>
      <c r="S1632" s="103">
        <v>0</v>
      </c>
      <c r="T1632" s="102">
        <v>0</v>
      </c>
      <c r="U1632" s="103">
        <v>2</v>
      </c>
      <c r="V1632" s="103">
        <v>0</v>
      </c>
    </row>
    <row r="1633" spans="1:22" x14ac:dyDescent="0.25">
      <c r="A1633" s="104" t="s">
        <v>773</v>
      </c>
      <c r="B1633" s="20" t="str">
        <f>VLOOKUP(A1633,'Planning Periods'!$E$2:$N$540,10,FALSE)</f>
        <v>12/31/2015 - 12/31/2023</v>
      </c>
      <c r="C1633" s="103">
        <v>2014</v>
      </c>
      <c r="D1633" s="103" t="str">
        <f t="shared" ref="D1633:D1699" si="24">CONCATENATE(A1633," ",C1633)</f>
        <v>Porterville 2014</v>
      </c>
      <c r="E1633" s="103" t="s">
        <v>1539</v>
      </c>
      <c r="F1633" s="101" t="s">
        <v>1539</v>
      </c>
      <c r="G1633" s="103" t="s">
        <v>1539</v>
      </c>
      <c r="H1633" s="103" t="s">
        <v>1539</v>
      </c>
      <c r="I1633" s="102"/>
      <c r="J1633" s="103" t="s">
        <v>1539</v>
      </c>
      <c r="K1633" s="101" t="s">
        <v>1539</v>
      </c>
      <c r="L1633" s="103" t="s">
        <v>1539</v>
      </c>
      <c r="M1633" s="103" t="s">
        <v>1539</v>
      </c>
      <c r="N1633" s="102"/>
      <c r="O1633" s="103" t="s">
        <v>1539</v>
      </c>
      <c r="P1633" s="103" t="s">
        <v>1539</v>
      </c>
      <c r="Q1633" s="102"/>
      <c r="R1633" s="103" t="s">
        <v>1539</v>
      </c>
      <c r="S1633" s="103" t="s">
        <v>1539</v>
      </c>
      <c r="T1633" s="102" t="s">
        <v>1539</v>
      </c>
      <c r="U1633" s="103" t="s">
        <v>1539</v>
      </c>
      <c r="V1633" s="103" t="s">
        <v>1539</v>
      </c>
    </row>
    <row r="1634" spans="1:22" x14ac:dyDescent="0.25">
      <c r="A1634" s="104" t="s">
        <v>773</v>
      </c>
      <c r="B1634" s="20" t="str">
        <f>VLOOKUP(A1634,'Planning Periods'!$E$2:$N$540,10,FALSE)</f>
        <v>12/31/2015 - 12/31/2023</v>
      </c>
      <c r="C1634" s="103">
        <v>2015</v>
      </c>
      <c r="D1634" s="103" t="str">
        <f t="shared" si="24"/>
        <v>Porterville 2015</v>
      </c>
      <c r="E1634" s="103">
        <v>1224</v>
      </c>
      <c r="F1634" s="101">
        <v>0</v>
      </c>
      <c r="G1634" s="103">
        <v>0</v>
      </c>
      <c r="H1634" s="103">
        <v>0</v>
      </c>
      <c r="I1634" s="102"/>
      <c r="J1634" s="103">
        <v>862</v>
      </c>
      <c r="K1634" s="101">
        <v>3</v>
      </c>
      <c r="L1634" s="103">
        <v>3</v>
      </c>
      <c r="M1634" s="103">
        <v>0</v>
      </c>
      <c r="N1634" s="102"/>
      <c r="O1634" s="103">
        <v>979</v>
      </c>
      <c r="P1634" s="103">
        <v>97</v>
      </c>
      <c r="Q1634" s="102"/>
      <c r="R1634" s="103">
        <v>2409</v>
      </c>
      <c r="S1634" s="103">
        <v>8</v>
      </c>
      <c r="T1634" s="102">
        <v>0</v>
      </c>
      <c r="U1634" s="103">
        <v>5474</v>
      </c>
      <c r="V1634" s="103">
        <v>108</v>
      </c>
    </row>
    <row r="1635" spans="1:22" x14ac:dyDescent="0.25">
      <c r="A1635" s="104" t="s">
        <v>773</v>
      </c>
      <c r="B1635" s="20" t="str">
        <f>VLOOKUP(A1635,'Planning Periods'!$E$2:$N$540,10,FALSE)</f>
        <v>12/31/2015 - 12/31/2023</v>
      </c>
      <c r="C1635" s="103">
        <v>2016</v>
      </c>
      <c r="D1635" s="103" t="str">
        <f t="shared" si="24"/>
        <v>Porterville 2016</v>
      </c>
      <c r="E1635" s="103">
        <v>1224</v>
      </c>
      <c r="F1635" s="101">
        <v>0</v>
      </c>
      <c r="G1635" s="103">
        <v>0</v>
      </c>
      <c r="H1635" s="103">
        <v>0</v>
      </c>
      <c r="I1635" s="102"/>
      <c r="J1635" s="103">
        <v>862</v>
      </c>
      <c r="K1635" s="101">
        <v>2</v>
      </c>
      <c r="L1635" s="103">
        <v>2</v>
      </c>
      <c r="M1635" s="103">
        <v>0</v>
      </c>
      <c r="N1635" s="102"/>
      <c r="O1635" s="103">
        <v>979</v>
      </c>
      <c r="P1635" s="103">
        <v>40</v>
      </c>
      <c r="Q1635" s="102"/>
      <c r="R1635" s="103">
        <v>2409</v>
      </c>
      <c r="S1635" s="103">
        <v>1</v>
      </c>
      <c r="T1635" s="102">
        <v>0</v>
      </c>
      <c r="U1635" s="103">
        <v>5474</v>
      </c>
      <c r="V1635" s="103">
        <v>43</v>
      </c>
    </row>
    <row r="1636" spans="1:22" x14ac:dyDescent="0.25">
      <c r="A1636" s="104" t="s">
        <v>773</v>
      </c>
      <c r="B1636" s="20" t="str">
        <f>VLOOKUP(A1636,'Planning Periods'!$E$2:$N$540,10,FALSE)</f>
        <v>12/31/2015 - 12/31/2023</v>
      </c>
      <c r="C1636" s="103">
        <v>2017</v>
      </c>
      <c r="D1636" s="103" t="str">
        <f t="shared" si="24"/>
        <v>Porterville 2017</v>
      </c>
      <c r="E1636" s="103">
        <v>1224</v>
      </c>
      <c r="F1636" s="101">
        <v>0</v>
      </c>
      <c r="G1636" s="103">
        <v>0</v>
      </c>
      <c r="H1636" s="103">
        <v>0</v>
      </c>
      <c r="I1636" s="102"/>
      <c r="J1636" s="103">
        <v>862</v>
      </c>
      <c r="K1636" s="101">
        <v>2</v>
      </c>
      <c r="L1636" s="103">
        <v>2</v>
      </c>
      <c r="M1636" s="103">
        <v>0</v>
      </c>
      <c r="N1636" s="102"/>
      <c r="O1636" s="103">
        <v>979</v>
      </c>
      <c r="P1636" s="103">
        <v>15</v>
      </c>
      <c r="Q1636" s="102"/>
      <c r="R1636" s="103">
        <v>2409</v>
      </c>
      <c r="S1636" s="103">
        <v>2</v>
      </c>
      <c r="T1636" s="102">
        <v>0</v>
      </c>
      <c r="U1636" s="103">
        <v>5474</v>
      </c>
      <c r="V1636" s="103">
        <v>19</v>
      </c>
    </row>
    <row r="1637" spans="1:22" x14ac:dyDescent="0.25">
      <c r="A1637" t="s">
        <v>957</v>
      </c>
      <c r="B1637" s="20" t="str">
        <f>VLOOKUP(A1637,'Planning Periods'!$E$2:$N$540,10,FALSE)</f>
        <v>06/30/2014 - 06/30/2019</v>
      </c>
      <c r="C1637" s="103">
        <v>2014</v>
      </c>
      <c r="D1637" s="103" t="str">
        <f t="shared" si="24"/>
        <v>Portola 2014</v>
      </c>
      <c r="E1637" s="101" t="s">
        <v>1539</v>
      </c>
      <c r="F1637" s="101" t="s">
        <v>1539</v>
      </c>
      <c r="G1637" s="101" t="s">
        <v>1539</v>
      </c>
      <c r="H1637" s="101" t="s">
        <v>1539</v>
      </c>
      <c r="I1637" s="101">
        <v>0</v>
      </c>
      <c r="J1637" s="101" t="s">
        <v>1539</v>
      </c>
      <c r="K1637" s="101" t="s">
        <v>1539</v>
      </c>
      <c r="L1637" s="101" t="s">
        <v>1539</v>
      </c>
      <c r="M1637" s="101" t="s">
        <v>1539</v>
      </c>
      <c r="N1637" s="101">
        <v>0</v>
      </c>
      <c r="O1637" s="101" t="s">
        <v>1539</v>
      </c>
      <c r="P1637" s="101" t="s">
        <v>1539</v>
      </c>
      <c r="Q1637" s="101"/>
      <c r="R1637" s="101" t="s">
        <v>1539</v>
      </c>
      <c r="S1637" s="101" t="s">
        <v>1539</v>
      </c>
      <c r="T1637" s="101" t="s">
        <v>1539</v>
      </c>
      <c r="U1637" s="101" t="s">
        <v>1539</v>
      </c>
      <c r="V1637" s="101" t="s">
        <v>1539</v>
      </c>
    </row>
    <row r="1638" spans="1:22" x14ac:dyDescent="0.25">
      <c r="A1638" t="s">
        <v>957</v>
      </c>
      <c r="B1638" s="20" t="str">
        <f>VLOOKUP(A1638,'Planning Periods'!$E$2:$N$540,10,FALSE)</f>
        <v>06/30/2014 - 06/30/2019</v>
      </c>
      <c r="C1638" s="103">
        <v>2015</v>
      </c>
      <c r="D1638" s="103" t="str">
        <f t="shared" si="24"/>
        <v>Portola 2015</v>
      </c>
      <c r="E1638" t="s">
        <v>1539</v>
      </c>
      <c r="F1638" t="s">
        <v>1539</v>
      </c>
      <c r="G1638" t="s">
        <v>1539</v>
      </c>
      <c r="H1638" t="s">
        <v>1539</v>
      </c>
      <c r="J1638" t="s">
        <v>1539</v>
      </c>
      <c r="K1638" t="s">
        <v>1539</v>
      </c>
      <c r="L1638" t="s">
        <v>1539</v>
      </c>
      <c r="M1638" t="s">
        <v>1539</v>
      </c>
      <c r="O1638" t="s">
        <v>1539</v>
      </c>
      <c r="P1638" t="s">
        <v>1539</v>
      </c>
      <c r="R1638" t="s">
        <v>1539</v>
      </c>
      <c r="S1638" t="s">
        <v>1539</v>
      </c>
      <c r="T1638" t="s">
        <v>1539</v>
      </c>
      <c r="U1638" t="s">
        <v>1539</v>
      </c>
      <c r="V1638" t="s">
        <v>1539</v>
      </c>
    </row>
    <row r="1639" spans="1:22" x14ac:dyDescent="0.25">
      <c r="A1639" t="s">
        <v>957</v>
      </c>
      <c r="B1639" s="20" t="str">
        <f>VLOOKUP(A1639,'Planning Periods'!$E$2:$N$540,10,FALSE)</f>
        <v>06/30/2014 - 06/30/2019</v>
      </c>
      <c r="C1639" s="103">
        <v>2016</v>
      </c>
      <c r="D1639" s="103" t="str">
        <f t="shared" si="24"/>
        <v>Portola 2016</v>
      </c>
      <c r="E1639" t="s">
        <v>1539</v>
      </c>
      <c r="F1639" t="s">
        <v>1539</v>
      </c>
      <c r="G1639" t="s">
        <v>1539</v>
      </c>
      <c r="H1639" t="s">
        <v>1539</v>
      </c>
      <c r="J1639" t="s">
        <v>1539</v>
      </c>
      <c r="K1639" t="s">
        <v>1539</v>
      </c>
      <c r="L1639" t="s">
        <v>1539</v>
      </c>
      <c r="M1639" t="s">
        <v>1539</v>
      </c>
      <c r="O1639" t="s">
        <v>1539</v>
      </c>
      <c r="P1639" t="s">
        <v>1539</v>
      </c>
      <c r="R1639" t="s">
        <v>1539</v>
      </c>
      <c r="S1639" t="s">
        <v>1539</v>
      </c>
      <c r="T1639" t="s">
        <v>1539</v>
      </c>
      <c r="U1639" t="s">
        <v>1539</v>
      </c>
      <c r="V1639" t="s">
        <v>1539</v>
      </c>
    </row>
    <row r="1640" spans="1:22" x14ac:dyDescent="0.25">
      <c r="A1640" t="s">
        <v>957</v>
      </c>
      <c r="B1640" s="20" t="str">
        <f>VLOOKUP(A1640,'Planning Periods'!$E$2:$N$540,10,FALSE)</f>
        <v>06/30/2014 - 06/30/2019</v>
      </c>
      <c r="C1640" s="103">
        <v>2017</v>
      </c>
      <c r="D1640" s="103" t="str">
        <f t="shared" si="24"/>
        <v>Portola 2017</v>
      </c>
      <c r="E1640" t="s">
        <v>1539</v>
      </c>
      <c r="F1640" t="s">
        <v>1539</v>
      </c>
      <c r="G1640" t="s">
        <v>1539</v>
      </c>
      <c r="H1640" t="s">
        <v>1539</v>
      </c>
      <c r="J1640" t="s">
        <v>1539</v>
      </c>
      <c r="K1640" t="s">
        <v>1539</v>
      </c>
      <c r="L1640" t="s">
        <v>1539</v>
      </c>
      <c r="M1640" t="s">
        <v>1539</v>
      </c>
      <c r="O1640" t="s">
        <v>1539</v>
      </c>
      <c r="P1640" t="s">
        <v>1539</v>
      </c>
      <c r="R1640" t="s">
        <v>1539</v>
      </c>
      <c r="S1640" t="s">
        <v>1539</v>
      </c>
      <c r="T1640" t="s">
        <v>1539</v>
      </c>
      <c r="U1640" t="s">
        <v>1539</v>
      </c>
      <c r="V1640" t="s">
        <v>1539</v>
      </c>
    </row>
    <row r="1641" spans="1:22" x14ac:dyDescent="0.25">
      <c r="A1641" s="104" t="s">
        <v>1330</v>
      </c>
      <c r="B1641" s="20" t="str">
        <f>VLOOKUP(A1641,'Planning Periods'!$E$2:$N$540,10,FALSE)</f>
        <v>01/31/2015 - 01/31/2023</v>
      </c>
      <c r="C1641" s="103">
        <v>2014</v>
      </c>
      <c r="D1641" s="103" t="str">
        <f t="shared" si="24"/>
        <v>Portola Valley 2014</v>
      </c>
      <c r="E1641" t="s">
        <v>1539</v>
      </c>
      <c r="F1641" t="s">
        <v>1539</v>
      </c>
      <c r="G1641" t="s">
        <v>1539</v>
      </c>
      <c r="H1641" t="s">
        <v>1539</v>
      </c>
      <c r="J1641" t="s">
        <v>1539</v>
      </c>
      <c r="K1641" t="s">
        <v>1539</v>
      </c>
      <c r="L1641" t="s">
        <v>1539</v>
      </c>
      <c r="M1641" t="s">
        <v>1539</v>
      </c>
      <c r="O1641" t="s">
        <v>1539</v>
      </c>
      <c r="P1641" t="s">
        <v>1539</v>
      </c>
      <c r="R1641" t="s">
        <v>1539</v>
      </c>
      <c r="S1641" t="s">
        <v>1539</v>
      </c>
      <c r="T1641" t="s">
        <v>1539</v>
      </c>
      <c r="U1641" t="s">
        <v>1539</v>
      </c>
      <c r="V1641" t="s">
        <v>1539</v>
      </c>
    </row>
    <row r="1642" spans="1:22" x14ac:dyDescent="0.25">
      <c r="A1642" s="104" t="s">
        <v>1330</v>
      </c>
      <c r="B1642" s="20" t="str">
        <f>VLOOKUP(A1642,'Planning Periods'!$E$2:$N$540,10,FALSE)</f>
        <v>01/31/2015 - 01/31/2023</v>
      </c>
      <c r="C1642" s="103">
        <v>2015</v>
      </c>
      <c r="D1642" s="103" t="str">
        <f t="shared" si="24"/>
        <v>Portola Valley 2015</v>
      </c>
      <c r="E1642" s="103">
        <v>21</v>
      </c>
      <c r="F1642" s="101">
        <v>0</v>
      </c>
      <c r="G1642" s="103">
        <v>0</v>
      </c>
      <c r="H1642" s="103">
        <v>0</v>
      </c>
      <c r="I1642" s="102"/>
      <c r="J1642" s="103">
        <v>15</v>
      </c>
      <c r="K1642" s="101">
        <v>0</v>
      </c>
      <c r="L1642" s="103">
        <v>0</v>
      </c>
      <c r="M1642" s="103">
        <v>0</v>
      </c>
      <c r="N1642" s="102"/>
      <c r="O1642" s="103">
        <v>15</v>
      </c>
      <c r="P1642" s="103">
        <v>0</v>
      </c>
      <c r="Q1642" s="102"/>
      <c r="R1642" s="103">
        <v>13</v>
      </c>
      <c r="S1642" s="103">
        <v>8</v>
      </c>
      <c r="T1642" s="102">
        <v>0</v>
      </c>
      <c r="U1642" s="103">
        <v>64</v>
      </c>
      <c r="V1642" s="103">
        <v>8</v>
      </c>
    </row>
    <row r="1643" spans="1:22" x14ac:dyDescent="0.25">
      <c r="A1643" s="104" t="s">
        <v>1330</v>
      </c>
      <c r="B1643" s="20" t="str">
        <f>VLOOKUP(A1643,'Planning Periods'!$E$2:$N$540,10,FALSE)</f>
        <v>01/31/2015 - 01/31/2023</v>
      </c>
      <c r="C1643" s="103">
        <v>2016</v>
      </c>
      <c r="D1643" s="103" t="str">
        <f t="shared" si="24"/>
        <v>Portola Valley 2016</v>
      </c>
      <c r="E1643" s="103">
        <v>21</v>
      </c>
      <c r="F1643" s="101">
        <v>0</v>
      </c>
      <c r="G1643" s="103">
        <v>0</v>
      </c>
      <c r="H1643" s="103">
        <v>0</v>
      </c>
      <c r="I1643" s="102"/>
      <c r="J1643" s="103">
        <v>15</v>
      </c>
      <c r="K1643" s="101">
        <v>0</v>
      </c>
      <c r="L1643" s="103">
        <v>0</v>
      </c>
      <c r="M1643" s="103">
        <v>0</v>
      </c>
      <c r="N1643" s="102"/>
      <c r="O1643" s="103">
        <v>15</v>
      </c>
      <c r="P1643" s="103">
        <v>1</v>
      </c>
      <c r="Q1643" s="102"/>
      <c r="R1643" s="103">
        <v>13</v>
      </c>
      <c r="S1643" s="103">
        <v>8</v>
      </c>
      <c r="T1643" s="102">
        <v>0</v>
      </c>
      <c r="U1643" s="103">
        <v>64</v>
      </c>
      <c r="V1643" s="103">
        <v>9</v>
      </c>
    </row>
    <row r="1644" spans="1:22" x14ac:dyDescent="0.25">
      <c r="A1644" s="104" t="s">
        <v>1330</v>
      </c>
      <c r="B1644" s="20" t="str">
        <f>VLOOKUP(A1644,'Planning Periods'!$E$2:$N$540,10,FALSE)</f>
        <v>01/31/2015 - 01/31/2023</v>
      </c>
      <c r="C1644" s="103">
        <v>2017</v>
      </c>
      <c r="D1644" s="103" t="str">
        <f t="shared" si="24"/>
        <v>Portola Valley 2017</v>
      </c>
      <c r="E1644" s="103">
        <v>21</v>
      </c>
      <c r="F1644" s="101">
        <v>0</v>
      </c>
      <c r="G1644" s="103">
        <v>0</v>
      </c>
      <c r="H1644" s="103">
        <v>0</v>
      </c>
      <c r="I1644" s="102"/>
      <c r="J1644" s="103">
        <v>15</v>
      </c>
      <c r="K1644" s="101">
        <v>0</v>
      </c>
      <c r="L1644" s="103">
        <v>0</v>
      </c>
      <c r="M1644" s="103">
        <v>0</v>
      </c>
      <c r="N1644" s="102"/>
      <c r="O1644" s="103">
        <v>15</v>
      </c>
      <c r="P1644" s="103">
        <v>2</v>
      </c>
      <c r="Q1644" s="102"/>
      <c r="R1644" s="103">
        <v>13</v>
      </c>
      <c r="S1644" s="103">
        <v>6</v>
      </c>
      <c r="T1644" s="102">
        <v>0</v>
      </c>
      <c r="U1644" s="103">
        <v>64</v>
      </c>
      <c r="V1644" s="103">
        <v>8</v>
      </c>
    </row>
    <row r="1645" spans="1:22" x14ac:dyDescent="0.25">
      <c r="A1645" s="104" t="s">
        <v>887</v>
      </c>
      <c r="B1645" s="20" t="str">
        <f>VLOOKUP(A1645,'Planning Periods'!$E$2:$N$540,10,FALSE)</f>
        <v>04/30/2013 - 04/30/2021</v>
      </c>
      <c r="C1645" s="103">
        <v>2013</v>
      </c>
      <c r="D1645" s="103" t="str">
        <f t="shared" si="24"/>
        <v>Poway 2013</v>
      </c>
      <c r="E1645" s="103">
        <v>201</v>
      </c>
      <c r="F1645" s="101">
        <v>26</v>
      </c>
      <c r="G1645" s="103">
        <v>26</v>
      </c>
      <c r="H1645" s="103">
        <v>0</v>
      </c>
      <c r="I1645" s="102"/>
      <c r="J1645" s="103">
        <v>152</v>
      </c>
      <c r="K1645" s="101">
        <v>26</v>
      </c>
      <c r="L1645" s="103">
        <v>26</v>
      </c>
      <c r="M1645" s="103">
        <v>0</v>
      </c>
      <c r="N1645" s="102"/>
      <c r="O1645" s="103">
        <v>282</v>
      </c>
      <c r="P1645" s="103">
        <v>0</v>
      </c>
      <c r="Q1645" s="102"/>
      <c r="R1645" s="103">
        <v>618</v>
      </c>
      <c r="S1645" s="103">
        <v>64</v>
      </c>
      <c r="T1645" s="102">
        <v>0</v>
      </c>
      <c r="U1645" s="103">
        <v>1253</v>
      </c>
      <c r="V1645" s="103">
        <v>116</v>
      </c>
    </row>
    <row r="1646" spans="1:22" x14ac:dyDescent="0.25">
      <c r="A1646" s="104" t="s">
        <v>887</v>
      </c>
      <c r="B1646" s="20" t="str">
        <f>VLOOKUP(A1646,'Planning Periods'!$E$2:$N$540,10,FALSE)</f>
        <v>04/30/2013 - 04/30/2021</v>
      </c>
      <c r="C1646" s="103">
        <v>2014</v>
      </c>
      <c r="D1646" s="103" t="str">
        <f t="shared" si="24"/>
        <v>Poway 2014</v>
      </c>
      <c r="E1646" s="103">
        <v>201</v>
      </c>
      <c r="F1646" s="101">
        <v>0</v>
      </c>
      <c r="G1646" s="103">
        <v>0</v>
      </c>
      <c r="H1646" s="103">
        <v>0</v>
      </c>
      <c r="I1646" s="102"/>
      <c r="J1646" s="103">
        <v>152</v>
      </c>
      <c r="K1646" s="101">
        <v>0</v>
      </c>
      <c r="L1646" s="103">
        <v>0</v>
      </c>
      <c r="M1646" s="103">
        <v>0</v>
      </c>
      <c r="N1646" s="102"/>
      <c r="O1646" s="103">
        <v>282</v>
      </c>
      <c r="P1646" s="103">
        <v>0</v>
      </c>
      <c r="Q1646" s="102"/>
      <c r="R1646" s="103">
        <v>618</v>
      </c>
      <c r="S1646" s="103">
        <v>11</v>
      </c>
      <c r="T1646" s="102">
        <v>0</v>
      </c>
      <c r="U1646" s="103">
        <v>1253</v>
      </c>
      <c r="V1646" s="103">
        <v>11</v>
      </c>
    </row>
    <row r="1647" spans="1:22" x14ac:dyDescent="0.25">
      <c r="A1647" s="104" t="s">
        <v>887</v>
      </c>
      <c r="B1647" s="20" t="str">
        <f>VLOOKUP(A1647,'Planning Periods'!$E$2:$N$540,10,FALSE)</f>
        <v>04/30/2013 - 04/30/2021</v>
      </c>
      <c r="C1647" s="103">
        <v>2015</v>
      </c>
      <c r="D1647" s="103" t="str">
        <f t="shared" si="24"/>
        <v>Poway 2015</v>
      </c>
      <c r="E1647" s="103">
        <v>201</v>
      </c>
      <c r="F1647" s="101">
        <v>0</v>
      </c>
      <c r="G1647" s="103">
        <v>0</v>
      </c>
      <c r="H1647" s="103">
        <v>0</v>
      </c>
      <c r="I1647" s="102"/>
      <c r="J1647" s="103">
        <v>152</v>
      </c>
      <c r="K1647" s="101">
        <v>0</v>
      </c>
      <c r="L1647" s="103">
        <v>0</v>
      </c>
      <c r="M1647" s="103">
        <v>0</v>
      </c>
      <c r="N1647" s="102"/>
      <c r="O1647" s="103">
        <v>282</v>
      </c>
      <c r="P1647" s="103">
        <v>0</v>
      </c>
      <c r="Q1647" s="102"/>
      <c r="R1647" s="103">
        <v>618</v>
      </c>
      <c r="S1647" s="103">
        <v>11</v>
      </c>
      <c r="T1647" s="102">
        <v>0</v>
      </c>
      <c r="U1647" s="103">
        <v>1253</v>
      </c>
      <c r="V1647" s="103">
        <v>11</v>
      </c>
    </row>
    <row r="1648" spans="1:22" x14ac:dyDescent="0.25">
      <c r="A1648" s="104" t="s">
        <v>887</v>
      </c>
      <c r="B1648" s="20" t="str">
        <f>VLOOKUP(A1648,'Planning Periods'!$E$2:$N$540,10,FALSE)</f>
        <v>04/30/2013 - 04/30/2021</v>
      </c>
      <c r="C1648" s="103">
        <v>2016</v>
      </c>
      <c r="D1648" s="103" t="str">
        <f t="shared" si="24"/>
        <v>Poway 2016</v>
      </c>
      <c r="E1648" s="103">
        <v>201</v>
      </c>
      <c r="F1648" s="101">
        <v>0</v>
      </c>
      <c r="G1648" s="103">
        <v>0</v>
      </c>
      <c r="H1648" s="103">
        <v>0</v>
      </c>
      <c r="I1648" s="102"/>
      <c r="J1648" s="103">
        <v>152</v>
      </c>
      <c r="K1648" s="101">
        <v>0</v>
      </c>
      <c r="L1648" s="103">
        <v>0</v>
      </c>
      <c r="M1648" s="103">
        <v>0</v>
      </c>
      <c r="N1648" s="102"/>
      <c r="O1648" s="103">
        <v>282</v>
      </c>
      <c r="P1648" s="103">
        <v>0</v>
      </c>
      <c r="Q1648" s="102"/>
      <c r="R1648" s="103">
        <v>618</v>
      </c>
      <c r="S1648" s="103">
        <v>17</v>
      </c>
      <c r="T1648" s="102">
        <v>0</v>
      </c>
      <c r="U1648" s="103">
        <v>1253</v>
      </c>
      <c r="V1648" s="103">
        <v>17</v>
      </c>
    </row>
    <row r="1649" spans="1:22" x14ac:dyDescent="0.25">
      <c r="A1649" s="104" t="s">
        <v>887</v>
      </c>
      <c r="B1649" s="20" t="str">
        <f>VLOOKUP(A1649,'Planning Periods'!$E$2:$N$540,10,FALSE)</f>
        <v>04/30/2013 - 04/30/2021</v>
      </c>
      <c r="C1649" s="103">
        <v>2017</v>
      </c>
      <c r="D1649" s="103" t="str">
        <f t="shared" si="24"/>
        <v>Poway 2017</v>
      </c>
      <c r="E1649" s="103">
        <v>201</v>
      </c>
      <c r="F1649" s="101">
        <v>0</v>
      </c>
      <c r="G1649" s="103">
        <v>0</v>
      </c>
      <c r="H1649" s="103">
        <v>0</v>
      </c>
      <c r="I1649" s="102"/>
      <c r="J1649" s="103">
        <v>152</v>
      </c>
      <c r="K1649" s="101">
        <v>0</v>
      </c>
      <c r="L1649" s="103">
        <v>0</v>
      </c>
      <c r="M1649" s="103">
        <v>0</v>
      </c>
      <c r="N1649" s="102"/>
      <c r="O1649" s="103">
        <v>282</v>
      </c>
      <c r="P1649" s="103">
        <v>0</v>
      </c>
      <c r="Q1649" s="102"/>
      <c r="R1649" s="103">
        <v>618</v>
      </c>
      <c r="S1649" s="103">
        <v>24</v>
      </c>
      <c r="T1649" s="102">
        <v>0</v>
      </c>
      <c r="U1649" s="103">
        <v>1253</v>
      </c>
      <c r="V1649" s="103">
        <v>24</v>
      </c>
    </row>
    <row r="1650" spans="1:22" x14ac:dyDescent="0.25">
      <c r="A1650" s="104" t="s">
        <v>927</v>
      </c>
      <c r="B1650" s="20" t="str">
        <f>VLOOKUP(A1650,'Planning Periods'!$E$2:$N$540,10,FALSE)</f>
        <v>10/31/2013 - 10/31/2021</v>
      </c>
      <c r="C1650" s="103">
        <v>2013</v>
      </c>
      <c r="D1650" s="103" t="str">
        <f t="shared" si="24"/>
        <v>Rancho Cordova 2013</v>
      </c>
      <c r="E1650" s="103">
        <v>1539</v>
      </c>
      <c r="F1650" s="101">
        <v>0</v>
      </c>
      <c r="G1650" s="103">
        <v>0</v>
      </c>
      <c r="H1650" s="103">
        <v>0</v>
      </c>
      <c r="I1650" s="102"/>
      <c r="J1650" s="103">
        <v>1079</v>
      </c>
      <c r="K1650" s="101">
        <v>0</v>
      </c>
      <c r="L1650" s="103">
        <v>0</v>
      </c>
      <c r="M1650" s="103">
        <v>0</v>
      </c>
      <c r="N1650" s="102"/>
      <c r="O1650" s="103">
        <v>1303</v>
      </c>
      <c r="P1650" s="103">
        <v>0</v>
      </c>
      <c r="Q1650" s="102"/>
      <c r="R1650" s="103">
        <v>3087</v>
      </c>
      <c r="S1650" s="103">
        <v>331</v>
      </c>
      <c r="T1650" s="102">
        <v>0</v>
      </c>
      <c r="U1650" s="103">
        <v>7008</v>
      </c>
      <c r="V1650" s="103">
        <v>331</v>
      </c>
    </row>
    <row r="1651" spans="1:22" x14ac:dyDescent="0.25">
      <c r="A1651" s="104" t="s">
        <v>927</v>
      </c>
      <c r="B1651" s="20" t="str">
        <f>VLOOKUP(A1651,'Planning Periods'!$E$2:$N$540,10,FALSE)</f>
        <v>10/31/2013 - 10/31/2021</v>
      </c>
      <c r="C1651" s="103">
        <v>2014</v>
      </c>
      <c r="D1651" s="103" t="str">
        <f t="shared" si="24"/>
        <v>Rancho Cordova 2014</v>
      </c>
      <c r="E1651" s="103">
        <v>1539</v>
      </c>
      <c r="F1651" s="101">
        <v>0</v>
      </c>
      <c r="G1651" s="103">
        <v>0</v>
      </c>
      <c r="H1651" s="103">
        <v>0</v>
      </c>
      <c r="I1651" s="102"/>
      <c r="J1651" s="103">
        <v>1079</v>
      </c>
      <c r="K1651" s="101">
        <v>0</v>
      </c>
      <c r="L1651" s="103">
        <v>0</v>
      </c>
      <c r="M1651" s="103">
        <v>0</v>
      </c>
      <c r="N1651" s="102"/>
      <c r="O1651" s="103">
        <v>1303</v>
      </c>
      <c r="P1651" s="103">
        <v>0</v>
      </c>
      <c r="Q1651" s="102"/>
      <c r="R1651" s="103">
        <v>3087</v>
      </c>
      <c r="S1651" s="103">
        <v>254</v>
      </c>
      <c r="T1651" s="102">
        <v>0</v>
      </c>
      <c r="U1651" s="103">
        <v>7008</v>
      </c>
      <c r="V1651" s="103">
        <v>254</v>
      </c>
    </row>
    <row r="1652" spans="1:22" x14ac:dyDescent="0.25">
      <c r="A1652" s="104" t="s">
        <v>927</v>
      </c>
      <c r="B1652" s="20" t="str">
        <f>VLOOKUP(A1652,'Planning Periods'!$E$2:$N$540,10,FALSE)</f>
        <v>10/31/2013 - 10/31/2021</v>
      </c>
      <c r="C1652" s="103">
        <v>2015</v>
      </c>
      <c r="D1652" s="103" t="str">
        <f t="shared" si="24"/>
        <v>Rancho Cordova 2015</v>
      </c>
      <c r="E1652" s="103">
        <v>1539</v>
      </c>
      <c r="F1652" s="101">
        <v>50</v>
      </c>
      <c r="G1652" s="103">
        <v>50</v>
      </c>
      <c r="H1652" s="103">
        <v>0</v>
      </c>
      <c r="I1652" s="102"/>
      <c r="J1652" s="103">
        <v>1079</v>
      </c>
      <c r="K1652" s="101">
        <v>0</v>
      </c>
      <c r="L1652" s="103">
        <v>0</v>
      </c>
      <c r="M1652" s="103">
        <v>0</v>
      </c>
      <c r="N1652" s="102"/>
      <c r="O1652" s="103">
        <v>1303</v>
      </c>
      <c r="P1652" s="103">
        <v>0</v>
      </c>
      <c r="Q1652" s="102"/>
      <c r="R1652" s="103">
        <v>3087</v>
      </c>
      <c r="S1652" s="103">
        <v>402</v>
      </c>
      <c r="T1652" s="102">
        <v>0</v>
      </c>
      <c r="U1652" s="103">
        <v>7008</v>
      </c>
      <c r="V1652" s="103">
        <v>452</v>
      </c>
    </row>
    <row r="1653" spans="1:22" x14ac:dyDescent="0.25">
      <c r="A1653" s="104" t="s">
        <v>927</v>
      </c>
      <c r="B1653" s="20" t="str">
        <f>VLOOKUP(A1653,'Planning Periods'!$E$2:$N$540,10,FALSE)</f>
        <v>10/31/2013 - 10/31/2021</v>
      </c>
      <c r="C1653" s="103">
        <v>2016</v>
      </c>
      <c r="D1653" s="103" t="str">
        <f t="shared" si="24"/>
        <v>Rancho Cordova 2016</v>
      </c>
      <c r="E1653" s="103">
        <v>1539</v>
      </c>
      <c r="F1653" s="101">
        <v>0</v>
      </c>
      <c r="G1653" s="103">
        <v>0</v>
      </c>
      <c r="H1653" s="103">
        <v>0</v>
      </c>
      <c r="I1653" s="102"/>
      <c r="J1653" s="103">
        <v>1079</v>
      </c>
      <c r="K1653" s="101">
        <v>0</v>
      </c>
      <c r="L1653" s="103">
        <v>0</v>
      </c>
      <c r="M1653" s="103">
        <v>0</v>
      </c>
      <c r="N1653" s="102"/>
      <c r="O1653" s="103">
        <v>1303</v>
      </c>
      <c r="P1653" s="103">
        <v>0</v>
      </c>
      <c r="Q1653" s="102"/>
      <c r="R1653" s="103">
        <v>3087</v>
      </c>
      <c r="S1653" s="103">
        <v>330</v>
      </c>
      <c r="T1653" s="102">
        <v>0</v>
      </c>
      <c r="U1653" s="103">
        <v>7008</v>
      </c>
      <c r="V1653" s="103">
        <v>330</v>
      </c>
    </row>
    <row r="1654" spans="1:22" x14ac:dyDescent="0.25">
      <c r="A1654" s="104" t="s">
        <v>927</v>
      </c>
      <c r="B1654" s="20" t="str">
        <f>VLOOKUP(A1654,'Planning Periods'!$E$2:$N$540,10,FALSE)</f>
        <v>10/31/2013 - 10/31/2021</v>
      </c>
      <c r="C1654" s="103">
        <v>2017</v>
      </c>
      <c r="D1654" s="103" t="str">
        <f t="shared" si="24"/>
        <v>Rancho Cordova 2017</v>
      </c>
      <c r="E1654" s="103">
        <v>1539</v>
      </c>
      <c r="F1654" s="101">
        <v>50</v>
      </c>
      <c r="G1654" s="103">
        <v>50</v>
      </c>
      <c r="H1654" s="103">
        <v>0</v>
      </c>
      <c r="I1654" s="102"/>
      <c r="J1654" s="103">
        <v>1079</v>
      </c>
      <c r="K1654" s="101">
        <v>0</v>
      </c>
      <c r="L1654" s="103">
        <v>0</v>
      </c>
      <c r="M1654" s="103">
        <v>0</v>
      </c>
      <c r="N1654" s="102"/>
      <c r="O1654" s="103">
        <v>1303</v>
      </c>
      <c r="P1654" s="103">
        <v>110</v>
      </c>
      <c r="Q1654" s="102"/>
      <c r="R1654" s="103">
        <v>3087</v>
      </c>
      <c r="S1654" s="103">
        <v>306</v>
      </c>
      <c r="T1654" s="102">
        <v>0</v>
      </c>
      <c r="U1654" s="103">
        <v>7008</v>
      </c>
      <c r="V1654" s="103">
        <v>466</v>
      </c>
    </row>
    <row r="1655" spans="1:22" x14ac:dyDescent="0.25">
      <c r="A1655" s="104" t="s">
        <v>908</v>
      </c>
      <c r="B1655" s="20"/>
      <c r="C1655" s="103">
        <v>2013</v>
      </c>
      <c r="D1655" s="103" t="str">
        <f t="shared" si="24"/>
        <v>Rancho Cucamonga 2013</v>
      </c>
      <c r="E1655" s="103" t="s">
        <v>1539</v>
      </c>
      <c r="F1655" s="101" t="s">
        <v>1539</v>
      </c>
      <c r="G1655" s="103" t="s">
        <v>1539</v>
      </c>
      <c r="H1655" s="103" t="s">
        <v>1539</v>
      </c>
      <c r="I1655" s="102"/>
      <c r="J1655" s="103" t="s">
        <v>1539</v>
      </c>
      <c r="K1655" s="101" t="s">
        <v>1539</v>
      </c>
      <c r="L1655" s="103" t="s">
        <v>1539</v>
      </c>
      <c r="M1655" s="103" t="s">
        <v>1539</v>
      </c>
      <c r="N1655" s="102"/>
      <c r="O1655" s="103" t="s">
        <v>1539</v>
      </c>
      <c r="P1655" s="103" t="s">
        <v>1539</v>
      </c>
      <c r="Q1655" s="102"/>
      <c r="R1655" s="103" t="s">
        <v>1539</v>
      </c>
      <c r="S1655" s="103" t="s">
        <v>1539</v>
      </c>
      <c r="T1655" s="102" t="s">
        <v>1539</v>
      </c>
      <c r="U1655" s="103" t="s">
        <v>1539</v>
      </c>
      <c r="V1655" s="103" t="s">
        <v>1539</v>
      </c>
    </row>
    <row r="1656" spans="1:22" x14ac:dyDescent="0.25">
      <c r="A1656" s="104" t="s">
        <v>908</v>
      </c>
      <c r="B1656" s="20" t="str">
        <f>VLOOKUP(A1656,'Planning Periods'!$E$2:$N$540,10,FALSE)</f>
        <v>10/15/2013 - 10/15/2021</v>
      </c>
      <c r="C1656" s="103">
        <v>2014</v>
      </c>
      <c r="D1656" s="103" t="str">
        <f t="shared" si="24"/>
        <v>Rancho Cucamonga 2014</v>
      </c>
      <c r="E1656" s="103">
        <v>209</v>
      </c>
      <c r="F1656" s="101">
        <v>0</v>
      </c>
      <c r="G1656" s="103">
        <v>0</v>
      </c>
      <c r="H1656" s="103">
        <v>0</v>
      </c>
      <c r="I1656" s="102"/>
      <c r="J1656" s="103">
        <v>141</v>
      </c>
      <c r="K1656" s="101">
        <v>0</v>
      </c>
      <c r="L1656" s="103">
        <v>0</v>
      </c>
      <c r="M1656" s="103">
        <v>0</v>
      </c>
      <c r="N1656" s="102"/>
      <c r="O1656" s="103">
        <v>158</v>
      </c>
      <c r="P1656" s="103">
        <v>0</v>
      </c>
      <c r="Q1656" s="102"/>
      <c r="R1656" s="103">
        <v>340</v>
      </c>
      <c r="S1656" s="103">
        <v>388</v>
      </c>
      <c r="T1656" s="102">
        <v>0</v>
      </c>
      <c r="U1656" s="103">
        <v>848</v>
      </c>
      <c r="V1656" s="103">
        <v>388</v>
      </c>
    </row>
    <row r="1657" spans="1:22" x14ac:dyDescent="0.25">
      <c r="A1657" s="104" t="s">
        <v>908</v>
      </c>
      <c r="B1657" s="20" t="str">
        <f>VLOOKUP(A1657,'Planning Periods'!$E$2:$N$540,10,FALSE)</f>
        <v>10/15/2013 - 10/15/2021</v>
      </c>
      <c r="C1657" s="103">
        <v>2015</v>
      </c>
      <c r="D1657" s="103" t="str">
        <f t="shared" si="24"/>
        <v>Rancho Cucamonga 2015</v>
      </c>
      <c r="E1657" s="103">
        <v>209</v>
      </c>
      <c r="F1657" s="101">
        <v>0</v>
      </c>
      <c r="G1657" s="103">
        <v>0</v>
      </c>
      <c r="H1657" s="103">
        <v>0</v>
      </c>
      <c r="I1657" s="102"/>
      <c r="J1657" s="103">
        <v>141</v>
      </c>
      <c r="K1657" s="101">
        <v>0</v>
      </c>
      <c r="L1657" s="103">
        <v>0</v>
      </c>
      <c r="M1657" s="103">
        <v>0</v>
      </c>
      <c r="N1657" s="102"/>
      <c r="O1657" s="103">
        <v>158</v>
      </c>
      <c r="P1657" s="103">
        <v>0</v>
      </c>
      <c r="Q1657" s="102"/>
      <c r="R1657" s="103">
        <v>340</v>
      </c>
      <c r="S1657" s="103">
        <v>425</v>
      </c>
      <c r="T1657" s="102">
        <v>0</v>
      </c>
      <c r="U1657" s="103">
        <v>848</v>
      </c>
      <c r="V1657" s="103">
        <v>425</v>
      </c>
    </row>
    <row r="1658" spans="1:22" x14ac:dyDescent="0.25">
      <c r="A1658" s="104" t="s">
        <v>908</v>
      </c>
      <c r="B1658" s="20" t="str">
        <f>VLOOKUP(A1658,'Planning Periods'!$E$2:$N$540,10,FALSE)</f>
        <v>10/15/2013 - 10/15/2021</v>
      </c>
      <c r="C1658" s="103">
        <v>2016</v>
      </c>
      <c r="D1658" s="103" t="str">
        <f t="shared" si="24"/>
        <v>Rancho Cucamonga 2016</v>
      </c>
      <c r="E1658" s="103">
        <v>209</v>
      </c>
      <c r="F1658" s="101">
        <v>0</v>
      </c>
      <c r="G1658" s="103">
        <v>0</v>
      </c>
      <c r="H1658" s="103">
        <v>0</v>
      </c>
      <c r="I1658" s="102"/>
      <c r="J1658" s="103">
        <v>141</v>
      </c>
      <c r="K1658" s="101">
        <v>0</v>
      </c>
      <c r="L1658" s="103">
        <v>0</v>
      </c>
      <c r="M1658" s="103">
        <v>0</v>
      </c>
      <c r="N1658" s="102"/>
      <c r="O1658" s="103">
        <v>158</v>
      </c>
      <c r="P1658" s="103">
        <v>0</v>
      </c>
      <c r="Q1658" s="102"/>
      <c r="R1658" s="103">
        <v>340</v>
      </c>
      <c r="S1658" s="103">
        <v>171</v>
      </c>
      <c r="T1658" s="102">
        <v>0</v>
      </c>
      <c r="U1658" s="103">
        <v>848</v>
      </c>
      <c r="V1658" s="103">
        <v>171</v>
      </c>
    </row>
    <row r="1659" spans="1:22" x14ac:dyDescent="0.25">
      <c r="A1659" s="104" t="s">
        <v>908</v>
      </c>
      <c r="B1659" s="20" t="str">
        <f>VLOOKUP(A1659,'Planning Periods'!$E$2:$N$540,10,FALSE)</f>
        <v>10/15/2013 - 10/15/2021</v>
      </c>
      <c r="C1659" s="103">
        <v>2017</v>
      </c>
      <c r="D1659" s="103" t="str">
        <f t="shared" si="24"/>
        <v>Rancho Cucamonga 2017</v>
      </c>
      <c r="E1659" s="103">
        <v>209</v>
      </c>
      <c r="F1659" s="101">
        <v>18</v>
      </c>
      <c r="G1659" s="103">
        <v>18</v>
      </c>
      <c r="H1659" s="103">
        <v>0</v>
      </c>
      <c r="I1659" s="102"/>
      <c r="J1659" s="103">
        <v>141</v>
      </c>
      <c r="K1659" s="101">
        <v>11</v>
      </c>
      <c r="L1659" s="103">
        <v>11</v>
      </c>
      <c r="M1659" s="103">
        <v>0</v>
      </c>
      <c r="N1659" s="102"/>
      <c r="O1659" s="103">
        <v>158</v>
      </c>
      <c r="P1659" s="103">
        <v>31</v>
      </c>
      <c r="Q1659" s="102"/>
      <c r="R1659" s="103">
        <v>340</v>
      </c>
      <c r="S1659" s="103">
        <v>296</v>
      </c>
      <c r="T1659" s="102">
        <v>0</v>
      </c>
      <c r="U1659" s="103">
        <v>848</v>
      </c>
      <c r="V1659" s="103">
        <v>356</v>
      </c>
    </row>
    <row r="1660" spans="1:22" x14ac:dyDescent="0.25">
      <c r="A1660" s="104" t="s">
        <v>936</v>
      </c>
      <c r="B1660" s="20"/>
      <c r="C1660" s="103">
        <v>2013</v>
      </c>
      <c r="D1660" s="103" t="str">
        <f t="shared" si="24"/>
        <v>Rancho Mirage 2013</v>
      </c>
      <c r="E1660" s="103" t="s">
        <v>1539</v>
      </c>
      <c r="F1660" s="101" t="s">
        <v>1539</v>
      </c>
      <c r="G1660" s="103" t="s">
        <v>1539</v>
      </c>
      <c r="H1660" s="103" t="s">
        <v>1539</v>
      </c>
      <c r="I1660" s="102"/>
      <c r="J1660" s="103" t="s">
        <v>1539</v>
      </c>
      <c r="K1660" s="101" t="s">
        <v>1539</v>
      </c>
      <c r="L1660" s="103" t="s">
        <v>1539</v>
      </c>
      <c r="M1660" s="103" t="s">
        <v>1539</v>
      </c>
      <c r="N1660" s="102"/>
      <c r="O1660" s="103" t="s">
        <v>1539</v>
      </c>
      <c r="P1660" s="103" t="s">
        <v>1539</v>
      </c>
      <c r="Q1660" s="102"/>
      <c r="R1660" s="103" t="s">
        <v>1539</v>
      </c>
      <c r="S1660" s="103" t="s">
        <v>1539</v>
      </c>
      <c r="T1660" s="102" t="s">
        <v>1539</v>
      </c>
      <c r="U1660" s="103" t="s">
        <v>1539</v>
      </c>
      <c r="V1660" s="103" t="s">
        <v>1539</v>
      </c>
    </row>
    <row r="1661" spans="1:22" x14ac:dyDescent="0.25">
      <c r="A1661" s="104" t="s">
        <v>936</v>
      </c>
      <c r="B1661" s="20" t="str">
        <f>VLOOKUP(A1661,'Planning Periods'!$E$2:$N$540,10,FALSE)</f>
        <v>10/15/2013 - 10/15/2021</v>
      </c>
      <c r="C1661" s="103">
        <v>2014</v>
      </c>
      <c r="D1661" s="103" t="str">
        <f t="shared" si="24"/>
        <v>Rancho Mirage 2014</v>
      </c>
      <c r="E1661" s="103" t="s">
        <v>1539</v>
      </c>
      <c r="F1661" s="101" t="s">
        <v>1539</v>
      </c>
      <c r="G1661" s="103" t="s">
        <v>1539</v>
      </c>
      <c r="H1661" s="103" t="s">
        <v>1539</v>
      </c>
      <c r="I1661" s="102"/>
      <c r="J1661" s="103" t="s">
        <v>1539</v>
      </c>
      <c r="K1661" s="101" t="s">
        <v>1539</v>
      </c>
      <c r="L1661" s="103" t="s">
        <v>1539</v>
      </c>
      <c r="M1661" s="103" t="s">
        <v>1539</v>
      </c>
      <c r="N1661" s="102"/>
      <c r="O1661" s="103" t="s">
        <v>1539</v>
      </c>
      <c r="P1661" s="103" t="s">
        <v>1539</v>
      </c>
      <c r="Q1661" s="102"/>
      <c r="R1661" s="103" t="s">
        <v>1539</v>
      </c>
      <c r="S1661" s="103" t="s">
        <v>1539</v>
      </c>
      <c r="T1661" s="102" t="s">
        <v>1539</v>
      </c>
      <c r="U1661" s="103" t="s">
        <v>1539</v>
      </c>
      <c r="V1661" s="103" t="s">
        <v>1539</v>
      </c>
    </row>
    <row r="1662" spans="1:22" x14ac:dyDescent="0.25">
      <c r="A1662" s="104" t="s">
        <v>936</v>
      </c>
      <c r="B1662" s="20" t="str">
        <f>VLOOKUP(A1662,'Planning Periods'!$E$2:$N$540,10,FALSE)</f>
        <v>10/15/2013 - 10/15/2021</v>
      </c>
      <c r="C1662" s="103">
        <v>2015</v>
      </c>
      <c r="D1662" s="103" t="str">
        <f t="shared" si="24"/>
        <v>Rancho Mirage 2015</v>
      </c>
      <c r="E1662" s="103" t="s">
        <v>1539</v>
      </c>
      <c r="F1662" s="101" t="s">
        <v>1539</v>
      </c>
      <c r="G1662" s="103" t="s">
        <v>1539</v>
      </c>
      <c r="H1662" s="103" t="s">
        <v>1539</v>
      </c>
      <c r="I1662" s="102"/>
      <c r="J1662" s="103" t="s">
        <v>1539</v>
      </c>
      <c r="K1662" s="101" t="s">
        <v>1539</v>
      </c>
      <c r="L1662" s="103" t="s">
        <v>1539</v>
      </c>
      <c r="M1662" s="103" t="s">
        <v>1539</v>
      </c>
      <c r="N1662" s="102"/>
      <c r="O1662" s="103" t="s">
        <v>1539</v>
      </c>
      <c r="P1662" s="103" t="s">
        <v>1539</v>
      </c>
      <c r="Q1662" s="102"/>
      <c r="R1662" s="103" t="s">
        <v>1539</v>
      </c>
      <c r="S1662" s="103" t="s">
        <v>1539</v>
      </c>
      <c r="T1662" s="102" t="s">
        <v>1539</v>
      </c>
      <c r="U1662" s="103" t="s">
        <v>1539</v>
      </c>
      <c r="V1662" s="103" t="s">
        <v>1539</v>
      </c>
    </row>
    <row r="1663" spans="1:22" x14ac:dyDescent="0.25">
      <c r="A1663" s="104" t="s">
        <v>936</v>
      </c>
      <c r="B1663" s="20" t="str">
        <f>VLOOKUP(A1663,'Planning Periods'!$E$2:$N$540,10,FALSE)</f>
        <v>10/15/2013 - 10/15/2021</v>
      </c>
      <c r="C1663" s="103">
        <v>2016</v>
      </c>
      <c r="D1663" s="103" t="str">
        <f t="shared" si="24"/>
        <v>Rancho Mirage 2016</v>
      </c>
      <c r="E1663" s="103" t="s">
        <v>1539</v>
      </c>
      <c r="F1663" s="101" t="s">
        <v>1539</v>
      </c>
      <c r="G1663" s="103" t="s">
        <v>1539</v>
      </c>
      <c r="H1663" s="103" t="s">
        <v>1539</v>
      </c>
      <c r="I1663" s="102"/>
      <c r="J1663" s="103" t="s">
        <v>1539</v>
      </c>
      <c r="K1663" s="101" t="s">
        <v>1539</v>
      </c>
      <c r="L1663" s="103" t="s">
        <v>1539</v>
      </c>
      <c r="M1663" s="103" t="s">
        <v>1539</v>
      </c>
      <c r="N1663" s="102"/>
      <c r="O1663" s="103" t="s">
        <v>1539</v>
      </c>
      <c r="P1663" s="103" t="s">
        <v>1539</v>
      </c>
      <c r="Q1663" s="102"/>
      <c r="R1663" s="103" t="s">
        <v>1539</v>
      </c>
      <c r="S1663" s="103" t="s">
        <v>1539</v>
      </c>
      <c r="T1663" s="102" t="s">
        <v>1539</v>
      </c>
      <c r="U1663" s="103" t="s">
        <v>1539</v>
      </c>
      <c r="V1663" s="103" t="s">
        <v>1539</v>
      </c>
    </row>
    <row r="1664" spans="1:22" x14ac:dyDescent="0.25">
      <c r="A1664" s="104" t="s">
        <v>936</v>
      </c>
      <c r="B1664" s="20" t="str">
        <f>VLOOKUP(A1664,'Planning Periods'!$E$2:$N$540,10,FALSE)</f>
        <v>10/15/2013 - 10/15/2021</v>
      </c>
      <c r="C1664" s="103">
        <v>2017</v>
      </c>
      <c r="D1664" s="103" t="str">
        <f t="shared" si="24"/>
        <v>Rancho Mirage 2017</v>
      </c>
      <c r="E1664" s="103">
        <v>23</v>
      </c>
      <c r="F1664" s="101">
        <v>0</v>
      </c>
      <c r="G1664" s="103">
        <v>0</v>
      </c>
      <c r="H1664" s="103">
        <v>0</v>
      </c>
      <c r="I1664" s="102"/>
      <c r="J1664" s="103">
        <v>15</v>
      </c>
      <c r="K1664" s="101">
        <v>0</v>
      </c>
      <c r="L1664" s="103">
        <v>0</v>
      </c>
      <c r="M1664" s="103">
        <v>0</v>
      </c>
      <c r="N1664" s="102"/>
      <c r="O1664" s="103">
        <v>18</v>
      </c>
      <c r="P1664" s="103">
        <v>1</v>
      </c>
      <c r="Q1664" s="102"/>
      <c r="R1664" s="103">
        <v>39</v>
      </c>
      <c r="S1664" s="103">
        <v>36</v>
      </c>
      <c r="T1664" s="102">
        <v>0</v>
      </c>
      <c r="U1664" s="103">
        <v>95</v>
      </c>
      <c r="V1664" s="103">
        <v>37</v>
      </c>
    </row>
    <row r="1665" spans="1:22" x14ac:dyDescent="0.25">
      <c r="A1665" s="104" t="s">
        <v>1067</v>
      </c>
      <c r="B1665" s="20"/>
      <c r="C1665" s="103">
        <v>2013</v>
      </c>
      <c r="D1665" s="103" t="str">
        <f t="shared" si="24"/>
        <v>Rancho Palos Verdes 2013</v>
      </c>
      <c r="E1665" s="103" t="s">
        <v>1539</v>
      </c>
      <c r="F1665" s="101" t="s">
        <v>1539</v>
      </c>
      <c r="G1665" s="103" t="s">
        <v>1539</v>
      </c>
      <c r="H1665" s="103" t="s">
        <v>1539</v>
      </c>
      <c r="I1665" s="102"/>
      <c r="J1665" s="103" t="s">
        <v>1539</v>
      </c>
      <c r="K1665" s="101" t="s">
        <v>1539</v>
      </c>
      <c r="L1665" s="103" t="s">
        <v>1539</v>
      </c>
      <c r="M1665" s="103" t="s">
        <v>1539</v>
      </c>
      <c r="N1665" s="102"/>
      <c r="O1665" s="103" t="s">
        <v>1539</v>
      </c>
      <c r="P1665" s="103" t="s">
        <v>1539</v>
      </c>
      <c r="Q1665" s="102"/>
      <c r="R1665" s="103" t="s">
        <v>1539</v>
      </c>
      <c r="S1665" s="103" t="s">
        <v>1539</v>
      </c>
      <c r="T1665" s="102" t="s">
        <v>1539</v>
      </c>
      <c r="U1665" s="103" t="s">
        <v>1539</v>
      </c>
      <c r="V1665" s="103" t="s">
        <v>1539</v>
      </c>
    </row>
    <row r="1666" spans="1:22" x14ac:dyDescent="0.25">
      <c r="A1666" s="104" t="s">
        <v>1067</v>
      </c>
      <c r="B1666" s="20" t="str">
        <f>VLOOKUP(A1666,'Planning Periods'!$E$2:$N$540,10,FALSE)</f>
        <v>10/15/2013 - 10/15/2021</v>
      </c>
      <c r="C1666" s="103">
        <v>2014</v>
      </c>
      <c r="D1666" s="103" t="str">
        <f t="shared" si="24"/>
        <v>Rancho Palos Verdes 2014</v>
      </c>
      <c r="E1666" s="103">
        <v>8</v>
      </c>
      <c r="F1666" s="101">
        <v>0</v>
      </c>
      <c r="G1666" s="103">
        <v>0</v>
      </c>
      <c r="H1666" s="103">
        <v>0</v>
      </c>
      <c r="I1666" s="102"/>
      <c r="J1666" s="103">
        <v>5</v>
      </c>
      <c r="K1666" s="101">
        <v>0</v>
      </c>
      <c r="L1666" s="103">
        <v>0</v>
      </c>
      <c r="M1666" s="103">
        <v>0</v>
      </c>
      <c r="N1666" s="102"/>
      <c r="O1666" s="103">
        <v>5</v>
      </c>
      <c r="P1666" s="103">
        <v>0</v>
      </c>
      <c r="Q1666" s="102"/>
      <c r="R1666" s="103">
        <v>13</v>
      </c>
      <c r="S1666" s="103">
        <v>4</v>
      </c>
      <c r="T1666" s="102">
        <v>0</v>
      </c>
      <c r="U1666" s="103">
        <v>31</v>
      </c>
      <c r="V1666" s="103">
        <v>4</v>
      </c>
    </row>
    <row r="1667" spans="1:22" x14ac:dyDescent="0.25">
      <c r="A1667" s="104" t="s">
        <v>1067</v>
      </c>
      <c r="B1667" s="20" t="str">
        <f>VLOOKUP(A1667,'Planning Periods'!$E$2:$N$540,10,FALSE)</f>
        <v>10/15/2013 - 10/15/2021</v>
      </c>
      <c r="C1667" s="103">
        <v>2015</v>
      </c>
      <c r="D1667" s="103" t="str">
        <f t="shared" si="24"/>
        <v>Rancho Palos Verdes 2015</v>
      </c>
      <c r="E1667" s="103">
        <v>8</v>
      </c>
      <c r="F1667" s="101">
        <v>0</v>
      </c>
      <c r="G1667" s="103">
        <v>0</v>
      </c>
      <c r="H1667" s="103">
        <v>0</v>
      </c>
      <c r="I1667" s="102"/>
      <c r="J1667" s="103">
        <v>5</v>
      </c>
      <c r="K1667" s="101">
        <v>0</v>
      </c>
      <c r="L1667" s="103">
        <v>0</v>
      </c>
      <c r="M1667" s="103">
        <v>0</v>
      </c>
      <c r="N1667" s="102"/>
      <c r="O1667" s="103">
        <v>5</v>
      </c>
      <c r="P1667" s="103">
        <v>0</v>
      </c>
      <c r="Q1667" s="102"/>
      <c r="R1667" s="103">
        <v>13</v>
      </c>
      <c r="S1667" s="103">
        <v>4</v>
      </c>
      <c r="T1667" s="102">
        <v>0</v>
      </c>
      <c r="U1667" s="103">
        <v>31</v>
      </c>
      <c r="V1667" s="103">
        <v>4</v>
      </c>
    </row>
    <row r="1668" spans="1:22" x14ac:dyDescent="0.25">
      <c r="A1668" s="104" t="s">
        <v>1067</v>
      </c>
      <c r="B1668" s="20" t="str">
        <f>VLOOKUP(A1668,'Planning Periods'!$E$2:$N$540,10,FALSE)</f>
        <v>10/15/2013 - 10/15/2021</v>
      </c>
      <c r="C1668" s="103">
        <v>2016</v>
      </c>
      <c r="D1668" s="103" t="str">
        <f t="shared" si="24"/>
        <v>Rancho Palos Verdes 2016</v>
      </c>
      <c r="E1668" s="103">
        <v>8</v>
      </c>
      <c r="F1668" s="101">
        <v>4</v>
      </c>
      <c r="G1668" s="103">
        <v>4</v>
      </c>
      <c r="H1668" s="103">
        <v>0</v>
      </c>
      <c r="I1668" s="102"/>
      <c r="J1668" s="103">
        <v>5</v>
      </c>
      <c r="K1668" s="101">
        <v>0</v>
      </c>
      <c r="L1668" s="103">
        <v>0</v>
      </c>
      <c r="M1668" s="103">
        <v>0</v>
      </c>
      <c r="N1668" s="102"/>
      <c r="O1668" s="103">
        <v>5</v>
      </c>
      <c r="P1668" s="103">
        <v>0</v>
      </c>
      <c r="Q1668" s="102"/>
      <c r="R1668" s="103">
        <v>13</v>
      </c>
      <c r="S1668" s="103">
        <v>48</v>
      </c>
      <c r="T1668" s="102">
        <v>0</v>
      </c>
      <c r="U1668" s="103">
        <v>31</v>
      </c>
      <c r="V1668" s="103">
        <v>52</v>
      </c>
    </row>
    <row r="1669" spans="1:22" x14ac:dyDescent="0.25">
      <c r="A1669" s="104" t="s">
        <v>1067</v>
      </c>
      <c r="B1669" s="20" t="str">
        <f>VLOOKUP(A1669,'Planning Periods'!$E$2:$N$540,10,FALSE)</f>
        <v>10/15/2013 - 10/15/2021</v>
      </c>
      <c r="C1669" s="103">
        <v>2017</v>
      </c>
      <c r="D1669" s="103" t="str">
        <f t="shared" si="24"/>
        <v>Rancho Palos Verdes 2017</v>
      </c>
      <c r="E1669" s="103">
        <v>8</v>
      </c>
      <c r="F1669" s="101">
        <v>1</v>
      </c>
      <c r="G1669" s="103">
        <v>1</v>
      </c>
      <c r="H1669" s="103">
        <v>0</v>
      </c>
      <c r="I1669" s="102"/>
      <c r="J1669" s="103">
        <v>5</v>
      </c>
      <c r="K1669" s="101">
        <v>0</v>
      </c>
      <c r="L1669" s="103">
        <v>0</v>
      </c>
      <c r="M1669" s="103">
        <v>0</v>
      </c>
      <c r="N1669" s="102"/>
      <c r="O1669" s="103">
        <v>5</v>
      </c>
      <c r="P1669" s="103">
        <v>0</v>
      </c>
      <c r="Q1669" s="102"/>
      <c r="R1669" s="103">
        <v>13</v>
      </c>
      <c r="S1669" s="103">
        <v>26</v>
      </c>
      <c r="T1669" s="102">
        <v>0</v>
      </c>
      <c r="U1669" s="103">
        <v>31</v>
      </c>
      <c r="V1669" s="103">
        <v>27</v>
      </c>
    </row>
    <row r="1670" spans="1:22" x14ac:dyDescent="0.25">
      <c r="A1670" s="104" t="s">
        <v>975</v>
      </c>
      <c r="B1670" s="20"/>
      <c r="C1670" s="103">
        <v>2013</v>
      </c>
      <c r="D1670" s="103" t="str">
        <f t="shared" si="24"/>
        <v>Rancho Santa Margarita 2013</v>
      </c>
      <c r="E1670" s="103" t="s">
        <v>1539</v>
      </c>
      <c r="F1670" s="101" t="s">
        <v>1539</v>
      </c>
      <c r="G1670" s="103" t="s">
        <v>1539</v>
      </c>
      <c r="H1670" s="103" t="s">
        <v>1539</v>
      </c>
      <c r="I1670" s="102"/>
      <c r="J1670" s="103" t="s">
        <v>1539</v>
      </c>
      <c r="K1670" s="101" t="s">
        <v>1539</v>
      </c>
      <c r="L1670" s="103" t="s">
        <v>1539</v>
      </c>
      <c r="M1670" s="103" t="s">
        <v>1539</v>
      </c>
      <c r="N1670" s="102"/>
      <c r="O1670" s="103" t="s">
        <v>1539</v>
      </c>
      <c r="P1670" s="103" t="s">
        <v>1539</v>
      </c>
      <c r="Q1670" s="102"/>
      <c r="R1670" s="103" t="s">
        <v>1539</v>
      </c>
      <c r="S1670" s="103" t="s">
        <v>1539</v>
      </c>
      <c r="T1670" s="102" t="s">
        <v>1539</v>
      </c>
      <c r="U1670" s="103" t="s">
        <v>1539</v>
      </c>
      <c r="V1670" s="103" t="s">
        <v>1539</v>
      </c>
    </row>
    <row r="1671" spans="1:22" x14ac:dyDescent="0.25">
      <c r="A1671" s="104" t="s">
        <v>975</v>
      </c>
      <c r="B1671" s="20" t="str">
        <f>VLOOKUP(A1671,'Planning Periods'!$E$2:$N$540,10,FALSE)</f>
        <v>10/15/2013 - 10/15/2021</v>
      </c>
      <c r="C1671" s="103">
        <v>2014</v>
      </c>
      <c r="D1671" s="103" t="str">
        <f t="shared" si="24"/>
        <v>Rancho Santa Margarita 2014</v>
      </c>
      <c r="E1671" s="103" t="s">
        <v>1539</v>
      </c>
      <c r="F1671" s="101" t="s">
        <v>1539</v>
      </c>
      <c r="G1671" s="103" t="s">
        <v>1539</v>
      </c>
      <c r="H1671" s="103" t="s">
        <v>1539</v>
      </c>
      <c r="I1671" s="102"/>
      <c r="J1671" s="103" t="s">
        <v>1539</v>
      </c>
      <c r="K1671" s="101" t="s">
        <v>1539</v>
      </c>
      <c r="L1671" s="103" t="s">
        <v>1539</v>
      </c>
      <c r="M1671" s="103" t="s">
        <v>1539</v>
      </c>
      <c r="N1671" s="102"/>
      <c r="O1671" s="103" t="s">
        <v>1539</v>
      </c>
      <c r="P1671" s="103" t="s">
        <v>1539</v>
      </c>
      <c r="Q1671" s="102"/>
      <c r="R1671" s="103" t="s">
        <v>1539</v>
      </c>
      <c r="S1671" s="103" t="s">
        <v>1539</v>
      </c>
      <c r="T1671" s="102" t="s">
        <v>1539</v>
      </c>
      <c r="U1671" s="103" t="s">
        <v>1539</v>
      </c>
      <c r="V1671" s="103" t="s">
        <v>1539</v>
      </c>
    </row>
    <row r="1672" spans="1:22" x14ac:dyDescent="0.25">
      <c r="A1672" s="104" t="s">
        <v>975</v>
      </c>
      <c r="B1672" s="20" t="str">
        <f>VLOOKUP(A1672,'Planning Periods'!$E$2:$N$540,10,FALSE)</f>
        <v>10/15/2013 - 10/15/2021</v>
      </c>
      <c r="C1672" s="103">
        <v>2015</v>
      </c>
      <c r="D1672" s="103" t="str">
        <f t="shared" si="24"/>
        <v>Rancho Santa Margarita 2015</v>
      </c>
      <c r="E1672" s="103" t="s">
        <v>1539</v>
      </c>
      <c r="F1672" s="101" t="s">
        <v>1539</v>
      </c>
      <c r="G1672" s="103" t="s">
        <v>1539</v>
      </c>
      <c r="H1672" s="103" t="s">
        <v>1539</v>
      </c>
      <c r="I1672" s="102"/>
      <c r="J1672" s="103" t="s">
        <v>1539</v>
      </c>
      <c r="K1672" s="101" t="s">
        <v>1539</v>
      </c>
      <c r="L1672" s="103" t="s">
        <v>1539</v>
      </c>
      <c r="M1672" s="103" t="s">
        <v>1539</v>
      </c>
      <c r="N1672" s="102"/>
      <c r="O1672" s="103" t="s">
        <v>1539</v>
      </c>
      <c r="P1672" s="103" t="s">
        <v>1539</v>
      </c>
      <c r="Q1672" s="102"/>
      <c r="R1672" s="103" t="s">
        <v>1539</v>
      </c>
      <c r="S1672" s="103" t="s">
        <v>1539</v>
      </c>
      <c r="T1672" s="102" t="s">
        <v>1539</v>
      </c>
      <c r="U1672" s="103" t="s">
        <v>1539</v>
      </c>
      <c r="V1672" s="103" t="s">
        <v>1539</v>
      </c>
    </row>
    <row r="1673" spans="1:22" x14ac:dyDescent="0.25">
      <c r="A1673" s="104" t="s">
        <v>975</v>
      </c>
      <c r="B1673" s="20" t="str">
        <f>VLOOKUP(A1673,'Planning Periods'!$E$2:$N$540,10,FALSE)</f>
        <v>10/15/2013 - 10/15/2021</v>
      </c>
      <c r="C1673" s="103">
        <v>2016</v>
      </c>
      <c r="D1673" s="103" t="str">
        <f t="shared" si="24"/>
        <v>Rancho Santa Margarita 2016</v>
      </c>
      <c r="E1673" s="103" t="s">
        <v>1539</v>
      </c>
      <c r="F1673" s="101" t="s">
        <v>1539</v>
      </c>
      <c r="G1673" s="103" t="s">
        <v>1539</v>
      </c>
      <c r="H1673" s="103" t="s">
        <v>1539</v>
      </c>
      <c r="I1673" s="102"/>
      <c r="J1673" s="103" t="s">
        <v>1539</v>
      </c>
      <c r="K1673" s="101" t="s">
        <v>1539</v>
      </c>
      <c r="L1673" s="103" t="s">
        <v>1539</v>
      </c>
      <c r="M1673" s="103" t="s">
        <v>1539</v>
      </c>
      <c r="N1673" s="102"/>
      <c r="O1673" s="103" t="s">
        <v>1539</v>
      </c>
      <c r="P1673" s="103" t="s">
        <v>1539</v>
      </c>
      <c r="Q1673" s="102"/>
      <c r="R1673" s="103" t="s">
        <v>1539</v>
      </c>
      <c r="S1673" s="103" t="s">
        <v>1539</v>
      </c>
      <c r="T1673" s="102" t="s">
        <v>1539</v>
      </c>
      <c r="U1673" s="103" t="s">
        <v>1539</v>
      </c>
      <c r="V1673" s="103" t="s">
        <v>1539</v>
      </c>
    </row>
    <row r="1674" spans="1:22" x14ac:dyDescent="0.25">
      <c r="A1674" s="104" t="s">
        <v>975</v>
      </c>
      <c r="B1674" s="20" t="str">
        <f>VLOOKUP(A1674,'Planning Periods'!$E$2:$N$540,10,FALSE)</f>
        <v>10/15/2013 - 10/15/2021</v>
      </c>
      <c r="C1674" s="103">
        <v>2017</v>
      </c>
      <c r="D1674" s="103" t="str">
        <f t="shared" si="24"/>
        <v>Rancho Santa Margarita 2017</v>
      </c>
      <c r="E1674" s="103" t="s">
        <v>1539</v>
      </c>
      <c r="F1674" s="101" t="s">
        <v>1539</v>
      </c>
      <c r="G1674" s="103" t="s">
        <v>1539</v>
      </c>
      <c r="H1674" s="103" t="s">
        <v>1539</v>
      </c>
      <c r="I1674" s="102"/>
      <c r="J1674" s="103" t="s">
        <v>1539</v>
      </c>
      <c r="K1674" s="101" t="s">
        <v>1539</v>
      </c>
      <c r="L1674" s="103" t="s">
        <v>1539</v>
      </c>
      <c r="M1674" s="103" t="s">
        <v>1539</v>
      </c>
      <c r="N1674" s="102"/>
      <c r="O1674" s="103" t="s">
        <v>1539</v>
      </c>
      <c r="P1674" s="103" t="s">
        <v>1539</v>
      </c>
      <c r="Q1674" s="102"/>
      <c r="R1674" s="103" t="s">
        <v>1539</v>
      </c>
      <c r="S1674" s="103" t="s">
        <v>1539</v>
      </c>
      <c r="T1674" s="102" t="s">
        <v>1539</v>
      </c>
      <c r="U1674" s="103" t="s">
        <v>1539</v>
      </c>
      <c r="V1674" s="103" t="s">
        <v>1539</v>
      </c>
    </row>
    <row r="1675" spans="1:22" x14ac:dyDescent="0.25">
      <c r="A1675" s="104" t="s">
        <v>779</v>
      </c>
      <c r="B1675" s="20" t="str">
        <f>VLOOKUP(A1675,'Planning Periods'!$E$2:$N$540,10,FALSE)</f>
        <v>06/30/2014 - 06/30/2019</v>
      </c>
      <c r="C1675" s="103">
        <v>2014</v>
      </c>
      <c r="D1675" s="103" t="str">
        <f t="shared" si="24"/>
        <v>Red Bluff 2014</v>
      </c>
      <c r="E1675" s="103">
        <v>73</v>
      </c>
      <c r="F1675" s="101">
        <v>0</v>
      </c>
      <c r="G1675" s="103">
        <v>0</v>
      </c>
      <c r="H1675" s="103">
        <v>0</v>
      </c>
      <c r="I1675" s="102"/>
      <c r="J1675" s="103">
        <v>52</v>
      </c>
      <c r="K1675" s="101">
        <v>26</v>
      </c>
      <c r="L1675" s="103">
        <v>26</v>
      </c>
      <c r="M1675" s="103">
        <v>0</v>
      </c>
      <c r="N1675" s="102"/>
      <c r="O1675" s="103">
        <v>61</v>
      </c>
      <c r="P1675" s="103">
        <v>1</v>
      </c>
      <c r="Q1675" s="102"/>
      <c r="R1675" s="103">
        <v>137</v>
      </c>
      <c r="S1675" s="103">
        <v>0</v>
      </c>
      <c r="T1675" s="102">
        <v>0</v>
      </c>
      <c r="U1675" s="103">
        <v>323</v>
      </c>
      <c r="V1675" s="103">
        <v>27</v>
      </c>
    </row>
    <row r="1676" spans="1:22" x14ac:dyDescent="0.25">
      <c r="A1676" s="104" t="s">
        <v>779</v>
      </c>
      <c r="B1676" s="20" t="str">
        <f>VLOOKUP(A1676,'Planning Periods'!$E$2:$N$540,10,FALSE)</f>
        <v>06/30/2014 - 06/30/2019</v>
      </c>
      <c r="C1676" s="103">
        <v>2015</v>
      </c>
      <c r="D1676" s="103" t="str">
        <f t="shared" si="24"/>
        <v>Red Bluff 2015</v>
      </c>
      <c r="E1676" s="103">
        <v>73</v>
      </c>
      <c r="F1676" s="101">
        <v>0</v>
      </c>
      <c r="G1676" s="103">
        <v>0</v>
      </c>
      <c r="H1676" s="103">
        <v>0</v>
      </c>
      <c r="I1676" s="102"/>
      <c r="J1676" s="103">
        <v>52</v>
      </c>
      <c r="K1676" s="101">
        <v>0</v>
      </c>
      <c r="L1676" s="103">
        <v>0</v>
      </c>
      <c r="M1676" s="103">
        <v>0</v>
      </c>
      <c r="N1676" s="102"/>
      <c r="O1676" s="103">
        <v>61</v>
      </c>
      <c r="P1676" s="103">
        <v>1</v>
      </c>
      <c r="Q1676" s="102"/>
      <c r="R1676" s="103">
        <v>137</v>
      </c>
      <c r="S1676" s="103">
        <v>0</v>
      </c>
      <c r="T1676" s="102">
        <v>0</v>
      </c>
      <c r="U1676" s="103">
        <v>323</v>
      </c>
      <c r="V1676" s="103">
        <v>1</v>
      </c>
    </row>
    <row r="1677" spans="1:22" x14ac:dyDescent="0.25">
      <c r="A1677" s="104" t="s">
        <v>779</v>
      </c>
      <c r="B1677" s="20" t="str">
        <f>VLOOKUP(A1677,'Planning Periods'!$E$2:$N$540,10,FALSE)</f>
        <v>06/30/2014 - 06/30/2019</v>
      </c>
      <c r="C1677" s="103">
        <v>2016</v>
      </c>
      <c r="D1677" s="103" t="str">
        <f t="shared" si="24"/>
        <v>Red Bluff 2016</v>
      </c>
      <c r="E1677" s="103">
        <v>73</v>
      </c>
      <c r="F1677" s="101">
        <v>0</v>
      </c>
      <c r="G1677" s="103">
        <v>0</v>
      </c>
      <c r="H1677" s="103">
        <v>0</v>
      </c>
      <c r="I1677" s="102"/>
      <c r="J1677" s="103">
        <v>52</v>
      </c>
      <c r="K1677" s="101">
        <v>0</v>
      </c>
      <c r="L1677" s="103">
        <v>0</v>
      </c>
      <c r="M1677" s="103">
        <v>0</v>
      </c>
      <c r="N1677" s="102"/>
      <c r="O1677" s="103">
        <v>61</v>
      </c>
      <c r="P1677" s="103">
        <v>4</v>
      </c>
      <c r="Q1677" s="102"/>
      <c r="R1677" s="103">
        <v>137</v>
      </c>
      <c r="S1677" s="103">
        <v>0</v>
      </c>
      <c r="T1677" s="102">
        <v>0</v>
      </c>
      <c r="U1677" s="103">
        <v>323</v>
      </c>
      <c r="V1677" s="103">
        <v>4</v>
      </c>
    </row>
    <row r="1678" spans="1:22" x14ac:dyDescent="0.25">
      <c r="A1678" s="104" t="s">
        <v>779</v>
      </c>
      <c r="B1678" s="20" t="str">
        <f>VLOOKUP(A1678,'Planning Periods'!$E$2:$N$540,10,FALSE)</f>
        <v>06/30/2014 - 06/30/2019</v>
      </c>
      <c r="C1678" s="103">
        <v>2017</v>
      </c>
      <c r="D1678" s="103" t="str">
        <f t="shared" si="24"/>
        <v>Red Bluff 2017</v>
      </c>
      <c r="E1678" s="103">
        <v>73</v>
      </c>
      <c r="F1678" s="101">
        <v>0</v>
      </c>
      <c r="G1678" s="103">
        <v>0</v>
      </c>
      <c r="H1678" s="103">
        <v>0</v>
      </c>
      <c r="I1678" s="102"/>
      <c r="J1678" s="103">
        <v>52</v>
      </c>
      <c r="K1678" s="101">
        <v>18</v>
      </c>
      <c r="L1678" s="103">
        <v>0</v>
      </c>
      <c r="M1678" s="103">
        <v>18</v>
      </c>
      <c r="N1678" s="102"/>
      <c r="O1678" s="103">
        <v>61</v>
      </c>
      <c r="P1678" s="103">
        <v>20</v>
      </c>
      <c r="Q1678" s="102"/>
      <c r="R1678" s="103">
        <v>137</v>
      </c>
      <c r="S1678" s="103">
        <v>0</v>
      </c>
      <c r="T1678" s="102">
        <v>18</v>
      </c>
      <c r="U1678" s="103">
        <v>323</v>
      </c>
      <c r="V1678" s="103">
        <v>38</v>
      </c>
    </row>
    <row r="1679" spans="1:22" x14ac:dyDescent="0.25">
      <c r="A1679" s="104" t="s">
        <v>824</v>
      </c>
      <c r="B1679" s="20" t="str">
        <f>VLOOKUP(A1679,'Planning Periods'!$E$2:$N$540,10,FALSE)</f>
        <v>06/30/2014 - 06/30/2019</v>
      </c>
      <c r="C1679" s="103">
        <v>2014</v>
      </c>
      <c r="D1679" s="103" t="str">
        <f t="shared" si="24"/>
        <v>Redding 2014</v>
      </c>
      <c r="E1679" s="103">
        <v>1785</v>
      </c>
      <c r="F1679" s="101">
        <v>0</v>
      </c>
      <c r="G1679" s="103">
        <v>0</v>
      </c>
      <c r="H1679" s="103">
        <v>0</v>
      </c>
      <c r="I1679" s="102"/>
      <c r="J1679" s="103">
        <v>1240</v>
      </c>
      <c r="K1679" s="101">
        <v>2</v>
      </c>
      <c r="L1679" s="103">
        <v>2</v>
      </c>
      <c r="M1679" s="103">
        <v>0</v>
      </c>
      <c r="N1679" s="102"/>
      <c r="O1679" s="103">
        <v>1298</v>
      </c>
      <c r="P1679" s="103">
        <v>17</v>
      </c>
      <c r="Q1679" s="102"/>
      <c r="R1679" s="103">
        <v>2761</v>
      </c>
      <c r="S1679" s="103">
        <v>83</v>
      </c>
      <c r="T1679" s="102">
        <v>0</v>
      </c>
      <c r="U1679" s="103">
        <v>7084</v>
      </c>
      <c r="V1679" s="103">
        <v>102</v>
      </c>
    </row>
    <row r="1680" spans="1:22" x14ac:dyDescent="0.25">
      <c r="A1680" s="104" t="s">
        <v>824</v>
      </c>
      <c r="B1680" s="20" t="str">
        <f>VLOOKUP(A1680,'Planning Periods'!$E$2:$N$540,10,FALSE)</f>
        <v>06/30/2014 - 06/30/2019</v>
      </c>
      <c r="C1680" s="103">
        <v>2015</v>
      </c>
      <c r="D1680" s="103" t="str">
        <f t="shared" si="24"/>
        <v>Redding 2015</v>
      </c>
      <c r="E1680" s="103">
        <v>1785</v>
      </c>
      <c r="F1680" s="101">
        <v>35</v>
      </c>
      <c r="G1680" s="103">
        <v>35</v>
      </c>
      <c r="H1680" s="103">
        <v>0</v>
      </c>
      <c r="I1680" s="102"/>
      <c r="J1680" s="103">
        <v>1240</v>
      </c>
      <c r="K1680" s="101">
        <v>48</v>
      </c>
      <c r="L1680" s="103">
        <v>48</v>
      </c>
      <c r="M1680" s="103">
        <v>0</v>
      </c>
      <c r="N1680" s="102"/>
      <c r="O1680" s="103">
        <v>1298</v>
      </c>
      <c r="P1680" s="103">
        <v>63</v>
      </c>
      <c r="Q1680" s="102"/>
      <c r="R1680" s="103">
        <v>2761</v>
      </c>
      <c r="S1680" s="103">
        <v>174</v>
      </c>
      <c r="T1680" s="102">
        <v>0</v>
      </c>
      <c r="U1680" s="103">
        <v>7084</v>
      </c>
      <c r="V1680" s="103">
        <v>320</v>
      </c>
    </row>
    <row r="1681" spans="1:22" x14ac:dyDescent="0.25">
      <c r="A1681" s="104" t="s">
        <v>824</v>
      </c>
      <c r="B1681" s="20" t="str">
        <f>VLOOKUP(A1681,'Planning Periods'!$E$2:$N$540,10,FALSE)</f>
        <v>06/30/2014 - 06/30/2019</v>
      </c>
      <c r="C1681" s="103">
        <v>2016</v>
      </c>
      <c r="D1681" s="103" t="str">
        <f t="shared" si="24"/>
        <v>Redding 2016</v>
      </c>
      <c r="E1681" s="103">
        <v>1785</v>
      </c>
      <c r="F1681" s="101">
        <v>0</v>
      </c>
      <c r="G1681" s="103">
        <v>0</v>
      </c>
      <c r="H1681" s="103">
        <v>0</v>
      </c>
      <c r="I1681" s="102"/>
      <c r="J1681" s="103">
        <v>1240</v>
      </c>
      <c r="K1681" s="101">
        <v>0</v>
      </c>
      <c r="L1681" s="103">
        <v>0</v>
      </c>
      <c r="M1681" s="103">
        <v>0</v>
      </c>
      <c r="N1681" s="102"/>
      <c r="O1681" s="103">
        <v>1298</v>
      </c>
      <c r="P1681" s="103">
        <v>6</v>
      </c>
      <c r="Q1681" s="102"/>
      <c r="R1681" s="103">
        <v>2761</v>
      </c>
      <c r="S1681" s="103">
        <v>128</v>
      </c>
      <c r="T1681" s="102">
        <v>0</v>
      </c>
      <c r="U1681" s="103">
        <v>7084</v>
      </c>
      <c r="V1681" s="103">
        <v>134</v>
      </c>
    </row>
    <row r="1682" spans="1:22" x14ac:dyDescent="0.25">
      <c r="A1682" s="104" t="s">
        <v>824</v>
      </c>
      <c r="B1682" s="20" t="str">
        <f>VLOOKUP(A1682,'Planning Periods'!$E$2:$N$540,10,FALSE)</f>
        <v>06/30/2014 - 06/30/2019</v>
      </c>
      <c r="C1682" s="103">
        <v>2017</v>
      </c>
      <c r="D1682" s="103" t="str">
        <f t="shared" si="24"/>
        <v>Redding 2017</v>
      </c>
      <c r="E1682" s="103">
        <v>1785</v>
      </c>
      <c r="F1682" s="101">
        <v>0</v>
      </c>
      <c r="G1682" s="103">
        <v>0</v>
      </c>
      <c r="H1682" s="103">
        <v>0</v>
      </c>
      <c r="I1682" s="102"/>
      <c r="J1682" s="103">
        <v>1240</v>
      </c>
      <c r="K1682" s="101">
        <v>0</v>
      </c>
      <c r="L1682" s="103">
        <v>0</v>
      </c>
      <c r="M1682" s="103">
        <v>0</v>
      </c>
      <c r="N1682" s="102"/>
      <c r="O1682" s="103">
        <v>1298</v>
      </c>
      <c r="P1682" s="103">
        <v>17</v>
      </c>
      <c r="Q1682" s="102"/>
      <c r="R1682" s="103">
        <v>2761</v>
      </c>
      <c r="S1682" s="103">
        <v>135</v>
      </c>
      <c r="T1682" s="102">
        <v>0</v>
      </c>
      <c r="U1682" s="103">
        <v>7084</v>
      </c>
      <c r="V1682" s="103">
        <v>152</v>
      </c>
    </row>
    <row r="1683" spans="1:22" x14ac:dyDescent="0.25">
      <c r="A1683" s="104" t="s">
        <v>907</v>
      </c>
      <c r="B1683" s="20"/>
      <c r="C1683" s="103">
        <v>2013</v>
      </c>
      <c r="D1683" s="103" t="str">
        <f t="shared" si="24"/>
        <v>Redlands 2013</v>
      </c>
      <c r="E1683" s="103" t="s">
        <v>1539</v>
      </c>
      <c r="F1683" s="101" t="s">
        <v>1539</v>
      </c>
      <c r="G1683" s="103" t="s">
        <v>1539</v>
      </c>
      <c r="H1683" s="103" t="s">
        <v>1539</v>
      </c>
      <c r="I1683" s="102"/>
      <c r="J1683" s="103" t="s">
        <v>1539</v>
      </c>
      <c r="K1683" s="101" t="s">
        <v>1539</v>
      </c>
      <c r="L1683" s="103" t="s">
        <v>1539</v>
      </c>
      <c r="M1683" s="103" t="s">
        <v>1539</v>
      </c>
      <c r="N1683" s="102"/>
      <c r="O1683" s="103" t="s">
        <v>1539</v>
      </c>
      <c r="P1683" s="103" t="s">
        <v>1539</v>
      </c>
      <c r="Q1683" s="102"/>
      <c r="R1683" s="103" t="s">
        <v>1539</v>
      </c>
      <c r="S1683" s="103" t="s">
        <v>1539</v>
      </c>
      <c r="T1683" s="102" t="s">
        <v>1539</v>
      </c>
      <c r="U1683" s="103" t="s">
        <v>1539</v>
      </c>
      <c r="V1683" s="103" t="s">
        <v>1539</v>
      </c>
    </row>
    <row r="1684" spans="1:22" x14ac:dyDescent="0.25">
      <c r="A1684" s="104" t="s">
        <v>907</v>
      </c>
      <c r="B1684" s="20" t="str">
        <f>VLOOKUP(A1684,'Planning Periods'!$E$2:$N$540,10,FALSE)</f>
        <v>10/15/2013 - 10/15/2021</v>
      </c>
      <c r="C1684" s="103">
        <v>2014</v>
      </c>
      <c r="D1684" s="103" t="str">
        <f t="shared" si="24"/>
        <v>Redlands 2014</v>
      </c>
      <c r="E1684" s="103">
        <v>579</v>
      </c>
      <c r="F1684" s="101">
        <v>0</v>
      </c>
      <c r="G1684" s="103">
        <v>0</v>
      </c>
      <c r="H1684" s="103">
        <v>0</v>
      </c>
      <c r="I1684" s="102"/>
      <c r="J1684" s="103">
        <v>396</v>
      </c>
      <c r="K1684" s="101">
        <v>0</v>
      </c>
      <c r="L1684" s="103">
        <v>0</v>
      </c>
      <c r="M1684" s="103">
        <v>0</v>
      </c>
      <c r="N1684" s="102"/>
      <c r="O1684" s="103">
        <v>453</v>
      </c>
      <c r="P1684" s="103">
        <v>0</v>
      </c>
      <c r="Q1684" s="102"/>
      <c r="R1684" s="103">
        <v>1001</v>
      </c>
      <c r="S1684" s="103">
        <v>57</v>
      </c>
      <c r="T1684" s="102">
        <v>0</v>
      </c>
      <c r="U1684" s="103">
        <v>2429</v>
      </c>
      <c r="V1684" s="103">
        <v>57</v>
      </c>
    </row>
    <row r="1685" spans="1:22" x14ac:dyDescent="0.25">
      <c r="A1685" s="104" t="s">
        <v>907</v>
      </c>
      <c r="B1685" s="20" t="str">
        <f>VLOOKUP(A1685,'Planning Periods'!$E$2:$N$540,10,FALSE)</f>
        <v>10/15/2013 - 10/15/2021</v>
      </c>
      <c r="C1685" s="103">
        <v>2015</v>
      </c>
      <c r="D1685" s="103" t="str">
        <f t="shared" si="24"/>
        <v>Redlands 2015</v>
      </c>
      <c r="E1685" s="103">
        <v>579</v>
      </c>
      <c r="F1685" s="101">
        <v>0</v>
      </c>
      <c r="G1685" s="103">
        <v>0</v>
      </c>
      <c r="H1685" s="103">
        <v>0</v>
      </c>
      <c r="I1685" s="102"/>
      <c r="J1685" s="103">
        <v>396</v>
      </c>
      <c r="K1685" s="101">
        <v>0</v>
      </c>
      <c r="L1685" s="103">
        <v>0</v>
      </c>
      <c r="M1685" s="103">
        <v>0</v>
      </c>
      <c r="N1685" s="102"/>
      <c r="O1685" s="103">
        <v>453</v>
      </c>
      <c r="P1685" s="103">
        <v>2</v>
      </c>
      <c r="Q1685" s="102"/>
      <c r="R1685" s="103">
        <v>1001</v>
      </c>
      <c r="S1685" s="103">
        <v>68</v>
      </c>
      <c r="T1685" s="102">
        <v>0</v>
      </c>
      <c r="U1685" s="103">
        <v>2429</v>
      </c>
      <c r="V1685" s="103">
        <v>70</v>
      </c>
    </row>
    <row r="1686" spans="1:22" x14ac:dyDescent="0.25">
      <c r="A1686" s="104" t="s">
        <v>907</v>
      </c>
      <c r="B1686" s="20" t="str">
        <f>VLOOKUP(A1686,'Planning Periods'!$E$2:$N$540,10,FALSE)</f>
        <v>10/15/2013 - 10/15/2021</v>
      </c>
      <c r="C1686" s="103">
        <v>2016</v>
      </c>
      <c r="D1686" s="103" t="str">
        <f t="shared" si="24"/>
        <v>Redlands 2016</v>
      </c>
      <c r="E1686" s="103">
        <v>579</v>
      </c>
      <c r="F1686" s="101">
        <v>0</v>
      </c>
      <c r="G1686" s="103">
        <v>0</v>
      </c>
      <c r="H1686" s="103">
        <v>0</v>
      </c>
      <c r="I1686" s="102"/>
      <c r="J1686" s="103">
        <v>396</v>
      </c>
      <c r="K1686" s="101">
        <v>0</v>
      </c>
      <c r="L1686" s="103">
        <v>0</v>
      </c>
      <c r="M1686" s="103">
        <v>0</v>
      </c>
      <c r="N1686" s="102"/>
      <c r="O1686" s="103">
        <v>453</v>
      </c>
      <c r="P1686" s="103">
        <v>2</v>
      </c>
      <c r="Q1686" s="102"/>
      <c r="R1686" s="103">
        <v>1001</v>
      </c>
      <c r="S1686" s="103">
        <v>42</v>
      </c>
      <c r="T1686" s="102">
        <v>0</v>
      </c>
      <c r="U1686" s="103">
        <v>2429</v>
      </c>
      <c r="V1686" s="103">
        <v>44</v>
      </c>
    </row>
    <row r="1687" spans="1:22" x14ac:dyDescent="0.25">
      <c r="A1687" s="104" t="s">
        <v>907</v>
      </c>
      <c r="B1687" s="20" t="str">
        <f>VLOOKUP(A1687,'Planning Periods'!$E$2:$N$540,10,FALSE)</f>
        <v>10/15/2013 - 10/15/2021</v>
      </c>
      <c r="C1687" s="103">
        <v>2017</v>
      </c>
      <c r="D1687" s="103" t="str">
        <f t="shared" si="24"/>
        <v>Redlands 2017</v>
      </c>
      <c r="E1687" s="103">
        <v>579</v>
      </c>
      <c r="F1687" s="101">
        <v>0</v>
      </c>
      <c r="G1687" s="103">
        <v>0</v>
      </c>
      <c r="H1687" s="103">
        <v>0</v>
      </c>
      <c r="I1687" s="102"/>
      <c r="J1687" s="103">
        <v>396</v>
      </c>
      <c r="K1687" s="101">
        <v>0</v>
      </c>
      <c r="L1687" s="103">
        <v>0</v>
      </c>
      <c r="M1687" s="103">
        <v>0</v>
      </c>
      <c r="N1687" s="102"/>
      <c r="O1687" s="103">
        <v>453</v>
      </c>
      <c r="P1687" s="103">
        <v>0</v>
      </c>
      <c r="Q1687" s="102"/>
      <c r="R1687" s="103">
        <v>1001</v>
      </c>
      <c r="S1687" s="103">
        <v>96</v>
      </c>
      <c r="T1687" s="102">
        <v>0</v>
      </c>
      <c r="U1687" s="103">
        <v>2429</v>
      </c>
      <c r="V1687" s="103">
        <v>96</v>
      </c>
    </row>
    <row r="1688" spans="1:22" x14ac:dyDescent="0.25">
      <c r="A1688" s="104" t="s">
        <v>1066</v>
      </c>
      <c r="B1688" s="20"/>
      <c r="C1688" s="103">
        <v>2013</v>
      </c>
      <c r="D1688" s="103" t="str">
        <f t="shared" si="24"/>
        <v>Redondo Beach 2013</v>
      </c>
      <c r="E1688" s="103">
        <v>372</v>
      </c>
      <c r="F1688" s="101">
        <v>0</v>
      </c>
      <c r="G1688" s="103">
        <v>0</v>
      </c>
      <c r="H1688" s="103">
        <v>0</v>
      </c>
      <c r="I1688" s="102"/>
      <c r="J1688" s="103">
        <v>223</v>
      </c>
      <c r="K1688" s="101">
        <v>0</v>
      </c>
      <c r="L1688" s="103">
        <v>0</v>
      </c>
      <c r="M1688" s="103">
        <v>0</v>
      </c>
      <c r="N1688" s="102"/>
      <c r="O1688" s="103">
        <v>238</v>
      </c>
      <c r="P1688" s="103">
        <v>0</v>
      </c>
      <c r="Q1688" s="102"/>
      <c r="R1688" s="103">
        <v>564</v>
      </c>
      <c r="S1688" s="103">
        <v>-5</v>
      </c>
      <c r="T1688" s="102">
        <v>0</v>
      </c>
      <c r="U1688" s="103">
        <v>1397</v>
      </c>
      <c r="V1688" s="103">
        <v>-5</v>
      </c>
    </row>
    <row r="1689" spans="1:22" x14ac:dyDescent="0.25">
      <c r="A1689" s="104" t="s">
        <v>1066</v>
      </c>
      <c r="B1689" s="20" t="str">
        <f>VLOOKUP(A1689,'Planning Periods'!$E$2:$N$540,10,FALSE)</f>
        <v>10/15/2013 - 10/15/2021</v>
      </c>
      <c r="C1689" s="103">
        <v>2014</v>
      </c>
      <c r="D1689" s="103" t="str">
        <f t="shared" si="24"/>
        <v>Redondo Beach 2014</v>
      </c>
      <c r="E1689" s="103">
        <v>372</v>
      </c>
      <c r="F1689" s="101">
        <v>0</v>
      </c>
      <c r="G1689" s="103">
        <v>0</v>
      </c>
      <c r="H1689" s="103">
        <v>0</v>
      </c>
      <c r="I1689" s="102"/>
      <c r="J1689" s="103">
        <v>223</v>
      </c>
      <c r="K1689" s="101">
        <v>0</v>
      </c>
      <c r="L1689" s="103">
        <v>0</v>
      </c>
      <c r="M1689" s="103">
        <v>0</v>
      </c>
      <c r="N1689" s="102"/>
      <c r="O1689" s="103">
        <v>238</v>
      </c>
      <c r="P1689" s="103">
        <v>0</v>
      </c>
      <c r="Q1689" s="102"/>
      <c r="R1689" s="103">
        <v>564</v>
      </c>
      <c r="S1689" s="103">
        <v>35</v>
      </c>
      <c r="T1689" s="102">
        <v>0</v>
      </c>
      <c r="U1689" s="103">
        <v>1397</v>
      </c>
      <c r="V1689" s="103">
        <v>35</v>
      </c>
    </row>
    <row r="1690" spans="1:22" x14ac:dyDescent="0.25">
      <c r="A1690" s="104" t="s">
        <v>1066</v>
      </c>
      <c r="B1690" s="20" t="str">
        <f>VLOOKUP(A1690,'Planning Periods'!$E$2:$N$540,10,FALSE)</f>
        <v>10/15/2013 - 10/15/2021</v>
      </c>
      <c r="C1690" s="103">
        <v>2015</v>
      </c>
      <c r="D1690" s="103" t="str">
        <f t="shared" si="24"/>
        <v>Redondo Beach 2015</v>
      </c>
      <c r="E1690" s="103">
        <v>372</v>
      </c>
      <c r="F1690" s="101">
        <v>0</v>
      </c>
      <c r="G1690" s="103">
        <v>0</v>
      </c>
      <c r="H1690" s="103">
        <v>0</v>
      </c>
      <c r="I1690" s="102"/>
      <c r="J1690" s="103">
        <v>223</v>
      </c>
      <c r="K1690" s="101">
        <v>0</v>
      </c>
      <c r="L1690" s="103">
        <v>0</v>
      </c>
      <c r="M1690" s="103">
        <v>0</v>
      </c>
      <c r="N1690" s="102"/>
      <c r="O1690" s="103">
        <v>238</v>
      </c>
      <c r="P1690" s="103">
        <v>0</v>
      </c>
      <c r="Q1690" s="102"/>
      <c r="R1690" s="103">
        <v>564</v>
      </c>
      <c r="S1690" s="103">
        <v>68</v>
      </c>
      <c r="T1690" s="102">
        <v>0</v>
      </c>
      <c r="U1690" s="103">
        <v>1397</v>
      </c>
      <c r="V1690" s="103">
        <v>68</v>
      </c>
    </row>
    <row r="1691" spans="1:22" x14ac:dyDescent="0.25">
      <c r="A1691" s="104" t="s">
        <v>1066</v>
      </c>
      <c r="B1691" s="20" t="str">
        <f>VLOOKUP(A1691,'Planning Periods'!$E$2:$N$540,10,FALSE)</f>
        <v>10/15/2013 - 10/15/2021</v>
      </c>
      <c r="C1691" s="103">
        <v>2016</v>
      </c>
      <c r="D1691" s="103" t="str">
        <f t="shared" si="24"/>
        <v>Redondo Beach 2016</v>
      </c>
      <c r="E1691" s="103">
        <v>372</v>
      </c>
      <c r="F1691" s="101">
        <v>0</v>
      </c>
      <c r="G1691" s="103">
        <v>0</v>
      </c>
      <c r="H1691" s="103">
        <v>0</v>
      </c>
      <c r="I1691" s="102"/>
      <c r="J1691" s="103">
        <v>223</v>
      </c>
      <c r="K1691" s="101">
        <v>0</v>
      </c>
      <c r="L1691" s="103">
        <v>0</v>
      </c>
      <c r="M1691" s="103">
        <v>0</v>
      </c>
      <c r="N1691" s="102"/>
      <c r="O1691" s="103">
        <v>238</v>
      </c>
      <c r="P1691" s="103">
        <v>0</v>
      </c>
      <c r="Q1691" s="102"/>
      <c r="R1691" s="103">
        <v>564</v>
      </c>
      <c r="S1691" s="103">
        <v>21</v>
      </c>
      <c r="T1691" s="102">
        <v>0</v>
      </c>
      <c r="U1691" s="103">
        <v>1397</v>
      </c>
      <c r="V1691" s="103">
        <v>21</v>
      </c>
    </row>
    <row r="1692" spans="1:22" x14ac:dyDescent="0.25">
      <c r="A1692" s="104" t="s">
        <v>1066</v>
      </c>
      <c r="B1692" s="20" t="str">
        <f>VLOOKUP(A1692,'Planning Periods'!$E$2:$N$540,10,FALSE)</f>
        <v>10/15/2013 - 10/15/2021</v>
      </c>
      <c r="C1692" s="103">
        <v>2017</v>
      </c>
      <c r="D1692" s="103" t="str">
        <f t="shared" si="24"/>
        <v>Redondo Beach 2017</v>
      </c>
      <c r="E1692" s="103">
        <v>372</v>
      </c>
      <c r="F1692" s="101">
        <v>0</v>
      </c>
      <c r="G1692" s="103">
        <v>0</v>
      </c>
      <c r="H1692" s="103">
        <v>0</v>
      </c>
      <c r="I1692" s="102"/>
      <c r="J1692" s="103">
        <v>223</v>
      </c>
      <c r="K1692" s="101">
        <v>0</v>
      </c>
      <c r="L1692" s="103">
        <v>0</v>
      </c>
      <c r="M1692" s="103">
        <v>0</v>
      </c>
      <c r="N1692" s="102"/>
      <c r="O1692" s="103">
        <v>238</v>
      </c>
      <c r="P1692" s="103">
        <v>0</v>
      </c>
      <c r="Q1692" s="102"/>
      <c r="R1692" s="103">
        <v>564</v>
      </c>
      <c r="S1692" s="103">
        <v>0</v>
      </c>
      <c r="T1692" s="102">
        <v>0</v>
      </c>
      <c r="U1692" s="103">
        <v>1397</v>
      </c>
      <c r="V1692" s="103">
        <v>0</v>
      </c>
    </row>
    <row r="1693" spans="1:22" x14ac:dyDescent="0.25">
      <c r="A1693" s="104" t="s">
        <v>855</v>
      </c>
      <c r="B1693" s="20" t="str">
        <f>VLOOKUP(A1693,'Planning Periods'!$E$2:$N$540,10,FALSE)</f>
        <v>01/31/2015 - 01/31/2023</v>
      </c>
      <c r="C1693" s="103">
        <v>2014</v>
      </c>
      <c r="D1693" s="103" t="str">
        <f t="shared" si="24"/>
        <v>Redwood City 2014</v>
      </c>
      <c r="E1693" s="103" t="s">
        <v>1539</v>
      </c>
      <c r="F1693" s="101" t="s">
        <v>1539</v>
      </c>
      <c r="G1693" s="103" t="s">
        <v>1539</v>
      </c>
      <c r="H1693" s="103" t="s">
        <v>1539</v>
      </c>
      <c r="I1693" s="102"/>
      <c r="J1693" s="103" t="s">
        <v>1539</v>
      </c>
      <c r="K1693" s="101" t="s">
        <v>1539</v>
      </c>
      <c r="L1693" s="103" t="s">
        <v>1539</v>
      </c>
      <c r="M1693" s="103" t="s">
        <v>1539</v>
      </c>
      <c r="N1693" s="102"/>
      <c r="O1693" s="103" t="s">
        <v>1539</v>
      </c>
      <c r="P1693" s="103" t="s">
        <v>1539</v>
      </c>
      <c r="Q1693" s="102"/>
      <c r="R1693" s="103" t="s">
        <v>1539</v>
      </c>
      <c r="S1693" s="103" t="s">
        <v>1539</v>
      </c>
      <c r="T1693" s="102" t="s">
        <v>1539</v>
      </c>
      <c r="U1693" s="103" t="s">
        <v>1539</v>
      </c>
      <c r="V1693" s="103" t="s">
        <v>1539</v>
      </c>
    </row>
    <row r="1694" spans="1:22" x14ac:dyDescent="0.25">
      <c r="A1694" s="104" t="s">
        <v>855</v>
      </c>
      <c r="B1694" s="20" t="str">
        <f>VLOOKUP(A1694,'Planning Periods'!$E$2:$N$540,10,FALSE)</f>
        <v>01/31/2015 - 01/31/2023</v>
      </c>
      <c r="C1694" s="103">
        <v>2015</v>
      </c>
      <c r="D1694" s="103" t="str">
        <f t="shared" si="24"/>
        <v>Redwood City 2015</v>
      </c>
      <c r="E1694" s="103">
        <v>706</v>
      </c>
      <c r="F1694" s="101">
        <v>0</v>
      </c>
      <c r="G1694" s="103">
        <v>0</v>
      </c>
      <c r="H1694" s="103">
        <v>0</v>
      </c>
      <c r="I1694" s="102"/>
      <c r="J1694" s="103">
        <v>429</v>
      </c>
      <c r="K1694" s="101">
        <v>2</v>
      </c>
      <c r="L1694" s="103">
        <v>0</v>
      </c>
      <c r="M1694" s="103">
        <v>2</v>
      </c>
      <c r="N1694" s="102"/>
      <c r="O1694" s="103">
        <v>502</v>
      </c>
      <c r="P1694" s="103">
        <v>0</v>
      </c>
      <c r="Q1694" s="102"/>
      <c r="R1694" s="103">
        <v>1152</v>
      </c>
      <c r="S1694" s="103">
        <v>1126</v>
      </c>
      <c r="T1694" s="102">
        <v>2</v>
      </c>
      <c r="U1694" s="103">
        <v>2789</v>
      </c>
      <c r="V1694" s="103">
        <v>1128</v>
      </c>
    </row>
    <row r="1695" spans="1:22" x14ac:dyDescent="0.25">
      <c r="A1695" s="104" t="s">
        <v>855</v>
      </c>
      <c r="B1695" s="20" t="str">
        <f>VLOOKUP(A1695,'Planning Periods'!$E$2:$N$540,10,FALSE)</f>
        <v>01/31/2015 - 01/31/2023</v>
      </c>
      <c r="C1695" s="103">
        <v>2016</v>
      </c>
      <c r="D1695" s="103" t="str">
        <f t="shared" si="24"/>
        <v>Redwood City 2016</v>
      </c>
      <c r="E1695" s="103">
        <v>706</v>
      </c>
      <c r="F1695" s="101">
        <v>7</v>
      </c>
      <c r="G1695" s="103">
        <v>7</v>
      </c>
      <c r="H1695" s="103">
        <v>0</v>
      </c>
      <c r="I1695" s="102"/>
      <c r="J1695" s="103">
        <v>429</v>
      </c>
      <c r="K1695" s="101">
        <v>16</v>
      </c>
      <c r="L1695" s="103">
        <v>0</v>
      </c>
      <c r="M1695" s="103">
        <v>16</v>
      </c>
      <c r="N1695" s="102"/>
      <c r="O1695" s="103">
        <v>502</v>
      </c>
      <c r="P1695" s="103">
        <v>0</v>
      </c>
      <c r="Q1695" s="102"/>
      <c r="R1695" s="103">
        <v>1152</v>
      </c>
      <c r="S1695" s="103">
        <v>240</v>
      </c>
      <c r="T1695" s="102">
        <v>16</v>
      </c>
      <c r="U1695" s="103">
        <v>2789</v>
      </c>
      <c r="V1695" s="103">
        <v>263</v>
      </c>
    </row>
    <row r="1696" spans="1:22" x14ac:dyDescent="0.25">
      <c r="A1696" s="104" t="s">
        <v>855</v>
      </c>
      <c r="B1696" s="20" t="str">
        <f>VLOOKUP(A1696,'Planning Periods'!$E$2:$N$540,10,FALSE)</f>
        <v>01/31/2015 - 01/31/2023</v>
      </c>
      <c r="C1696" s="103">
        <v>2017</v>
      </c>
      <c r="D1696" s="103" t="str">
        <f t="shared" si="24"/>
        <v>Redwood City 2017</v>
      </c>
      <c r="E1696" s="103">
        <v>706</v>
      </c>
      <c r="F1696" s="101">
        <v>0</v>
      </c>
      <c r="G1696" s="103">
        <v>0</v>
      </c>
      <c r="H1696" s="103">
        <v>0</v>
      </c>
      <c r="I1696" s="102"/>
      <c r="J1696" s="103">
        <v>429</v>
      </c>
      <c r="K1696" s="101">
        <v>36</v>
      </c>
      <c r="L1696" s="103">
        <v>36</v>
      </c>
      <c r="M1696" s="103">
        <v>0</v>
      </c>
      <c r="N1696" s="102"/>
      <c r="O1696" s="103">
        <v>502</v>
      </c>
      <c r="P1696" s="103">
        <v>0</v>
      </c>
      <c r="Q1696" s="102"/>
      <c r="R1696" s="103">
        <v>1152</v>
      </c>
      <c r="S1696" s="103">
        <v>8</v>
      </c>
      <c r="T1696" s="102">
        <v>0</v>
      </c>
      <c r="U1696" s="103">
        <v>2789</v>
      </c>
      <c r="V1696" s="103">
        <v>44</v>
      </c>
    </row>
    <row r="1697" spans="1:22" x14ac:dyDescent="0.25">
      <c r="A1697" s="104" t="s">
        <v>1176</v>
      </c>
      <c r="B1697" s="20" t="str">
        <f>VLOOKUP(A1697,'Planning Periods'!$E$2:$N$540,10,FALSE)</f>
        <v>12/31/2015 - 12/31/2023</v>
      </c>
      <c r="C1697" s="103">
        <v>2013</v>
      </c>
      <c r="D1697" s="103" t="str">
        <f t="shared" si="24"/>
        <v>Reedley 2013</v>
      </c>
      <c r="E1697" s="103" t="s">
        <v>1539</v>
      </c>
      <c r="F1697" s="101" t="s">
        <v>1539</v>
      </c>
      <c r="G1697" s="103" t="s">
        <v>1539</v>
      </c>
      <c r="H1697" s="103" t="s">
        <v>1539</v>
      </c>
      <c r="I1697" s="102"/>
      <c r="J1697" s="103" t="s">
        <v>1539</v>
      </c>
      <c r="K1697" s="101" t="s">
        <v>1539</v>
      </c>
      <c r="L1697" s="103" t="s">
        <v>1539</v>
      </c>
      <c r="M1697" s="103" t="s">
        <v>1539</v>
      </c>
      <c r="N1697" s="102"/>
      <c r="O1697" s="103" t="s">
        <v>1539</v>
      </c>
      <c r="P1697" s="103" t="s">
        <v>1539</v>
      </c>
      <c r="Q1697" s="102"/>
      <c r="R1697" s="103" t="s">
        <v>1539</v>
      </c>
      <c r="S1697" s="103" t="s">
        <v>1539</v>
      </c>
      <c r="T1697" s="102" t="s">
        <v>1539</v>
      </c>
      <c r="U1697" s="103" t="s">
        <v>1539</v>
      </c>
      <c r="V1697" s="103" t="s">
        <v>1539</v>
      </c>
    </row>
    <row r="1698" spans="1:22" x14ac:dyDescent="0.25">
      <c r="A1698" s="104" t="s">
        <v>1176</v>
      </c>
      <c r="B1698" s="20" t="str">
        <f>VLOOKUP(A1698,'Planning Periods'!$E$2:$N$540,10,FALSE)</f>
        <v>12/31/2015 - 12/31/2023</v>
      </c>
      <c r="C1698" s="103">
        <v>2014</v>
      </c>
      <c r="D1698" s="103" t="str">
        <f t="shared" si="24"/>
        <v>Reedley 2014</v>
      </c>
      <c r="E1698" s="103" t="s">
        <v>1539</v>
      </c>
      <c r="F1698" s="101" t="s">
        <v>1539</v>
      </c>
      <c r="G1698" s="103" t="s">
        <v>1539</v>
      </c>
      <c r="H1698" s="103" t="s">
        <v>1539</v>
      </c>
      <c r="I1698" s="102"/>
      <c r="J1698" s="103" t="s">
        <v>1539</v>
      </c>
      <c r="K1698" s="101" t="s">
        <v>1539</v>
      </c>
      <c r="L1698" s="103" t="s">
        <v>1539</v>
      </c>
      <c r="M1698" s="103" t="s">
        <v>1539</v>
      </c>
      <c r="N1698" s="102"/>
      <c r="O1698" s="103" t="s">
        <v>1539</v>
      </c>
      <c r="P1698" s="103" t="s">
        <v>1539</v>
      </c>
      <c r="Q1698" s="102"/>
      <c r="R1698" s="103" t="s">
        <v>1539</v>
      </c>
      <c r="S1698" s="103" t="s">
        <v>1539</v>
      </c>
      <c r="T1698" s="102" t="s">
        <v>1539</v>
      </c>
      <c r="U1698" s="103" t="s">
        <v>1539</v>
      </c>
      <c r="V1698" s="103" t="s">
        <v>1539</v>
      </c>
    </row>
    <row r="1699" spans="1:22" x14ac:dyDescent="0.25">
      <c r="A1699" s="104" t="s">
        <v>1176</v>
      </c>
      <c r="B1699" s="20" t="str">
        <f>VLOOKUP(A1699,'Planning Periods'!$E$2:$N$540,10,FALSE)</f>
        <v>12/31/2015 - 12/31/2023</v>
      </c>
      <c r="C1699" s="103">
        <v>2015</v>
      </c>
      <c r="D1699" s="103" t="str">
        <f t="shared" si="24"/>
        <v>Reedley 2015</v>
      </c>
      <c r="E1699" s="103">
        <v>393</v>
      </c>
      <c r="F1699" s="101">
        <v>55</v>
      </c>
      <c r="G1699" s="103">
        <v>55</v>
      </c>
      <c r="H1699" s="103">
        <v>0</v>
      </c>
      <c r="I1699" s="102"/>
      <c r="J1699" s="103">
        <v>204</v>
      </c>
      <c r="K1699" s="101">
        <v>0</v>
      </c>
      <c r="L1699" s="103">
        <v>0</v>
      </c>
      <c r="M1699" s="103">
        <v>0</v>
      </c>
      <c r="N1699" s="102"/>
      <c r="O1699" s="103">
        <v>161</v>
      </c>
      <c r="P1699" s="103">
        <v>3</v>
      </c>
      <c r="Q1699" s="102"/>
      <c r="R1699" s="103">
        <v>553</v>
      </c>
      <c r="S1699" s="103">
        <v>5</v>
      </c>
      <c r="T1699" s="102">
        <v>0</v>
      </c>
      <c r="U1699" s="103">
        <v>1311</v>
      </c>
      <c r="V1699" s="103">
        <v>63</v>
      </c>
    </row>
    <row r="1700" spans="1:22" x14ac:dyDescent="0.25">
      <c r="A1700" s="104" t="s">
        <v>1176</v>
      </c>
      <c r="B1700" s="20" t="str">
        <f>VLOOKUP(A1700,'Planning Periods'!$E$2:$N$540,10,FALSE)</f>
        <v>12/31/2015 - 12/31/2023</v>
      </c>
      <c r="C1700" s="103">
        <v>2016</v>
      </c>
      <c r="D1700" s="103" t="str">
        <f t="shared" ref="D1700:D1769" si="25">CONCATENATE(A1700," ",C1700)</f>
        <v>Reedley 2016</v>
      </c>
      <c r="E1700" s="103">
        <v>393</v>
      </c>
      <c r="F1700" s="101">
        <v>0</v>
      </c>
      <c r="G1700" s="103">
        <v>0</v>
      </c>
      <c r="H1700" s="103">
        <v>0</v>
      </c>
      <c r="I1700" s="102"/>
      <c r="J1700" s="103">
        <v>204</v>
      </c>
      <c r="K1700" s="101">
        <v>0</v>
      </c>
      <c r="L1700" s="103">
        <v>0</v>
      </c>
      <c r="M1700" s="103">
        <v>0</v>
      </c>
      <c r="N1700" s="102"/>
      <c r="O1700" s="103">
        <v>161</v>
      </c>
      <c r="P1700" s="103">
        <v>9</v>
      </c>
      <c r="Q1700" s="102"/>
      <c r="R1700" s="103">
        <v>553</v>
      </c>
      <c r="S1700" s="103">
        <v>0</v>
      </c>
      <c r="T1700" s="102">
        <v>0</v>
      </c>
      <c r="U1700" s="103">
        <v>1311</v>
      </c>
      <c r="V1700" s="103">
        <v>9</v>
      </c>
    </row>
    <row r="1701" spans="1:22" x14ac:dyDescent="0.25">
      <c r="A1701" s="104" t="s">
        <v>1176</v>
      </c>
      <c r="B1701" s="20" t="str">
        <f>VLOOKUP(A1701,'Planning Periods'!$E$2:$N$540,10,FALSE)</f>
        <v>12/31/2015 - 12/31/2023</v>
      </c>
      <c r="C1701" s="103">
        <v>2017</v>
      </c>
      <c r="D1701" s="103" t="str">
        <f t="shared" si="25"/>
        <v>Reedley 2017</v>
      </c>
      <c r="E1701" s="103">
        <v>393</v>
      </c>
      <c r="F1701" s="101">
        <v>0</v>
      </c>
      <c r="G1701" s="103">
        <v>0</v>
      </c>
      <c r="H1701" s="103">
        <v>0</v>
      </c>
      <c r="I1701" s="102"/>
      <c r="J1701" s="103">
        <v>204</v>
      </c>
      <c r="K1701" s="101">
        <v>0</v>
      </c>
      <c r="L1701" s="103">
        <v>0</v>
      </c>
      <c r="M1701" s="103">
        <v>0</v>
      </c>
      <c r="N1701" s="102"/>
      <c r="O1701" s="103">
        <v>161</v>
      </c>
      <c r="P1701" s="103">
        <v>3</v>
      </c>
      <c r="Q1701" s="102"/>
      <c r="R1701" s="103">
        <v>553</v>
      </c>
      <c r="S1701" s="103">
        <v>1</v>
      </c>
      <c r="T1701" s="102">
        <v>0</v>
      </c>
      <c r="U1701" s="103">
        <v>1311</v>
      </c>
      <c r="V1701" s="103">
        <v>4</v>
      </c>
    </row>
    <row r="1702" spans="1:22" x14ac:dyDescent="0.25">
      <c r="A1702" s="104" t="s">
        <v>906</v>
      </c>
      <c r="B1702" s="20"/>
      <c r="C1702" s="103">
        <v>2013</v>
      </c>
      <c r="D1702" s="103" t="str">
        <f t="shared" si="25"/>
        <v>Rialto 2013</v>
      </c>
      <c r="E1702" s="103">
        <v>1023</v>
      </c>
      <c r="F1702" s="101">
        <v>0</v>
      </c>
      <c r="G1702" s="103">
        <v>0</v>
      </c>
      <c r="H1702" s="103">
        <v>0</v>
      </c>
      <c r="I1702" s="102"/>
      <c r="J1702" s="103">
        <v>700</v>
      </c>
      <c r="K1702" s="101">
        <v>0</v>
      </c>
      <c r="L1702" s="103">
        <v>0</v>
      </c>
      <c r="M1702" s="103">
        <v>0</v>
      </c>
      <c r="N1702" s="102"/>
      <c r="O1702" s="103">
        <v>812</v>
      </c>
      <c r="P1702" s="103">
        <v>0</v>
      </c>
      <c r="Q1702" s="102"/>
      <c r="R1702" s="103">
        <v>1788</v>
      </c>
      <c r="S1702" s="103">
        <v>0</v>
      </c>
      <c r="T1702" s="102">
        <v>0</v>
      </c>
      <c r="U1702" s="103">
        <v>4323</v>
      </c>
      <c r="V1702" s="103">
        <v>0</v>
      </c>
    </row>
    <row r="1703" spans="1:22" x14ac:dyDescent="0.25">
      <c r="A1703" s="104" t="s">
        <v>906</v>
      </c>
      <c r="B1703" s="20" t="str">
        <f>VLOOKUP(A1703,'Planning Periods'!$E$2:$N$540,10,FALSE)</f>
        <v>10/15/2013 - 10/15/2021</v>
      </c>
      <c r="C1703" s="103">
        <v>2014</v>
      </c>
      <c r="D1703" s="103" t="str">
        <f t="shared" si="25"/>
        <v>Rialto 2014</v>
      </c>
      <c r="E1703" s="103">
        <v>1023</v>
      </c>
      <c r="F1703" s="101">
        <v>0</v>
      </c>
      <c r="G1703" s="103">
        <v>0</v>
      </c>
      <c r="H1703" s="103">
        <v>0</v>
      </c>
      <c r="I1703" s="102"/>
      <c r="J1703" s="103">
        <v>700</v>
      </c>
      <c r="K1703" s="101">
        <v>0</v>
      </c>
      <c r="L1703" s="103">
        <v>0</v>
      </c>
      <c r="M1703" s="103">
        <v>0</v>
      </c>
      <c r="N1703" s="102"/>
      <c r="O1703" s="103">
        <v>812</v>
      </c>
      <c r="P1703" s="103">
        <v>0</v>
      </c>
      <c r="Q1703" s="102"/>
      <c r="R1703" s="103">
        <v>1788</v>
      </c>
      <c r="S1703" s="103">
        <v>76</v>
      </c>
      <c r="T1703" s="102">
        <v>0</v>
      </c>
      <c r="U1703" s="103">
        <v>4323</v>
      </c>
      <c r="V1703" s="103">
        <v>76</v>
      </c>
    </row>
    <row r="1704" spans="1:22" x14ac:dyDescent="0.25">
      <c r="A1704" s="104" t="s">
        <v>906</v>
      </c>
      <c r="B1704" s="20" t="str">
        <f>VLOOKUP(A1704,'Planning Periods'!$E$2:$N$540,10,FALSE)</f>
        <v>10/15/2013 - 10/15/2021</v>
      </c>
      <c r="C1704" s="103">
        <v>2015</v>
      </c>
      <c r="D1704" s="103" t="str">
        <f t="shared" si="25"/>
        <v>Rialto 2015</v>
      </c>
      <c r="E1704" s="103">
        <v>1023</v>
      </c>
      <c r="F1704" s="101">
        <v>0</v>
      </c>
      <c r="G1704" s="103">
        <v>0</v>
      </c>
      <c r="H1704" s="103">
        <v>0</v>
      </c>
      <c r="I1704" s="102"/>
      <c r="J1704" s="103">
        <v>700</v>
      </c>
      <c r="K1704" s="101">
        <v>0</v>
      </c>
      <c r="L1704" s="103">
        <v>0</v>
      </c>
      <c r="M1704" s="103">
        <v>0</v>
      </c>
      <c r="N1704" s="102"/>
      <c r="O1704" s="103">
        <v>812</v>
      </c>
      <c r="P1704" s="103">
        <v>0</v>
      </c>
      <c r="Q1704" s="102"/>
      <c r="R1704" s="103">
        <v>1788</v>
      </c>
      <c r="S1704" s="103">
        <v>8</v>
      </c>
      <c r="T1704" s="102">
        <v>0</v>
      </c>
      <c r="U1704" s="103">
        <v>4323</v>
      </c>
      <c r="V1704" s="103">
        <v>8</v>
      </c>
    </row>
    <row r="1705" spans="1:22" x14ac:dyDescent="0.25">
      <c r="A1705" s="104" t="s">
        <v>906</v>
      </c>
      <c r="B1705" s="20" t="str">
        <f>VLOOKUP(A1705,'Planning Periods'!$E$2:$N$540,10,FALSE)</f>
        <v>10/15/2013 - 10/15/2021</v>
      </c>
      <c r="C1705" s="103">
        <v>2016</v>
      </c>
      <c r="D1705" s="103" t="str">
        <f t="shared" si="25"/>
        <v>Rialto 2016</v>
      </c>
      <c r="E1705" s="103">
        <v>1023</v>
      </c>
      <c r="F1705" s="101">
        <v>0</v>
      </c>
      <c r="G1705" s="103">
        <v>0</v>
      </c>
      <c r="H1705" s="103">
        <v>0</v>
      </c>
      <c r="I1705" s="102"/>
      <c r="J1705" s="103">
        <v>700</v>
      </c>
      <c r="K1705" s="101">
        <v>0</v>
      </c>
      <c r="L1705" s="103">
        <v>0</v>
      </c>
      <c r="M1705" s="103">
        <v>0</v>
      </c>
      <c r="N1705" s="102"/>
      <c r="O1705" s="103">
        <v>812</v>
      </c>
      <c r="P1705" s="103">
        <v>0</v>
      </c>
      <c r="Q1705" s="102"/>
      <c r="R1705" s="103">
        <v>1788</v>
      </c>
      <c r="S1705" s="103">
        <v>5</v>
      </c>
      <c r="T1705" s="102">
        <v>0</v>
      </c>
      <c r="U1705" s="103">
        <v>4323</v>
      </c>
      <c r="V1705" s="103">
        <v>5</v>
      </c>
    </row>
    <row r="1706" spans="1:22" x14ac:dyDescent="0.25">
      <c r="A1706" s="104" t="s">
        <v>906</v>
      </c>
      <c r="B1706" s="20" t="str">
        <f>VLOOKUP(A1706,'Planning Periods'!$E$2:$N$540,10,FALSE)</f>
        <v>10/15/2013 - 10/15/2021</v>
      </c>
      <c r="C1706" s="103">
        <v>2017</v>
      </c>
      <c r="D1706" s="103" t="str">
        <f t="shared" si="25"/>
        <v>Rialto 2017</v>
      </c>
      <c r="E1706" s="103">
        <v>1023</v>
      </c>
      <c r="F1706" s="101">
        <v>0</v>
      </c>
      <c r="G1706" s="103">
        <v>0</v>
      </c>
      <c r="H1706" s="103">
        <v>0</v>
      </c>
      <c r="I1706" s="102"/>
      <c r="J1706" s="103">
        <v>700</v>
      </c>
      <c r="K1706" s="101">
        <v>0</v>
      </c>
      <c r="L1706" s="103">
        <v>0</v>
      </c>
      <c r="M1706" s="103">
        <v>0</v>
      </c>
      <c r="N1706" s="102"/>
      <c r="O1706" s="103">
        <v>812</v>
      </c>
      <c r="P1706" s="103">
        <v>0</v>
      </c>
      <c r="Q1706" s="102"/>
      <c r="R1706" s="103">
        <v>1788</v>
      </c>
      <c r="S1706" s="103">
        <v>7</v>
      </c>
      <c r="T1706" s="102">
        <v>0</v>
      </c>
      <c r="U1706" s="103">
        <v>4323</v>
      </c>
      <c r="V1706" s="103">
        <v>7</v>
      </c>
    </row>
    <row r="1707" spans="1:22" x14ac:dyDescent="0.25">
      <c r="A1707" s="104" t="s">
        <v>1196</v>
      </c>
      <c r="B1707" s="20" t="str">
        <f>VLOOKUP(A1707,'Planning Periods'!$E$2:$N$540,10,FALSE)</f>
        <v>01/31/2015 - 01/31/2023</v>
      </c>
      <c r="C1707" s="103">
        <v>2014</v>
      </c>
      <c r="D1707" s="103" t="str">
        <f t="shared" si="25"/>
        <v>Richmond 2014</v>
      </c>
      <c r="E1707" s="103" t="s">
        <v>1539</v>
      </c>
      <c r="F1707" s="101" t="s">
        <v>1539</v>
      </c>
      <c r="G1707" s="103" t="s">
        <v>1539</v>
      </c>
      <c r="H1707" s="103" t="s">
        <v>1539</v>
      </c>
      <c r="I1707" s="102"/>
      <c r="J1707" s="103" t="s">
        <v>1539</v>
      </c>
      <c r="K1707" s="101" t="s">
        <v>1539</v>
      </c>
      <c r="L1707" s="103" t="s">
        <v>1539</v>
      </c>
      <c r="M1707" s="103" t="s">
        <v>1539</v>
      </c>
      <c r="N1707" s="102"/>
      <c r="O1707" s="103" t="s">
        <v>1539</v>
      </c>
      <c r="P1707" s="103" t="s">
        <v>1539</v>
      </c>
      <c r="Q1707" s="102"/>
      <c r="R1707" s="103" t="s">
        <v>1539</v>
      </c>
      <c r="S1707" s="103" t="s">
        <v>1539</v>
      </c>
      <c r="T1707" s="102" t="s">
        <v>1539</v>
      </c>
      <c r="U1707" s="103" t="s">
        <v>1539</v>
      </c>
      <c r="V1707" s="103" t="s">
        <v>1539</v>
      </c>
    </row>
    <row r="1708" spans="1:22" x14ac:dyDescent="0.25">
      <c r="A1708" s="104" t="s">
        <v>1196</v>
      </c>
      <c r="B1708" s="20" t="str">
        <f>VLOOKUP(A1708,'Planning Periods'!$E$2:$N$540,10,FALSE)</f>
        <v>01/31/2015 - 01/31/2023</v>
      </c>
      <c r="C1708" s="103">
        <v>2015</v>
      </c>
      <c r="D1708" s="103" t="str">
        <f t="shared" si="25"/>
        <v>Richmond 2015</v>
      </c>
      <c r="E1708" s="103">
        <v>438</v>
      </c>
      <c r="F1708" s="101">
        <v>0</v>
      </c>
      <c r="G1708" s="103">
        <v>0</v>
      </c>
      <c r="H1708" s="103">
        <v>0</v>
      </c>
      <c r="I1708" s="102"/>
      <c r="J1708" s="103">
        <v>305</v>
      </c>
      <c r="K1708" s="101">
        <v>79</v>
      </c>
      <c r="L1708" s="103">
        <v>79</v>
      </c>
      <c r="M1708" s="103">
        <v>0</v>
      </c>
      <c r="N1708" s="102"/>
      <c r="O1708" s="103">
        <v>410</v>
      </c>
      <c r="P1708" s="103">
        <v>0</v>
      </c>
      <c r="Q1708" s="102"/>
      <c r="R1708" s="103">
        <v>1282</v>
      </c>
      <c r="S1708" s="103">
        <v>112</v>
      </c>
      <c r="T1708" s="102">
        <v>0</v>
      </c>
      <c r="U1708" s="103">
        <v>2435</v>
      </c>
      <c r="V1708" s="103">
        <v>191</v>
      </c>
    </row>
    <row r="1709" spans="1:22" x14ac:dyDescent="0.25">
      <c r="A1709" s="104" t="s">
        <v>1196</v>
      </c>
      <c r="B1709" s="20" t="str">
        <f>VLOOKUP(A1709,'Planning Periods'!$E$2:$N$540,10,FALSE)</f>
        <v>01/31/2015 - 01/31/2023</v>
      </c>
      <c r="C1709" s="103">
        <v>2016</v>
      </c>
      <c r="D1709" s="103" t="str">
        <f t="shared" si="25"/>
        <v>Richmond 2016</v>
      </c>
      <c r="E1709" s="103">
        <v>438</v>
      </c>
      <c r="F1709" s="101">
        <v>0</v>
      </c>
      <c r="G1709" s="103">
        <v>0</v>
      </c>
      <c r="H1709" s="103">
        <v>0</v>
      </c>
      <c r="I1709" s="102"/>
      <c r="J1709" s="103">
        <v>305</v>
      </c>
      <c r="K1709" s="101">
        <v>0</v>
      </c>
      <c r="L1709" s="103">
        <v>0</v>
      </c>
      <c r="M1709" s="103">
        <v>0</v>
      </c>
      <c r="N1709" s="102"/>
      <c r="O1709" s="103">
        <v>410</v>
      </c>
      <c r="P1709" s="103">
        <v>0</v>
      </c>
      <c r="Q1709" s="102"/>
      <c r="R1709" s="103">
        <v>1282</v>
      </c>
      <c r="S1709" s="103">
        <v>56</v>
      </c>
      <c r="T1709" s="102">
        <v>0</v>
      </c>
      <c r="U1709" s="103">
        <v>2435</v>
      </c>
      <c r="V1709" s="103">
        <v>56</v>
      </c>
    </row>
    <row r="1710" spans="1:22" x14ac:dyDescent="0.25">
      <c r="A1710" s="104" t="s">
        <v>1196</v>
      </c>
      <c r="B1710" s="20" t="str">
        <f>VLOOKUP(A1710,'Planning Periods'!$E$2:$N$540,10,FALSE)</f>
        <v>01/31/2015 - 01/31/2023</v>
      </c>
      <c r="C1710" s="103">
        <v>2017</v>
      </c>
      <c r="D1710" s="103" t="str">
        <f t="shared" si="25"/>
        <v>Richmond 2017</v>
      </c>
      <c r="E1710" s="103">
        <v>438</v>
      </c>
      <c r="F1710" s="101">
        <v>79</v>
      </c>
      <c r="G1710" s="103">
        <v>79</v>
      </c>
      <c r="H1710" s="103">
        <v>0</v>
      </c>
      <c r="I1710" s="102"/>
      <c r="J1710" s="103">
        <v>305</v>
      </c>
      <c r="K1710" s="101">
        <v>0</v>
      </c>
      <c r="L1710" s="103">
        <v>0</v>
      </c>
      <c r="M1710" s="103">
        <v>0</v>
      </c>
      <c r="N1710" s="102"/>
      <c r="O1710" s="103">
        <v>410</v>
      </c>
      <c r="P1710" s="103">
        <v>0</v>
      </c>
      <c r="Q1710" s="102"/>
      <c r="R1710" s="103">
        <v>1282</v>
      </c>
      <c r="S1710" s="103">
        <v>59</v>
      </c>
      <c r="T1710" s="102">
        <v>0</v>
      </c>
      <c r="U1710" s="103">
        <v>2435</v>
      </c>
      <c r="V1710" s="103">
        <v>138</v>
      </c>
    </row>
    <row r="1711" spans="1:22" x14ac:dyDescent="0.25">
      <c r="A1711" t="s">
        <v>1145</v>
      </c>
      <c r="B1711" s="20" t="str">
        <f>VLOOKUP(A1711,'Planning Periods'!$E$2:$N$540,10,FALSE)</f>
        <v>12/31/2015 - 12/31/2023</v>
      </c>
      <c r="C1711" s="103">
        <v>2013</v>
      </c>
      <c r="D1711" s="103" t="str">
        <f t="shared" si="25"/>
        <v>Ridgecrest 2013</v>
      </c>
      <c r="E1711" s="103" t="s">
        <v>1539</v>
      </c>
      <c r="F1711" s="101" t="s">
        <v>1539</v>
      </c>
      <c r="G1711" s="103" t="s">
        <v>1539</v>
      </c>
      <c r="H1711" s="103" t="s">
        <v>1539</v>
      </c>
      <c r="I1711" s="102"/>
      <c r="J1711" s="103" t="s">
        <v>1539</v>
      </c>
      <c r="K1711" s="101" t="s">
        <v>1539</v>
      </c>
      <c r="L1711" s="103" t="s">
        <v>1539</v>
      </c>
      <c r="M1711" s="103" t="s">
        <v>1539</v>
      </c>
      <c r="N1711" s="102"/>
      <c r="O1711" s="103" t="s">
        <v>1539</v>
      </c>
      <c r="P1711" s="103" t="s">
        <v>1539</v>
      </c>
      <c r="Q1711" s="102"/>
      <c r="R1711" s="103" t="s">
        <v>1539</v>
      </c>
      <c r="S1711" s="103" t="s">
        <v>1539</v>
      </c>
      <c r="T1711" s="102" t="s">
        <v>1539</v>
      </c>
      <c r="U1711" s="103" t="s">
        <v>1539</v>
      </c>
      <c r="V1711" s="103" t="s">
        <v>1539</v>
      </c>
    </row>
    <row r="1712" spans="1:22" x14ac:dyDescent="0.25">
      <c r="A1712" t="s">
        <v>1145</v>
      </c>
      <c r="B1712" s="20" t="str">
        <f>VLOOKUP(A1712,'Planning Periods'!$E$2:$N$540,10,FALSE)</f>
        <v>12/31/2015 - 12/31/2023</v>
      </c>
      <c r="C1712" s="103">
        <v>2014</v>
      </c>
      <c r="D1712" s="103" t="str">
        <f t="shared" si="25"/>
        <v>Ridgecrest 2014</v>
      </c>
      <c r="E1712" s="101" t="s">
        <v>1539</v>
      </c>
      <c r="F1712" s="101" t="s">
        <v>1539</v>
      </c>
      <c r="G1712" s="101" t="s">
        <v>1539</v>
      </c>
      <c r="H1712" s="101" t="s">
        <v>1539</v>
      </c>
      <c r="I1712" s="101">
        <v>0</v>
      </c>
      <c r="J1712" s="101" t="s">
        <v>1539</v>
      </c>
      <c r="K1712" s="101" t="s">
        <v>1539</v>
      </c>
      <c r="L1712" s="101" t="s">
        <v>1539</v>
      </c>
      <c r="M1712" s="101" t="s">
        <v>1539</v>
      </c>
      <c r="N1712" s="101">
        <v>0</v>
      </c>
      <c r="O1712" s="101" t="s">
        <v>1539</v>
      </c>
      <c r="P1712" s="101" t="s">
        <v>1539</v>
      </c>
      <c r="Q1712" s="101"/>
      <c r="R1712" s="101" t="s">
        <v>1539</v>
      </c>
      <c r="S1712" s="101" t="s">
        <v>1539</v>
      </c>
      <c r="T1712" s="101" t="s">
        <v>1539</v>
      </c>
      <c r="U1712" s="101" t="s">
        <v>1539</v>
      </c>
      <c r="V1712" s="101" t="s">
        <v>1539</v>
      </c>
    </row>
    <row r="1713" spans="1:22" x14ac:dyDescent="0.25">
      <c r="A1713" t="s">
        <v>1145</v>
      </c>
      <c r="B1713" s="20" t="str">
        <f>VLOOKUP(A1713,'Planning Periods'!$E$2:$N$540,10,FALSE)</f>
        <v>12/31/2015 - 12/31/2023</v>
      </c>
      <c r="C1713" s="103">
        <v>2015</v>
      </c>
      <c r="D1713" s="103" t="str">
        <f t="shared" si="25"/>
        <v>Ridgecrest 2015</v>
      </c>
      <c r="E1713" t="s">
        <v>1539</v>
      </c>
      <c r="F1713" t="s">
        <v>1539</v>
      </c>
      <c r="G1713" t="s">
        <v>1539</v>
      </c>
      <c r="H1713" t="s">
        <v>1539</v>
      </c>
      <c r="J1713" t="s">
        <v>1539</v>
      </c>
      <c r="K1713" t="s">
        <v>1539</v>
      </c>
      <c r="L1713" t="s">
        <v>1539</v>
      </c>
      <c r="M1713" t="s">
        <v>1539</v>
      </c>
      <c r="O1713" t="s">
        <v>1539</v>
      </c>
      <c r="P1713" t="s">
        <v>1539</v>
      </c>
      <c r="R1713" t="s">
        <v>1539</v>
      </c>
      <c r="S1713" t="s">
        <v>1539</v>
      </c>
      <c r="T1713" t="s">
        <v>1539</v>
      </c>
      <c r="U1713" t="s">
        <v>1539</v>
      </c>
      <c r="V1713" t="s">
        <v>1539</v>
      </c>
    </row>
    <row r="1714" spans="1:22" x14ac:dyDescent="0.25">
      <c r="A1714" t="s">
        <v>1145</v>
      </c>
      <c r="B1714" s="20" t="str">
        <f>VLOOKUP(A1714,'Planning Periods'!$E$2:$N$540,10,FALSE)</f>
        <v>12/31/2015 - 12/31/2023</v>
      </c>
      <c r="C1714" s="103">
        <v>2016</v>
      </c>
      <c r="D1714" s="103" t="str">
        <f t="shared" si="25"/>
        <v>Ridgecrest 2016</v>
      </c>
      <c r="E1714" t="s">
        <v>1539</v>
      </c>
      <c r="F1714" t="s">
        <v>1539</v>
      </c>
      <c r="G1714" t="s">
        <v>1539</v>
      </c>
      <c r="H1714" t="s">
        <v>1539</v>
      </c>
      <c r="J1714" t="s">
        <v>1539</v>
      </c>
      <c r="K1714" t="s">
        <v>1539</v>
      </c>
      <c r="L1714" t="s">
        <v>1539</v>
      </c>
      <c r="M1714" t="s">
        <v>1539</v>
      </c>
      <c r="O1714" t="s">
        <v>1539</v>
      </c>
      <c r="P1714" t="s">
        <v>1539</v>
      </c>
      <c r="R1714" t="s">
        <v>1539</v>
      </c>
      <c r="S1714" t="s">
        <v>1539</v>
      </c>
      <c r="T1714" t="s">
        <v>1539</v>
      </c>
      <c r="U1714" t="s">
        <v>1539</v>
      </c>
      <c r="V1714" t="s">
        <v>1539</v>
      </c>
    </row>
    <row r="1715" spans="1:22" x14ac:dyDescent="0.25">
      <c r="A1715" t="s">
        <v>1145</v>
      </c>
      <c r="B1715" s="20" t="str">
        <f>VLOOKUP(A1715,'Planning Periods'!$E$2:$N$540,10,FALSE)</f>
        <v>12/31/2015 - 12/31/2023</v>
      </c>
      <c r="C1715" s="103">
        <v>2017</v>
      </c>
      <c r="D1715" s="103" t="str">
        <f t="shared" si="25"/>
        <v>Ridgecrest 2017</v>
      </c>
      <c r="E1715" t="s">
        <v>1539</v>
      </c>
      <c r="F1715" t="s">
        <v>1539</v>
      </c>
      <c r="G1715" t="s">
        <v>1539</v>
      </c>
      <c r="H1715" t="s">
        <v>1539</v>
      </c>
      <c r="J1715" t="s">
        <v>1539</v>
      </c>
      <c r="K1715" t="s">
        <v>1539</v>
      </c>
      <c r="L1715" t="s">
        <v>1539</v>
      </c>
      <c r="M1715" t="s">
        <v>1539</v>
      </c>
      <c r="O1715" t="s">
        <v>1539</v>
      </c>
      <c r="P1715" t="s">
        <v>1539</v>
      </c>
      <c r="R1715" t="s">
        <v>1539</v>
      </c>
      <c r="S1715" t="s">
        <v>1539</v>
      </c>
      <c r="T1715" t="s">
        <v>1539</v>
      </c>
      <c r="U1715" t="s">
        <v>1539</v>
      </c>
      <c r="V1715" t="s">
        <v>1539</v>
      </c>
    </row>
    <row r="1716" spans="1:22" x14ac:dyDescent="0.25">
      <c r="A1716" t="s">
        <v>1164</v>
      </c>
      <c r="B1716" s="20" t="str">
        <f>VLOOKUP(A1716,'Planning Periods'!$E$2:$N$540,10,FALSE)</f>
        <v>06/30/2014 - 06/30/2019</v>
      </c>
      <c r="C1716" s="103">
        <v>2014</v>
      </c>
      <c r="D1716" s="103" t="str">
        <f t="shared" si="25"/>
        <v>Rio Dell 2014</v>
      </c>
      <c r="E1716" s="101" t="s">
        <v>1539</v>
      </c>
      <c r="F1716" s="101" t="s">
        <v>1539</v>
      </c>
      <c r="G1716" s="101" t="s">
        <v>1539</v>
      </c>
      <c r="H1716" s="101" t="s">
        <v>1539</v>
      </c>
      <c r="I1716" s="101">
        <v>0</v>
      </c>
      <c r="J1716" s="101" t="s">
        <v>1539</v>
      </c>
      <c r="K1716" s="101" t="s">
        <v>1539</v>
      </c>
      <c r="L1716" s="101" t="s">
        <v>1539</v>
      </c>
      <c r="M1716" s="101" t="s">
        <v>1539</v>
      </c>
      <c r="N1716" s="101">
        <v>0</v>
      </c>
      <c r="O1716" s="101" t="s">
        <v>1539</v>
      </c>
      <c r="P1716" s="101" t="s">
        <v>1539</v>
      </c>
      <c r="Q1716" s="101"/>
      <c r="R1716" s="101" t="s">
        <v>1539</v>
      </c>
      <c r="S1716" s="101" t="s">
        <v>1539</v>
      </c>
      <c r="T1716" s="101" t="s">
        <v>1539</v>
      </c>
      <c r="U1716" s="101" t="s">
        <v>1539</v>
      </c>
      <c r="V1716" s="101" t="s">
        <v>1539</v>
      </c>
    </row>
    <row r="1717" spans="1:22" x14ac:dyDescent="0.25">
      <c r="A1717" t="s">
        <v>1164</v>
      </c>
      <c r="B1717" s="20" t="str">
        <f>VLOOKUP(A1717,'Planning Periods'!$E$2:$N$540,10,FALSE)</f>
        <v>06/30/2014 - 06/30/2019</v>
      </c>
      <c r="C1717" s="103">
        <v>2015</v>
      </c>
      <c r="D1717" s="103" t="str">
        <f t="shared" si="25"/>
        <v>Rio Dell 2015</v>
      </c>
      <c r="E1717" t="s">
        <v>1539</v>
      </c>
      <c r="F1717" t="s">
        <v>1539</v>
      </c>
      <c r="G1717" t="s">
        <v>1539</v>
      </c>
      <c r="H1717" t="s">
        <v>1539</v>
      </c>
      <c r="J1717" t="s">
        <v>1539</v>
      </c>
      <c r="K1717" t="s">
        <v>1539</v>
      </c>
      <c r="L1717" t="s">
        <v>1539</v>
      </c>
      <c r="M1717" t="s">
        <v>1539</v>
      </c>
      <c r="O1717" t="s">
        <v>1539</v>
      </c>
      <c r="P1717" t="s">
        <v>1539</v>
      </c>
      <c r="R1717" t="s">
        <v>1539</v>
      </c>
      <c r="S1717" t="s">
        <v>1539</v>
      </c>
      <c r="T1717" t="s">
        <v>1539</v>
      </c>
      <c r="U1717" t="s">
        <v>1539</v>
      </c>
      <c r="V1717" t="s">
        <v>1539</v>
      </c>
    </row>
    <row r="1718" spans="1:22" x14ac:dyDescent="0.25">
      <c r="A1718" t="s">
        <v>1164</v>
      </c>
      <c r="B1718" s="20" t="str">
        <f>VLOOKUP(A1718,'Planning Periods'!$E$2:$N$540,10,FALSE)</f>
        <v>06/30/2014 - 06/30/2019</v>
      </c>
      <c r="C1718" s="103">
        <v>2016</v>
      </c>
      <c r="D1718" s="103" t="str">
        <f t="shared" si="25"/>
        <v>Rio Dell 2016</v>
      </c>
      <c r="E1718" t="s">
        <v>1539</v>
      </c>
      <c r="F1718" t="s">
        <v>1539</v>
      </c>
      <c r="G1718" t="s">
        <v>1539</v>
      </c>
      <c r="H1718" t="s">
        <v>1539</v>
      </c>
      <c r="J1718" t="s">
        <v>1539</v>
      </c>
      <c r="K1718" t="s">
        <v>1539</v>
      </c>
      <c r="L1718" t="s">
        <v>1539</v>
      </c>
      <c r="M1718" t="s">
        <v>1539</v>
      </c>
      <c r="O1718" t="s">
        <v>1539</v>
      </c>
      <c r="P1718" t="s">
        <v>1539</v>
      </c>
      <c r="R1718" t="s">
        <v>1539</v>
      </c>
      <c r="S1718" t="s">
        <v>1539</v>
      </c>
      <c r="T1718" t="s">
        <v>1539</v>
      </c>
      <c r="U1718" t="s">
        <v>1539</v>
      </c>
      <c r="V1718" t="s">
        <v>1539</v>
      </c>
    </row>
    <row r="1719" spans="1:22" x14ac:dyDescent="0.25">
      <c r="A1719" t="s">
        <v>1164</v>
      </c>
      <c r="B1719" s="20" t="str">
        <f>VLOOKUP(A1719,'Planning Periods'!$E$2:$N$540,10,FALSE)</f>
        <v>06/30/2014 - 06/30/2019</v>
      </c>
      <c r="C1719" s="103">
        <v>2017</v>
      </c>
      <c r="D1719" s="103" t="str">
        <f t="shared" si="25"/>
        <v>Rio Dell 2017</v>
      </c>
      <c r="E1719" t="s">
        <v>1539</v>
      </c>
      <c r="F1719" t="s">
        <v>1539</v>
      </c>
      <c r="G1719" t="s">
        <v>1539</v>
      </c>
      <c r="H1719" t="s">
        <v>1539</v>
      </c>
      <c r="J1719" t="s">
        <v>1539</v>
      </c>
      <c r="K1719" t="s">
        <v>1539</v>
      </c>
      <c r="L1719" t="s">
        <v>1539</v>
      </c>
      <c r="M1719" t="s">
        <v>1539</v>
      </c>
      <c r="O1719" t="s">
        <v>1539</v>
      </c>
      <c r="P1719" t="s">
        <v>1539</v>
      </c>
      <c r="R1719" t="s">
        <v>1539</v>
      </c>
      <c r="S1719" t="s">
        <v>1539</v>
      </c>
      <c r="T1719" t="s">
        <v>1539</v>
      </c>
      <c r="U1719" t="s">
        <v>1539</v>
      </c>
      <c r="V1719" t="s">
        <v>1539</v>
      </c>
    </row>
    <row r="1720" spans="1:22" x14ac:dyDescent="0.25">
      <c r="A1720" t="s">
        <v>806</v>
      </c>
      <c r="B1720" s="20" t="str">
        <f>VLOOKUP(A1720,'Planning Periods'!$E$2:$N$540,10,FALSE)</f>
        <v>01/31/2015 - 01/31/2023</v>
      </c>
      <c r="C1720" s="103">
        <v>2014</v>
      </c>
      <c r="D1720" s="103" t="str">
        <f t="shared" si="25"/>
        <v>Rio Vista 2014</v>
      </c>
      <c r="E1720" s="101" t="s">
        <v>1539</v>
      </c>
      <c r="F1720" s="101" t="s">
        <v>1539</v>
      </c>
      <c r="G1720" s="101" t="s">
        <v>1539</v>
      </c>
      <c r="H1720" s="101" t="s">
        <v>1539</v>
      </c>
      <c r="I1720" s="101">
        <v>0</v>
      </c>
      <c r="J1720" s="101" t="s">
        <v>1539</v>
      </c>
      <c r="K1720" s="101" t="s">
        <v>1539</v>
      </c>
      <c r="L1720" s="101" t="s">
        <v>1539</v>
      </c>
      <c r="M1720" s="101" t="s">
        <v>1539</v>
      </c>
      <c r="N1720" s="101">
        <v>0</v>
      </c>
      <c r="O1720" s="101" t="s">
        <v>1539</v>
      </c>
      <c r="P1720" s="101" t="s">
        <v>1539</v>
      </c>
      <c r="Q1720" s="101"/>
      <c r="R1720" s="101" t="s">
        <v>1539</v>
      </c>
      <c r="S1720" s="101" t="s">
        <v>1539</v>
      </c>
      <c r="T1720" s="101" t="s">
        <v>1539</v>
      </c>
      <c r="U1720" s="101" t="s">
        <v>1539</v>
      </c>
      <c r="V1720" s="101" t="s">
        <v>1539</v>
      </c>
    </row>
    <row r="1721" spans="1:22" x14ac:dyDescent="0.25">
      <c r="A1721" t="s">
        <v>806</v>
      </c>
      <c r="B1721" s="20" t="str">
        <f>VLOOKUP(A1721,'Planning Periods'!$E$2:$N$540,10,FALSE)</f>
        <v>01/31/2015 - 01/31/2023</v>
      </c>
      <c r="C1721" s="103">
        <v>2015</v>
      </c>
      <c r="D1721" s="103"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25">
      <c r="A1722" t="s">
        <v>806</v>
      </c>
      <c r="B1722" s="20" t="str">
        <f>VLOOKUP(A1722,'Planning Periods'!$E$2:$N$540,10,FALSE)</f>
        <v>01/31/2015 - 01/31/2023</v>
      </c>
      <c r="C1722" s="103">
        <v>2016</v>
      </c>
      <c r="D1722" s="103"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25">
      <c r="A1723" t="s">
        <v>806</v>
      </c>
      <c r="B1723" s="20" t="str">
        <f>VLOOKUP(A1723,'Planning Periods'!$E$2:$N$540,10,FALSE)</f>
        <v>01/31/2015 - 01/31/2023</v>
      </c>
      <c r="C1723" s="103">
        <v>2017</v>
      </c>
      <c r="D1723" s="103"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25">
      <c r="A1724" t="s">
        <v>877</v>
      </c>
      <c r="B1724" s="20" t="str">
        <f>VLOOKUP(A1724,'Planning Periods'!$E$2:$N$540,10,FALSE)</f>
        <v>12/31/2015 - 12/31/2023</v>
      </c>
      <c r="C1724" s="103">
        <v>2014</v>
      </c>
      <c r="D1724" s="103" t="str">
        <f t="shared" si="25"/>
        <v>Ripon 2014</v>
      </c>
      <c r="E1724" s="101" t="s">
        <v>1539</v>
      </c>
      <c r="F1724" s="101" t="s">
        <v>1539</v>
      </c>
      <c r="G1724" s="101" t="s">
        <v>1539</v>
      </c>
      <c r="H1724" s="101" t="s">
        <v>1539</v>
      </c>
      <c r="I1724" s="101">
        <v>0</v>
      </c>
      <c r="J1724" s="101" t="s">
        <v>1539</v>
      </c>
      <c r="K1724" s="101" t="s">
        <v>1539</v>
      </c>
      <c r="L1724" s="101" t="s">
        <v>1539</v>
      </c>
      <c r="M1724" s="101" t="s">
        <v>1539</v>
      </c>
      <c r="N1724" s="101">
        <v>0</v>
      </c>
      <c r="O1724" s="101" t="s">
        <v>1539</v>
      </c>
      <c r="P1724" s="101" t="s">
        <v>1539</v>
      </c>
      <c r="Q1724" s="101"/>
      <c r="R1724" s="101" t="s">
        <v>1539</v>
      </c>
      <c r="S1724" s="101" t="s">
        <v>1539</v>
      </c>
      <c r="T1724" s="101" t="s">
        <v>1539</v>
      </c>
      <c r="U1724" s="101" t="s">
        <v>1539</v>
      </c>
      <c r="V1724" s="101" t="s">
        <v>1539</v>
      </c>
    </row>
    <row r="1725" spans="1:22" x14ac:dyDescent="0.25">
      <c r="A1725" t="s">
        <v>877</v>
      </c>
      <c r="B1725" s="20" t="str">
        <f>VLOOKUP(A1725,'Planning Periods'!$E$2:$N$540,10,FALSE)</f>
        <v>12/31/2015 - 12/31/2023</v>
      </c>
      <c r="C1725" s="103">
        <v>2015</v>
      </c>
      <c r="D1725" s="103" t="str">
        <f t="shared" si="25"/>
        <v>Ripon 2015</v>
      </c>
      <c r="E1725" t="s">
        <v>1539</v>
      </c>
      <c r="F1725" t="s">
        <v>1539</v>
      </c>
      <c r="G1725" t="s">
        <v>1539</v>
      </c>
      <c r="H1725" t="s">
        <v>1539</v>
      </c>
      <c r="J1725" t="s">
        <v>1539</v>
      </c>
      <c r="K1725" t="s">
        <v>1539</v>
      </c>
      <c r="L1725" t="s">
        <v>1539</v>
      </c>
      <c r="M1725" t="s">
        <v>1539</v>
      </c>
      <c r="O1725" t="s">
        <v>1539</v>
      </c>
      <c r="P1725" t="s">
        <v>1539</v>
      </c>
      <c r="R1725" t="s">
        <v>1539</v>
      </c>
      <c r="S1725" t="s">
        <v>1539</v>
      </c>
      <c r="T1725" t="s">
        <v>1539</v>
      </c>
      <c r="U1725" t="s">
        <v>1539</v>
      </c>
      <c r="V1725" t="s">
        <v>1539</v>
      </c>
    </row>
    <row r="1726" spans="1:22" x14ac:dyDescent="0.25">
      <c r="A1726" t="s">
        <v>877</v>
      </c>
      <c r="B1726" s="20" t="str">
        <f>VLOOKUP(A1726,'Planning Periods'!$E$2:$N$540,10,FALSE)</f>
        <v>12/31/2015 - 12/31/2023</v>
      </c>
      <c r="C1726" s="103">
        <v>2016</v>
      </c>
      <c r="D1726" s="103" t="str">
        <f t="shared" si="25"/>
        <v>Ripon 2016</v>
      </c>
      <c r="E1726" t="s">
        <v>1539</v>
      </c>
      <c r="F1726" t="s">
        <v>1539</v>
      </c>
      <c r="G1726" t="s">
        <v>1539</v>
      </c>
      <c r="H1726" t="s">
        <v>1539</v>
      </c>
      <c r="J1726" t="s">
        <v>1539</v>
      </c>
      <c r="K1726" t="s">
        <v>1539</v>
      </c>
      <c r="L1726" t="s">
        <v>1539</v>
      </c>
      <c r="M1726" t="s">
        <v>1539</v>
      </c>
      <c r="O1726" t="s">
        <v>1539</v>
      </c>
      <c r="P1726" t="s">
        <v>1539</v>
      </c>
      <c r="R1726" t="s">
        <v>1539</v>
      </c>
      <c r="S1726" t="s">
        <v>1539</v>
      </c>
      <c r="T1726" t="s">
        <v>1539</v>
      </c>
      <c r="U1726" t="s">
        <v>1539</v>
      </c>
      <c r="V1726" t="s">
        <v>1539</v>
      </c>
    </row>
    <row r="1727" spans="1:22" x14ac:dyDescent="0.25">
      <c r="A1727" t="s">
        <v>877</v>
      </c>
      <c r="B1727" s="20" t="str">
        <f>VLOOKUP(A1727,'Planning Periods'!$E$2:$N$540,10,FALSE)</f>
        <v>12/31/2015 - 12/31/2023</v>
      </c>
      <c r="C1727" s="103">
        <v>2017</v>
      </c>
      <c r="D1727" s="103" t="str">
        <f t="shared" si="25"/>
        <v>Ripon 2017</v>
      </c>
      <c r="E1727" t="s">
        <v>1539</v>
      </c>
      <c r="F1727" t="s">
        <v>1539</v>
      </c>
      <c r="G1727" t="s">
        <v>1539</v>
      </c>
      <c r="H1727" t="s">
        <v>1539</v>
      </c>
      <c r="J1727" t="s">
        <v>1539</v>
      </c>
      <c r="K1727" t="s">
        <v>1539</v>
      </c>
      <c r="L1727" t="s">
        <v>1539</v>
      </c>
      <c r="M1727" t="s">
        <v>1539</v>
      </c>
      <c r="O1727" t="s">
        <v>1539</v>
      </c>
      <c r="P1727" t="s">
        <v>1539</v>
      </c>
      <c r="R1727" t="s">
        <v>1539</v>
      </c>
      <c r="S1727" t="s">
        <v>1539</v>
      </c>
      <c r="T1727" t="s">
        <v>1539</v>
      </c>
      <c r="U1727" t="s">
        <v>1539</v>
      </c>
      <c r="V1727" t="s">
        <v>1539</v>
      </c>
    </row>
    <row r="1728" spans="1:22" x14ac:dyDescent="0.25">
      <c r="A1728" s="104" t="s">
        <v>787</v>
      </c>
      <c r="B1728" s="20" t="str">
        <f>VLOOKUP(A1728,'Planning Periods'!$E$2:$N$540,10,FALSE)</f>
        <v>12/31/2015 - 12/31/2023</v>
      </c>
      <c r="C1728" s="103">
        <v>2014</v>
      </c>
      <c r="D1728" s="103" t="str">
        <f t="shared" si="25"/>
        <v>Riverbank 2014</v>
      </c>
      <c r="E1728" t="s">
        <v>1539</v>
      </c>
      <c r="F1728" t="s">
        <v>1539</v>
      </c>
      <c r="G1728" t="s">
        <v>1539</v>
      </c>
      <c r="H1728" t="s">
        <v>1539</v>
      </c>
      <c r="J1728" t="s">
        <v>1539</v>
      </c>
      <c r="K1728" t="s">
        <v>1539</v>
      </c>
      <c r="L1728" t="s">
        <v>1539</v>
      </c>
      <c r="M1728" t="s">
        <v>1539</v>
      </c>
      <c r="O1728" t="s">
        <v>1539</v>
      </c>
      <c r="P1728" t="s">
        <v>1539</v>
      </c>
      <c r="R1728" t="s">
        <v>1539</v>
      </c>
      <c r="S1728" t="s">
        <v>1539</v>
      </c>
      <c r="T1728" t="s">
        <v>1539</v>
      </c>
      <c r="U1728" t="s">
        <v>1539</v>
      </c>
      <c r="V1728" t="s">
        <v>1539</v>
      </c>
    </row>
    <row r="1729" spans="1:22" x14ac:dyDescent="0.25">
      <c r="A1729" s="104" t="s">
        <v>787</v>
      </c>
      <c r="B1729" s="20" t="str">
        <f>VLOOKUP(A1729,'Planning Periods'!$E$2:$N$540,10,FALSE)</f>
        <v>12/31/2015 - 12/31/2023</v>
      </c>
      <c r="C1729" s="103">
        <v>2015</v>
      </c>
      <c r="D1729" s="103" t="str">
        <f t="shared" si="25"/>
        <v>Riverbank 2015</v>
      </c>
      <c r="E1729" s="103">
        <v>321</v>
      </c>
      <c r="F1729" s="101">
        <v>0</v>
      </c>
      <c r="G1729" s="103">
        <v>0</v>
      </c>
      <c r="H1729" s="103">
        <v>0</v>
      </c>
      <c r="I1729" s="102"/>
      <c r="J1729" s="103">
        <v>206</v>
      </c>
      <c r="K1729" s="101">
        <v>0</v>
      </c>
      <c r="L1729" s="103">
        <v>0</v>
      </c>
      <c r="M1729" s="103">
        <v>0</v>
      </c>
      <c r="N1729" s="102"/>
      <c r="O1729" s="103">
        <v>217</v>
      </c>
      <c r="P1729" s="103">
        <v>0</v>
      </c>
      <c r="Q1729" s="102"/>
      <c r="R1729" s="103">
        <v>536</v>
      </c>
      <c r="S1729" s="103">
        <v>52</v>
      </c>
      <c r="T1729" s="102">
        <v>0</v>
      </c>
      <c r="U1729" s="103">
        <v>1280</v>
      </c>
      <c r="V1729" s="103">
        <v>52</v>
      </c>
    </row>
    <row r="1730" spans="1:22" x14ac:dyDescent="0.25">
      <c r="A1730" s="104" t="s">
        <v>787</v>
      </c>
      <c r="B1730" s="20" t="str">
        <f>VLOOKUP(A1730,'Planning Periods'!$E$2:$N$540,10,FALSE)</f>
        <v>12/31/2015 - 12/31/2023</v>
      </c>
      <c r="C1730" s="103">
        <v>2016</v>
      </c>
      <c r="D1730" s="103" t="str">
        <f t="shared" si="25"/>
        <v>Riverbank 2016</v>
      </c>
      <c r="E1730" s="103">
        <v>321</v>
      </c>
      <c r="F1730" s="101">
        <v>33</v>
      </c>
      <c r="G1730" s="103">
        <v>33</v>
      </c>
      <c r="H1730" s="103">
        <v>0</v>
      </c>
      <c r="I1730" s="102"/>
      <c r="J1730" s="103">
        <v>206</v>
      </c>
      <c r="K1730" s="101">
        <v>38</v>
      </c>
      <c r="L1730" s="103">
        <v>38</v>
      </c>
      <c r="M1730" s="103">
        <v>0</v>
      </c>
      <c r="N1730" s="102"/>
      <c r="O1730" s="103">
        <v>217</v>
      </c>
      <c r="P1730" s="103">
        <v>0</v>
      </c>
      <c r="Q1730" s="102"/>
      <c r="R1730" s="103">
        <v>536</v>
      </c>
      <c r="S1730" s="103">
        <v>0</v>
      </c>
      <c r="T1730" s="102">
        <v>0</v>
      </c>
      <c r="U1730" s="103">
        <v>1280</v>
      </c>
      <c r="V1730" s="103">
        <v>71</v>
      </c>
    </row>
    <row r="1731" spans="1:22" x14ac:dyDescent="0.25">
      <c r="A1731" s="104" t="s">
        <v>787</v>
      </c>
      <c r="B1731" s="20" t="str">
        <f>VLOOKUP(A1731,'Planning Periods'!$E$2:$N$540,10,FALSE)</f>
        <v>12/31/2015 - 12/31/2023</v>
      </c>
      <c r="C1731" s="103">
        <v>2017</v>
      </c>
      <c r="D1731" s="103" t="str">
        <f t="shared" si="25"/>
        <v>Riverbank 2017</v>
      </c>
      <c r="E1731" s="103">
        <v>321</v>
      </c>
      <c r="F1731" s="101">
        <v>0</v>
      </c>
      <c r="G1731" s="103">
        <v>0</v>
      </c>
      <c r="H1731" s="103">
        <v>0</v>
      </c>
      <c r="I1731" s="102"/>
      <c r="J1731" s="103">
        <v>206</v>
      </c>
      <c r="K1731" s="101">
        <v>0</v>
      </c>
      <c r="L1731" s="103">
        <v>0</v>
      </c>
      <c r="M1731" s="103">
        <v>0</v>
      </c>
      <c r="N1731" s="102"/>
      <c r="O1731" s="103">
        <v>217</v>
      </c>
      <c r="P1731" s="103">
        <v>0</v>
      </c>
      <c r="Q1731" s="102"/>
      <c r="R1731" s="103">
        <v>536</v>
      </c>
      <c r="S1731" s="103">
        <v>13</v>
      </c>
      <c r="T1731" s="102">
        <v>0</v>
      </c>
      <c r="U1731" s="103">
        <v>1280</v>
      </c>
      <c r="V1731" s="103">
        <v>13</v>
      </c>
    </row>
    <row r="1732" spans="1:22" x14ac:dyDescent="0.25">
      <c r="A1732" s="104" t="s">
        <v>933</v>
      </c>
      <c r="B1732" s="20"/>
      <c r="C1732" s="103">
        <v>2013</v>
      </c>
      <c r="D1732" s="103" t="str">
        <f t="shared" si="25"/>
        <v>Riverside 2013</v>
      </c>
      <c r="E1732" s="103" t="s">
        <v>1539</v>
      </c>
      <c r="F1732" s="101" t="s">
        <v>1539</v>
      </c>
      <c r="G1732" s="103" t="s">
        <v>1539</v>
      </c>
      <c r="H1732" s="103" t="s">
        <v>1539</v>
      </c>
      <c r="I1732" s="102"/>
      <c r="J1732" s="103" t="s">
        <v>1539</v>
      </c>
      <c r="K1732" s="101" t="s">
        <v>1539</v>
      </c>
      <c r="L1732" s="103" t="s">
        <v>1539</v>
      </c>
      <c r="M1732" s="103" t="s">
        <v>1539</v>
      </c>
      <c r="N1732" s="102"/>
      <c r="O1732" s="103" t="s">
        <v>1539</v>
      </c>
      <c r="P1732" s="103" t="s">
        <v>1539</v>
      </c>
      <c r="Q1732" s="102"/>
      <c r="R1732" s="103" t="s">
        <v>1539</v>
      </c>
      <c r="S1732" s="103" t="s">
        <v>1539</v>
      </c>
      <c r="T1732" s="102" t="s">
        <v>1539</v>
      </c>
      <c r="U1732" s="103" t="s">
        <v>1539</v>
      </c>
      <c r="V1732" s="103" t="s">
        <v>1539</v>
      </c>
    </row>
    <row r="1733" spans="1:22" x14ac:dyDescent="0.25">
      <c r="A1733" s="104" t="s">
        <v>933</v>
      </c>
      <c r="B1733" s="20" t="str">
        <f>VLOOKUP(A1733,'Planning Periods'!$E$2:$N$540,10,FALSE)</f>
        <v>10/15/2013 - 10/15/2021</v>
      </c>
      <c r="C1733" s="103">
        <v>2014</v>
      </c>
      <c r="D1733" s="103" t="str">
        <f t="shared" si="25"/>
        <v>Riverside 2014</v>
      </c>
      <c r="E1733" s="103" t="s">
        <v>1539</v>
      </c>
      <c r="F1733" s="101" t="s">
        <v>1539</v>
      </c>
      <c r="G1733" s="103" t="s">
        <v>1539</v>
      </c>
      <c r="H1733" s="103" t="s">
        <v>1539</v>
      </c>
      <c r="I1733" s="102"/>
      <c r="J1733" s="103" t="s">
        <v>1539</v>
      </c>
      <c r="K1733" s="101" t="s">
        <v>1539</v>
      </c>
      <c r="L1733" s="103" t="s">
        <v>1539</v>
      </c>
      <c r="M1733" s="103" t="s">
        <v>1539</v>
      </c>
      <c r="N1733" s="102"/>
      <c r="O1733" s="103" t="s">
        <v>1539</v>
      </c>
      <c r="P1733" s="103" t="s">
        <v>1539</v>
      </c>
      <c r="Q1733" s="102"/>
      <c r="R1733" s="103" t="s">
        <v>1539</v>
      </c>
      <c r="S1733" s="103" t="s">
        <v>1539</v>
      </c>
      <c r="T1733" s="102" t="s">
        <v>1539</v>
      </c>
      <c r="U1733" s="103" t="s">
        <v>1539</v>
      </c>
      <c r="V1733" s="103" t="s">
        <v>1539</v>
      </c>
    </row>
    <row r="1734" spans="1:22" x14ac:dyDescent="0.25">
      <c r="A1734" s="104" t="s">
        <v>933</v>
      </c>
      <c r="B1734" s="20" t="str">
        <f>VLOOKUP(A1734,'Planning Periods'!$E$2:$N$540,10,FALSE)</f>
        <v>10/15/2013 - 10/15/2021</v>
      </c>
      <c r="C1734" s="103">
        <v>2015</v>
      </c>
      <c r="D1734" s="103" t="str">
        <f t="shared" si="25"/>
        <v>Riverside 2015</v>
      </c>
      <c r="E1734" s="103" t="s">
        <v>1539</v>
      </c>
      <c r="F1734" s="101" t="s">
        <v>1539</v>
      </c>
      <c r="G1734" s="103" t="s">
        <v>1539</v>
      </c>
      <c r="H1734" s="103" t="s">
        <v>1539</v>
      </c>
      <c r="I1734" s="102"/>
      <c r="J1734" s="103" t="s">
        <v>1539</v>
      </c>
      <c r="K1734" s="101" t="s">
        <v>1539</v>
      </c>
      <c r="L1734" s="103" t="s">
        <v>1539</v>
      </c>
      <c r="M1734" s="103" t="s">
        <v>1539</v>
      </c>
      <c r="N1734" s="102"/>
      <c r="O1734" s="103" t="s">
        <v>1539</v>
      </c>
      <c r="P1734" s="103" t="s">
        <v>1539</v>
      </c>
      <c r="Q1734" s="102"/>
      <c r="R1734" s="103" t="s">
        <v>1539</v>
      </c>
      <c r="S1734" s="103" t="s">
        <v>1539</v>
      </c>
      <c r="T1734" s="102" t="s">
        <v>1539</v>
      </c>
      <c r="U1734" s="103" t="s">
        <v>1539</v>
      </c>
      <c r="V1734" s="103" t="s">
        <v>1539</v>
      </c>
    </row>
    <row r="1735" spans="1:22" x14ac:dyDescent="0.25">
      <c r="A1735" s="104" t="s">
        <v>933</v>
      </c>
      <c r="B1735" s="20" t="str">
        <f>VLOOKUP(A1735,'Planning Periods'!$E$2:$N$540,10,FALSE)</f>
        <v>10/15/2013 - 10/15/2021</v>
      </c>
      <c r="C1735" s="103">
        <v>2016</v>
      </c>
      <c r="D1735" s="103" t="str">
        <f t="shared" si="25"/>
        <v>Riverside 2016</v>
      </c>
      <c r="E1735" s="103" t="s">
        <v>1539</v>
      </c>
      <c r="F1735" s="101" t="s">
        <v>1539</v>
      </c>
      <c r="G1735" s="103" t="s">
        <v>1539</v>
      </c>
      <c r="H1735" s="103" t="s">
        <v>1539</v>
      </c>
      <c r="I1735" s="102"/>
      <c r="J1735" s="103" t="s">
        <v>1539</v>
      </c>
      <c r="K1735" s="101" t="s">
        <v>1539</v>
      </c>
      <c r="L1735" s="103" t="s">
        <v>1539</v>
      </c>
      <c r="M1735" s="103" t="s">
        <v>1539</v>
      </c>
      <c r="N1735" s="102"/>
      <c r="O1735" s="103" t="s">
        <v>1539</v>
      </c>
      <c r="P1735" s="103" t="s">
        <v>1539</v>
      </c>
      <c r="Q1735" s="102"/>
      <c r="R1735" s="103" t="s">
        <v>1539</v>
      </c>
      <c r="S1735" s="103" t="s">
        <v>1539</v>
      </c>
      <c r="T1735" s="102" t="s">
        <v>1539</v>
      </c>
      <c r="U1735" s="103" t="s">
        <v>1539</v>
      </c>
      <c r="V1735" s="103" t="s">
        <v>1539</v>
      </c>
    </row>
    <row r="1736" spans="1:22" x14ac:dyDescent="0.25">
      <c r="A1736" s="104" t="s">
        <v>933</v>
      </c>
      <c r="B1736" s="20" t="str">
        <f>VLOOKUP(A1736,'Planning Periods'!$E$2:$N$540,10,FALSE)</f>
        <v>10/15/2013 - 10/15/2021</v>
      </c>
      <c r="C1736" s="103">
        <v>2017</v>
      </c>
      <c r="D1736" s="103" t="str">
        <f t="shared" si="25"/>
        <v>Riverside 2017</v>
      </c>
      <c r="E1736" s="103">
        <v>2002</v>
      </c>
      <c r="F1736" s="101">
        <v>0</v>
      </c>
      <c r="G1736" s="103">
        <v>0</v>
      </c>
      <c r="H1736" s="103">
        <v>0</v>
      </c>
      <c r="I1736" s="102"/>
      <c r="J1736" s="103">
        <v>1336</v>
      </c>
      <c r="K1736" s="101">
        <v>0</v>
      </c>
      <c r="L1736" s="103">
        <v>0</v>
      </c>
      <c r="M1736" s="103">
        <v>0</v>
      </c>
      <c r="N1736" s="102"/>
      <c r="O1736" s="103">
        <v>1503</v>
      </c>
      <c r="P1736" s="103">
        <v>12</v>
      </c>
      <c r="Q1736" s="102"/>
      <c r="R1736" s="103">
        <v>3442</v>
      </c>
      <c r="S1736" s="103">
        <v>70</v>
      </c>
      <c r="T1736" s="102">
        <v>0</v>
      </c>
      <c r="U1736" s="103">
        <v>8283</v>
      </c>
      <c r="V1736" s="103">
        <v>82</v>
      </c>
    </row>
    <row r="1737" spans="1:22" x14ac:dyDescent="0.25">
      <c r="A1737" s="104" t="s">
        <v>378</v>
      </c>
      <c r="B1737" s="20"/>
      <c r="C1737" s="103">
        <v>2013</v>
      </c>
      <c r="D1737" s="103" t="str">
        <f t="shared" si="25"/>
        <v>Riverside County - Unincorporated 2013</v>
      </c>
      <c r="E1737" s="103" t="s">
        <v>1539</v>
      </c>
      <c r="F1737" s="101" t="s">
        <v>1539</v>
      </c>
      <c r="G1737" s="103" t="s">
        <v>1539</v>
      </c>
      <c r="H1737" s="103" t="s">
        <v>1539</v>
      </c>
      <c r="I1737" s="102"/>
      <c r="J1737" s="103" t="s">
        <v>1539</v>
      </c>
      <c r="K1737" s="101" t="s">
        <v>1539</v>
      </c>
      <c r="L1737" s="103" t="s">
        <v>1539</v>
      </c>
      <c r="M1737" s="103" t="s">
        <v>1539</v>
      </c>
      <c r="N1737" s="102"/>
      <c r="O1737" s="103" t="s">
        <v>1539</v>
      </c>
      <c r="P1737" s="103" t="s">
        <v>1539</v>
      </c>
      <c r="Q1737" s="102"/>
      <c r="R1737" s="103" t="s">
        <v>1539</v>
      </c>
      <c r="S1737" s="103" t="s">
        <v>1539</v>
      </c>
      <c r="T1737" s="102" t="s">
        <v>1539</v>
      </c>
      <c r="U1737" s="103" t="s">
        <v>1539</v>
      </c>
      <c r="V1737" s="103" t="s">
        <v>1539</v>
      </c>
    </row>
    <row r="1738" spans="1:22" x14ac:dyDescent="0.25">
      <c r="A1738" s="104" t="s">
        <v>378</v>
      </c>
      <c r="B1738" s="20" t="str">
        <f>VLOOKUP(A1738,'Planning Periods'!$E$2:$N$540,10,FALSE)</f>
        <v>10/15/2013 - 10/15/2021</v>
      </c>
      <c r="C1738" s="103">
        <v>2014</v>
      </c>
      <c r="D1738" s="103" t="str">
        <f t="shared" si="25"/>
        <v>Riverside County - Unincorporated 2014</v>
      </c>
      <c r="E1738" s="103">
        <v>7173</v>
      </c>
      <c r="F1738" s="101">
        <v>43</v>
      </c>
      <c r="G1738" s="103">
        <v>43</v>
      </c>
      <c r="H1738" s="103">
        <v>0</v>
      </c>
      <c r="I1738" s="102"/>
      <c r="J1738" s="103">
        <v>4871</v>
      </c>
      <c r="K1738" s="101">
        <v>45</v>
      </c>
      <c r="L1738" s="103">
        <v>45</v>
      </c>
      <c r="M1738" s="103">
        <v>0</v>
      </c>
      <c r="N1738" s="102"/>
      <c r="O1738" s="103">
        <v>5534</v>
      </c>
      <c r="P1738" s="103">
        <v>430</v>
      </c>
      <c r="Q1738" s="102"/>
      <c r="R1738" s="103">
        <v>12725</v>
      </c>
      <c r="S1738" s="103">
        <v>630</v>
      </c>
      <c r="T1738" s="102">
        <v>0</v>
      </c>
      <c r="U1738" s="103">
        <v>30303</v>
      </c>
      <c r="V1738" s="103">
        <v>1148</v>
      </c>
    </row>
    <row r="1739" spans="1:22" x14ac:dyDescent="0.25">
      <c r="A1739" s="104" t="s">
        <v>378</v>
      </c>
      <c r="B1739" s="20" t="str">
        <f>VLOOKUP(A1739,'Planning Periods'!$E$2:$N$540,10,FALSE)</f>
        <v>10/15/2013 - 10/15/2021</v>
      </c>
      <c r="C1739" s="103">
        <v>2015</v>
      </c>
      <c r="D1739" s="103" t="str">
        <f t="shared" si="25"/>
        <v>Riverside County - Unincorporated 2015</v>
      </c>
      <c r="E1739" s="103">
        <v>7173</v>
      </c>
      <c r="F1739" s="101">
        <v>12</v>
      </c>
      <c r="G1739" s="103">
        <v>3</v>
      </c>
      <c r="H1739" s="103">
        <v>9</v>
      </c>
      <c r="I1739" s="102"/>
      <c r="J1739" s="103">
        <v>4871</v>
      </c>
      <c r="K1739" s="101">
        <v>8</v>
      </c>
      <c r="L1739" s="103">
        <v>8</v>
      </c>
      <c r="M1739" s="103">
        <v>0</v>
      </c>
      <c r="N1739" s="102"/>
      <c r="O1739" s="103">
        <v>5534</v>
      </c>
      <c r="P1739" s="103">
        <v>98</v>
      </c>
      <c r="Q1739" s="102"/>
      <c r="R1739" s="103">
        <v>12725</v>
      </c>
      <c r="S1739" s="103">
        <v>914</v>
      </c>
      <c r="T1739" s="102">
        <v>0</v>
      </c>
      <c r="U1739" s="103">
        <v>30303</v>
      </c>
      <c r="V1739" s="103">
        <v>1032</v>
      </c>
    </row>
    <row r="1740" spans="1:22" x14ac:dyDescent="0.25">
      <c r="A1740" s="104" t="s">
        <v>378</v>
      </c>
      <c r="B1740" s="20" t="str">
        <f>VLOOKUP(A1740,'Planning Periods'!$E$2:$N$540,10,FALSE)</f>
        <v>10/15/2013 - 10/15/2021</v>
      </c>
      <c r="C1740" s="103">
        <v>2016</v>
      </c>
      <c r="D1740" s="103" t="str">
        <f t="shared" si="25"/>
        <v>Riverside County - Unincorporated 2016</v>
      </c>
      <c r="E1740" s="103">
        <v>7173</v>
      </c>
      <c r="F1740" s="101">
        <v>23</v>
      </c>
      <c r="G1740" s="103">
        <v>23</v>
      </c>
      <c r="H1740" s="103">
        <v>0</v>
      </c>
      <c r="I1740" s="102"/>
      <c r="J1740" s="103">
        <v>4871</v>
      </c>
      <c r="K1740" s="101">
        <v>2</v>
      </c>
      <c r="L1740" s="103">
        <v>2</v>
      </c>
      <c r="M1740" s="103">
        <v>0</v>
      </c>
      <c r="N1740" s="102"/>
      <c r="O1740" s="103">
        <v>5534</v>
      </c>
      <c r="P1740" s="103">
        <v>0</v>
      </c>
      <c r="Q1740" s="102"/>
      <c r="R1740" s="103">
        <v>12725</v>
      </c>
      <c r="S1740" s="103">
        <v>394</v>
      </c>
      <c r="T1740" s="102">
        <v>0</v>
      </c>
      <c r="U1740" s="103">
        <v>30303</v>
      </c>
      <c r="V1740" s="103">
        <v>419</v>
      </c>
    </row>
    <row r="1741" spans="1:22" x14ac:dyDescent="0.25">
      <c r="A1741" s="104" t="s">
        <v>378</v>
      </c>
      <c r="B1741" s="20" t="str">
        <f>VLOOKUP(A1741,'Planning Periods'!$E$2:$N$540,10,FALSE)</f>
        <v>10/15/2013 - 10/15/2021</v>
      </c>
      <c r="C1741" s="103">
        <v>2017</v>
      </c>
      <c r="D1741" s="103" t="str">
        <f t="shared" si="25"/>
        <v>Riverside County - Unincorporated 2017</v>
      </c>
      <c r="E1741" s="103">
        <v>7173</v>
      </c>
      <c r="F1741" s="101">
        <v>86</v>
      </c>
      <c r="G1741" s="103">
        <v>86</v>
      </c>
      <c r="H1741" s="103">
        <v>0</v>
      </c>
      <c r="I1741" s="102"/>
      <c r="J1741" s="103">
        <v>4871</v>
      </c>
      <c r="K1741" s="101">
        <v>27</v>
      </c>
      <c r="L1741" s="103">
        <v>27</v>
      </c>
      <c r="M1741" s="103">
        <v>0</v>
      </c>
      <c r="N1741" s="102"/>
      <c r="O1741" s="103">
        <v>5534</v>
      </c>
      <c r="P1741" s="103">
        <v>505</v>
      </c>
      <c r="Q1741" s="102"/>
      <c r="R1741" s="103">
        <v>12725</v>
      </c>
      <c r="S1741" s="103">
        <v>62</v>
      </c>
      <c r="T1741" s="102">
        <v>0</v>
      </c>
      <c r="U1741" s="103">
        <v>30303</v>
      </c>
      <c r="V1741" s="103">
        <v>680</v>
      </c>
    </row>
    <row r="1742" spans="1:22" x14ac:dyDescent="0.25">
      <c r="A1742" s="104" t="s">
        <v>961</v>
      </c>
      <c r="B1742" s="20" t="str">
        <f>VLOOKUP(A1742,'Planning Periods'!$E$2:$N$540,10,FALSE)</f>
        <v>10/31/2013 - 10/31/2021</v>
      </c>
      <c r="C1742" s="103">
        <v>2013</v>
      </c>
      <c r="D1742" s="103" t="str">
        <f t="shared" si="25"/>
        <v>Rocklin 2013</v>
      </c>
      <c r="E1742" s="103">
        <v>1040</v>
      </c>
      <c r="F1742" s="101">
        <v>0</v>
      </c>
      <c r="G1742" s="103">
        <v>0</v>
      </c>
      <c r="H1742" s="103">
        <v>0</v>
      </c>
      <c r="I1742" s="102"/>
      <c r="J1742" s="103">
        <v>729</v>
      </c>
      <c r="K1742" s="101">
        <v>0</v>
      </c>
      <c r="L1742" s="103">
        <v>0</v>
      </c>
      <c r="M1742" s="103">
        <v>0</v>
      </c>
      <c r="N1742" s="102"/>
      <c r="O1742" s="103">
        <v>709</v>
      </c>
      <c r="P1742" s="103">
        <v>0</v>
      </c>
      <c r="Q1742" s="102"/>
      <c r="R1742" s="103">
        <v>1335</v>
      </c>
      <c r="S1742" s="103">
        <v>0</v>
      </c>
      <c r="T1742" s="102">
        <v>0</v>
      </c>
      <c r="U1742" s="103">
        <v>3813</v>
      </c>
      <c r="V1742" s="103">
        <v>0</v>
      </c>
    </row>
    <row r="1743" spans="1:22" x14ac:dyDescent="0.25">
      <c r="A1743" s="104" t="s">
        <v>961</v>
      </c>
      <c r="B1743" s="20" t="str">
        <f>VLOOKUP(A1743,'Planning Periods'!$E$2:$N$540,10,FALSE)</f>
        <v>10/31/2013 - 10/31/2021</v>
      </c>
      <c r="C1743" s="103">
        <v>2014</v>
      </c>
      <c r="D1743" s="103" t="str">
        <f t="shared" si="25"/>
        <v>Rocklin 2014</v>
      </c>
      <c r="E1743" s="103">
        <v>1040</v>
      </c>
      <c r="F1743" s="101">
        <v>0</v>
      </c>
      <c r="G1743" s="103">
        <v>0</v>
      </c>
      <c r="H1743" s="103">
        <v>0</v>
      </c>
      <c r="I1743" s="102"/>
      <c r="J1743" s="103">
        <v>729</v>
      </c>
      <c r="K1743" s="101">
        <v>0</v>
      </c>
      <c r="L1743" s="103">
        <v>0</v>
      </c>
      <c r="M1743" s="103">
        <v>0</v>
      </c>
      <c r="N1743" s="102"/>
      <c r="O1743" s="103">
        <v>709</v>
      </c>
      <c r="P1743" s="103">
        <v>37</v>
      </c>
      <c r="Q1743" s="102"/>
      <c r="R1743" s="103">
        <v>1335</v>
      </c>
      <c r="S1743" s="103">
        <v>360</v>
      </c>
      <c r="T1743" s="102">
        <v>0</v>
      </c>
      <c r="U1743" s="103">
        <v>3813</v>
      </c>
      <c r="V1743" s="103">
        <v>397</v>
      </c>
    </row>
    <row r="1744" spans="1:22" x14ac:dyDescent="0.25">
      <c r="A1744" s="104" t="s">
        <v>961</v>
      </c>
      <c r="B1744" s="20" t="str">
        <f>VLOOKUP(A1744,'Planning Periods'!$E$2:$N$540,10,FALSE)</f>
        <v>10/31/2013 - 10/31/2021</v>
      </c>
      <c r="C1744" s="103">
        <v>2015</v>
      </c>
      <c r="D1744" s="103" t="str">
        <f t="shared" si="25"/>
        <v>Rocklin 2015</v>
      </c>
      <c r="E1744" s="103">
        <v>1040</v>
      </c>
      <c r="F1744" s="101">
        <v>0</v>
      </c>
      <c r="G1744" s="103">
        <v>0</v>
      </c>
      <c r="H1744" s="103">
        <v>0</v>
      </c>
      <c r="I1744" s="102"/>
      <c r="J1744" s="103">
        <v>729</v>
      </c>
      <c r="K1744" s="101">
        <v>0</v>
      </c>
      <c r="L1744" s="103">
        <v>0</v>
      </c>
      <c r="M1744" s="103">
        <v>0</v>
      </c>
      <c r="N1744" s="102"/>
      <c r="O1744" s="103">
        <v>709</v>
      </c>
      <c r="P1744" s="103">
        <v>385</v>
      </c>
      <c r="Q1744" s="102"/>
      <c r="R1744" s="103">
        <v>1335</v>
      </c>
      <c r="S1744" s="103">
        <v>312</v>
      </c>
      <c r="T1744" s="102">
        <v>0</v>
      </c>
      <c r="U1744" s="103">
        <v>3813</v>
      </c>
      <c r="V1744" s="103">
        <v>697</v>
      </c>
    </row>
    <row r="1745" spans="1:22" x14ac:dyDescent="0.25">
      <c r="A1745" s="104" t="s">
        <v>961</v>
      </c>
      <c r="B1745" s="20" t="str">
        <f>VLOOKUP(A1745,'Planning Periods'!$E$2:$N$540,10,FALSE)</f>
        <v>10/31/2013 - 10/31/2021</v>
      </c>
      <c r="C1745" s="103">
        <v>2016</v>
      </c>
      <c r="D1745" s="103" t="str">
        <f t="shared" si="25"/>
        <v>Rocklin 2016</v>
      </c>
      <c r="E1745" s="103">
        <v>1040</v>
      </c>
      <c r="F1745" s="101">
        <v>0</v>
      </c>
      <c r="G1745" s="103">
        <v>0</v>
      </c>
      <c r="H1745" s="103">
        <v>0</v>
      </c>
      <c r="I1745" s="102"/>
      <c r="J1745" s="103">
        <v>729</v>
      </c>
      <c r="K1745" s="101">
        <v>0</v>
      </c>
      <c r="L1745" s="103">
        <v>0</v>
      </c>
      <c r="M1745" s="103">
        <v>0</v>
      </c>
      <c r="N1745" s="102"/>
      <c r="O1745" s="103">
        <v>709</v>
      </c>
      <c r="P1745" s="103">
        <v>184</v>
      </c>
      <c r="Q1745" s="102"/>
      <c r="R1745" s="103">
        <v>1335</v>
      </c>
      <c r="S1745" s="103">
        <v>352</v>
      </c>
      <c r="T1745" s="102">
        <v>0</v>
      </c>
      <c r="U1745" s="103">
        <v>3813</v>
      </c>
      <c r="V1745" s="103">
        <v>536</v>
      </c>
    </row>
    <row r="1746" spans="1:22" x14ac:dyDescent="0.25">
      <c r="A1746" s="104" t="s">
        <v>961</v>
      </c>
      <c r="B1746" s="20" t="str">
        <f>VLOOKUP(A1746,'Planning Periods'!$E$2:$N$540,10,FALSE)</f>
        <v>10/31/2013 - 10/31/2021</v>
      </c>
      <c r="C1746" s="103">
        <v>2017</v>
      </c>
      <c r="D1746" s="103" t="str">
        <f t="shared" si="25"/>
        <v>Rocklin 2017</v>
      </c>
      <c r="E1746" s="103">
        <v>1040</v>
      </c>
      <c r="F1746" s="101">
        <v>0</v>
      </c>
      <c r="G1746" s="103">
        <v>0</v>
      </c>
      <c r="H1746" s="103">
        <v>0</v>
      </c>
      <c r="I1746" s="102"/>
      <c r="J1746" s="103">
        <v>729</v>
      </c>
      <c r="K1746" s="101">
        <v>0</v>
      </c>
      <c r="L1746" s="103">
        <v>0</v>
      </c>
      <c r="M1746" s="103">
        <v>0</v>
      </c>
      <c r="N1746" s="102"/>
      <c r="O1746" s="103">
        <v>709</v>
      </c>
      <c r="P1746" s="103">
        <v>181</v>
      </c>
      <c r="Q1746" s="102"/>
      <c r="R1746" s="103">
        <v>1335</v>
      </c>
      <c r="S1746" s="103">
        <v>643</v>
      </c>
      <c r="T1746" s="102">
        <v>0</v>
      </c>
      <c r="U1746" s="103">
        <v>3813</v>
      </c>
      <c r="V1746" s="103">
        <v>824</v>
      </c>
    </row>
    <row r="1747" spans="1:22" x14ac:dyDescent="0.25">
      <c r="A1747" s="104" t="s">
        <v>797</v>
      </c>
      <c r="B1747" s="20" t="str">
        <f>VLOOKUP(A1747,'Planning Periods'!$E$2:$N$540,10,FALSE)</f>
        <v>01/31/2015 - 01/31/2023</v>
      </c>
      <c r="C1747" s="103">
        <v>2014</v>
      </c>
      <c r="D1747" s="103" t="str">
        <f t="shared" si="25"/>
        <v>Rohnert Park 2014</v>
      </c>
      <c r="E1747" s="103">
        <v>181</v>
      </c>
      <c r="F1747" s="101">
        <v>0</v>
      </c>
      <c r="G1747" s="103">
        <v>0</v>
      </c>
      <c r="H1747" s="103">
        <v>0</v>
      </c>
      <c r="I1747" s="102"/>
      <c r="J1747" s="103">
        <v>107</v>
      </c>
      <c r="K1747" s="101">
        <v>0</v>
      </c>
      <c r="L1747" s="103">
        <v>0</v>
      </c>
      <c r="M1747" s="103">
        <v>0</v>
      </c>
      <c r="N1747" s="102"/>
      <c r="O1747" s="103">
        <v>127</v>
      </c>
      <c r="P1747" s="103">
        <v>0</v>
      </c>
      <c r="Q1747" s="102"/>
      <c r="R1747" s="103">
        <v>484</v>
      </c>
      <c r="S1747" s="103">
        <v>0</v>
      </c>
      <c r="T1747" s="102">
        <v>0</v>
      </c>
      <c r="U1747" s="103">
        <v>899</v>
      </c>
      <c r="V1747" s="103">
        <v>0</v>
      </c>
    </row>
    <row r="1748" spans="1:22" x14ac:dyDescent="0.25">
      <c r="A1748" s="104" t="s">
        <v>797</v>
      </c>
      <c r="B1748" s="20" t="str">
        <f>VLOOKUP(A1748,'Planning Periods'!$E$2:$N$540,10,FALSE)</f>
        <v>01/31/2015 - 01/31/2023</v>
      </c>
      <c r="C1748" s="103">
        <v>2015</v>
      </c>
      <c r="D1748" s="103" t="str">
        <f t="shared" si="25"/>
        <v>Rohnert Park 2015</v>
      </c>
      <c r="E1748" s="103">
        <v>181</v>
      </c>
      <c r="F1748" s="101">
        <v>0</v>
      </c>
      <c r="G1748" s="103">
        <v>0</v>
      </c>
      <c r="H1748" s="103">
        <v>0</v>
      </c>
      <c r="I1748" s="102"/>
      <c r="J1748" s="103">
        <v>107</v>
      </c>
      <c r="K1748" s="101">
        <v>0</v>
      </c>
      <c r="L1748" s="103">
        <v>0</v>
      </c>
      <c r="M1748" s="103">
        <v>0</v>
      </c>
      <c r="N1748" s="102"/>
      <c r="O1748" s="103">
        <v>127</v>
      </c>
      <c r="P1748" s="103">
        <v>0</v>
      </c>
      <c r="Q1748" s="102"/>
      <c r="R1748" s="103">
        <v>484</v>
      </c>
      <c r="S1748" s="103">
        <v>244</v>
      </c>
      <c r="T1748" s="102">
        <v>0</v>
      </c>
      <c r="U1748" s="103">
        <v>899</v>
      </c>
      <c r="V1748" s="103">
        <v>244</v>
      </c>
    </row>
    <row r="1749" spans="1:22" x14ac:dyDescent="0.25">
      <c r="A1749" s="104" t="s">
        <v>797</v>
      </c>
      <c r="B1749" s="20" t="str">
        <f>VLOOKUP(A1749,'Planning Periods'!$E$2:$N$540,10,FALSE)</f>
        <v>01/31/2015 - 01/31/2023</v>
      </c>
      <c r="C1749" s="103">
        <v>2016</v>
      </c>
      <c r="D1749" s="103" t="str">
        <f t="shared" si="25"/>
        <v>Rohnert Park 2016</v>
      </c>
      <c r="E1749" s="103">
        <v>181</v>
      </c>
      <c r="F1749" s="101">
        <v>0</v>
      </c>
      <c r="G1749" s="103">
        <v>0</v>
      </c>
      <c r="H1749" s="103">
        <v>0</v>
      </c>
      <c r="I1749" s="102"/>
      <c r="J1749" s="103">
        <v>107</v>
      </c>
      <c r="K1749" s="101">
        <v>0</v>
      </c>
      <c r="L1749" s="103">
        <v>0</v>
      </c>
      <c r="M1749" s="103">
        <v>0</v>
      </c>
      <c r="N1749" s="102"/>
      <c r="O1749" s="103">
        <v>127</v>
      </c>
      <c r="P1749" s="103">
        <v>1</v>
      </c>
      <c r="Q1749" s="102"/>
      <c r="R1749" s="103">
        <v>484</v>
      </c>
      <c r="S1749" s="103">
        <v>161</v>
      </c>
      <c r="T1749" s="102">
        <v>0</v>
      </c>
      <c r="U1749" s="103">
        <v>899</v>
      </c>
      <c r="V1749" s="103">
        <v>162</v>
      </c>
    </row>
    <row r="1750" spans="1:22" x14ac:dyDescent="0.25">
      <c r="A1750" s="104" t="s">
        <v>797</v>
      </c>
      <c r="B1750" s="20" t="str">
        <f>VLOOKUP(A1750,'Planning Periods'!$E$2:$N$540,10,FALSE)</f>
        <v>01/31/2015 - 01/31/2023</v>
      </c>
      <c r="C1750" s="103">
        <v>2017</v>
      </c>
      <c r="D1750" s="103" t="str">
        <f t="shared" si="25"/>
        <v>Rohnert Park 2017</v>
      </c>
      <c r="E1750" s="103">
        <v>181</v>
      </c>
      <c r="F1750" s="101">
        <v>0</v>
      </c>
      <c r="G1750" s="103">
        <v>0</v>
      </c>
      <c r="H1750" s="103">
        <v>0</v>
      </c>
      <c r="I1750" s="102"/>
      <c r="J1750" s="103">
        <v>107</v>
      </c>
      <c r="K1750" s="101">
        <v>0</v>
      </c>
      <c r="L1750" s="103">
        <v>0</v>
      </c>
      <c r="M1750" s="103">
        <v>0</v>
      </c>
      <c r="N1750" s="102"/>
      <c r="O1750" s="103">
        <v>127</v>
      </c>
      <c r="P1750" s="103">
        <v>13</v>
      </c>
      <c r="Q1750" s="102"/>
      <c r="R1750" s="103">
        <v>484</v>
      </c>
      <c r="S1750" s="103">
        <v>165</v>
      </c>
      <c r="T1750" s="102">
        <v>0</v>
      </c>
      <c r="U1750" s="103">
        <v>899</v>
      </c>
      <c r="V1750" s="103">
        <v>178</v>
      </c>
    </row>
    <row r="1751" spans="1:22" x14ac:dyDescent="0.25">
      <c r="A1751" t="s">
        <v>1065</v>
      </c>
      <c r="B1751" s="20"/>
      <c r="C1751" s="103">
        <v>2013</v>
      </c>
      <c r="D1751" s="103" t="str">
        <f t="shared" si="25"/>
        <v>Rolling Hills 2013</v>
      </c>
      <c r="E1751" s="103" t="s">
        <v>1539</v>
      </c>
      <c r="F1751" s="101" t="s">
        <v>1539</v>
      </c>
      <c r="G1751" s="103" t="s">
        <v>1539</v>
      </c>
      <c r="H1751" s="103" t="s">
        <v>1539</v>
      </c>
      <c r="I1751" s="102"/>
      <c r="J1751" s="103" t="s">
        <v>1539</v>
      </c>
      <c r="K1751" s="101" t="s">
        <v>1539</v>
      </c>
      <c r="L1751" s="103" t="s">
        <v>1539</v>
      </c>
      <c r="M1751" s="103" t="s">
        <v>1539</v>
      </c>
      <c r="N1751" s="102"/>
      <c r="O1751" s="103" t="s">
        <v>1539</v>
      </c>
      <c r="P1751" s="103" t="s">
        <v>1539</v>
      </c>
      <c r="Q1751" s="102"/>
      <c r="R1751" s="103" t="s">
        <v>1539</v>
      </c>
      <c r="S1751" s="103" t="s">
        <v>1539</v>
      </c>
      <c r="T1751" s="102" t="s">
        <v>1539</v>
      </c>
      <c r="U1751" s="103" t="s">
        <v>1539</v>
      </c>
      <c r="V1751" s="103" t="s">
        <v>1539</v>
      </c>
    </row>
    <row r="1752" spans="1:22" x14ac:dyDescent="0.25">
      <c r="A1752" t="s">
        <v>1065</v>
      </c>
      <c r="B1752" s="20" t="str">
        <f>VLOOKUP(A1752,'Planning Periods'!$E$2:$N$540,10,FALSE)</f>
        <v>10/15/2013 - 10/15/2021</v>
      </c>
      <c r="C1752" s="103">
        <v>2014</v>
      </c>
      <c r="D1752" s="103" t="str">
        <f t="shared" si="25"/>
        <v>Rolling Hills 2014</v>
      </c>
      <c r="E1752" s="101" t="s">
        <v>1539</v>
      </c>
      <c r="F1752" s="101" t="s">
        <v>1539</v>
      </c>
      <c r="G1752" s="101" t="s">
        <v>1539</v>
      </c>
      <c r="H1752" s="101" t="s">
        <v>1539</v>
      </c>
      <c r="I1752" s="101">
        <v>0</v>
      </c>
      <c r="J1752" s="101" t="s">
        <v>1539</v>
      </c>
      <c r="K1752" s="101" t="s">
        <v>1539</v>
      </c>
      <c r="L1752" s="101" t="s">
        <v>1539</v>
      </c>
      <c r="M1752" s="101" t="s">
        <v>1539</v>
      </c>
      <c r="N1752" s="101">
        <v>0</v>
      </c>
      <c r="O1752" s="101" t="s">
        <v>1539</v>
      </c>
      <c r="P1752" s="101" t="s">
        <v>1539</v>
      </c>
      <c r="Q1752" s="101"/>
      <c r="R1752" s="101" t="s">
        <v>1539</v>
      </c>
      <c r="S1752" s="101" t="s">
        <v>1539</v>
      </c>
      <c r="T1752" s="101" t="s">
        <v>1539</v>
      </c>
      <c r="U1752" s="101" t="s">
        <v>1539</v>
      </c>
      <c r="V1752" s="101" t="s">
        <v>1539</v>
      </c>
    </row>
    <row r="1753" spans="1:22" x14ac:dyDescent="0.25">
      <c r="A1753" t="s">
        <v>1065</v>
      </c>
      <c r="B1753" s="20" t="str">
        <f>VLOOKUP(A1753,'Planning Periods'!$E$2:$N$540,10,FALSE)</f>
        <v>10/15/2013 - 10/15/2021</v>
      </c>
      <c r="C1753" s="103">
        <v>2015</v>
      </c>
      <c r="D1753" s="103" t="str">
        <f t="shared" si="25"/>
        <v>Rolling Hills 2015</v>
      </c>
      <c r="E1753" t="s">
        <v>1539</v>
      </c>
      <c r="F1753" t="s">
        <v>1539</v>
      </c>
      <c r="G1753" t="s">
        <v>1539</v>
      </c>
      <c r="H1753" t="s">
        <v>1539</v>
      </c>
      <c r="J1753" t="s">
        <v>1539</v>
      </c>
      <c r="K1753" t="s">
        <v>1539</v>
      </c>
      <c r="L1753" t="s">
        <v>1539</v>
      </c>
      <c r="M1753" t="s">
        <v>1539</v>
      </c>
      <c r="O1753" t="s">
        <v>1539</v>
      </c>
      <c r="P1753" t="s">
        <v>1539</v>
      </c>
      <c r="R1753" t="s">
        <v>1539</v>
      </c>
      <c r="S1753" t="s">
        <v>1539</v>
      </c>
      <c r="T1753" t="s">
        <v>1539</v>
      </c>
      <c r="U1753" t="s">
        <v>1539</v>
      </c>
      <c r="V1753" t="s">
        <v>1539</v>
      </c>
    </row>
    <row r="1754" spans="1:22" x14ac:dyDescent="0.25">
      <c r="A1754" t="s">
        <v>1065</v>
      </c>
      <c r="B1754" s="20" t="str">
        <f>VLOOKUP(A1754,'Planning Periods'!$E$2:$N$540,10,FALSE)</f>
        <v>10/15/2013 - 10/15/2021</v>
      </c>
      <c r="C1754" s="103">
        <v>2016</v>
      </c>
      <c r="D1754" s="103" t="str">
        <f t="shared" si="25"/>
        <v>Rolling Hills 2016</v>
      </c>
      <c r="E1754" t="s">
        <v>1539</v>
      </c>
      <c r="F1754" t="s">
        <v>1539</v>
      </c>
      <c r="G1754" t="s">
        <v>1539</v>
      </c>
      <c r="H1754" t="s">
        <v>1539</v>
      </c>
      <c r="J1754" t="s">
        <v>1539</v>
      </c>
      <c r="K1754" t="s">
        <v>1539</v>
      </c>
      <c r="L1754" t="s">
        <v>1539</v>
      </c>
      <c r="M1754" t="s">
        <v>1539</v>
      </c>
      <c r="O1754" t="s">
        <v>1539</v>
      </c>
      <c r="P1754" t="s">
        <v>1539</v>
      </c>
      <c r="R1754" t="s">
        <v>1539</v>
      </c>
      <c r="S1754" t="s">
        <v>1539</v>
      </c>
      <c r="T1754" t="s">
        <v>1539</v>
      </c>
      <c r="U1754" t="s">
        <v>1539</v>
      </c>
      <c r="V1754" t="s">
        <v>1539</v>
      </c>
    </row>
    <row r="1755" spans="1:22" x14ac:dyDescent="0.25">
      <c r="A1755" t="s">
        <v>1065</v>
      </c>
      <c r="B1755" s="20" t="str">
        <f>VLOOKUP(A1755,'Planning Periods'!$E$2:$N$540,10,FALSE)</f>
        <v>10/15/2013 - 10/15/2021</v>
      </c>
      <c r="C1755" s="103">
        <v>2017</v>
      </c>
      <c r="D1755" s="103" t="str">
        <f t="shared" si="25"/>
        <v>Rolling Hills 2017</v>
      </c>
      <c r="E1755" t="s">
        <v>1539</v>
      </c>
      <c r="F1755" t="s">
        <v>1539</v>
      </c>
      <c r="G1755" t="s">
        <v>1539</v>
      </c>
      <c r="H1755" t="s">
        <v>1539</v>
      </c>
      <c r="J1755" t="s">
        <v>1539</v>
      </c>
      <c r="K1755" t="s">
        <v>1539</v>
      </c>
      <c r="L1755" t="s">
        <v>1539</v>
      </c>
      <c r="M1755" t="s">
        <v>1539</v>
      </c>
      <c r="O1755" t="s">
        <v>1539</v>
      </c>
      <c r="P1755" t="s">
        <v>1539</v>
      </c>
      <c r="R1755" t="s">
        <v>1539</v>
      </c>
      <c r="S1755" t="s">
        <v>1539</v>
      </c>
      <c r="T1755" t="s">
        <v>1539</v>
      </c>
      <c r="U1755" t="s">
        <v>1539</v>
      </c>
      <c r="V1755" t="s">
        <v>1539</v>
      </c>
    </row>
    <row r="1756" spans="1:22" x14ac:dyDescent="0.25">
      <c r="A1756" s="104" t="s">
        <v>1064</v>
      </c>
      <c r="B1756" s="20"/>
      <c r="C1756" s="103">
        <v>2013</v>
      </c>
      <c r="D1756" s="103" t="str">
        <f t="shared" si="25"/>
        <v>Rolling Hills Estates 2013</v>
      </c>
      <c r="E1756" t="s">
        <v>1539</v>
      </c>
      <c r="F1756" t="s">
        <v>1539</v>
      </c>
      <c r="G1756" t="s">
        <v>1539</v>
      </c>
      <c r="H1756" t="s">
        <v>1539</v>
      </c>
      <c r="J1756" t="s">
        <v>1539</v>
      </c>
      <c r="K1756" t="s">
        <v>1539</v>
      </c>
      <c r="L1756" t="s">
        <v>1539</v>
      </c>
      <c r="M1756" t="s">
        <v>1539</v>
      </c>
      <c r="O1756" t="s">
        <v>1539</v>
      </c>
      <c r="P1756" t="s">
        <v>1539</v>
      </c>
      <c r="R1756" t="s">
        <v>1539</v>
      </c>
      <c r="S1756" t="s">
        <v>1539</v>
      </c>
      <c r="T1756" t="s">
        <v>1539</v>
      </c>
      <c r="U1756" t="s">
        <v>1539</v>
      </c>
      <c r="V1756" t="s">
        <v>1539</v>
      </c>
    </row>
    <row r="1757" spans="1:22" x14ac:dyDescent="0.25">
      <c r="A1757" s="104" t="s">
        <v>1064</v>
      </c>
      <c r="B1757" s="20" t="str">
        <f>VLOOKUP(A1757,'Planning Periods'!$E$2:$N$540,10,FALSE)</f>
        <v>10/15/2013 - 10/15/2021</v>
      </c>
      <c r="C1757" s="103">
        <v>2014</v>
      </c>
      <c r="D1757" s="103" t="str">
        <f t="shared" si="25"/>
        <v>Rolling Hills Estates 2014</v>
      </c>
      <c r="E1757" s="103" t="s">
        <v>1539</v>
      </c>
      <c r="F1757" s="101" t="s">
        <v>1539</v>
      </c>
      <c r="G1757" s="103" t="s">
        <v>1539</v>
      </c>
      <c r="H1757" s="103" t="s">
        <v>1539</v>
      </c>
      <c r="I1757" s="102"/>
      <c r="J1757" s="103" t="s">
        <v>1539</v>
      </c>
      <c r="K1757" s="101" t="s">
        <v>1539</v>
      </c>
      <c r="L1757" s="103" t="s">
        <v>1539</v>
      </c>
      <c r="M1757" s="103" t="s">
        <v>1539</v>
      </c>
      <c r="N1757" s="102"/>
      <c r="O1757" s="103" t="s">
        <v>1539</v>
      </c>
      <c r="P1757" s="103" t="s">
        <v>1539</v>
      </c>
      <c r="Q1757" s="102"/>
      <c r="R1757" s="103" t="s">
        <v>1539</v>
      </c>
      <c r="S1757" s="103" t="s">
        <v>1539</v>
      </c>
      <c r="T1757" s="102" t="s">
        <v>1539</v>
      </c>
      <c r="U1757" s="103" t="s">
        <v>1539</v>
      </c>
      <c r="V1757" s="103" t="s">
        <v>1539</v>
      </c>
    </row>
    <row r="1758" spans="1:22" x14ac:dyDescent="0.25">
      <c r="A1758" s="104" t="s">
        <v>1064</v>
      </c>
      <c r="B1758" s="20" t="str">
        <f>VLOOKUP(A1758,'Planning Periods'!$E$2:$N$540,10,FALSE)</f>
        <v>10/15/2013 - 10/15/2021</v>
      </c>
      <c r="C1758" s="103">
        <v>2015</v>
      </c>
      <c r="D1758" s="103" t="str">
        <f t="shared" si="25"/>
        <v>Rolling Hills Estates 2015</v>
      </c>
      <c r="E1758" s="103" t="s">
        <v>1539</v>
      </c>
      <c r="F1758" s="101" t="s">
        <v>1539</v>
      </c>
      <c r="G1758" s="103" t="s">
        <v>1539</v>
      </c>
      <c r="H1758" s="103" t="s">
        <v>1539</v>
      </c>
      <c r="I1758" s="102"/>
      <c r="J1758" s="103" t="s">
        <v>1539</v>
      </c>
      <c r="K1758" s="101" t="s">
        <v>1539</v>
      </c>
      <c r="L1758" s="103" t="s">
        <v>1539</v>
      </c>
      <c r="M1758" s="103" t="s">
        <v>1539</v>
      </c>
      <c r="N1758" s="102"/>
      <c r="O1758" s="103" t="s">
        <v>1539</v>
      </c>
      <c r="P1758" s="103" t="s">
        <v>1539</v>
      </c>
      <c r="Q1758" s="102"/>
      <c r="R1758" s="103" t="s">
        <v>1539</v>
      </c>
      <c r="S1758" s="103" t="s">
        <v>1539</v>
      </c>
      <c r="T1758" s="102" t="s">
        <v>1539</v>
      </c>
      <c r="U1758" s="103" t="s">
        <v>1539</v>
      </c>
      <c r="V1758" s="103" t="s">
        <v>1539</v>
      </c>
    </row>
    <row r="1759" spans="1:22" x14ac:dyDescent="0.25">
      <c r="A1759" s="104" t="s">
        <v>1064</v>
      </c>
      <c r="B1759" s="20" t="str">
        <f>VLOOKUP(A1759,'Planning Periods'!$E$2:$N$540,10,FALSE)</f>
        <v>10/15/2013 - 10/15/2021</v>
      </c>
      <c r="C1759" s="103">
        <v>2016</v>
      </c>
      <c r="D1759" s="103" t="str">
        <f t="shared" si="25"/>
        <v>Rolling Hills Estates 2016</v>
      </c>
      <c r="E1759" s="103" t="s">
        <v>1539</v>
      </c>
      <c r="F1759" s="101" t="s">
        <v>1539</v>
      </c>
      <c r="G1759" s="103" t="s">
        <v>1539</v>
      </c>
      <c r="H1759" s="103" t="s">
        <v>1539</v>
      </c>
      <c r="I1759" s="102"/>
      <c r="J1759" s="103" t="s">
        <v>1539</v>
      </c>
      <c r="K1759" s="101" t="s">
        <v>1539</v>
      </c>
      <c r="L1759" s="103" t="s">
        <v>1539</v>
      </c>
      <c r="M1759" s="103" t="s">
        <v>1539</v>
      </c>
      <c r="N1759" s="102"/>
      <c r="O1759" s="103" t="s">
        <v>1539</v>
      </c>
      <c r="P1759" s="103" t="s">
        <v>1539</v>
      </c>
      <c r="Q1759" s="102"/>
      <c r="R1759" s="103" t="s">
        <v>1539</v>
      </c>
      <c r="S1759" s="103" t="s">
        <v>1539</v>
      </c>
      <c r="T1759" s="102" t="s">
        <v>1539</v>
      </c>
      <c r="U1759" s="103" t="s">
        <v>1539</v>
      </c>
      <c r="V1759" s="103" t="s">
        <v>1539</v>
      </c>
    </row>
    <row r="1760" spans="1:22" x14ac:dyDescent="0.25">
      <c r="A1760" s="104" t="s">
        <v>1064</v>
      </c>
      <c r="B1760" s="20" t="str">
        <f>VLOOKUP(A1760,'Planning Periods'!$E$2:$N$540,10,FALSE)</f>
        <v>10/15/2013 - 10/15/2021</v>
      </c>
      <c r="C1760" s="103">
        <v>2017</v>
      </c>
      <c r="D1760" s="103" t="str">
        <f t="shared" si="25"/>
        <v>Rolling Hills Estates 2017</v>
      </c>
      <c r="E1760" s="103">
        <v>1</v>
      </c>
      <c r="F1760" s="101">
        <v>0</v>
      </c>
      <c r="G1760" s="103">
        <v>0</v>
      </c>
      <c r="H1760" s="103">
        <v>0</v>
      </c>
      <c r="I1760" s="102"/>
      <c r="J1760" s="103">
        <v>1</v>
      </c>
      <c r="K1760" s="101">
        <v>0</v>
      </c>
      <c r="L1760" s="103">
        <v>0</v>
      </c>
      <c r="M1760" s="103">
        <v>0</v>
      </c>
      <c r="N1760" s="102"/>
      <c r="O1760" s="103">
        <v>1</v>
      </c>
      <c r="P1760" s="103">
        <v>1</v>
      </c>
      <c r="Q1760" s="102"/>
      <c r="R1760" s="103">
        <v>2</v>
      </c>
      <c r="S1760" s="103">
        <v>4</v>
      </c>
      <c r="T1760" s="102">
        <v>0</v>
      </c>
      <c r="U1760" s="103">
        <v>5</v>
      </c>
      <c r="V1760" s="103">
        <v>5</v>
      </c>
    </row>
    <row r="1761" spans="1:22" x14ac:dyDescent="0.25">
      <c r="A1761" s="104" t="s">
        <v>1063</v>
      </c>
      <c r="B1761" s="20"/>
      <c r="C1761" s="103">
        <v>2013</v>
      </c>
      <c r="D1761" s="103" t="str">
        <f t="shared" si="25"/>
        <v>Rosemead 2013</v>
      </c>
      <c r="E1761" s="103">
        <v>153</v>
      </c>
      <c r="F1761" s="101">
        <v>0</v>
      </c>
      <c r="G1761" s="103">
        <v>0</v>
      </c>
      <c r="H1761" s="103">
        <v>0</v>
      </c>
      <c r="I1761" s="102"/>
      <c r="J1761" s="103">
        <v>88</v>
      </c>
      <c r="K1761" s="101">
        <v>0</v>
      </c>
      <c r="L1761" s="103">
        <v>0</v>
      </c>
      <c r="M1761" s="103">
        <v>0</v>
      </c>
      <c r="N1761" s="102"/>
      <c r="O1761" s="103">
        <v>99</v>
      </c>
      <c r="P1761" s="103">
        <v>0</v>
      </c>
      <c r="Q1761" s="102"/>
      <c r="R1761" s="103">
        <v>262</v>
      </c>
      <c r="S1761" s="103">
        <v>0</v>
      </c>
      <c r="T1761" s="102">
        <v>0</v>
      </c>
      <c r="U1761" s="103">
        <v>602</v>
      </c>
      <c r="V1761" s="103">
        <v>0</v>
      </c>
    </row>
    <row r="1762" spans="1:22" x14ac:dyDescent="0.25">
      <c r="A1762" s="104" t="s">
        <v>1063</v>
      </c>
      <c r="B1762" s="20" t="str">
        <f>VLOOKUP(A1762,'Planning Periods'!$E$2:$N$540,10,FALSE)</f>
        <v>10/15/2013 - 10/15/2021</v>
      </c>
      <c r="C1762" s="103">
        <v>2014</v>
      </c>
      <c r="D1762" s="103" t="str">
        <f t="shared" si="25"/>
        <v>Rosemead 2014</v>
      </c>
      <c r="E1762" s="103">
        <v>153</v>
      </c>
      <c r="F1762" s="101">
        <v>0</v>
      </c>
      <c r="G1762" s="103">
        <v>0</v>
      </c>
      <c r="H1762" s="103">
        <v>0</v>
      </c>
      <c r="I1762" s="102"/>
      <c r="J1762" s="103">
        <v>88</v>
      </c>
      <c r="K1762" s="101">
        <v>0</v>
      </c>
      <c r="L1762" s="103">
        <v>0</v>
      </c>
      <c r="M1762" s="103">
        <v>0</v>
      </c>
      <c r="N1762" s="102"/>
      <c r="O1762" s="103">
        <v>99</v>
      </c>
      <c r="P1762" s="103">
        <v>0</v>
      </c>
      <c r="Q1762" s="102"/>
      <c r="R1762" s="103">
        <v>262</v>
      </c>
      <c r="S1762" s="103">
        <v>0</v>
      </c>
      <c r="T1762" s="102">
        <v>0</v>
      </c>
      <c r="U1762" s="103">
        <v>602</v>
      </c>
      <c r="V1762" s="103">
        <v>0</v>
      </c>
    </row>
    <row r="1763" spans="1:22" x14ac:dyDescent="0.25">
      <c r="A1763" s="104" t="s">
        <v>1063</v>
      </c>
      <c r="B1763" s="20" t="str">
        <f>VLOOKUP(A1763,'Planning Periods'!$E$2:$N$540,10,FALSE)</f>
        <v>10/15/2013 - 10/15/2021</v>
      </c>
      <c r="C1763" s="103">
        <v>2015</v>
      </c>
      <c r="D1763" s="103" t="str">
        <f t="shared" si="25"/>
        <v>Rosemead 2015</v>
      </c>
      <c r="E1763" s="103">
        <v>153</v>
      </c>
      <c r="F1763" s="101">
        <v>0</v>
      </c>
      <c r="G1763" s="103">
        <v>0</v>
      </c>
      <c r="H1763" s="103">
        <v>0</v>
      </c>
      <c r="I1763" s="102"/>
      <c r="J1763" s="103">
        <v>88</v>
      </c>
      <c r="K1763" s="101">
        <v>0</v>
      </c>
      <c r="L1763" s="103">
        <v>0</v>
      </c>
      <c r="M1763" s="103">
        <v>0</v>
      </c>
      <c r="N1763" s="102"/>
      <c r="O1763" s="103">
        <v>99</v>
      </c>
      <c r="P1763" s="103">
        <v>0</v>
      </c>
      <c r="Q1763" s="102"/>
      <c r="R1763" s="103">
        <v>262</v>
      </c>
      <c r="S1763" s="103">
        <v>0</v>
      </c>
      <c r="T1763" s="102">
        <v>0</v>
      </c>
      <c r="U1763" s="103">
        <v>602</v>
      </c>
      <c r="V1763" s="103">
        <v>0</v>
      </c>
    </row>
    <row r="1764" spans="1:22" x14ac:dyDescent="0.25">
      <c r="A1764" s="104" t="s">
        <v>1063</v>
      </c>
      <c r="B1764" s="20" t="str">
        <f>VLOOKUP(A1764,'Planning Periods'!$E$2:$N$540,10,FALSE)</f>
        <v>10/15/2013 - 10/15/2021</v>
      </c>
      <c r="C1764" s="103">
        <v>2016</v>
      </c>
      <c r="D1764" s="103" t="str">
        <f t="shared" si="25"/>
        <v>Rosemead 2016</v>
      </c>
      <c r="E1764" s="103">
        <v>153</v>
      </c>
      <c r="F1764" s="101">
        <v>0</v>
      </c>
      <c r="G1764" s="103">
        <v>0</v>
      </c>
      <c r="H1764" s="103">
        <v>0</v>
      </c>
      <c r="I1764" s="102"/>
      <c r="J1764" s="103">
        <v>88</v>
      </c>
      <c r="K1764" s="101">
        <v>0</v>
      </c>
      <c r="L1764" s="103">
        <v>0</v>
      </c>
      <c r="M1764" s="103">
        <v>0</v>
      </c>
      <c r="N1764" s="102"/>
      <c r="O1764" s="103">
        <v>99</v>
      </c>
      <c r="P1764" s="103">
        <v>0</v>
      </c>
      <c r="Q1764" s="102"/>
      <c r="R1764" s="103">
        <v>262</v>
      </c>
      <c r="S1764" s="103">
        <v>0</v>
      </c>
      <c r="T1764" s="102">
        <v>0</v>
      </c>
      <c r="U1764" s="103">
        <v>602</v>
      </c>
      <c r="V1764" s="103">
        <v>0</v>
      </c>
    </row>
    <row r="1765" spans="1:22" x14ac:dyDescent="0.25">
      <c r="A1765" s="104" t="s">
        <v>1063</v>
      </c>
      <c r="B1765" s="20" t="str">
        <f>VLOOKUP(A1765,'Planning Periods'!$E$2:$N$540,10,FALSE)</f>
        <v>10/15/2013 - 10/15/2021</v>
      </c>
      <c r="C1765" s="103">
        <v>2017</v>
      </c>
      <c r="D1765" s="103" t="str">
        <f t="shared" si="25"/>
        <v>Rosemead 2017</v>
      </c>
      <c r="E1765" s="103">
        <v>153</v>
      </c>
      <c r="F1765" s="101">
        <v>0</v>
      </c>
      <c r="G1765" s="103">
        <v>0</v>
      </c>
      <c r="H1765" s="103">
        <v>0</v>
      </c>
      <c r="I1765" s="102"/>
      <c r="J1765" s="103">
        <v>88</v>
      </c>
      <c r="K1765" s="101">
        <v>0</v>
      </c>
      <c r="L1765" s="103">
        <v>0</v>
      </c>
      <c r="M1765" s="103">
        <v>0</v>
      </c>
      <c r="N1765" s="102"/>
      <c r="O1765" s="103">
        <v>99</v>
      </c>
      <c r="P1765" s="103">
        <v>0</v>
      </c>
      <c r="Q1765" s="102"/>
      <c r="R1765" s="103">
        <v>262</v>
      </c>
      <c r="S1765" s="103">
        <v>0</v>
      </c>
      <c r="T1765" s="102">
        <v>0</v>
      </c>
      <c r="U1765" s="103">
        <v>602</v>
      </c>
      <c r="V1765" s="103">
        <v>0</v>
      </c>
    </row>
    <row r="1766" spans="1:22" x14ac:dyDescent="0.25">
      <c r="A1766" s="104" t="s">
        <v>959</v>
      </c>
      <c r="B1766" s="20" t="str">
        <f>VLOOKUP(A1766,'Planning Periods'!$E$2:$N$540,10,FALSE)</f>
        <v>10/31/2013 - 10/31/2021</v>
      </c>
      <c r="C1766" s="103">
        <v>2013</v>
      </c>
      <c r="D1766" s="103" t="str">
        <f t="shared" si="25"/>
        <v>Roseville 2013</v>
      </c>
      <c r="E1766" s="103">
        <v>2268</v>
      </c>
      <c r="F1766" s="101">
        <v>0</v>
      </c>
      <c r="G1766" s="103">
        <v>0</v>
      </c>
      <c r="H1766" s="103">
        <v>0</v>
      </c>
      <c r="I1766" s="102"/>
      <c r="J1766" s="103">
        <v>1590</v>
      </c>
      <c r="K1766" s="101">
        <v>0</v>
      </c>
      <c r="L1766" s="103">
        <v>0</v>
      </c>
      <c r="M1766" s="103">
        <v>0</v>
      </c>
      <c r="N1766" s="102"/>
      <c r="O1766" s="103">
        <v>1577</v>
      </c>
      <c r="P1766" s="103">
        <v>142</v>
      </c>
      <c r="Q1766" s="102"/>
      <c r="R1766" s="103">
        <v>3043</v>
      </c>
      <c r="S1766" s="103">
        <v>384</v>
      </c>
      <c r="T1766" s="102">
        <v>0</v>
      </c>
      <c r="U1766" s="103">
        <v>8478</v>
      </c>
      <c r="V1766" s="103">
        <v>526</v>
      </c>
    </row>
    <row r="1767" spans="1:22" x14ac:dyDescent="0.25">
      <c r="A1767" s="104" t="s">
        <v>959</v>
      </c>
      <c r="B1767" s="20" t="str">
        <f>VLOOKUP(A1767,'Planning Periods'!$E$2:$N$540,10,FALSE)</f>
        <v>10/31/2013 - 10/31/2021</v>
      </c>
      <c r="C1767" s="103">
        <v>2014</v>
      </c>
      <c r="D1767" s="103" t="str">
        <f t="shared" si="25"/>
        <v>Roseville 2014</v>
      </c>
      <c r="E1767" s="103">
        <v>2268</v>
      </c>
      <c r="F1767" s="101">
        <v>9</v>
      </c>
      <c r="G1767" s="103">
        <v>9</v>
      </c>
      <c r="H1767" s="103">
        <v>0</v>
      </c>
      <c r="I1767" s="102"/>
      <c r="J1767" s="103">
        <v>1590</v>
      </c>
      <c r="K1767" s="101">
        <v>14</v>
      </c>
      <c r="L1767" s="103">
        <v>14</v>
      </c>
      <c r="M1767" s="103">
        <v>0</v>
      </c>
      <c r="N1767" s="102"/>
      <c r="O1767" s="103">
        <v>1577</v>
      </c>
      <c r="P1767" s="103">
        <v>438</v>
      </c>
      <c r="Q1767" s="102"/>
      <c r="R1767" s="103">
        <v>3043</v>
      </c>
      <c r="S1767" s="103">
        <v>333</v>
      </c>
      <c r="T1767" s="102">
        <v>0</v>
      </c>
      <c r="U1767" s="103">
        <v>8478</v>
      </c>
      <c r="V1767" s="103">
        <v>794</v>
      </c>
    </row>
    <row r="1768" spans="1:22" x14ac:dyDescent="0.25">
      <c r="A1768" s="104" t="s">
        <v>959</v>
      </c>
      <c r="B1768" s="20" t="str">
        <f>VLOOKUP(A1768,'Planning Periods'!$E$2:$N$540,10,FALSE)</f>
        <v>10/31/2013 - 10/31/2021</v>
      </c>
      <c r="C1768" s="103">
        <v>2015</v>
      </c>
      <c r="D1768" s="103" t="str">
        <f t="shared" si="25"/>
        <v>Roseville 2015</v>
      </c>
      <c r="E1768" s="103">
        <v>2268</v>
      </c>
      <c r="F1768" s="101">
        <v>0</v>
      </c>
      <c r="G1768" s="103">
        <v>0</v>
      </c>
      <c r="H1768" s="103">
        <v>0</v>
      </c>
      <c r="I1768" s="102"/>
      <c r="J1768" s="103">
        <v>1590</v>
      </c>
      <c r="K1768" s="101">
        <v>0</v>
      </c>
      <c r="L1768" s="103">
        <v>0</v>
      </c>
      <c r="M1768" s="103">
        <v>0</v>
      </c>
      <c r="N1768" s="102"/>
      <c r="O1768" s="103">
        <v>1577</v>
      </c>
      <c r="P1768" s="103">
        <v>378</v>
      </c>
      <c r="Q1768" s="102"/>
      <c r="R1768" s="103">
        <v>3043</v>
      </c>
      <c r="S1768" s="103">
        <v>544</v>
      </c>
      <c r="T1768" s="102">
        <v>0</v>
      </c>
      <c r="U1768" s="103">
        <v>8478</v>
      </c>
      <c r="V1768" s="103">
        <v>922</v>
      </c>
    </row>
    <row r="1769" spans="1:22" x14ac:dyDescent="0.25">
      <c r="A1769" s="104" t="s">
        <v>959</v>
      </c>
      <c r="B1769" s="20" t="str">
        <f>VLOOKUP(A1769,'Planning Periods'!$E$2:$N$540,10,FALSE)</f>
        <v>10/31/2013 - 10/31/2021</v>
      </c>
      <c r="C1769" s="103">
        <v>2016</v>
      </c>
      <c r="D1769" s="103" t="str">
        <f t="shared" si="25"/>
        <v>Roseville 2016</v>
      </c>
      <c r="E1769" s="103">
        <v>2268</v>
      </c>
      <c r="F1769" s="101">
        <v>42</v>
      </c>
      <c r="G1769" s="103">
        <v>42</v>
      </c>
      <c r="H1769" s="103">
        <v>0</v>
      </c>
      <c r="I1769" s="102"/>
      <c r="J1769" s="103">
        <v>1590</v>
      </c>
      <c r="K1769" s="101">
        <v>15</v>
      </c>
      <c r="L1769" s="103">
        <v>15</v>
      </c>
      <c r="M1769" s="103">
        <v>0</v>
      </c>
      <c r="N1769" s="102"/>
      <c r="O1769" s="103">
        <v>1577</v>
      </c>
      <c r="P1769" s="103">
        <v>216</v>
      </c>
      <c r="Q1769" s="102"/>
      <c r="R1769" s="103">
        <v>3043</v>
      </c>
      <c r="S1769" s="103">
        <v>584</v>
      </c>
      <c r="T1769" s="102">
        <v>0</v>
      </c>
      <c r="U1769" s="103">
        <v>8478</v>
      </c>
      <c r="V1769" s="103">
        <v>857</v>
      </c>
    </row>
    <row r="1770" spans="1:22" x14ac:dyDescent="0.25">
      <c r="A1770" s="104" t="s">
        <v>959</v>
      </c>
      <c r="B1770" s="20" t="str">
        <f>VLOOKUP(A1770,'Planning Periods'!$E$2:$N$540,10,FALSE)</f>
        <v>10/31/2013 - 10/31/2021</v>
      </c>
      <c r="C1770" s="103">
        <v>2017</v>
      </c>
      <c r="D1770" s="103" t="str">
        <f t="shared" ref="D1770:D1831" si="26">CONCATENATE(A1770," ",C1770)</f>
        <v>Roseville 2017</v>
      </c>
      <c r="E1770" s="103">
        <v>2268</v>
      </c>
      <c r="F1770" s="101">
        <v>43</v>
      </c>
      <c r="G1770" s="103">
        <v>43</v>
      </c>
      <c r="H1770" s="103">
        <v>0</v>
      </c>
      <c r="I1770" s="102"/>
      <c r="J1770" s="103">
        <v>1590</v>
      </c>
      <c r="K1770" s="101">
        <v>0</v>
      </c>
      <c r="L1770" s="103">
        <v>0</v>
      </c>
      <c r="M1770" s="103">
        <v>0</v>
      </c>
      <c r="N1770" s="102"/>
      <c r="O1770" s="103">
        <v>1577</v>
      </c>
      <c r="P1770" s="103">
        <v>1000</v>
      </c>
      <c r="Q1770" s="102"/>
      <c r="R1770" s="103">
        <v>3043</v>
      </c>
      <c r="S1770" s="103">
        <v>644</v>
      </c>
      <c r="T1770" s="102">
        <v>0</v>
      </c>
      <c r="U1770" s="103">
        <v>8478</v>
      </c>
      <c r="V1770" s="103">
        <v>1687</v>
      </c>
    </row>
    <row r="1771" spans="1:22" x14ac:dyDescent="0.25">
      <c r="A1771" s="104" t="s">
        <v>1317</v>
      </c>
      <c r="B1771" s="20" t="str">
        <f>VLOOKUP(A1771,'Planning Periods'!$E$2:$N$540,10,FALSE)</f>
        <v>01/31/2015 - 01/31/2023</v>
      </c>
      <c r="C1771" s="103">
        <v>2014</v>
      </c>
      <c r="D1771" s="103" t="str">
        <f t="shared" si="26"/>
        <v>Ross 2014</v>
      </c>
      <c r="E1771" s="103" t="s">
        <v>1539</v>
      </c>
      <c r="F1771" s="101" t="s">
        <v>1539</v>
      </c>
      <c r="G1771" s="103" t="s">
        <v>1539</v>
      </c>
      <c r="H1771" s="103" t="s">
        <v>1539</v>
      </c>
      <c r="I1771" s="102"/>
      <c r="J1771" s="103" t="s">
        <v>1539</v>
      </c>
      <c r="K1771" s="101" t="s">
        <v>1539</v>
      </c>
      <c r="L1771" s="103" t="s">
        <v>1539</v>
      </c>
      <c r="M1771" s="103" t="s">
        <v>1539</v>
      </c>
      <c r="N1771" s="102"/>
      <c r="O1771" s="103" t="s">
        <v>1539</v>
      </c>
      <c r="P1771" s="103" t="s">
        <v>1539</v>
      </c>
      <c r="Q1771" s="102"/>
      <c r="R1771" s="103" t="s">
        <v>1539</v>
      </c>
      <c r="S1771" s="103" t="s">
        <v>1539</v>
      </c>
      <c r="T1771" s="102" t="s">
        <v>1539</v>
      </c>
      <c r="U1771" s="103" t="s">
        <v>1539</v>
      </c>
      <c r="V1771" s="103" t="s">
        <v>1539</v>
      </c>
    </row>
    <row r="1772" spans="1:22" x14ac:dyDescent="0.25">
      <c r="A1772" s="104" t="s">
        <v>1317</v>
      </c>
      <c r="B1772" s="20" t="str">
        <f>VLOOKUP(A1772,'Planning Periods'!$E$2:$N$540,10,FALSE)</f>
        <v>01/31/2015 - 01/31/2023</v>
      </c>
      <c r="C1772" s="103">
        <v>2015</v>
      </c>
      <c r="D1772" s="103" t="str">
        <f t="shared" si="26"/>
        <v>Ross 2015</v>
      </c>
      <c r="E1772" s="103">
        <v>6</v>
      </c>
      <c r="F1772" s="101">
        <v>1</v>
      </c>
      <c r="G1772" s="103">
        <v>1</v>
      </c>
      <c r="H1772" s="103">
        <v>0</v>
      </c>
      <c r="I1772" s="102"/>
      <c r="J1772" s="103">
        <v>4</v>
      </c>
      <c r="K1772" s="101">
        <v>0</v>
      </c>
      <c r="L1772" s="103">
        <v>0</v>
      </c>
      <c r="M1772" s="103">
        <v>0</v>
      </c>
      <c r="N1772" s="102"/>
      <c r="O1772" s="103">
        <v>4</v>
      </c>
      <c r="P1772" s="103">
        <v>1</v>
      </c>
      <c r="Q1772" s="102"/>
      <c r="R1772" s="103">
        <v>4</v>
      </c>
      <c r="S1772" s="103">
        <v>0</v>
      </c>
      <c r="T1772" s="102">
        <v>0</v>
      </c>
      <c r="U1772" s="103">
        <v>18</v>
      </c>
      <c r="V1772" s="103">
        <v>2</v>
      </c>
    </row>
    <row r="1773" spans="1:22" x14ac:dyDescent="0.25">
      <c r="A1773" s="104" t="s">
        <v>1317</v>
      </c>
      <c r="B1773" s="20" t="str">
        <f>VLOOKUP(A1773,'Planning Periods'!$E$2:$N$540,10,FALSE)</f>
        <v>01/31/2015 - 01/31/2023</v>
      </c>
      <c r="C1773" s="103">
        <v>2016</v>
      </c>
      <c r="D1773" s="103" t="str">
        <f t="shared" si="26"/>
        <v>Ross 2016</v>
      </c>
      <c r="E1773" s="103">
        <v>6</v>
      </c>
      <c r="F1773" s="101">
        <v>1</v>
      </c>
      <c r="G1773" s="103">
        <v>1</v>
      </c>
      <c r="H1773" s="103">
        <v>0</v>
      </c>
      <c r="I1773" s="102"/>
      <c r="J1773" s="103">
        <v>4</v>
      </c>
      <c r="K1773" s="101">
        <v>0</v>
      </c>
      <c r="L1773" s="103">
        <v>0</v>
      </c>
      <c r="M1773" s="103">
        <v>0</v>
      </c>
      <c r="N1773" s="102"/>
      <c r="O1773" s="103">
        <v>4</v>
      </c>
      <c r="P1773" s="103">
        <v>0</v>
      </c>
      <c r="Q1773" s="102"/>
      <c r="R1773" s="103">
        <v>4</v>
      </c>
      <c r="S1773" s="103">
        <v>1</v>
      </c>
      <c r="T1773" s="102">
        <v>0</v>
      </c>
      <c r="U1773" s="103">
        <v>18</v>
      </c>
      <c r="V1773" s="103">
        <v>2</v>
      </c>
    </row>
    <row r="1774" spans="1:22" x14ac:dyDescent="0.25">
      <c r="A1774" s="104" t="s">
        <v>1317</v>
      </c>
      <c r="B1774" s="20" t="str">
        <f>VLOOKUP(A1774,'Planning Periods'!$E$2:$N$540,10,FALSE)</f>
        <v>01/31/2015 - 01/31/2023</v>
      </c>
      <c r="C1774" s="103">
        <v>2017</v>
      </c>
      <c r="D1774" s="103" t="str">
        <f t="shared" si="26"/>
        <v>Ross 2017</v>
      </c>
      <c r="E1774" s="103">
        <v>6</v>
      </c>
      <c r="F1774" s="101">
        <v>0</v>
      </c>
      <c r="G1774" s="103">
        <v>0</v>
      </c>
      <c r="H1774" s="103">
        <v>0</v>
      </c>
      <c r="I1774" s="102"/>
      <c r="J1774" s="103">
        <v>4</v>
      </c>
      <c r="K1774" s="101">
        <v>0</v>
      </c>
      <c r="L1774" s="103">
        <v>0</v>
      </c>
      <c r="M1774" s="103">
        <v>0</v>
      </c>
      <c r="N1774" s="102"/>
      <c r="O1774" s="103">
        <v>4</v>
      </c>
      <c r="P1774" s="103">
        <v>1</v>
      </c>
      <c r="Q1774" s="102"/>
      <c r="R1774" s="103">
        <v>4</v>
      </c>
      <c r="S1774" s="103">
        <v>0</v>
      </c>
      <c r="T1774" s="102">
        <v>0</v>
      </c>
      <c r="U1774" s="103">
        <v>18</v>
      </c>
      <c r="V1774" s="103">
        <v>1</v>
      </c>
    </row>
    <row r="1775" spans="1:22" x14ac:dyDescent="0.25">
      <c r="A1775" s="104" t="s">
        <v>926</v>
      </c>
      <c r="B1775" s="20" t="str">
        <f>VLOOKUP(A1775,'Planning Periods'!$E$2:$N$540,10,FALSE)</f>
        <v>10/31/2013 - 10/31/2021</v>
      </c>
      <c r="C1775" s="103">
        <v>2013</v>
      </c>
      <c r="D1775" s="103" t="str">
        <f t="shared" si="26"/>
        <v>Sacramento 2013</v>
      </c>
      <c r="E1775" s="103">
        <v>4944</v>
      </c>
      <c r="F1775" s="101">
        <v>95</v>
      </c>
      <c r="G1775" s="103">
        <v>62</v>
      </c>
      <c r="H1775" s="103">
        <v>33</v>
      </c>
      <c r="I1775" s="102"/>
      <c r="J1775" s="103">
        <v>3467</v>
      </c>
      <c r="K1775" s="101">
        <v>137</v>
      </c>
      <c r="L1775" s="103">
        <v>24</v>
      </c>
      <c r="M1775" s="103">
        <v>113</v>
      </c>
      <c r="N1775" s="102"/>
      <c r="O1775" s="103">
        <v>4482</v>
      </c>
      <c r="P1775" s="103">
        <v>34</v>
      </c>
      <c r="Q1775" s="102"/>
      <c r="R1775" s="103">
        <v>11208</v>
      </c>
      <c r="S1775" s="103">
        <v>153</v>
      </c>
      <c r="T1775" s="102">
        <v>113</v>
      </c>
      <c r="U1775" s="103">
        <v>24101</v>
      </c>
      <c r="V1775" s="103">
        <v>419</v>
      </c>
    </row>
    <row r="1776" spans="1:22" x14ac:dyDescent="0.25">
      <c r="A1776" s="104" t="s">
        <v>926</v>
      </c>
      <c r="B1776" s="20" t="str">
        <f>VLOOKUP(A1776,'Planning Periods'!$E$2:$N$540,10,FALSE)</f>
        <v>10/31/2013 - 10/31/2021</v>
      </c>
      <c r="C1776" s="103">
        <v>2014</v>
      </c>
      <c r="D1776" s="103" t="str">
        <f t="shared" si="26"/>
        <v>Sacramento 2014</v>
      </c>
      <c r="E1776" s="103">
        <v>4944</v>
      </c>
      <c r="F1776" s="101">
        <v>102</v>
      </c>
      <c r="G1776" s="103">
        <v>78</v>
      </c>
      <c r="H1776" s="103">
        <v>24</v>
      </c>
      <c r="I1776" s="102"/>
      <c r="J1776" s="103">
        <v>3467</v>
      </c>
      <c r="K1776" s="101">
        <v>123</v>
      </c>
      <c r="L1776" s="103">
        <v>95</v>
      </c>
      <c r="M1776" s="103">
        <v>28</v>
      </c>
      <c r="N1776" s="102"/>
      <c r="O1776" s="103">
        <v>4482</v>
      </c>
      <c r="P1776" s="103">
        <v>21</v>
      </c>
      <c r="Q1776" s="102"/>
      <c r="R1776" s="103">
        <v>11208</v>
      </c>
      <c r="S1776" s="103">
        <v>95</v>
      </c>
      <c r="T1776" s="102">
        <v>28</v>
      </c>
      <c r="U1776" s="103">
        <v>24101</v>
      </c>
      <c r="V1776" s="103">
        <v>341</v>
      </c>
    </row>
    <row r="1777" spans="1:22" x14ac:dyDescent="0.25">
      <c r="A1777" s="104" t="s">
        <v>926</v>
      </c>
      <c r="B1777" s="20" t="str">
        <f>VLOOKUP(A1777,'Planning Periods'!$E$2:$N$540,10,FALSE)</f>
        <v>10/31/2013 - 10/31/2021</v>
      </c>
      <c r="C1777" s="103">
        <v>2015</v>
      </c>
      <c r="D1777" s="103" t="str">
        <f t="shared" si="26"/>
        <v>Sacramento 2015</v>
      </c>
      <c r="E1777" s="103">
        <v>4944</v>
      </c>
      <c r="F1777" s="101">
        <v>0</v>
      </c>
      <c r="G1777" s="103">
        <v>0</v>
      </c>
      <c r="H1777" s="103">
        <v>0</v>
      </c>
      <c r="I1777" s="102"/>
      <c r="J1777" s="103">
        <v>3467</v>
      </c>
      <c r="K1777" s="101">
        <v>68</v>
      </c>
      <c r="L1777" s="103">
        <v>0</v>
      </c>
      <c r="M1777" s="103">
        <v>68</v>
      </c>
      <c r="N1777" s="102"/>
      <c r="O1777" s="103">
        <v>4482</v>
      </c>
      <c r="P1777" s="103">
        <v>851</v>
      </c>
      <c r="Q1777" s="102"/>
      <c r="R1777" s="103">
        <v>11208</v>
      </c>
      <c r="S1777" s="103">
        <v>104</v>
      </c>
      <c r="T1777" s="102">
        <v>68</v>
      </c>
      <c r="U1777" s="103">
        <v>24101</v>
      </c>
      <c r="V1777" s="103">
        <v>1023</v>
      </c>
    </row>
    <row r="1778" spans="1:22" x14ac:dyDescent="0.25">
      <c r="A1778" s="104" t="s">
        <v>926</v>
      </c>
      <c r="B1778" s="20" t="str">
        <f>VLOOKUP(A1778,'Planning Periods'!$E$2:$N$540,10,FALSE)</f>
        <v>10/31/2013 - 10/31/2021</v>
      </c>
      <c r="C1778" s="103">
        <v>2016</v>
      </c>
      <c r="D1778" s="103" t="str">
        <f t="shared" si="26"/>
        <v>Sacramento 2016</v>
      </c>
      <c r="E1778" s="103">
        <v>4944</v>
      </c>
      <c r="F1778" s="101">
        <v>0</v>
      </c>
      <c r="G1778" s="103">
        <v>0</v>
      </c>
      <c r="H1778" s="103">
        <v>0</v>
      </c>
      <c r="I1778" s="102"/>
      <c r="J1778" s="103">
        <v>3467</v>
      </c>
      <c r="K1778" s="101">
        <v>27</v>
      </c>
      <c r="L1778" s="103">
        <v>27</v>
      </c>
      <c r="M1778" s="103">
        <v>0</v>
      </c>
      <c r="N1778" s="102"/>
      <c r="O1778" s="103">
        <v>4482</v>
      </c>
      <c r="P1778" s="103">
        <v>820</v>
      </c>
      <c r="Q1778" s="102"/>
      <c r="R1778" s="103">
        <v>11208</v>
      </c>
      <c r="S1778" s="103">
        <v>730</v>
      </c>
      <c r="T1778" s="102">
        <v>0</v>
      </c>
      <c r="U1778" s="103">
        <v>24101</v>
      </c>
      <c r="V1778" s="103">
        <v>1577</v>
      </c>
    </row>
    <row r="1779" spans="1:22" x14ac:dyDescent="0.25">
      <c r="A1779" s="104" t="s">
        <v>926</v>
      </c>
      <c r="B1779" s="20" t="str">
        <f>VLOOKUP(A1779,'Planning Periods'!$E$2:$N$540,10,FALSE)</f>
        <v>10/31/2013 - 10/31/2021</v>
      </c>
      <c r="C1779" s="103">
        <v>2017</v>
      </c>
      <c r="D1779" s="103" t="str">
        <f t="shared" si="26"/>
        <v>Sacramento 2017</v>
      </c>
      <c r="E1779" s="103">
        <v>4944</v>
      </c>
      <c r="F1779" s="101">
        <v>0</v>
      </c>
      <c r="G1779" s="103">
        <v>0</v>
      </c>
      <c r="H1779" s="103">
        <v>0</v>
      </c>
      <c r="I1779" s="102"/>
      <c r="J1779" s="103">
        <v>3467</v>
      </c>
      <c r="K1779" s="101">
        <v>3</v>
      </c>
      <c r="L1779" s="103">
        <v>0</v>
      </c>
      <c r="M1779" s="103">
        <v>3</v>
      </c>
      <c r="N1779" s="102"/>
      <c r="O1779" s="103">
        <v>4482</v>
      </c>
      <c r="P1779" s="103">
        <v>1757</v>
      </c>
      <c r="Q1779" s="102"/>
      <c r="R1779" s="103">
        <v>11208</v>
      </c>
      <c r="S1779" s="103">
        <v>1121</v>
      </c>
      <c r="T1779" s="102">
        <v>3</v>
      </c>
      <c r="U1779" s="103">
        <v>24101</v>
      </c>
      <c r="V1779" s="103">
        <v>2881</v>
      </c>
    </row>
    <row r="1780" spans="1:22" x14ac:dyDescent="0.25">
      <c r="A1780" s="104" t="s">
        <v>365</v>
      </c>
      <c r="B1780" s="20" t="str">
        <f>VLOOKUP(A1780,'Planning Periods'!$E$2:$N$540,10,FALSE)</f>
        <v>10/31/2013 - 10/31/2021</v>
      </c>
      <c r="C1780" s="103">
        <v>2013</v>
      </c>
      <c r="D1780" s="103" t="str">
        <f t="shared" si="26"/>
        <v>Sacramento County - Unincorporated 2013</v>
      </c>
      <c r="E1780" s="103">
        <v>3149</v>
      </c>
      <c r="F1780" s="101">
        <v>0</v>
      </c>
      <c r="G1780" s="103">
        <v>0</v>
      </c>
      <c r="H1780" s="103">
        <v>0</v>
      </c>
      <c r="I1780" s="102"/>
      <c r="J1780" s="103">
        <v>2208</v>
      </c>
      <c r="K1780" s="101">
        <v>0</v>
      </c>
      <c r="L1780" s="103">
        <v>0</v>
      </c>
      <c r="M1780" s="103">
        <v>0</v>
      </c>
      <c r="N1780" s="102"/>
      <c r="O1780" s="103">
        <v>2574</v>
      </c>
      <c r="P1780" s="103">
        <v>137</v>
      </c>
      <c r="Q1780" s="102"/>
      <c r="R1780" s="103">
        <v>5913</v>
      </c>
      <c r="S1780" s="103">
        <v>268</v>
      </c>
      <c r="T1780" s="102">
        <v>0</v>
      </c>
      <c r="U1780" s="103">
        <v>13844</v>
      </c>
      <c r="V1780" s="103">
        <v>405</v>
      </c>
    </row>
    <row r="1781" spans="1:22" x14ac:dyDescent="0.25">
      <c r="A1781" s="104" t="s">
        <v>365</v>
      </c>
      <c r="B1781" s="20" t="str">
        <f>VLOOKUP(A1781,'Planning Periods'!$E$2:$N$540,10,FALSE)</f>
        <v>10/31/2013 - 10/31/2021</v>
      </c>
      <c r="C1781" s="103">
        <v>2014</v>
      </c>
      <c r="D1781" s="103" t="str">
        <f t="shared" si="26"/>
        <v>Sacramento County - Unincorporated 2014</v>
      </c>
      <c r="E1781" s="103">
        <v>3149</v>
      </c>
      <c r="F1781" s="101">
        <v>0</v>
      </c>
      <c r="G1781" s="103">
        <v>0</v>
      </c>
      <c r="H1781" s="103">
        <v>0</v>
      </c>
      <c r="I1781" s="102"/>
      <c r="J1781" s="103">
        <v>2208</v>
      </c>
      <c r="K1781" s="101">
        <v>0</v>
      </c>
      <c r="L1781" s="103">
        <v>0</v>
      </c>
      <c r="M1781" s="103">
        <v>0</v>
      </c>
      <c r="N1781" s="102"/>
      <c r="O1781" s="103">
        <v>2574</v>
      </c>
      <c r="P1781" s="103">
        <v>97</v>
      </c>
      <c r="Q1781" s="102"/>
      <c r="R1781" s="103">
        <v>5913</v>
      </c>
      <c r="S1781" s="103">
        <v>228</v>
      </c>
      <c r="T1781" s="102">
        <v>0</v>
      </c>
      <c r="U1781" s="103">
        <v>13844</v>
      </c>
      <c r="V1781" s="103">
        <v>325</v>
      </c>
    </row>
    <row r="1782" spans="1:22" x14ac:dyDescent="0.25">
      <c r="A1782" s="104" t="s">
        <v>365</v>
      </c>
      <c r="B1782" s="20" t="str">
        <f>VLOOKUP(A1782,'Planning Periods'!$E$2:$N$540,10,FALSE)</f>
        <v>10/31/2013 - 10/31/2021</v>
      </c>
      <c r="C1782" s="103">
        <v>2015</v>
      </c>
      <c r="D1782" s="103" t="str">
        <f t="shared" si="26"/>
        <v>Sacramento County - Unincorporated 2015</v>
      </c>
      <c r="E1782" s="103">
        <v>3149</v>
      </c>
      <c r="F1782" s="101">
        <v>30</v>
      </c>
      <c r="G1782" s="103">
        <v>30</v>
      </c>
      <c r="H1782" s="103">
        <v>0</v>
      </c>
      <c r="I1782" s="102"/>
      <c r="J1782" s="103">
        <v>2208</v>
      </c>
      <c r="K1782" s="101">
        <v>117</v>
      </c>
      <c r="L1782" s="103">
        <v>117</v>
      </c>
      <c r="M1782" s="103">
        <v>0</v>
      </c>
      <c r="N1782" s="102"/>
      <c r="O1782" s="103">
        <v>2574</v>
      </c>
      <c r="P1782" s="103">
        <v>135</v>
      </c>
      <c r="Q1782" s="102"/>
      <c r="R1782" s="103">
        <v>5913</v>
      </c>
      <c r="S1782" s="103">
        <v>264</v>
      </c>
      <c r="T1782" s="102">
        <v>0</v>
      </c>
      <c r="U1782" s="103">
        <v>13844</v>
      </c>
      <c r="V1782" s="103">
        <v>546</v>
      </c>
    </row>
    <row r="1783" spans="1:22" x14ac:dyDescent="0.25">
      <c r="A1783" s="104" t="s">
        <v>365</v>
      </c>
      <c r="B1783" s="20" t="str">
        <f>VLOOKUP(A1783,'Planning Periods'!$E$2:$N$540,10,FALSE)</f>
        <v>10/31/2013 - 10/31/2021</v>
      </c>
      <c r="C1783" s="103">
        <v>2016</v>
      </c>
      <c r="D1783" s="103" t="str">
        <f t="shared" si="26"/>
        <v>Sacramento County - Unincorporated 2016</v>
      </c>
      <c r="E1783" s="103">
        <v>3149</v>
      </c>
      <c r="F1783" s="101">
        <v>46</v>
      </c>
      <c r="G1783" s="103">
        <v>46</v>
      </c>
      <c r="H1783" s="103">
        <v>0</v>
      </c>
      <c r="I1783" s="102"/>
      <c r="J1783" s="103">
        <v>2208</v>
      </c>
      <c r="K1783" s="101">
        <v>0</v>
      </c>
      <c r="L1783" s="103">
        <v>0</v>
      </c>
      <c r="M1783" s="103">
        <v>0</v>
      </c>
      <c r="N1783" s="102"/>
      <c r="O1783" s="103">
        <v>2574</v>
      </c>
      <c r="P1783" s="103">
        <v>274</v>
      </c>
      <c r="Q1783" s="102"/>
      <c r="R1783" s="103">
        <v>5913</v>
      </c>
      <c r="S1783" s="103">
        <v>353</v>
      </c>
      <c r="T1783" s="102">
        <v>0</v>
      </c>
      <c r="U1783" s="103">
        <v>13844</v>
      </c>
      <c r="V1783" s="103">
        <v>673</v>
      </c>
    </row>
    <row r="1784" spans="1:22" x14ac:dyDescent="0.25">
      <c r="A1784" s="104" t="s">
        <v>365</v>
      </c>
      <c r="B1784" s="20" t="str">
        <f>VLOOKUP(A1784,'Planning Periods'!$E$2:$N$540,10,FALSE)</f>
        <v>10/31/2013 - 10/31/2021</v>
      </c>
      <c r="C1784" s="103">
        <v>2017</v>
      </c>
      <c r="D1784" s="103" t="str">
        <f t="shared" si="26"/>
        <v>Sacramento County - Unincorporated 2017</v>
      </c>
      <c r="E1784" s="103">
        <v>3149</v>
      </c>
      <c r="F1784" s="101">
        <v>0</v>
      </c>
      <c r="G1784" s="103">
        <v>0</v>
      </c>
      <c r="H1784" s="103">
        <v>0</v>
      </c>
      <c r="I1784" s="102"/>
      <c r="J1784" s="103">
        <v>2208</v>
      </c>
      <c r="K1784" s="101">
        <v>0</v>
      </c>
      <c r="L1784" s="103">
        <v>0</v>
      </c>
      <c r="M1784" s="103">
        <v>0</v>
      </c>
      <c r="N1784" s="102"/>
      <c r="O1784" s="103">
        <v>2574</v>
      </c>
      <c r="P1784" s="103">
        <v>247</v>
      </c>
      <c r="Q1784" s="102"/>
      <c r="R1784" s="103">
        <v>5913</v>
      </c>
      <c r="S1784" s="103">
        <v>414</v>
      </c>
      <c r="T1784" s="102">
        <v>0</v>
      </c>
      <c r="U1784" s="103">
        <v>13844</v>
      </c>
      <c r="V1784" s="103">
        <v>661</v>
      </c>
    </row>
    <row r="1785" spans="1:22" x14ac:dyDescent="0.25">
      <c r="A1785" s="104" t="s">
        <v>1011</v>
      </c>
      <c r="B1785" s="20" t="str">
        <f>VLOOKUP(A1785,'Planning Periods'!$E$2:$N$540,10,FALSE)</f>
        <v>12/31/2015 - 12/31/2023</v>
      </c>
      <c r="C1785" s="103">
        <v>2014</v>
      </c>
      <c r="D1785" s="103" t="str">
        <f t="shared" si="26"/>
        <v>Salinas 2014</v>
      </c>
      <c r="E1785" s="103" t="s">
        <v>1539</v>
      </c>
      <c r="F1785" s="101" t="s">
        <v>1539</v>
      </c>
      <c r="G1785" s="103" t="s">
        <v>1539</v>
      </c>
      <c r="H1785" s="103" t="s">
        <v>1539</v>
      </c>
      <c r="I1785" s="102"/>
      <c r="J1785" s="103" t="s">
        <v>1539</v>
      </c>
      <c r="K1785" s="101" t="s">
        <v>1539</v>
      </c>
      <c r="L1785" s="103" t="s">
        <v>1539</v>
      </c>
      <c r="M1785" s="103" t="s">
        <v>1539</v>
      </c>
      <c r="N1785" s="102"/>
      <c r="O1785" s="103" t="s">
        <v>1539</v>
      </c>
      <c r="P1785" s="103" t="s">
        <v>1539</v>
      </c>
      <c r="Q1785" s="102"/>
      <c r="R1785" s="103" t="s">
        <v>1539</v>
      </c>
      <c r="S1785" s="103" t="s">
        <v>1539</v>
      </c>
      <c r="T1785" s="102" t="s">
        <v>1539</v>
      </c>
      <c r="U1785" s="103" t="s">
        <v>1539</v>
      </c>
      <c r="V1785" s="103" t="s">
        <v>1539</v>
      </c>
    </row>
    <row r="1786" spans="1:22" x14ac:dyDescent="0.25">
      <c r="A1786" s="104" t="s">
        <v>1011</v>
      </c>
      <c r="B1786" s="20" t="str">
        <f>VLOOKUP(A1786,'Planning Periods'!$E$2:$N$540,10,FALSE)</f>
        <v>12/31/2015 - 12/31/2023</v>
      </c>
      <c r="C1786" s="103">
        <v>2015</v>
      </c>
      <c r="D1786" s="103" t="str">
        <f t="shared" si="26"/>
        <v>Salinas 2015</v>
      </c>
      <c r="E1786" s="103">
        <v>517</v>
      </c>
      <c r="F1786" s="101">
        <v>0</v>
      </c>
      <c r="G1786" s="103">
        <v>0</v>
      </c>
      <c r="H1786" s="103">
        <v>0</v>
      </c>
      <c r="I1786" s="102"/>
      <c r="J1786" s="103">
        <v>330</v>
      </c>
      <c r="K1786" s="101">
        <v>0</v>
      </c>
      <c r="L1786" s="103">
        <v>0</v>
      </c>
      <c r="M1786" s="103">
        <v>0</v>
      </c>
      <c r="N1786" s="102"/>
      <c r="O1786" s="103">
        <v>400</v>
      </c>
      <c r="P1786" s="103">
        <v>0</v>
      </c>
      <c r="Q1786" s="102"/>
      <c r="R1786" s="103">
        <v>846</v>
      </c>
      <c r="S1786" s="103">
        <v>53</v>
      </c>
      <c r="T1786" s="102">
        <v>0</v>
      </c>
      <c r="U1786" s="103">
        <v>2093</v>
      </c>
      <c r="V1786" s="103">
        <v>53</v>
      </c>
    </row>
    <row r="1787" spans="1:22" x14ac:dyDescent="0.25">
      <c r="A1787" s="104" t="s">
        <v>1011</v>
      </c>
      <c r="B1787" s="20" t="str">
        <f>VLOOKUP(A1787,'Planning Periods'!$E$2:$N$540,10,FALSE)</f>
        <v>12/31/2015 - 12/31/2023</v>
      </c>
      <c r="C1787" s="103">
        <v>2016</v>
      </c>
      <c r="D1787" s="103" t="str">
        <f t="shared" si="26"/>
        <v>Salinas 2016</v>
      </c>
      <c r="E1787" s="103">
        <v>517</v>
      </c>
      <c r="F1787" s="101">
        <v>24</v>
      </c>
      <c r="G1787" s="103">
        <v>24</v>
      </c>
      <c r="H1787" s="103">
        <v>0</v>
      </c>
      <c r="I1787" s="102"/>
      <c r="J1787" s="103">
        <v>330</v>
      </c>
      <c r="K1787" s="101">
        <v>16</v>
      </c>
      <c r="L1787" s="103">
        <v>16</v>
      </c>
      <c r="M1787" s="103">
        <v>0</v>
      </c>
      <c r="N1787" s="102"/>
      <c r="O1787" s="103">
        <v>400</v>
      </c>
      <c r="P1787" s="103">
        <v>1</v>
      </c>
      <c r="Q1787" s="102"/>
      <c r="R1787" s="103">
        <v>846</v>
      </c>
      <c r="S1787" s="103">
        <v>52</v>
      </c>
      <c r="T1787" s="102">
        <v>0</v>
      </c>
      <c r="U1787" s="103">
        <v>2093</v>
      </c>
      <c r="V1787" s="103">
        <v>93</v>
      </c>
    </row>
    <row r="1788" spans="1:22" x14ac:dyDescent="0.25">
      <c r="A1788" s="104" t="s">
        <v>1011</v>
      </c>
      <c r="B1788" s="20" t="str">
        <f>VLOOKUP(A1788,'Planning Periods'!$E$2:$N$540,10,FALSE)</f>
        <v>12/31/2015 - 12/31/2023</v>
      </c>
      <c r="C1788" s="103">
        <v>2017</v>
      </c>
      <c r="D1788" s="103" t="str">
        <f t="shared" si="26"/>
        <v>Salinas 2017</v>
      </c>
      <c r="E1788" s="103">
        <v>517</v>
      </c>
      <c r="F1788" s="101">
        <v>50</v>
      </c>
      <c r="G1788" s="103">
        <v>50</v>
      </c>
      <c r="H1788" s="103">
        <v>0</v>
      </c>
      <c r="I1788" s="102"/>
      <c r="J1788" s="103">
        <v>330</v>
      </c>
      <c r="K1788" s="101">
        <v>0</v>
      </c>
      <c r="L1788" s="103">
        <v>0</v>
      </c>
      <c r="M1788" s="103">
        <v>0</v>
      </c>
      <c r="N1788" s="102"/>
      <c r="O1788" s="103">
        <v>400</v>
      </c>
      <c r="P1788" s="103">
        <v>3</v>
      </c>
      <c r="Q1788" s="102"/>
      <c r="R1788" s="103">
        <v>846</v>
      </c>
      <c r="S1788" s="103">
        <v>25</v>
      </c>
      <c r="T1788" s="102">
        <v>0</v>
      </c>
      <c r="U1788" s="103">
        <v>2093</v>
      </c>
      <c r="V1788" s="103">
        <v>78</v>
      </c>
    </row>
    <row r="1789" spans="1:22" x14ac:dyDescent="0.25">
      <c r="A1789" s="104" t="s">
        <v>1318</v>
      </c>
      <c r="B1789" s="20" t="str">
        <f>VLOOKUP(A1789,'Planning Periods'!$E$2:$N$540,10,FALSE)</f>
        <v>01/31/2015 - 01/31/2023</v>
      </c>
      <c r="C1789" s="103">
        <v>2014</v>
      </c>
      <c r="D1789" s="103" t="str">
        <f t="shared" si="26"/>
        <v>San Anselmo 2014</v>
      </c>
      <c r="E1789" s="106">
        <v>33</v>
      </c>
      <c r="F1789" s="101">
        <v>9</v>
      </c>
      <c r="G1789" s="106">
        <v>9</v>
      </c>
      <c r="H1789" s="106">
        <v>0</v>
      </c>
      <c r="I1789" s="90"/>
      <c r="J1789" s="106">
        <v>17</v>
      </c>
      <c r="K1789" s="101">
        <v>16</v>
      </c>
      <c r="L1789" s="106">
        <v>16</v>
      </c>
      <c r="M1789" s="106">
        <v>0</v>
      </c>
      <c r="N1789" s="90"/>
      <c r="O1789" s="106">
        <v>19</v>
      </c>
      <c r="P1789" s="106">
        <v>2</v>
      </c>
      <c r="Q1789" s="90"/>
      <c r="R1789" s="106">
        <v>37</v>
      </c>
      <c r="S1789" s="106">
        <v>1</v>
      </c>
      <c r="T1789" s="90">
        <v>0</v>
      </c>
      <c r="U1789" s="106">
        <v>106</v>
      </c>
      <c r="V1789" s="106">
        <v>28</v>
      </c>
    </row>
    <row r="1790" spans="1:22" x14ac:dyDescent="0.25">
      <c r="A1790" s="104" t="s">
        <v>1318</v>
      </c>
      <c r="B1790" s="20" t="str">
        <f>VLOOKUP(A1790,'Planning Periods'!$E$2:$N$540,10,FALSE)</f>
        <v>01/31/2015 - 01/31/2023</v>
      </c>
      <c r="C1790" s="103">
        <v>2015</v>
      </c>
      <c r="D1790" s="103" t="str">
        <f t="shared" si="26"/>
        <v>San Anselmo 2015</v>
      </c>
      <c r="E1790" s="106">
        <v>33</v>
      </c>
      <c r="F1790" s="101">
        <v>2</v>
      </c>
      <c r="G1790" s="106">
        <v>0</v>
      </c>
      <c r="H1790" s="106">
        <v>2</v>
      </c>
      <c r="I1790" s="90"/>
      <c r="J1790" s="106">
        <v>17</v>
      </c>
      <c r="K1790" s="101">
        <v>0</v>
      </c>
      <c r="L1790" s="106">
        <v>0</v>
      </c>
      <c r="M1790" s="106">
        <v>0</v>
      </c>
      <c r="N1790" s="90"/>
      <c r="O1790" s="106">
        <v>19</v>
      </c>
      <c r="P1790" s="106">
        <v>2</v>
      </c>
      <c r="Q1790" s="90"/>
      <c r="R1790" s="106">
        <v>37</v>
      </c>
      <c r="S1790" s="106">
        <v>1</v>
      </c>
      <c r="T1790" s="90">
        <v>0</v>
      </c>
      <c r="U1790" s="106">
        <v>106</v>
      </c>
      <c r="V1790" s="106">
        <v>5</v>
      </c>
    </row>
    <row r="1791" spans="1:22" x14ac:dyDescent="0.25">
      <c r="A1791" s="104" t="s">
        <v>1318</v>
      </c>
      <c r="B1791" s="20" t="str">
        <f>VLOOKUP(A1791,'Planning Periods'!$E$2:$N$540,10,FALSE)</f>
        <v>01/31/2015 - 01/31/2023</v>
      </c>
      <c r="C1791" s="103">
        <v>2016</v>
      </c>
      <c r="D1791" s="103" t="str">
        <f t="shared" si="26"/>
        <v>San Anselmo 2016</v>
      </c>
      <c r="E1791" s="106">
        <v>33</v>
      </c>
      <c r="F1791" s="101">
        <v>1</v>
      </c>
      <c r="G1791" s="106">
        <v>1</v>
      </c>
      <c r="H1791" s="106">
        <v>0</v>
      </c>
      <c r="I1791" s="90"/>
      <c r="J1791" s="106">
        <v>17</v>
      </c>
      <c r="K1791" s="101">
        <v>0</v>
      </c>
      <c r="L1791" s="106">
        <v>0</v>
      </c>
      <c r="M1791" s="106">
        <v>0</v>
      </c>
      <c r="N1791" s="90"/>
      <c r="O1791" s="106">
        <v>19</v>
      </c>
      <c r="P1791" s="106">
        <v>1</v>
      </c>
      <c r="Q1791" s="90"/>
      <c r="R1791" s="106">
        <v>37</v>
      </c>
      <c r="S1791" s="106">
        <v>4</v>
      </c>
      <c r="T1791" s="90">
        <v>0</v>
      </c>
      <c r="U1791" s="106">
        <v>106</v>
      </c>
      <c r="V1791" s="106">
        <v>6</v>
      </c>
    </row>
    <row r="1792" spans="1:22" x14ac:dyDescent="0.25">
      <c r="A1792" s="104" t="s">
        <v>1318</v>
      </c>
      <c r="B1792" s="20" t="str">
        <f>VLOOKUP(A1792,'Planning Periods'!$E$2:$N$540,10,FALSE)</f>
        <v>01/31/2015 - 01/31/2023</v>
      </c>
      <c r="C1792" s="103">
        <v>2017</v>
      </c>
      <c r="D1792" s="103" t="str">
        <f t="shared" si="26"/>
        <v>San Anselmo 2017</v>
      </c>
      <c r="E1792" s="106">
        <v>33</v>
      </c>
      <c r="F1792" s="101">
        <v>1</v>
      </c>
      <c r="G1792" s="106">
        <v>0</v>
      </c>
      <c r="H1792" s="106">
        <v>1</v>
      </c>
      <c r="I1792" s="90"/>
      <c r="J1792" s="106">
        <v>17</v>
      </c>
      <c r="K1792" s="101">
        <v>2</v>
      </c>
      <c r="L1792" s="106">
        <v>2</v>
      </c>
      <c r="M1792" s="106">
        <v>0</v>
      </c>
      <c r="N1792" s="90"/>
      <c r="O1792" s="106">
        <v>19</v>
      </c>
      <c r="P1792" s="106">
        <v>4</v>
      </c>
      <c r="Q1792" s="90"/>
      <c r="R1792" s="106">
        <v>37</v>
      </c>
      <c r="S1792" s="106">
        <v>5</v>
      </c>
      <c r="T1792" s="90">
        <v>0</v>
      </c>
      <c r="U1792" s="106">
        <v>106</v>
      </c>
      <c r="V1792" s="106">
        <v>12</v>
      </c>
    </row>
    <row r="1793" spans="1:22" x14ac:dyDescent="0.25">
      <c r="A1793" s="104" t="s">
        <v>363</v>
      </c>
      <c r="B1793" s="20" t="str">
        <f>VLOOKUP(A1793,'Planning Periods'!$E$2:$N$540,10,FALSE)</f>
        <v>12/31/2015 - 12/31/2023</v>
      </c>
      <c r="C1793" s="103">
        <v>2014</v>
      </c>
      <c r="D1793" s="103" t="str">
        <f t="shared" si="26"/>
        <v>San Benito County - Unincorporated 2014</v>
      </c>
      <c r="E1793" s="106" t="s">
        <v>1539</v>
      </c>
      <c r="F1793" s="101" t="s">
        <v>1539</v>
      </c>
      <c r="G1793" s="106" t="s">
        <v>1539</v>
      </c>
      <c r="H1793" s="106" t="s">
        <v>1539</v>
      </c>
      <c r="I1793" s="90"/>
      <c r="J1793" s="106" t="s">
        <v>1539</v>
      </c>
      <c r="K1793" s="101" t="s">
        <v>1539</v>
      </c>
      <c r="L1793" s="106" t="s">
        <v>1539</v>
      </c>
      <c r="M1793" s="106" t="s">
        <v>1539</v>
      </c>
      <c r="N1793" s="90"/>
      <c r="O1793" s="106" t="s">
        <v>1539</v>
      </c>
      <c r="P1793" s="106" t="s">
        <v>1539</v>
      </c>
      <c r="Q1793" s="90"/>
      <c r="R1793" s="106" t="s">
        <v>1539</v>
      </c>
      <c r="S1793" s="106" t="s">
        <v>1539</v>
      </c>
      <c r="T1793" s="90" t="s">
        <v>1539</v>
      </c>
      <c r="U1793" s="106" t="s">
        <v>1539</v>
      </c>
      <c r="V1793" s="106" t="s">
        <v>1539</v>
      </c>
    </row>
    <row r="1794" spans="1:22" x14ac:dyDescent="0.25">
      <c r="A1794" s="104" t="s">
        <v>363</v>
      </c>
      <c r="B1794" s="20" t="str">
        <f>VLOOKUP(A1794,'Planning Periods'!$E$2:$N$540,10,FALSE)</f>
        <v>12/31/2015 - 12/31/2023</v>
      </c>
      <c r="C1794" s="103">
        <v>2015</v>
      </c>
      <c r="D1794" s="103" t="str">
        <f t="shared" si="26"/>
        <v>San Benito County - Unincorporated 2015</v>
      </c>
      <c r="E1794" s="103">
        <v>10</v>
      </c>
      <c r="F1794" s="101">
        <v>0</v>
      </c>
      <c r="G1794" s="103">
        <v>0</v>
      </c>
      <c r="H1794" s="103">
        <v>0</v>
      </c>
      <c r="I1794" s="102"/>
      <c r="J1794" s="103">
        <v>6</v>
      </c>
      <c r="K1794" s="101">
        <v>0</v>
      </c>
      <c r="L1794" s="103">
        <v>0</v>
      </c>
      <c r="M1794" s="103">
        <v>0</v>
      </c>
      <c r="N1794" s="102"/>
      <c r="O1794" s="103">
        <v>8</v>
      </c>
      <c r="P1794" s="103">
        <v>2</v>
      </c>
      <c r="Q1794" s="102"/>
      <c r="R1794" s="103">
        <v>17</v>
      </c>
      <c r="S1794" s="103">
        <v>17</v>
      </c>
      <c r="T1794" s="102">
        <v>0</v>
      </c>
      <c r="U1794" s="103">
        <v>41</v>
      </c>
      <c r="V1794" s="103">
        <v>19</v>
      </c>
    </row>
    <row r="1795" spans="1:22" x14ac:dyDescent="0.25">
      <c r="A1795" s="104" t="s">
        <v>363</v>
      </c>
      <c r="B1795" s="20" t="str">
        <f>VLOOKUP(A1795,'Planning Periods'!$E$2:$N$540,10,FALSE)</f>
        <v>12/31/2015 - 12/31/2023</v>
      </c>
      <c r="C1795" s="103">
        <v>2016</v>
      </c>
      <c r="D1795" s="103" t="str">
        <f t="shared" si="26"/>
        <v>San Benito County - Unincorporated 2016</v>
      </c>
      <c r="E1795" s="103">
        <v>10</v>
      </c>
      <c r="F1795" s="101">
        <v>0</v>
      </c>
      <c r="G1795" s="103">
        <v>0</v>
      </c>
      <c r="H1795" s="103">
        <v>0</v>
      </c>
      <c r="I1795" s="102"/>
      <c r="J1795" s="103">
        <v>6</v>
      </c>
      <c r="K1795" s="101">
        <v>0</v>
      </c>
      <c r="L1795" s="103">
        <v>0</v>
      </c>
      <c r="M1795" s="103">
        <v>0</v>
      </c>
      <c r="N1795" s="102"/>
      <c r="O1795" s="103">
        <v>8</v>
      </c>
      <c r="P1795" s="103">
        <v>0</v>
      </c>
      <c r="Q1795" s="102"/>
      <c r="R1795" s="103">
        <v>17</v>
      </c>
      <c r="S1795" s="103">
        <v>61</v>
      </c>
      <c r="T1795" s="102">
        <v>0</v>
      </c>
      <c r="U1795" s="103">
        <v>41</v>
      </c>
      <c r="V1795" s="103">
        <v>61</v>
      </c>
    </row>
    <row r="1796" spans="1:22" x14ac:dyDescent="0.25">
      <c r="A1796" s="104" t="s">
        <v>363</v>
      </c>
      <c r="B1796" s="20" t="str">
        <f>VLOOKUP(A1796,'Planning Periods'!$E$2:$N$540,10,FALSE)</f>
        <v>12/31/2015 - 12/31/2023</v>
      </c>
      <c r="C1796" s="103">
        <v>2017</v>
      </c>
      <c r="D1796" s="103" t="str">
        <f t="shared" si="26"/>
        <v>San Benito County - Unincorporated 2017</v>
      </c>
      <c r="E1796" s="103">
        <v>10</v>
      </c>
      <c r="F1796" s="101">
        <v>0</v>
      </c>
      <c r="G1796" s="103">
        <v>0</v>
      </c>
      <c r="H1796" s="103">
        <v>0</v>
      </c>
      <c r="I1796" s="102"/>
      <c r="J1796" s="103">
        <v>6</v>
      </c>
      <c r="K1796" s="101">
        <v>0</v>
      </c>
      <c r="L1796" s="103">
        <v>0</v>
      </c>
      <c r="M1796" s="103">
        <v>0</v>
      </c>
      <c r="N1796" s="102"/>
      <c r="O1796" s="103">
        <v>8</v>
      </c>
      <c r="P1796" s="103">
        <v>0</v>
      </c>
      <c r="Q1796" s="102"/>
      <c r="R1796" s="103">
        <v>17</v>
      </c>
      <c r="S1796" s="103">
        <v>96</v>
      </c>
      <c r="T1796" s="102">
        <v>0</v>
      </c>
      <c r="U1796" s="103">
        <v>41</v>
      </c>
      <c r="V1796" s="103">
        <v>96</v>
      </c>
    </row>
    <row r="1797" spans="1:22" x14ac:dyDescent="0.25">
      <c r="A1797" s="104" t="s">
        <v>901</v>
      </c>
      <c r="B1797" s="20"/>
      <c r="C1797" s="103">
        <v>2013</v>
      </c>
      <c r="D1797" s="103" t="str">
        <f t="shared" si="26"/>
        <v>San Bernardino 2013</v>
      </c>
      <c r="E1797" s="103" t="s">
        <v>1539</v>
      </c>
      <c r="F1797" s="101" t="s">
        <v>1539</v>
      </c>
      <c r="G1797" s="103" t="s">
        <v>1539</v>
      </c>
      <c r="H1797" s="103" t="s">
        <v>1539</v>
      </c>
      <c r="I1797" s="102"/>
      <c r="J1797" s="103" t="s">
        <v>1539</v>
      </c>
      <c r="K1797" s="101" t="s">
        <v>1539</v>
      </c>
      <c r="L1797" s="103" t="s">
        <v>1539</v>
      </c>
      <c r="M1797" s="103" t="s">
        <v>1539</v>
      </c>
      <c r="N1797" s="102"/>
      <c r="O1797" s="103" t="s">
        <v>1539</v>
      </c>
      <c r="P1797" s="103" t="s">
        <v>1539</v>
      </c>
      <c r="Q1797" s="102"/>
      <c r="R1797" s="103" t="s">
        <v>1539</v>
      </c>
      <c r="S1797" s="103" t="s">
        <v>1539</v>
      </c>
      <c r="T1797" s="102" t="s">
        <v>1539</v>
      </c>
      <c r="U1797" s="103" t="s">
        <v>1539</v>
      </c>
      <c r="V1797" s="103" t="s">
        <v>1539</v>
      </c>
    </row>
    <row r="1798" spans="1:22" x14ac:dyDescent="0.25">
      <c r="A1798" s="104" t="s">
        <v>901</v>
      </c>
      <c r="B1798" s="20" t="str">
        <f>VLOOKUP(A1798,'Planning Periods'!$E$2:$N$540,10,FALSE)</f>
        <v>10/15/2013 - 10/15/2021</v>
      </c>
      <c r="C1798" s="103">
        <v>2014</v>
      </c>
      <c r="D1798" s="103" t="str">
        <f t="shared" si="26"/>
        <v>San Bernardino 2014</v>
      </c>
      <c r="E1798" s="103">
        <v>980</v>
      </c>
      <c r="F1798" s="101">
        <v>57</v>
      </c>
      <c r="G1798" s="103">
        <v>57</v>
      </c>
      <c r="H1798" s="103">
        <v>0</v>
      </c>
      <c r="I1798" s="102"/>
      <c r="J1798" s="103">
        <v>696</v>
      </c>
      <c r="K1798" s="101">
        <v>18</v>
      </c>
      <c r="L1798" s="103">
        <v>18</v>
      </c>
      <c r="M1798" s="103">
        <v>0</v>
      </c>
      <c r="N1798" s="102"/>
      <c r="O1798" s="103">
        <v>808</v>
      </c>
      <c r="P1798" s="103">
        <v>0</v>
      </c>
      <c r="Q1798" s="102"/>
      <c r="R1798" s="103">
        <v>1900</v>
      </c>
      <c r="S1798" s="103">
        <v>90</v>
      </c>
      <c r="T1798" s="102">
        <v>0</v>
      </c>
      <c r="U1798" s="103">
        <v>4384</v>
      </c>
      <c r="V1798" s="103">
        <v>165</v>
      </c>
    </row>
    <row r="1799" spans="1:22" x14ac:dyDescent="0.25">
      <c r="A1799" s="104" t="s">
        <v>901</v>
      </c>
      <c r="B1799" s="20" t="str">
        <f>VLOOKUP(A1799,'Planning Periods'!$E$2:$N$540,10,FALSE)</f>
        <v>10/15/2013 - 10/15/2021</v>
      </c>
      <c r="C1799" s="103">
        <v>2015</v>
      </c>
      <c r="D1799" s="103" t="str">
        <f t="shared" si="26"/>
        <v>San Bernardino 2015</v>
      </c>
      <c r="E1799" s="103" t="s">
        <v>1539</v>
      </c>
      <c r="F1799" s="101" t="s">
        <v>1539</v>
      </c>
      <c r="G1799" s="103" t="s">
        <v>1539</v>
      </c>
      <c r="H1799" s="103" t="s">
        <v>1539</v>
      </c>
      <c r="I1799" s="102"/>
      <c r="J1799" s="103" t="s">
        <v>1539</v>
      </c>
      <c r="K1799" s="101" t="s">
        <v>1539</v>
      </c>
      <c r="L1799" s="103" t="s">
        <v>1539</v>
      </c>
      <c r="M1799" s="103" t="s">
        <v>1539</v>
      </c>
      <c r="N1799" s="102"/>
      <c r="O1799" s="103" t="s">
        <v>1539</v>
      </c>
      <c r="P1799" s="103" t="s">
        <v>1539</v>
      </c>
      <c r="Q1799" s="102"/>
      <c r="R1799" s="103" t="s">
        <v>1539</v>
      </c>
      <c r="S1799" s="103" t="s">
        <v>1539</v>
      </c>
      <c r="T1799" s="102" t="s">
        <v>1539</v>
      </c>
      <c r="U1799" s="103" t="s">
        <v>1539</v>
      </c>
      <c r="V1799" s="103" t="s">
        <v>1539</v>
      </c>
    </row>
    <row r="1800" spans="1:22" x14ac:dyDescent="0.25">
      <c r="A1800" s="104" t="s">
        <v>901</v>
      </c>
      <c r="B1800" s="20" t="str">
        <f>VLOOKUP(A1800,'Planning Periods'!$E$2:$N$540,10,FALSE)</f>
        <v>10/15/2013 - 10/15/2021</v>
      </c>
      <c r="C1800" s="103">
        <v>2016</v>
      </c>
      <c r="D1800" s="103" t="str">
        <f t="shared" si="26"/>
        <v>San Bernardino 2016</v>
      </c>
      <c r="E1800" s="103" t="s">
        <v>1539</v>
      </c>
      <c r="F1800" s="101" t="s">
        <v>1539</v>
      </c>
      <c r="G1800" s="103" t="s">
        <v>1539</v>
      </c>
      <c r="H1800" s="103" t="s">
        <v>1539</v>
      </c>
      <c r="I1800" s="102"/>
      <c r="J1800" s="103" t="s">
        <v>1539</v>
      </c>
      <c r="K1800" s="101" t="s">
        <v>1539</v>
      </c>
      <c r="L1800" s="103" t="s">
        <v>1539</v>
      </c>
      <c r="M1800" s="103" t="s">
        <v>1539</v>
      </c>
      <c r="N1800" s="102"/>
      <c r="O1800" s="103" t="s">
        <v>1539</v>
      </c>
      <c r="P1800" s="103" t="s">
        <v>1539</v>
      </c>
      <c r="Q1800" s="102"/>
      <c r="R1800" s="103" t="s">
        <v>1539</v>
      </c>
      <c r="S1800" s="103" t="s">
        <v>1539</v>
      </c>
      <c r="T1800" s="102" t="s">
        <v>1539</v>
      </c>
      <c r="U1800" s="103" t="s">
        <v>1539</v>
      </c>
      <c r="V1800" s="103" t="s">
        <v>1539</v>
      </c>
    </row>
    <row r="1801" spans="1:22" x14ac:dyDescent="0.25">
      <c r="A1801" s="104" t="s">
        <v>901</v>
      </c>
      <c r="B1801" s="20" t="str">
        <f>VLOOKUP(A1801,'Planning Periods'!$E$2:$N$540,10,FALSE)</f>
        <v>10/15/2013 - 10/15/2021</v>
      </c>
      <c r="C1801" s="103">
        <v>2017</v>
      </c>
      <c r="D1801" s="103" t="str">
        <f t="shared" si="26"/>
        <v>San Bernardino 2017</v>
      </c>
      <c r="E1801" s="103">
        <v>980</v>
      </c>
      <c r="F1801" s="101">
        <v>0</v>
      </c>
      <c r="G1801" s="103">
        <v>0</v>
      </c>
      <c r="H1801" s="103">
        <v>0</v>
      </c>
      <c r="I1801" s="102"/>
      <c r="J1801" s="103">
        <v>696</v>
      </c>
      <c r="K1801" s="101">
        <v>0</v>
      </c>
      <c r="L1801" s="103">
        <v>0</v>
      </c>
      <c r="M1801" s="103">
        <v>0</v>
      </c>
      <c r="N1801" s="102"/>
      <c r="O1801" s="103">
        <v>808</v>
      </c>
      <c r="P1801" s="103">
        <v>12</v>
      </c>
      <c r="Q1801" s="102"/>
      <c r="R1801" s="103">
        <v>1900</v>
      </c>
      <c r="S1801" s="103">
        <v>0</v>
      </c>
      <c r="T1801" s="102">
        <v>0</v>
      </c>
      <c r="U1801" s="103">
        <v>4384</v>
      </c>
      <c r="V1801" s="103">
        <v>12</v>
      </c>
    </row>
    <row r="1802" spans="1:22" x14ac:dyDescent="0.25">
      <c r="A1802" s="104" t="s">
        <v>341</v>
      </c>
      <c r="B1802" s="20"/>
      <c r="C1802" s="103">
        <v>2013</v>
      </c>
      <c r="D1802" s="103" t="str">
        <f t="shared" si="26"/>
        <v>San Bernardino County - Unincorporated 2013</v>
      </c>
      <c r="E1802" s="103" t="s">
        <v>1539</v>
      </c>
      <c r="F1802" s="101" t="s">
        <v>1539</v>
      </c>
      <c r="G1802" s="103" t="s">
        <v>1539</v>
      </c>
      <c r="H1802" s="103" t="s">
        <v>1539</v>
      </c>
      <c r="I1802" s="102"/>
      <c r="J1802" s="103" t="s">
        <v>1539</v>
      </c>
      <c r="K1802" s="101" t="s">
        <v>1539</v>
      </c>
      <c r="L1802" s="103" t="s">
        <v>1539</v>
      </c>
      <c r="M1802" s="103" t="s">
        <v>1539</v>
      </c>
      <c r="N1802" s="102"/>
      <c r="O1802" s="103" t="s">
        <v>1539</v>
      </c>
      <c r="P1802" s="103" t="s">
        <v>1539</v>
      </c>
      <c r="Q1802" s="102"/>
      <c r="R1802" s="103" t="s">
        <v>1539</v>
      </c>
      <c r="S1802" s="103" t="s">
        <v>1539</v>
      </c>
      <c r="T1802" s="102" t="s">
        <v>1539</v>
      </c>
      <c r="U1802" s="103" t="s">
        <v>1539</v>
      </c>
      <c r="V1802" s="103" t="s">
        <v>1539</v>
      </c>
    </row>
    <row r="1803" spans="1:22" x14ac:dyDescent="0.25">
      <c r="A1803" s="104" t="s">
        <v>341</v>
      </c>
      <c r="B1803" s="20" t="str">
        <f>VLOOKUP(A1803,'Planning Periods'!$E$2:$N$540,10,FALSE)</f>
        <v>10/15/2013 - 10/15/2021</v>
      </c>
      <c r="C1803" s="103">
        <v>2014</v>
      </c>
      <c r="D1803" s="103" t="str">
        <f t="shared" si="26"/>
        <v>San Bernardino County - Unincorporated 2014</v>
      </c>
      <c r="E1803" s="103">
        <v>9</v>
      </c>
      <c r="F1803" s="101">
        <v>16</v>
      </c>
      <c r="G1803" s="103">
        <v>0</v>
      </c>
      <c r="H1803" s="103">
        <v>16</v>
      </c>
      <c r="I1803" s="102"/>
      <c r="J1803" s="103">
        <v>6</v>
      </c>
      <c r="K1803" s="101">
        <v>31</v>
      </c>
      <c r="L1803" s="103">
        <v>0</v>
      </c>
      <c r="M1803" s="103">
        <v>31</v>
      </c>
      <c r="N1803" s="102"/>
      <c r="O1803" s="103">
        <v>7</v>
      </c>
      <c r="P1803" s="103">
        <v>185</v>
      </c>
      <c r="Q1803" s="102"/>
      <c r="R1803" s="103">
        <v>17</v>
      </c>
      <c r="S1803" s="103">
        <v>160</v>
      </c>
      <c r="T1803" s="102">
        <v>31</v>
      </c>
      <c r="U1803" s="103">
        <v>39</v>
      </c>
      <c r="V1803" s="103">
        <v>392</v>
      </c>
    </row>
    <row r="1804" spans="1:22" x14ac:dyDescent="0.25">
      <c r="A1804" s="104" t="s">
        <v>341</v>
      </c>
      <c r="B1804" s="20" t="str">
        <f>VLOOKUP(A1804,'Planning Periods'!$E$2:$N$540,10,FALSE)</f>
        <v>10/15/2013 - 10/15/2021</v>
      </c>
      <c r="C1804" s="103">
        <v>2015</v>
      </c>
      <c r="D1804" s="103" t="str">
        <f t="shared" si="26"/>
        <v>San Bernardino County - Unincorporated 2015</v>
      </c>
      <c r="E1804" s="103">
        <v>9</v>
      </c>
      <c r="F1804" s="101">
        <v>16</v>
      </c>
      <c r="G1804" s="103">
        <v>0</v>
      </c>
      <c r="H1804" s="103">
        <v>16</v>
      </c>
      <c r="I1804" s="102"/>
      <c r="J1804" s="103">
        <v>6</v>
      </c>
      <c r="K1804" s="101">
        <v>236</v>
      </c>
      <c r="L1804" s="103">
        <v>0</v>
      </c>
      <c r="M1804" s="103">
        <v>236</v>
      </c>
      <c r="N1804" s="102"/>
      <c r="O1804" s="103">
        <v>7</v>
      </c>
      <c r="P1804" s="103">
        <v>86</v>
      </c>
      <c r="Q1804" s="102"/>
      <c r="R1804" s="103">
        <v>17</v>
      </c>
      <c r="S1804" s="103">
        <v>126</v>
      </c>
      <c r="T1804" s="102">
        <v>236</v>
      </c>
      <c r="U1804" s="103">
        <v>39</v>
      </c>
      <c r="V1804" s="103">
        <v>464</v>
      </c>
    </row>
    <row r="1805" spans="1:22" x14ac:dyDescent="0.25">
      <c r="A1805" s="104" t="s">
        <v>341</v>
      </c>
      <c r="B1805" s="20" t="str">
        <f>VLOOKUP(A1805,'Planning Periods'!$E$2:$N$540,10,FALSE)</f>
        <v>10/15/2013 - 10/15/2021</v>
      </c>
      <c r="C1805" s="103">
        <v>2016</v>
      </c>
      <c r="D1805" s="103" t="str">
        <f t="shared" si="26"/>
        <v>San Bernardino County - Unincorporated 2016</v>
      </c>
      <c r="E1805" s="103">
        <v>9</v>
      </c>
      <c r="F1805" s="101">
        <v>33</v>
      </c>
      <c r="G1805" s="103">
        <v>0</v>
      </c>
      <c r="H1805" s="103">
        <v>33</v>
      </c>
      <c r="I1805" s="102"/>
      <c r="J1805" s="103">
        <v>6</v>
      </c>
      <c r="K1805" s="101">
        <v>142</v>
      </c>
      <c r="L1805" s="103">
        <v>0</v>
      </c>
      <c r="M1805" s="103">
        <v>142</v>
      </c>
      <c r="N1805" s="102"/>
      <c r="O1805" s="103">
        <v>7</v>
      </c>
      <c r="P1805" s="103">
        <v>123</v>
      </c>
      <c r="Q1805" s="102"/>
      <c r="R1805" s="103">
        <v>17</v>
      </c>
      <c r="S1805" s="103">
        <v>200</v>
      </c>
      <c r="T1805" s="102">
        <v>142</v>
      </c>
      <c r="U1805" s="103">
        <v>39</v>
      </c>
      <c r="V1805" s="103">
        <v>498</v>
      </c>
    </row>
    <row r="1806" spans="1:22" x14ac:dyDescent="0.25">
      <c r="A1806" s="104" t="s">
        <v>341</v>
      </c>
      <c r="B1806" s="20" t="str">
        <f>VLOOKUP(A1806,'Planning Periods'!$E$2:$N$540,10,FALSE)</f>
        <v>10/15/2013 - 10/15/2021</v>
      </c>
      <c r="C1806" s="103">
        <v>2017</v>
      </c>
      <c r="D1806" s="103" t="str">
        <f t="shared" si="26"/>
        <v>San Bernardino County - Unincorporated 2017</v>
      </c>
      <c r="E1806" s="103">
        <v>9</v>
      </c>
      <c r="F1806" s="101">
        <v>51</v>
      </c>
      <c r="G1806" s="103">
        <v>51</v>
      </c>
      <c r="H1806" s="103">
        <v>0</v>
      </c>
      <c r="I1806" s="102"/>
      <c r="J1806" s="103">
        <v>6</v>
      </c>
      <c r="K1806" s="101">
        <v>23</v>
      </c>
      <c r="L1806" s="103">
        <v>23</v>
      </c>
      <c r="M1806" s="103">
        <v>0</v>
      </c>
      <c r="N1806" s="102"/>
      <c r="O1806" s="103">
        <v>7</v>
      </c>
      <c r="P1806" s="103">
        <v>9</v>
      </c>
      <c r="Q1806" s="102"/>
      <c r="R1806" s="103">
        <v>17</v>
      </c>
      <c r="S1806" s="103">
        <v>1</v>
      </c>
      <c r="T1806" s="102">
        <v>0</v>
      </c>
      <c r="U1806" s="103">
        <v>39</v>
      </c>
      <c r="V1806" s="103">
        <v>84</v>
      </c>
    </row>
    <row r="1807" spans="1:22" x14ac:dyDescent="0.25">
      <c r="A1807" s="104" t="s">
        <v>854</v>
      </c>
      <c r="B1807" s="20" t="str">
        <f>VLOOKUP(A1807,'Planning Periods'!$E$2:$N$540,10,FALSE)</f>
        <v>01/31/2015 - 01/31/2023</v>
      </c>
      <c r="C1807" s="103">
        <v>2014</v>
      </c>
      <c r="D1807" s="103" t="str">
        <f t="shared" si="26"/>
        <v>San Bruno 2014</v>
      </c>
      <c r="E1807" s="103">
        <v>358</v>
      </c>
      <c r="F1807" s="101">
        <v>0</v>
      </c>
      <c r="G1807" s="103">
        <v>0</v>
      </c>
      <c r="H1807" s="103">
        <v>0</v>
      </c>
      <c r="I1807" s="102"/>
      <c r="J1807" s="103">
        <v>161</v>
      </c>
      <c r="K1807" s="101">
        <v>0</v>
      </c>
      <c r="L1807" s="103">
        <v>0</v>
      </c>
      <c r="M1807" s="103">
        <v>0</v>
      </c>
      <c r="N1807" s="102"/>
      <c r="O1807" s="103">
        <v>205</v>
      </c>
      <c r="P1807" s="103">
        <v>0</v>
      </c>
      <c r="Q1807" s="102"/>
      <c r="R1807" s="103">
        <v>431</v>
      </c>
      <c r="S1807" s="103">
        <v>1</v>
      </c>
      <c r="T1807" s="102">
        <v>0</v>
      </c>
      <c r="U1807" s="103">
        <v>1155</v>
      </c>
      <c r="V1807" s="103">
        <v>1</v>
      </c>
    </row>
    <row r="1808" spans="1:22" x14ac:dyDescent="0.25">
      <c r="A1808" s="104" t="s">
        <v>854</v>
      </c>
      <c r="B1808" s="20" t="str">
        <f>VLOOKUP(A1808,'Planning Periods'!$E$2:$N$540,10,FALSE)</f>
        <v>01/31/2015 - 01/31/2023</v>
      </c>
      <c r="C1808" s="103">
        <v>2015</v>
      </c>
      <c r="D1808" s="103" t="str">
        <f t="shared" si="26"/>
        <v>San Bruno 2015</v>
      </c>
      <c r="E1808" s="103">
        <v>358</v>
      </c>
      <c r="F1808" s="101">
        <v>0</v>
      </c>
      <c r="G1808" s="103">
        <v>0</v>
      </c>
      <c r="H1808" s="103">
        <v>0</v>
      </c>
      <c r="I1808" s="102"/>
      <c r="J1808" s="103">
        <v>161</v>
      </c>
      <c r="K1808" s="101">
        <v>0</v>
      </c>
      <c r="L1808" s="103">
        <v>0</v>
      </c>
      <c r="M1808" s="103">
        <v>0</v>
      </c>
      <c r="N1808" s="102"/>
      <c r="O1808" s="103">
        <v>205</v>
      </c>
      <c r="P1808" s="103">
        <v>1</v>
      </c>
      <c r="Q1808" s="102"/>
      <c r="R1808" s="103">
        <v>431</v>
      </c>
      <c r="S1808" s="103">
        <v>9</v>
      </c>
      <c r="T1808" s="102">
        <v>0</v>
      </c>
      <c r="U1808" s="103">
        <v>1155</v>
      </c>
      <c r="V1808" s="103">
        <v>10</v>
      </c>
    </row>
    <row r="1809" spans="1:22" x14ac:dyDescent="0.25">
      <c r="A1809" s="104" t="s">
        <v>854</v>
      </c>
      <c r="B1809" s="20" t="str">
        <f>VLOOKUP(A1809,'Planning Periods'!$E$2:$N$540,10,FALSE)</f>
        <v>01/31/2015 - 01/31/2023</v>
      </c>
      <c r="C1809" s="103">
        <v>2016</v>
      </c>
      <c r="D1809" s="103" t="str">
        <f t="shared" si="26"/>
        <v>San Bruno 2016</v>
      </c>
      <c r="E1809" s="103">
        <v>358</v>
      </c>
      <c r="F1809" s="101">
        <v>0</v>
      </c>
      <c r="G1809" s="103">
        <v>0</v>
      </c>
      <c r="H1809" s="103">
        <v>0</v>
      </c>
      <c r="I1809" s="102"/>
      <c r="J1809" s="103">
        <v>161</v>
      </c>
      <c r="K1809" s="101">
        <v>4</v>
      </c>
      <c r="L1809" s="103">
        <v>4</v>
      </c>
      <c r="M1809" s="103">
        <v>0</v>
      </c>
      <c r="N1809" s="102"/>
      <c r="O1809" s="103">
        <v>205</v>
      </c>
      <c r="P1809" s="103">
        <v>41</v>
      </c>
      <c r="Q1809" s="102"/>
      <c r="R1809" s="103">
        <v>431</v>
      </c>
      <c r="S1809" s="103">
        <v>42</v>
      </c>
      <c r="T1809" s="102">
        <v>0</v>
      </c>
      <c r="U1809" s="103">
        <v>1155</v>
      </c>
      <c r="V1809" s="103">
        <v>87</v>
      </c>
    </row>
    <row r="1810" spans="1:22" x14ac:dyDescent="0.25">
      <c r="A1810" s="104" t="s">
        <v>854</v>
      </c>
      <c r="B1810" s="20" t="str">
        <f>VLOOKUP(A1810,'Planning Periods'!$E$2:$N$540,10,FALSE)</f>
        <v>01/31/2015 - 01/31/2023</v>
      </c>
      <c r="C1810" s="103">
        <v>2017</v>
      </c>
      <c r="D1810" s="103" t="str">
        <f t="shared" si="26"/>
        <v>San Bruno 2017</v>
      </c>
      <c r="E1810" s="103">
        <v>358</v>
      </c>
      <c r="F1810" s="101">
        <v>0</v>
      </c>
      <c r="G1810" s="103">
        <v>0</v>
      </c>
      <c r="H1810" s="103">
        <v>0</v>
      </c>
      <c r="I1810" s="102"/>
      <c r="J1810" s="103">
        <v>161</v>
      </c>
      <c r="K1810" s="101">
        <v>14</v>
      </c>
      <c r="L1810" s="103">
        <v>14</v>
      </c>
      <c r="M1810" s="103">
        <v>0</v>
      </c>
      <c r="N1810" s="102"/>
      <c r="O1810" s="103">
        <v>205</v>
      </c>
      <c r="P1810" s="103">
        <v>0</v>
      </c>
      <c r="Q1810" s="102"/>
      <c r="R1810" s="103">
        <v>431</v>
      </c>
      <c r="S1810" s="103">
        <v>1</v>
      </c>
      <c r="T1810" s="102">
        <v>0</v>
      </c>
      <c r="U1810" s="103">
        <v>1155</v>
      </c>
      <c r="V1810" s="103">
        <v>15</v>
      </c>
    </row>
    <row r="1811" spans="1:22" x14ac:dyDescent="0.25">
      <c r="A1811" s="104" t="s">
        <v>761</v>
      </c>
      <c r="B1811" s="20"/>
      <c r="C1811" s="103">
        <v>2013</v>
      </c>
      <c r="D1811" s="103" t="str">
        <f t="shared" si="26"/>
        <v>San Buenaventura 2013</v>
      </c>
      <c r="E1811" s="103" t="s">
        <v>1539</v>
      </c>
      <c r="F1811" s="101" t="s">
        <v>1539</v>
      </c>
      <c r="G1811" s="103" t="s">
        <v>1539</v>
      </c>
      <c r="H1811" s="103" t="s">
        <v>1539</v>
      </c>
      <c r="I1811" s="102"/>
      <c r="J1811" s="103" t="s">
        <v>1539</v>
      </c>
      <c r="K1811" s="101" t="s">
        <v>1539</v>
      </c>
      <c r="L1811" s="103" t="s">
        <v>1539</v>
      </c>
      <c r="M1811" s="103" t="s">
        <v>1539</v>
      </c>
      <c r="N1811" s="102"/>
      <c r="O1811" s="103" t="s">
        <v>1539</v>
      </c>
      <c r="P1811" s="103" t="s">
        <v>1539</v>
      </c>
      <c r="Q1811" s="102"/>
      <c r="R1811" s="103" t="s">
        <v>1539</v>
      </c>
      <c r="S1811" s="103" t="s">
        <v>1539</v>
      </c>
      <c r="T1811" s="102" t="s">
        <v>1539</v>
      </c>
      <c r="U1811" s="103" t="s">
        <v>1539</v>
      </c>
      <c r="V1811" s="103" t="s">
        <v>1539</v>
      </c>
    </row>
    <row r="1812" spans="1:22" x14ac:dyDescent="0.25">
      <c r="A1812" s="104" t="s">
        <v>761</v>
      </c>
      <c r="B1812" s="20" t="str">
        <f>VLOOKUP(A1812,'Planning Periods'!$E$2:$N$540,10,FALSE)</f>
        <v>10/15/2013 - 10/15/2021</v>
      </c>
      <c r="C1812" s="103">
        <v>2014</v>
      </c>
      <c r="D1812" s="103" t="str">
        <f t="shared" si="26"/>
        <v>San Buenaventura 2014</v>
      </c>
      <c r="E1812" s="103">
        <v>861</v>
      </c>
      <c r="F1812" s="101">
        <v>28</v>
      </c>
      <c r="G1812" s="103">
        <v>28</v>
      </c>
      <c r="H1812" s="103">
        <v>0</v>
      </c>
      <c r="I1812" s="102"/>
      <c r="J1812" s="103">
        <v>591</v>
      </c>
      <c r="K1812" s="101">
        <v>0</v>
      </c>
      <c r="L1812" s="103">
        <v>0</v>
      </c>
      <c r="M1812" s="103">
        <v>0</v>
      </c>
      <c r="N1812" s="102"/>
      <c r="O1812" s="103">
        <v>673</v>
      </c>
      <c r="P1812" s="103">
        <v>2</v>
      </c>
      <c r="Q1812" s="102"/>
      <c r="R1812" s="103">
        <v>1529</v>
      </c>
      <c r="S1812" s="103">
        <v>89</v>
      </c>
      <c r="T1812" s="102">
        <v>0</v>
      </c>
      <c r="U1812" s="103">
        <v>3654</v>
      </c>
      <c r="V1812" s="103">
        <v>119</v>
      </c>
    </row>
    <row r="1813" spans="1:22" x14ac:dyDescent="0.25">
      <c r="A1813" s="104" t="s">
        <v>761</v>
      </c>
      <c r="B1813" s="20" t="str">
        <f>VLOOKUP(A1813,'Planning Periods'!$E$2:$N$540,10,FALSE)</f>
        <v>10/15/2013 - 10/15/2021</v>
      </c>
      <c r="C1813" s="103">
        <v>2015</v>
      </c>
      <c r="D1813" s="103" t="str">
        <f t="shared" si="26"/>
        <v>San Buenaventura 2015</v>
      </c>
      <c r="E1813" s="103">
        <v>861</v>
      </c>
      <c r="F1813" s="101">
        <v>49</v>
      </c>
      <c r="G1813" s="103">
        <v>49</v>
      </c>
      <c r="H1813" s="103">
        <v>0</v>
      </c>
      <c r="I1813" s="102"/>
      <c r="J1813" s="103">
        <v>591</v>
      </c>
      <c r="K1813" s="101">
        <v>0</v>
      </c>
      <c r="L1813" s="103">
        <v>0</v>
      </c>
      <c r="M1813" s="103">
        <v>0</v>
      </c>
      <c r="N1813" s="102"/>
      <c r="O1813" s="103">
        <v>673</v>
      </c>
      <c r="P1813" s="103">
        <v>41</v>
      </c>
      <c r="Q1813" s="102"/>
      <c r="R1813" s="103">
        <v>1529</v>
      </c>
      <c r="S1813" s="103">
        <v>55</v>
      </c>
      <c r="T1813" s="102">
        <v>0</v>
      </c>
      <c r="U1813" s="103">
        <v>3654</v>
      </c>
      <c r="V1813" s="103">
        <v>145</v>
      </c>
    </row>
    <row r="1814" spans="1:22" x14ac:dyDescent="0.25">
      <c r="A1814" s="104" t="s">
        <v>761</v>
      </c>
      <c r="B1814" s="20" t="str">
        <f>VLOOKUP(A1814,'Planning Periods'!$E$2:$N$540,10,FALSE)</f>
        <v>10/15/2013 - 10/15/2021</v>
      </c>
      <c r="C1814" s="103">
        <v>2016</v>
      </c>
      <c r="D1814" s="103" t="str">
        <f t="shared" si="26"/>
        <v>San Buenaventura 2016</v>
      </c>
      <c r="E1814" s="103">
        <v>861</v>
      </c>
      <c r="F1814" s="101">
        <v>0</v>
      </c>
      <c r="G1814" s="103">
        <v>0</v>
      </c>
      <c r="H1814" s="103">
        <v>0</v>
      </c>
      <c r="I1814" s="102"/>
      <c r="J1814" s="103">
        <v>591</v>
      </c>
      <c r="K1814" s="101">
        <v>12</v>
      </c>
      <c r="L1814" s="103">
        <v>12</v>
      </c>
      <c r="M1814" s="103">
        <v>0</v>
      </c>
      <c r="N1814" s="102"/>
      <c r="O1814" s="103">
        <v>673</v>
      </c>
      <c r="P1814" s="103">
        <v>0</v>
      </c>
      <c r="Q1814" s="102"/>
      <c r="R1814" s="103">
        <v>1529</v>
      </c>
      <c r="S1814" s="103">
        <v>223</v>
      </c>
      <c r="T1814" s="102">
        <v>0</v>
      </c>
      <c r="U1814" s="103">
        <v>3654</v>
      </c>
      <c r="V1814" s="103">
        <v>235</v>
      </c>
    </row>
    <row r="1815" spans="1:22" x14ac:dyDescent="0.25">
      <c r="A1815" s="104" t="s">
        <v>761</v>
      </c>
      <c r="B1815" s="20" t="str">
        <f>VLOOKUP(A1815,'Planning Periods'!$E$2:$N$540,10,FALSE)</f>
        <v>10/15/2013 - 10/15/2021</v>
      </c>
      <c r="C1815" s="103">
        <v>2017</v>
      </c>
      <c r="D1815" s="103" t="str">
        <f t="shared" si="26"/>
        <v>San Buenaventura 2017</v>
      </c>
      <c r="E1815" s="103">
        <v>861</v>
      </c>
      <c r="F1815" s="101">
        <v>36</v>
      </c>
      <c r="G1815" s="103">
        <v>36</v>
      </c>
      <c r="H1815" s="103">
        <v>0</v>
      </c>
      <c r="I1815" s="102"/>
      <c r="J1815" s="103">
        <v>591</v>
      </c>
      <c r="K1815" s="101">
        <v>34</v>
      </c>
      <c r="L1815" s="103">
        <v>34</v>
      </c>
      <c r="M1815" s="103">
        <v>0</v>
      </c>
      <c r="N1815" s="102"/>
      <c r="O1815" s="103">
        <v>673</v>
      </c>
      <c r="P1815" s="103">
        <v>19</v>
      </c>
      <c r="Q1815" s="102"/>
      <c r="R1815" s="103">
        <v>1529</v>
      </c>
      <c r="S1815" s="103">
        <v>646</v>
      </c>
      <c r="T1815" s="102">
        <v>0</v>
      </c>
      <c r="U1815" s="103">
        <v>3654</v>
      </c>
      <c r="V1815" s="103">
        <v>735</v>
      </c>
    </row>
    <row r="1816" spans="1:22" x14ac:dyDescent="0.25">
      <c r="A1816" s="104" t="s">
        <v>853</v>
      </c>
      <c r="B1816" s="20" t="str">
        <f>VLOOKUP(A1816,'Planning Periods'!$E$2:$N$540,10,FALSE)</f>
        <v>01/31/2015 - 01/31/2023</v>
      </c>
      <c r="C1816" s="103">
        <v>2014</v>
      </c>
      <c r="D1816" s="103" t="str">
        <f t="shared" si="26"/>
        <v>San Carlos 2014</v>
      </c>
      <c r="E1816" s="103" t="s">
        <v>1539</v>
      </c>
      <c r="F1816" s="101" t="s">
        <v>1539</v>
      </c>
      <c r="G1816" s="103" t="s">
        <v>1539</v>
      </c>
      <c r="H1816" s="103" t="s">
        <v>1539</v>
      </c>
      <c r="I1816" s="102"/>
      <c r="J1816" s="103" t="s">
        <v>1539</v>
      </c>
      <c r="K1816" s="101" t="s">
        <v>1539</v>
      </c>
      <c r="L1816" s="103" t="s">
        <v>1539</v>
      </c>
      <c r="M1816" s="103" t="s">
        <v>1539</v>
      </c>
      <c r="N1816" s="102"/>
      <c r="O1816" s="103" t="s">
        <v>1539</v>
      </c>
      <c r="P1816" s="103" t="s">
        <v>1539</v>
      </c>
      <c r="Q1816" s="102"/>
      <c r="R1816" s="103" t="s">
        <v>1539</v>
      </c>
      <c r="S1816" s="103" t="s">
        <v>1539</v>
      </c>
      <c r="T1816" s="102" t="s">
        <v>1539</v>
      </c>
      <c r="U1816" s="103" t="s">
        <v>1539</v>
      </c>
      <c r="V1816" s="103" t="s">
        <v>1539</v>
      </c>
    </row>
    <row r="1817" spans="1:22" x14ac:dyDescent="0.25">
      <c r="A1817" s="104" t="s">
        <v>853</v>
      </c>
      <c r="B1817" s="20" t="str">
        <f>VLOOKUP(A1817,'Planning Periods'!$E$2:$N$540,10,FALSE)</f>
        <v>01/31/2015 - 01/31/2023</v>
      </c>
      <c r="C1817" s="103">
        <v>2015</v>
      </c>
      <c r="D1817" s="103" t="str">
        <f t="shared" si="26"/>
        <v>San Carlos 2015</v>
      </c>
      <c r="E1817" s="103" t="s">
        <v>1539</v>
      </c>
      <c r="F1817" s="101" t="s">
        <v>1539</v>
      </c>
      <c r="G1817" s="103" t="s">
        <v>1539</v>
      </c>
      <c r="H1817" s="103" t="s">
        <v>1539</v>
      </c>
      <c r="I1817" s="102"/>
      <c r="J1817" s="103" t="s">
        <v>1539</v>
      </c>
      <c r="K1817" s="101" t="s">
        <v>1539</v>
      </c>
      <c r="L1817" s="103" t="s">
        <v>1539</v>
      </c>
      <c r="M1817" s="103" t="s">
        <v>1539</v>
      </c>
      <c r="N1817" s="102"/>
      <c r="O1817" s="103" t="s">
        <v>1539</v>
      </c>
      <c r="P1817" s="103" t="s">
        <v>1539</v>
      </c>
      <c r="Q1817" s="102"/>
      <c r="R1817" s="103" t="s">
        <v>1539</v>
      </c>
      <c r="S1817" s="103" t="s">
        <v>1539</v>
      </c>
      <c r="T1817" s="102" t="s">
        <v>1539</v>
      </c>
      <c r="U1817" s="103" t="s">
        <v>1539</v>
      </c>
      <c r="V1817" s="103" t="s">
        <v>1539</v>
      </c>
    </row>
    <row r="1818" spans="1:22" x14ac:dyDescent="0.25">
      <c r="A1818" s="104" t="s">
        <v>853</v>
      </c>
      <c r="B1818" s="20" t="str">
        <f>VLOOKUP(A1818,'Planning Periods'!$E$2:$N$540,10,FALSE)</f>
        <v>01/31/2015 - 01/31/2023</v>
      </c>
      <c r="C1818" s="103">
        <v>2016</v>
      </c>
      <c r="D1818" s="103" t="str">
        <f t="shared" si="26"/>
        <v>San Carlos 2016</v>
      </c>
      <c r="E1818" s="103">
        <v>195</v>
      </c>
      <c r="F1818" s="101">
        <v>4</v>
      </c>
      <c r="G1818" s="103">
        <v>4</v>
      </c>
      <c r="H1818" s="103">
        <v>0</v>
      </c>
      <c r="I1818" s="102"/>
      <c r="J1818" s="103">
        <v>107</v>
      </c>
      <c r="K1818" s="101">
        <v>13</v>
      </c>
      <c r="L1818" s="103">
        <v>13</v>
      </c>
      <c r="M1818" s="103">
        <v>0</v>
      </c>
      <c r="N1818" s="102"/>
      <c r="O1818" s="103">
        <v>111</v>
      </c>
      <c r="P1818" s="103">
        <v>10</v>
      </c>
      <c r="Q1818" s="102"/>
      <c r="R1818" s="103">
        <v>183</v>
      </c>
      <c r="S1818" s="103">
        <v>358</v>
      </c>
      <c r="T1818" s="102">
        <v>0</v>
      </c>
      <c r="U1818" s="103">
        <v>596</v>
      </c>
      <c r="V1818" s="103">
        <v>385</v>
      </c>
    </row>
    <row r="1819" spans="1:22" x14ac:dyDescent="0.25">
      <c r="A1819" s="104" t="s">
        <v>853</v>
      </c>
      <c r="B1819" s="20" t="str">
        <f>VLOOKUP(A1819,'Planning Periods'!$E$2:$N$540,10,FALSE)</f>
        <v>01/31/2015 - 01/31/2023</v>
      </c>
      <c r="C1819" s="103">
        <v>2017</v>
      </c>
      <c r="D1819" s="103" t="str">
        <f t="shared" si="26"/>
        <v>San Carlos 2017</v>
      </c>
      <c r="E1819" s="103">
        <v>195</v>
      </c>
      <c r="F1819" s="101">
        <v>1</v>
      </c>
      <c r="G1819" s="103">
        <v>1</v>
      </c>
      <c r="H1819" s="103">
        <v>0</v>
      </c>
      <c r="I1819" s="102"/>
      <c r="J1819" s="103">
        <v>107</v>
      </c>
      <c r="K1819" s="101">
        <v>0</v>
      </c>
      <c r="L1819" s="103">
        <v>0</v>
      </c>
      <c r="M1819" s="103">
        <v>0</v>
      </c>
      <c r="N1819" s="102"/>
      <c r="O1819" s="103">
        <v>111</v>
      </c>
      <c r="P1819" s="103">
        <v>1</v>
      </c>
      <c r="Q1819" s="102"/>
      <c r="R1819" s="103">
        <v>183</v>
      </c>
      <c r="S1819" s="103">
        <v>44</v>
      </c>
      <c r="T1819" s="102">
        <v>0</v>
      </c>
      <c r="U1819" s="103">
        <v>596</v>
      </c>
      <c r="V1819" s="103">
        <v>46</v>
      </c>
    </row>
    <row r="1820" spans="1:22" x14ac:dyDescent="0.25">
      <c r="A1820" s="104" t="s">
        <v>974</v>
      </c>
      <c r="B1820" s="20"/>
      <c r="C1820" s="103">
        <v>2013</v>
      </c>
      <c r="D1820" s="103" t="str">
        <f t="shared" si="26"/>
        <v>San Clemente 2013</v>
      </c>
      <c r="E1820" s="103" t="s">
        <v>1539</v>
      </c>
      <c r="F1820" s="101" t="s">
        <v>1539</v>
      </c>
      <c r="G1820" s="103" t="s">
        <v>1539</v>
      </c>
      <c r="H1820" s="103" t="s">
        <v>1539</v>
      </c>
      <c r="I1820" s="102"/>
      <c r="J1820" s="103" t="s">
        <v>1539</v>
      </c>
      <c r="K1820" s="101" t="s">
        <v>1539</v>
      </c>
      <c r="L1820" s="103" t="s">
        <v>1539</v>
      </c>
      <c r="M1820" s="103" t="s">
        <v>1539</v>
      </c>
      <c r="N1820" s="102"/>
      <c r="O1820" s="103" t="s">
        <v>1539</v>
      </c>
      <c r="P1820" s="103" t="s">
        <v>1539</v>
      </c>
      <c r="Q1820" s="102"/>
      <c r="R1820" s="103" t="s">
        <v>1539</v>
      </c>
      <c r="S1820" s="103" t="s">
        <v>1539</v>
      </c>
      <c r="T1820" s="102" t="s">
        <v>1539</v>
      </c>
      <c r="U1820" s="103" t="s">
        <v>1539</v>
      </c>
      <c r="V1820" s="103" t="s">
        <v>1539</v>
      </c>
    </row>
    <row r="1821" spans="1:22" x14ac:dyDescent="0.25">
      <c r="A1821" s="104" t="s">
        <v>974</v>
      </c>
      <c r="B1821" s="20" t="str">
        <f>VLOOKUP(A1821,'Planning Periods'!$E$2:$N$540,10,FALSE)</f>
        <v>10/15/2013 - 10/15/2021</v>
      </c>
      <c r="C1821" s="103">
        <v>2014</v>
      </c>
      <c r="D1821" s="103" t="str">
        <f t="shared" si="26"/>
        <v>San Clemente 2014</v>
      </c>
      <c r="E1821" s="103">
        <v>134</v>
      </c>
      <c r="F1821" s="101">
        <v>65</v>
      </c>
      <c r="G1821" s="103">
        <v>65</v>
      </c>
      <c r="H1821" s="103">
        <v>0</v>
      </c>
      <c r="I1821" s="102"/>
      <c r="J1821" s="103">
        <v>95</v>
      </c>
      <c r="K1821" s="101">
        <v>28</v>
      </c>
      <c r="L1821" s="103">
        <v>28</v>
      </c>
      <c r="M1821" s="103">
        <v>0</v>
      </c>
      <c r="N1821" s="102"/>
      <c r="O1821" s="103">
        <v>108</v>
      </c>
      <c r="P1821" s="103">
        <v>2</v>
      </c>
      <c r="Q1821" s="102"/>
      <c r="R1821" s="103">
        <v>244</v>
      </c>
      <c r="S1821" s="103">
        <v>84</v>
      </c>
      <c r="T1821" s="102">
        <v>0</v>
      </c>
      <c r="U1821" s="103">
        <v>581</v>
      </c>
      <c r="V1821" s="103">
        <v>179</v>
      </c>
    </row>
    <row r="1822" spans="1:22" x14ac:dyDescent="0.25">
      <c r="A1822" s="104" t="s">
        <v>974</v>
      </c>
      <c r="B1822" s="20" t="str">
        <f>VLOOKUP(A1822,'Planning Periods'!$E$2:$N$540,10,FALSE)</f>
        <v>10/15/2013 - 10/15/2021</v>
      </c>
      <c r="C1822" s="103">
        <v>2015</v>
      </c>
      <c r="D1822" s="103" t="str">
        <f t="shared" si="26"/>
        <v>San Clemente 2015</v>
      </c>
      <c r="E1822" s="103">
        <v>134</v>
      </c>
      <c r="F1822" s="101">
        <v>0</v>
      </c>
      <c r="G1822" s="103">
        <v>0</v>
      </c>
      <c r="H1822" s="103">
        <v>0</v>
      </c>
      <c r="I1822" s="102"/>
      <c r="J1822" s="103">
        <v>95</v>
      </c>
      <c r="K1822" s="101">
        <v>0</v>
      </c>
      <c r="L1822" s="103">
        <v>0</v>
      </c>
      <c r="M1822" s="103">
        <v>0</v>
      </c>
      <c r="N1822" s="102"/>
      <c r="O1822" s="103">
        <v>108</v>
      </c>
      <c r="P1822" s="103">
        <v>1</v>
      </c>
      <c r="Q1822" s="102"/>
      <c r="R1822" s="103">
        <v>244</v>
      </c>
      <c r="S1822" s="103">
        <v>129</v>
      </c>
      <c r="T1822" s="102">
        <v>0</v>
      </c>
      <c r="U1822" s="103">
        <v>581</v>
      </c>
      <c r="V1822" s="103">
        <v>130</v>
      </c>
    </row>
    <row r="1823" spans="1:22" x14ac:dyDescent="0.25">
      <c r="A1823" s="104" t="s">
        <v>974</v>
      </c>
      <c r="B1823" s="20" t="str">
        <f>VLOOKUP(A1823,'Planning Periods'!$E$2:$N$540,10,FALSE)</f>
        <v>10/15/2013 - 10/15/2021</v>
      </c>
      <c r="C1823" s="103">
        <v>2016</v>
      </c>
      <c r="D1823" s="103" t="str">
        <f t="shared" si="26"/>
        <v>San Clemente 2016</v>
      </c>
      <c r="E1823" s="103">
        <v>134</v>
      </c>
      <c r="F1823" s="101">
        <v>0</v>
      </c>
      <c r="G1823" s="103">
        <v>0</v>
      </c>
      <c r="H1823" s="103">
        <v>0</v>
      </c>
      <c r="I1823" s="102"/>
      <c r="J1823" s="103">
        <v>95</v>
      </c>
      <c r="K1823" s="101">
        <v>0</v>
      </c>
      <c r="L1823" s="103">
        <v>0</v>
      </c>
      <c r="M1823" s="103">
        <v>0</v>
      </c>
      <c r="N1823" s="102"/>
      <c r="O1823" s="103">
        <v>108</v>
      </c>
      <c r="P1823" s="103">
        <v>0</v>
      </c>
      <c r="Q1823" s="102"/>
      <c r="R1823" s="103">
        <v>244</v>
      </c>
      <c r="S1823" s="103">
        <v>107</v>
      </c>
      <c r="T1823" s="102">
        <v>0</v>
      </c>
      <c r="U1823" s="103">
        <v>581</v>
      </c>
      <c r="V1823" s="103">
        <v>107</v>
      </c>
    </row>
    <row r="1824" spans="1:22" x14ac:dyDescent="0.25">
      <c r="A1824" s="104" t="s">
        <v>974</v>
      </c>
      <c r="B1824" s="20" t="str">
        <f>VLOOKUP(A1824,'Planning Periods'!$E$2:$N$540,10,FALSE)</f>
        <v>10/15/2013 - 10/15/2021</v>
      </c>
      <c r="C1824" s="103">
        <v>2017</v>
      </c>
      <c r="D1824" s="103" t="str">
        <f t="shared" si="26"/>
        <v>San Clemente 2017</v>
      </c>
      <c r="E1824" s="103">
        <v>134</v>
      </c>
      <c r="F1824" s="101">
        <v>0</v>
      </c>
      <c r="G1824" s="103">
        <v>0</v>
      </c>
      <c r="H1824" s="103">
        <v>0</v>
      </c>
      <c r="I1824" s="102"/>
      <c r="J1824" s="103">
        <v>95</v>
      </c>
      <c r="K1824" s="101">
        <v>0</v>
      </c>
      <c r="L1824" s="103">
        <v>0</v>
      </c>
      <c r="M1824" s="103">
        <v>0</v>
      </c>
      <c r="N1824" s="102"/>
      <c r="O1824" s="103">
        <v>108</v>
      </c>
      <c r="P1824" s="103">
        <v>4</v>
      </c>
      <c r="Q1824" s="102"/>
      <c r="R1824" s="103">
        <v>244</v>
      </c>
      <c r="S1824" s="103">
        <v>96</v>
      </c>
      <c r="T1824" s="102">
        <v>0</v>
      </c>
      <c r="U1824" s="103">
        <v>581</v>
      </c>
      <c r="V1824" s="103">
        <v>100</v>
      </c>
    </row>
    <row r="1825" spans="1:22" x14ac:dyDescent="0.25">
      <c r="A1825" s="104" t="s">
        <v>883</v>
      </c>
      <c r="B1825" s="20" t="str">
        <f>VLOOKUP(A1825,'Planning Periods'!$E$2:$N$540,10,FALSE)</f>
        <v>04/30/2013 - 04/30/2021</v>
      </c>
      <c r="C1825" s="103">
        <v>2013</v>
      </c>
      <c r="D1825" s="103" t="str">
        <f t="shared" si="26"/>
        <v>San Diego 2013</v>
      </c>
      <c r="E1825" s="103">
        <v>21977</v>
      </c>
      <c r="F1825" s="101">
        <v>609</v>
      </c>
      <c r="G1825" s="103">
        <v>609</v>
      </c>
      <c r="H1825" s="103">
        <v>0</v>
      </c>
      <c r="I1825" s="102"/>
      <c r="J1825" s="103">
        <v>16703</v>
      </c>
      <c r="K1825" s="101">
        <v>915</v>
      </c>
      <c r="L1825" s="103">
        <v>915</v>
      </c>
      <c r="M1825" s="103">
        <v>0</v>
      </c>
      <c r="N1825" s="102"/>
      <c r="O1825" s="103">
        <v>15462</v>
      </c>
      <c r="P1825" s="103">
        <v>0</v>
      </c>
      <c r="Q1825" s="102"/>
      <c r="R1825" s="103">
        <v>33954</v>
      </c>
      <c r="S1825" s="103">
        <v>7665</v>
      </c>
      <c r="T1825" s="102">
        <v>0</v>
      </c>
      <c r="U1825" s="103">
        <v>88096</v>
      </c>
      <c r="V1825" s="103">
        <v>9189</v>
      </c>
    </row>
    <row r="1826" spans="1:22" x14ac:dyDescent="0.25">
      <c r="A1826" s="104" t="s">
        <v>883</v>
      </c>
      <c r="B1826" s="20" t="str">
        <f>VLOOKUP(A1826,'Planning Periods'!$E$2:$N$540,10,FALSE)</f>
        <v>04/30/2013 - 04/30/2021</v>
      </c>
      <c r="C1826" s="103">
        <v>2014</v>
      </c>
      <c r="D1826" s="103" t="str">
        <f t="shared" si="26"/>
        <v>San Diego 2014</v>
      </c>
      <c r="E1826" s="103">
        <v>21977</v>
      </c>
      <c r="F1826" s="101">
        <v>229</v>
      </c>
      <c r="G1826" s="103">
        <v>229</v>
      </c>
      <c r="H1826" s="103">
        <v>0</v>
      </c>
      <c r="I1826" s="102"/>
      <c r="J1826" s="103">
        <v>16703</v>
      </c>
      <c r="K1826" s="101">
        <v>184</v>
      </c>
      <c r="L1826" s="103">
        <v>184</v>
      </c>
      <c r="M1826" s="103">
        <v>0</v>
      </c>
      <c r="N1826" s="102"/>
      <c r="O1826" s="103">
        <v>15462</v>
      </c>
      <c r="P1826" s="103">
        <v>4</v>
      </c>
      <c r="Q1826" s="102"/>
      <c r="R1826" s="103">
        <v>33954</v>
      </c>
      <c r="S1826" s="103">
        <v>1991</v>
      </c>
      <c r="T1826" s="102">
        <v>0</v>
      </c>
      <c r="U1826" s="103">
        <v>88096</v>
      </c>
      <c r="V1826" s="103">
        <v>2408</v>
      </c>
    </row>
    <row r="1827" spans="1:22" x14ac:dyDescent="0.25">
      <c r="A1827" s="104" t="s">
        <v>883</v>
      </c>
      <c r="B1827" s="20" t="str">
        <f>VLOOKUP(A1827,'Planning Periods'!$E$2:$N$540,10,FALSE)</f>
        <v>04/30/2013 - 04/30/2021</v>
      </c>
      <c r="C1827" s="103">
        <v>2015</v>
      </c>
      <c r="D1827" s="103" t="str">
        <f t="shared" si="26"/>
        <v>San Diego 2015</v>
      </c>
      <c r="E1827" s="103">
        <v>21977</v>
      </c>
      <c r="F1827" s="101">
        <v>265</v>
      </c>
      <c r="G1827" s="103">
        <v>265</v>
      </c>
      <c r="H1827" s="103">
        <v>0</v>
      </c>
      <c r="I1827" s="102"/>
      <c r="J1827" s="103">
        <v>16703</v>
      </c>
      <c r="K1827" s="101">
        <v>446</v>
      </c>
      <c r="L1827" s="103">
        <v>446</v>
      </c>
      <c r="M1827" s="103">
        <v>0</v>
      </c>
      <c r="N1827" s="102"/>
      <c r="O1827" s="103">
        <v>15462</v>
      </c>
      <c r="P1827" s="103">
        <v>0</v>
      </c>
      <c r="Q1827" s="102"/>
      <c r="R1827" s="103">
        <v>33954</v>
      </c>
      <c r="S1827" s="103">
        <v>4221</v>
      </c>
      <c r="T1827" s="102">
        <v>0</v>
      </c>
      <c r="U1827" s="103">
        <v>88096</v>
      </c>
      <c r="V1827" s="103">
        <v>4932</v>
      </c>
    </row>
    <row r="1828" spans="1:22" x14ac:dyDescent="0.25">
      <c r="A1828" s="104" t="s">
        <v>883</v>
      </c>
      <c r="B1828" s="20" t="str">
        <f>VLOOKUP(A1828,'Planning Periods'!$E$2:$N$540,10,FALSE)</f>
        <v>04/30/2013 - 04/30/2021</v>
      </c>
      <c r="C1828" s="103">
        <v>2016</v>
      </c>
      <c r="D1828" s="103" t="str">
        <f t="shared" si="26"/>
        <v>San Diego 2016</v>
      </c>
      <c r="E1828" s="103">
        <v>21977</v>
      </c>
      <c r="F1828" s="101">
        <v>103</v>
      </c>
      <c r="G1828" s="103">
        <v>103</v>
      </c>
      <c r="H1828" s="103">
        <v>0</v>
      </c>
      <c r="I1828" s="102"/>
      <c r="J1828" s="103">
        <v>16703</v>
      </c>
      <c r="K1828" s="101">
        <v>253</v>
      </c>
      <c r="L1828" s="103">
        <v>253</v>
      </c>
      <c r="M1828" s="103">
        <v>0</v>
      </c>
      <c r="N1828" s="102"/>
      <c r="O1828" s="103">
        <v>15462</v>
      </c>
      <c r="P1828" s="103">
        <v>0</v>
      </c>
      <c r="Q1828" s="102"/>
      <c r="R1828" s="103">
        <v>33954</v>
      </c>
      <c r="S1828" s="103">
        <v>7028</v>
      </c>
      <c r="T1828" s="102">
        <v>0</v>
      </c>
      <c r="U1828" s="103">
        <v>88096</v>
      </c>
      <c r="V1828" s="103">
        <v>7384</v>
      </c>
    </row>
    <row r="1829" spans="1:22" x14ac:dyDescent="0.25">
      <c r="A1829" s="104" t="s">
        <v>883</v>
      </c>
      <c r="B1829" s="20" t="str">
        <f>VLOOKUP(A1829,'Planning Periods'!$E$2:$N$540,10,FALSE)</f>
        <v>04/30/2013 - 04/30/2021</v>
      </c>
      <c r="C1829" s="103">
        <v>2017</v>
      </c>
      <c r="D1829" s="103" t="str">
        <f t="shared" si="26"/>
        <v>San Diego 2017</v>
      </c>
      <c r="E1829" s="103">
        <v>21977</v>
      </c>
      <c r="F1829" s="101">
        <v>324</v>
      </c>
      <c r="G1829" s="103">
        <v>324</v>
      </c>
      <c r="H1829" s="103">
        <v>0</v>
      </c>
      <c r="I1829" s="102"/>
      <c r="J1829" s="103">
        <v>16703</v>
      </c>
      <c r="K1829" s="101">
        <v>301</v>
      </c>
      <c r="L1829" s="103">
        <v>295</v>
      </c>
      <c r="M1829" s="103">
        <v>6</v>
      </c>
      <c r="N1829" s="102"/>
      <c r="O1829" s="103">
        <v>15462</v>
      </c>
      <c r="P1829" s="103">
        <v>0</v>
      </c>
      <c r="Q1829" s="102"/>
      <c r="R1829" s="103">
        <v>33954</v>
      </c>
      <c r="S1829" s="103">
        <v>4395</v>
      </c>
      <c r="T1829" s="102">
        <v>6</v>
      </c>
      <c r="U1829" s="103">
        <v>88096</v>
      </c>
      <c r="V1829" s="103">
        <v>5020</v>
      </c>
    </row>
    <row r="1830" spans="1:22" x14ac:dyDescent="0.25">
      <c r="A1830" s="104" t="s">
        <v>320</v>
      </c>
      <c r="B1830" s="20" t="str">
        <f>VLOOKUP(A1830,'Planning Periods'!$E$2:$N$540,10,FALSE)</f>
        <v>04/30/2013 - 04/30/2021</v>
      </c>
      <c r="C1830" s="103">
        <v>2013</v>
      </c>
      <c r="D1830" s="103" t="str">
        <f t="shared" si="26"/>
        <v>San Diego County - Unincorporated 2013</v>
      </c>
      <c r="E1830" s="103">
        <v>2085</v>
      </c>
      <c r="F1830" s="101">
        <v>23</v>
      </c>
      <c r="G1830" s="103">
        <v>23</v>
      </c>
      <c r="H1830" s="103">
        <v>0</v>
      </c>
      <c r="I1830" s="102"/>
      <c r="J1830" s="103">
        <v>1585</v>
      </c>
      <c r="K1830" s="101">
        <v>145</v>
      </c>
      <c r="L1830" s="103">
        <v>145</v>
      </c>
      <c r="M1830" s="103">
        <v>0</v>
      </c>
      <c r="N1830" s="102"/>
      <c r="O1830" s="103">
        <v>5864</v>
      </c>
      <c r="P1830" s="103">
        <v>200</v>
      </c>
      <c r="Q1830" s="102"/>
      <c r="R1830" s="103">
        <v>12878</v>
      </c>
      <c r="S1830" s="103">
        <v>1225</v>
      </c>
      <c r="T1830" s="102">
        <v>0</v>
      </c>
      <c r="U1830" s="103">
        <v>22412</v>
      </c>
      <c r="V1830" s="103">
        <v>1593</v>
      </c>
    </row>
    <row r="1831" spans="1:22" x14ac:dyDescent="0.25">
      <c r="A1831" s="104" t="s">
        <v>320</v>
      </c>
      <c r="B1831" s="20" t="str">
        <f>VLOOKUP(A1831,'Planning Periods'!$E$2:$N$540,10,FALSE)</f>
        <v>04/30/2013 - 04/30/2021</v>
      </c>
      <c r="C1831" s="103">
        <v>2014</v>
      </c>
      <c r="D1831" s="103" t="str">
        <f t="shared" si="26"/>
        <v>San Diego County - Unincorporated 2014</v>
      </c>
      <c r="E1831" s="103">
        <v>2085</v>
      </c>
      <c r="F1831" s="101">
        <v>0</v>
      </c>
      <c r="G1831" s="103">
        <v>0</v>
      </c>
      <c r="H1831" s="103">
        <v>0</v>
      </c>
      <c r="I1831" s="102"/>
      <c r="J1831" s="103">
        <v>1585</v>
      </c>
      <c r="K1831" s="101">
        <v>27</v>
      </c>
      <c r="L1831" s="103">
        <v>27</v>
      </c>
      <c r="M1831" s="103">
        <v>0</v>
      </c>
      <c r="N1831" s="102"/>
      <c r="O1831" s="103">
        <v>5864</v>
      </c>
      <c r="P1831" s="103">
        <v>114</v>
      </c>
      <c r="Q1831" s="102"/>
      <c r="R1831" s="103">
        <v>12878</v>
      </c>
      <c r="S1831" s="103">
        <v>576</v>
      </c>
      <c r="T1831" s="102">
        <v>0</v>
      </c>
      <c r="U1831" s="103">
        <v>22412</v>
      </c>
      <c r="V1831" s="103">
        <v>717</v>
      </c>
    </row>
    <row r="1832" spans="1:22" x14ac:dyDescent="0.25">
      <c r="A1832" s="104" t="s">
        <v>320</v>
      </c>
      <c r="B1832" s="20" t="str">
        <f>VLOOKUP(A1832,'Planning Periods'!$E$2:$N$540,10,FALSE)</f>
        <v>04/30/2013 - 04/30/2021</v>
      </c>
      <c r="C1832" s="103">
        <v>2015</v>
      </c>
      <c r="D1832" s="103" t="str">
        <f t="shared" ref="D1832:D1898" si="27">CONCATENATE(A1832," ",C1832)</f>
        <v>San Diego County - Unincorporated 2015</v>
      </c>
      <c r="E1832" s="103">
        <v>2085</v>
      </c>
      <c r="F1832" s="101">
        <v>2</v>
      </c>
      <c r="G1832" s="103">
        <v>2</v>
      </c>
      <c r="H1832" s="103">
        <v>0</v>
      </c>
      <c r="I1832" s="102"/>
      <c r="J1832" s="103">
        <v>1585</v>
      </c>
      <c r="K1832" s="101">
        <v>24</v>
      </c>
      <c r="L1832" s="103">
        <v>24</v>
      </c>
      <c r="M1832" s="103">
        <v>0</v>
      </c>
      <c r="N1832" s="102"/>
      <c r="O1832" s="103">
        <v>5864</v>
      </c>
      <c r="P1832" s="103">
        <v>228</v>
      </c>
      <c r="Q1832" s="102"/>
      <c r="R1832" s="103">
        <v>12878</v>
      </c>
      <c r="S1832" s="103">
        <v>613</v>
      </c>
      <c r="T1832" s="102">
        <v>0</v>
      </c>
      <c r="U1832" s="103">
        <v>22412</v>
      </c>
      <c r="V1832" s="103">
        <v>867</v>
      </c>
    </row>
    <row r="1833" spans="1:22" x14ac:dyDescent="0.25">
      <c r="A1833" s="104" t="s">
        <v>320</v>
      </c>
      <c r="B1833" s="20" t="str">
        <f>VLOOKUP(A1833,'Planning Periods'!$E$2:$N$540,10,FALSE)</f>
        <v>04/30/2013 - 04/30/2021</v>
      </c>
      <c r="C1833" s="103">
        <v>2016</v>
      </c>
      <c r="D1833" s="103" t="str">
        <f t="shared" si="27"/>
        <v>San Diego County - Unincorporated 2016</v>
      </c>
      <c r="E1833" s="103">
        <v>2085</v>
      </c>
      <c r="F1833" s="101">
        <v>0</v>
      </c>
      <c r="G1833" s="103">
        <v>0</v>
      </c>
      <c r="H1833" s="103">
        <v>0</v>
      </c>
      <c r="I1833" s="102"/>
      <c r="J1833" s="103">
        <v>1585</v>
      </c>
      <c r="K1833" s="101">
        <v>24</v>
      </c>
      <c r="L1833" s="103">
        <v>24</v>
      </c>
      <c r="M1833" s="103">
        <v>0</v>
      </c>
      <c r="N1833" s="102"/>
      <c r="O1833" s="103">
        <v>5864</v>
      </c>
      <c r="P1833" s="103">
        <v>177</v>
      </c>
      <c r="Q1833" s="102"/>
      <c r="R1833" s="103">
        <v>12878</v>
      </c>
      <c r="S1833" s="103">
        <v>381</v>
      </c>
      <c r="T1833" s="102">
        <v>0</v>
      </c>
      <c r="U1833" s="103">
        <v>22412</v>
      </c>
      <c r="V1833" s="103">
        <v>582</v>
      </c>
    </row>
    <row r="1834" spans="1:22" x14ac:dyDescent="0.25">
      <c r="A1834" s="104" t="s">
        <v>320</v>
      </c>
      <c r="B1834" s="20" t="str">
        <f>VLOOKUP(A1834,'Planning Periods'!$E$2:$N$540,10,FALSE)</f>
        <v>04/30/2013 - 04/30/2021</v>
      </c>
      <c r="C1834" s="103">
        <v>2017</v>
      </c>
      <c r="D1834" s="103" t="str">
        <f t="shared" si="27"/>
        <v>San Diego County - Unincorporated 2017</v>
      </c>
      <c r="E1834" s="103">
        <v>2085</v>
      </c>
      <c r="F1834" s="101">
        <v>0</v>
      </c>
      <c r="G1834" s="103">
        <v>0</v>
      </c>
      <c r="H1834" s="103">
        <v>0</v>
      </c>
      <c r="I1834" s="102"/>
      <c r="J1834" s="103">
        <v>1585</v>
      </c>
      <c r="K1834" s="101">
        <v>52</v>
      </c>
      <c r="L1834" s="103">
        <v>0</v>
      </c>
      <c r="M1834" s="103">
        <v>52</v>
      </c>
      <c r="N1834" s="102"/>
      <c r="O1834" s="103">
        <v>5864</v>
      </c>
      <c r="P1834" s="103">
        <v>71</v>
      </c>
      <c r="Q1834" s="102"/>
      <c r="R1834" s="103">
        <v>12878</v>
      </c>
      <c r="S1834" s="103">
        <v>532</v>
      </c>
      <c r="T1834" s="102">
        <v>52</v>
      </c>
      <c r="U1834" s="103">
        <v>22412</v>
      </c>
      <c r="V1834" s="103">
        <v>655</v>
      </c>
    </row>
    <row r="1835" spans="1:22" x14ac:dyDescent="0.25">
      <c r="A1835" s="104" t="s">
        <v>1062</v>
      </c>
      <c r="B1835" s="20"/>
      <c r="C1835" s="103">
        <v>2013</v>
      </c>
      <c r="D1835" s="103" t="str">
        <f t="shared" si="27"/>
        <v>San Dimas 2013</v>
      </c>
      <c r="E1835" s="103" t="s">
        <v>1539</v>
      </c>
      <c r="F1835" s="101" t="s">
        <v>1539</v>
      </c>
      <c r="G1835" s="103" t="s">
        <v>1539</v>
      </c>
      <c r="H1835" s="103" t="s">
        <v>1539</v>
      </c>
      <c r="I1835" s="102"/>
      <c r="J1835" s="103" t="s">
        <v>1539</v>
      </c>
      <c r="K1835" s="101" t="s">
        <v>1539</v>
      </c>
      <c r="L1835" s="103" t="s">
        <v>1539</v>
      </c>
      <c r="M1835" s="103" t="s">
        <v>1539</v>
      </c>
      <c r="N1835" s="102"/>
      <c r="O1835" s="103" t="s">
        <v>1539</v>
      </c>
      <c r="P1835" s="103" t="s">
        <v>1539</v>
      </c>
      <c r="Q1835" s="102"/>
      <c r="R1835" s="103" t="s">
        <v>1539</v>
      </c>
      <c r="S1835" s="103" t="s">
        <v>1539</v>
      </c>
      <c r="T1835" s="102" t="s">
        <v>1539</v>
      </c>
      <c r="U1835" s="103" t="s">
        <v>1539</v>
      </c>
      <c r="V1835" s="103" t="s">
        <v>1539</v>
      </c>
    </row>
    <row r="1836" spans="1:22" x14ac:dyDescent="0.25">
      <c r="A1836" s="104" t="s">
        <v>1062</v>
      </c>
      <c r="B1836" s="20" t="str">
        <f>VLOOKUP(A1836,'Planning Periods'!$E$2:$N$540,10,FALSE)</f>
        <v>10/15/2013 - 10/15/2021</v>
      </c>
      <c r="C1836" s="103">
        <v>2014</v>
      </c>
      <c r="D1836" s="103" t="str">
        <f t="shared" si="27"/>
        <v>San Dimas 2014</v>
      </c>
      <c r="E1836" s="103">
        <v>121</v>
      </c>
      <c r="F1836" s="101">
        <v>0</v>
      </c>
      <c r="G1836" s="103">
        <v>0</v>
      </c>
      <c r="H1836" s="103">
        <v>0</v>
      </c>
      <c r="I1836" s="102"/>
      <c r="J1836" s="103">
        <v>72</v>
      </c>
      <c r="K1836" s="101">
        <v>0</v>
      </c>
      <c r="L1836" s="103">
        <v>0</v>
      </c>
      <c r="M1836" s="103">
        <v>0</v>
      </c>
      <c r="N1836" s="102"/>
      <c r="O1836" s="103">
        <v>77</v>
      </c>
      <c r="P1836" s="103">
        <v>0</v>
      </c>
      <c r="Q1836" s="102"/>
      <c r="R1836" s="103">
        <v>193</v>
      </c>
      <c r="S1836" s="103">
        <v>3</v>
      </c>
      <c r="T1836" s="102">
        <v>0</v>
      </c>
      <c r="U1836" s="103">
        <v>463</v>
      </c>
      <c r="V1836" s="103">
        <v>3</v>
      </c>
    </row>
    <row r="1837" spans="1:22" x14ac:dyDescent="0.25">
      <c r="A1837" s="104" t="s">
        <v>1062</v>
      </c>
      <c r="B1837" s="20" t="str">
        <f>VLOOKUP(A1837,'Planning Periods'!$E$2:$N$540,10,FALSE)</f>
        <v>10/15/2013 - 10/15/2021</v>
      </c>
      <c r="C1837" s="103">
        <v>2015</v>
      </c>
      <c r="D1837" s="103" t="str">
        <f t="shared" si="27"/>
        <v>San Dimas 2015</v>
      </c>
      <c r="E1837" s="103">
        <v>121</v>
      </c>
      <c r="F1837" s="101">
        <v>0</v>
      </c>
      <c r="G1837" s="103">
        <v>0</v>
      </c>
      <c r="H1837" s="103">
        <v>0</v>
      </c>
      <c r="I1837" s="102"/>
      <c r="J1837" s="103">
        <v>72</v>
      </c>
      <c r="K1837" s="101">
        <v>0</v>
      </c>
      <c r="L1837" s="103">
        <v>0</v>
      </c>
      <c r="M1837" s="103">
        <v>0</v>
      </c>
      <c r="N1837" s="102"/>
      <c r="O1837" s="103">
        <v>77</v>
      </c>
      <c r="P1837" s="103">
        <v>0</v>
      </c>
      <c r="Q1837" s="102"/>
      <c r="R1837" s="103">
        <v>193</v>
      </c>
      <c r="S1837" s="103">
        <v>7</v>
      </c>
      <c r="T1837" s="102">
        <v>0</v>
      </c>
      <c r="U1837" s="103">
        <v>463</v>
      </c>
      <c r="V1837" s="103">
        <v>7</v>
      </c>
    </row>
    <row r="1838" spans="1:22" x14ac:dyDescent="0.25">
      <c r="A1838" s="104" t="s">
        <v>1062</v>
      </c>
      <c r="B1838" s="20" t="str">
        <f>VLOOKUP(A1838,'Planning Periods'!$E$2:$N$540,10,FALSE)</f>
        <v>10/15/2013 - 10/15/2021</v>
      </c>
      <c r="C1838" s="103">
        <v>2016</v>
      </c>
      <c r="D1838" s="103" t="str">
        <f t="shared" si="27"/>
        <v>San Dimas 2016</v>
      </c>
      <c r="E1838" s="103">
        <v>121</v>
      </c>
      <c r="F1838" s="101">
        <v>0</v>
      </c>
      <c r="G1838" s="103">
        <v>0</v>
      </c>
      <c r="H1838" s="103">
        <v>0</v>
      </c>
      <c r="I1838" s="102"/>
      <c r="J1838" s="103">
        <v>72</v>
      </c>
      <c r="K1838" s="101">
        <v>0</v>
      </c>
      <c r="L1838" s="103">
        <v>0</v>
      </c>
      <c r="M1838" s="103">
        <v>0</v>
      </c>
      <c r="N1838" s="102"/>
      <c r="O1838" s="103">
        <v>77</v>
      </c>
      <c r="P1838" s="103">
        <v>0</v>
      </c>
      <c r="Q1838" s="102"/>
      <c r="R1838" s="103">
        <v>193</v>
      </c>
      <c r="S1838" s="103">
        <v>18</v>
      </c>
      <c r="T1838" s="102">
        <v>0</v>
      </c>
      <c r="U1838" s="103">
        <v>463</v>
      </c>
      <c r="V1838" s="103">
        <v>18</v>
      </c>
    </row>
    <row r="1839" spans="1:22" x14ac:dyDescent="0.25">
      <c r="A1839" s="104" t="s">
        <v>1062</v>
      </c>
      <c r="B1839" s="20" t="str">
        <f>VLOOKUP(A1839,'Planning Periods'!$E$2:$N$540,10,FALSE)</f>
        <v>10/15/2013 - 10/15/2021</v>
      </c>
      <c r="C1839" s="103">
        <v>2017</v>
      </c>
      <c r="D1839" s="103" t="str">
        <f t="shared" si="27"/>
        <v>San Dimas 2017</v>
      </c>
      <c r="E1839" s="103">
        <v>121</v>
      </c>
      <c r="F1839" s="101">
        <v>0</v>
      </c>
      <c r="G1839" s="103">
        <v>0</v>
      </c>
      <c r="H1839" s="103">
        <v>0</v>
      </c>
      <c r="I1839" s="102"/>
      <c r="J1839" s="103">
        <v>72</v>
      </c>
      <c r="K1839" s="101">
        <v>0</v>
      </c>
      <c r="L1839" s="103">
        <v>0</v>
      </c>
      <c r="M1839" s="103">
        <v>0</v>
      </c>
      <c r="N1839" s="102"/>
      <c r="O1839" s="103">
        <v>77</v>
      </c>
      <c r="P1839" s="103">
        <v>0</v>
      </c>
      <c r="Q1839" s="102"/>
      <c r="R1839" s="103">
        <v>193</v>
      </c>
      <c r="S1839" s="103">
        <v>7</v>
      </c>
      <c r="T1839" s="102">
        <v>0</v>
      </c>
      <c r="U1839" s="103">
        <v>463</v>
      </c>
      <c r="V1839" s="103">
        <v>7</v>
      </c>
    </row>
    <row r="1840" spans="1:22" x14ac:dyDescent="0.25">
      <c r="A1840" s="104" t="s">
        <v>1061</v>
      </c>
      <c r="B1840" s="20"/>
      <c r="C1840" s="103">
        <v>2013</v>
      </c>
      <c r="D1840" s="103" t="str">
        <f t="shared" si="27"/>
        <v>San Fernando 2013</v>
      </c>
      <c r="E1840" s="103" t="s">
        <v>1539</v>
      </c>
      <c r="F1840" s="101" t="s">
        <v>1539</v>
      </c>
      <c r="G1840" s="103" t="s">
        <v>1539</v>
      </c>
      <c r="H1840" s="103" t="s">
        <v>1539</v>
      </c>
      <c r="I1840" s="102"/>
      <c r="J1840" s="103" t="s">
        <v>1539</v>
      </c>
      <c r="K1840" s="101" t="s">
        <v>1539</v>
      </c>
      <c r="L1840" s="103" t="s">
        <v>1539</v>
      </c>
      <c r="M1840" s="103" t="s">
        <v>1539</v>
      </c>
      <c r="N1840" s="102"/>
      <c r="O1840" s="103" t="s">
        <v>1539</v>
      </c>
      <c r="P1840" s="103" t="s">
        <v>1539</v>
      </c>
      <c r="Q1840" s="102"/>
      <c r="R1840" s="103" t="s">
        <v>1539</v>
      </c>
      <c r="S1840" s="103" t="s">
        <v>1539</v>
      </c>
      <c r="T1840" s="102" t="s">
        <v>1539</v>
      </c>
      <c r="U1840" s="103" t="s">
        <v>1539</v>
      </c>
      <c r="V1840" s="103" t="s">
        <v>1539</v>
      </c>
    </row>
    <row r="1841" spans="1:22" x14ac:dyDescent="0.25">
      <c r="A1841" s="104" t="s">
        <v>1061</v>
      </c>
      <c r="B1841" s="20" t="str">
        <f>VLOOKUP(A1841,'Planning Periods'!$E$2:$N$540,10,FALSE)</f>
        <v>10/15/2013 - 10/15/2021</v>
      </c>
      <c r="C1841" s="103">
        <v>2014</v>
      </c>
      <c r="D1841" s="103" t="str">
        <f t="shared" si="27"/>
        <v>San Fernando 2014</v>
      </c>
      <c r="E1841" s="103">
        <v>55</v>
      </c>
      <c r="F1841" s="101">
        <v>28</v>
      </c>
      <c r="G1841" s="103">
        <v>28</v>
      </c>
      <c r="H1841" s="103">
        <v>0</v>
      </c>
      <c r="I1841" s="102"/>
      <c r="J1841" s="103">
        <v>32</v>
      </c>
      <c r="K1841" s="101">
        <v>4</v>
      </c>
      <c r="L1841" s="103">
        <v>4</v>
      </c>
      <c r="M1841" s="103">
        <v>0</v>
      </c>
      <c r="N1841" s="102"/>
      <c r="O1841" s="103">
        <v>35</v>
      </c>
      <c r="P1841" s="103">
        <v>0</v>
      </c>
      <c r="Q1841" s="102"/>
      <c r="R1841" s="103">
        <v>95</v>
      </c>
      <c r="S1841" s="103">
        <v>27</v>
      </c>
      <c r="T1841" s="102">
        <v>0</v>
      </c>
      <c r="U1841" s="103">
        <v>217</v>
      </c>
      <c r="V1841" s="103">
        <v>59</v>
      </c>
    </row>
    <row r="1842" spans="1:22" x14ac:dyDescent="0.25">
      <c r="A1842" s="104" t="s">
        <v>1061</v>
      </c>
      <c r="B1842" s="20" t="str">
        <f>VLOOKUP(A1842,'Planning Periods'!$E$2:$N$540,10,FALSE)</f>
        <v>10/15/2013 - 10/15/2021</v>
      </c>
      <c r="C1842" s="103">
        <v>2015</v>
      </c>
      <c r="D1842" s="103" t="str">
        <f t="shared" si="27"/>
        <v>San Fernando 2015</v>
      </c>
      <c r="E1842" s="103">
        <v>55</v>
      </c>
      <c r="F1842" s="101">
        <v>0</v>
      </c>
      <c r="G1842" s="103">
        <v>0</v>
      </c>
      <c r="H1842" s="103">
        <v>0</v>
      </c>
      <c r="I1842" s="102"/>
      <c r="J1842" s="103">
        <v>32</v>
      </c>
      <c r="K1842" s="101">
        <v>5</v>
      </c>
      <c r="L1842" s="103">
        <v>0</v>
      </c>
      <c r="M1842" s="103">
        <v>5</v>
      </c>
      <c r="N1842" s="102"/>
      <c r="O1842" s="103">
        <v>35</v>
      </c>
      <c r="P1842" s="103">
        <v>0</v>
      </c>
      <c r="Q1842" s="102"/>
      <c r="R1842" s="103">
        <v>95</v>
      </c>
      <c r="S1842" s="103">
        <v>0</v>
      </c>
      <c r="T1842" s="102">
        <v>5</v>
      </c>
      <c r="U1842" s="103">
        <v>217</v>
      </c>
      <c r="V1842" s="103">
        <v>5</v>
      </c>
    </row>
    <row r="1843" spans="1:22" x14ac:dyDescent="0.25">
      <c r="A1843" s="104" t="s">
        <v>1061</v>
      </c>
      <c r="B1843" s="20" t="str">
        <f>VLOOKUP(A1843,'Planning Periods'!$E$2:$N$540,10,FALSE)</f>
        <v>10/15/2013 - 10/15/2021</v>
      </c>
      <c r="C1843" s="103">
        <v>2016</v>
      </c>
      <c r="D1843" s="103" t="str">
        <f t="shared" si="27"/>
        <v>San Fernando 2016</v>
      </c>
      <c r="E1843" s="103">
        <v>55</v>
      </c>
      <c r="F1843" s="101">
        <v>0</v>
      </c>
      <c r="G1843" s="103">
        <v>0</v>
      </c>
      <c r="H1843" s="103">
        <v>0</v>
      </c>
      <c r="I1843" s="102"/>
      <c r="J1843" s="103">
        <v>32</v>
      </c>
      <c r="K1843" s="101">
        <v>5</v>
      </c>
      <c r="L1843" s="103">
        <v>0</v>
      </c>
      <c r="M1843" s="103">
        <v>5</v>
      </c>
      <c r="N1843" s="102"/>
      <c r="O1843" s="103">
        <v>35</v>
      </c>
      <c r="P1843" s="103">
        <v>0</v>
      </c>
      <c r="Q1843" s="102"/>
      <c r="R1843" s="103">
        <v>95</v>
      </c>
      <c r="S1843" s="103">
        <v>9</v>
      </c>
      <c r="T1843" s="102">
        <v>5</v>
      </c>
      <c r="U1843" s="103">
        <v>217</v>
      </c>
      <c r="V1843" s="103">
        <v>14</v>
      </c>
    </row>
    <row r="1844" spans="1:22" x14ac:dyDescent="0.25">
      <c r="A1844" s="104" t="s">
        <v>1061</v>
      </c>
      <c r="B1844" s="20" t="str">
        <f>VLOOKUP(A1844,'Planning Periods'!$E$2:$N$540,10,FALSE)</f>
        <v>10/15/2013 - 10/15/2021</v>
      </c>
      <c r="C1844" s="103">
        <v>2017</v>
      </c>
      <c r="D1844" s="103" t="str">
        <f t="shared" si="27"/>
        <v>San Fernando 2017</v>
      </c>
      <c r="E1844" s="103">
        <v>55</v>
      </c>
      <c r="F1844" s="101">
        <v>0</v>
      </c>
      <c r="G1844" s="103">
        <v>0</v>
      </c>
      <c r="H1844" s="103">
        <v>0</v>
      </c>
      <c r="I1844" s="102"/>
      <c r="J1844" s="103">
        <v>32</v>
      </c>
      <c r="K1844" s="101">
        <v>24</v>
      </c>
      <c r="L1844" s="103">
        <v>0</v>
      </c>
      <c r="M1844" s="103">
        <v>24</v>
      </c>
      <c r="N1844" s="102"/>
      <c r="O1844" s="103">
        <v>35</v>
      </c>
      <c r="P1844" s="103">
        <v>3</v>
      </c>
      <c r="Q1844" s="102"/>
      <c r="R1844" s="103">
        <v>95</v>
      </c>
      <c r="S1844" s="103">
        <v>2</v>
      </c>
      <c r="T1844" s="102">
        <v>24</v>
      </c>
      <c r="U1844" s="103">
        <v>217</v>
      </c>
      <c r="V1844" s="103">
        <v>29</v>
      </c>
    </row>
    <row r="1845" spans="1:22" x14ac:dyDescent="0.25">
      <c r="A1845" s="104" t="s">
        <v>747</v>
      </c>
      <c r="B1845" s="20" t="str">
        <f>VLOOKUP(A1845,'Planning Periods'!$E$2:$N$540,10,FALSE)</f>
        <v>01/31/2015 - 01/31/2023</v>
      </c>
      <c r="C1845" s="103">
        <v>2014</v>
      </c>
      <c r="D1845" s="103" t="str">
        <f t="shared" si="27"/>
        <v>San Francisco 2014</v>
      </c>
      <c r="E1845" s="103">
        <v>6234</v>
      </c>
      <c r="F1845" s="101">
        <v>552</v>
      </c>
      <c r="G1845" s="103">
        <v>552</v>
      </c>
      <c r="H1845" s="103">
        <v>0</v>
      </c>
      <c r="I1845" s="102"/>
      <c r="J1845" s="103">
        <v>4639</v>
      </c>
      <c r="K1845" s="101">
        <v>377</v>
      </c>
      <c r="L1845" s="103">
        <v>377</v>
      </c>
      <c r="M1845" s="103">
        <v>0</v>
      </c>
      <c r="N1845" s="102"/>
      <c r="O1845" s="103">
        <v>5460</v>
      </c>
      <c r="P1845" s="103">
        <v>77</v>
      </c>
      <c r="Q1845" s="102"/>
      <c r="R1845" s="103">
        <v>12536</v>
      </c>
      <c r="S1845" s="103">
        <v>2430</v>
      </c>
      <c r="T1845" s="102">
        <v>0</v>
      </c>
      <c r="U1845" s="103">
        <v>28869</v>
      </c>
      <c r="V1845" s="103">
        <v>3436</v>
      </c>
    </row>
    <row r="1846" spans="1:22" x14ac:dyDescent="0.25">
      <c r="A1846" s="104" t="s">
        <v>747</v>
      </c>
      <c r="B1846" s="20" t="str">
        <f>VLOOKUP(A1846,'Planning Periods'!$E$2:$N$540,10,FALSE)</f>
        <v>01/31/2015 - 01/31/2023</v>
      </c>
      <c r="C1846" s="103">
        <v>2015</v>
      </c>
      <c r="D1846" s="103" t="str">
        <f t="shared" si="27"/>
        <v>San Francisco 2015</v>
      </c>
      <c r="E1846" s="103">
        <v>6234</v>
      </c>
      <c r="F1846" s="101">
        <v>429</v>
      </c>
      <c r="G1846" s="103">
        <v>429</v>
      </c>
      <c r="H1846" s="103">
        <v>0</v>
      </c>
      <c r="I1846" s="102"/>
      <c r="J1846" s="103">
        <v>4639</v>
      </c>
      <c r="K1846" s="101">
        <v>179</v>
      </c>
      <c r="L1846" s="103">
        <v>179</v>
      </c>
      <c r="M1846" s="103">
        <v>0</v>
      </c>
      <c r="N1846" s="102"/>
      <c r="O1846" s="103">
        <v>5460</v>
      </c>
      <c r="P1846" s="103">
        <v>113</v>
      </c>
      <c r="Q1846" s="102"/>
      <c r="R1846" s="103">
        <v>12536</v>
      </c>
      <c r="S1846" s="103">
        <v>2874</v>
      </c>
      <c r="T1846" s="102">
        <v>0</v>
      </c>
      <c r="U1846" s="103">
        <v>28869</v>
      </c>
      <c r="V1846" s="103">
        <v>3595</v>
      </c>
    </row>
    <row r="1847" spans="1:22" x14ac:dyDescent="0.25">
      <c r="A1847" s="104" t="s">
        <v>747</v>
      </c>
      <c r="B1847" s="20" t="str">
        <f>VLOOKUP(A1847,'Planning Periods'!$E$2:$N$540,10,FALSE)</f>
        <v>01/31/2015 - 01/31/2023</v>
      </c>
      <c r="C1847" s="103">
        <v>2016</v>
      </c>
      <c r="D1847" s="103" t="str">
        <f t="shared" si="27"/>
        <v>San Francisco 2016</v>
      </c>
      <c r="E1847" s="103">
        <v>6234</v>
      </c>
      <c r="F1847" s="101">
        <v>410</v>
      </c>
      <c r="G1847" s="103">
        <v>410</v>
      </c>
      <c r="H1847" s="103">
        <v>0</v>
      </c>
      <c r="I1847" s="102"/>
      <c r="J1847" s="103">
        <v>4639</v>
      </c>
      <c r="K1847" s="101">
        <v>353</v>
      </c>
      <c r="L1847" s="103">
        <v>353</v>
      </c>
      <c r="M1847" s="103">
        <v>0</v>
      </c>
      <c r="N1847" s="102"/>
      <c r="O1847" s="103">
        <v>5460</v>
      </c>
      <c r="P1847" s="103">
        <v>333</v>
      </c>
      <c r="Q1847" s="102"/>
      <c r="R1847" s="103">
        <v>12536</v>
      </c>
      <c r="S1847" s="103">
        <v>3604</v>
      </c>
      <c r="T1847" s="102">
        <v>0</v>
      </c>
      <c r="U1847" s="103">
        <v>28869</v>
      </c>
      <c r="V1847" s="103">
        <v>4700</v>
      </c>
    </row>
    <row r="1848" spans="1:22" x14ac:dyDescent="0.25">
      <c r="A1848" s="104" t="s">
        <v>747</v>
      </c>
      <c r="B1848" s="20" t="str">
        <f>VLOOKUP(A1848,'Planning Periods'!$E$2:$N$540,10,FALSE)</f>
        <v>01/31/2015 - 01/31/2023</v>
      </c>
      <c r="C1848" s="103">
        <v>2017</v>
      </c>
      <c r="D1848" s="103" t="str">
        <f t="shared" si="27"/>
        <v>San Francisco 2017</v>
      </c>
      <c r="E1848" s="103">
        <v>6234</v>
      </c>
      <c r="F1848" s="101">
        <v>468</v>
      </c>
      <c r="G1848" s="103">
        <v>468</v>
      </c>
      <c r="H1848" s="103">
        <v>0</v>
      </c>
      <c r="I1848" s="102"/>
      <c r="J1848" s="103">
        <v>4639</v>
      </c>
      <c r="K1848" s="101">
        <v>427</v>
      </c>
      <c r="L1848" s="103">
        <v>427</v>
      </c>
      <c r="M1848" s="103">
        <v>0</v>
      </c>
      <c r="N1848" s="102"/>
      <c r="O1848" s="103">
        <v>5460</v>
      </c>
      <c r="P1848" s="103">
        <v>268</v>
      </c>
      <c r="Q1848" s="102"/>
      <c r="R1848" s="103">
        <v>12536</v>
      </c>
      <c r="S1848" s="103">
        <v>4641</v>
      </c>
      <c r="T1848" s="102">
        <v>0</v>
      </c>
      <c r="U1848" s="103">
        <v>28869</v>
      </c>
      <c r="V1848" s="103">
        <v>5804</v>
      </c>
    </row>
    <row r="1849" spans="1:22" x14ac:dyDescent="0.25">
      <c r="A1849" s="104" t="s">
        <v>1060</v>
      </c>
      <c r="B1849" s="20"/>
      <c r="C1849" s="103">
        <v>2013</v>
      </c>
      <c r="D1849" s="103" t="str">
        <f t="shared" si="27"/>
        <v>San Gabriel 2013</v>
      </c>
      <c r="E1849" s="103">
        <v>236</v>
      </c>
      <c r="F1849" s="101">
        <v>2</v>
      </c>
      <c r="G1849" s="103">
        <v>2</v>
      </c>
      <c r="H1849" s="103">
        <v>0</v>
      </c>
      <c r="I1849" s="102"/>
      <c r="J1849" s="103">
        <v>142</v>
      </c>
      <c r="K1849" s="101">
        <v>0</v>
      </c>
      <c r="L1849" s="103">
        <v>0</v>
      </c>
      <c r="M1849" s="103">
        <v>0</v>
      </c>
      <c r="N1849" s="102"/>
      <c r="O1849" s="103">
        <v>154</v>
      </c>
      <c r="P1849" s="103">
        <v>3</v>
      </c>
      <c r="Q1849" s="102"/>
      <c r="R1849" s="103">
        <v>398</v>
      </c>
      <c r="S1849" s="103">
        <v>26</v>
      </c>
      <c r="T1849" s="102">
        <v>0</v>
      </c>
      <c r="U1849" s="103">
        <v>930</v>
      </c>
      <c r="V1849" s="103">
        <v>31</v>
      </c>
    </row>
    <row r="1850" spans="1:22" x14ac:dyDescent="0.25">
      <c r="A1850" s="104" t="s">
        <v>1060</v>
      </c>
      <c r="B1850" s="20" t="str">
        <f>VLOOKUP(A1850,'Planning Periods'!$E$2:$N$540,10,FALSE)</f>
        <v>10/15/2013 - 10/15/2021</v>
      </c>
      <c r="C1850" s="103">
        <v>2014</v>
      </c>
      <c r="D1850" s="103" t="str">
        <f t="shared" si="27"/>
        <v>San Gabriel 2014</v>
      </c>
      <c r="E1850" s="103">
        <v>236</v>
      </c>
      <c r="F1850" s="101">
        <v>0</v>
      </c>
      <c r="G1850" s="103">
        <v>0</v>
      </c>
      <c r="H1850" s="103">
        <v>0</v>
      </c>
      <c r="I1850" s="102"/>
      <c r="J1850" s="103">
        <v>142</v>
      </c>
      <c r="K1850" s="101">
        <v>0</v>
      </c>
      <c r="L1850" s="103">
        <v>0</v>
      </c>
      <c r="M1850" s="103">
        <v>0</v>
      </c>
      <c r="N1850" s="102"/>
      <c r="O1850" s="103">
        <v>154</v>
      </c>
      <c r="P1850" s="103">
        <v>6</v>
      </c>
      <c r="Q1850" s="102"/>
      <c r="R1850" s="103">
        <v>398</v>
      </c>
      <c r="S1850" s="103">
        <v>18</v>
      </c>
      <c r="T1850" s="102">
        <v>0</v>
      </c>
      <c r="U1850" s="103">
        <v>930</v>
      </c>
      <c r="V1850" s="103">
        <v>24</v>
      </c>
    </row>
    <row r="1851" spans="1:22" x14ac:dyDescent="0.25">
      <c r="A1851" s="104" t="s">
        <v>1060</v>
      </c>
      <c r="B1851" s="20" t="str">
        <f>VLOOKUP(A1851,'Planning Periods'!$E$2:$N$540,10,FALSE)</f>
        <v>10/15/2013 - 10/15/2021</v>
      </c>
      <c r="C1851" s="103">
        <v>2015</v>
      </c>
      <c r="D1851" s="103" t="str">
        <f t="shared" si="27"/>
        <v>San Gabriel 2015</v>
      </c>
      <c r="E1851" s="103">
        <v>236</v>
      </c>
      <c r="F1851" s="101">
        <v>1</v>
      </c>
      <c r="G1851" s="103">
        <v>0</v>
      </c>
      <c r="H1851" s="103">
        <v>1</v>
      </c>
      <c r="I1851" s="102"/>
      <c r="J1851" s="103">
        <v>142</v>
      </c>
      <c r="K1851" s="101">
        <v>0</v>
      </c>
      <c r="L1851" s="103">
        <v>0</v>
      </c>
      <c r="M1851" s="103">
        <v>0</v>
      </c>
      <c r="N1851" s="102"/>
      <c r="O1851" s="103">
        <v>154</v>
      </c>
      <c r="P1851" s="103">
        <v>54</v>
      </c>
      <c r="Q1851" s="102"/>
      <c r="R1851" s="103">
        <v>398</v>
      </c>
      <c r="S1851" s="103">
        <v>63</v>
      </c>
      <c r="T1851" s="102">
        <v>0</v>
      </c>
      <c r="U1851" s="103">
        <v>930</v>
      </c>
      <c r="V1851" s="103">
        <v>118</v>
      </c>
    </row>
    <row r="1852" spans="1:22" x14ac:dyDescent="0.25">
      <c r="A1852" s="104" t="s">
        <v>1060</v>
      </c>
      <c r="B1852" s="20" t="str">
        <f>VLOOKUP(A1852,'Planning Periods'!$E$2:$N$540,10,FALSE)</f>
        <v>10/15/2013 - 10/15/2021</v>
      </c>
      <c r="C1852" s="103">
        <v>2016</v>
      </c>
      <c r="D1852" s="103" t="str">
        <f t="shared" si="27"/>
        <v>San Gabriel 2016</v>
      </c>
      <c r="E1852" s="103">
        <v>236</v>
      </c>
      <c r="F1852" s="101">
        <v>0</v>
      </c>
      <c r="G1852" s="103">
        <v>0</v>
      </c>
      <c r="H1852" s="103">
        <v>0</v>
      </c>
      <c r="I1852" s="102"/>
      <c r="J1852" s="103">
        <v>142</v>
      </c>
      <c r="K1852" s="101">
        <v>2</v>
      </c>
      <c r="L1852" s="103">
        <v>0</v>
      </c>
      <c r="M1852" s="103">
        <v>2</v>
      </c>
      <c r="N1852" s="102"/>
      <c r="O1852" s="103">
        <v>154</v>
      </c>
      <c r="P1852" s="103">
        <v>31</v>
      </c>
      <c r="Q1852" s="102"/>
      <c r="R1852" s="103">
        <v>398</v>
      </c>
      <c r="S1852" s="103">
        <v>37</v>
      </c>
      <c r="T1852" s="102">
        <v>2</v>
      </c>
      <c r="U1852" s="103">
        <v>930</v>
      </c>
      <c r="V1852" s="103">
        <v>70</v>
      </c>
    </row>
    <row r="1853" spans="1:22" x14ac:dyDescent="0.25">
      <c r="A1853" s="104" t="s">
        <v>1060</v>
      </c>
      <c r="B1853" s="20" t="str">
        <f>VLOOKUP(A1853,'Planning Periods'!$E$2:$N$540,10,FALSE)</f>
        <v>10/15/2013 - 10/15/2021</v>
      </c>
      <c r="C1853" s="103">
        <v>2017</v>
      </c>
      <c r="D1853" s="103" t="str">
        <f t="shared" si="27"/>
        <v>San Gabriel 2017</v>
      </c>
      <c r="E1853" s="103">
        <v>236</v>
      </c>
      <c r="F1853" s="101">
        <v>0</v>
      </c>
      <c r="G1853" s="103">
        <v>0</v>
      </c>
      <c r="H1853" s="103">
        <v>0</v>
      </c>
      <c r="I1853" s="102"/>
      <c r="J1853" s="103">
        <v>142</v>
      </c>
      <c r="K1853" s="101">
        <v>0</v>
      </c>
      <c r="L1853" s="103">
        <v>0</v>
      </c>
      <c r="M1853" s="103">
        <v>0</v>
      </c>
      <c r="N1853" s="102"/>
      <c r="O1853" s="103">
        <v>154</v>
      </c>
      <c r="P1853" s="103">
        <v>2</v>
      </c>
      <c r="Q1853" s="102"/>
      <c r="R1853" s="103">
        <v>398</v>
      </c>
      <c r="S1853" s="103">
        <v>102</v>
      </c>
      <c r="T1853" s="102">
        <v>0</v>
      </c>
      <c r="U1853" s="103">
        <v>930</v>
      </c>
      <c r="V1853" s="103">
        <v>104</v>
      </c>
    </row>
    <row r="1854" spans="1:22" x14ac:dyDescent="0.25">
      <c r="A1854" s="104" t="s">
        <v>935</v>
      </c>
      <c r="B1854" s="20"/>
      <c r="C1854" s="103">
        <v>2013</v>
      </c>
      <c r="D1854" s="103" t="str">
        <f t="shared" si="27"/>
        <v>San Jacinto 2013</v>
      </c>
      <c r="E1854" s="103" t="s">
        <v>1539</v>
      </c>
      <c r="F1854" s="101" t="s">
        <v>1539</v>
      </c>
      <c r="G1854" s="103" t="s">
        <v>1539</v>
      </c>
      <c r="H1854" s="103" t="s">
        <v>1539</v>
      </c>
      <c r="I1854" s="102"/>
      <c r="J1854" s="103" t="s">
        <v>1539</v>
      </c>
      <c r="K1854" s="101" t="s">
        <v>1539</v>
      </c>
      <c r="L1854" s="103" t="s">
        <v>1539</v>
      </c>
      <c r="M1854" s="103" t="s">
        <v>1539</v>
      </c>
      <c r="N1854" s="102"/>
      <c r="O1854" s="103" t="s">
        <v>1539</v>
      </c>
      <c r="P1854" s="103" t="s">
        <v>1539</v>
      </c>
      <c r="Q1854" s="102"/>
      <c r="R1854" s="103" t="s">
        <v>1539</v>
      </c>
      <c r="S1854" s="103" t="s">
        <v>1539</v>
      </c>
      <c r="T1854" s="102" t="s">
        <v>1539</v>
      </c>
      <c r="U1854" s="103" t="s">
        <v>1539</v>
      </c>
      <c r="V1854" s="103" t="s">
        <v>1539</v>
      </c>
    </row>
    <row r="1855" spans="1:22" x14ac:dyDescent="0.25">
      <c r="A1855" s="104" t="s">
        <v>935</v>
      </c>
      <c r="B1855" s="20" t="str">
        <f>VLOOKUP(A1855,'Planning Periods'!$E$2:$N$540,10,FALSE)</f>
        <v>10/15/2013 - 10/15/2021</v>
      </c>
      <c r="C1855" s="103">
        <v>2014</v>
      </c>
      <c r="D1855" s="103" t="str">
        <f t="shared" si="27"/>
        <v>San Jacinto 2014</v>
      </c>
      <c r="E1855" s="103">
        <v>562</v>
      </c>
      <c r="F1855" s="101">
        <v>0</v>
      </c>
      <c r="G1855" s="103">
        <v>0</v>
      </c>
      <c r="H1855" s="103">
        <v>0</v>
      </c>
      <c r="I1855" s="102"/>
      <c r="J1855" s="103">
        <v>394</v>
      </c>
      <c r="K1855" s="101">
        <v>0</v>
      </c>
      <c r="L1855" s="103">
        <v>0</v>
      </c>
      <c r="M1855" s="103">
        <v>0</v>
      </c>
      <c r="N1855" s="102"/>
      <c r="O1855" s="103">
        <v>441</v>
      </c>
      <c r="P1855" s="103">
        <v>8</v>
      </c>
      <c r="Q1855" s="102"/>
      <c r="R1855" s="103">
        <v>1036</v>
      </c>
      <c r="S1855" s="103">
        <v>102</v>
      </c>
      <c r="T1855" s="102">
        <v>0</v>
      </c>
      <c r="U1855" s="103">
        <v>2433</v>
      </c>
      <c r="V1855" s="103">
        <v>110</v>
      </c>
    </row>
    <row r="1856" spans="1:22" x14ac:dyDescent="0.25">
      <c r="A1856" s="104" t="s">
        <v>935</v>
      </c>
      <c r="B1856" s="20" t="str">
        <f>VLOOKUP(A1856,'Planning Periods'!$E$2:$N$540,10,FALSE)</f>
        <v>10/15/2013 - 10/15/2021</v>
      </c>
      <c r="C1856" s="103">
        <v>2015</v>
      </c>
      <c r="D1856" s="103" t="str">
        <f t="shared" si="27"/>
        <v>San Jacinto 2015</v>
      </c>
      <c r="E1856" s="103" t="s">
        <v>1539</v>
      </c>
      <c r="F1856" s="101" t="s">
        <v>1539</v>
      </c>
      <c r="G1856" s="103" t="s">
        <v>1539</v>
      </c>
      <c r="H1856" s="103" t="s">
        <v>1539</v>
      </c>
      <c r="I1856" s="102"/>
      <c r="J1856" s="103" t="s">
        <v>1539</v>
      </c>
      <c r="K1856" s="101" t="s">
        <v>1539</v>
      </c>
      <c r="L1856" s="103" t="s">
        <v>1539</v>
      </c>
      <c r="M1856" s="103" t="s">
        <v>1539</v>
      </c>
      <c r="N1856" s="102"/>
      <c r="O1856" s="103" t="s">
        <v>1539</v>
      </c>
      <c r="P1856" s="103" t="s">
        <v>1539</v>
      </c>
      <c r="Q1856" s="102"/>
      <c r="R1856" s="103" t="s">
        <v>1539</v>
      </c>
      <c r="S1856" s="103" t="s">
        <v>1539</v>
      </c>
      <c r="T1856" s="102" t="s">
        <v>1539</v>
      </c>
      <c r="U1856" s="103" t="s">
        <v>1539</v>
      </c>
      <c r="V1856" s="103" t="s">
        <v>1539</v>
      </c>
    </row>
    <row r="1857" spans="1:22" x14ac:dyDescent="0.25">
      <c r="A1857" s="104" t="s">
        <v>935</v>
      </c>
      <c r="B1857" s="20" t="str">
        <f>VLOOKUP(A1857,'Planning Periods'!$E$2:$N$540,10,FALSE)</f>
        <v>10/15/2013 - 10/15/2021</v>
      </c>
      <c r="C1857" s="103">
        <v>2016</v>
      </c>
      <c r="D1857" s="103" t="str">
        <f t="shared" si="27"/>
        <v>San Jacinto 2016</v>
      </c>
      <c r="E1857" s="103">
        <v>562</v>
      </c>
      <c r="F1857" s="101">
        <v>0</v>
      </c>
      <c r="G1857" s="103">
        <v>0</v>
      </c>
      <c r="H1857" s="103">
        <v>0</v>
      </c>
      <c r="I1857" s="102"/>
      <c r="J1857" s="103">
        <v>394</v>
      </c>
      <c r="K1857" s="101">
        <v>0</v>
      </c>
      <c r="L1857" s="103">
        <v>0</v>
      </c>
      <c r="M1857" s="103">
        <v>0</v>
      </c>
      <c r="N1857" s="102"/>
      <c r="O1857" s="103">
        <v>441</v>
      </c>
      <c r="P1857" s="103">
        <v>0</v>
      </c>
      <c r="Q1857" s="102"/>
      <c r="R1857" s="103">
        <v>1036</v>
      </c>
      <c r="S1857" s="103">
        <v>0</v>
      </c>
      <c r="T1857" s="102">
        <v>0</v>
      </c>
      <c r="U1857" s="103">
        <v>2433</v>
      </c>
      <c r="V1857" s="103">
        <v>0</v>
      </c>
    </row>
    <row r="1858" spans="1:22" x14ac:dyDescent="0.25">
      <c r="A1858" s="104" t="s">
        <v>935</v>
      </c>
      <c r="B1858" s="20" t="str">
        <f>VLOOKUP(A1858,'Planning Periods'!$E$2:$N$540,10,FALSE)</f>
        <v>10/15/2013 - 10/15/2021</v>
      </c>
      <c r="C1858" s="103">
        <v>2017</v>
      </c>
      <c r="D1858" s="103" t="str">
        <f t="shared" si="27"/>
        <v>San Jacinto 2017</v>
      </c>
      <c r="E1858" s="103">
        <v>562</v>
      </c>
      <c r="F1858" s="101">
        <v>0</v>
      </c>
      <c r="G1858" s="103">
        <v>0</v>
      </c>
      <c r="H1858" s="103">
        <v>0</v>
      </c>
      <c r="I1858" s="102"/>
      <c r="J1858" s="103">
        <v>394</v>
      </c>
      <c r="K1858" s="101">
        <v>0</v>
      </c>
      <c r="L1858" s="103">
        <v>0</v>
      </c>
      <c r="M1858" s="103">
        <v>0</v>
      </c>
      <c r="N1858" s="102"/>
      <c r="O1858" s="103">
        <v>441</v>
      </c>
      <c r="P1858" s="103">
        <v>0</v>
      </c>
      <c r="Q1858" s="102"/>
      <c r="R1858" s="103">
        <v>1036</v>
      </c>
      <c r="S1858" s="103">
        <v>216</v>
      </c>
      <c r="T1858" s="102">
        <v>0</v>
      </c>
      <c r="U1858" s="103">
        <v>2433</v>
      </c>
      <c r="V1858" s="103">
        <v>216</v>
      </c>
    </row>
    <row r="1859" spans="1:22" x14ac:dyDescent="0.25">
      <c r="A1859" t="s">
        <v>875</v>
      </c>
      <c r="B1859" s="20" t="str">
        <f>VLOOKUP(A1859,'Planning Periods'!$E$2:$N$540,10,FALSE)</f>
        <v>12/31/2015 - 12/31/2023</v>
      </c>
      <c r="C1859" s="103">
        <v>2013</v>
      </c>
      <c r="D1859" s="103" t="str">
        <f t="shared" si="27"/>
        <v>San Joaquin 2013</v>
      </c>
      <c r="E1859" s="103" t="s">
        <v>1539</v>
      </c>
      <c r="F1859" s="101" t="s">
        <v>1539</v>
      </c>
      <c r="G1859" s="103" t="s">
        <v>1539</v>
      </c>
      <c r="H1859" s="103" t="s">
        <v>1539</v>
      </c>
      <c r="I1859" s="102"/>
      <c r="J1859" s="103" t="s">
        <v>1539</v>
      </c>
      <c r="K1859" s="101" t="s">
        <v>1539</v>
      </c>
      <c r="L1859" s="103" t="s">
        <v>1539</v>
      </c>
      <c r="M1859" s="103" t="s">
        <v>1539</v>
      </c>
      <c r="N1859" s="102"/>
      <c r="O1859" s="103" t="s">
        <v>1539</v>
      </c>
      <c r="P1859" s="103" t="s">
        <v>1539</v>
      </c>
      <c r="Q1859" s="102"/>
      <c r="R1859" s="103" t="s">
        <v>1539</v>
      </c>
      <c r="S1859" s="103" t="s">
        <v>1539</v>
      </c>
      <c r="T1859" s="102" t="s">
        <v>1539</v>
      </c>
      <c r="U1859" s="103" t="s">
        <v>1539</v>
      </c>
      <c r="V1859" s="103" t="s">
        <v>1539</v>
      </c>
    </row>
    <row r="1860" spans="1:22" x14ac:dyDescent="0.25">
      <c r="A1860" t="s">
        <v>875</v>
      </c>
      <c r="B1860" s="20" t="str">
        <f>VLOOKUP(A1860,'Planning Periods'!$E$2:$N$540,10,FALSE)</f>
        <v>12/31/2015 - 12/31/2023</v>
      </c>
      <c r="C1860" s="103">
        <v>2014</v>
      </c>
      <c r="D1860" s="103" t="str">
        <f t="shared" si="27"/>
        <v>San Joaquin 2014</v>
      </c>
      <c r="E1860" s="101" t="s">
        <v>1539</v>
      </c>
      <c r="F1860" s="101" t="s">
        <v>1539</v>
      </c>
      <c r="G1860" s="101" t="s">
        <v>1539</v>
      </c>
      <c r="H1860" s="101" t="s">
        <v>1539</v>
      </c>
      <c r="I1860" s="101">
        <v>0</v>
      </c>
      <c r="J1860" s="101" t="s">
        <v>1539</v>
      </c>
      <c r="K1860" s="101" t="s">
        <v>1539</v>
      </c>
      <c r="L1860" s="101" t="s">
        <v>1539</v>
      </c>
      <c r="M1860" s="101" t="s">
        <v>1539</v>
      </c>
      <c r="N1860" s="101">
        <v>0</v>
      </c>
      <c r="O1860" s="101" t="s">
        <v>1539</v>
      </c>
      <c r="P1860" s="101" t="s">
        <v>1539</v>
      </c>
      <c r="Q1860" s="101"/>
      <c r="R1860" s="101" t="s">
        <v>1539</v>
      </c>
      <c r="S1860" s="101" t="s">
        <v>1539</v>
      </c>
      <c r="T1860" s="101" t="s">
        <v>1539</v>
      </c>
      <c r="U1860" s="101" t="s">
        <v>1539</v>
      </c>
      <c r="V1860" s="101" t="s">
        <v>1539</v>
      </c>
    </row>
    <row r="1861" spans="1:22" x14ac:dyDescent="0.25">
      <c r="A1861" t="s">
        <v>875</v>
      </c>
      <c r="B1861" s="20" t="str">
        <f>VLOOKUP(A1861,'Planning Periods'!$E$2:$N$540,10,FALSE)</f>
        <v>12/31/2015 - 12/31/2023</v>
      </c>
      <c r="C1861" s="103">
        <v>2015</v>
      </c>
      <c r="D1861" s="103" t="str">
        <f t="shared" si="27"/>
        <v>San Joaquin 2015</v>
      </c>
      <c r="E1861" t="s">
        <v>1539</v>
      </c>
      <c r="F1861" t="s">
        <v>1539</v>
      </c>
      <c r="G1861" t="s">
        <v>1539</v>
      </c>
      <c r="H1861" t="s">
        <v>1539</v>
      </c>
      <c r="J1861" t="s">
        <v>1539</v>
      </c>
      <c r="K1861" t="s">
        <v>1539</v>
      </c>
      <c r="L1861" t="s">
        <v>1539</v>
      </c>
      <c r="M1861" t="s">
        <v>1539</v>
      </c>
      <c r="O1861" t="s">
        <v>1539</v>
      </c>
      <c r="P1861" t="s">
        <v>1539</v>
      </c>
      <c r="R1861" t="s">
        <v>1539</v>
      </c>
      <c r="S1861" t="s">
        <v>1539</v>
      </c>
      <c r="T1861" t="s">
        <v>1539</v>
      </c>
      <c r="U1861" t="s">
        <v>1539</v>
      </c>
      <c r="V1861" t="s">
        <v>1539</v>
      </c>
    </row>
    <row r="1862" spans="1:22" x14ac:dyDescent="0.25">
      <c r="A1862" t="s">
        <v>875</v>
      </c>
      <c r="B1862" s="20" t="str">
        <f>VLOOKUP(A1862,'Planning Periods'!$E$2:$N$540,10,FALSE)</f>
        <v>12/31/2015 - 12/31/2023</v>
      </c>
      <c r="C1862" s="103">
        <v>2016</v>
      </c>
      <c r="D1862" s="103" t="str">
        <f t="shared" si="27"/>
        <v>San Joaquin 2016</v>
      </c>
      <c r="E1862" t="s">
        <v>1539</v>
      </c>
      <c r="F1862" t="s">
        <v>1539</v>
      </c>
      <c r="G1862" t="s">
        <v>1539</v>
      </c>
      <c r="H1862" t="s">
        <v>1539</v>
      </c>
      <c r="J1862" t="s">
        <v>1539</v>
      </c>
      <c r="K1862" t="s">
        <v>1539</v>
      </c>
      <c r="L1862" t="s">
        <v>1539</v>
      </c>
      <c r="M1862" t="s">
        <v>1539</v>
      </c>
      <c r="O1862" t="s">
        <v>1539</v>
      </c>
      <c r="P1862" t="s">
        <v>1539</v>
      </c>
      <c r="R1862" t="s">
        <v>1539</v>
      </c>
      <c r="S1862" t="s">
        <v>1539</v>
      </c>
      <c r="T1862" t="s">
        <v>1539</v>
      </c>
      <c r="U1862" t="s">
        <v>1539</v>
      </c>
      <c r="V1862" t="s">
        <v>1539</v>
      </c>
    </row>
    <row r="1863" spans="1:22" x14ac:dyDescent="0.25">
      <c r="A1863" t="s">
        <v>875</v>
      </c>
      <c r="B1863" s="20" t="str">
        <f>VLOOKUP(A1863,'Planning Periods'!$E$2:$N$540,10,FALSE)</f>
        <v>12/31/2015 - 12/31/2023</v>
      </c>
      <c r="C1863" s="103">
        <v>2017</v>
      </c>
      <c r="D1863" s="103" t="str">
        <f t="shared" si="27"/>
        <v>San Joaquin 2017</v>
      </c>
      <c r="E1863" t="s">
        <v>1539</v>
      </c>
      <c r="F1863" t="s">
        <v>1539</v>
      </c>
      <c r="G1863" t="s">
        <v>1539</v>
      </c>
      <c r="H1863" t="s">
        <v>1539</v>
      </c>
      <c r="J1863" t="s">
        <v>1539</v>
      </c>
      <c r="K1863" t="s">
        <v>1539</v>
      </c>
      <c r="L1863" t="s">
        <v>1539</v>
      </c>
      <c r="M1863" t="s">
        <v>1539</v>
      </c>
      <c r="O1863" t="s">
        <v>1539</v>
      </c>
      <c r="P1863" t="s">
        <v>1539</v>
      </c>
      <c r="R1863" t="s">
        <v>1539</v>
      </c>
      <c r="S1863" t="s">
        <v>1539</v>
      </c>
      <c r="T1863" t="s">
        <v>1539</v>
      </c>
      <c r="U1863" t="s">
        <v>1539</v>
      </c>
      <c r="V1863" t="s">
        <v>1539</v>
      </c>
    </row>
    <row r="1864" spans="1:22" x14ac:dyDescent="0.25">
      <c r="A1864" s="104" t="s">
        <v>873</v>
      </c>
      <c r="B1864" s="20" t="str">
        <f>VLOOKUP(A1864,'Planning Periods'!$E$2:$N$540,10,FALSE)</f>
        <v>12/31/2015 - 12/31/2023</v>
      </c>
      <c r="C1864" s="103">
        <v>2014</v>
      </c>
      <c r="D1864" s="103" t="str">
        <f t="shared" si="27"/>
        <v>San Joaquin County - Unincorporated 2014</v>
      </c>
      <c r="E1864" t="s">
        <v>1539</v>
      </c>
      <c r="F1864" t="s">
        <v>1539</v>
      </c>
      <c r="G1864" t="s">
        <v>1539</v>
      </c>
      <c r="H1864" t="s">
        <v>1539</v>
      </c>
      <c r="J1864" t="s">
        <v>1539</v>
      </c>
      <c r="K1864" t="s">
        <v>1539</v>
      </c>
      <c r="L1864" t="s">
        <v>1539</v>
      </c>
      <c r="M1864" t="s">
        <v>1539</v>
      </c>
      <c r="O1864" t="s">
        <v>1539</v>
      </c>
      <c r="P1864" t="s">
        <v>1539</v>
      </c>
      <c r="R1864" t="s">
        <v>1539</v>
      </c>
      <c r="S1864" t="s">
        <v>1539</v>
      </c>
      <c r="T1864" t="s">
        <v>1539</v>
      </c>
      <c r="U1864" t="s">
        <v>1539</v>
      </c>
      <c r="V1864" t="s">
        <v>1539</v>
      </c>
    </row>
    <row r="1865" spans="1:22" x14ac:dyDescent="0.25">
      <c r="A1865" s="104" t="s">
        <v>873</v>
      </c>
      <c r="B1865" s="20" t="str">
        <f>VLOOKUP(A1865,'Planning Periods'!$E$2:$N$540,10,FALSE)</f>
        <v>12/31/2015 - 12/31/2023</v>
      </c>
      <c r="C1865" s="103">
        <v>2015</v>
      </c>
      <c r="D1865" s="103" t="str">
        <f t="shared" si="27"/>
        <v>San Joaquin County - Unincorporated 2015</v>
      </c>
      <c r="E1865" s="103">
        <v>2496</v>
      </c>
      <c r="F1865" s="101">
        <v>10</v>
      </c>
      <c r="G1865" s="103">
        <v>0</v>
      </c>
      <c r="H1865" s="103">
        <v>10</v>
      </c>
      <c r="I1865" s="102"/>
      <c r="J1865" s="103">
        <v>1727</v>
      </c>
      <c r="K1865" s="101">
        <v>56</v>
      </c>
      <c r="L1865" s="103">
        <v>10</v>
      </c>
      <c r="M1865" s="103">
        <v>46</v>
      </c>
      <c r="N1865" s="102"/>
      <c r="O1865" s="103">
        <v>1724</v>
      </c>
      <c r="P1865" s="103">
        <v>90</v>
      </c>
      <c r="Q1865" s="102"/>
      <c r="R1865" s="103">
        <v>4220</v>
      </c>
      <c r="S1865" s="103">
        <v>183</v>
      </c>
      <c r="T1865" s="102">
        <v>46</v>
      </c>
      <c r="U1865" s="103">
        <v>10167</v>
      </c>
      <c r="V1865" s="103">
        <v>339</v>
      </c>
    </row>
    <row r="1866" spans="1:22" x14ac:dyDescent="0.25">
      <c r="A1866" s="104" t="s">
        <v>873</v>
      </c>
      <c r="B1866" s="20" t="str">
        <f>VLOOKUP(A1866,'Planning Periods'!$E$2:$N$540,10,FALSE)</f>
        <v>12/31/2015 - 12/31/2023</v>
      </c>
      <c r="C1866" s="103">
        <v>2016</v>
      </c>
      <c r="D1866" s="103" t="str">
        <f t="shared" si="27"/>
        <v>San Joaquin County - Unincorporated 2016</v>
      </c>
      <c r="E1866" s="103">
        <v>2496</v>
      </c>
      <c r="F1866" s="101">
        <v>1</v>
      </c>
      <c r="G1866" s="103">
        <v>0</v>
      </c>
      <c r="H1866" s="103">
        <v>1</v>
      </c>
      <c r="I1866" s="102"/>
      <c r="J1866" s="103">
        <v>1727</v>
      </c>
      <c r="K1866" s="101">
        <v>134</v>
      </c>
      <c r="L1866" s="103">
        <v>0</v>
      </c>
      <c r="M1866" s="103">
        <v>134</v>
      </c>
      <c r="N1866" s="102"/>
      <c r="O1866" s="103">
        <v>1724</v>
      </c>
      <c r="P1866" s="103">
        <v>96</v>
      </c>
      <c r="Q1866" s="102"/>
      <c r="R1866" s="103">
        <v>4220</v>
      </c>
      <c r="S1866" s="103">
        <v>234</v>
      </c>
      <c r="T1866" s="102">
        <v>134</v>
      </c>
      <c r="U1866" s="103">
        <v>10167</v>
      </c>
      <c r="V1866" s="103">
        <v>465</v>
      </c>
    </row>
    <row r="1867" spans="1:22" x14ac:dyDescent="0.25">
      <c r="A1867" s="104" t="s">
        <v>873</v>
      </c>
      <c r="B1867" s="20" t="str">
        <f>VLOOKUP(A1867,'Planning Periods'!$E$2:$N$540,10,FALSE)</f>
        <v>12/31/2015 - 12/31/2023</v>
      </c>
      <c r="C1867" s="103">
        <v>2017</v>
      </c>
      <c r="D1867" s="103" t="str">
        <f t="shared" si="27"/>
        <v>San Joaquin County - Unincorporated 2017</v>
      </c>
      <c r="E1867" s="103">
        <v>2496</v>
      </c>
      <c r="F1867" s="101">
        <v>0</v>
      </c>
      <c r="G1867" s="103">
        <v>0</v>
      </c>
      <c r="H1867" s="103">
        <v>0</v>
      </c>
      <c r="I1867" s="102"/>
      <c r="J1867" s="103">
        <v>1727</v>
      </c>
      <c r="K1867" s="101">
        <v>70</v>
      </c>
      <c r="L1867" s="103">
        <v>70</v>
      </c>
      <c r="M1867" s="103">
        <v>0</v>
      </c>
      <c r="N1867" s="102"/>
      <c r="O1867" s="103">
        <v>1724</v>
      </c>
      <c r="P1867" s="103">
        <v>93</v>
      </c>
      <c r="Q1867" s="102"/>
      <c r="R1867" s="103">
        <v>4220</v>
      </c>
      <c r="S1867" s="103">
        <v>180</v>
      </c>
      <c r="T1867" s="102">
        <v>0</v>
      </c>
      <c r="U1867" s="103">
        <v>10167</v>
      </c>
      <c r="V1867" s="103">
        <v>343</v>
      </c>
    </row>
    <row r="1868" spans="1:22" x14ac:dyDescent="0.25">
      <c r="A1868" s="104" t="s">
        <v>833</v>
      </c>
      <c r="B1868" s="20" t="str">
        <f>VLOOKUP(A1868,'Planning Periods'!$E$2:$N$540,10,FALSE)</f>
        <v>01/31/2015 - 01/31/2023</v>
      </c>
      <c r="C1868" s="103">
        <v>2014</v>
      </c>
      <c r="D1868" s="103" t="str">
        <f t="shared" si="27"/>
        <v>San Jose 2014</v>
      </c>
      <c r="E1868" s="103">
        <v>9233</v>
      </c>
      <c r="F1868" s="101">
        <v>275</v>
      </c>
      <c r="G1868" s="103">
        <v>275</v>
      </c>
      <c r="H1868" s="103">
        <v>0</v>
      </c>
      <c r="I1868" s="102"/>
      <c r="J1868" s="103">
        <v>5428</v>
      </c>
      <c r="K1868" s="101">
        <v>231</v>
      </c>
      <c r="L1868" s="103">
        <v>231</v>
      </c>
      <c r="M1868" s="103">
        <v>0</v>
      </c>
      <c r="N1868" s="102"/>
      <c r="O1868" s="103">
        <v>6188</v>
      </c>
      <c r="P1868" s="103">
        <v>0</v>
      </c>
      <c r="Q1868" s="102"/>
      <c r="R1868" s="103">
        <v>14231</v>
      </c>
      <c r="S1868" s="103">
        <v>3946</v>
      </c>
      <c r="T1868" s="102">
        <v>0</v>
      </c>
      <c r="U1868" s="103">
        <v>35080</v>
      </c>
      <c r="V1868" s="103">
        <v>4452</v>
      </c>
    </row>
    <row r="1869" spans="1:22" x14ac:dyDescent="0.25">
      <c r="A1869" s="104" t="s">
        <v>833</v>
      </c>
      <c r="B1869" s="20" t="str">
        <f>VLOOKUP(A1869,'Planning Periods'!$E$2:$N$540,10,FALSE)</f>
        <v>01/31/2015 - 01/31/2023</v>
      </c>
      <c r="C1869" s="103">
        <v>2015</v>
      </c>
      <c r="D1869" s="103" t="str">
        <f t="shared" si="27"/>
        <v>San Jose 2015</v>
      </c>
      <c r="E1869" s="103">
        <v>9233</v>
      </c>
      <c r="F1869" s="101">
        <v>70</v>
      </c>
      <c r="G1869" s="103">
        <v>70</v>
      </c>
      <c r="H1869" s="103">
        <v>0</v>
      </c>
      <c r="I1869" s="102"/>
      <c r="J1869" s="103">
        <v>5428</v>
      </c>
      <c r="K1869" s="101">
        <v>0</v>
      </c>
      <c r="L1869" s="103">
        <v>0</v>
      </c>
      <c r="M1869" s="103">
        <v>0</v>
      </c>
      <c r="N1869" s="102"/>
      <c r="O1869" s="103">
        <v>6188</v>
      </c>
      <c r="P1869" s="103">
        <v>0</v>
      </c>
      <c r="Q1869" s="102"/>
      <c r="R1869" s="103">
        <v>14231</v>
      </c>
      <c r="S1869" s="103">
        <v>1951</v>
      </c>
      <c r="T1869" s="102">
        <v>0</v>
      </c>
      <c r="U1869" s="103">
        <v>35080</v>
      </c>
      <c r="V1869" s="103">
        <v>2021</v>
      </c>
    </row>
    <row r="1870" spans="1:22" x14ac:dyDescent="0.25">
      <c r="A1870" s="104" t="s">
        <v>833</v>
      </c>
      <c r="B1870" s="20" t="str">
        <f>VLOOKUP(A1870,'Planning Periods'!$E$2:$N$540,10,FALSE)</f>
        <v>01/31/2015 - 01/31/2023</v>
      </c>
      <c r="C1870" s="103">
        <v>2016</v>
      </c>
      <c r="D1870" s="103" t="str">
        <f t="shared" si="27"/>
        <v>San Jose 2016</v>
      </c>
      <c r="E1870" s="103">
        <v>9233</v>
      </c>
      <c r="F1870" s="101">
        <v>314</v>
      </c>
      <c r="G1870" s="103">
        <v>314</v>
      </c>
      <c r="H1870" s="103">
        <v>0</v>
      </c>
      <c r="I1870" s="102"/>
      <c r="J1870" s="103">
        <v>5428</v>
      </c>
      <c r="K1870" s="101">
        <v>0</v>
      </c>
      <c r="L1870" s="103">
        <v>0</v>
      </c>
      <c r="M1870" s="103">
        <v>0</v>
      </c>
      <c r="N1870" s="102"/>
      <c r="O1870" s="103">
        <v>6188</v>
      </c>
      <c r="P1870" s="103">
        <v>0</v>
      </c>
      <c r="Q1870" s="102"/>
      <c r="R1870" s="103">
        <v>14231</v>
      </c>
      <c r="S1870" s="103">
        <v>1774</v>
      </c>
      <c r="T1870" s="102">
        <v>0</v>
      </c>
      <c r="U1870" s="103">
        <v>35080</v>
      </c>
      <c r="V1870" s="103">
        <v>2088</v>
      </c>
    </row>
    <row r="1871" spans="1:22" x14ac:dyDescent="0.25">
      <c r="A1871" s="104" t="s">
        <v>833</v>
      </c>
      <c r="B1871" s="20" t="str">
        <f>VLOOKUP(A1871,'Planning Periods'!$E$2:$N$540,10,FALSE)</f>
        <v>01/31/2015 - 01/31/2023</v>
      </c>
      <c r="C1871" s="103">
        <v>2017</v>
      </c>
      <c r="D1871" s="103" t="str">
        <f t="shared" si="27"/>
        <v>San Jose 2017</v>
      </c>
      <c r="E1871" s="103">
        <v>9233</v>
      </c>
      <c r="F1871" s="101">
        <v>190</v>
      </c>
      <c r="G1871" s="103">
        <v>190</v>
      </c>
      <c r="H1871" s="103">
        <v>0</v>
      </c>
      <c r="I1871" s="102"/>
      <c r="J1871" s="103">
        <v>5428</v>
      </c>
      <c r="K1871" s="101">
        <v>0</v>
      </c>
      <c r="L1871" s="103">
        <v>0</v>
      </c>
      <c r="M1871" s="103">
        <v>0</v>
      </c>
      <c r="N1871" s="102"/>
      <c r="O1871" s="103">
        <v>6188</v>
      </c>
      <c r="P1871" s="103">
        <v>285</v>
      </c>
      <c r="Q1871" s="102"/>
      <c r="R1871" s="103">
        <v>14231</v>
      </c>
      <c r="S1871" s="103">
        <v>2622</v>
      </c>
      <c r="T1871" s="102">
        <v>0</v>
      </c>
      <c r="U1871" s="103">
        <v>35080</v>
      </c>
      <c r="V1871" s="103">
        <v>3097</v>
      </c>
    </row>
    <row r="1872" spans="1:22" x14ac:dyDescent="0.25">
      <c r="A1872" t="s">
        <v>923</v>
      </c>
      <c r="B1872" s="20" t="str">
        <f>VLOOKUP(A1872,'Planning Periods'!$E$2:$N$540,10,FALSE)</f>
        <v>12/31/2015 - 12/31/2023</v>
      </c>
      <c r="C1872" s="103">
        <v>2014</v>
      </c>
      <c r="D1872" s="103" t="str">
        <f t="shared" si="27"/>
        <v>San Juan Bautista 2014</v>
      </c>
      <c r="E1872" s="101" t="s">
        <v>1539</v>
      </c>
      <c r="F1872" s="101" t="s">
        <v>1539</v>
      </c>
      <c r="G1872" s="101" t="s">
        <v>1539</v>
      </c>
      <c r="H1872" s="101" t="s">
        <v>1539</v>
      </c>
      <c r="I1872" s="101">
        <v>0</v>
      </c>
      <c r="J1872" s="101" t="s">
        <v>1539</v>
      </c>
      <c r="K1872" s="101" t="s">
        <v>1539</v>
      </c>
      <c r="L1872" s="101" t="s">
        <v>1539</v>
      </c>
      <c r="M1872" s="101" t="s">
        <v>1539</v>
      </c>
      <c r="N1872" s="101">
        <v>0</v>
      </c>
      <c r="O1872" s="101" t="s">
        <v>1539</v>
      </c>
      <c r="P1872" s="101" t="s">
        <v>1539</v>
      </c>
      <c r="Q1872" s="101"/>
      <c r="R1872" s="101" t="s">
        <v>1539</v>
      </c>
      <c r="S1872" s="101" t="s">
        <v>1539</v>
      </c>
      <c r="T1872" s="101" t="s">
        <v>1539</v>
      </c>
      <c r="U1872" s="101" t="s">
        <v>1539</v>
      </c>
      <c r="V1872" s="101" t="s">
        <v>1539</v>
      </c>
    </row>
    <row r="1873" spans="1:22" x14ac:dyDescent="0.25">
      <c r="A1873" t="s">
        <v>923</v>
      </c>
      <c r="B1873" s="20" t="str">
        <f>VLOOKUP(A1873,'Planning Periods'!$E$2:$N$540,10,FALSE)</f>
        <v>12/31/2015 - 12/31/2023</v>
      </c>
      <c r="C1873" s="103">
        <v>2015</v>
      </c>
      <c r="D1873" s="103" t="str">
        <f t="shared" si="27"/>
        <v>San Juan Bautista 2015</v>
      </c>
      <c r="E1873" t="s">
        <v>1539</v>
      </c>
      <c r="F1873" t="s">
        <v>1539</v>
      </c>
      <c r="G1873" t="s">
        <v>1539</v>
      </c>
      <c r="H1873" t="s">
        <v>1539</v>
      </c>
      <c r="J1873" t="s">
        <v>1539</v>
      </c>
      <c r="K1873" t="s">
        <v>1539</v>
      </c>
      <c r="L1873" t="s">
        <v>1539</v>
      </c>
      <c r="M1873" t="s">
        <v>1539</v>
      </c>
      <c r="O1873" t="s">
        <v>1539</v>
      </c>
      <c r="P1873" t="s">
        <v>1539</v>
      </c>
      <c r="R1873" t="s">
        <v>1539</v>
      </c>
      <c r="S1873" t="s">
        <v>1539</v>
      </c>
      <c r="T1873" t="s">
        <v>1539</v>
      </c>
      <c r="U1873" t="s">
        <v>1539</v>
      </c>
      <c r="V1873" t="s">
        <v>1539</v>
      </c>
    </row>
    <row r="1874" spans="1:22" x14ac:dyDescent="0.25">
      <c r="A1874" t="s">
        <v>923</v>
      </c>
      <c r="B1874" s="20" t="str">
        <f>VLOOKUP(A1874,'Planning Periods'!$E$2:$N$540,10,FALSE)</f>
        <v>12/31/2015 - 12/31/2023</v>
      </c>
      <c r="C1874" s="103">
        <v>2016</v>
      </c>
      <c r="D1874" s="103" t="str">
        <f t="shared" si="27"/>
        <v>San Juan Bautista 2016</v>
      </c>
      <c r="E1874" t="s">
        <v>1539</v>
      </c>
      <c r="F1874" t="s">
        <v>1539</v>
      </c>
      <c r="G1874" t="s">
        <v>1539</v>
      </c>
      <c r="H1874" t="s">
        <v>1539</v>
      </c>
      <c r="J1874" t="s">
        <v>1539</v>
      </c>
      <c r="K1874" t="s">
        <v>1539</v>
      </c>
      <c r="L1874" t="s">
        <v>1539</v>
      </c>
      <c r="M1874" t="s">
        <v>1539</v>
      </c>
      <c r="O1874" t="s">
        <v>1539</v>
      </c>
      <c r="P1874" t="s">
        <v>1539</v>
      </c>
      <c r="R1874" t="s">
        <v>1539</v>
      </c>
      <c r="S1874" t="s">
        <v>1539</v>
      </c>
      <c r="T1874" t="s">
        <v>1539</v>
      </c>
      <c r="U1874" t="s">
        <v>1539</v>
      </c>
      <c r="V1874" t="s">
        <v>1539</v>
      </c>
    </row>
    <row r="1875" spans="1:22" x14ac:dyDescent="0.25">
      <c r="A1875" t="s">
        <v>923</v>
      </c>
      <c r="B1875" s="20" t="str">
        <f>VLOOKUP(A1875,'Planning Periods'!$E$2:$N$540,10,FALSE)</f>
        <v>12/31/2015 - 12/31/2023</v>
      </c>
      <c r="C1875" s="103">
        <v>2017</v>
      </c>
      <c r="D1875" s="103" t="str">
        <f t="shared" si="27"/>
        <v>San Juan Bautista 2017</v>
      </c>
      <c r="E1875" t="s">
        <v>1539</v>
      </c>
      <c r="F1875" t="s">
        <v>1539</v>
      </c>
      <c r="G1875" t="s">
        <v>1539</v>
      </c>
      <c r="H1875" t="s">
        <v>1539</v>
      </c>
      <c r="J1875" t="s">
        <v>1539</v>
      </c>
      <c r="K1875" t="s">
        <v>1539</v>
      </c>
      <c r="L1875" t="s">
        <v>1539</v>
      </c>
      <c r="M1875" t="s">
        <v>1539</v>
      </c>
      <c r="O1875" t="s">
        <v>1539</v>
      </c>
      <c r="P1875" t="s">
        <v>1539</v>
      </c>
      <c r="R1875" t="s">
        <v>1539</v>
      </c>
      <c r="S1875" t="s">
        <v>1539</v>
      </c>
      <c r="T1875" t="s">
        <v>1539</v>
      </c>
      <c r="U1875" t="s">
        <v>1539</v>
      </c>
      <c r="V1875" t="s">
        <v>1539</v>
      </c>
    </row>
    <row r="1876" spans="1:22" x14ac:dyDescent="0.25">
      <c r="A1876" s="104" t="s">
        <v>973</v>
      </c>
      <c r="B1876" s="20"/>
      <c r="C1876" s="103">
        <v>2013</v>
      </c>
      <c r="D1876" s="103"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25">
      <c r="A1877" s="104" t="s">
        <v>973</v>
      </c>
      <c r="B1877" s="20" t="str">
        <f>VLOOKUP(A1877,'Planning Periods'!$E$2:$N$540,10,FALSE)</f>
        <v>10/15/2013 - 10/15/2021</v>
      </c>
      <c r="C1877" s="103">
        <v>2014</v>
      </c>
      <c r="D1877" s="103" t="str">
        <f t="shared" si="27"/>
        <v>San Juan Capistrano 2014</v>
      </c>
      <c r="E1877" s="103">
        <v>147</v>
      </c>
      <c r="F1877" s="101">
        <v>0</v>
      </c>
      <c r="G1877" s="103">
        <v>0</v>
      </c>
      <c r="H1877" s="103">
        <v>0</v>
      </c>
      <c r="I1877" s="102"/>
      <c r="J1877" s="103">
        <v>104</v>
      </c>
      <c r="K1877" s="101">
        <v>2</v>
      </c>
      <c r="L1877" s="103">
        <v>2</v>
      </c>
      <c r="M1877" s="103">
        <v>0</v>
      </c>
      <c r="N1877" s="102"/>
      <c r="O1877" s="103">
        <v>120</v>
      </c>
      <c r="P1877" s="103">
        <v>2</v>
      </c>
      <c r="Q1877" s="102"/>
      <c r="R1877" s="103">
        <v>267</v>
      </c>
      <c r="S1877" s="103">
        <v>90</v>
      </c>
      <c r="T1877" s="102">
        <v>0</v>
      </c>
      <c r="U1877" s="103">
        <v>638</v>
      </c>
      <c r="V1877" s="103">
        <v>94</v>
      </c>
    </row>
    <row r="1878" spans="1:22" x14ac:dyDescent="0.25">
      <c r="A1878" s="104" t="s">
        <v>973</v>
      </c>
      <c r="B1878" s="20" t="str">
        <f>VLOOKUP(A1878,'Planning Periods'!$E$2:$N$540,10,FALSE)</f>
        <v>10/15/2013 - 10/15/2021</v>
      </c>
      <c r="C1878" s="103">
        <v>2015</v>
      </c>
      <c r="D1878" s="103" t="str">
        <f t="shared" si="27"/>
        <v>San Juan Capistrano 2015</v>
      </c>
      <c r="E1878" s="103">
        <v>147</v>
      </c>
      <c r="F1878" s="101">
        <v>0</v>
      </c>
      <c r="G1878" s="103">
        <v>0</v>
      </c>
      <c r="H1878" s="103">
        <v>0</v>
      </c>
      <c r="I1878" s="102"/>
      <c r="J1878" s="103">
        <v>104</v>
      </c>
      <c r="K1878" s="101">
        <v>0</v>
      </c>
      <c r="L1878" s="103">
        <v>0</v>
      </c>
      <c r="M1878" s="103">
        <v>0</v>
      </c>
      <c r="N1878" s="102"/>
      <c r="O1878" s="103">
        <v>120</v>
      </c>
      <c r="P1878" s="103">
        <v>0</v>
      </c>
      <c r="Q1878" s="102"/>
      <c r="R1878" s="103">
        <v>267</v>
      </c>
      <c r="S1878" s="103">
        <v>96</v>
      </c>
      <c r="T1878" s="102">
        <v>0</v>
      </c>
      <c r="U1878" s="103">
        <v>638</v>
      </c>
      <c r="V1878" s="103">
        <v>96</v>
      </c>
    </row>
    <row r="1879" spans="1:22" x14ac:dyDescent="0.25">
      <c r="A1879" s="104" t="s">
        <v>973</v>
      </c>
      <c r="B1879" s="20" t="str">
        <f>VLOOKUP(A1879,'Planning Periods'!$E$2:$N$540,10,FALSE)</f>
        <v>10/15/2013 - 10/15/2021</v>
      </c>
      <c r="C1879" s="103">
        <v>2016</v>
      </c>
      <c r="D1879" s="103" t="str">
        <f t="shared" si="27"/>
        <v>San Juan Capistrano 2016</v>
      </c>
      <c r="E1879" s="103">
        <v>147</v>
      </c>
      <c r="F1879" s="101">
        <v>0</v>
      </c>
      <c r="G1879" s="103">
        <v>0</v>
      </c>
      <c r="H1879" s="103">
        <v>0</v>
      </c>
      <c r="I1879" s="102"/>
      <c r="J1879" s="103">
        <v>104</v>
      </c>
      <c r="K1879" s="101">
        <v>0</v>
      </c>
      <c r="L1879" s="103">
        <v>0</v>
      </c>
      <c r="M1879" s="103">
        <v>0</v>
      </c>
      <c r="N1879" s="102"/>
      <c r="O1879" s="103">
        <v>120</v>
      </c>
      <c r="P1879" s="103">
        <v>0</v>
      </c>
      <c r="Q1879" s="102"/>
      <c r="R1879" s="103">
        <v>267</v>
      </c>
      <c r="S1879" s="103">
        <v>62</v>
      </c>
      <c r="T1879" s="102">
        <v>0</v>
      </c>
      <c r="U1879" s="103">
        <v>638</v>
      </c>
      <c r="V1879" s="103">
        <v>62</v>
      </c>
    </row>
    <row r="1880" spans="1:22" x14ac:dyDescent="0.25">
      <c r="A1880" s="104" t="s">
        <v>973</v>
      </c>
      <c r="B1880" s="20" t="str">
        <f>VLOOKUP(A1880,'Planning Periods'!$E$2:$N$540,10,FALSE)</f>
        <v>10/15/2013 - 10/15/2021</v>
      </c>
      <c r="C1880" s="103">
        <v>2017</v>
      </c>
      <c r="D1880" s="103" t="str">
        <f t="shared" si="27"/>
        <v>San Juan Capistrano 2017</v>
      </c>
      <c r="E1880" s="103">
        <v>147</v>
      </c>
      <c r="F1880" s="101">
        <v>0</v>
      </c>
      <c r="G1880" s="103">
        <v>0</v>
      </c>
      <c r="H1880" s="103">
        <v>0</v>
      </c>
      <c r="I1880" s="102"/>
      <c r="J1880" s="103">
        <v>104</v>
      </c>
      <c r="K1880" s="101">
        <v>0</v>
      </c>
      <c r="L1880" s="103">
        <v>0</v>
      </c>
      <c r="M1880" s="103">
        <v>0</v>
      </c>
      <c r="N1880" s="102"/>
      <c r="O1880" s="103">
        <v>120</v>
      </c>
      <c r="P1880" s="103">
        <v>0</v>
      </c>
      <c r="Q1880" s="102"/>
      <c r="R1880" s="103">
        <v>267</v>
      </c>
      <c r="S1880" s="103">
        <v>103</v>
      </c>
      <c r="T1880" s="102">
        <v>0</v>
      </c>
      <c r="U1880" s="103">
        <v>638</v>
      </c>
      <c r="V1880" s="103">
        <v>103</v>
      </c>
    </row>
    <row r="1881" spans="1:22" x14ac:dyDescent="0.25">
      <c r="A1881" s="104" t="s">
        <v>1227</v>
      </c>
      <c r="B1881" s="20" t="str">
        <f>VLOOKUP(A1881,'Planning Periods'!$E$2:$N$540,10,FALSE)</f>
        <v>01/31/2015 - 01/31/2023</v>
      </c>
      <c r="C1881" s="103">
        <v>2014</v>
      </c>
      <c r="D1881" s="103" t="str">
        <f t="shared" si="27"/>
        <v>San Leandro 2014</v>
      </c>
      <c r="E1881" s="103">
        <v>504</v>
      </c>
      <c r="F1881" s="101">
        <v>0</v>
      </c>
      <c r="G1881" s="103">
        <v>0</v>
      </c>
      <c r="H1881" s="103">
        <v>0</v>
      </c>
      <c r="I1881" s="102"/>
      <c r="J1881" s="103">
        <v>270</v>
      </c>
      <c r="K1881" s="101">
        <v>0</v>
      </c>
      <c r="L1881" s="103">
        <v>0</v>
      </c>
      <c r="M1881" s="103">
        <v>0</v>
      </c>
      <c r="N1881" s="102"/>
      <c r="O1881" s="103">
        <v>352</v>
      </c>
      <c r="P1881" s="103">
        <v>0</v>
      </c>
      <c r="Q1881" s="102"/>
      <c r="R1881" s="103">
        <v>1161</v>
      </c>
      <c r="S1881" s="103">
        <v>0</v>
      </c>
      <c r="T1881" s="102">
        <v>0</v>
      </c>
      <c r="U1881" s="103">
        <v>2287</v>
      </c>
      <c r="V1881" s="103">
        <v>0</v>
      </c>
    </row>
    <row r="1882" spans="1:22" x14ac:dyDescent="0.25">
      <c r="A1882" s="104" t="s">
        <v>1227</v>
      </c>
      <c r="B1882" s="20" t="str">
        <f>VLOOKUP(A1882,'Planning Periods'!$E$2:$N$540,10,FALSE)</f>
        <v>01/31/2015 - 01/31/2023</v>
      </c>
      <c r="C1882" s="103">
        <v>2015</v>
      </c>
      <c r="D1882" s="103" t="str">
        <f t="shared" si="27"/>
        <v>San Leandro 2015</v>
      </c>
      <c r="E1882" s="103">
        <v>504</v>
      </c>
      <c r="F1882" s="101">
        <v>82</v>
      </c>
      <c r="G1882" s="103">
        <v>82</v>
      </c>
      <c r="H1882" s="103">
        <v>0</v>
      </c>
      <c r="I1882" s="102"/>
      <c r="J1882" s="103">
        <v>270</v>
      </c>
      <c r="K1882" s="101">
        <v>31</v>
      </c>
      <c r="L1882" s="103">
        <v>31</v>
      </c>
      <c r="M1882" s="103">
        <v>0</v>
      </c>
      <c r="N1882" s="102"/>
      <c r="O1882" s="103">
        <v>352</v>
      </c>
      <c r="P1882" s="103">
        <v>0</v>
      </c>
      <c r="Q1882" s="102"/>
      <c r="R1882" s="103">
        <v>1161</v>
      </c>
      <c r="S1882" s="103">
        <v>5</v>
      </c>
      <c r="T1882" s="102">
        <v>0</v>
      </c>
      <c r="U1882" s="103">
        <v>2287</v>
      </c>
      <c r="V1882" s="103">
        <v>118</v>
      </c>
    </row>
    <row r="1883" spans="1:22" x14ac:dyDescent="0.25">
      <c r="A1883" s="104" t="s">
        <v>1227</v>
      </c>
      <c r="B1883" s="20" t="str">
        <f>VLOOKUP(A1883,'Planning Periods'!$E$2:$N$540,10,FALSE)</f>
        <v>01/31/2015 - 01/31/2023</v>
      </c>
      <c r="C1883" s="103">
        <v>2016</v>
      </c>
      <c r="D1883" s="103" t="str">
        <f t="shared" si="27"/>
        <v>San Leandro 2016</v>
      </c>
      <c r="E1883" s="103">
        <v>504</v>
      </c>
      <c r="F1883" s="101">
        <v>0</v>
      </c>
      <c r="G1883" s="103">
        <v>0</v>
      </c>
      <c r="H1883" s="103">
        <v>0</v>
      </c>
      <c r="I1883" s="102"/>
      <c r="J1883" s="103">
        <v>270</v>
      </c>
      <c r="K1883" s="101">
        <v>0</v>
      </c>
      <c r="L1883" s="103">
        <v>0</v>
      </c>
      <c r="M1883" s="103">
        <v>0</v>
      </c>
      <c r="N1883" s="102"/>
      <c r="O1883" s="103">
        <v>352</v>
      </c>
      <c r="P1883" s="103">
        <v>0</v>
      </c>
      <c r="Q1883" s="102"/>
      <c r="R1883" s="103">
        <v>1161</v>
      </c>
      <c r="S1883" s="103">
        <v>3</v>
      </c>
      <c r="T1883" s="102">
        <v>0</v>
      </c>
      <c r="U1883" s="103">
        <v>2287</v>
      </c>
      <c r="V1883" s="103">
        <v>3</v>
      </c>
    </row>
    <row r="1884" spans="1:22" x14ac:dyDescent="0.25">
      <c r="A1884" s="104" t="s">
        <v>1227</v>
      </c>
      <c r="B1884" s="20" t="str">
        <f>VLOOKUP(A1884,'Planning Periods'!$E$2:$N$540,10,FALSE)</f>
        <v>01/31/2015 - 01/31/2023</v>
      </c>
      <c r="C1884" s="103">
        <v>2017</v>
      </c>
      <c r="D1884" s="103" t="str">
        <f t="shared" si="27"/>
        <v>San Leandro 2017</v>
      </c>
      <c r="E1884" s="103">
        <v>504</v>
      </c>
      <c r="F1884" s="101">
        <v>27</v>
      </c>
      <c r="G1884" s="103">
        <v>27</v>
      </c>
      <c r="H1884" s="103">
        <v>0</v>
      </c>
      <c r="I1884" s="102"/>
      <c r="J1884" s="103">
        <v>270</v>
      </c>
      <c r="K1884" s="101">
        <v>57</v>
      </c>
      <c r="L1884" s="103">
        <v>57</v>
      </c>
      <c r="M1884" s="103">
        <v>0</v>
      </c>
      <c r="N1884" s="102"/>
      <c r="O1884" s="103">
        <v>352</v>
      </c>
      <c r="P1884" s="103">
        <v>0</v>
      </c>
      <c r="Q1884" s="102"/>
      <c r="R1884" s="103">
        <v>1161</v>
      </c>
      <c r="S1884" s="103">
        <v>8</v>
      </c>
      <c r="T1884" s="102">
        <v>0</v>
      </c>
      <c r="U1884" s="103">
        <v>2287</v>
      </c>
      <c r="V1884" s="103">
        <v>92</v>
      </c>
    </row>
    <row r="1885" spans="1:22" x14ac:dyDescent="0.25">
      <c r="A1885" s="104" t="s">
        <v>866</v>
      </c>
      <c r="B1885" s="20" t="str">
        <f>VLOOKUP(A1885,'Planning Periods'!$E$2:$N$540,10,FALSE)</f>
        <v>06/30/2014 - 06/30/2019</v>
      </c>
      <c r="C1885" s="103">
        <v>2014</v>
      </c>
      <c r="D1885" s="103" t="str">
        <f t="shared" si="27"/>
        <v>San Luis Obispo 2014</v>
      </c>
      <c r="E1885" s="103">
        <v>285</v>
      </c>
      <c r="F1885" s="101">
        <v>35</v>
      </c>
      <c r="G1885" s="103">
        <v>35</v>
      </c>
      <c r="H1885" s="103">
        <v>0</v>
      </c>
      <c r="I1885" s="102"/>
      <c r="J1885" s="103">
        <v>179</v>
      </c>
      <c r="K1885" s="101">
        <v>16</v>
      </c>
      <c r="L1885" s="103">
        <v>16</v>
      </c>
      <c r="M1885" s="103">
        <v>0</v>
      </c>
      <c r="N1885" s="102"/>
      <c r="O1885" s="103">
        <v>202</v>
      </c>
      <c r="P1885" s="103">
        <v>8</v>
      </c>
      <c r="Q1885" s="102"/>
      <c r="R1885" s="103">
        <v>478</v>
      </c>
      <c r="S1885" s="103">
        <v>146</v>
      </c>
      <c r="T1885" s="102">
        <v>0</v>
      </c>
      <c r="U1885" s="103">
        <v>1144</v>
      </c>
      <c r="V1885" s="103">
        <v>205</v>
      </c>
    </row>
    <row r="1886" spans="1:22" x14ac:dyDescent="0.25">
      <c r="A1886" s="104" t="s">
        <v>866</v>
      </c>
      <c r="B1886" s="20" t="str">
        <f>VLOOKUP(A1886,'Planning Periods'!$E$2:$N$540,10,FALSE)</f>
        <v>06/30/2014 - 06/30/2019</v>
      </c>
      <c r="C1886" s="103">
        <v>2015</v>
      </c>
      <c r="D1886" s="103" t="str">
        <f t="shared" si="27"/>
        <v>San Luis Obispo 2015</v>
      </c>
      <c r="E1886" s="103">
        <v>285</v>
      </c>
      <c r="F1886" s="101">
        <v>1</v>
      </c>
      <c r="G1886" s="103">
        <v>1</v>
      </c>
      <c r="H1886" s="103">
        <v>0</v>
      </c>
      <c r="I1886" s="102"/>
      <c r="J1886" s="103">
        <v>179</v>
      </c>
      <c r="K1886" s="101">
        <v>1</v>
      </c>
      <c r="L1886" s="103">
        <v>1</v>
      </c>
      <c r="M1886" s="103">
        <v>0</v>
      </c>
      <c r="N1886" s="102"/>
      <c r="O1886" s="103">
        <v>202</v>
      </c>
      <c r="P1886" s="103">
        <v>2</v>
      </c>
      <c r="Q1886" s="102"/>
      <c r="R1886" s="103">
        <v>478</v>
      </c>
      <c r="S1886" s="103">
        <v>168</v>
      </c>
      <c r="T1886" s="102">
        <v>0</v>
      </c>
      <c r="U1886" s="103">
        <v>1144</v>
      </c>
      <c r="V1886" s="103">
        <v>172</v>
      </c>
    </row>
    <row r="1887" spans="1:22" x14ac:dyDescent="0.25">
      <c r="A1887" s="104" t="s">
        <v>866</v>
      </c>
      <c r="B1887" s="20" t="str">
        <f>VLOOKUP(A1887,'Planning Periods'!$E$2:$N$540,10,FALSE)</f>
        <v>06/30/2014 - 06/30/2019</v>
      </c>
      <c r="C1887" s="103">
        <v>2016</v>
      </c>
      <c r="D1887" s="103" t="str">
        <f t="shared" si="27"/>
        <v>San Luis Obispo 2016</v>
      </c>
      <c r="E1887" s="103">
        <v>285</v>
      </c>
      <c r="F1887" s="101">
        <v>19</v>
      </c>
      <c r="G1887" s="103">
        <v>19</v>
      </c>
      <c r="H1887" s="103">
        <v>0</v>
      </c>
      <c r="I1887" s="102"/>
      <c r="J1887" s="103">
        <v>179</v>
      </c>
      <c r="K1887" s="101">
        <v>1</v>
      </c>
      <c r="L1887" s="103">
        <v>1</v>
      </c>
      <c r="M1887" s="103">
        <v>0</v>
      </c>
      <c r="N1887" s="102"/>
      <c r="O1887" s="103">
        <v>202</v>
      </c>
      <c r="P1887" s="103">
        <v>3</v>
      </c>
      <c r="Q1887" s="102"/>
      <c r="R1887" s="103">
        <v>478</v>
      </c>
      <c r="S1887" s="103">
        <v>111</v>
      </c>
      <c r="T1887" s="102">
        <v>0</v>
      </c>
      <c r="U1887" s="103">
        <v>1144</v>
      </c>
      <c r="V1887" s="103">
        <v>134</v>
      </c>
    </row>
    <row r="1888" spans="1:22" x14ac:dyDescent="0.25">
      <c r="A1888" s="104" t="s">
        <v>866</v>
      </c>
      <c r="B1888" s="20" t="str">
        <f>VLOOKUP(A1888,'Planning Periods'!$E$2:$N$540,10,FALSE)</f>
        <v>06/30/2014 - 06/30/2019</v>
      </c>
      <c r="C1888" s="103">
        <v>2017</v>
      </c>
      <c r="D1888" s="103" t="str">
        <f t="shared" si="27"/>
        <v>San Luis Obispo 2017</v>
      </c>
      <c r="E1888" s="103">
        <v>285</v>
      </c>
      <c r="F1888" s="101">
        <v>41</v>
      </c>
      <c r="G1888" s="103">
        <v>41</v>
      </c>
      <c r="H1888" s="103">
        <v>0</v>
      </c>
      <c r="I1888" s="102"/>
      <c r="J1888" s="103">
        <v>179</v>
      </c>
      <c r="K1888" s="101">
        <v>9</v>
      </c>
      <c r="L1888" s="103">
        <v>9</v>
      </c>
      <c r="M1888" s="103">
        <v>0</v>
      </c>
      <c r="N1888" s="102"/>
      <c r="O1888" s="103">
        <v>202</v>
      </c>
      <c r="P1888" s="103">
        <v>0</v>
      </c>
      <c r="Q1888" s="102"/>
      <c r="R1888" s="103">
        <v>478</v>
      </c>
      <c r="S1888" s="103">
        <v>164</v>
      </c>
      <c r="T1888" s="102">
        <v>0</v>
      </c>
      <c r="U1888" s="103">
        <v>1144</v>
      </c>
      <c r="V1888" s="103">
        <v>214</v>
      </c>
    </row>
    <row r="1889" spans="1:22" x14ac:dyDescent="0.25">
      <c r="A1889" s="104" t="s">
        <v>294</v>
      </c>
      <c r="B1889" s="20" t="str">
        <f>VLOOKUP(A1889,'Planning Periods'!$E$2:$N$540,10,FALSE)</f>
        <v>06/30/2014 - 06/30/2019</v>
      </c>
      <c r="C1889" s="103">
        <v>2014</v>
      </c>
      <c r="D1889" s="103" t="str">
        <f t="shared" si="27"/>
        <v>San Luis Obispo County - Unincorporated 2014</v>
      </c>
      <c r="E1889" s="103" t="s">
        <v>1539</v>
      </c>
      <c r="F1889" s="101" t="s">
        <v>1539</v>
      </c>
      <c r="G1889" s="103" t="s">
        <v>1539</v>
      </c>
      <c r="H1889" s="103" t="s">
        <v>1539</v>
      </c>
      <c r="I1889" s="102"/>
      <c r="J1889" s="103" t="s">
        <v>1539</v>
      </c>
      <c r="K1889" s="101" t="s">
        <v>1539</v>
      </c>
      <c r="L1889" s="103" t="s">
        <v>1539</v>
      </c>
      <c r="M1889" s="103" t="s">
        <v>1539</v>
      </c>
      <c r="N1889" s="102"/>
      <c r="O1889" s="103" t="s">
        <v>1539</v>
      </c>
      <c r="P1889" s="103" t="s">
        <v>1539</v>
      </c>
      <c r="Q1889" s="102"/>
      <c r="R1889" s="103" t="s">
        <v>1539</v>
      </c>
      <c r="S1889" s="103" t="s">
        <v>1539</v>
      </c>
      <c r="T1889" s="102" t="s">
        <v>1539</v>
      </c>
      <c r="U1889" s="103" t="s">
        <v>1539</v>
      </c>
      <c r="V1889" s="103" t="s">
        <v>1539</v>
      </c>
    </row>
    <row r="1890" spans="1:22" x14ac:dyDescent="0.25">
      <c r="A1890" s="104" t="s">
        <v>294</v>
      </c>
      <c r="B1890" s="20" t="str">
        <f>VLOOKUP(A1890,'Planning Periods'!$E$2:$N$540,10,FALSE)</f>
        <v>06/30/2014 - 06/30/2019</v>
      </c>
      <c r="C1890" s="103">
        <v>2015</v>
      </c>
      <c r="D1890" s="103" t="str">
        <f t="shared" si="27"/>
        <v>San Luis Obispo County - Unincorporated 2015</v>
      </c>
      <c r="E1890" s="103" t="s">
        <v>1539</v>
      </c>
      <c r="F1890" s="101" t="s">
        <v>1539</v>
      </c>
      <c r="G1890" s="103" t="s">
        <v>1539</v>
      </c>
      <c r="H1890" s="103" t="s">
        <v>1539</v>
      </c>
      <c r="I1890" s="102"/>
      <c r="J1890" s="103" t="s">
        <v>1539</v>
      </c>
      <c r="K1890" s="101" t="s">
        <v>1539</v>
      </c>
      <c r="L1890" s="103" t="s">
        <v>1539</v>
      </c>
      <c r="M1890" s="103" t="s">
        <v>1539</v>
      </c>
      <c r="N1890" s="102"/>
      <c r="O1890" s="103" t="s">
        <v>1539</v>
      </c>
      <c r="P1890" s="103" t="s">
        <v>1539</v>
      </c>
      <c r="Q1890" s="102"/>
      <c r="R1890" s="103" t="s">
        <v>1539</v>
      </c>
      <c r="S1890" s="103" t="s">
        <v>1539</v>
      </c>
      <c r="T1890" s="102" t="s">
        <v>1539</v>
      </c>
      <c r="U1890" s="103" t="s">
        <v>1539</v>
      </c>
      <c r="V1890" s="103" t="s">
        <v>1539</v>
      </c>
    </row>
    <row r="1891" spans="1:22" x14ac:dyDescent="0.25">
      <c r="A1891" s="104" t="s">
        <v>294</v>
      </c>
      <c r="B1891" s="20" t="str">
        <f>VLOOKUP(A1891,'Planning Periods'!$E$2:$N$540,10,FALSE)</f>
        <v>06/30/2014 - 06/30/2019</v>
      </c>
      <c r="C1891" s="103">
        <v>2016</v>
      </c>
      <c r="D1891" s="103" t="str">
        <f t="shared" si="27"/>
        <v>San Luis Obispo County - Unincorporated 2016</v>
      </c>
      <c r="E1891" s="103" t="s">
        <v>1539</v>
      </c>
      <c r="F1891" s="101" t="s">
        <v>1539</v>
      </c>
      <c r="G1891" s="103" t="s">
        <v>1539</v>
      </c>
      <c r="H1891" s="103" t="s">
        <v>1539</v>
      </c>
      <c r="I1891" s="102"/>
      <c r="J1891" s="103" t="s">
        <v>1539</v>
      </c>
      <c r="K1891" s="101" t="s">
        <v>1539</v>
      </c>
      <c r="L1891" s="103" t="s">
        <v>1539</v>
      </c>
      <c r="M1891" s="103" t="s">
        <v>1539</v>
      </c>
      <c r="N1891" s="102"/>
      <c r="O1891" s="103" t="s">
        <v>1539</v>
      </c>
      <c r="P1891" s="103" t="s">
        <v>1539</v>
      </c>
      <c r="Q1891" s="102"/>
      <c r="R1891" s="103" t="s">
        <v>1539</v>
      </c>
      <c r="S1891" s="103" t="s">
        <v>1539</v>
      </c>
      <c r="T1891" s="102" t="s">
        <v>1539</v>
      </c>
      <c r="U1891" s="103" t="s">
        <v>1539</v>
      </c>
      <c r="V1891" s="103" t="s">
        <v>1539</v>
      </c>
    </row>
    <row r="1892" spans="1:22" x14ac:dyDescent="0.25">
      <c r="A1892" s="104" t="s">
        <v>294</v>
      </c>
      <c r="B1892" s="20" t="str">
        <f>VLOOKUP(A1892,'Planning Periods'!$E$2:$N$540,10,FALSE)</f>
        <v>06/30/2014 - 06/30/2019</v>
      </c>
      <c r="C1892" s="103">
        <v>2017</v>
      </c>
      <c r="D1892" s="103" t="str">
        <f t="shared" si="27"/>
        <v>San Luis Obispo County - Unincorporated 2017</v>
      </c>
      <c r="E1892" s="103" t="s">
        <v>1539</v>
      </c>
      <c r="F1892" s="101" t="s">
        <v>1539</v>
      </c>
      <c r="G1892" s="103" t="s">
        <v>1539</v>
      </c>
      <c r="H1892" s="103" t="s">
        <v>1539</v>
      </c>
      <c r="I1892" s="102"/>
      <c r="J1892" s="103" t="s">
        <v>1539</v>
      </c>
      <c r="K1892" s="101" t="s">
        <v>1539</v>
      </c>
      <c r="L1892" s="103" t="s">
        <v>1539</v>
      </c>
      <c r="M1892" s="103" t="s">
        <v>1539</v>
      </c>
      <c r="N1892" s="102"/>
      <c r="O1892" s="103" t="s">
        <v>1539</v>
      </c>
      <c r="P1892" s="103" t="s">
        <v>1539</v>
      </c>
      <c r="Q1892" s="102"/>
      <c r="R1892" s="103" t="s">
        <v>1539</v>
      </c>
      <c r="S1892" s="103" t="s">
        <v>1539</v>
      </c>
      <c r="T1892" s="102" t="s">
        <v>1539</v>
      </c>
      <c r="U1892" s="103" t="s">
        <v>1539</v>
      </c>
      <c r="V1892" s="103" t="s">
        <v>1539</v>
      </c>
    </row>
    <row r="1893" spans="1:22" x14ac:dyDescent="0.25">
      <c r="A1893" s="104" t="s">
        <v>886</v>
      </c>
      <c r="B1893" s="20" t="str">
        <f>VLOOKUP(A1893,'Planning Periods'!$E$2:$N$540,10,FALSE)</f>
        <v>04/30/2013 - 04/30/2021</v>
      </c>
      <c r="C1893" s="103">
        <v>2013</v>
      </c>
      <c r="D1893" s="103" t="str">
        <f t="shared" si="27"/>
        <v>San Marcos 2013</v>
      </c>
      <c r="E1893" s="103">
        <v>1043</v>
      </c>
      <c r="F1893" s="101">
        <v>136</v>
      </c>
      <c r="G1893" s="103">
        <v>136</v>
      </c>
      <c r="H1893" s="103">
        <v>0</v>
      </c>
      <c r="I1893" s="102"/>
      <c r="J1893" s="103">
        <v>793</v>
      </c>
      <c r="K1893" s="101">
        <v>50</v>
      </c>
      <c r="L1893" s="103">
        <v>50</v>
      </c>
      <c r="M1893" s="103">
        <v>0</v>
      </c>
      <c r="N1893" s="102"/>
      <c r="O1893" s="103">
        <v>734</v>
      </c>
      <c r="P1893" s="103">
        <v>63</v>
      </c>
      <c r="Q1893" s="102"/>
      <c r="R1893" s="103">
        <v>1613</v>
      </c>
      <c r="S1893" s="103">
        <v>1684</v>
      </c>
      <c r="T1893" s="102">
        <v>0</v>
      </c>
      <c r="U1893" s="103">
        <v>4183</v>
      </c>
      <c r="V1893" s="103">
        <v>1933</v>
      </c>
    </row>
    <row r="1894" spans="1:22" x14ac:dyDescent="0.25">
      <c r="A1894" s="104" t="s">
        <v>886</v>
      </c>
      <c r="B1894" s="20" t="str">
        <f>VLOOKUP(A1894,'Planning Periods'!$E$2:$N$540,10,FALSE)</f>
        <v>04/30/2013 - 04/30/2021</v>
      </c>
      <c r="C1894" s="103">
        <v>2014</v>
      </c>
      <c r="D1894" s="103" t="str">
        <f t="shared" si="27"/>
        <v>San Marcos 2014</v>
      </c>
      <c r="E1894" s="103">
        <v>1043</v>
      </c>
      <c r="F1894" s="101">
        <v>0</v>
      </c>
      <c r="G1894" s="103">
        <v>0</v>
      </c>
      <c r="H1894" s="103">
        <v>0</v>
      </c>
      <c r="I1894" s="102"/>
      <c r="J1894" s="103">
        <v>793</v>
      </c>
      <c r="K1894" s="101">
        <v>0</v>
      </c>
      <c r="L1894" s="103">
        <v>0</v>
      </c>
      <c r="M1894" s="103">
        <v>0</v>
      </c>
      <c r="N1894" s="102"/>
      <c r="O1894" s="103">
        <v>734</v>
      </c>
      <c r="P1894" s="103">
        <v>0</v>
      </c>
      <c r="Q1894" s="102"/>
      <c r="R1894" s="103">
        <v>1613</v>
      </c>
      <c r="S1894" s="103">
        <v>97</v>
      </c>
      <c r="T1894" s="102">
        <v>0</v>
      </c>
      <c r="U1894" s="103">
        <v>4183</v>
      </c>
      <c r="V1894" s="103">
        <v>97</v>
      </c>
    </row>
    <row r="1895" spans="1:22" x14ac:dyDescent="0.25">
      <c r="A1895" s="104" t="s">
        <v>886</v>
      </c>
      <c r="B1895" s="20" t="str">
        <f>VLOOKUP(A1895,'Planning Periods'!$E$2:$N$540,10,FALSE)</f>
        <v>04/30/2013 - 04/30/2021</v>
      </c>
      <c r="C1895" s="103">
        <v>2015</v>
      </c>
      <c r="D1895" s="103" t="str">
        <f t="shared" si="27"/>
        <v>San Marcos 2015</v>
      </c>
      <c r="E1895" s="103">
        <v>1043</v>
      </c>
      <c r="F1895" s="101">
        <v>51</v>
      </c>
      <c r="G1895" s="103">
        <v>51</v>
      </c>
      <c r="H1895" s="103">
        <v>0</v>
      </c>
      <c r="I1895" s="102"/>
      <c r="J1895" s="103">
        <v>793</v>
      </c>
      <c r="K1895" s="101">
        <v>54</v>
      </c>
      <c r="L1895" s="103">
        <v>54</v>
      </c>
      <c r="M1895" s="103">
        <v>0</v>
      </c>
      <c r="N1895" s="102"/>
      <c r="O1895" s="103">
        <v>734</v>
      </c>
      <c r="P1895" s="103">
        <v>1</v>
      </c>
      <c r="Q1895" s="102"/>
      <c r="R1895" s="103">
        <v>1613</v>
      </c>
      <c r="S1895" s="103">
        <v>487</v>
      </c>
      <c r="T1895" s="102">
        <v>0</v>
      </c>
      <c r="U1895" s="103">
        <v>4183</v>
      </c>
      <c r="V1895" s="103">
        <v>593</v>
      </c>
    </row>
    <row r="1896" spans="1:22" x14ac:dyDescent="0.25">
      <c r="A1896" s="104" t="s">
        <v>886</v>
      </c>
      <c r="B1896" s="20" t="str">
        <f>VLOOKUP(A1896,'Planning Periods'!$E$2:$N$540,10,FALSE)</f>
        <v>04/30/2013 - 04/30/2021</v>
      </c>
      <c r="C1896" s="103">
        <v>2016</v>
      </c>
      <c r="D1896" s="103" t="str">
        <f t="shared" si="27"/>
        <v>San Marcos 2016</v>
      </c>
      <c r="E1896" s="103">
        <v>1043</v>
      </c>
      <c r="F1896" s="101">
        <v>0</v>
      </c>
      <c r="G1896" s="103">
        <v>0</v>
      </c>
      <c r="H1896" s="103">
        <v>0</v>
      </c>
      <c r="I1896" s="102"/>
      <c r="J1896" s="103">
        <v>793</v>
      </c>
      <c r="K1896" s="101">
        <v>0</v>
      </c>
      <c r="L1896" s="103">
        <v>0</v>
      </c>
      <c r="M1896" s="103">
        <v>0</v>
      </c>
      <c r="N1896" s="102"/>
      <c r="O1896" s="103">
        <v>734</v>
      </c>
      <c r="P1896" s="103">
        <v>0</v>
      </c>
      <c r="Q1896" s="102"/>
      <c r="R1896" s="103">
        <v>1613</v>
      </c>
      <c r="S1896" s="103">
        <v>329</v>
      </c>
      <c r="T1896" s="102">
        <v>0</v>
      </c>
      <c r="U1896" s="103">
        <v>4183</v>
      </c>
      <c r="V1896" s="103">
        <v>329</v>
      </c>
    </row>
    <row r="1897" spans="1:22" x14ac:dyDescent="0.25">
      <c r="A1897" s="104" t="s">
        <v>886</v>
      </c>
      <c r="B1897" s="20" t="str">
        <f>VLOOKUP(A1897,'Planning Periods'!$E$2:$N$540,10,FALSE)</f>
        <v>04/30/2013 - 04/30/2021</v>
      </c>
      <c r="C1897" s="103">
        <v>2017</v>
      </c>
      <c r="D1897" s="103" t="str">
        <f t="shared" si="27"/>
        <v>San Marcos 2017</v>
      </c>
      <c r="E1897" s="103">
        <v>1043</v>
      </c>
      <c r="F1897" s="101">
        <v>31</v>
      </c>
      <c r="G1897" s="103">
        <v>31</v>
      </c>
      <c r="H1897" s="103">
        <v>0</v>
      </c>
      <c r="I1897" s="102"/>
      <c r="J1897" s="103">
        <v>793</v>
      </c>
      <c r="K1897" s="101">
        <v>11</v>
      </c>
      <c r="L1897" s="103">
        <v>11</v>
      </c>
      <c r="M1897" s="103">
        <v>0</v>
      </c>
      <c r="N1897" s="102"/>
      <c r="O1897" s="103">
        <v>734</v>
      </c>
      <c r="P1897" s="103">
        <v>0</v>
      </c>
      <c r="Q1897" s="102"/>
      <c r="R1897" s="103">
        <v>1613</v>
      </c>
      <c r="S1897" s="103">
        <v>436</v>
      </c>
      <c r="T1897" s="102">
        <v>0</v>
      </c>
      <c r="U1897" s="103">
        <v>4183</v>
      </c>
      <c r="V1897" s="103">
        <v>478</v>
      </c>
    </row>
    <row r="1898" spans="1:22" x14ac:dyDescent="0.25">
      <c r="A1898" s="104" t="s">
        <v>1059</v>
      </c>
      <c r="B1898" s="20"/>
      <c r="C1898" s="103">
        <v>2013</v>
      </c>
      <c r="D1898" s="103" t="str">
        <f t="shared" si="27"/>
        <v>San Marino 2013</v>
      </c>
      <c r="E1898" s="103" t="s">
        <v>1539</v>
      </c>
      <c r="F1898" s="101" t="s">
        <v>1539</v>
      </c>
      <c r="G1898" s="103" t="s">
        <v>1539</v>
      </c>
      <c r="H1898" s="103" t="s">
        <v>1539</v>
      </c>
      <c r="I1898" s="102"/>
      <c r="J1898" s="103" t="s">
        <v>1539</v>
      </c>
      <c r="K1898" s="101" t="s">
        <v>1539</v>
      </c>
      <c r="L1898" s="103" t="s">
        <v>1539</v>
      </c>
      <c r="M1898" s="103" t="s">
        <v>1539</v>
      </c>
      <c r="N1898" s="102"/>
      <c r="O1898" s="103" t="s">
        <v>1539</v>
      </c>
      <c r="P1898" s="103" t="s">
        <v>1539</v>
      </c>
      <c r="Q1898" s="102"/>
      <c r="R1898" s="103" t="s">
        <v>1539</v>
      </c>
      <c r="S1898" s="103" t="s">
        <v>1539</v>
      </c>
      <c r="T1898" s="102" t="s">
        <v>1539</v>
      </c>
      <c r="U1898" s="103" t="s">
        <v>1539</v>
      </c>
      <c r="V1898" s="103" t="s">
        <v>1539</v>
      </c>
    </row>
    <row r="1899" spans="1:22" x14ac:dyDescent="0.25">
      <c r="A1899" s="104" t="s">
        <v>1059</v>
      </c>
      <c r="B1899" s="20" t="str">
        <f>VLOOKUP(A1899,'Planning Periods'!$E$2:$N$540,10,FALSE)</f>
        <v>10/15/2013 - 10/15/2021</v>
      </c>
      <c r="C1899" s="103">
        <v>2013</v>
      </c>
      <c r="D1899" s="103" t="str">
        <f>CONCATENATE(A1899," ",C1899)</f>
        <v>San Marino 2013</v>
      </c>
      <c r="E1899" s="103" t="s">
        <v>1539</v>
      </c>
      <c r="F1899" s="101" t="s">
        <v>1539</v>
      </c>
      <c r="G1899" s="103" t="s">
        <v>1539</v>
      </c>
      <c r="H1899" s="103" t="s">
        <v>1539</v>
      </c>
      <c r="I1899" s="102"/>
      <c r="J1899" s="103" t="s">
        <v>1539</v>
      </c>
      <c r="K1899" s="101" t="s">
        <v>1539</v>
      </c>
      <c r="L1899" s="103" t="s">
        <v>1539</v>
      </c>
      <c r="M1899" s="103" t="s">
        <v>1539</v>
      </c>
      <c r="N1899" s="102"/>
      <c r="O1899" s="103" t="s">
        <v>1539</v>
      </c>
      <c r="P1899" s="103" t="s">
        <v>1539</v>
      </c>
      <c r="Q1899" s="102"/>
      <c r="R1899" s="103" t="s">
        <v>1539</v>
      </c>
      <c r="S1899" s="103" t="s">
        <v>1539</v>
      </c>
      <c r="T1899" s="102" t="s">
        <v>1539</v>
      </c>
      <c r="U1899" s="103" t="s">
        <v>1539</v>
      </c>
      <c r="V1899" s="103" t="s">
        <v>1539</v>
      </c>
    </row>
    <row r="1900" spans="1:22" x14ac:dyDescent="0.25">
      <c r="A1900" s="104" t="s">
        <v>1059</v>
      </c>
      <c r="B1900" s="20"/>
      <c r="C1900" s="103">
        <v>2013</v>
      </c>
      <c r="D1900" s="103" t="str">
        <f>CONCATENATE(A1900," ",C1900)</f>
        <v>San Marino 2013</v>
      </c>
      <c r="E1900" s="103" t="s">
        <v>1539</v>
      </c>
      <c r="F1900" s="101" t="s">
        <v>1539</v>
      </c>
      <c r="G1900" s="103" t="s">
        <v>1539</v>
      </c>
      <c r="H1900" s="103" t="s">
        <v>1539</v>
      </c>
      <c r="I1900" s="102"/>
      <c r="J1900" s="103" t="s">
        <v>1539</v>
      </c>
      <c r="K1900" s="101" t="s">
        <v>1539</v>
      </c>
      <c r="L1900" s="103" t="s">
        <v>1539</v>
      </c>
      <c r="M1900" s="103" t="s">
        <v>1539</v>
      </c>
      <c r="N1900" s="102"/>
      <c r="O1900" s="103" t="s">
        <v>1539</v>
      </c>
      <c r="P1900" s="103" t="s">
        <v>1539</v>
      </c>
      <c r="Q1900" s="102"/>
      <c r="R1900" s="103" t="s">
        <v>1539</v>
      </c>
      <c r="S1900" s="103" t="s">
        <v>1539</v>
      </c>
      <c r="T1900" s="102" t="s">
        <v>1539</v>
      </c>
      <c r="U1900" s="103" t="s">
        <v>1539</v>
      </c>
      <c r="V1900" s="103" t="s">
        <v>1539</v>
      </c>
    </row>
    <row r="1901" spans="1:22" x14ac:dyDescent="0.25">
      <c r="A1901" s="104" t="s">
        <v>1059</v>
      </c>
      <c r="B1901" s="20" t="str">
        <f>VLOOKUP(A1901,'Planning Periods'!$E$2:$N$540,10,FALSE)</f>
        <v>10/15/2013 - 10/15/2021</v>
      </c>
      <c r="C1901" s="103">
        <v>2014</v>
      </c>
      <c r="D1901" s="103" t="str">
        <f>CONCATENATE(A1901," ",C1901)</f>
        <v>San Marino 2014</v>
      </c>
      <c r="E1901" s="103" t="s">
        <v>1539</v>
      </c>
      <c r="F1901" s="101" t="s">
        <v>1539</v>
      </c>
      <c r="G1901" s="103" t="s">
        <v>1539</v>
      </c>
      <c r="H1901" s="103" t="s">
        <v>1539</v>
      </c>
      <c r="I1901" s="102"/>
      <c r="J1901" s="103" t="s">
        <v>1539</v>
      </c>
      <c r="K1901" s="101" t="s">
        <v>1539</v>
      </c>
      <c r="L1901" s="103" t="s">
        <v>1539</v>
      </c>
      <c r="M1901" s="103" t="s">
        <v>1539</v>
      </c>
      <c r="N1901" s="102"/>
      <c r="O1901" s="103" t="s">
        <v>1539</v>
      </c>
      <c r="P1901" s="103" t="s">
        <v>1539</v>
      </c>
      <c r="Q1901" s="102"/>
      <c r="R1901" s="103" t="s">
        <v>1539</v>
      </c>
      <c r="S1901" s="103" t="s">
        <v>1539</v>
      </c>
      <c r="T1901" s="102" t="s">
        <v>1539</v>
      </c>
      <c r="U1901" s="103" t="s">
        <v>1539</v>
      </c>
      <c r="V1901" s="103" t="s">
        <v>1539</v>
      </c>
    </row>
    <row r="1902" spans="1:22" x14ac:dyDescent="0.25">
      <c r="A1902" s="104" t="s">
        <v>1059</v>
      </c>
      <c r="B1902" s="20" t="str">
        <f>VLOOKUP(A1902,'Planning Periods'!$E$2:$N$540,10,FALSE)</f>
        <v>10/15/2013 - 10/15/2021</v>
      </c>
      <c r="C1902" s="103">
        <v>2015</v>
      </c>
      <c r="D1902" s="103" t="str">
        <f t="shared" ref="D1902:D1965" si="28">CONCATENATE(A1902," ",C1902)</f>
        <v>San Marino 2015</v>
      </c>
      <c r="E1902" s="103">
        <v>1</v>
      </c>
      <c r="F1902" s="101">
        <v>0</v>
      </c>
      <c r="G1902" s="103">
        <v>0</v>
      </c>
      <c r="H1902" s="103">
        <v>0</v>
      </c>
      <c r="I1902" s="102"/>
      <c r="J1902" s="103">
        <v>1</v>
      </c>
      <c r="K1902" s="101">
        <v>0</v>
      </c>
      <c r="L1902" s="103">
        <v>0</v>
      </c>
      <c r="M1902" s="103">
        <v>0</v>
      </c>
      <c r="N1902" s="102"/>
      <c r="O1902" s="103">
        <v>0</v>
      </c>
      <c r="P1902" s="103">
        <v>0</v>
      </c>
      <c r="Q1902" s="102"/>
      <c r="R1902" s="103">
        <v>0</v>
      </c>
      <c r="S1902" s="103">
        <v>9</v>
      </c>
      <c r="T1902" s="102">
        <v>0</v>
      </c>
      <c r="U1902" s="103">
        <v>2</v>
      </c>
      <c r="V1902" s="103">
        <v>9</v>
      </c>
    </row>
    <row r="1903" spans="1:22" x14ac:dyDescent="0.25">
      <c r="A1903" s="104" t="s">
        <v>1059</v>
      </c>
      <c r="B1903" s="20" t="str">
        <f>VLOOKUP(A1903,'Planning Periods'!$E$2:$N$540,10,FALSE)</f>
        <v>10/15/2013 - 10/15/2021</v>
      </c>
      <c r="C1903" s="103">
        <v>2016</v>
      </c>
      <c r="D1903" s="103" t="str">
        <f t="shared" si="28"/>
        <v>San Marino 2016</v>
      </c>
      <c r="E1903" s="103">
        <v>1</v>
      </c>
      <c r="F1903" s="101">
        <v>0</v>
      </c>
      <c r="G1903" s="103">
        <v>0</v>
      </c>
      <c r="H1903" s="103">
        <v>0</v>
      </c>
      <c r="I1903" s="102"/>
      <c r="J1903" s="103">
        <v>1</v>
      </c>
      <c r="K1903" s="101">
        <v>0</v>
      </c>
      <c r="L1903" s="103">
        <v>0</v>
      </c>
      <c r="M1903" s="103">
        <v>0</v>
      </c>
      <c r="N1903" s="102"/>
      <c r="O1903" s="103">
        <v>0</v>
      </c>
      <c r="P1903" s="103">
        <v>2</v>
      </c>
      <c r="Q1903" s="102"/>
      <c r="R1903" s="103">
        <v>0</v>
      </c>
      <c r="S1903" s="103">
        <v>8</v>
      </c>
      <c r="T1903" s="102">
        <v>0</v>
      </c>
      <c r="U1903" s="103">
        <v>2</v>
      </c>
      <c r="V1903" s="103">
        <v>10</v>
      </c>
    </row>
    <row r="1904" spans="1:22" x14ac:dyDescent="0.25">
      <c r="A1904" s="104" t="s">
        <v>1059</v>
      </c>
      <c r="B1904" s="20" t="str">
        <f>VLOOKUP(A1904,'Planning Periods'!$E$2:$N$540,10,FALSE)</f>
        <v>10/15/2013 - 10/15/2021</v>
      </c>
      <c r="C1904" s="103">
        <v>2017</v>
      </c>
      <c r="D1904" s="103" t="str">
        <f t="shared" si="28"/>
        <v>San Marino 2017</v>
      </c>
      <c r="E1904" s="103">
        <v>1</v>
      </c>
      <c r="F1904" s="101">
        <v>1</v>
      </c>
      <c r="G1904" s="103">
        <v>1</v>
      </c>
      <c r="H1904" s="103">
        <v>0</v>
      </c>
      <c r="I1904" s="102"/>
      <c r="J1904" s="103">
        <v>1</v>
      </c>
      <c r="K1904" s="101">
        <v>0</v>
      </c>
      <c r="L1904" s="103">
        <v>0</v>
      </c>
      <c r="M1904" s="103">
        <v>0</v>
      </c>
      <c r="N1904" s="102"/>
      <c r="O1904" s="103">
        <v>0</v>
      </c>
      <c r="P1904" s="103">
        <v>2</v>
      </c>
      <c r="Q1904" s="102"/>
      <c r="R1904" s="103">
        <v>0</v>
      </c>
      <c r="S1904" s="103">
        <v>7</v>
      </c>
      <c r="T1904" s="102">
        <v>0</v>
      </c>
      <c r="U1904" s="103">
        <v>2</v>
      </c>
      <c r="V1904" s="103">
        <v>10</v>
      </c>
    </row>
    <row r="1905" spans="1:22" x14ac:dyDescent="0.25">
      <c r="A1905" s="104" t="s">
        <v>851</v>
      </c>
      <c r="B1905" s="20" t="str">
        <f>VLOOKUP(A1905,'Planning Periods'!$E$2:$N$540,10,FALSE)</f>
        <v>01/31/2015 - 01/31/2023</v>
      </c>
      <c r="C1905" s="103">
        <v>2014</v>
      </c>
      <c r="D1905" s="103" t="str">
        <f t="shared" si="28"/>
        <v>San Mateo 2014</v>
      </c>
      <c r="E1905" s="103" t="s">
        <v>1539</v>
      </c>
      <c r="F1905" s="101" t="s">
        <v>1539</v>
      </c>
      <c r="G1905" s="103" t="s">
        <v>1539</v>
      </c>
      <c r="H1905" s="103" t="s">
        <v>1539</v>
      </c>
      <c r="I1905" s="102"/>
      <c r="J1905" s="103" t="s">
        <v>1539</v>
      </c>
      <c r="K1905" s="101" t="s">
        <v>1539</v>
      </c>
      <c r="L1905" s="103" t="s">
        <v>1539</v>
      </c>
      <c r="M1905" s="103" t="s">
        <v>1539</v>
      </c>
      <c r="N1905" s="102"/>
      <c r="O1905" s="103" t="s">
        <v>1539</v>
      </c>
      <c r="P1905" s="103" t="s">
        <v>1539</v>
      </c>
      <c r="Q1905" s="102"/>
      <c r="R1905" s="103" t="s">
        <v>1539</v>
      </c>
      <c r="S1905" s="103" t="s">
        <v>1539</v>
      </c>
      <c r="T1905" s="102" t="s">
        <v>1539</v>
      </c>
      <c r="U1905" s="103" t="s">
        <v>1539</v>
      </c>
      <c r="V1905" s="103" t="s">
        <v>1539</v>
      </c>
    </row>
    <row r="1906" spans="1:22" x14ac:dyDescent="0.25">
      <c r="A1906" s="104" t="s">
        <v>851</v>
      </c>
      <c r="B1906" s="20" t="str">
        <f>VLOOKUP(A1906,'Planning Periods'!$E$2:$N$540,10,FALSE)</f>
        <v>01/31/2015 - 01/31/2023</v>
      </c>
      <c r="C1906" s="103">
        <v>2015</v>
      </c>
      <c r="D1906" s="103" t="str">
        <f t="shared" si="28"/>
        <v>San Mateo 2015</v>
      </c>
      <c r="E1906" s="103">
        <v>859</v>
      </c>
      <c r="F1906" s="101">
        <v>0</v>
      </c>
      <c r="G1906" s="103">
        <v>0</v>
      </c>
      <c r="H1906" s="103">
        <v>0</v>
      </c>
      <c r="I1906" s="102"/>
      <c r="J1906" s="103">
        <v>469</v>
      </c>
      <c r="K1906" s="101">
        <v>23</v>
      </c>
      <c r="L1906" s="103">
        <v>23</v>
      </c>
      <c r="M1906" s="103">
        <v>0</v>
      </c>
      <c r="N1906" s="102"/>
      <c r="O1906" s="103">
        <v>530</v>
      </c>
      <c r="P1906" s="103">
        <v>88</v>
      </c>
      <c r="Q1906" s="102"/>
      <c r="R1906" s="103">
        <v>1242</v>
      </c>
      <c r="S1906" s="103">
        <v>480</v>
      </c>
      <c r="T1906" s="102">
        <v>0</v>
      </c>
      <c r="U1906" s="103">
        <v>3100</v>
      </c>
      <c r="V1906" s="103">
        <v>591</v>
      </c>
    </row>
    <row r="1907" spans="1:22" x14ac:dyDescent="0.25">
      <c r="A1907" s="104" t="s">
        <v>851</v>
      </c>
      <c r="B1907" s="20" t="str">
        <f>VLOOKUP(A1907,'Planning Periods'!$E$2:$N$540,10,FALSE)</f>
        <v>01/31/2015 - 01/31/2023</v>
      </c>
      <c r="C1907" s="103">
        <v>2016</v>
      </c>
      <c r="D1907" s="103" t="str">
        <f t="shared" si="28"/>
        <v>San Mateo 2016</v>
      </c>
      <c r="E1907" s="103">
        <v>859</v>
      </c>
      <c r="F1907" s="101">
        <v>12</v>
      </c>
      <c r="G1907" s="103">
        <v>12</v>
      </c>
      <c r="H1907" s="103">
        <v>0</v>
      </c>
      <c r="I1907" s="102"/>
      <c r="J1907" s="103">
        <v>469</v>
      </c>
      <c r="K1907" s="101">
        <v>3</v>
      </c>
      <c r="L1907" s="103">
        <v>3</v>
      </c>
      <c r="M1907" s="103">
        <v>0</v>
      </c>
      <c r="N1907" s="102"/>
      <c r="O1907" s="103">
        <v>530</v>
      </c>
      <c r="P1907" s="103">
        <v>2</v>
      </c>
      <c r="Q1907" s="102"/>
      <c r="R1907" s="103">
        <v>1242</v>
      </c>
      <c r="S1907" s="103">
        <v>172</v>
      </c>
      <c r="T1907" s="102">
        <v>0</v>
      </c>
      <c r="U1907" s="103">
        <v>3100</v>
      </c>
      <c r="V1907" s="103">
        <v>189</v>
      </c>
    </row>
    <row r="1908" spans="1:22" x14ac:dyDescent="0.25">
      <c r="A1908" s="104" t="s">
        <v>851</v>
      </c>
      <c r="B1908" s="20" t="str">
        <f>VLOOKUP(A1908,'Planning Periods'!$E$2:$N$540,10,FALSE)</f>
        <v>01/31/2015 - 01/31/2023</v>
      </c>
      <c r="C1908" s="103">
        <v>2017</v>
      </c>
      <c r="D1908" s="103" t="str">
        <f t="shared" si="28"/>
        <v>San Mateo 2017</v>
      </c>
      <c r="E1908" s="103">
        <v>859</v>
      </c>
      <c r="F1908" s="101">
        <v>37</v>
      </c>
      <c r="G1908" s="103">
        <v>37</v>
      </c>
      <c r="H1908" s="103">
        <v>0</v>
      </c>
      <c r="I1908" s="102"/>
      <c r="J1908" s="103">
        <v>469</v>
      </c>
      <c r="K1908" s="101">
        <v>0</v>
      </c>
      <c r="L1908" s="103">
        <v>0</v>
      </c>
      <c r="M1908" s="103">
        <v>0</v>
      </c>
      <c r="N1908" s="102"/>
      <c r="O1908" s="103">
        <v>530</v>
      </c>
      <c r="P1908" s="103">
        <v>4</v>
      </c>
      <c r="Q1908" s="102"/>
      <c r="R1908" s="103">
        <v>1242</v>
      </c>
      <c r="S1908" s="103">
        <v>424</v>
      </c>
      <c r="T1908" s="102">
        <v>0</v>
      </c>
      <c r="U1908" s="103">
        <v>3100</v>
      </c>
      <c r="V1908" s="103">
        <v>465</v>
      </c>
    </row>
    <row r="1909" spans="1:22" x14ac:dyDescent="0.25">
      <c r="A1909" s="104" t="s">
        <v>275</v>
      </c>
      <c r="B1909" s="20" t="str">
        <f>VLOOKUP(A1909,'Planning Periods'!$E$2:$N$540,10,FALSE)</f>
        <v>01/31/2015 - 01/31/2023</v>
      </c>
      <c r="C1909" s="103">
        <v>2014</v>
      </c>
      <c r="D1909" s="103" t="str">
        <f t="shared" si="28"/>
        <v>San Mateo County - Unincorporated 2014</v>
      </c>
      <c r="E1909" s="103" t="s">
        <v>1539</v>
      </c>
      <c r="F1909" s="101" t="s">
        <v>1539</v>
      </c>
      <c r="G1909" s="103" t="s">
        <v>1539</v>
      </c>
      <c r="H1909" s="103" t="s">
        <v>1539</v>
      </c>
      <c r="I1909" s="102"/>
      <c r="J1909" s="103" t="s">
        <v>1539</v>
      </c>
      <c r="K1909" s="101" t="s">
        <v>1539</v>
      </c>
      <c r="L1909" s="103" t="s">
        <v>1539</v>
      </c>
      <c r="M1909" s="103" t="s">
        <v>1539</v>
      </c>
      <c r="N1909" s="102"/>
      <c r="O1909" s="103" t="s">
        <v>1539</v>
      </c>
      <c r="P1909" s="103" t="s">
        <v>1539</v>
      </c>
      <c r="Q1909" s="102"/>
      <c r="R1909" s="103" t="s">
        <v>1539</v>
      </c>
      <c r="S1909" s="103" t="s">
        <v>1539</v>
      </c>
      <c r="T1909" s="102" t="s">
        <v>1539</v>
      </c>
      <c r="U1909" s="103" t="s">
        <v>1539</v>
      </c>
      <c r="V1909" s="103" t="s">
        <v>1539</v>
      </c>
    </row>
    <row r="1910" spans="1:22" x14ac:dyDescent="0.25">
      <c r="A1910" s="104" t="s">
        <v>275</v>
      </c>
      <c r="B1910" s="20" t="str">
        <f>VLOOKUP(A1910,'Planning Periods'!$E$2:$N$540,10,FALSE)</f>
        <v>01/31/2015 - 01/31/2023</v>
      </c>
      <c r="C1910" s="103">
        <v>2015</v>
      </c>
      <c r="D1910" s="103" t="str">
        <f t="shared" si="28"/>
        <v>San Mateo County - Unincorporated 2015</v>
      </c>
      <c r="E1910" s="103">
        <v>153</v>
      </c>
      <c r="F1910" s="101">
        <v>0</v>
      </c>
      <c r="G1910" s="103">
        <v>0</v>
      </c>
      <c r="H1910" s="103">
        <v>0</v>
      </c>
      <c r="I1910" s="102"/>
      <c r="J1910" s="103">
        <v>103</v>
      </c>
      <c r="K1910" s="101">
        <v>1</v>
      </c>
      <c r="L1910" s="103">
        <v>0</v>
      </c>
      <c r="M1910" s="103">
        <v>1</v>
      </c>
      <c r="N1910" s="102"/>
      <c r="O1910" s="103">
        <v>102</v>
      </c>
      <c r="P1910" s="103">
        <v>6</v>
      </c>
      <c r="Q1910" s="102"/>
      <c r="R1910" s="103">
        <v>555</v>
      </c>
      <c r="S1910" s="103">
        <v>53</v>
      </c>
      <c r="T1910" s="102">
        <v>1</v>
      </c>
      <c r="U1910" s="103">
        <v>913</v>
      </c>
      <c r="V1910" s="103">
        <v>60</v>
      </c>
    </row>
    <row r="1911" spans="1:22" x14ac:dyDescent="0.25">
      <c r="A1911" s="104" t="s">
        <v>275</v>
      </c>
      <c r="B1911" s="20" t="str">
        <f>VLOOKUP(A1911,'Planning Periods'!$E$2:$N$540,10,FALSE)</f>
        <v>01/31/2015 - 01/31/2023</v>
      </c>
      <c r="C1911" s="103">
        <v>2016</v>
      </c>
      <c r="D1911" s="103" t="str">
        <f t="shared" si="28"/>
        <v>San Mateo County - Unincorporated 2016</v>
      </c>
      <c r="E1911" s="103">
        <v>153</v>
      </c>
      <c r="F1911" s="101">
        <v>0</v>
      </c>
      <c r="G1911" s="103">
        <v>0</v>
      </c>
      <c r="H1911" s="103">
        <v>0</v>
      </c>
      <c r="I1911" s="102"/>
      <c r="J1911" s="103">
        <v>103</v>
      </c>
      <c r="K1911" s="101">
        <v>3</v>
      </c>
      <c r="L1911" s="103">
        <v>0</v>
      </c>
      <c r="M1911" s="103">
        <v>3</v>
      </c>
      <c r="N1911" s="102"/>
      <c r="O1911" s="103">
        <v>102</v>
      </c>
      <c r="P1911" s="103">
        <v>7</v>
      </c>
      <c r="Q1911" s="102"/>
      <c r="R1911" s="103">
        <v>555</v>
      </c>
      <c r="S1911" s="103">
        <v>50</v>
      </c>
      <c r="T1911" s="102">
        <v>3</v>
      </c>
      <c r="U1911" s="103">
        <v>913</v>
      </c>
      <c r="V1911" s="103">
        <v>60</v>
      </c>
    </row>
    <row r="1912" spans="1:22" x14ac:dyDescent="0.25">
      <c r="A1912" s="104" t="s">
        <v>275</v>
      </c>
      <c r="B1912" s="20" t="str">
        <f>VLOOKUP(A1912,'Planning Periods'!$E$2:$N$540,10,FALSE)</f>
        <v>01/31/2015 - 01/31/2023</v>
      </c>
      <c r="C1912" s="103">
        <v>2017</v>
      </c>
      <c r="D1912" s="103" t="str">
        <f t="shared" si="28"/>
        <v>San Mateo County - Unincorporated 2017</v>
      </c>
      <c r="E1912" s="103">
        <v>153</v>
      </c>
      <c r="F1912" s="101">
        <v>1</v>
      </c>
      <c r="G1912" s="103">
        <v>0</v>
      </c>
      <c r="H1912" s="103">
        <v>1</v>
      </c>
      <c r="I1912" s="102"/>
      <c r="J1912" s="103">
        <v>103</v>
      </c>
      <c r="K1912" s="101">
        <v>8</v>
      </c>
      <c r="L1912" s="103">
        <v>7</v>
      </c>
      <c r="M1912" s="103">
        <v>1</v>
      </c>
      <c r="N1912" s="102"/>
      <c r="O1912" s="103">
        <v>102</v>
      </c>
      <c r="P1912" s="103">
        <v>4</v>
      </c>
      <c r="Q1912" s="102"/>
      <c r="R1912" s="103">
        <v>555</v>
      </c>
      <c r="S1912" s="103">
        <v>44</v>
      </c>
      <c r="T1912" s="102">
        <v>1</v>
      </c>
      <c r="U1912" s="103">
        <v>913</v>
      </c>
      <c r="V1912" s="103">
        <v>57</v>
      </c>
    </row>
    <row r="1913" spans="1:22" x14ac:dyDescent="0.25">
      <c r="A1913" s="104" t="s">
        <v>1195</v>
      </c>
      <c r="B1913" s="20" t="str">
        <f>VLOOKUP(A1913,'Planning Periods'!$E$2:$N$540,10,FALSE)</f>
        <v>01/31/2015 - 01/31/2023</v>
      </c>
      <c r="C1913" s="103">
        <v>2014</v>
      </c>
      <c r="D1913" s="103" t="str">
        <f t="shared" si="28"/>
        <v>San Pablo 2014</v>
      </c>
      <c r="E1913" s="103" t="s">
        <v>1539</v>
      </c>
      <c r="F1913" s="101" t="s">
        <v>1539</v>
      </c>
      <c r="G1913" s="103" t="s">
        <v>1539</v>
      </c>
      <c r="H1913" s="103" t="s">
        <v>1539</v>
      </c>
      <c r="I1913" s="102"/>
      <c r="J1913" s="103" t="s">
        <v>1539</v>
      </c>
      <c r="K1913" s="101" t="s">
        <v>1539</v>
      </c>
      <c r="L1913" s="103" t="s">
        <v>1539</v>
      </c>
      <c r="M1913" s="103" t="s">
        <v>1539</v>
      </c>
      <c r="N1913" s="102"/>
      <c r="O1913" s="103" t="s">
        <v>1539</v>
      </c>
      <c r="P1913" s="103" t="s">
        <v>1539</v>
      </c>
      <c r="Q1913" s="102"/>
      <c r="R1913" s="103" t="s">
        <v>1539</v>
      </c>
      <c r="S1913" s="103" t="s">
        <v>1539</v>
      </c>
      <c r="T1913" s="102" t="s">
        <v>1539</v>
      </c>
      <c r="U1913" s="103" t="s">
        <v>1539</v>
      </c>
      <c r="V1913" s="103" t="s">
        <v>1539</v>
      </c>
    </row>
    <row r="1914" spans="1:22" x14ac:dyDescent="0.25">
      <c r="A1914" s="104" t="s">
        <v>1195</v>
      </c>
      <c r="B1914" s="20" t="str">
        <f>VLOOKUP(A1914,'Planning Periods'!$E$2:$N$540,10,FALSE)</f>
        <v>01/31/2015 - 01/31/2023</v>
      </c>
      <c r="C1914" s="103">
        <v>2015</v>
      </c>
      <c r="D1914" s="103" t="str">
        <f t="shared" si="28"/>
        <v>San Pablo 2015</v>
      </c>
      <c r="E1914" s="103">
        <v>56</v>
      </c>
      <c r="F1914" s="101">
        <v>0</v>
      </c>
      <c r="G1914" s="103">
        <v>0</v>
      </c>
      <c r="H1914" s="103">
        <v>0</v>
      </c>
      <c r="I1914" s="102"/>
      <c r="J1914" s="103">
        <v>53</v>
      </c>
      <c r="K1914" s="101">
        <v>0</v>
      </c>
      <c r="L1914" s="103">
        <v>0</v>
      </c>
      <c r="M1914" s="103">
        <v>0</v>
      </c>
      <c r="N1914" s="102"/>
      <c r="O1914" s="103">
        <v>75</v>
      </c>
      <c r="P1914" s="103">
        <v>1</v>
      </c>
      <c r="Q1914" s="102"/>
      <c r="R1914" s="103">
        <v>265</v>
      </c>
      <c r="S1914" s="103">
        <v>29</v>
      </c>
      <c r="T1914" s="102">
        <v>0</v>
      </c>
      <c r="U1914" s="103">
        <v>449</v>
      </c>
      <c r="V1914" s="103">
        <v>30</v>
      </c>
    </row>
    <row r="1915" spans="1:22" x14ac:dyDescent="0.25">
      <c r="A1915" s="104" t="s">
        <v>1195</v>
      </c>
      <c r="B1915" s="20" t="str">
        <f>VLOOKUP(A1915,'Planning Periods'!$E$2:$N$540,10,FALSE)</f>
        <v>01/31/2015 - 01/31/2023</v>
      </c>
      <c r="C1915" s="103">
        <v>2016</v>
      </c>
      <c r="D1915" s="103" t="str">
        <f t="shared" si="28"/>
        <v>San Pablo 2016</v>
      </c>
      <c r="E1915" s="103">
        <v>56</v>
      </c>
      <c r="F1915" s="101">
        <v>0</v>
      </c>
      <c r="G1915" s="103">
        <v>0</v>
      </c>
      <c r="H1915" s="103">
        <v>0</v>
      </c>
      <c r="I1915" s="102"/>
      <c r="J1915" s="103">
        <v>53</v>
      </c>
      <c r="K1915" s="101">
        <v>2</v>
      </c>
      <c r="L1915" s="103">
        <v>2</v>
      </c>
      <c r="M1915" s="103">
        <v>0</v>
      </c>
      <c r="N1915" s="102"/>
      <c r="O1915" s="103">
        <v>75</v>
      </c>
      <c r="P1915" s="103">
        <v>5</v>
      </c>
      <c r="Q1915" s="102"/>
      <c r="R1915" s="103">
        <v>265</v>
      </c>
      <c r="S1915" s="103">
        <v>0</v>
      </c>
      <c r="T1915" s="102">
        <v>0</v>
      </c>
      <c r="U1915" s="103">
        <v>449</v>
      </c>
      <c r="V1915" s="103">
        <v>7</v>
      </c>
    </row>
    <row r="1916" spans="1:22" x14ac:dyDescent="0.25">
      <c r="A1916" s="104" t="s">
        <v>1195</v>
      </c>
      <c r="B1916" s="20" t="str">
        <f>VLOOKUP(A1916,'Planning Periods'!$E$2:$N$540,10,FALSE)</f>
        <v>01/31/2015 - 01/31/2023</v>
      </c>
      <c r="C1916" s="103">
        <v>2017</v>
      </c>
      <c r="D1916" s="103" t="str">
        <f t="shared" si="28"/>
        <v>San Pablo 2017</v>
      </c>
      <c r="E1916" s="103">
        <v>56</v>
      </c>
      <c r="F1916" s="101">
        <v>0</v>
      </c>
      <c r="G1916" s="103">
        <v>0</v>
      </c>
      <c r="H1916" s="103">
        <v>0</v>
      </c>
      <c r="I1916" s="102"/>
      <c r="J1916" s="103">
        <v>53</v>
      </c>
      <c r="K1916" s="101">
        <v>0</v>
      </c>
      <c r="L1916" s="103">
        <v>0</v>
      </c>
      <c r="M1916" s="103">
        <v>0</v>
      </c>
      <c r="N1916" s="102"/>
      <c r="O1916" s="103">
        <v>75</v>
      </c>
      <c r="P1916" s="103">
        <v>7</v>
      </c>
      <c r="Q1916" s="102"/>
      <c r="R1916" s="103">
        <v>265</v>
      </c>
      <c r="S1916" s="103">
        <v>0</v>
      </c>
      <c r="T1916" s="102">
        <v>0</v>
      </c>
      <c r="U1916" s="103">
        <v>449</v>
      </c>
      <c r="V1916" s="103">
        <v>7</v>
      </c>
    </row>
    <row r="1917" spans="1:22" x14ac:dyDescent="0.25">
      <c r="A1917" s="104" t="s">
        <v>1035</v>
      </c>
      <c r="B1917" s="20" t="str">
        <f>VLOOKUP(A1917,'Planning Periods'!$E$2:$N$540,10,FALSE)</f>
        <v>01/31/2015 - 01/31/2023</v>
      </c>
      <c r="C1917" s="103">
        <v>2014</v>
      </c>
      <c r="D1917" s="103" t="str">
        <f t="shared" si="28"/>
        <v>San Rafael 2014</v>
      </c>
      <c r="E1917" s="103">
        <v>240</v>
      </c>
      <c r="F1917" s="101">
        <v>1</v>
      </c>
      <c r="G1917" s="103">
        <v>1</v>
      </c>
      <c r="H1917" s="103">
        <v>0</v>
      </c>
      <c r="I1917" s="102"/>
      <c r="J1917" s="103">
        <v>148</v>
      </c>
      <c r="K1917" s="101">
        <v>1</v>
      </c>
      <c r="L1917" s="103">
        <v>1</v>
      </c>
      <c r="M1917" s="103">
        <v>0</v>
      </c>
      <c r="N1917" s="102"/>
      <c r="O1917" s="103">
        <v>181</v>
      </c>
      <c r="P1917" s="103">
        <v>0</v>
      </c>
      <c r="Q1917" s="102"/>
      <c r="R1917" s="103">
        <v>438</v>
      </c>
      <c r="S1917" s="103">
        <v>16</v>
      </c>
      <c r="T1917" s="102">
        <v>0</v>
      </c>
      <c r="U1917" s="103">
        <v>1007</v>
      </c>
      <c r="V1917" s="103">
        <v>18</v>
      </c>
    </row>
    <row r="1918" spans="1:22" x14ac:dyDescent="0.25">
      <c r="A1918" s="104" t="s">
        <v>1035</v>
      </c>
      <c r="B1918" s="20" t="str">
        <f>VLOOKUP(A1918,'Planning Periods'!$E$2:$N$540,10,FALSE)</f>
        <v>01/31/2015 - 01/31/2023</v>
      </c>
      <c r="C1918" s="103">
        <v>2015</v>
      </c>
      <c r="D1918" s="103" t="str">
        <f t="shared" si="28"/>
        <v>San Rafael 2015</v>
      </c>
      <c r="E1918" s="103">
        <v>240</v>
      </c>
      <c r="F1918" s="101">
        <v>2</v>
      </c>
      <c r="G1918" s="103">
        <v>2</v>
      </c>
      <c r="H1918" s="103">
        <v>0</v>
      </c>
      <c r="I1918" s="102"/>
      <c r="J1918" s="103">
        <v>148</v>
      </c>
      <c r="K1918" s="101">
        <v>14</v>
      </c>
      <c r="L1918" s="103">
        <v>10</v>
      </c>
      <c r="M1918" s="103">
        <v>4</v>
      </c>
      <c r="N1918" s="102"/>
      <c r="O1918" s="103">
        <v>181</v>
      </c>
      <c r="P1918" s="103">
        <v>10</v>
      </c>
      <c r="Q1918" s="102"/>
      <c r="R1918" s="103">
        <v>438</v>
      </c>
      <c r="S1918" s="103">
        <v>94</v>
      </c>
      <c r="T1918" s="102">
        <v>4</v>
      </c>
      <c r="U1918" s="103">
        <v>1007</v>
      </c>
      <c r="V1918" s="103">
        <v>120</v>
      </c>
    </row>
    <row r="1919" spans="1:22" x14ac:dyDescent="0.25">
      <c r="A1919" s="104" t="s">
        <v>1035</v>
      </c>
      <c r="B1919" s="20" t="str">
        <f>VLOOKUP(A1919,'Planning Periods'!$E$2:$N$540,10,FALSE)</f>
        <v>01/31/2015 - 01/31/2023</v>
      </c>
      <c r="C1919" s="103">
        <v>2016</v>
      </c>
      <c r="D1919" s="103" t="str">
        <f t="shared" si="28"/>
        <v>San Rafael 2016</v>
      </c>
      <c r="E1919" s="103">
        <v>240</v>
      </c>
      <c r="F1919" s="101">
        <v>0</v>
      </c>
      <c r="G1919" s="103">
        <v>0</v>
      </c>
      <c r="H1919" s="103">
        <v>0</v>
      </c>
      <c r="I1919" s="102"/>
      <c r="J1919" s="103">
        <v>148</v>
      </c>
      <c r="K1919" s="101">
        <v>5</v>
      </c>
      <c r="L1919" s="103">
        <v>5</v>
      </c>
      <c r="M1919" s="103">
        <v>0</v>
      </c>
      <c r="N1919" s="102"/>
      <c r="O1919" s="103">
        <v>181</v>
      </c>
      <c r="P1919" s="103">
        <v>0</v>
      </c>
      <c r="Q1919" s="102"/>
      <c r="R1919" s="103">
        <v>438</v>
      </c>
      <c r="S1919" s="103">
        <v>21</v>
      </c>
      <c r="T1919" s="102">
        <v>0</v>
      </c>
      <c r="U1919" s="103">
        <v>1007</v>
      </c>
      <c r="V1919" s="103">
        <v>26</v>
      </c>
    </row>
    <row r="1920" spans="1:22" x14ac:dyDescent="0.25">
      <c r="A1920" s="104" t="s">
        <v>1035</v>
      </c>
      <c r="B1920" s="20" t="str">
        <f>VLOOKUP(A1920,'Planning Periods'!$E$2:$N$540,10,FALSE)</f>
        <v>01/31/2015 - 01/31/2023</v>
      </c>
      <c r="C1920" s="103">
        <v>2017</v>
      </c>
      <c r="D1920" s="103" t="str">
        <f t="shared" si="28"/>
        <v>San Rafael 2017</v>
      </c>
      <c r="E1920" s="103">
        <v>240</v>
      </c>
      <c r="F1920" s="101">
        <v>0</v>
      </c>
      <c r="G1920" s="103">
        <v>0</v>
      </c>
      <c r="H1920" s="103">
        <v>0</v>
      </c>
      <c r="I1920" s="102"/>
      <c r="J1920" s="103">
        <v>148</v>
      </c>
      <c r="K1920" s="101">
        <v>7</v>
      </c>
      <c r="L1920" s="103">
        <v>0</v>
      </c>
      <c r="M1920" s="103">
        <v>7</v>
      </c>
      <c r="N1920" s="102"/>
      <c r="O1920" s="103">
        <v>181</v>
      </c>
      <c r="P1920" s="103">
        <v>0</v>
      </c>
      <c r="Q1920" s="102"/>
      <c r="R1920" s="103">
        <v>438</v>
      </c>
      <c r="S1920" s="103">
        <v>20</v>
      </c>
      <c r="T1920" s="102">
        <v>7</v>
      </c>
      <c r="U1920" s="103">
        <v>1007</v>
      </c>
      <c r="V1920" s="103">
        <v>27</v>
      </c>
    </row>
    <row r="1921" spans="1:22" x14ac:dyDescent="0.25">
      <c r="A1921" s="104" t="s">
        <v>1194</v>
      </c>
      <c r="B1921" s="20" t="str">
        <f>VLOOKUP(A1921,'Planning Periods'!$E$2:$N$540,10,FALSE)</f>
        <v>01/31/2015 - 01/31/2023</v>
      </c>
      <c r="C1921" s="103">
        <v>2014</v>
      </c>
      <c r="D1921" s="103" t="str">
        <f t="shared" si="28"/>
        <v>San Ramon 2014</v>
      </c>
      <c r="E1921" s="103">
        <v>516</v>
      </c>
      <c r="F1921" s="101">
        <v>0</v>
      </c>
      <c r="G1921" s="103">
        <v>0</v>
      </c>
      <c r="H1921" s="103">
        <v>0</v>
      </c>
      <c r="I1921" s="102"/>
      <c r="J1921" s="103">
        <v>279</v>
      </c>
      <c r="K1921" s="101">
        <v>0</v>
      </c>
      <c r="L1921" s="103">
        <v>0</v>
      </c>
      <c r="M1921" s="103">
        <v>0</v>
      </c>
      <c r="N1921" s="102"/>
      <c r="O1921" s="103">
        <v>282</v>
      </c>
      <c r="P1921" s="103">
        <v>5</v>
      </c>
      <c r="Q1921" s="102"/>
      <c r="R1921" s="103">
        <v>340</v>
      </c>
      <c r="S1921" s="103">
        <v>216</v>
      </c>
      <c r="T1921" s="102">
        <v>0</v>
      </c>
      <c r="U1921" s="103">
        <v>1417</v>
      </c>
      <c r="V1921" s="103">
        <v>221</v>
      </c>
    </row>
    <row r="1922" spans="1:22" x14ac:dyDescent="0.25">
      <c r="A1922" s="104" t="s">
        <v>1194</v>
      </c>
      <c r="B1922" s="20" t="str">
        <f>VLOOKUP(A1922,'Planning Periods'!$E$2:$N$540,10,FALSE)</f>
        <v>01/31/2015 - 01/31/2023</v>
      </c>
      <c r="C1922" s="103">
        <v>2015</v>
      </c>
      <c r="D1922" s="103" t="str">
        <f t="shared" si="28"/>
        <v>San Ramon 2015</v>
      </c>
      <c r="E1922" s="103">
        <v>516</v>
      </c>
      <c r="F1922" s="101">
        <v>0</v>
      </c>
      <c r="G1922" s="103">
        <v>0</v>
      </c>
      <c r="H1922" s="103">
        <v>0</v>
      </c>
      <c r="I1922" s="102"/>
      <c r="J1922" s="103">
        <v>279</v>
      </c>
      <c r="K1922" s="101">
        <v>0</v>
      </c>
      <c r="L1922" s="103">
        <v>0</v>
      </c>
      <c r="M1922" s="103">
        <v>0</v>
      </c>
      <c r="N1922" s="102"/>
      <c r="O1922" s="103">
        <v>282</v>
      </c>
      <c r="P1922" s="103">
        <v>2</v>
      </c>
      <c r="Q1922" s="102"/>
      <c r="R1922" s="103">
        <v>340</v>
      </c>
      <c r="S1922" s="103">
        <v>386</v>
      </c>
      <c r="T1922" s="102">
        <v>0</v>
      </c>
      <c r="U1922" s="103">
        <v>1417</v>
      </c>
      <c r="V1922" s="103">
        <v>388</v>
      </c>
    </row>
    <row r="1923" spans="1:22" x14ac:dyDescent="0.25">
      <c r="A1923" s="104" t="s">
        <v>1194</v>
      </c>
      <c r="B1923" s="20" t="str">
        <f>VLOOKUP(A1923,'Planning Periods'!$E$2:$N$540,10,FALSE)</f>
        <v>01/31/2015 - 01/31/2023</v>
      </c>
      <c r="C1923" s="103">
        <v>2016</v>
      </c>
      <c r="D1923" s="103" t="str">
        <f t="shared" si="28"/>
        <v>San Ramon 2016</v>
      </c>
      <c r="E1923" s="103">
        <v>516</v>
      </c>
      <c r="F1923" s="101">
        <v>20</v>
      </c>
      <c r="G1923" s="103">
        <v>20</v>
      </c>
      <c r="H1923" s="103">
        <v>0</v>
      </c>
      <c r="I1923" s="102"/>
      <c r="J1923" s="103">
        <v>279</v>
      </c>
      <c r="K1923" s="101">
        <v>82</v>
      </c>
      <c r="L1923" s="103">
        <v>82</v>
      </c>
      <c r="M1923" s="103">
        <v>0</v>
      </c>
      <c r="N1923" s="102"/>
      <c r="O1923" s="103">
        <v>282</v>
      </c>
      <c r="P1923" s="103">
        <v>162</v>
      </c>
      <c r="Q1923" s="102"/>
      <c r="R1923" s="103">
        <v>340</v>
      </c>
      <c r="S1923" s="103">
        <v>618</v>
      </c>
      <c r="T1923" s="102">
        <v>0</v>
      </c>
      <c r="U1923" s="103">
        <v>1417</v>
      </c>
      <c r="V1923" s="103">
        <v>882</v>
      </c>
    </row>
    <row r="1924" spans="1:22" x14ac:dyDescent="0.25">
      <c r="A1924" s="104" t="s">
        <v>1194</v>
      </c>
      <c r="B1924" s="20" t="str">
        <f>VLOOKUP(A1924,'Planning Periods'!$E$2:$N$540,10,FALSE)</f>
        <v>01/31/2015 - 01/31/2023</v>
      </c>
      <c r="C1924" s="103">
        <v>2017</v>
      </c>
      <c r="D1924" s="103" t="str">
        <f t="shared" si="28"/>
        <v>San Ramon 2017</v>
      </c>
      <c r="E1924" s="103">
        <v>516</v>
      </c>
      <c r="F1924" s="101">
        <v>0</v>
      </c>
      <c r="G1924" s="103">
        <v>0</v>
      </c>
      <c r="H1924" s="103">
        <v>0</v>
      </c>
      <c r="I1924" s="102"/>
      <c r="J1924" s="103">
        <v>279</v>
      </c>
      <c r="K1924" s="101">
        <v>0</v>
      </c>
      <c r="L1924" s="103">
        <v>0</v>
      </c>
      <c r="M1924" s="103">
        <v>0</v>
      </c>
      <c r="N1924" s="102"/>
      <c r="O1924" s="103">
        <v>282</v>
      </c>
      <c r="P1924" s="103">
        <v>0</v>
      </c>
      <c r="Q1924" s="102"/>
      <c r="R1924" s="103">
        <v>340</v>
      </c>
      <c r="S1924" s="103">
        <v>188</v>
      </c>
      <c r="T1924" s="102">
        <v>0</v>
      </c>
      <c r="U1924" s="103">
        <v>1417</v>
      </c>
      <c r="V1924" s="103">
        <v>188</v>
      </c>
    </row>
    <row r="1925" spans="1:22" x14ac:dyDescent="0.25">
      <c r="A1925" t="s">
        <v>1010</v>
      </c>
      <c r="B1925" s="20" t="str">
        <f>VLOOKUP(A1925,'Planning Periods'!$E$2:$N$540,10,FALSE)</f>
        <v>12/31/2015 - 12/31/2023</v>
      </c>
      <c r="C1925" s="103">
        <v>2014</v>
      </c>
      <c r="D1925" s="103" t="str">
        <f t="shared" si="28"/>
        <v>Sand City 2014</v>
      </c>
      <c r="E1925" s="101" t="s">
        <v>1539</v>
      </c>
      <c r="F1925" s="101" t="s">
        <v>1539</v>
      </c>
      <c r="G1925" s="101" t="s">
        <v>1539</v>
      </c>
      <c r="H1925" s="101" t="s">
        <v>1539</v>
      </c>
      <c r="I1925" s="101">
        <v>0</v>
      </c>
      <c r="J1925" s="101" t="s">
        <v>1539</v>
      </c>
      <c r="K1925" s="101" t="s">
        <v>1539</v>
      </c>
      <c r="L1925" s="101" t="s">
        <v>1539</v>
      </c>
      <c r="M1925" s="101" t="s">
        <v>1539</v>
      </c>
      <c r="N1925" s="101">
        <v>0</v>
      </c>
      <c r="O1925" s="101" t="s">
        <v>1539</v>
      </c>
      <c r="P1925" s="101" t="s">
        <v>1539</v>
      </c>
      <c r="Q1925" s="101"/>
      <c r="R1925" s="101" t="s">
        <v>1539</v>
      </c>
      <c r="S1925" s="101" t="s">
        <v>1539</v>
      </c>
      <c r="T1925" s="101" t="s">
        <v>1539</v>
      </c>
      <c r="U1925" s="101" t="s">
        <v>1539</v>
      </c>
      <c r="V1925" s="101" t="s">
        <v>1539</v>
      </c>
    </row>
    <row r="1926" spans="1:22" x14ac:dyDescent="0.25">
      <c r="A1926" t="s">
        <v>1010</v>
      </c>
      <c r="B1926" s="20" t="str">
        <f>VLOOKUP(A1926,'Planning Periods'!$E$2:$N$540,10,FALSE)</f>
        <v>12/31/2015 - 12/31/2023</v>
      </c>
      <c r="C1926" s="103">
        <v>2015</v>
      </c>
      <c r="D1926" s="103" t="str">
        <f t="shared" si="28"/>
        <v>Sand City 2015</v>
      </c>
      <c r="E1926" t="s">
        <v>1539</v>
      </c>
      <c r="F1926" t="s">
        <v>1539</v>
      </c>
      <c r="G1926" t="s">
        <v>1539</v>
      </c>
      <c r="H1926" t="s">
        <v>1539</v>
      </c>
      <c r="J1926" t="s">
        <v>1539</v>
      </c>
      <c r="K1926" t="s">
        <v>1539</v>
      </c>
      <c r="L1926" t="s">
        <v>1539</v>
      </c>
      <c r="M1926" t="s">
        <v>1539</v>
      </c>
      <c r="O1926" t="s">
        <v>1539</v>
      </c>
      <c r="P1926" t="s">
        <v>1539</v>
      </c>
      <c r="R1926" t="s">
        <v>1539</v>
      </c>
      <c r="S1926" t="s">
        <v>1539</v>
      </c>
      <c r="T1926" t="s">
        <v>1539</v>
      </c>
      <c r="U1926" t="s">
        <v>1539</v>
      </c>
      <c r="V1926" t="s">
        <v>1539</v>
      </c>
    </row>
    <row r="1927" spans="1:22" x14ac:dyDescent="0.25">
      <c r="A1927" t="s">
        <v>1010</v>
      </c>
      <c r="B1927" s="20" t="str">
        <f>VLOOKUP(A1927,'Planning Periods'!$E$2:$N$540,10,FALSE)</f>
        <v>12/31/2015 - 12/31/2023</v>
      </c>
      <c r="C1927" s="103">
        <v>2016</v>
      </c>
      <c r="D1927" s="103" t="str">
        <f t="shared" si="28"/>
        <v>Sand City 2016</v>
      </c>
      <c r="E1927" t="s">
        <v>1539</v>
      </c>
      <c r="F1927" t="s">
        <v>1539</v>
      </c>
      <c r="G1927" t="s">
        <v>1539</v>
      </c>
      <c r="H1927" t="s">
        <v>1539</v>
      </c>
      <c r="J1927" t="s">
        <v>1539</v>
      </c>
      <c r="K1927" t="s">
        <v>1539</v>
      </c>
      <c r="L1927" t="s">
        <v>1539</v>
      </c>
      <c r="M1927" t="s">
        <v>1539</v>
      </c>
      <c r="O1927" t="s">
        <v>1539</v>
      </c>
      <c r="P1927" t="s">
        <v>1539</v>
      </c>
      <c r="R1927" t="s">
        <v>1539</v>
      </c>
      <c r="S1927" t="s">
        <v>1539</v>
      </c>
      <c r="T1927" t="s">
        <v>1539</v>
      </c>
      <c r="U1927" t="s">
        <v>1539</v>
      </c>
      <c r="V1927" t="s">
        <v>1539</v>
      </c>
    </row>
    <row r="1928" spans="1:22" x14ac:dyDescent="0.25">
      <c r="A1928" t="s">
        <v>1010</v>
      </c>
      <c r="B1928" s="20" t="str">
        <f>VLOOKUP(A1928,'Planning Periods'!$E$2:$N$540,10,FALSE)</f>
        <v>12/31/2015 - 12/31/2023</v>
      </c>
      <c r="C1928" s="103">
        <v>2017</v>
      </c>
      <c r="D1928" s="103" t="str">
        <f t="shared" si="28"/>
        <v>Sand City 2017</v>
      </c>
      <c r="E1928" t="s">
        <v>1539</v>
      </c>
      <c r="F1928" t="s">
        <v>1539</v>
      </c>
      <c r="G1928" t="s">
        <v>1539</v>
      </c>
      <c r="H1928" t="s">
        <v>1539</v>
      </c>
      <c r="J1928" t="s">
        <v>1539</v>
      </c>
      <c r="K1928" t="s">
        <v>1539</v>
      </c>
      <c r="L1928" t="s">
        <v>1539</v>
      </c>
      <c r="M1928" t="s">
        <v>1539</v>
      </c>
      <c r="O1928" t="s">
        <v>1539</v>
      </c>
      <c r="P1928" t="s">
        <v>1539</v>
      </c>
      <c r="R1928" t="s">
        <v>1539</v>
      </c>
      <c r="S1928" t="s">
        <v>1539</v>
      </c>
      <c r="T1928" t="s">
        <v>1539</v>
      </c>
      <c r="U1928" t="s">
        <v>1539</v>
      </c>
      <c r="V1928" t="s">
        <v>1539</v>
      </c>
    </row>
    <row r="1929" spans="1:22" x14ac:dyDescent="0.25">
      <c r="A1929" s="104" t="s">
        <v>1175</v>
      </c>
      <c r="B1929" s="20" t="str">
        <f>VLOOKUP(A1929,'Planning Periods'!$E$2:$N$540,10,FALSE)</f>
        <v>12/31/2015 - 12/31/2023</v>
      </c>
      <c r="C1929" s="103">
        <v>2013</v>
      </c>
      <c r="D1929" s="103" t="str">
        <f t="shared" si="28"/>
        <v>Sanger 2013</v>
      </c>
      <c r="E1929" t="s">
        <v>1539</v>
      </c>
      <c r="F1929" t="s">
        <v>1539</v>
      </c>
      <c r="G1929" t="s">
        <v>1539</v>
      </c>
      <c r="H1929" t="s">
        <v>1539</v>
      </c>
      <c r="J1929" t="s">
        <v>1539</v>
      </c>
      <c r="K1929" t="s">
        <v>1539</v>
      </c>
      <c r="L1929" t="s">
        <v>1539</v>
      </c>
      <c r="M1929" t="s">
        <v>1539</v>
      </c>
      <c r="O1929" t="s">
        <v>1539</v>
      </c>
      <c r="P1929" t="s">
        <v>1539</v>
      </c>
      <c r="R1929" t="s">
        <v>1539</v>
      </c>
      <c r="S1929" t="s">
        <v>1539</v>
      </c>
      <c r="T1929" t="s">
        <v>1539</v>
      </c>
      <c r="U1929" t="s">
        <v>1539</v>
      </c>
      <c r="V1929" t="s">
        <v>1539</v>
      </c>
    </row>
    <row r="1930" spans="1:22" x14ac:dyDescent="0.25">
      <c r="A1930" s="104" t="s">
        <v>1175</v>
      </c>
      <c r="B1930" s="20" t="str">
        <f>VLOOKUP(A1930,'Planning Periods'!$E$2:$N$540,10,FALSE)</f>
        <v>12/31/2015 - 12/31/2023</v>
      </c>
      <c r="C1930" s="103">
        <v>2014</v>
      </c>
      <c r="D1930" s="103" t="str">
        <f t="shared" si="28"/>
        <v>Sanger 2014</v>
      </c>
      <c r="E1930" t="s">
        <v>1539</v>
      </c>
      <c r="F1930" t="s">
        <v>1539</v>
      </c>
      <c r="G1930" t="s">
        <v>1539</v>
      </c>
      <c r="H1930" t="s">
        <v>1539</v>
      </c>
      <c r="J1930" t="s">
        <v>1539</v>
      </c>
      <c r="K1930" t="s">
        <v>1539</v>
      </c>
      <c r="L1930" t="s">
        <v>1539</v>
      </c>
      <c r="M1930" t="s">
        <v>1539</v>
      </c>
      <c r="O1930" t="s">
        <v>1539</v>
      </c>
      <c r="P1930" t="s">
        <v>1539</v>
      </c>
      <c r="R1930" t="s">
        <v>1539</v>
      </c>
      <c r="S1930" t="s">
        <v>1539</v>
      </c>
      <c r="T1930" t="s">
        <v>1539</v>
      </c>
      <c r="U1930" t="s">
        <v>1539</v>
      </c>
      <c r="V1930" t="s">
        <v>1539</v>
      </c>
    </row>
    <row r="1931" spans="1:22" x14ac:dyDescent="0.25">
      <c r="A1931" s="104" t="s">
        <v>1175</v>
      </c>
      <c r="B1931" s="20" t="str">
        <f>VLOOKUP(A1931,'Planning Periods'!$E$2:$N$540,10,FALSE)</f>
        <v>12/31/2015 - 12/31/2023</v>
      </c>
      <c r="C1931" s="103">
        <v>2015</v>
      </c>
      <c r="D1931" s="103" t="str">
        <f t="shared" si="28"/>
        <v>Sanger 2015</v>
      </c>
      <c r="E1931" t="s">
        <v>1539</v>
      </c>
      <c r="F1931" t="s">
        <v>1539</v>
      </c>
      <c r="G1931" t="s">
        <v>1539</v>
      </c>
      <c r="H1931" t="s">
        <v>1539</v>
      </c>
      <c r="J1931" t="s">
        <v>1539</v>
      </c>
      <c r="K1931" t="s">
        <v>1539</v>
      </c>
      <c r="L1931" t="s">
        <v>1539</v>
      </c>
      <c r="M1931" t="s">
        <v>1539</v>
      </c>
      <c r="O1931" t="s">
        <v>1539</v>
      </c>
      <c r="P1931" t="s">
        <v>1539</v>
      </c>
      <c r="R1931" t="s">
        <v>1539</v>
      </c>
      <c r="S1931" t="s">
        <v>1539</v>
      </c>
      <c r="T1931" t="s">
        <v>1539</v>
      </c>
      <c r="U1931" t="s">
        <v>1539</v>
      </c>
      <c r="V1931" t="s">
        <v>1539</v>
      </c>
    </row>
    <row r="1932" spans="1:22" x14ac:dyDescent="0.25">
      <c r="A1932" s="104" t="s">
        <v>1175</v>
      </c>
      <c r="B1932" s="20" t="str">
        <f>VLOOKUP(A1932,'Planning Periods'!$E$2:$N$540,10,FALSE)</f>
        <v>12/31/2015 - 12/31/2023</v>
      </c>
      <c r="C1932" s="103">
        <v>2016</v>
      </c>
      <c r="D1932" s="103" t="str">
        <f t="shared" si="28"/>
        <v>Sanger 2016</v>
      </c>
      <c r="E1932" s="103">
        <v>312</v>
      </c>
      <c r="F1932" s="101">
        <v>0</v>
      </c>
      <c r="G1932" s="103">
        <v>0</v>
      </c>
      <c r="H1932" s="103">
        <v>0</v>
      </c>
      <c r="I1932" s="102"/>
      <c r="J1932" s="103">
        <v>175</v>
      </c>
      <c r="K1932" s="101">
        <v>0</v>
      </c>
      <c r="L1932" s="103">
        <v>0</v>
      </c>
      <c r="M1932" s="103">
        <v>0</v>
      </c>
      <c r="N1932" s="102"/>
      <c r="O1932" s="103">
        <v>163</v>
      </c>
      <c r="P1932" s="103">
        <v>0</v>
      </c>
      <c r="Q1932" s="102"/>
      <c r="R1932" s="103">
        <v>568</v>
      </c>
      <c r="S1932" s="103">
        <v>0</v>
      </c>
      <c r="T1932" s="102">
        <v>0</v>
      </c>
      <c r="U1932" s="103">
        <v>1218</v>
      </c>
      <c r="V1932" s="103">
        <v>0</v>
      </c>
    </row>
    <row r="1933" spans="1:22" x14ac:dyDescent="0.25">
      <c r="A1933" s="104" t="s">
        <v>1175</v>
      </c>
      <c r="B1933" s="20" t="str">
        <f>VLOOKUP(A1933,'Planning Periods'!$E$2:$N$540,10,FALSE)</f>
        <v>12/31/2015 - 12/31/2023</v>
      </c>
      <c r="C1933" s="103">
        <v>2017</v>
      </c>
      <c r="D1933" s="103" t="str">
        <f t="shared" si="28"/>
        <v>Sanger 2017</v>
      </c>
      <c r="E1933" s="103" t="s">
        <v>1539</v>
      </c>
      <c r="F1933" s="101" t="s">
        <v>1539</v>
      </c>
      <c r="G1933" s="103" t="s">
        <v>1539</v>
      </c>
      <c r="H1933" s="103" t="s">
        <v>1539</v>
      </c>
      <c r="I1933" s="102"/>
      <c r="J1933" s="103" t="s">
        <v>1539</v>
      </c>
      <c r="K1933" s="101" t="s">
        <v>1539</v>
      </c>
      <c r="L1933" s="103" t="s">
        <v>1539</v>
      </c>
      <c r="M1933" s="103" t="s">
        <v>1539</v>
      </c>
      <c r="N1933" s="102"/>
      <c r="O1933" s="103" t="s">
        <v>1539</v>
      </c>
      <c r="P1933" s="103" t="s">
        <v>1539</v>
      </c>
      <c r="Q1933" s="102"/>
      <c r="R1933" s="103" t="s">
        <v>1539</v>
      </c>
      <c r="S1933" s="103" t="s">
        <v>1539</v>
      </c>
      <c r="T1933" s="102" t="s">
        <v>1539</v>
      </c>
      <c r="U1933" s="103" t="s">
        <v>1539</v>
      </c>
      <c r="V1933" s="103" t="s">
        <v>1539</v>
      </c>
    </row>
    <row r="1934" spans="1:22" x14ac:dyDescent="0.25">
      <c r="A1934" s="104" t="s">
        <v>972</v>
      </c>
      <c r="B1934" s="20"/>
      <c r="C1934" s="103">
        <v>2013</v>
      </c>
      <c r="D1934" s="103" t="str">
        <f t="shared" si="28"/>
        <v>Santa Ana 2013</v>
      </c>
      <c r="E1934" s="103" t="s">
        <v>1539</v>
      </c>
      <c r="F1934" s="101" t="s">
        <v>1539</v>
      </c>
      <c r="G1934" s="103" t="s">
        <v>1539</v>
      </c>
      <c r="H1934" s="103" t="s">
        <v>1539</v>
      </c>
      <c r="I1934" s="102"/>
      <c r="J1934" s="103" t="s">
        <v>1539</v>
      </c>
      <c r="K1934" s="101" t="s">
        <v>1539</v>
      </c>
      <c r="L1934" s="103" t="s">
        <v>1539</v>
      </c>
      <c r="M1934" s="103" t="s">
        <v>1539</v>
      </c>
      <c r="N1934" s="102"/>
      <c r="O1934" s="103" t="s">
        <v>1539</v>
      </c>
      <c r="P1934" s="103" t="s">
        <v>1539</v>
      </c>
      <c r="Q1934" s="102"/>
      <c r="R1934" s="103" t="s">
        <v>1539</v>
      </c>
      <c r="S1934" s="103" t="s">
        <v>1539</v>
      </c>
      <c r="T1934" s="102" t="s">
        <v>1539</v>
      </c>
      <c r="U1934" s="103" t="s">
        <v>1539</v>
      </c>
      <c r="V1934" s="103" t="s">
        <v>1539</v>
      </c>
    </row>
    <row r="1935" spans="1:22" x14ac:dyDescent="0.25">
      <c r="A1935" s="104" t="s">
        <v>972</v>
      </c>
      <c r="B1935" s="20" t="str">
        <f>VLOOKUP(A1935,'Planning Periods'!$E$2:$N$540,10,FALSE)</f>
        <v>10/15/2013 - 10/15/2021</v>
      </c>
      <c r="C1935" s="103">
        <v>2014</v>
      </c>
      <c r="D1935" s="103" t="str">
        <f t="shared" si="28"/>
        <v>Santa Ana 2014</v>
      </c>
      <c r="E1935" s="103">
        <v>156</v>
      </c>
      <c r="F1935" s="101">
        <v>20</v>
      </c>
      <c r="G1935" s="103">
        <v>20</v>
      </c>
      <c r="H1935" s="103">
        <v>0</v>
      </c>
      <c r="I1935" s="102"/>
      <c r="J1935" s="103">
        <v>122</v>
      </c>
      <c r="K1935" s="101">
        <v>20</v>
      </c>
      <c r="L1935" s="103">
        <v>20</v>
      </c>
      <c r="M1935" s="103">
        <v>0</v>
      </c>
      <c r="N1935" s="102"/>
      <c r="O1935" s="103">
        <v>37</v>
      </c>
      <c r="P1935" s="103">
        <v>0</v>
      </c>
      <c r="Q1935" s="102"/>
      <c r="R1935" s="103">
        <v>90</v>
      </c>
      <c r="S1935" s="103">
        <v>242</v>
      </c>
      <c r="T1935" s="102">
        <v>0</v>
      </c>
      <c r="U1935" s="103">
        <v>405</v>
      </c>
      <c r="V1935" s="103">
        <v>282</v>
      </c>
    </row>
    <row r="1936" spans="1:22" x14ac:dyDescent="0.25">
      <c r="A1936" s="104" t="s">
        <v>972</v>
      </c>
      <c r="B1936" s="20" t="str">
        <f>VLOOKUP(A1936,'Planning Periods'!$E$2:$N$540,10,FALSE)</f>
        <v>10/15/2013 - 10/15/2021</v>
      </c>
      <c r="C1936" s="103">
        <v>2015</v>
      </c>
      <c r="D1936" s="103" t="str">
        <f t="shared" si="28"/>
        <v>Santa Ana 2015</v>
      </c>
      <c r="E1936" s="103">
        <v>156</v>
      </c>
      <c r="F1936" s="101">
        <v>0</v>
      </c>
      <c r="G1936" s="103">
        <v>0</v>
      </c>
      <c r="H1936" s="103">
        <v>0</v>
      </c>
      <c r="I1936" s="102"/>
      <c r="J1936" s="103">
        <v>122</v>
      </c>
      <c r="K1936" s="101">
        <v>0</v>
      </c>
      <c r="L1936" s="103">
        <v>0</v>
      </c>
      <c r="M1936" s="103">
        <v>0</v>
      </c>
      <c r="N1936" s="102"/>
      <c r="O1936" s="103">
        <v>37</v>
      </c>
      <c r="P1936" s="103">
        <v>11</v>
      </c>
      <c r="Q1936" s="102"/>
      <c r="R1936" s="103">
        <v>90</v>
      </c>
      <c r="S1936" s="103">
        <v>127</v>
      </c>
      <c r="T1936" s="102">
        <v>0</v>
      </c>
      <c r="U1936" s="103">
        <v>405</v>
      </c>
      <c r="V1936" s="103">
        <v>138</v>
      </c>
    </row>
    <row r="1937" spans="1:22" x14ac:dyDescent="0.25">
      <c r="A1937" s="104" t="s">
        <v>972</v>
      </c>
      <c r="B1937" s="20" t="str">
        <f>VLOOKUP(A1937,'Planning Periods'!$E$2:$N$540,10,FALSE)</f>
        <v>10/15/2013 - 10/15/2021</v>
      </c>
      <c r="C1937" s="103">
        <v>2016</v>
      </c>
      <c r="D1937" s="103" t="str">
        <f t="shared" si="28"/>
        <v>Santa Ana 2016</v>
      </c>
      <c r="E1937" s="103">
        <v>156</v>
      </c>
      <c r="F1937" s="101">
        <v>0</v>
      </c>
      <c r="G1937" s="103">
        <v>0</v>
      </c>
      <c r="H1937" s="103">
        <v>0</v>
      </c>
      <c r="I1937" s="102"/>
      <c r="J1937" s="103">
        <v>122</v>
      </c>
      <c r="K1937" s="101">
        <v>12</v>
      </c>
      <c r="L1937" s="103">
        <v>12</v>
      </c>
      <c r="M1937" s="103">
        <v>0</v>
      </c>
      <c r="N1937" s="102"/>
      <c r="O1937" s="103">
        <v>37</v>
      </c>
      <c r="P1937" s="103">
        <v>2</v>
      </c>
      <c r="Q1937" s="102"/>
      <c r="R1937" s="103">
        <v>90</v>
      </c>
      <c r="S1937" s="103">
        <v>285</v>
      </c>
      <c r="T1937" s="102">
        <v>0</v>
      </c>
      <c r="U1937" s="103">
        <v>405</v>
      </c>
      <c r="V1937" s="103">
        <v>299</v>
      </c>
    </row>
    <row r="1938" spans="1:22" x14ac:dyDescent="0.25">
      <c r="A1938" s="104" t="s">
        <v>972</v>
      </c>
      <c r="B1938" s="20" t="str">
        <f>VLOOKUP(A1938,'Planning Periods'!$E$2:$N$540,10,FALSE)</f>
        <v>10/15/2013 - 10/15/2021</v>
      </c>
      <c r="C1938" s="103">
        <v>2017</v>
      </c>
      <c r="D1938" s="103" t="str">
        <f t="shared" si="28"/>
        <v>Santa Ana 2017</v>
      </c>
      <c r="E1938" s="103">
        <v>156</v>
      </c>
      <c r="F1938" s="101">
        <v>49</v>
      </c>
      <c r="G1938" s="103">
        <v>49</v>
      </c>
      <c r="H1938" s="103">
        <v>0</v>
      </c>
      <c r="I1938" s="102"/>
      <c r="J1938" s="103">
        <v>122</v>
      </c>
      <c r="K1938" s="101">
        <v>20</v>
      </c>
      <c r="L1938" s="103">
        <v>20</v>
      </c>
      <c r="M1938" s="103">
        <v>0</v>
      </c>
      <c r="N1938" s="102"/>
      <c r="O1938" s="103">
        <v>37</v>
      </c>
      <c r="P1938" s="103">
        <v>11</v>
      </c>
      <c r="Q1938" s="102"/>
      <c r="R1938" s="103">
        <v>90</v>
      </c>
      <c r="S1938" s="103">
        <v>115</v>
      </c>
      <c r="T1938" s="102">
        <v>0</v>
      </c>
      <c r="U1938" s="103">
        <v>405</v>
      </c>
      <c r="V1938" s="103">
        <v>195</v>
      </c>
    </row>
    <row r="1939" spans="1:22" x14ac:dyDescent="0.25">
      <c r="A1939" s="104" t="s">
        <v>844</v>
      </c>
      <c r="B1939" s="20" t="str">
        <f>VLOOKUP(A1939,'Planning Periods'!$E$2:$N$540,10,FALSE)</f>
        <v>02/15/2015 - 02/15/2023</v>
      </c>
      <c r="C1939" s="103">
        <v>2014</v>
      </c>
      <c r="D1939" s="103" t="str">
        <f t="shared" si="28"/>
        <v>Santa Barbara 2014</v>
      </c>
      <c r="E1939" s="103" t="s">
        <v>1539</v>
      </c>
      <c r="F1939" s="101" t="s">
        <v>1539</v>
      </c>
      <c r="G1939" s="103" t="s">
        <v>1539</v>
      </c>
      <c r="H1939" s="103" t="s">
        <v>1539</v>
      </c>
      <c r="I1939" s="102"/>
      <c r="J1939" s="103" t="s">
        <v>1539</v>
      </c>
      <c r="K1939" s="101" t="s">
        <v>1539</v>
      </c>
      <c r="L1939" s="103" t="s">
        <v>1539</v>
      </c>
      <c r="M1939" s="103" t="s">
        <v>1539</v>
      </c>
      <c r="N1939" s="102"/>
      <c r="O1939" s="103" t="s">
        <v>1539</v>
      </c>
      <c r="P1939" s="103" t="s">
        <v>1539</v>
      </c>
      <c r="Q1939" s="102"/>
      <c r="R1939" s="103" t="s">
        <v>1539</v>
      </c>
      <c r="S1939" s="103" t="s">
        <v>1539</v>
      </c>
      <c r="T1939" s="102" t="s">
        <v>1539</v>
      </c>
      <c r="U1939" s="103" t="s">
        <v>1539</v>
      </c>
      <c r="V1939" s="103" t="s">
        <v>1539</v>
      </c>
    </row>
    <row r="1940" spans="1:22" x14ac:dyDescent="0.25">
      <c r="A1940" s="104" t="s">
        <v>844</v>
      </c>
      <c r="B1940" s="20" t="str">
        <f>VLOOKUP(A1940,'Planning Periods'!$E$2:$N$540,10,FALSE)</f>
        <v>02/15/2015 - 02/15/2023</v>
      </c>
      <c r="C1940" s="103">
        <v>2015</v>
      </c>
      <c r="D1940" s="103" t="str">
        <f t="shared" si="28"/>
        <v>Santa Barbara 2015</v>
      </c>
      <c r="E1940" s="103">
        <v>962</v>
      </c>
      <c r="F1940" s="101">
        <v>0</v>
      </c>
      <c r="G1940" s="103">
        <v>0</v>
      </c>
      <c r="H1940" s="103">
        <v>0</v>
      </c>
      <c r="I1940" s="102"/>
      <c r="J1940" s="103">
        <v>701</v>
      </c>
      <c r="K1940" s="101">
        <v>0</v>
      </c>
      <c r="L1940" s="103">
        <v>0</v>
      </c>
      <c r="M1940" s="103">
        <v>0</v>
      </c>
      <c r="N1940" s="102"/>
      <c r="O1940" s="103">
        <v>820</v>
      </c>
      <c r="P1940" s="103">
        <v>4</v>
      </c>
      <c r="Q1940" s="102"/>
      <c r="R1940" s="103">
        <v>1617</v>
      </c>
      <c r="S1940" s="103">
        <v>290</v>
      </c>
      <c r="T1940" s="102">
        <v>0</v>
      </c>
      <c r="U1940" s="103">
        <v>4100</v>
      </c>
      <c r="V1940" s="103">
        <v>294</v>
      </c>
    </row>
    <row r="1941" spans="1:22" x14ac:dyDescent="0.25">
      <c r="A1941" s="104" t="s">
        <v>844</v>
      </c>
      <c r="B1941" s="20" t="str">
        <f>VLOOKUP(A1941,'Planning Periods'!$E$2:$N$540,10,FALSE)</f>
        <v>02/15/2015 - 02/15/2023</v>
      </c>
      <c r="C1941" s="103">
        <v>2016</v>
      </c>
      <c r="D1941" s="103" t="str">
        <f t="shared" si="28"/>
        <v>Santa Barbara 2016</v>
      </c>
      <c r="E1941" s="103">
        <v>962</v>
      </c>
      <c r="F1941" s="101">
        <v>61</v>
      </c>
      <c r="G1941" s="103">
        <v>61</v>
      </c>
      <c r="H1941" s="103">
        <v>0</v>
      </c>
      <c r="I1941" s="102"/>
      <c r="J1941" s="103">
        <v>701</v>
      </c>
      <c r="K1941" s="101">
        <v>36</v>
      </c>
      <c r="L1941" s="103">
        <v>36</v>
      </c>
      <c r="M1941" s="103">
        <v>0</v>
      </c>
      <c r="N1941" s="102"/>
      <c r="O1941" s="103">
        <v>820</v>
      </c>
      <c r="P1941" s="103">
        <v>0</v>
      </c>
      <c r="Q1941" s="102"/>
      <c r="R1941" s="103">
        <v>1617</v>
      </c>
      <c r="S1941" s="103">
        <v>159</v>
      </c>
      <c r="T1941" s="102">
        <v>0</v>
      </c>
      <c r="U1941" s="103">
        <v>4100</v>
      </c>
      <c r="V1941" s="103">
        <v>256</v>
      </c>
    </row>
    <row r="1942" spans="1:22" x14ac:dyDescent="0.25">
      <c r="A1942" s="104" t="s">
        <v>844</v>
      </c>
      <c r="B1942" s="20" t="str">
        <f>VLOOKUP(A1942,'Planning Periods'!$E$2:$N$540,10,FALSE)</f>
        <v>02/15/2015 - 02/15/2023</v>
      </c>
      <c r="C1942" s="103">
        <v>2017</v>
      </c>
      <c r="D1942" s="103" t="str">
        <f t="shared" si="28"/>
        <v>Santa Barbara 2017</v>
      </c>
      <c r="E1942" s="103">
        <v>962</v>
      </c>
      <c r="F1942" s="101">
        <v>0</v>
      </c>
      <c r="G1942" s="103">
        <v>0</v>
      </c>
      <c r="H1942" s="103">
        <v>0</v>
      </c>
      <c r="I1942" s="102"/>
      <c r="J1942" s="103">
        <v>701</v>
      </c>
      <c r="K1942" s="101">
        <v>0</v>
      </c>
      <c r="L1942" s="103">
        <v>0</v>
      </c>
      <c r="M1942" s="103">
        <v>0</v>
      </c>
      <c r="N1942" s="102"/>
      <c r="O1942" s="103">
        <v>820</v>
      </c>
      <c r="P1942" s="103">
        <v>0</v>
      </c>
      <c r="Q1942" s="102"/>
      <c r="R1942" s="103">
        <v>1617</v>
      </c>
      <c r="S1942" s="103">
        <v>117</v>
      </c>
      <c r="T1942" s="102">
        <v>0</v>
      </c>
      <c r="U1942" s="103">
        <v>4100</v>
      </c>
      <c r="V1942" s="103">
        <v>117</v>
      </c>
    </row>
    <row r="1943" spans="1:22" x14ac:dyDescent="0.25">
      <c r="A1943" s="104" t="s">
        <v>265</v>
      </c>
      <c r="B1943" s="20" t="str">
        <f>VLOOKUP(A1943,'Planning Periods'!$E$2:$N$540,10,FALSE)</f>
        <v>02/15/2015 - 02/15/2023</v>
      </c>
      <c r="C1943" s="103">
        <v>2014</v>
      </c>
      <c r="D1943" s="103" t="str">
        <f t="shared" si="28"/>
        <v>Santa Barbara County - Unincorporated 2014</v>
      </c>
      <c r="E1943" s="103">
        <v>159</v>
      </c>
      <c r="F1943" s="101">
        <v>0</v>
      </c>
      <c r="G1943" s="103">
        <v>0</v>
      </c>
      <c r="H1943" s="103">
        <v>0</v>
      </c>
      <c r="I1943" s="102"/>
      <c r="J1943" s="103">
        <v>106</v>
      </c>
      <c r="K1943" s="101">
        <v>0</v>
      </c>
      <c r="L1943" s="103">
        <v>0</v>
      </c>
      <c r="M1943" s="103">
        <v>0</v>
      </c>
      <c r="N1943" s="102"/>
      <c r="O1943" s="103">
        <v>112</v>
      </c>
      <c r="P1943" s="103">
        <v>59</v>
      </c>
      <c r="Q1943" s="102"/>
      <c r="R1943" s="103">
        <v>284</v>
      </c>
      <c r="S1943" s="103">
        <v>80</v>
      </c>
      <c r="T1943" s="102">
        <v>0</v>
      </c>
      <c r="U1943" s="103">
        <v>661</v>
      </c>
      <c r="V1943" s="103">
        <v>139</v>
      </c>
    </row>
    <row r="1944" spans="1:22" x14ac:dyDescent="0.25">
      <c r="A1944" s="104" t="s">
        <v>265</v>
      </c>
      <c r="B1944" s="20" t="str">
        <f>VLOOKUP(A1944,'Planning Periods'!$E$2:$N$540,10,FALSE)</f>
        <v>02/15/2015 - 02/15/2023</v>
      </c>
      <c r="C1944" s="103">
        <v>2015</v>
      </c>
      <c r="D1944" s="103" t="str">
        <f t="shared" si="28"/>
        <v>Santa Barbara County - Unincorporated 2015</v>
      </c>
      <c r="E1944" s="103">
        <v>159</v>
      </c>
      <c r="F1944" s="101">
        <v>49</v>
      </c>
      <c r="G1944" s="103">
        <v>49</v>
      </c>
      <c r="H1944" s="103">
        <v>0</v>
      </c>
      <c r="I1944" s="102"/>
      <c r="J1944" s="103">
        <v>106</v>
      </c>
      <c r="K1944" s="101">
        <v>41</v>
      </c>
      <c r="L1944" s="103">
        <v>36</v>
      </c>
      <c r="M1944" s="103">
        <v>5</v>
      </c>
      <c r="N1944" s="102"/>
      <c r="O1944" s="103">
        <v>112</v>
      </c>
      <c r="P1944" s="103">
        <v>44</v>
      </c>
      <c r="Q1944" s="102"/>
      <c r="R1944" s="103">
        <v>284</v>
      </c>
      <c r="S1944" s="103">
        <v>94</v>
      </c>
      <c r="T1944" s="102">
        <v>5</v>
      </c>
      <c r="U1944" s="103">
        <v>661</v>
      </c>
      <c r="V1944" s="103">
        <v>228</v>
      </c>
    </row>
    <row r="1945" spans="1:22" x14ac:dyDescent="0.25">
      <c r="A1945" s="104" t="s">
        <v>265</v>
      </c>
      <c r="B1945" s="20" t="str">
        <f>VLOOKUP(A1945,'Planning Periods'!$E$2:$N$540,10,FALSE)</f>
        <v>02/15/2015 - 02/15/2023</v>
      </c>
      <c r="C1945" s="103">
        <v>2016</v>
      </c>
      <c r="D1945" s="103" t="str">
        <f t="shared" si="28"/>
        <v>Santa Barbara County - Unincorporated 2016</v>
      </c>
      <c r="E1945" s="103">
        <v>159</v>
      </c>
      <c r="F1945" s="101">
        <v>0</v>
      </c>
      <c r="G1945" s="103">
        <v>0</v>
      </c>
      <c r="H1945" s="103">
        <v>0</v>
      </c>
      <c r="I1945" s="102"/>
      <c r="J1945" s="103">
        <v>106</v>
      </c>
      <c r="K1945" s="101">
        <v>7</v>
      </c>
      <c r="L1945" s="103">
        <v>0</v>
      </c>
      <c r="M1945" s="103">
        <v>7</v>
      </c>
      <c r="N1945" s="102"/>
      <c r="O1945" s="103">
        <v>112</v>
      </c>
      <c r="P1945" s="103">
        <v>13</v>
      </c>
      <c r="Q1945" s="102"/>
      <c r="R1945" s="103">
        <v>284</v>
      </c>
      <c r="S1945" s="103">
        <v>31</v>
      </c>
      <c r="T1945" s="102">
        <v>7</v>
      </c>
      <c r="U1945" s="103">
        <v>661</v>
      </c>
      <c r="V1945" s="103">
        <v>51</v>
      </c>
    </row>
    <row r="1946" spans="1:22" x14ac:dyDescent="0.25">
      <c r="A1946" s="104" t="s">
        <v>265</v>
      </c>
      <c r="B1946" s="20" t="str">
        <f>VLOOKUP(A1946,'Planning Periods'!$E$2:$N$540,10,FALSE)</f>
        <v>02/15/2015 - 02/15/2023</v>
      </c>
      <c r="C1946" s="103">
        <v>2017</v>
      </c>
      <c r="D1946" s="103" t="str">
        <f t="shared" si="28"/>
        <v>Santa Barbara County - Unincorporated 2017</v>
      </c>
      <c r="E1946" s="103">
        <v>159</v>
      </c>
      <c r="F1946" s="101">
        <v>8</v>
      </c>
      <c r="G1946" s="103">
        <v>8</v>
      </c>
      <c r="H1946" s="103">
        <v>0</v>
      </c>
      <c r="I1946" s="102"/>
      <c r="J1946" s="103">
        <v>106</v>
      </c>
      <c r="K1946" s="101">
        <v>1</v>
      </c>
      <c r="L1946" s="103">
        <v>0</v>
      </c>
      <c r="M1946" s="103">
        <v>1</v>
      </c>
      <c r="N1946" s="102"/>
      <c r="O1946" s="103">
        <v>112</v>
      </c>
      <c r="P1946" s="103">
        <v>54</v>
      </c>
      <c r="Q1946" s="102"/>
      <c r="R1946" s="103">
        <v>284</v>
      </c>
      <c r="S1946" s="103">
        <v>145</v>
      </c>
      <c r="T1946" s="102">
        <v>1</v>
      </c>
      <c r="U1946" s="103">
        <v>661</v>
      </c>
      <c r="V1946" s="103">
        <v>208</v>
      </c>
    </row>
    <row r="1947" spans="1:22" x14ac:dyDescent="0.25">
      <c r="A1947" s="104" t="s">
        <v>831</v>
      </c>
      <c r="B1947" s="20" t="str">
        <f>VLOOKUP(A1947,'Planning Periods'!$E$2:$N$540,10,FALSE)</f>
        <v>01/31/2015 - 01/31/2023</v>
      </c>
      <c r="C1947" s="103">
        <v>2014</v>
      </c>
      <c r="D1947" s="103" t="str">
        <f t="shared" si="28"/>
        <v>Santa Clara 2014</v>
      </c>
      <c r="E1947" s="103" t="s">
        <v>1539</v>
      </c>
      <c r="F1947" s="101" t="s">
        <v>1539</v>
      </c>
      <c r="G1947" s="103" t="s">
        <v>1539</v>
      </c>
      <c r="H1947" s="103" t="s">
        <v>1539</v>
      </c>
      <c r="I1947" s="102"/>
      <c r="J1947" s="103" t="s">
        <v>1539</v>
      </c>
      <c r="K1947" s="101" t="s">
        <v>1539</v>
      </c>
      <c r="L1947" s="103" t="s">
        <v>1539</v>
      </c>
      <c r="M1947" s="103" t="s">
        <v>1539</v>
      </c>
      <c r="N1947" s="102"/>
      <c r="O1947" s="103" t="s">
        <v>1539</v>
      </c>
      <c r="P1947" s="103" t="s">
        <v>1539</v>
      </c>
      <c r="Q1947" s="102"/>
      <c r="R1947" s="103" t="s">
        <v>1539</v>
      </c>
      <c r="S1947" s="103" t="s">
        <v>1539</v>
      </c>
      <c r="T1947" s="102" t="s">
        <v>1539</v>
      </c>
      <c r="U1947" s="103" t="s">
        <v>1539</v>
      </c>
      <c r="V1947" s="103" t="s">
        <v>1539</v>
      </c>
    </row>
    <row r="1948" spans="1:22" x14ac:dyDescent="0.25">
      <c r="A1948" s="104" t="s">
        <v>831</v>
      </c>
      <c r="B1948" s="20" t="str">
        <f>VLOOKUP(A1948,'Planning Periods'!$E$2:$N$540,10,FALSE)</f>
        <v>01/31/2015 - 01/31/2023</v>
      </c>
      <c r="C1948" s="103">
        <v>2015</v>
      </c>
      <c r="D1948" s="103" t="str">
        <f t="shared" si="28"/>
        <v>Santa Clara 2015</v>
      </c>
      <c r="E1948" s="103">
        <v>1050</v>
      </c>
      <c r="F1948" s="101">
        <v>0</v>
      </c>
      <c r="G1948" s="103">
        <v>0</v>
      </c>
      <c r="H1948" s="103">
        <v>0</v>
      </c>
      <c r="I1948" s="102"/>
      <c r="J1948" s="103">
        <v>695</v>
      </c>
      <c r="K1948" s="101">
        <v>0</v>
      </c>
      <c r="L1948" s="103">
        <v>0</v>
      </c>
      <c r="M1948" s="103">
        <v>0</v>
      </c>
      <c r="N1948" s="102"/>
      <c r="O1948" s="103">
        <v>755</v>
      </c>
      <c r="P1948" s="103">
        <v>19</v>
      </c>
      <c r="Q1948" s="102"/>
      <c r="R1948" s="103">
        <v>1593</v>
      </c>
      <c r="S1948" s="103">
        <v>212</v>
      </c>
      <c r="T1948" s="102">
        <v>0</v>
      </c>
      <c r="U1948" s="103">
        <v>4093</v>
      </c>
      <c r="V1948" s="103">
        <v>231</v>
      </c>
    </row>
    <row r="1949" spans="1:22" x14ac:dyDescent="0.25">
      <c r="A1949" s="104" t="s">
        <v>831</v>
      </c>
      <c r="B1949" s="20" t="str">
        <f>VLOOKUP(A1949,'Planning Periods'!$E$2:$N$540,10,FALSE)</f>
        <v>01/31/2015 - 01/31/2023</v>
      </c>
      <c r="C1949" s="103">
        <v>2016</v>
      </c>
      <c r="D1949" s="103" t="str">
        <f t="shared" si="28"/>
        <v>Santa Clara 2016</v>
      </c>
      <c r="E1949" s="103">
        <v>1050</v>
      </c>
      <c r="F1949" s="101">
        <v>1</v>
      </c>
      <c r="G1949" s="103">
        <v>1</v>
      </c>
      <c r="H1949" s="103">
        <v>0</v>
      </c>
      <c r="I1949" s="102"/>
      <c r="J1949" s="103">
        <v>695</v>
      </c>
      <c r="K1949" s="101">
        <v>1</v>
      </c>
      <c r="L1949" s="103">
        <v>1</v>
      </c>
      <c r="M1949" s="103">
        <v>0</v>
      </c>
      <c r="N1949" s="102"/>
      <c r="O1949" s="103">
        <v>755</v>
      </c>
      <c r="P1949" s="103">
        <v>16</v>
      </c>
      <c r="Q1949" s="102"/>
      <c r="R1949" s="103">
        <v>1593</v>
      </c>
      <c r="S1949" s="103">
        <v>399</v>
      </c>
      <c r="T1949" s="102">
        <v>0</v>
      </c>
      <c r="U1949" s="103">
        <v>4093</v>
      </c>
      <c r="V1949" s="103">
        <v>417</v>
      </c>
    </row>
    <row r="1950" spans="1:22" x14ac:dyDescent="0.25">
      <c r="A1950" s="104" t="s">
        <v>831</v>
      </c>
      <c r="B1950" s="20" t="str">
        <f>VLOOKUP(A1950,'Planning Periods'!$E$2:$N$540,10,FALSE)</f>
        <v>01/31/2015 - 01/31/2023</v>
      </c>
      <c r="C1950" s="103">
        <v>2017</v>
      </c>
      <c r="D1950" s="103" t="str">
        <f t="shared" si="28"/>
        <v>Santa Clara 2017</v>
      </c>
      <c r="E1950" s="103">
        <v>1050</v>
      </c>
      <c r="F1950" s="101">
        <v>0</v>
      </c>
      <c r="G1950" s="103">
        <v>0</v>
      </c>
      <c r="H1950" s="103">
        <v>0</v>
      </c>
      <c r="I1950" s="102"/>
      <c r="J1950" s="103">
        <v>695</v>
      </c>
      <c r="K1950" s="101">
        <v>0</v>
      </c>
      <c r="L1950" s="103">
        <v>0</v>
      </c>
      <c r="M1950" s="103">
        <v>0</v>
      </c>
      <c r="N1950" s="102"/>
      <c r="O1950" s="103">
        <v>755</v>
      </c>
      <c r="P1950" s="103">
        <v>6</v>
      </c>
      <c r="Q1950" s="102"/>
      <c r="R1950" s="103">
        <v>1593</v>
      </c>
      <c r="S1950" s="103">
        <v>1609</v>
      </c>
      <c r="T1950" s="102">
        <v>0</v>
      </c>
      <c r="U1950" s="103">
        <v>4093</v>
      </c>
      <c r="V1950" s="103">
        <v>1615</v>
      </c>
    </row>
    <row r="1951" spans="1:22" x14ac:dyDescent="0.25">
      <c r="A1951" s="104" t="s">
        <v>246</v>
      </c>
      <c r="B1951" s="20" t="str">
        <f>VLOOKUP(A1951,'Planning Periods'!$E$2:$N$540,10,FALSE)</f>
        <v>01/31/2015 - 01/31/2023</v>
      </c>
      <c r="C1951" s="103">
        <v>2014</v>
      </c>
      <c r="D1951" s="103" t="str">
        <f t="shared" si="28"/>
        <v>Santa Clara County - Unincorporated 2014</v>
      </c>
      <c r="E1951" s="103">
        <v>22</v>
      </c>
      <c r="F1951" s="101">
        <v>13</v>
      </c>
      <c r="G1951" s="103">
        <v>13</v>
      </c>
      <c r="H1951" s="103">
        <v>0</v>
      </c>
      <c r="I1951" s="102"/>
      <c r="J1951" s="103">
        <v>13</v>
      </c>
      <c r="K1951" s="101">
        <v>0</v>
      </c>
      <c r="L1951" s="103">
        <v>0</v>
      </c>
      <c r="M1951" s="103">
        <v>0</v>
      </c>
      <c r="N1951" s="102"/>
      <c r="O1951" s="103">
        <v>214</v>
      </c>
      <c r="P1951" s="103">
        <v>0</v>
      </c>
      <c r="Q1951" s="102"/>
      <c r="R1951" s="103">
        <v>28</v>
      </c>
      <c r="S1951" s="103">
        <v>58</v>
      </c>
      <c r="T1951" s="102">
        <v>0</v>
      </c>
      <c r="U1951" s="103">
        <v>277</v>
      </c>
      <c r="V1951" s="103">
        <v>71</v>
      </c>
    </row>
    <row r="1952" spans="1:22" x14ac:dyDescent="0.25">
      <c r="A1952" s="104" t="s">
        <v>246</v>
      </c>
      <c r="B1952" s="20" t="str">
        <f>VLOOKUP(A1952,'Planning Periods'!$E$2:$N$540,10,FALSE)</f>
        <v>01/31/2015 - 01/31/2023</v>
      </c>
      <c r="C1952" s="103">
        <v>2015</v>
      </c>
      <c r="D1952" s="103" t="str">
        <f t="shared" si="28"/>
        <v>Santa Clara County - Unincorporated 2015</v>
      </c>
      <c r="E1952" s="103">
        <v>22</v>
      </c>
      <c r="F1952" s="101">
        <v>5</v>
      </c>
      <c r="G1952" s="103">
        <v>5</v>
      </c>
      <c r="H1952" s="103">
        <v>0</v>
      </c>
      <c r="I1952" s="102"/>
      <c r="J1952" s="103">
        <v>13</v>
      </c>
      <c r="K1952" s="101">
        <v>0</v>
      </c>
      <c r="L1952" s="103">
        <v>0</v>
      </c>
      <c r="M1952" s="103">
        <v>0</v>
      </c>
      <c r="N1952" s="102"/>
      <c r="O1952" s="103">
        <v>214</v>
      </c>
      <c r="P1952" s="103">
        <v>0</v>
      </c>
      <c r="Q1952" s="102"/>
      <c r="R1952" s="103">
        <v>28</v>
      </c>
      <c r="S1952" s="103">
        <v>60</v>
      </c>
      <c r="T1952" s="102">
        <v>0</v>
      </c>
      <c r="U1952" s="103">
        <v>277</v>
      </c>
      <c r="V1952" s="103">
        <v>65</v>
      </c>
    </row>
    <row r="1953" spans="1:22" x14ac:dyDescent="0.25">
      <c r="A1953" s="104" t="s">
        <v>246</v>
      </c>
      <c r="B1953" s="20" t="str">
        <f>VLOOKUP(A1953,'Planning Periods'!$E$2:$N$540,10,FALSE)</f>
        <v>01/31/2015 - 01/31/2023</v>
      </c>
      <c r="C1953" s="103">
        <v>2016</v>
      </c>
      <c r="D1953" s="103" t="str">
        <f t="shared" si="28"/>
        <v>Santa Clara County - Unincorporated 2016</v>
      </c>
      <c r="E1953" s="103">
        <v>22</v>
      </c>
      <c r="F1953" s="101">
        <v>11</v>
      </c>
      <c r="G1953" s="103">
        <v>11</v>
      </c>
      <c r="H1953" s="103">
        <v>0</v>
      </c>
      <c r="I1953" s="102"/>
      <c r="J1953" s="103">
        <v>13</v>
      </c>
      <c r="K1953" s="101">
        <v>0</v>
      </c>
      <c r="L1953" s="103">
        <v>0</v>
      </c>
      <c r="M1953" s="103">
        <v>0</v>
      </c>
      <c r="N1953" s="102"/>
      <c r="O1953" s="103">
        <v>214</v>
      </c>
      <c r="P1953" s="103">
        <v>0</v>
      </c>
      <c r="Q1953" s="102"/>
      <c r="R1953" s="103">
        <v>28</v>
      </c>
      <c r="S1953" s="103">
        <v>66</v>
      </c>
      <c r="T1953" s="102">
        <v>0</v>
      </c>
      <c r="U1953" s="103">
        <v>277</v>
      </c>
      <c r="V1953" s="103">
        <v>77</v>
      </c>
    </row>
    <row r="1954" spans="1:22" x14ac:dyDescent="0.25">
      <c r="A1954" s="104" t="s">
        <v>246</v>
      </c>
      <c r="B1954" s="20" t="str">
        <f>VLOOKUP(A1954,'Planning Periods'!$E$2:$N$540,10,FALSE)</f>
        <v>01/31/2015 - 01/31/2023</v>
      </c>
      <c r="C1954" s="103">
        <v>2017</v>
      </c>
      <c r="D1954" s="103" t="str">
        <f t="shared" si="28"/>
        <v>Santa Clara County - Unincorporated 2017</v>
      </c>
      <c r="E1954" s="103">
        <v>22</v>
      </c>
      <c r="F1954" s="101">
        <v>13</v>
      </c>
      <c r="G1954" s="103">
        <v>0</v>
      </c>
      <c r="H1954" s="103">
        <v>13</v>
      </c>
      <c r="I1954" s="102"/>
      <c r="J1954" s="103">
        <v>13</v>
      </c>
      <c r="K1954" s="101">
        <v>0</v>
      </c>
      <c r="L1954" s="103">
        <v>0</v>
      </c>
      <c r="M1954" s="103">
        <v>0</v>
      </c>
      <c r="N1954" s="102"/>
      <c r="O1954" s="103">
        <v>214</v>
      </c>
      <c r="P1954" s="103">
        <v>0</v>
      </c>
      <c r="Q1954" s="102"/>
      <c r="R1954" s="103">
        <v>28</v>
      </c>
      <c r="S1954" s="103">
        <v>43</v>
      </c>
      <c r="T1954" s="102">
        <v>0</v>
      </c>
      <c r="U1954" s="103">
        <v>277</v>
      </c>
      <c r="V1954" s="103">
        <v>56</v>
      </c>
    </row>
    <row r="1955" spans="1:22" x14ac:dyDescent="0.25">
      <c r="A1955" s="104" t="s">
        <v>1058</v>
      </c>
      <c r="B1955" s="20"/>
      <c r="C1955" s="103">
        <v>2013</v>
      </c>
      <c r="D1955" s="103" t="str">
        <f t="shared" si="28"/>
        <v>Santa Clarita 2013</v>
      </c>
      <c r="E1955" s="103" t="s">
        <v>1539</v>
      </c>
      <c r="F1955" s="101" t="s">
        <v>1539</v>
      </c>
      <c r="G1955" s="103" t="s">
        <v>1539</v>
      </c>
      <c r="H1955" s="103" t="s">
        <v>1539</v>
      </c>
      <c r="I1955" s="102"/>
      <c r="J1955" s="103" t="s">
        <v>1539</v>
      </c>
      <c r="K1955" s="101" t="s">
        <v>1539</v>
      </c>
      <c r="L1955" s="103" t="s">
        <v>1539</v>
      </c>
      <c r="M1955" s="103" t="s">
        <v>1539</v>
      </c>
      <c r="N1955" s="102"/>
      <c r="O1955" s="103" t="s">
        <v>1539</v>
      </c>
      <c r="P1955" s="103" t="s">
        <v>1539</v>
      </c>
      <c r="Q1955" s="102"/>
      <c r="R1955" s="103" t="s">
        <v>1539</v>
      </c>
      <c r="S1955" s="103" t="s">
        <v>1539</v>
      </c>
      <c r="T1955" s="102" t="s">
        <v>1539</v>
      </c>
      <c r="U1955" s="103" t="s">
        <v>1539</v>
      </c>
      <c r="V1955" s="103" t="s">
        <v>1539</v>
      </c>
    </row>
    <row r="1956" spans="1:22" x14ac:dyDescent="0.25">
      <c r="A1956" s="104" t="s">
        <v>1058</v>
      </c>
      <c r="B1956" s="20" t="str">
        <f>VLOOKUP(A1956,'Planning Periods'!$E$2:$N$540,10,FALSE)</f>
        <v>10/15/2013 - 10/15/2021</v>
      </c>
      <c r="C1956" s="103">
        <v>2014</v>
      </c>
      <c r="D1956" s="103" t="str">
        <f t="shared" si="28"/>
        <v>Santa Clarita 2014</v>
      </c>
      <c r="E1956" s="103">
        <v>2645</v>
      </c>
      <c r="F1956" s="101">
        <v>3</v>
      </c>
      <c r="G1956" s="103">
        <v>3</v>
      </c>
      <c r="H1956" s="103">
        <v>0</v>
      </c>
      <c r="I1956" s="102"/>
      <c r="J1956" s="103">
        <v>1678</v>
      </c>
      <c r="K1956" s="101">
        <v>32</v>
      </c>
      <c r="L1956" s="103">
        <v>2</v>
      </c>
      <c r="M1956" s="103">
        <v>30</v>
      </c>
      <c r="N1956" s="102"/>
      <c r="O1956" s="103">
        <v>1532</v>
      </c>
      <c r="P1956" s="103">
        <v>141</v>
      </c>
      <c r="Q1956" s="102"/>
      <c r="R1956" s="103">
        <v>5126</v>
      </c>
      <c r="S1956" s="103">
        <v>212</v>
      </c>
      <c r="T1956" s="102">
        <v>30</v>
      </c>
      <c r="U1956" s="103">
        <v>10981</v>
      </c>
      <c r="V1956" s="103">
        <v>388</v>
      </c>
    </row>
    <row r="1957" spans="1:22" x14ac:dyDescent="0.25">
      <c r="A1957" s="104" t="s">
        <v>1058</v>
      </c>
      <c r="B1957" s="20" t="str">
        <f>VLOOKUP(A1957,'Planning Periods'!$E$2:$N$540,10,FALSE)</f>
        <v>10/15/2013 - 10/15/2021</v>
      </c>
      <c r="C1957" s="103">
        <v>2015</v>
      </c>
      <c r="D1957" s="103" t="str">
        <f t="shared" si="28"/>
        <v>Santa Clarita 2015</v>
      </c>
      <c r="E1957" s="103">
        <v>2645</v>
      </c>
      <c r="F1957" s="101">
        <v>0</v>
      </c>
      <c r="G1957" s="103">
        <v>0</v>
      </c>
      <c r="H1957" s="103">
        <v>0</v>
      </c>
      <c r="I1957" s="102"/>
      <c r="J1957" s="103">
        <v>1678</v>
      </c>
      <c r="K1957" s="101">
        <v>73</v>
      </c>
      <c r="L1957" s="103">
        <v>73</v>
      </c>
      <c r="M1957" s="103">
        <v>0</v>
      </c>
      <c r="N1957" s="102"/>
      <c r="O1957" s="103">
        <v>1532</v>
      </c>
      <c r="P1957" s="103">
        <v>11</v>
      </c>
      <c r="Q1957" s="102"/>
      <c r="R1957" s="103">
        <v>5126</v>
      </c>
      <c r="S1957" s="103">
        <v>306</v>
      </c>
      <c r="T1957" s="102">
        <v>0</v>
      </c>
      <c r="U1957" s="103">
        <v>10981</v>
      </c>
      <c r="V1957" s="103">
        <v>390</v>
      </c>
    </row>
    <row r="1958" spans="1:22" x14ac:dyDescent="0.25">
      <c r="A1958" s="104" t="s">
        <v>1058</v>
      </c>
      <c r="B1958" s="20" t="str">
        <f>VLOOKUP(A1958,'Planning Periods'!$E$2:$N$540,10,FALSE)</f>
        <v>10/15/2013 - 10/15/2021</v>
      </c>
      <c r="C1958" s="103">
        <v>2016</v>
      </c>
      <c r="D1958" s="103" t="str">
        <f t="shared" si="28"/>
        <v>Santa Clarita 2016</v>
      </c>
      <c r="E1958" s="103">
        <v>2645</v>
      </c>
      <c r="F1958" s="101">
        <v>10</v>
      </c>
      <c r="G1958" s="103">
        <v>10</v>
      </c>
      <c r="H1958" s="103">
        <v>0</v>
      </c>
      <c r="I1958" s="102"/>
      <c r="J1958" s="103">
        <v>1678</v>
      </c>
      <c r="K1958" s="101">
        <v>19</v>
      </c>
      <c r="L1958" s="103">
        <v>19</v>
      </c>
      <c r="M1958" s="103">
        <v>0</v>
      </c>
      <c r="N1958" s="102"/>
      <c r="O1958" s="103">
        <v>1532</v>
      </c>
      <c r="P1958" s="103">
        <v>0</v>
      </c>
      <c r="Q1958" s="102"/>
      <c r="R1958" s="103">
        <v>5126</v>
      </c>
      <c r="S1958" s="103">
        <v>433</v>
      </c>
      <c r="T1958" s="102">
        <v>0</v>
      </c>
      <c r="U1958" s="103">
        <v>10981</v>
      </c>
      <c r="V1958" s="103">
        <v>462</v>
      </c>
    </row>
    <row r="1959" spans="1:22" x14ac:dyDescent="0.25">
      <c r="A1959" s="104" t="s">
        <v>1058</v>
      </c>
      <c r="B1959" s="20" t="str">
        <f>VLOOKUP(A1959,'Planning Periods'!$E$2:$N$540,10,FALSE)</f>
        <v>10/15/2013 - 10/15/2021</v>
      </c>
      <c r="C1959" s="103">
        <v>2017</v>
      </c>
      <c r="D1959" s="103" t="str">
        <f t="shared" si="28"/>
        <v>Santa Clarita 2017</v>
      </c>
      <c r="E1959" s="103">
        <v>2645</v>
      </c>
      <c r="F1959" s="101">
        <v>0</v>
      </c>
      <c r="G1959" s="103">
        <v>0</v>
      </c>
      <c r="H1959" s="103">
        <v>0</v>
      </c>
      <c r="I1959" s="102"/>
      <c r="J1959" s="103">
        <v>1678</v>
      </c>
      <c r="K1959" s="101">
        <v>0</v>
      </c>
      <c r="L1959" s="103">
        <v>0</v>
      </c>
      <c r="M1959" s="103">
        <v>0</v>
      </c>
      <c r="N1959" s="102"/>
      <c r="O1959" s="103">
        <v>1532</v>
      </c>
      <c r="P1959" s="103">
        <v>0</v>
      </c>
      <c r="Q1959" s="102"/>
      <c r="R1959" s="103">
        <v>5126</v>
      </c>
      <c r="S1959" s="103">
        <v>578</v>
      </c>
      <c r="T1959" s="102">
        <v>0</v>
      </c>
      <c r="U1959" s="103">
        <v>10981</v>
      </c>
      <c r="V1959" s="103">
        <v>578</v>
      </c>
    </row>
    <row r="1960" spans="1:22" x14ac:dyDescent="0.25">
      <c r="A1960" s="104" t="s">
        <v>827</v>
      </c>
      <c r="B1960" s="20" t="str">
        <f>VLOOKUP(A1960,'Planning Periods'!$E$2:$N$540,10,FALSE)</f>
        <v>12/31/2015 - 12/31/2023</v>
      </c>
      <c r="C1960" s="103">
        <v>2014</v>
      </c>
      <c r="D1960" s="103" t="str">
        <f t="shared" si="28"/>
        <v>Santa Cruz 2014</v>
      </c>
      <c r="E1960" s="103" t="s">
        <v>1539</v>
      </c>
      <c r="F1960" s="101" t="s">
        <v>1539</v>
      </c>
      <c r="G1960" s="103" t="s">
        <v>1539</v>
      </c>
      <c r="H1960" s="103" t="s">
        <v>1539</v>
      </c>
      <c r="I1960" s="102"/>
      <c r="J1960" s="103" t="s">
        <v>1539</v>
      </c>
      <c r="K1960" s="101" t="s">
        <v>1539</v>
      </c>
      <c r="L1960" s="103" t="s">
        <v>1539</v>
      </c>
      <c r="M1960" s="103" t="s">
        <v>1539</v>
      </c>
      <c r="N1960" s="102"/>
      <c r="O1960" s="103" t="s">
        <v>1539</v>
      </c>
      <c r="P1960" s="103" t="s">
        <v>1539</v>
      </c>
      <c r="Q1960" s="102"/>
      <c r="R1960" s="103" t="s">
        <v>1539</v>
      </c>
      <c r="S1960" s="103" t="s">
        <v>1539</v>
      </c>
      <c r="T1960" s="102" t="s">
        <v>1539</v>
      </c>
      <c r="U1960" s="103" t="s">
        <v>1539</v>
      </c>
      <c r="V1960" s="103" t="s">
        <v>1539</v>
      </c>
    </row>
    <row r="1961" spans="1:22" x14ac:dyDescent="0.25">
      <c r="A1961" s="104" t="s">
        <v>827</v>
      </c>
      <c r="B1961" s="20" t="str">
        <f>VLOOKUP(A1961,'Planning Periods'!$E$2:$N$540,10,FALSE)</f>
        <v>12/31/2015 - 12/31/2023</v>
      </c>
      <c r="C1961" s="103">
        <v>2015</v>
      </c>
      <c r="D1961" s="103" t="str">
        <f t="shared" si="28"/>
        <v>Santa Cruz 2015</v>
      </c>
      <c r="E1961" s="103">
        <v>180</v>
      </c>
      <c r="F1961" s="101">
        <v>5</v>
      </c>
      <c r="G1961" s="103">
        <v>5</v>
      </c>
      <c r="H1961" s="103">
        <v>0</v>
      </c>
      <c r="I1961" s="102"/>
      <c r="J1961" s="103">
        <v>118</v>
      </c>
      <c r="K1961" s="101">
        <v>7</v>
      </c>
      <c r="L1961" s="103">
        <v>7</v>
      </c>
      <c r="M1961" s="103">
        <v>0</v>
      </c>
      <c r="N1961" s="102"/>
      <c r="O1961" s="103">
        <v>136</v>
      </c>
      <c r="P1961" s="103">
        <v>39</v>
      </c>
      <c r="Q1961" s="102"/>
      <c r="R1961" s="103">
        <v>313</v>
      </c>
      <c r="S1961" s="103">
        <v>94</v>
      </c>
      <c r="T1961" s="102">
        <v>0</v>
      </c>
      <c r="U1961" s="103">
        <v>747</v>
      </c>
      <c r="V1961" s="103">
        <v>145</v>
      </c>
    </row>
    <row r="1962" spans="1:22" x14ac:dyDescent="0.25">
      <c r="A1962" s="104" t="s">
        <v>827</v>
      </c>
      <c r="B1962" s="20" t="str">
        <f>VLOOKUP(A1962,'Planning Periods'!$E$2:$N$540,10,FALSE)</f>
        <v>12/31/2015 - 12/31/2023</v>
      </c>
      <c r="C1962" s="103">
        <v>2016</v>
      </c>
      <c r="D1962" s="103" t="str">
        <f t="shared" si="28"/>
        <v>Santa Cruz 2016</v>
      </c>
      <c r="E1962" s="103">
        <v>180</v>
      </c>
      <c r="F1962" s="101">
        <v>1</v>
      </c>
      <c r="G1962" s="103">
        <v>1</v>
      </c>
      <c r="H1962" s="103">
        <v>0</v>
      </c>
      <c r="I1962" s="102"/>
      <c r="J1962" s="103">
        <v>118</v>
      </c>
      <c r="K1962" s="101">
        <v>15</v>
      </c>
      <c r="L1962" s="103">
        <v>15</v>
      </c>
      <c r="M1962" s="103">
        <v>0</v>
      </c>
      <c r="N1962" s="102"/>
      <c r="O1962" s="103">
        <v>136</v>
      </c>
      <c r="P1962" s="103">
        <v>112</v>
      </c>
      <c r="Q1962" s="102"/>
      <c r="R1962" s="103">
        <v>313</v>
      </c>
      <c r="S1962" s="103">
        <v>44</v>
      </c>
      <c r="T1962" s="102">
        <v>0</v>
      </c>
      <c r="U1962" s="103">
        <v>747</v>
      </c>
      <c r="V1962" s="103">
        <v>172</v>
      </c>
    </row>
    <row r="1963" spans="1:22" x14ac:dyDescent="0.25">
      <c r="A1963" s="104" t="s">
        <v>827</v>
      </c>
      <c r="B1963" s="20" t="str">
        <f>VLOOKUP(A1963,'Planning Periods'!$E$2:$N$540,10,FALSE)</f>
        <v>12/31/2015 - 12/31/2023</v>
      </c>
      <c r="C1963" s="103">
        <v>2017</v>
      </c>
      <c r="D1963" s="103" t="str">
        <f t="shared" si="28"/>
        <v>Santa Cruz 2017</v>
      </c>
      <c r="E1963" s="103">
        <v>180</v>
      </c>
      <c r="F1963" s="101">
        <v>0</v>
      </c>
      <c r="G1963" s="103">
        <v>0</v>
      </c>
      <c r="H1963" s="103">
        <v>0</v>
      </c>
      <c r="I1963" s="102"/>
      <c r="J1963" s="103">
        <v>118</v>
      </c>
      <c r="K1963" s="101">
        <v>13</v>
      </c>
      <c r="L1963" s="103">
        <v>13</v>
      </c>
      <c r="M1963" s="103">
        <v>0</v>
      </c>
      <c r="N1963" s="102"/>
      <c r="O1963" s="103">
        <v>136</v>
      </c>
      <c r="P1963" s="103">
        <v>41</v>
      </c>
      <c r="Q1963" s="102"/>
      <c r="R1963" s="103">
        <v>313</v>
      </c>
      <c r="S1963" s="103">
        <v>109</v>
      </c>
      <c r="T1963" s="102">
        <v>0</v>
      </c>
      <c r="U1963" s="103">
        <v>747</v>
      </c>
      <c r="V1963" s="103">
        <v>163</v>
      </c>
    </row>
    <row r="1964" spans="1:22" x14ac:dyDescent="0.25">
      <c r="A1964" s="104" t="s">
        <v>240</v>
      </c>
      <c r="B1964" s="20" t="str">
        <f>VLOOKUP(A1964,'Planning Periods'!$E$2:$N$540,10,FALSE)</f>
        <v>12/31/2015 - 12/31/2023</v>
      </c>
      <c r="C1964" s="103">
        <v>2014</v>
      </c>
      <c r="D1964" s="103" t="str">
        <f t="shared" si="28"/>
        <v>Santa Cruz County - Unincorporated 2014</v>
      </c>
      <c r="E1964" s="103" t="s">
        <v>1539</v>
      </c>
      <c r="F1964" s="101" t="s">
        <v>1539</v>
      </c>
      <c r="G1964" s="103" t="s">
        <v>1539</v>
      </c>
      <c r="H1964" s="103" t="s">
        <v>1539</v>
      </c>
      <c r="I1964" s="102"/>
      <c r="J1964" s="103" t="s">
        <v>1539</v>
      </c>
      <c r="K1964" s="101" t="s">
        <v>1539</v>
      </c>
      <c r="L1964" s="103" t="s">
        <v>1539</v>
      </c>
      <c r="M1964" s="103" t="s">
        <v>1539</v>
      </c>
      <c r="N1964" s="102"/>
      <c r="O1964" s="103" t="s">
        <v>1539</v>
      </c>
      <c r="P1964" s="103" t="s">
        <v>1539</v>
      </c>
      <c r="Q1964" s="102"/>
      <c r="R1964" s="103" t="s">
        <v>1539</v>
      </c>
      <c r="S1964" s="103" t="s">
        <v>1539</v>
      </c>
      <c r="T1964" s="102" t="s">
        <v>1539</v>
      </c>
      <c r="U1964" s="103" t="s">
        <v>1539</v>
      </c>
      <c r="V1964" s="103" t="s">
        <v>1539</v>
      </c>
    </row>
    <row r="1965" spans="1:22" x14ac:dyDescent="0.25">
      <c r="A1965" s="104" t="s">
        <v>240</v>
      </c>
      <c r="B1965" s="20" t="str">
        <f>VLOOKUP(A1965,'Planning Periods'!$E$2:$N$540,10,FALSE)</f>
        <v>12/31/2015 - 12/31/2023</v>
      </c>
      <c r="C1965" s="103">
        <v>2015</v>
      </c>
      <c r="D1965" s="103" t="str">
        <f t="shared" si="28"/>
        <v>Santa Cruz County - Unincorporated 2015</v>
      </c>
      <c r="E1965" s="103">
        <v>317</v>
      </c>
      <c r="F1965" s="101">
        <v>1</v>
      </c>
      <c r="G1965" s="103">
        <v>1</v>
      </c>
      <c r="H1965" s="103">
        <v>0</v>
      </c>
      <c r="I1965" s="102"/>
      <c r="J1965" s="103">
        <v>207</v>
      </c>
      <c r="K1965" s="101">
        <v>2</v>
      </c>
      <c r="L1965" s="103">
        <v>2</v>
      </c>
      <c r="M1965" s="103">
        <v>0</v>
      </c>
      <c r="N1965" s="102"/>
      <c r="O1965" s="103">
        <v>239</v>
      </c>
      <c r="P1965" s="103">
        <v>84</v>
      </c>
      <c r="Q1965" s="102"/>
      <c r="R1965" s="103">
        <v>551</v>
      </c>
      <c r="S1965" s="103">
        <v>33</v>
      </c>
      <c r="T1965" s="102">
        <v>0</v>
      </c>
      <c r="U1965" s="103">
        <v>1314</v>
      </c>
      <c r="V1965" s="103">
        <v>120</v>
      </c>
    </row>
    <row r="1966" spans="1:22" x14ac:dyDescent="0.25">
      <c r="A1966" s="104" t="s">
        <v>240</v>
      </c>
      <c r="B1966" s="20" t="str">
        <f>VLOOKUP(A1966,'Planning Periods'!$E$2:$N$540,10,FALSE)</f>
        <v>12/31/2015 - 12/31/2023</v>
      </c>
      <c r="C1966" s="103">
        <v>2016</v>
      </c>
      <c r="D1966" s="103" t="str">
        <f t="shared" ref="D1966:D2030" si="29">CONCATENATE(A1966," ",C1966)</f>
        <v>Santa Cruz County - Unincorporated 2016</v>
      </c>
      <c r="E1966" s="103">
        <v>317</v>
      </c>
      <c r="F1966" s="101">
        <v>42</v>
      </c>
      <c r="G1966" s="103">
        <v>42</v>
      </c>
      <c r="H1966" s="103">
        <v>0</v>
      </c>
      <c r="I1966" s="102"/>
      <c r="J1966" s="103">
        <v>207</v>
      </c>
      <c r="K1966" s="101">
        <v>23</v>
      </c>
      <c r="L1966" s="103">
        <v>23</v>
      </c>
      <c r="M1966" s="103">
        <v>0</v>
      </c>
      <c r="N1966" s="102"/>
      <c r="O1966" s="103">
        <v>239</v>
      </c>
      <c r="P1966" s="103">
        <v>35</v>
      </c>
      <c r="Q1966" s="102"/>
      <c r="R1966" s="103">
        <v>551</v>
      </c>
      <c r="S1966" s="103">
        <v>17</v>
      </c>
      <c r="T1966" s="102">
        <v>0</v>
      </c>
      <c r="U1966" s="103">
        <v>1314</v>
      </c>
      <c r="V1966" s="103">
        <v>117</v>
      </c>
    </row>
    <row r="1967" spans="1:22" x14ac:dyDescent="0.25">
      <c r="A1967" s="104" t="s">
        <v>240</v>
      </c>
      <c r="B1967" s="20" t="str">
        <f>VLOOKUP(A1967,'Planning Periods'!$E$2:$N$540,10,FALSE)</f>
        <v>12/31/2015 - 12/31/2023</v>
      </c>
      <c r="C1967" s="103">
        <v>2017</v>
      </c>
      <c r="D1967" s="103" t="str">
        <f t="shared" si="29"/>
        <v>Santa Cruz County - Unincorporated 2017</v>
      </c>
      <c r="E1967" s="103">
        <v>317</v>
      </c>
      <c r="F1967" s="101">
        <v>0</v>
      </c>
      <c r="G1967" s="103">
        <v>0</v>
      </c>
      <c r="H1967" s="103">
        <v>0</v>
      </c>
      <c r="I1967" s="102"/>
      <c r="J1967" s="103">
        <v>207</v>
      </c>
      <c r="K1967" s="101">
        <v>0</v>
      </c>
      <c r="L1967" s="103">
        <v>0</v>
      </c>
      <c r="M1967" s="103">
        <v>0</v>
      </c>
      <c r="N1967" s="102"/>
      <c r="O1967" s="103">
        <v>239</v>
      </c>
      <c r="P1967" s="103">
        <v>66</v>
      </c>
      <c r="Q1967" s="102"/>
      <c r="R1967" s="103">
        <v>551</v>
      </c>
      <c r="S1967" s="103">
        <v>38</v>
      </c>
      <c r="T1967" s="102">
        <v>0</v>
      </c>
      <c r="U1967" s="103">
        <v>1314</v>
      </c>
      <c r="V1967" s="103">
        <v>104</v>
      </c>
    </row>
    <row r="1968" spans="1:22" x14ac:dyDescent="0.25">
      <c r="A1968" s="104" t="s">
        <v>1057</v>
      </c>
      <c r="B1968" s="20"/>
      <c r="C1968" s="103">
        <v>2013</v>
      </c>
      <c r="D1968" s="103" t="str">
        <f t="shared" si="29"/>
        <v>Santa Fe Springs 2013</v>
      </c>
      <c r="E1968" s="103">
        <v>82</v>
      </c>
      <c r="F1968" s="101">
        <v>0</v>
      </c>
      <c r="G1968" s="103">
        <v>0</v>
      </c>
      <c r="H1968" s="103">
        <v>0</v>
      </c>
      <c r="I1968" s="102"/>
      <c r="J1968" s="103">
        <v>50</v>
      </c>
      <c r="K1968" s="101">
        <v>0</v>
      </c>
      <c r="L1968" s="103">
        <v>0</v>
      </c>
      <c r="M1968" s="103">
        <v>0</v>
      </c>
      <c r="N1968" s="102"/>
      <c r="O1968" s="103">
        <v>53</v>
      </c>
      <c r="P1968" s="103">
        <v>0</v>
      </c>
      <c r="Q1968" s="102"/>
      <c r="R1968" s="103">
        <v>139</v>
      </c>
      <c r="S1968" s="103">
        <v>0</v>
      </c>
      <c r="T1968" s="102">
        <v>0</v>
      </c>
      <c r="U1968" s="103">
        <v>324</v>
      </c>
      <c r="V1968" s="103">
        <v>0</v>
      </c>
    </row>
    <row r="1969" spans="1:22" x14ac:dyDescent="0.25">
      <c r="A1969" s="104" t="s">
        <v>1057</v>
      </c>
      <c r="B1969" s="20" t="str">
        <f>VLOOKUP(A1969,'Planning Periods'!$E$2:$N$540,10,FALSE)</f>
        <v>10/15/2013 - 10/15/2021</v>
      </c>
      <c r="C1969" s="103">
        <v>2014</v>
      </c>
      <c r="D1969" s="103" t="str">
        <f t="shared" si="29"/>
        <v>Santa Fe Springs 2014</v>
      </c>
      <c r="E1969" s="103">
        <v>82</v>
      </c>
      <c r="F1969" s="101">
        <v>0</v>
      </c>
      <c r="G1969" s="103">
        <v>0</v>
      </c>
      <c r="H1969" s="103">
        <v>0</v>
      </c>
      <c r="I1969" s="102"/>
      <c r="J1969" s="103">
        <v>50</v>
      </c>
      <c r="K1969" s="101">
        <v>0</v>
      </c>
      <c r="L1969" s="103">
        <v>0</v>
      </c>
      <c r="M1969" s="103">
        <v>0</v>
      </c>
      <c r="N1969" s="102"/>
      <c r="O1969" s="103">
        <v>53</v>
      </c>
      <c r="P1969" s="103">
        <v>0</v>
      </c>
      <c r="Q1969" s="102"/>
      <c r="R1969" s="103">
        <v>139</v>
      </c>
      <c r="S1969" s="103">
        <v>156</v>
      </c>
      <c r="T1969" s="102">
        <v>0</v>
      </c>
      <c r="U1969" s="103">
        <v>324</v>
      </c>
      <c r="V1969" s="103">
        <v>156</v>
      </c>
    </row>
    <row r="1970" spans="1:22" x14ac:dyDescent="0.25">
      <c r="A1970" s="104" t="s">
        <v>1057</v>
      </c>
      <c r="B1970" s="20" t="str">
        <f>VLOOKUP(A1970,'Planning Periods'!$E$2:$N$540,10,FALSE)</f>
        <v>10/15/2013 - 10/15/2021</v>
      </c>
      <c r="C1970" s="103">
        <v>2015</v>
      </c>
      <c r="D1970" s="103" t="str">
        <f t="shared" si="29"/>
        <v>Santa Fe Springs 2015</v>
      </c>
      <c r="E1970" s="103">
        <v>82</v>
      </c>
      <c r="F1970" s="101">
        <v>0</v>
      </c>
      <c r="G1970" s="103">
        <v>0</v>
      </c>
      <c r="H1970" s="103">
        <v>0</v>
      </c>
      <c r="I1970" s="102"/>
      <c r="J1970" s="103">
        <v>50</v>
      </c>
      <c r="K1970" s="101">
        <v>0</v>
      </c>
      <c r="L1970" s="103">
        <v>0</v>
      </c>
      <c r="M1970" s="103">
        <v>0</v>
      </c>
      <c r="N1970" s="102"/>
      <c r="O1970" s="103">
        <v>53</v>
      </c>
      <c r="P1970" s="103">
        <v>0</v>
      </c>
      <c r="Q1970" s="102"/>
      <c r="R1970" s="103">
        <v>139</v>
      </c>
      <c r="S1970" s="103">
        <v>51</v>
      </c>
      <c r="T1970" s="102">
        <v>0</v>
      </c>
      <c r="U1970" s="103">
        <v>324</v>
      </c>
      <c r="V1970" s="103">
        <v>51</v>
      </c>
    </row>
    <row r="1971" spans="1:22" x14ac:dyDescent="0.25">
      <c r="A1971" s="104" t="s">
        <v>1057</v>
      </c>
      <c r="B1971" s="20" t="str">
        <f>VLOOKUP(A1971,'Planning Periods'!$E$2:$N$540,10,FALSE)</f>
        <v>10/15/2013 - 10/15/2021</v>
      </c>
      <c r="C1971" s="103">
        <v>2016</v>
      </c>
      <c r="D1971" s="103" t="str">
        <f t="shared" si="29"/>
        <v>Santa Fe Springs 2016</v>
      </c>
      <c r="E1971" s="103">
        <v>82</v>
      </c>
      <c r="F1971" s="101">
        <v>0</v>
      </c>
      <c r="G1971" s="103">
        <v>0</v>
      </c>
      <c r="H1971" s="103">
        <v>0</v>
      </c>
      <c r="I1971" s="102"/>
      <c r="J1971" s="103">
        <v>50</v>
      </c>
      <c r="K1971" s="101">
        <v>0</v>
      </c>
      <c r="L1971" s="103">
        <v>0</v>
      </c>
      <c r="M1971" s="103">
        <v>0</v>
      </c>
      <c r="N1971" s="102"/>
      <c r="O1971" s="103">
        <v>53</v>
      </c>
      <c r="P1971" s="103">
        <v>0</v>
      </c>
      <c r="Q1971" s="102"/>
      <c r="R1971" s="103">
        <v>139</v>
      </c>
      <c r="S1971" s="103">
        <v>0</v>
      </c>
      <c r="T1971" s="102">
        <v>0</v>
      </c>
      <c r="U1971" s="103">
        <v>324</v>
      </c>
      <c r="V1971" s="103">
        <v>0</v>
      </c>
    </row>
    <row r="1972" spans="1:22" x14ac:dyDescent="0.25">
      <c r="A1972" s="104" t="s">
        <v>1057</v>
      </c>
      <c r="B1972" s="20" t="str">
        <f>VLOOKUP(A1972,'Planning Periods'!$E$2:$N$540,10,FALSE)</f>
        <v>10/15/2013 - 10/15/2021</v>
      </c>
      <c r="C1972" s="103">
        <v>2017</v>
      </c>
      <c r="D1972" s="103" t="str">
        <f t="shared" si="29"/>
        <v>Santa Fe Springs 2017</v>
      </c>
      <c r="E1972" s="103">
        <v>82</v>
      </c>
      <c r="F1972" s="101">
        <v>0</v>
      </c>
      <c r="G1972" s="103">
        <v>0</v>
      </c>
      <c r="H1972" s="103">
        <v>0</v>
      </c>
      <c r="I1972" s="102"/>
      <c r="J1972" s="103">
        <v>50</v>
      </c>
      <c r="K1972" s="101">
        <v>1</v>
      </c>
      <c r="L1972" s="103">
        <v>0</v>
      </c>
      <c r="M1972" s="103">
        <v>1</v>
      </c>
      <c r="N1972" s="102"/>
      <c r="O1972" s="103">
        <v>53</v>
      </c>
      <c r="P1972" s="103">
        <v>0</v>
      </c>
      <c r="Q1972" s="102"/>
      <c r="R1972" s="103">
        <v>139</v>
      </c>
      <c r="S1972" s="103">
        <v>14</v>
      </c>
      <c r="T1972" s="102">
        <v>1</v>
      </c>
      <c r="U1972" s="103">
        <v>324</v>
      </c>
      <c r="V1972" s="103">
        <v>15</v>
      </c>
    </row>
    <row r="1973" spans="1:22" x14ac:dyDescent="0.25">
      <c r="A1973" s="104" t="s">
        <v>845</v>
      </c>
      <c r="B1973" s="20" t="str">
        <f>VLOOKUP(A1973,'Planning Periods'!$E$2:$N$540,10,FALSE)</f>
        <v>02/15/2015 - 02/15/2023</v>
      </c>
      <c r="C1973" s="103">
        <v>2014</v>
      </c>
      <c r="D1973" s="103" t="str">
        <f t="shared" si="29"/>
        <v>Santa Maria 2014</v>
      </c>
      <c r="E1973" s="103" t="s">
        <v>1539</v>
      </c>
      <c r="F1973" s="101" t="s">
        <v>1539</v>
      </c>
      <c r="G1973" s="103" t="s">
        <v>1539</v>
      </c>
      <c r="H1973" s="103" t="s">
        <v>1539</v>
      </c>
      <c r="I1973" s="102"/>
      <c r="J1973" s="103" t="s">
        <v>1539</v>
      </c>
      <c r="K1973" s="101" t="s">
        <v>1539</v>
      </c>
      <c r="L1973" s="103" t="s">
        <v>1539</v>
      </c>
      <c r="M1973" s="103" t="s">
        <v>1539</v>
      </c>
      <c r="N1973" s="102"/>
      <c r="O1973" s="103" t="s">
        <v>1539</v>
      </c>
      <c r="P1973" s="103" t="s">
        <v>1539</v>
      </c>
      <c r="Q1973" s="102"/>
      <c r="R1973" s="103" t="s">
        <v>1539</v>
      </c>
      <c r="S1973" s="103" t="s">
        <v>1539</v>
      </c>
      <c r="T1973" s="102" t="s">
        <v>1539</v>
      </c>
      <c r="U1973" s="103" t="s">
        <v>1539</v>
      </c>
      <c r="V1973" s="103" t="s">
        <v>1539</v>
      </c>
    </row>
    <row r="1974" spans="1:22" x14ac:dyDescent="0.25">
      <c r="A1974" s="104" t="s">
        <v>845</v>
      </c>
      <c r="B1974" s="20" t="str">
        <f>VLOOKUP(A1974,'Planning Periods'!$E$2:$N$540,10,FALSE)</f>
        <v>02/15/2015 - 02/15/2023</v>
      </c>
      <c r="C1974" s="103">
        <v>2015</v>
      </c>
      <c r="D1974" s="103" t="str">
        <f t="shared" si="29"/>
        <v>Santa Maria 2015</v>
      </c>
      <c r="E1974" s="103">
        <v>985</v>
      </c>
      <c r="F1974" s="101">
        <v>0</v>
      </c>
      <c r="G1974" s="103">
        <v>0</v>
      </c>
      <c r="H1974" s="103">
        <v>0</v>
      </c>
      <c r="I1974" s="102"/>
      <c r="J1974" s="103">
        <v>656</v>
      </c>
      <c r="K1974" s="101">
        <v>0</v>
      </c>
      <c r="L1974" s="103">
        <v>0</v>
      </c>
      <c r="M1974" s="103">
        <v>0</v>
      </c>
      <c r="N1974" s="102"/>
      <c r="O1974" s="103">
        <v>730</v>
      </c>
      <c r="P1974" s="103">
        <v>286</v>
      </c>
      <c r="Q1974" s="102"/>
      <c r="R1974" s="103">
        <v>1731</v>
      </c>
      <c r="S1974" s="103">
        <v>150</v>
      </c>
      <c r="T1974" s="102">
        <v>0</v>
      </c>
      <c r="U1974" s="103">
        <v>4102</v>
      </c>
      <c r="V1974" s="103">
        <v>436</v>
      </c>
    </row>
    <row r="1975" spans="1:22" x14ac:dyDescent="0.25">
      <c r="A1975" s="104" t="s">
        <v>845</v>
      </c>
      <c r="B1975" s="20" t="str">
        <f>VLOOKUP(A1975,'Planning Periods'!$E$2:$N$540,10,FALSE)</f>
        <v>02/15/2015 - 02/15/2023</v>
      </c>
      <c r="C1975" s="103">
        <v>2016</v>
      </c>
      <c r="D1975" s="103" t="str">
        <f t="shared" si="29"/>
        <v>Santa Maria 2016</v>
      </c>
      <c r="E1975" s="103">
        <v>985</v>
      </c>
      <c r="F1975" s="101">
        <v>27</v>
      </c>
      <c r="G1975" s="103">
        <v>27</v>
      </c>
      <c r="H1975" s="103">
        <v>0</v>
      </c>
      <c r="I1975" s="102"/>
      <c r="J1975" s="103">
        <v>656</v>
      </c>
      <c r="K1975" s="101">
        <v>59</v>
      </c>
      <c r="L1975" s="103">
        <v>59</v>
      </c>
      <c r="M1975" s="103">
        <v>0</v>
      </c>
      <c r="N1975" s="102"/>
      <c r="O1975" s="103">
        <v>730</v>
      </c>
      <c r="P1975" s="103">
        <v>14</v>
      </c>
      <c r="Q1975" s="102"/>
      <c r="R1975" s="103">
        <v>1731</v>
      </c>
      <c r="S1975" s="103">
        <v>191</v>
      </c>
      <c r="T1975" s="102">
        <v>0</v>
      </c>
      <c r="U1975" s="103">
        <v>4102</v>
      </c>
      <c r="V1975" s="103">
        <v>291</v>
      </c>
    </row>
    <row r="1976" spans="1:22" x14ac:dyDescent="0.25">
      <c r="A1976" s="104" t="s">
        <v>845</v>
      </c>
      <c r="B1976" s="20" t="str">
        <f>VLOOKUP(A1976,'Planning Periods'!$E$2:$N$540,10,FALSE)</f>
        <v>02/15/2015 - 02/15/2023</v>
      </c>
      <c r="C1976" s="103">
        <v>2017</v>
      </c>
      <c r="D1976" s="103" t="str">
        <f t="shared" si="29"/>
        <v>Santa Maria 2017</v>
      </c>
      <c r="E1976" s="103">
        <v>985</v>
      </c>
      <c r="F1976" s="101">
        <v>0</v>
      </c>
      <c r="G1976" s="103">
        <v>0</v>
      </c>
      <c r="H1976" s="103">
        <v>0</v>
      </c>
      <c r="I1976" s="102"/>
      <c r="J1976" s="103">
        <v>656</v>
      </c>
      <c r="K1976" s="101">
        <v>0</v>
      </c>
      <c r="L1976" s="103">
        <v>0</v>
      </c>
      <c r="M1976" s="103">
        <v>0</v>
      </c>
      <c r="N1976" s="102"/>
      <c r="O1976" s="103">
        <v>730</v>
      </c>
      <c r="P1976" s="103">
        <v>391</v>
      </c>
      <c r="Q1976" s="102"/>
      <c r="R1976" s="103">
        <v>1731</v>
      </c>
      <c r="S1976" s="103">
        <v>125</v>
      </c>
      <c r="T1976" s="102">
        <v>0</v>
      </c>
      <c r="U1976" s="103">
        <v>4102</v>
      </c>
      <c r="V1976" s="103">
        <v>516</v>
      </c>
    </row>
    <row r="1977" spans="1:22" x14ac:dyDescent="0.25">
      <c r="A1977" s="104" t="s">
        <v>1056</v>
      </c>
      <c r="B1977" s="20"/>
      <c r="C1977" s="103">
        <v>2013</v>
      </c>
      <c r="D1977" s="103" t="str">
        <f t="shared" si="29"/>
        <v>Santa Monica 2013</v>
      </c>
      <c r="E1977" s="103" t="s">
        <v>1539</v>
      </c>
      <c r="F1977" s="101" t="s">
        <v>1539</v>
      </c>
      <c r="G1977" s="103" t="s">
        <v>1539</v>
      </c>
      <c r="H1977" s="103" t="s">
        <v>1539</v>
      </c>
      <c r="I1977" s="102"/>
      <c r="J1977" s="103" t="s">
        <v>1539</v>
      </c>
      <c r="K1977" s="101" t="s">
        <v>1539</v>
      </c>
      <c r="L1977" s="103" t="s">
        <v>1539</v>
      </c>
      <c r="M1977" s="103" t="s">
        <v>1539</v>
      </c>
      <c r="N1977" s="102"/>
      <c r="O1977" s="103" t="s">
        <v>1539</v>
      </c>
      <c r="P1977" s="103" t="s">
        <v>1539</v>
      </c>
      <c r="Q1977" s="102"/>
      <c r="R1977" s="103" t="s">
        <v>1539</v>
      </c>
      <c r="S1977" s="103" t="s">
        <v>1539</v>
      </c>
      <c r="T1977" s="102" t="s">
        <v>1539</v>
      </c>
      <c r="U1977" s="103" t="s">
        <v>1539</v>
      </c>
      <c r="V1977" s="103" t="s">
        <v>1539</v>
      </c>
    </row>
    <row r="1978" spans="1:22" x14ac:dyDescent="0.25">
      <c r="A1978" s="104" t="s">
        <v>1056</v>
      </c>
      <c r="B1978" s="20" t="str">
        <f>VLOOKUP(A1978,'Planning Periods'!$E$2:$N$540,10,FALSE)</f>
        <v>10/15/2013 - 10/15/2021</v>
      </c>
      <c r="C1978" s="103">
        <v>2014</v>
      </c>
      <c r="D1978" s="103" t="str">
        <f t="shared" si="29"/>
        <v>Santa Monica 2014</v>
      </c>
      <c r="E1978" s="103">
        <v>428</v>
      </c>
      <c r="F1978" s="101">
        <v>167</v>
      </c>
      <c r="G1978" s="103">
        <v>167</v>
      </c>
      <c r="H1978" s="103">
        <v>0</v>
      </c>
      <c r="I1978" s="102"/>
      <c r="J1978" s="103">
        <v>263</v>
      </c>
      <c r="K1978" s="101">
        <v>97</v>
      </c>
      <c r="L1978" s="103">
        <v>97</v>
      </c>
      <c r="M1978" s="103">
        <v>0</v>
      </c>
      <c r="N1978" s="102"/>
      <c r="O1978" s="103">
        <v>283</v>
      </c>
      <c r="P1978" s="103">
        <v>17</v>
      </c>
      <c r="Q1978" s="102"/>
      <c r="R1978" s="103">
        <v>700</v>
      </c>
      <c r="S1978" s="103">
        <v>301</v>
      </c>
      <c r="T1978" s="102">
        <v>0</v>
      </c>
      <c r="U1978" s="103">
        <v>1674</v>
      </c>
      <c r="V1978" s="103">
        <v>582</v>
      </c>
    </row>
    <row r="1979" spans="1:22" x14ac:dyDescent="0.25">
      <c r="A1979" s="104" t="s">
        <v>1056</v>
      </c>
      <c r="B1979" s="20" t="str">
        <f>VLOOKUP(A1979,'Planning Periods'!$E$2:$N$540,10,FALSE)</f>
        <v>10/15/2013 - 10/15/2021</v>
      </c>
      <c r="C1979" s="103">
        <v>2015</v>
      </c>
      <c r="D1979" s="103" t="str">
        <f t="shared" si="29"/>
        <v>Santa Monica 2015</v>
      </c>
      <c r="E1979" s="103">
        <v>428</v>
      </c>
      <c r="F1979" s="101">
        <v>37</v>
      </c>
      <c r="G1979" s="103">
        <v>37</v>
      </c>
      <c r="H1979" s="103">
        <v>0</v>
      </c>
      <c r="I1979" s="102"/>
      <c r="J1979" s="103">
        <v>263</v>
      </c>
      <c r="K1979" s="101">
        <v>0</v>
      </c>
      <c r="L1979" s="103">
        <v>0</v>
      </c>
      <c r="M1979" s="103">
        <v>0</v>
      </c>
      <c r="N1979" s="102"/>
      <c r="O1979" s="103">
        <v>283</v>
      </c>
      <c r="P1979" s="103">
        <v>1</v>
      </c>
      <c r="Q1979" s="102"/>
      <c r="R1979" s="103">
        <v>700</v>
      </c>
      <c r="S1979" s="103">
        <v>108</v>
      </c>
      <c r="T1979" s="102">
        <v>0</v>
      </c>
      <c r="U1979" s="103">
        <v>1674</v>
      </c>
      <c r="V1979" s="103">
        <v>146</v>
      </c>
    </row>
    <row r="1980" spans="1:22" x14ac:dyDescent="0.25">
      <c r="A1980" s="104" t="s">
        <v>1056</v>
      </c>
      <c r="B1980" s="20" t="str">
        <f>VLOOKUP(A1980,'Planning Periods'!$E$2:$N$540,10,FALSE)</f>
        <v>10/15/2013 - 10/15/2021</v>
      </c>
      <c r="C1980" s="103">
        <v>2016</v>
      </c>
      <c r="D1980" s="103" t="str">
        <f t="shared" si="29"/>
        <v>Santa Monica 2016</v>
      </c>
      <c r="E1980" s="103">
        <v>428</v>
      </c>
      <c r="F1980" s="101">
        <v>6</v>
      </c>
      <c r="G1980" s="103">
        <v>6</v>
      </c>
      <c r="H1980" s="103">
        <v>0</v>
      </c>
      <c r="I1980" s="102"/>
      <c r="J1980" s="103">
        <v>263</v>
      </c>
      <c r="K1980" s="101">
        <v>6</v>
      </c>
      <c r="L1980" s="103">
        <v>6</v>
      </c>
      <c r="M1980" s="103">
        <v>0</v>
      </c>
      <c r="N1980" s="102"/>
      <c r="O1980" s="103">
        <v>283</v>
      </c>
      <c r="P1980" s="103">
        <v>0</v>
      </c>
      <c r="Q1980" s="102"/>
      <c r="R1980" s="103">
        <v>700</v>
      </c>
      <c r="S1980" s="103">
        <v>244</v>
      </c>
      <c r="T1980" s="102">
        <v>0</v>
      </c>
      <c r="U1980" s="103">
        <v>1674</v>
      </c>
      <c r="V1980" s="103">
        <v>256</v>
      </c>
    </row>
    <row r="1981" spans="1:22" x14ac:dyDescent="0.25">
      <c r="A1981" s="104" t="s">
        <v>1056</v>
      </c>
      <c r="B1981" s="20" t="str">
        <f>VLOOKUP(A1981,'Planning Periods'!$E$2:$N$540,10,FALSE)</f>
        <v>10/15/2013 - 10/15/2021</v>
      </c>
      <c r="C1981" s="103">
        <v>2017</v>
      </c>
      <c r="D1981" s="103" t="str">
        <f t="shared" si="29"/>
        <v>Santa Monica 2017</v>
      </c>
      <c r="E1981" s="103">
        <v>428</v>
      </c>
      <c r="F1981" s="101">
        <v>93</v>
      </c>
      <c r="G1981" s="103">
        <v>93</v>
      </c>
      <c r="H1981" s="103">
        <v>0</v>
      </c>
      <c r="I1981" s="102"/>
      <c r="J1981" s="103">
        <v>263</v>
      </c>
      <c r="K1981" s="101">
        <v>21</v>
      </c>
      <c r="L1981" s="103">
        <v>21</v>
      </c>
      <c r="M1981" s="103">
        <v>0</v>
      </c>
      <c r="N1981" s="102"/>
      <c r="O1981" s="103">
        <v>283</v>
      </c>
      <c r="P1981" s="103">
        <v>8</v>
      </c>
      <c r="Q1981" s="102"/>
      <c r="R1981" s="103">
        <v>700</v>
      </c>
      <c r="S1981" s="103">
        <v>569</v>
      </c>
      <c r="T1981" s="102">
        <v>0</v>
      </c>
      <c r="U1981" s="103">
        <v>1674</v>
      </c>
      <c r="V1981" s="103">
        <v>691</v>
      </c>
    </row>
    <row r="1982" spans="1:22" x14ac:dyDescent="0.25">
      <c r="A1982" s="104" t="s">
        <v>760</v>
      </c>
      <c r="B1982" s="20"/>
      <c r="C1982" s="103">
        <v>2013</v>
      </c>
      <c r="D1982" s="103" t="str">
        <f t="shared" si="29"/>
        <v>Santa Paula 2013</v>
      </c>
      <c r="E1982" s="103" t="s">
        <v>1539</v>
      </c>
      <c r="F1982" s="101" t="s">
        <v>1539</v>
      </c>
      <c r="G1982" s="103" t="s">
        <v>1539</v>
      </c>
      <c r="H1982" s="103" t="s">
        <v>1539</v>
      </c>
      <c r="I1982" s="102"/>
      <c r="J1982" s="103" t="s">
        <v>1539</v>
      </c>
      <c r="K1982" s="101" t="s">
        <v>1539</v>
      </c>
      <c r="L1982" s="103" t="s">
        <v>1539</v>
      </c>
      <c r="M1982" s="103" t="s">
        <v>1539</v>
      </c>
      <c r="N1982" s="102"/>
      <c r="O1982" s="103" t="s">
        <v>1539</v>
      </c>
      <c r="P1982" s="103" t="s">
        <v>1539</v>
      </c>
      <c r="Q1982" s="102"/>
      <c r="R1982" s="103" t="s">
        <v>1539</v>
      </c>
      <c r="S1982" s="103" t="s">
        <v>1539</v>
      </c>
      <c r="T1982" s="102" t="s">
        <v>1539</v>
      </c>
      <c r="U1982" s="103" t="s">
        <v>1539</v>
      </c>
      <c r="V1982" s="103" t="s">
        <v>1539</v>
      </c>
    </row>
    <row r="1983" spans="1:22" x14ac:dyDescent="0.25">
      <c r="A1983" s="104" t="s">
        <v>760</v>
      </c>
      <c r="B1983" s="20" t="str">
        <f>VLOOKUP(A1983,'Planning Periods'!$E$2:$N$540,10,FALSE)</f>
        <v>10/15/2013 - 10/15/2021</v>
      </c>
      <c r="C1983" s="103">
        <v>2014</v>
      </c>
      <c r="D1983" s="103" t="str">
        <f t="shared" si="29"/>
        <v>Santa Paula 2014</v>
      </c>
      <c r="E1983" s="103" t="s">
        <v>1539</v>
      </c>
      <c r="F1983" s="101" t="s">
        <v>1539</v>
      </c>
      <c r="G1983" s="103" t="s">
        <v>1539</v>
      </c>
      <c r="H1983" s="103" t="s">
        <v>1539</v>
      </c>
      <c r="I1983" s="102"/>
      <c r="J1983" s="103" t="s">
        <v>1539</v>
      </c>
      <c r="K1983" s="101" t="s">
        <v>1539</v>
      </c>
      <c r="L1983" s="103" t="s">
        <v>1539</v>
      </c>
      <c r="M1983" s="103" t="s">
        <v>1539</v>
      </c>
      <c r="N1983" s="102"/>
      <c r="O1983" s="103" t="s">
        <v>1539</v>
      </c>
      <c r="P1983" s="103" t="s">
        <v>1539</v>
      </c>
      <c r="Q1983" s="102"/>
      <c r="R1983" s="103" t="s">
        <v>1539</v>
      </c>
      <c r="S1983" s="103" t="s">
        <v>1539</v>
      </c>
      <c r="T1983" s="102" t="s">
        <v>1539</v>
      </c>
      <c r="U1983" s="103" t="s">
        <v>1539</v>
      </c>
      <c r="V1983" s="103" t="s">
        <v>1539</v>
      </c>
    </row>
    <row r="1984" spans="1:22" x14ac:dyDescent="0.25">
      <c r="A1984" s="104" t="s">
        <v>760</v>
      </c>
      <c r="B1984" s="20" t="str">
        <f>VLOOKUP(A1984,'Planning Periods'!$E$2:$N$540,10,FALSE)</f>
        <v>10/15/2013 - 10/15/2021</v>
      </c>
      <c r="C1984" s="103">
        <v>2015</v>
      </c>
      <c r="D1984" s="103" t="str">
        <f t="shared" si="29"/>
        <v>Santa Paula 2015</v>
      </c>
      <c r="E1984" s="103" t="s">
        <v>1539</v>
      </c>
      <c r="F1984" s="101" t="s">
        <v>1539</v>
      </c>
      <c r="G1984" s="103" t="s">
        <v>1539</v>
      </c>
      <c r="H1984" s="103" t="s">
        <v>1539</v>
      </c>
      <c r="I1984" s="102"/>
      <c r="J1984" s="103" t="s">
        <v>1539</v>
      </c>
      <c r="K1984" s="101" t="s">
        <v>1539</v>
      </c>
      <c r="L1984" s="103" t="s">
        <v>1539</v>
      </c>
      <c r="M1984" s="103" t="s">
        <v>1539</v>
      </c>
      <c r="N1984" s="102"/>
      <c r="O1984" s="103" t="s">
        <v>1539</v>
      </c>
      <c r="P1984" s="103" t="s">
        <v>1539</v>
      </c>
      <c r="Q1984" s="102"/>
      <c r="R1984" s="103" t="s">
        <v>1539</v>
      </c>
      <c r="S1984" s="103" t="s">
        <v>1539</v>
      </c>
      <c r="T1984" s="102" t="s">
        <v>1539</v>
      </c>
      <c r="U1984" s="103" t="s">
        <v>1539</v>
      </c>
      <c r="V1984" s="103" t="s">
        <v>1539</v>
      </c>
    </row>
    <row r="1985" spans="1:22" x14ac:dyDescent="0.25">
      <c r="A1985" s="104" t="s">
        <v>760</v>
      </c>
      <c r="B1985" s="20" t="str">
        <f>VLOOKUP(A1985,'Planning Periods'!$E$2:$N$540,10,FALSE)</f>
        <v>10/15/2013 - 10/15/2021</v>
      </c>
      <c r="C1985" s="103">
        <v>2016</v>
      </c>
      <c r="D1985" s="103" t="str">
        <f t="shared" si="29"/>
        <v>Santa Paula 2016</v>
      </c>
      <c r="E1985" s="103" t="s">
        <v>1539</v>
      </c>
      <c r="F1985" s="101" t="s">
        <v>1539</v>
      </c>
      <c r="G1985" s="103" t="s">
        <v>1539</v>
      </c>
      <c r="H1985" s="103" t="s">
        <v>1539</v>
      </c>
      <c r="I1985" s="102"/>
      <c r="J1985" s="103" t="s">
        <v>1539</v>
      </c>
      <c r="K1985" s="101" t="s">
        <v>1539</v>
      </c>
      <c r="L1985" s="103" t="s">
        <v>1539</v>
      </c>
      <c r="M1985" s="103" t="s">
        <v>1539</v>
      </c>
      <c r="N1985" s="102"/>
      <c r="O1985" s="103" t="s">
        <v>1539</v>
      </c>
      <c r="P1985" s="103" t="s">
        <v>1539</v>
      </c>
      <c r="Q1985" s="102"/>
      <c r="R1985" s="103" t="s">
        <v>1539</v>
      </c>
      <c r="S1985" s="103" t="s">
        <v>1539</v>
      </c>
      <c r="T1985" s="102" t="s">
        <v>1539</v>
      </c>
      <c r="U1985" s="103" t="s">
        <v>1539</v>
      </c>
      <c r="V1985" s="103" t="s">
        <v>1539</v>
      </c>
    </row>
    <row r="1986" spans="1:22" x14ac:dyDescent="0.25">
      <c r="A1986" s="104" t="s">
        <v>760</v>
      </c>
      <c r="B1986" s="20" t="str">
        <f>VLOOKUP(A1986,'Planning Periods'!$E$2:$N$540,10,FALSE)</f>
        <v>10/15/2013 - 10/15/2021</v>
      </c>
      <c r="C1986" s="103">
        <v>2017</v>
      </c>
      <c r="D1986" s="103" t="str">
        <f t="shared" si="29"/>
        <v>Santa Paula 2017</v>
      </c>
      <c r="E1986" s="103">
        <v>288</v>
      </c>
      <c r="F1986" s="101">
        <v>0</v>
      </c>
      <c r="G1986" s="103">
        <v>0</v>
      </c>
      <c r="H1986" s="103">
        <v>0</v>
      </c>
      <c r="I1986" s="102"/>
      <c r="J1986" s="103">
        <v>201</v>
      </c>
      <c r="K1986" s="101">
        <v>10</v>
      </c>
      <c r="L1986" s="103">
        <v>10</v>
      </c>
      <c r="M1986" s="103">
        <v>0</v>
      </c>
      <c r="N1986" s="102"/>
      <c r="O1986" s="103">
        <v>241</v>
      </c>
      <c r="P1986" s="103">
        <v>6</v>
      </c>
      <c r="Q1986" s="102"/>
      <c r="R1986" s="103">
        <v>555</v>
      </c>
      <c r="S1986" s="103">
        <v>1</v>
      </c>
      <c r="T1986" s="102">
        <v>0</v>
      </c>
      <c r="U1986" s="103">
        <v>1285</v>
      </c>
      <c r="V1986" s="103">
        <v>17</v>
      </c>
    </row>
    <row r="1987" spans="1:22" x14ac:dyDescent="0.25">
      <c r="A1987" s="104" t="s">
        <v>796</v>
      </c>
      <c r="B1987" s="20" t="str">
        <f>VLOOKUP(A1987,'Planning Periods'!$E$2:$N$540,10,FALSE)</f>
        <v>01/31/2015 - 01/31/2023</v>
      </c>
      <c r="C1987" s="103">
        <v>2014</v>
      </c>
      <c r="D1987" s="103" t="str">
        <f t="shared" si="29"/>
        <v>Santa Rosa 2014</v>
      </c>
      <c r="E1987" s="103">
        <v>1041</v>
      </c>
      <c r="F1987" s="101">
        <v>11</v>
      </c>
      <c r="G1987" s="103">
        <v>11</v>
      </c>
      <c r="H1987" s="103">
        <v>0</v>
      </c>
      <c r="I1987" s="102"/>
      <c r="J1987" s="103">
        <v>671</v>
      </c>
      <c r="K1987" s="101">
        <v>90</v>
      </c>
      <c r="L1987" s="103">
        <v>90</v>
      </c>
      <c r="M1987" s="103">
        <v>0</v>
      </c>
      <c r="N1987" s="102"/>
      <c r="O1987" s="103">
        <v>759</v>
      </c>
      <c r="P1987" s="103">
        <v>10</v>
      </c>
      <c r="Q1987" s="102"/>
      <c r="R1987" s="103">
        <v>2612</v>
      </c>
      <c r="S1987" s="103">
        <v>141</v>
      </c>
      <c r="T1987" s="102">
        <v>0</v>
      </c>
      <c r="U1987" s="103">
        <v>5083</v>
      </c>
      <c r="V1987" s="103">
        <v>252</v>
      </c>
    </row>
    <row r="1988" spans="1:22" x14ac:dyDescent="0.25">
      <c r="A1988" s="104" t="s">
        <v>796</v>
      </c>
      <c r="B1988" s="20" t="str">
        <f>VLOOKUP(A1988,'Planning Periods'!$E$2:$N$540,10,FALSE)</f>
        <v>01/31/2015 - 01/31/2023</v>
      </c>
      <c r="C1988" s="103">
        <v>2015</v>
      </c>
      <c r="D1988" s="103" t="str">
        <f t="shared" si="29"/>
        <v>Santa Rosa 2015</v>
      </c>
      <c r="E1988" s="103">
        <v>1041</v>
      </c>
      <c r="F1988" s="101">
        <v>0</v>
      </c>
      <c r="G1988" s="103">
        <v>0</v>
      </c>
      <c r="H1988" s="103">
        <v>0</v>
      </c>
      <c r="I1988" s="102"/>
      <c r="J1988" s="103">
        <v>671</v>
      </c>
      <c r="K1988" s="101">
        <v>24</v>
      </c>
      <c r="L1988" s="103">
        <v>24</v>
      </c>
      <c r="M1988" s="103">
        <v>0</v>
      </c>
      <c r="N1988" s="102"/>
      <c r="O1988" s="103">
        <v>759</v>
      </c>
      <c r="P1988" s="103">
        <v>8</v>
      </c>
      <c r="Q1988" s="102"/>
      <c r="R1988" s="103">
        <v>2612</v>
      </c>
      <c r="S1988" s="103">
        <v>94</v>
      </c>
      <c r="T1988" s="102">
        <v>0</v>
      </c>
      <c r="U1988" s="103">
        <v>5083</v>
      </c>
      <c r="V1988" s="103">
        <v>126</v>
      </c>
    </row>
    <row r="1989" spans="1:22" x14ac:dyDescent="0.25">
      <c r="A1989" s="104" t="s">
        <v>796</v>
      </c>
      <c r="B1989" s="20" t="str">
        <f>VLOOKUP(A1989,'Planning Periods'!$E$2:$N$540,10,FALSE)</f>
        <v>01/31/2015 - 01/31/2023</v>
      </c>
      <c r="C1989" s="103">
        <v>2016</v>
      </c>
      <c r="D1989" s="103" t="str">
        <f t="shared" si="29"/>
        <v>Santa Rosa 2016</v>
      </c>
      <c r="E1989" s="103">
        <v>1041</v>
      </c>
      <c r="F1989" s="101">
        <v>38</v>
      </c>
      <c r="G1989" s="103">
        <v>38</v>
      </c>
      <c r="H1989" s="103">
        <v>0</v>
      </c>
      <c r="I1989" s="102"/>
      <c r="J1989" s="103">
        <v>671</v>
      </c>
      <c r="K1989" s="101">
        <v>3</v>
      </c>
      <c r="L1989" s="103">
        <v>3</v>
      </c>
      <c r="M1989" s="103">
        <v>0</v>
      </c>
      <c r="N1989" s="102"/>
      <c r="O1989" s="103">
        <v>759</v>
      </c>
      <c r="P1989" s="103">
        <v>16</v>
      </c>
      <c r="Q1989" s="102"/>
      <c r="R1989" s="103">
        <v>2612</v>
      </c>
      <c r="S1989" s="103">
        <v>246</v>
      </c>
      <c r="T1989" s="102">
        <v>0</v>
      </c>
      <c r="U1989" s="103">
        <v>5083</v>
      </c>
      <c r="V1989" s="103">
        <v>303</v>
      </c>
    </row>
    <row r="1990" spans="1:22" x14ac:dyDescent="0.25">
      <c r="A1990" s="104" t="s">
        <v>796</v>
      </c>
      <c r="B1990" s="20" t="str">
        <f>VLOOKUP(A1990,'Planning Periods'!$E$2:$N$540,10,FALSE)</f>
        <v>01/31/2015 - 01/31/2023</v>
      </c>
      <c r="C1990" s="103">
        <v>2017</v>
      </c>
      <c r="D1990" s="103" t="str">
        <f t="shared" si="29"/>
        <v>Santa Rosa 2017</v>
      </c>
      <c r="E1990" s="103">
        <v>1041</v>
      </c>
      <c r="F1990" s="101">
        <v>56</v>
      </c>
      <c r="G1990" s="103">
        <v>56</v>
      </c>
      <c r="H1990" s="103">
        <v>0</v>
      </c>
      <c r="I1990" s="102"/>
      <c r="J1990" s="103">
        <v>671</v>
      </c>
      <c r="K1990" s="101">
        <v>22</v>
      </c>
      <c r="L1990" s="103">
        <v>22</v>
      </c>
      <c r="M1990" s="103">
        <v>0</v>
      </c>
      <c r="N1990" s="102"/>
      <c r="O1990" s="103">
        <v>759</v>
      </c>
      <c r="P1990" s="103">
        <v>16</v>
      </c>
      <c r="Q1990" s="102"/>
      <c r="R1990" s="103">
        <v>2612</v>
      </c>
      <c r="S1990" s="103">
        <v>251</v>
      </c>
      <c r="T1990" s="102">
        <v>0</v>
      </c>
      <c r="U1990" s="103">
        <v>5083</v>
      </c>
      <c r="V1990" s="103">
        <v>345</v>
      </c>
    </row>
    <row r="1991" spans="1:22" x14ac:dyDescent="0.25">
      <c r="A1991" s="104" t="s">
        <v>885</v>
      </c>
      <c r="B1991" s="20" t="str">
        <f>VLOOKUP(A1991,'Planning Periods'!$E$2:$N$540,10,FALSE)</f>
        <v>04/30/2013 - 04/30/2021</v>
      </c>
      <c r="C1991" s="103">
        <v>2013</v>
      </c>
      <c r="D1991" s="103" t="str">
        <f t="shared" si="29"/>
        <v>Santee 2013</v>
      </c>
      <c r="E1991" s="103">
        <v>914</v>
      </c>
      <c r="F1991" s="101">
        <v>10</v>
      </c>
      <c r="G1991" s="103">
        <v>10</v>
      </c>
      <c r="H1991" s="103">
        <v>0</v>
      </c>
      <c r="I1991" s="102"/>
      <c r="J1991" s="103">
        <v>694</v>
      </c>
      <c r="K1991" s="101">
        <v>41</v>
      </c>
      <c r="L1991" s="103">
        <v>37</v>
      </c>
      <c r="M1991" s="103">
        <v>4</v>
      </c>
      <c r="N1991" s="102"/>
      <c r="O1991" s="103">
        <v>642</v>
      </c>
      <c r="P1991" s="103">
        <v>80</v>
      </c>
      <c r="Q1991" s="102"/>
      <c r="R1991" s="103">
        <v>1410</v>
      </c>
      <c r="S1991" s="103">
        <v>368</v>
      </c>
      <c r="T1991" s="102">
        <v>4</v>
      </c>
      <c r="U1991" s="103">
        <v>3660</v>
      </c>
      <c r="V1991" s="103">
        <v>499</v>
      </c>
    </row>
    <row r="1992" spans="1:22" x14ac:dyDescent="0.25">
      <c r="A1992" s="104" t="s">
        <v>885</v>
      </c>
      <c r="B1992" s="20" t="str">
        <f>VLOOKUP(A1992,'Planning Periods'!$E$2:$N$540,10,FALSE)</f>
        <v>04/30/2013 - 04/30/2021</v>
      </c>
      <c r="C1992" s="103">
        <v>2014</v>
      </c>
      <c r="D1992" s="103" t="str">
        <f t="shared" si="29"/>
        <v>Santee 2014</v>
      </c>
      <c r="E1992" s="103">
        <v>914</v>
      </c>
      <c r="F1992" s="101">
        <v>0</v>
      </c>
      <c r="G1992" s="103">
        <v>0</v>
      </c>
      <c r="H1992" s="103">
        <v>0</v>
      </c>
      <c r="I1992" s="102"/>
      <c r="J1992" s="103">
        <v>694</v>
      </c>
      <c r="K1992" s="101">
        <v>0</v>
      </c>
      <c r="L1992" s="103">
        <v>0</v>
      </c>
      <c r="M1992" s="103">
        <v>0</v>
      </c>
      <c r="N1992" s="102"/>
      <c r="O1992" s="103">
        <v>642</v>
      </c>
      <c r="P1992" s="103">
        <v>0</v>
      </c>
      <c r="Q1992" s="102"/>
      <c r="R1992" s="103">
        <v>1410</v>
      </c>
      <c r="S1992" s="103">
        <v>175</v>
      </c>
      <c r="T1992" s="102">
        <v>0</v>
      </c>
      <c r="U1992" s="103">
        <v>3660</v>
      </c>
      <c r="V1992" s="103">
        <v>175</v>
      </c>
    </row>
    <row r="1993" spans="1:22" x14ac:dyDescent="0.25">
      <c r="A1993" s="104" t="s">
        <v>885</v>
      </c>
      <c r="B1993" s="20" t="str">
        <f>VLOOKUP(A1993,'Planning Periods'!$E$2:$N$540,10,FALSE)</f>
        <v>04/30/2013 - 04/30/2021</v>
      </c>
      <c r="C1993" s="103">
        <v>2015</v>
      </c>
      <c r="D1993" s="103" t="str">
        <f t="shared" si="29"/>
        <v>Santee 2015</v>
      </c>
      <c r="E1993" s="103">
        <v>914</v>
      </c>
      <c r="F1993" s="101">
        <v>0</v>
      </c>
      <c r="G1993" s="103">
        <v>0</v>
      </c>
      <c r="H1993" s="103">
        <v>0</v>
      </c>
      <c r="I1993" s="102"/>
      <c r="J1993" s="103">
        <v>694</v>
      </c>
      <c r="K1993" s="101">
        <v>0</v>
      </c>
      <c r="L1993" s="103">
        <v>0</v>
      </c>
      <c r="M1993" s="103">
        <v>0</v>
      </c>
      <c r="N1993" s="102"/>
      <c r="O1993" s="103">
        <v>642</v>
      </c>
      <c r="P1993" s="103">
        <v>0</v>
      </c>
      <c r="Q1993" s="102"/>
      <c r="R1993" s="103">
        <v>1410</v>
      </c>
      <c r="S1993" s="103">
        <v>5</v>
      </c>
      <c r="T1993" s="102">
        <v>0</v>
      </c>
      <c r="U1993" s="103">
        <v>3660</v>
      </c>
      <c r="V1993" s="103">
        <v>5</v>
      </c>
    </row>
    <row r="1994" spans="1:22" x14ac:dyDescent="0.25">
      <c r="A1994" s="104" t="s">
        <v>885</v>
      </c>
      <c r="B1994" s="20" t="str">
        <f>VLOOKUP(A1994,'Planning Periods'!$E$2:$N$540,10,FALSE)</f>
        <v>04/30/2013 - 04/30/2021</v>
      </c>
      <c r="C1994" s="103">
        <v>2016</v>
      </c>
      <c r="D1994" s="103" t="str">
        <f t="shared" si="29"/>
        <v>Santee 2016</v>
      </c>
      <c r="E1994" s="103">
        <v>914</v>
      </c>
      <c r="F1994" s="101">
        <v>0</v>
      </c>
      <c r="G1994" s="103">
        <v>0</v>
      </c>
      <c r="H1994" s="103">
        <v>0</v>
      </c>
      <c r="I1994" s="102"/>
      <c r="J1994" s="103">
        <v>694</v>
      </c>
      <c r="K1994" s="101">
        <v>2</v>
      </c>
      <c r="L1994" s="103">
        <v>0</v>
      </c>
      <c r="M1994" s="103">
        <v>2</v>
      </c>
      <c r="N1994" s="102"/>
      <c r="O1994" s="103">
        <v>642</v>
      </c>
      <c r="P1994" s="103">
        <v>0</v>
      </c>
      <c r="Q1994" s="102"/>
      <c r="R1994" s="103">
        <v>1410</v>
      </c>
      <c r="S1994" s="103">
        <v>50</v>
      </c>
      <c r="T1994" s="102">
        <v>2</v>
      </c>
      <c r="U1994" s="103">
        <v>3660</v>
      </c>
      <c r="V1994" s="103">
        <v>52</v>
      </c>
    </row>
    <row r="1995" spans="1:22" x14ac:dyDescent="0.25">
      <c r="A1995" s="104" t="s">
        <v>885</v>
      </c>
      <c r="B1995" s="20" t="str">
        <f>VLOOKUP(A1995,'Planning Periods'!$E$2:$N$540,10,FALSE)</f>
        <v>04/30/2013 - 04/30/2021</v>
      </c>
      <c r="C1995" s="103">
        <v>2017</v>
      </c>
      <c r="D1995" s="103" t="str">
        <f t="shared" si="29"/>
        <v>Santee 2017</v>
      </c>
      <c r="E1995" s="103">
        <v>914</v>
      </c>
      <c r="F1995" s="101">
        <v>0</v>
      </c>
      <c r="G1995" s="103">
        <v>0</v>
      </c>
      <c r="H1995" s="103">
        <v>0</v>
      </c>
      <c r="I1995" s="102"/>
      <c r="J1995" s="103">
        <v>694</v>
      </c>
      <c r="K1995" s="101">
        <v>0</v>
      </c>
      <c r="L1995" s="103">
        <v>0</v>
      </c>
      <c r="M1995" s="103">
        <v>0</v>
      </c>
      <c r="N1995" s="102"/>
      <c r="O1995" s="103">
        <v>642</v>
      </c>
      <c r="P1995" s="103">
        <v>16</v>
      </c>
      <c r="Q1995" s="102"/>
      <c r="R1995" s="103">
        <v>1410</v>
      </c>
      <c r="S1995" s="103">
        <v>128</v>
      </c>
      <c r="T1995" s="102">
        <v>0</v>
      </c>
      <c r="U1995" s="103">
        <v>3660</v>
      </c>
      <c r="V1995" s="103">
        <v>144</v>
      </c>
    </row>
    <row r="1996" spans="1:22" x14ac:dyDescent="0.25">
      <c r="A1996" s="104" t="s">
        <v>832</v>
      </c>
      <c r="B1996" s="20" t="str">
        <f>VLOOKUP(A1996,'Planning Periods'!$E$2:$N$540,10,FALSE)</f>
        <v>01/31/2015 - 01/31/2023</v>
      </c>
      <c r="C1996" s="103">
        <v>2014</v>
      </c>
      <c r="D1996" s="103" t="str">
        <f t="shared" si="29"/>
        <v>Saratoga 2014</v>
      </c>
      <c r="E1996" s="103" t="s">
        <v>1539</v>
      </c>
      <c r="F1996" s="101" t="s">
        <v>1539</v>
      </c>
      <c r="G1996" s="103" t="s">
        <v>1539</v>
      </c>
      <c r="H1996" s="103" t="s">
        <v>1539</v>
      </c>
      <c r="I1996" s="102"/>
      <c r="J1996" s="103" t="s">
        <v>1539</v>
      </c>
      <c r="K1996" s="101" t="s">
        <v>1539</v>
      </c>
      <c r="L1996" s="103" t="s">
        <v>1539</v>
      </c>
      <c r="M1996" s="103" t="s">
        <v>1539</v>
      </c>
      <c r="N1996" s="102"/>
      <c r="O1996" s="103" t="s">
        <v>1539</v>
      </c>
      <c r="P1996" s="103" t="s">
        <v>1539</v>
      </c>
      <c r="Q1996" s="102"/>
      <c r="R1996" s="103" t="s">
        <v>1539</v>
      </c>
      <c r="S1996" s="103" t="s">
        <v>1539</v>
      </c>
      <c r="T1996" s="102" t="s">
        <v>1539</v>
      </c>
      <c r="U1996" s="103" t="s">
        <v>1539</v>
      </c>
      <c r="V1996" s="103" t="s">
        <v>1539</v>
      </c>
    </row>
    <row r="1997" spans="1:22" x14ac:dyDescent="0.25">
      <c r="A1997" s="104" t="s">
        <v>832</v>
      </c>
      <c r="B1997" s="20" t="str">
        <f>VLOOKUP(A1997,'Planning Periods'!$E$2:$N$540,10,FALSE)</f>
        <v>01/31/2015 - 01/31/2023</v>
      </c>
      <c r="C1997" s="103">
        <v>2015</v>
      </c>
      <c r="D1997" s="103" t="str">
        <f t="shared" si="29"/>
        <v>Saratoga 2015</v>
      </c>
      <c r="E1997" s="103">
        <v>147</v>
      </c>
      <c r="F1997" s="101">
        <v>0</v>
      </c>
      <c r="G1997" s="103">
        <v>0</v>
      </c>
      <c r="H1997" s="103">
        <v>0</v>
      </c>
      <c r="I1997" s="102"/>
      <c r="J1997" s="103">
        <v>95</v>
      </c>
      <c r="K1997" s="101">
        <v>7</v>
      </c>
      <c r="L1997" s="103">
        <v>7</v>
      </c>
      <c r="M1997" s="103">
        <v>0</v>
      </c>
      <c r="N1997" s="102"/>
      <c r="O1997" s="103">
        <v>104</v>
      </c>
      <c r="P1997" s="103">
        <v>1</v>
      </c>
      <c r="Q1997" s="102"/>
      <c r="R1997" s="103">
        <v>93</v>
      </c>
      <c r="S1997" s="103">
        <v>6</v>
      </c>
      <c r="T1997" s="102">
        <v>0</v>
      </c>
      <c r="U1997" s="103">
        <v>439</v>
      </c>
      <c r="V1997" s="103">
        <v>14</v>
      </c>
    </row>
    <row r="1998" spans="1:22" x14ac:dyDescent="0.25">
      <c r="A1998" s="104" t="s">
        <v>832</v>
      </c>
      <c r="B1998" s="20" t="str">
        <f>VLOOKUP(A1998,'Planning Periods'!$E$2:$N$540,10,FALSE)</f>
        <v>01/31/2015 - 01/31/2023</v>
      </c>
      <c r="C1998" s="103">
        <v>2016</v>
      </c>
      <c r="D1998" s="103" t="str">
        <f t="shared" si="29"/>
        <v>Saratoga 2016</v>
      </c>
      <c r="E1998" s="103">
        <v>147</v>
      </c>
      <c r="F1998" s="101">
        <v>0</v>
      </c>
      <c r="G1998" s="103">
        <v>0</v>
      </c>
      <c r="H1998" s="103">
        <v>0</v>
      </c>
      <c r="I1998" s="102"/>
      <c r="J1998" s="103">
        <v>95</v>
      </c>
      <c r="K1998" s="101">
        <v>11</v>
      </c>
      <c r="L1998" s="103">
        <v>11</v>
      </c>
      <c r="M1998" s="103">
        <v>0</v>
      </c>
      <c r="N1998" s="102"/>
      <c r="O1998" s="103">
        <v>104</v>
      </c>
      <c r="P1998" s="103">
        <v>1</v>
      </c>
      <c r="Q1998" s="102"/>
      <c r="R1998" s="103">
        <v>93</v>
      </c>
      <c r="S1998" s="103">
        <v>6</v>
      </c>
      <c r="T1998" s="102">
        <v>0</v>
      </c>
      <c r="U1998" s="103">
        <v>439</v>
      </c>
      <c r="V1998" s="103">
        <v>18</v>
      </c>
    </row>
    <row r="1999" spans="1:22" x14ac:dyDescent="0.25">
      <c r="A1999" s="104" t="s">
        <v>832</v>
      </c>
      <c r="B1999" s="20" t="str">
        <f>VLOOKUP(A1999,'Planning Periods'!$E$2:$N$540,10,FALSE)</f>
        <v>01/31/2015 - 01/31/2023</v>
      </c>
      <c r="C1999" s="103">
        <v>2017</v>
      </c>
      <c r="D1999" s="103" t="str">
        <f t="shared" si="29"/>
        <v>Saratoga 2017</v>
      </c>
      <c r="E1999" s="103">
        <v>147</v>
      </c>
      <c r="F1999" s="101">
        <v>0</v>
      </c>
      <c r="G1999" s="103">
        <v>0</v>
      </c>
      <c r="H1999" s="103">
        <v>0</v>
      </c>
      <c r="I1999" s="102"/>
      <c r="J1999" s="103">
        <v>95</v>
      </c>
      <c r="K1999" s="101">
        <v>14</v>
      </c>
      <c r="L1999" s="103">
        <v>14</v>
      </c>
      <c r="M1999" s="103">
        <v>0</v>
      </c>
      <c r="N1999" s="102"/>
      <c r="O1999" s="103">
        <v>104</v>
      </c>
      <c r="P1999" s="103">
        <v>4</v>
      </c>
      <c r="Q1999" s="102"/>
      <c r="R1999" s="103">
        <v>93</v>
      </c>
      <c r="S1999" s="103">
        <v>7</v>
      </c>
      <c r="T1999" s="102">
        <v>0</v>
      </c>
      <c r="U1999" s="103">
        <v>439</v>
      </c>
      <c r="V1999" s="103">
        <v>25</v>
      </c>
    </row>
    <row r="2000" spans="1:22" x14ac:dyDescent="0.25">
      <c r="A2000" s="104" t="s">
        <v>1034</v>
      </c>
      <c r="B2000" s="20" t="str">
        <f>VLOOKUP(A2000,'Planning Periods'!$E$2:$N$540,10,FALSE)</f>
        <v>01/31/2015 - 01/31/2023</v>
      </c>
      <c r="C2000" s="103">
        <v>2014</v>
      </c>
      <c r="D2000" s="103" t="str">
        <f t="shared" si="29"/>
        <v>Sausalito 2014</v>
      </c>
      <c r="E2000" s="103">
        <v>26</v>
      </c>
      <c r="F2000" s="101">
        <v>6</v>
      </c>
      <c r="G2000" s="103">
        <v>0</v>
      </c>
      <c r="H2000" s="103">
        <v>6</v>
      </c>
      <c r="I2000" s="102"/>
      <c r="J2000" s="103">
        <v>14</v>
      </c>
      <c r="K2000" s="101">
        <v>11</v>
      </c>
      <c r="L2000" s="103">
        <v>0</v>
      </c>
      <c r="M2000" s="103">
        <v>11</v>
      </c>
      <c r="N2000" s="102"/>
      <c r="O2000" s="103">
        <v>16</v>
      </c>
      <c r="P2000" s="103">
        <v>3</v>
      </c>
      <c r="Q2000" s="102"/>
      <c r="R2000" s="103">
        <v>23</v>
      </c>
      <c r="S2000" s="103">
        <v>1</v>
      </c>
      <c r="T2000" s="102">
        <v>11</v>
      </c>
      <c r="U2000" s="103">
        <v>79</v>
      </c>
      <c r="V2000" s="103">
        <v>21</v>
      </c>
    </row>
    <row r="2001" spans="1:22" x14ac:dyDescent="0.25">
      <c r="A2001" s="104" t="s">
        <v>1034</v>
      </c>
      <c r="B2001" s="20" t="str">
        <f>VLOOKUP(A2001,'Planning Periods'!$E$2:$N$540,10,FALSE)</f>
        <v>01/31/2015 - 01/31/2023</v>
      </c>
      <c r="C2001" s="103">
        <v>2015</v>
      </c>
      <c r="D2001" s="103" t="str">
        <f t="shared" si="29"/>
        <v>Sausalito 2015</v>
      </c>
      <c r="E2001" s="103">
        <v>26</v>
      </c>
      <c r="F2001" s="101">
        <v>2</v>
      </c>
      <c r="G2001" s="103">
        <v>0</v>
      </c>
      <c r="H2001" s="103">
        <v>2</v>
      </c>
      <c r="I2001" s="102"/>
      <c r="J2001" s="103">
        <v>14</v>
      </c>
      <c r="K2001" s="101">
        <v>3</v>
      </c>
      <c r="L2001" s="103">
        <v>0</v>
      </c>
      <c r="M2001" s="103">
        <v>3</v>
      </c>
      <c r="N2001" s="102"/>
      <c r="O2001" s="103">
        <v>16</v>
      </c>
      <c r="P2001" s="103">
        <v>0</v>
      </c>
      <c r="Q2001" s="102"/>
      <c r="R2001" s="103">
        <v>23</v>
      </c>
      <c r="S2001" s="103">
        <v>0</v>
      </c>
      <c r="T2001" s="102">
        <v>3</v>
      </c>
      <c r="U2001" s="103">
        <v>79</v>
      </c>
      <c r="V2001" s="103">
        <v>5</v>
      </c>
    </row>
    <row r="2002" spans="1:22" x14ac:dyDescent="0.25">
      <c r="A2002" s="104" t="s">
        <v>1034</v>
      </c>
      <c r="B2002" s="20" t="str">
        <f>VLOOKUP(A2002,'Planning Periods'!$E$2:$N$540,10,FALSE)</f>
        <v>01/31/2015 - 01/31/2023</v>
      </c>
      <c r="C2002" s="103">
        <v>2016</v>
      </c>
      <c r="D2002" s="103" t="str">
        <f t="shared" si="29"/>
        <v>Sausalito 2016</v>
      </c>
      <c r="E2002" s="103">
        <v>26</v>
      </c>
      <c r="F2002" s="101">
        <v>1</v>
      </c>
      <c r="G2002" s="103">
        <v>1</v>
      </c>
      <c r="H2002" s="103">
        <v>0</v>
      </c>
      <c r="I2002" s="102"/>
      <c r="J2002" s="103">
        <v>14</v>
      </c>
      <c r="K2002" s="101">
        <v>1</v>
      </c>
      <c r="L2002" s="103">
        <v>1</v>
      </c>
      <c r="M2002" s="103">
        <v>0</v>
      </c>
      <c r="N2002" s="102"/>
      <c r="O2002" s="103">
        <v>16</v>
      </c>
      <c r="P2002" s="103">
        <v>0</v>
      </c>
      <c r="Q2002" s="102"/>
      <c r="R2002" s="103">
        <v>23</v>
      </c>
      <c r="S2002" s="103">
        <v>3</v>
      </c>
      <c r="T2002" s="102">
        <v>0</v>
      </c>
      <c r="U2002" s="103">
        <v>79</v>
      </c>
      <c r="V2002" s="103">
        <v>5</v>
      </c>
    </row>
    <row r="2003" spans="1:22" x14ac:dyDescent="0.25">
      <c r="A2003" s="104" t="s">
        <v>1034</v>
      </c>
      <c r="B2003" s="20" t="str">
        <f>VLOOKUP(A2003,'Planning Periods'!$E$2:$N$540,10,FALSE)</f>
        <v>01/31/2015 - 01/31/2023</v>
      </c>
      <c r="C2003" s="103">
        <v>2017</v>
      </c>
      <c r="D2003" s="103" t="str">
        <f t="shared" si="29"/>
        <v>Sausalito 2017</v>
      </c>
      <c r="E2003" s="103">
        <v>26</v>
      </c>
      <c r="F2003" s="101">
        <v>1</v>
      </c>
      <c r="G2003" s="103">
        <v>1</v>
      </c>
      <c r="H2003" s="103">
        <v>0</v>
      </c>
      <c r="I2003" s="102"/>
      <c r="J2003" s="103">
        <v>14</v>
      </c>
      <c r="K2003" s="101">
        <v>2</v>
      </c>
      <c r="L2003" s="103">
        <v>0</v>
      </c>
      <c r="M2003" s="103">
        <v>2</v>
      </c>
      <c r="N2003" s="102"/>
      <c r="O2003" s="103">
        <v>16</v>
      </c>
      <c r="P2003" s="103">
        <v>1</v>
      </c>
      <c r="Q2003" s="102"/>
      <c r="R2003" s="103">
        <v>23</v>
      </c>
      <c r="S2003" s="103">
        <v>1</v>
      </c>
      <c r="T2003" s="102">
        <v>2</v>
      </c>
      <c r="U2003" s="103">
        <v>79</v>
      </c>
      <c r="V2003" s="103">
        <v>5</v>
      </c>
    </row>
    <row r="2004" spans="1:22" x14ac:dyDescent="0.25">
      <c r="A2004" t="s">
        <v>828</v>
      </c>
      <c r="B2004" s="20" t="str">
        <f>VLOOKUP(A2004,'Planning Periods'!$E$2:$N$540,10,FALSE)</f>
        <v>12/31/2015 - 12/31/2023</v>
      </c>
      <c r="C2004" s="103">
        <v>2014</v>
      </c>
      <c r="D2004" s="103" t="str">
        <f t="shared" si="29"/>
        <v>Scotts Valley 2014</v>
      </c>
      <c r="E2004" s="101" t="s">
        <v>1539</v>
      </c>
      <c r="F2004" s="101" t="s">
        <v>1539</v>
      </c>
      <c r="G2004" s="101" t="s">
        <v>1539</v>
      </c>
      <c r="H2004" s="101" t="s">
        <v>1539</v>
      </c>
      <c r="I2004" s="101">
        <v>0</v>
      </c>
      <c r="J2004" s="101" t="s">
        <v>1539</v>
      </c>
      <c r="K2004" s="101" t="s">
        <v>1539</v>
      </c>
      <c r="L2004" s="101" t="s">
        <v>1539</v>
      </c>
      <c r="M2004" s="101" t="s">
        <v>1539</v>
      </c>
      <c r="N2004" s="101">
        <v>0</v>
      </c>
      <c r="O2004" s="101" t="s">
        <v>1539</v>
      </c>
      <c r="P2004" s="101" t="s">
        <v>1539</v>
      </c>
      <c r="Q2004" s="101"/>
      <c r="R2004" s="101" t="s">
        <v>1539</v>
      </c>
      <c r="S2004" s="101" t="s">
        <v>1539</v>
      </c>
      <c r="T2004" s="101" t="s">
        <v>1539</v>
      </c>
      <c r="U2004" s="101" t="s">
        <v>1539</v>
      </c>
      <c r="V2004" s="101" t="s">
        <v>1539</v>
      </c>
    </row>
    <row r="2005" spans="1:22" x14ac:dyDescent="0.25">
      <c r="A2005" t="s">
        <v>828</v>
      </c>
      <c r="B2005" s="20" t="str">
        <f>VLOOKUP(A2005,'Planning Periods'!$E$2:$N$540,10,FALSE)</f>
        <v>12/31/2015 - 12/31/2023</v>
      </c>
      <c r="C2005" s="103">
        <v>2015</v>
      </c>
      <c r="D2005" s="103"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25">
      <c r="A2006" t="s">
        <v>828</v>
      </c>
      <c r="B2006" s="20" t="str">
        <f>VLOOKUP(A2006,'Planning Periods'!$E$2:$N$540,10,FALSE)</f>
        <v>12/31/2015 - 12/31/2023</v>
      </c>
      <c r="C2006" s="103">
        <v>2016</v>
      </c>
      <c r="D2006" s="103"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25">
      <c r="A2007" t="s">
        <v>828</v>
      </c>
      <c r="B2007" s="20" t="str">
        <f>VLOOKUP(A2007,'Planning Periods'!$E$2:$N$540,10,FALSE)</f>
        <v>12/31/2015 - 12/31/2023</v>
      </c>
      <c r="C2007" s="103">
        <v>2017</v>
      </c>
      <c r="D2007" s="103"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25">
      <c r="A2008" t="s">
        <v>971</v>
      </c>
      <c r="B2008" s="20"/>
      <c r="C2008" s="103">
        <v>2013</v>
      </c>
      <c r="D2008" s="103" t="str">
        <f t="shared" si="29"/>
        <v>Seal Beach 2013</v>
      </c>
      <c r="E2008" t="s">
        <v>1539</v>
      </c>
      <c r="F2008" t="s">
        <v>1539</v>
      </c>
      <c r="G2008" t="s">
        <v>1539</v>
      </c>
      <c r="H2008" t="s">
        <v>1539</v>
      </c>
      <c r="J2008" t="s">
        <v>1539</v>
      </c>
      <c r="K2008" t="s">
        <v>1539</v>
      </c>
      <c r="L2008" t="s">
        <v>1539</v>
      </c>
      <c r="M2008" t="s">
        <v>1539</v>
      </c>
      <c r="O2008" t="s">
        <v>1539</v>
      </c>
      <c r="P2008" t="s">
        <v>1539</v>
      </c>
      <c r="R2008" t="s">
        <v>1539</v>
      </c>
      <c r="S2008" t="s">
        <v>1539</v>
      </c>
      <c r="T2008" t="s">
        <v>1539</v>
      </c>
      <c r="U2008" t="s">
        <v>1539</v>
      </c>
      <c r="V2008" t="s">
        <v>1539</v>
      </c>
    </row>
    <row r="2009" spans="1:22" x14ac:dyDescent="0.25">
      <c r="A2009" t="s">
        <v>971</v>
      </c>
      <c r="B2009" s="20" t="str">
        <f>VLOOKUP(A2009,'Planning Periods'!$E$2:$N$540,10,FALSE)</f>
        <v>10/15/2013 - 10/15/2021</v>
      </c>
      <c r="C2009" s="103">
        <v>2014</v>
      </c>
      <c r="D2009" s="103" t="str">
        <f t="shared" si="29"/>
        <v>Seal Beach 2014</v>
      </c>
      <c r="E2009" s="101" t="s">
        <v>1539</v>
      </c>
      <c r="F2009" s="101" t="s">
        <v>1539</v>
      </c>
      <c r="G2009" s="101" t="s">
        <v>1539</v>
      </c>
      <c r="H2009" s="101" t="s">
        <v>1539</v>
      </c>
      <c r="I2009" s="101">
        <v>0</v>
      </c>
      <c r="J2009" s="101" t="s">
        <v>1539</v>
      </c>
      <c r="K2009" s="101" t="s">
        <v>1539</v>
      </c>
      <c r="L2009" s="101" t="s">
        <v>1539</v>
      </c>
      <c r="M2009" s="101" t="s">
        <v>1539</v>
      </c>
      <c r="N2009" s="101">
        <v>0</v>
      </c>
      <c r="O2009" s="101" t="s">
        <v>1539</v>
      </c>
      <c r="P2009" s="101" t="s">
        <v>1539</v>
      </c>
      <c r="Q2009" s="101"/>
      <c r="R2009" s="101" t="s">
        <v>1539</v>
      </c>
      <c r="S2009" s="101" t="s">
        <v>1539</v>
      </c>
      <c r="T2009" s="101" t="s">
        <v>1539</v>
      </c>
      <c r="U2009" s="101" t="s">
        <v>1539</v>
      </c>
      <c r="V2009" s="101" t="s">
        <v>1539</v>
      </c>
    </row>
    <row r="2010" spans="1:22" x14ac:dyDescent="0.25">
      <c r="A2010" t="s">
        <v>971</v>
      </c>
      <c r="B2010" s="20" t="str">
        <f>VLOOKUP(A2010,'Planning Periods'!$E$2:$N$540,10,FALSE)</f>
        <v>10/15/2013 - 10/15/2021</v>
      </c>
      <c r="C2010" s="103">
        <v>2015</v>
      </c>
      <c r="D2010" s="103" t="str">
        <f t="shared" si="29"/>
        <v>Seal Beach 2015</v>
      </c>
      <c r="E2010" t="s">
        <v>1539</v>
      </c>
      <c r="F2010" t="s">
        <v>1539</v>
      </c>
      <c r="G2010" t="s">
        <v>1539</v>
      </c>
      <c r="H2010" t="s">
        <v>1539</v>
      </c>
      <c r="J2010" t="s">
        <v>1539</v>
      </c>
      <c r="K2010" t="s">
        <v>1539</v>
      </c>
      <c r="L2010" t="s">
        <v>1539</v>
      </c>
      <c r="M2010" t="s">
        <v>1539</v>
      </c>
      <c r="O2010" t="s">
        <v>1539</v>
      </c>
      <c r="P2010" t="s">
        <v>1539</v>
      </c>
      <c r="R2010" t="s">
        <v>1539</v>
      </c>
      <c r="S2010" t="s">
        <v>1539</v>
      </c>
      <c r="T2010" t="s">
        <v>1539</v>
      </c>
      <c r="U2010" t="s">
        <v>1539</v>
      </c>
      <c r="V2010" t="s">
        <v>1539</v>
      </c>
    </row>
    <row r="2011" spans="1:22" x14ac:dyDescent="0.25">
      <c r="A2011" t="s">
        <v>971</v>
      </c>
      <c r="B2011" s="20" t="str">
        <f>VLOOKUP(A2011,'Planning Periods'!$E$2:$N$540,10,FALSE)</f>
        <v>10/15/2013 - 10/15/2021</v>
      </c>
      <c r="C2011" s="103">
        <v>2016</v>
      </c>
      <c r="D2011" s="103" t="str">
        <f t="shared" si="29"/>
        <v>Seal Beach 2016</v>
      </c>
      <c r="E2011" t="s">
        <v>1539</v>
      </c>
      <c r="F2011" t="s">
        <v>1539</v>
      </c>
      <c r="G2011" t="s">
        <v>1539</v>
      </c>
      <c r="H2011" t="s">
        <v>1539</v>
      </c>
      <c r="J2011" t="s">
        <v>1539</v>
      </c>
      <c r="K2011" t="s">
        <v>1539</v>
      </c>
      <c r="L2011" t="s">
        <v>1539</v>
      </c>
      <c r="M2011" t="s">
        <v>1539</v>
      </c>
      <c r="O2011" t="s">
        <v>1539</v>
      </c>
      <c r="P2011" t="s">
        <v>1539</v>
      </c>
      <c r="R2011" t="s">
        <v>1539</v>
      </c>
      <c r="S2011" t="s">
        <v>1539</v>
      </c>
      <c r="T2011" t="s">
        <v>1539</v>
      </c>
      <c r="U2011" t="s">
        <v>1539</v>
      </c>
      <c r="V2011" t="s">
        <v>1539</v>
      </c>
    </row>
    <row r="2012" spans="1:22" x14ac:dyDescent="0.25">
      <c r="A2012" t="s">
        <v>971</v>
      </c>
      <c r="B2012" s="20" t="str">
        <f>VLOOKUP(A2012,'Planning Periods'!$E$2:$N$540,10,FALSE)</f>
        <v>10/15/2013 - 10/15/2021</v>
      </c>
      <c r="C2012" s="103">
        <v>2017</v>
      </c>
      <c r="D2012" s="103" t="str">
        <f t="shared" si="29"/>
        <v>Seal Beach 2017</v>
      </c>
      <c r="E2012" t="s">
        <v>1539</v>
      </c>
      <c r="F2012" t="s">
        <v>1539</v>
      </c>
      <c r="G2012" t="s">
        <v>1539</v>
      </c>
      <c r="H2012" t="s">
        <v>1539</v>
      </c>
      <c r="J2012" t="s">
        <v>1539</v>
      </c>
      <c r="K2012" t="s">
        <v>1539</v>
      </c>
      <c r="L2012" t="s">
        <v>1539</v>
      </c>
      <c r="M2012" t="s">
        <v>1539</v>
      </c>
      <c r="O2012" t="s">
        <v>1539</v>
      </c>
      <c r="P2012" t="s">
        <v>1539</v>
      </c>
      <c r="R2012" t="s">
        <v>1539</v>
      </c>
      <c r="S2012" t="s">
        <v>1539</v>
      </c>
      <c r="T2012" t="s">
        <v>1539</v>
      </c>
      <c r="U2012" t="s">
        <v>1539</v>
      </c>
      <c r="V2012" t="s">
        <v>1539</v>
      </c>
    </row>
    <row r="2013" spans="1:22" x14ac:dyDescent="0.25">
      <c r="A2013" t="s">
        <v>1009</v>
      </c>
      <c r="B2013" s="20" t="str">
        <f>VLOOKUP(A2013,'Planning Periods'!$E$2:$N$540,10,FALSE)</f>
        <v>12/31/2015 - 12/31/2023</v>
      </c>
      <c r="C2013" s="103">
        <v>2014</v>
      </c>
      <c r="D2013" s="103" t="str">
        <f t="shared" si="29"/>
        <v>Seaside 2014</v>
      </c>
      <c r="E2013" s="101" t="s">
        <v>1539</v>
      </c>
      <c r="F2013" s="101" t="s">
        <v>1539</v>
      </c>
      <c r="G2013" s="101" t="s">
        <v>1539</v>
      </c>
      <c r="H2013" s="101" t="s">
        <v>1539</v>
      </c>
      <c r="I2013" s="101">
        <v>0</v>
      </c>
      <c r="J2013" s="101" t="s">
        <v>1539</v>
      </c>
      <c r="K2013" s="101" t="s">
        <v>1539</v>
      </c>
      <c r="L2013" s="101" t="s">
        <v>1539</v>
      </c>
      <c r="M2013" s="101" t="s">
        <v>1539</v>
      </c>
      <c r="N2013" s="101">
        <v>0</v>
      </c>
      <c r="O2013" s="101" t="s">
        <v>1539</v>
      </c>
      <c r="P2013" s="101" t="s">
        <v>1539</v>
      </c>
      <c r="Q2013" s="101"/>
      <c r="R2013" s="101" t="s">
        <v>1539</v>
      </c>
      <c r="S2013" s="101" t="s">
        <v>1539</v>
      </c>
      <c r="T2013" s="101" t="s">
        <v>1539</v>
      </c>
      <c r="U2013" s="101" t="s">
        <v>1539</v>
      </c>
      <c r="V2013" s="101" t="s">
        <v>1539</v>
      </c>
    </row>
    <row r="2014" spans="1:22" x14ac:dyDescent="0.25">
      <c r="A2014" t="s">
        <v>1009</v>
      </c>
      <c r="B2014" s="20" t="str">
        <f>VLOOKUP(A2014,'Planning Periods'!$E$2:$N$540,10,FALSE)</f>
        <v>12/31/2015 - 12/31/2023</v>
      </c>
      <c r="C2014" s="103">
        <v>2015</v>
      </c>
      <c r="D2014" s="103"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25">
      <c r="A2015" t="s">
        <v>1009</v>
      </c>
      <c r="B2015" s="20" t="str">
        <f>VLOOKUP(A2015,'Planning Periods'!$E$2:$N$540,10,FALSE)</f>
        <v>12/31/2015 - 12/31/2023</v>
      </c>
      <c r="C2015" s="103">
        <v>2016</v>
      </c>
      <c r="D2015" s="103"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25">
      <c r="A2016" t="s">
        <v>1009</v>
      </c>
      <c r="B2016" s="20" t="str">
        <f>VLOOKUP(A2016,'Planning Periods'!$E$2:$N$540,10,FALSE)</f>
        <v>12/31/2015 - 12/31/2023</v>
      </c>
      <c r="C2016" s="103">
        <v>2017</v>
      </c>
      <c r="D2016" s="103"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25">
      <c r="A2017" s="104" t="s">
        <v>795</v>
      </c>
      <c r="B2017" s="20" t="str">
        <f>VLOOKUP(A2017,'Planning Periods'!$E$2:$N$540,10,FALSE)</f>
        <v>01/31/2015 - 01/31/2023</v>
      </c>
      <c r="C2017" s="103">
        <v>2014</v>
      </c>
      <c r="D2017" s="103" t="str">
        <f t="shared" si="29"/>
        <v>Sebastopol 2014</v>
      </c>
      <c r="E2017" s="103">
        <v>22</v>
      </c>
      <c r="F2017" s="101">
        <v>0</v>
      </c>
      <c r="G2017" s="103">
        <v>0</v>
      </c>
      <c r="H2017" s="103">
        <v>0</v>
      </c>
      <c r="I2017" s="102"/>
      <c r="J2017" s="103">
        <v>17</v>
      </c>
      <c r="K2017" s="101">
        <v>0</v>
      </c>
      <c r="L2017" s="103">
        <v>0</v>
      </c>
      <c r="M2017" s="103">
        <v>0</v>
      </c>
      <c r="N2017" s="102"/>
      <c r="O2017" s="103">
        <v>19</v>
      </c>
      <c r="P2017" s="103">
        <v>3</v>
      </c>
      <c r="Q2017" s="102"/>
      <c r="R2017" s="103">
        <v>62</v>
      </c>
      <c r="S2017" s="103">
        <v>1</v>
      </c>
      <c r="T2017" s="102">
        <v>0</v>
      </c>
      <c r="U2017" s="103">
        <v>120</v>
      </c>
      <c r="V2017" s="103">
        <v>4</v>
      </c>
    </row>
    <row r="2018" spans="1:22" x14ac:dyDescent="0.25">
      <c r="A2018" s="104" t="s">
        <v>795</v>
      </c>
      <c r="B2018" s="20" t="str">
        <f>VLOOKUP(A2018,'Planning Periods'!$E$2:$N$540,10,FALSE)</f>
        <v>01/31/2015 - 01/31/2023</v>
      </c>
      <c r="C2018" s="103">
        <v>2015</v>
      </c>
      <c r="D2018" s="103" t="str">
        <f t="shared" si="29"/>
        <v>Sebastopol 2015</v>
      </c>
      <c r="E2018" s="103">
        <v>22</v>
      </c>
      <c r="F2018" s="101">
        <v>0</v>
      </c>
      <c r="G2018" s="103">
        <v>0</v>
      </c>
      <c r="H2018" s="103">
        <v>0</v>
      </c>
      <c r="I2018" s="102"/>
      <c r="J2018" s="103">
        <v>17</v>
      </c>
      <c r="K2018" s="101">
        <v>1</v>
      </c>
      <c r="L2018" s="103">
        <v>1</v>
      </c>
      <c r="M2018" s="103">
        <v>0</v>
      </c>
      <c r="N2018" s="102"/>
      <c r="O2018" s="103">
        <v>19</v>
      </c>
      <c r="P2018" s="103">
        <v>2</v>
      </c>
      <c r="Q2018" s="102"/>
      <c r="R2018" s="103">
        <v>62</v>
      </c>
      <c r="S2018" s="103">
        <v>9</v>
      </c>
      <c r="T2018" s="102">
        <v>0</v>
      </c>
      <c r="U2018" s="103">
        <v>120</v>
      </c>
      <c r="V2018" s="103">
        <v>12</v>
      </c>
    </row>
    <row r="2019" spans="1:22" x14ac:dyDescent="0.25">
      <c r="A2019" s="104" t="s">
        <v>795</v>
      </c>
      <c r="B2019" s="20" t="str">
        <f>VLOOKUP(A2019,'Planning Periods'!$E$2:$N$540,10,FALSE)</f>
        <v>01/31/2015 - 01/31/2023</v>
      </c>
      <c r="C2019" s="103">
        <v>2016</v>
      </c>
      <c r="D2019" s="103" t="str">
        <f t="shared" si="29"/>
        <v>Sebastopol 2016</v>
      </c>
      <c r="E2019" s="103">
        <v>22</v>
      </c>
      <c r="F2019" s="101">
        <v>0</v>
      </c>
      <c r="G2019" s="103">
        <v>0</v>
      </c>
      <c r="H2019" s="103">
        <v>0</v>
      </c>
      <c r="I2019" s="102"/>
      <c r="J2019" s="103">
        <v>17</v>
      </c>
      <c r="K2019" s="101">
        <v>0</v>
      </c>
      <c r="L2019" s="103">
        <v>0</v>
      </c>
      <c r="M2019" s="103">
        <v>0</v>
      </c>
      <c r="N2019" s="102"/>
      <c r="O2019" s="103">
        <v>19</v>
      </c>
      <c r="P2019" s="103">
        <v>6</v>
      </c>
      <c r="Q2019" s="102"/>
      <c r="R2019" s="103">
        <v>62</v>
      </c>
      <c r="S2019" s="103">
        <v>2</v>
      </c>
      <c r="T2019" s="102">
        <v>0</v>
      </c>
      <c r="U2019" s="103">
        <v>120</v>
      </c>
      <c r="V2019" s="103">
        <v>8</v>
      </c>
    </row>
    <row r="2020" spans="1:22" x14ac:dyDescent="0.25">
      <c r="A2020" s="104" t="s">
        <v>795</v>
      </c>
      <c r="B2020" s="20" t="str">
        <f>VLOOKUP(A2020,'Planning Periods'!$E$2:$N$540,10,FALSE)</f>
        <v>01/31/2015 - 01/31/2023</v>
      </c>
      <c r="C2020" s="103">
        <v>2017</v>
      </c>
      <c r="D2020" s="103" t="str">
        <f t="shared" si="29"/>
        <v>Sebastopol 2017</v>
      </c>
      <c r="E2020" s="103">
        <v>22</v>
      </c>
      <c r="F2020" s="101">
        <v>0</v>
      </c>
      <c r="G2020" s="103">
        <v>0</v>
      </c>
      <c r="H2020" s="103">
        <v>0</v>
      </c>
      <c r="I2020" s="102"/>
      <c r="J2020" s="103">
        <v>17</v>
      </c>
      <c r="K2020" s="101">
        <v>2</v>
      </c>
      <c r="L2020" s="103">
        <v>2</v>
      </c>
      <c r="M2020" s="103">
        <v>0</v>
      </c>
      <c r="N2020" s="102"/>
      <c r="O2020" s="103">
        <v>19</v>
      </c>
      <c r="P2020" s="103">
        <v>4</v>
      </c>
      <c r="Q2020" s="102"/>
      <c r="R2020" s="103">
        <v>62</v>
      </c>
      <c r="S2020" s="103">
        <v>7</v>
      </c>
      <c r="T2020" s="102">
        <v>0</v>
      </c>
      <c r="U2020" s="103">
        <v>120</v>
      </c>
      <c r="V2020" s="103">
        <v>13</v>
      </c>
    </row>
    <row r="2021" spans="1:22" x14ac:dyDescent="0.25">
      <c r="A2021" t="s">
        <v>1173</v>
      </c>
      <c r="B2021" s="20" t="str">
        <f>VLOOKUP(A2021,'Planning Periods'!$E$2:$N$540,10,FALSE)</f>
        <v>12/31/2015 - 12/31/2023</v>
      </c>
      <c r="C2021" s="103">
        <v>2013</v>
      </c>
      <c r="D2021" s="103" t="str">
        <f t="shared" si="29"/>
        <v>Selma 2013</v>
      </c>
      <c r="E2021" s="103" t="s">
        <v>1539</v>
      </c>
      <c r="F2021" s="101" t="s">
        <v>1539</v>
      </c>
      <c r="G2021" s="103" t="s">
        <v>1539</v>
      </c>
      <c r="H2021" s="103" t="s">
        <v>1539</v>
      </c>
      <c r="I2021" s="102"/>
      <c r="J2021" s="103" t="s">
        <v>1539</v>
      </c>
      <c r="K2021" s="101" t="s">
        <v>1539</v>
      </c>
      <c r="L2021" s="103" t="s">
        <v>1539</v>
      </c>
      <c r="M2021" s="103" t="s">
        <v>1539</v>
      </c>
      <c r="N2021" s="102"/>
      <c r="O2021" s="103" t="s">
        <v>1539</v>
      </c>
      <c r="P2021" s="103" t="s">
        <v>1539</v>
      </c>
      <c r="Q2021" s="102"/>
      <c r="R2021" s="103" t="s">
        <v>1539</v>
      </c>
      <c r="S2021" s="103" t="s">
        <v>1539</v>
      </c>
      <c r="T2021" s="102" t="s">
        <v>1539</v>
      </c>
      <c r="U2021" s="103" t="s">
        <v>1539</v>
      </c>
      <c r="V2021" s="103" t="s">
        <v>1539</v>
      </c>
    </row>
    <row r="2022" spans="1:22" x14ac:dyDescent="0.25">
      <c r="A2022" t="s">
        <v>1173</v>
      </c>
      <c r="B2022" s="20" t="str">
        <f>VLOOKUP(A2022,'Planning Periods'!$E$2:$N$540,10,FALSE)</f>
        <v>12/31/2015 - 12/31/2023</v>
      </c>
      <c r="C2022" s="103">
        <v>2014</v>
      </c>
      <c r="D2022" s="103" t="str">
        <f t="shared" si="29"/>
        <v>Selma 2014</v>
      </c>
      <c r="E2022" s="101" t="s">
        <v>1539</v>
      </c>
      <c r="F2022" s="101" t="s">
        <v>1539</v>
      </c>
      <c r="G2022" s="101" t="s">
        <v>1539</v>
      </c>
      <c r="H2022" s="101" t="s">
        <v>1539</v>
      </c>
      <c r="I2022" s="101">
        <v>0</v>
      </c>
      <c r="J2022" s="101" t="s">
        <v>1539</v>
      </c>
      <c r="K2022" s="101" t="s">
        <v>1539</v>
      </c>
      <c r="L2022" s="101" t="s">
        <v>1539</v>
      </c>
      <c r="M2022" s="101" t="s">
        <v>1539</v>
      </c>
      <c r="N2022" s="101">
        <v>0</v>
      </c>
      <c r="O2022" s="101" t="s">
        <v>1539</v>
      </c>
      <c r="P2022" s="101" t="s">
        <v>1539</v>
      </c>
      <c r="Q2022" s="101"/>
      <c r="R2022" s="101" t="s">
        <v>1539</v>
      </c>
      <c r="S2022" s="101" t="s">
        <v>1539</v>
      </c>
      <c r="T2022" s="101" t="s">
        <v>1539</v>
      </c>
      <c r="U2022" s="101" t="s">
        <v>1539</v>
      </c>
      <c r="V2022" s="101" t="s">
        <v>1539</v>
      </c>
    </row>
    <row r="2023" spans="1:22" x14ac:dyDescent="0.25">
      <c r="A2023" t="s">
        <v>1173</v>
      </c>
      <c r="B2023" s="20" t="str">
        <f>VLOOKUP(A2023,'Planning Periods'!$E$2:$N$540,10,FALSE)</f>
        <v>12/31/2015 - 12/31/2023</v>
      </c>
      <c r="C2023" s="103">
        <v>2015</v>
      </c>
      <c r="D2023" s="103"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25">
      <c r="A2024" t="s">
        <v>1173</v>
      </c>
      <c r="B2024" s="20" t="str">
        <f>VLOOKUP(A2024,'Planning Periods'!$E$2:$N$540,10,FALSE)</f>
        <v>12/31/2015 - 12/31/2023</v>
      </c>
      <c r="C2024" s="103">
        <v>2016</v>
      </c>
      <c r="D2024" s="103"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25">
      <c r="A2025" t="s">
        <v>1173</v>
      </c>
      <c r="B2025" s="20" t="str">
        <f>VLOOKUP(A2025,'Planning Periods'!$E$2:$N$540,10,FALSE)</f>
        <v>12/31/2015 - 12/31/2023</v>
      </c>
      <c r="C2025" s="103">
        <v>2017</v>
      </c>
      <c r="D2025" s="103"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25">
      <c r="A2026" t="s">
        <v>1144</v>
      </c>
      <c r="B2026" s="20" t="str">
        <f>VLOOKUP(A2026,'Planning Periods'!$E$2:$N$540,10,FALSE)</f>
        <v>12/31/2015 - 12/31/2023</v>
      </c>
      <c r="C2026" s="103">
        <v>2013</v>
      </c>
      <c r="D2026" s="103" t="str">
        <f t="shared" si="29"/>
        <v>Shafter 2013</v>
      </c>
      <c r="E2026" t="s">
        <v>1539</v>
      </c>
      <c r="F2026" t="s">
        <v>1539</v>
      </c>
      <c r="G2026" t="s">
        <v>1539</v>
      </c>
      <c r="H2026" t="s">
        <v>1539</v>
      </c>
      <c r="J2026" t="s">
        <v>1539</v>
      </c>
      <c r="K2026" t="s">
        <v>1539</v>
      </c>
      <c r="L2026" t="s">
        <v>1539</v>
      </c>
      <c r="M2026" t="s">
        <v>1539</v>
      </c>
      <c r="O2026" t="s">
        <v>1539</v>
      </c>
      <c r="P2026" t="s">
        <v>1539</v>
      </c>
      <c r="R2026" t="s">
        <v>1539</v>
      </c>
      <c r="S2026" t="s">
        <v>1539</v>
      </c>
      <c r="T2026" t="s">
        <v>1539</v>
      </c>
      <c r="U2026" t="s">
        <v>1539</v>
      </c>
      <c r="V2026" t="s">
        <v>1539</v>
      </c>
    </row>
    <row r="2027" spans="1:22" x14ac:dyDescent="0.25">
      <c r="A2027" t="s">
        <v>1144</v>
      </c>
      <c r="B2027" s="20" t="str">
        <f>VLOOKUP(A2027,'Planning Periods'!$E$2:$N$540,10,FALSE)</f>
        <v>12/31/2015 - 12/31/2023</v>
      </c>
      <c r="C2027" s="103">
        <v>2014</v>
      </c>
      <c r="D2027" s="103" t="str">
        <f t="shared" si="29"/>
        <v>Shafter 2014</v>
      </c>
      <c r="E2027" s="101" t="s">
        <v>1539</v>
      </c>
      <c r="F2027" s="101" t="s">
        <v>1539</v>
      </c>
      <c r="G2027" s="101" t="s">
        <v>1539</v>
      </c>
      <c r="H2027" s="101" t="s">
        <v>1539</v>
      </c>
      <c r="I2027" s="101">
        <v>0</v>
      </c>
      <c r="J2027" s="101" t="s">
        <v>1539</v>
      </c>
      <c r="K2027" s="101" t="s">
        <v>1539</v>
      </c>
      <c r="L2027" s="101" t="s">
        <v>1539</v>
      </c>
      <c r="M2027" s="101" t="s">
        <v>1539</v>
      </c>
      <c r="N2027" s="101">
        <v>0</v>
      </c>
      <c r="O2027" s="101" t="s">
        <v>1539</v>
      </c>
      <c r="P2027" s="101" t="s">
        <v>1539</v>
      </c>
      <c r="Q2027" s="101"/>
      <c r="R2027" s="101" t="s">
        <v>1539</v>
      </c>
      <c r="S2027" s="101" t="s">
        <v>1539</v>
      </c>
      <c r="T2027" s="101" t="s">
        <v>1539</v>
      </c>
      <c r="U2027" s="101" t="s">
        <v>1539</v>
      </c>
      <c r="V2027" s="101" t="s">
        <v>1539</v>
      </c>
    </row>
    <row r="2028" spans="1:22" x14ac:dyDescent="0.25">
      <c r="A2028" t="s">
        <v>1144</v>
      </c>
      <c r="B2028" s="20" t="str">
        <f>VLOOKUP(A2028,'Planning Periods'!$E$2:$N$540,10,FALSE)</f>
        <v>12/31/2015 - 12/31/2023</v>
      </c>
      <c r="C2028" s="103">
        <v>2015</v>
      </c>
      <c r="D2028" s="103" t="str">
        <f t="shared" si="29"/>
        <v>Shafter 2015</v>
      </c>
      <c r="E2028" t="s">
        <v>1539</v>
      </c>
      <c r="F2028" t="s">
        <v>1539</v>
      </c>
      <c r="G2028" t="s">
        <v>1539</v>
      </c>
      <c r="H2028" t="s">
        <v>1539</v>
      </c>
      <c r="J2028" t="s">
        <v>1539</v>
      </c>
      <c r="K2028" t="s">
        <v>1539</v>
      </c>
      <c r="L2028" t="s">
        <v>1539</v>
      </c>
      <c r="M2028" t="s">
        <v>1539</v>
      </c>
      <c r="O2028" t="s">
        <v>1539</v>
      </c>
      <c r="P2028" t="s">
        <v>1539</v>
      </c>
      <c r="R2028" t="s">
        <v>1539</v>
      </c>
      <c r="S2028" t="s">
        <v>1539</v>
      </c>
      <c r="T2028" t="s">
        <v>1539</v>
      </c>
      <c r="U2028" t="s">
        <v>1539</v>
      </c>
      <c r="V2028" t="s">
        <v>1539</v>
      </c>
    </row>
    <row r="2029" spans="1:22" x14ac:dyDescent="0.25">
      <c r="A2029" t="s">
        <v>1144</v>
      </c>
      <c r="B2029" s="20" t="str">
        <f>VLOOKUP(A2029,'Planning Periods'!$E$2:$N$540,10,FALSE)</f>
        <v>12/31/2015 - 12/31/2023</v>
      </c>
      <c r="C2029" s="103">
        <v>2016</v>
      </c>
      <c r="D2029" s="103" t="str">
        <f t="shared" si="29"/>
        <v>Shafter 2016</v>
      </c>
      <c r="E2029" t="s">
        <v>1539</v>
      </c>
      <c r="F2029" t="s">
        <v>1539</v>
      </c>
      <c r="G2029" t="s">
        <v>1539</v>
      </c>
      <c r="H2029" t="s">
        <v>1539</v>
      </c>
      <c r="J2029" t="s">
        <v>1539</v>
      </c>
      <c r="K2029" t="s">
        <v>1539</v>
      </c>
      <c r="L2029" t="s">
        <v>1539</v>
      </c>
      <c r="M2029" t="s">
        <v>1539</v>
      </c>
      <c r="O2029" t="s">
        <v>1539</v>
      </c>
      <c r="P2029" t="s">
        <v>1539</v>
      </c>
      <c r="R2029" t="s">
        <v>1539</v>
      </c>
      <c r="S2029" t="s">
        <v>1539</v>
      </c>
      <c r="T2029" t="s">
        <v>1539</v>
      </c>
      <c r="U2029" t="s">
        <v>1539</v>
      </c>
      <c r="V2029" t="s">
        <v>1539</v>
      </c>
    </row>
    <row r="2030" spans="1:22" x14ac:dyDescent="0.25">
      <c r="A2030" t="s">
        <v>1144</v>
      </c>
      <c r="B2030" s="20" t="str">
        <f>VLOOKUP(A2030,'Planning Periods'!$E$2:$N$540,10,FALSE)</f>
        <v>12/31/2015 - 12/31/2023</v>
      </c>
      <c r="C2030" s="103">
        <v>2017</v>
      </c>
      <c r="D2030" s="103" t="str">
        <f t="shared" si="29"/>
        <v>Shafter 2017</v>
      </c>
      <c r="E2030" t="s">
        <v>1539</v>
      </c>
      <c r="F2030" t="s">
        <v>1539</v>
      </c>
      <c r="G2030" t="s">
        <v>1539</v>
      </c>
      <c r="H2030" t="s">
        <v>1539</v>
      </c>
      <c r="J2030" t="s">
        <v>1539</v>
      </c>
      <c r="K2030" t="s">
        <v>1539</v>
      </c>
      <c r="L2030" t="s">
        <v>1539</v>
      </c>
      <c r="M2030" t="s">
        <v>1539</v>
      </c>
      <c r="O2030" t="s">
        <v>1539</v>
      </c>
      <c r="P2030" t="s">
        <v>1539</v>
      </c>
      <c r="R2030" t="s">
        <v>1539</v>
      </c>
      <c r="S2030" t="s">
        <v>1539</v>
      </c>
      <c r="T2030" t="s">
        <v>1539</v>
      </c>
      <c r="U2030" t="s">
        <v>1539</v>
      </c>
      <c r="V2030" t="s">
        <v>1539</v>
      </c>
    </row>
    <row r="2031" spans="1:22" x14ac:dyDescent="0.25">
      <c r="A2031" s="104" t="s">
        <v>233</v>
      </c>
      <c r="B2031" s="20" t="str">
        <f>VLOOKUP(A2031,'Planning Periods'!$E$2:$N$540,10,FALSE)</f>
        <v>06/30/2014 - 06/30/2019</v>
      </c>
      <c r="C2031" s="103">
        <v>2014</v>
      </c>
      <c r="D2031" s="103" t="str">
        <f t="shared" ref="D2031:D2095" si="30">CONCATENATE(A2031," ",C2031)</f>
        <v>Shasta County - Unincorporated 2014</v>
      </c>
      <c r="E2031" s="103" t="s">
        <v>1539</v>
      </c>
      <c r="F2031" s="101" t="s">
        <v>1539</v>
      </c>
      <c r="G2031" s="103" t="s">
        <v>1539</v>
      </c>
      <c r="H2031" s="103" t="s">
        <v>1539</v>
      </c>
      <c r="I2031" s="102"/>
      <c r="J2031" s="103" t="s">
        <v>1539</v>
      </c>
      <c r="K2031" s="101" t="s">
        <v>1539</v>
      </c>
      <c r="L2031" s="103" t="s">
        <v>1539</v>
      </c>
      <c r="M2031" s="103" t="s">
        <v>1539</v>
      </c>
      <c r="N2031" s="102"/>
      <c r="O2031" s="103" t="s">
        <v>1539</v>
      </c>
      <c r="P2031" s="103" t="s">
        <v>1539</v>
      </c>
      <c r="Q2031" s="102"/>
      <c r="R2031" s="103" t="s">
        <v>1539</v>
      </c>
      <c r="S2031" s="103" t="s">
        <v>1539</v>
      </c>
      <c r="T2031" s="102" t="s">
        <v>1539</v>
      </c>
      <c r="U2031" s="103" t="s">
        <v>1539</v>
      </c>
      <c r="V2031" s="103" t="s">
        <v>1539</v>
      </c>
    </row>
    <row r="2032" spans="1:22" x14ac:dyDescent="0.25">
      <c r="A2032" s="104" t="s">
        <v>233</v>
      </c>
      <c r="B2032" s="20" t="str">
        <f>VLOOKUP(A2032,'Planning Periods'!$E$2:$N$540,10,FALSE)</f>
        <v>06/30/2014 - 06/30/2019</v>
      </c>
      <c r="C2032" s="103">
        <v>2015</v>
      </c>
      <c r="D2032" s="103" t="str">
        <f t="shared" si="30"/>
        <v>Shasta County - Unincorporated 2015</v>
      </c>
      <c r="E2032" s="103" t="s">
        <v>1539</v>
      </c>
      <c r="F2032" s="101" t="s">
        <v>1539</v>
      </c>
      <c r="G2032" s="103" t="s">
        <v>1539</v>
      </c>
      <c r="H2032" s="103" t="s">
        <v>1539</v>
      </c>
      <c r="I2032" s="102"/>
      <c r="J2032" s="103" t="s">
        <v>1539</v>
      </c>
      <c r="K2032" s="101" t="s">
        <v>1539</v>
      </c>
      <c r="L2032" s="103" t="s">
        <v>1539</v>
      </c>
      <c r="M2032" s="103" t="s">
        <v>1539</v>
      </c>
      <c r="N2032" s="102"/>
      <c r="O2032" s="103" t="s">
        <v>1539</v>
      </c>
      <c r="P2032" s="103" t="s">
        <v>1539</v>
      </c>
      <c r="Q2032" s="102"/>
      <c r="R2032" s="103" t="s">
        <v>1539</v>
      </c>
      <c r="S2032" s="103" t="s">
        <v>1539</v>
      </c>
      <c r="T2032" s="102" t="s">
        <v>1539</v>
      </c>
      <c r="U2032" s="103" t="s">
        <v>1539</v>
      </c>
      <c r="V2032" s="103" t="s">
        <v>1539</v>
      </c>
    </row>
    <row r="2033" spans="1:22" x14ac:dyDescent="0.25">
      <c r="A2033" s="104" t="s">
        <v>233</v>
      </c>
      <c r="B2033" s="20" t="str">
        <f>VLOOKUP(A2033,'Planning Periods'!$E$2:$N$540,10,FALSE)</f>
        <v>06/30/2014 - 06/30/2019</v>
      </c>
      <c r="C2033" s="103">
        <v>2016</v>
      </c>
      <c r="D2033" s="103" t="str">
        <f t="shared" si="30"/>
        <v>Shasta County - Unincorporated 2016</v>
      </c>
      <c r="E2033" s="103" t="s">
        <v>1539</v>
      </c>
      <c r="F2033" s="101" t="s">
        <v>1539</v>
      </c>
      <c r="G2033" s="103" t="s">
        <v>1539</v>
      </c>
      <c r="H2033" s="103" t="s">
        <v>1539</v>
      </c>
      <c r="I2033" s="102"/>
      <c r="J2033" s="103" t="s">
        <v>1539</v>
      </c>
      <c r="K2033" s="101" t="s">
        <v>1539</v>
      </c>
      <c r="L2033" s="103" t="s">
        <v>1539</v>
      </c>
      <c r="M2033" s="103" t="s">
        <v>1539</v>
      </c>
      <c r="N2033" s="102"/>
      <c r="O2033" s="103" t="s">
        <v>1539</v>
      </c>
      <c r="P2033" s="103" t="s">
        <v>1539</v>
      </c>
      <c r="Q2033" s="102"/>
      <c r="R2033" s="103" t="s">
        <v>1539</v>
      </c>
      <c r="S2033" s="103" t="s">
        <v>1539</v>
      </c>
      <c r="T2033" s="102" t="s">
        <v>1539</v>
      </c>
      <c r="U2033" s="103" t="s">
        <v>1539</v>
      </c>
      <c r="V2033" s="103" t="s">
        <v>1539</v>
      </c>
    </row>
    <row r="2034" spans="1:22" x14ac:dyDescent="0.25">
      <c r="A2034" s="104" t="s">
        <v>233</v>
      </c>
      <c r="B2034" s="20" t="str">
        <f>VLOOKUP(A2034,'Planning Periods'!$E$2:$N$540,10,FALSE)</f>
        <v>06/30/2014 - 06/30/2019</v>
      </c>
      <c r="C2034" s="103">
        <v>2017</v>
      </c>
      <c r="D2034" s="103" t="str">
        <f t="shared" si="30"/>
        <v>Shasta County - Unincorporated 2017</v>
      </c>
      <c r="E2034" s="103">
        <v>189</v>
      </c>
      <c r="F2034" s="101">
        <v>4</v>
      </c>
      <c r="G2034" s="103">
        <v>0</v>
      </c>
      <c r="H2034" s="103">
        <v>4</v>
      </c>
      <c r="I2034" s="102"/>
      <c r="J2034" s="103">
        <v>117</v>
      </c>
      <c r="K2034" s="101">
        <v>9</v>
      </c>
      <c r="L2034" s="103">
        <v>0</v>
      </c>
      <c r="M2034" s="103">
        <v>9</v>
      </c>
      <c r="N2034" s="102"/>
      <c r="O2034" s="103">
        <v>128</v>
      </c>
      <c r="P2034" s="103">
        <v>132</v>
      </c>
      <c r="Q2034" s="102"/>
      <c r="R2034" s="103">
        <v>321</v>
      </c>
      <c r="S2034" s="103">
        <v>1</v>
      </c>
      <c r="T2034" s="102">
        <v>9</v>
      </c>
      <c r="U2034" s="103">
        <v>755</v>
      </c>
      <c r="V2034" s="103">
        <v>146</v>
      </c>
    </row>
    <row r="2035" spans="1:22" x14ac:dyDescent="0.25">
      <c r="A2035" s="104" t="s">
        <v>822</v>
      </c>
      <c r="B2035" s="20" t="str">
        <f>VLOOKUP(A2035,'Planning Periods'!$E$2:$N$540,10,FALSE)</f>
        <v>06/30/2014 - 06/30/2019</v>
      </c>
      <c r="C2035" s="103">
        <v>2014</v>
      </c>
      <c r="D2035" s="103" t="str">
        <f t="shared" si="30"/>
        <v>Shasta Lake 2014</v>
      </c>
      <c r="E2035" s="103" t="s">
        <v>1539</v>
      </c>
      <c r="F2035" s="101" t="s">
        <v>1539</v>
      </c>
      <c r="G2035" s="103" t="s">
        <v>1539</v>
      </c>
      <c r="H2035" s="103" t="s">
        <v>1539</v>
      </c>
      <c r="I2035" s="102"/>
      <c r="J2035" s="103" t="s">
        <v>1539</v>
      </c>
      <c r="K2035" s="101" t="s">
        <v>1539</v>
      </c>
      <c r="L2035" s="103" t="s">
        <v>1539</v>
      </c>
      <c r="M2035" s="103" t="s">
        <v>1539</v>
      </c>
      <c r="N2035" s="102"/>
      <c r="O2035" s="103" t="s">
        <v>1539</v>
      </c>
      <c r="P2035" s="103" t="s">
        <v>1539</v>
      </c>
      <c r="Q2035" s="102"/>
      <c r="R2035" s="103" t="s">
        <v>1539</v>
      </c>
      <c r="S2035" s="103" t="s">
        <v>1539</v>
      </c>
      <c r="T2035" s="102" t="s">
        <v>1539</v>
      </c>
      <c r="U2035" s="103" t="s">
        <v>1539</v>
      </c>
      <c r="V2035" s="103" t="s">
        <v>1539</v>
      </c>
    </row>
    <row r="2036" spans="1:22" x14ac:dyDescent="0.25">
      <c r="A2036" s="104" t="s">
        <v>822</v>
      </c>
      <c r="B2036" s="20" t="str">
        <f>VLOOKUP(A2036,'Planning Periods'!$E$2:$N$540,10,FALSE)</f>
        <v>06/30/2014 - 06/30/2019</v>
      </c>
      <c r="C2036" s="103">
        <v>2015</v>
      </c>
      <c r="D2036" s="103" t="str">
        <f t="shared" si="30"/>
        <v>Shasta Lake 2015</v>
      </c>
      <c r="E2036" s="103">
        <v>32</v>
      </c>
      <c r="F2036" s="101">
        <v>7</v>
      </c>
      <c r="G2036" s="103">
        <v>7</v>
      </c>
      <c r="H2036" s="103">
        <v>0</v>
      </c>
      <c r="I2036" s="102"/>
      <c r="J2036" s="103">
        <v>21</v>
      </c>
      <c r="K2036" s="101">
        <v>13</v>
      </c>
      <c r="L2036" s="103">
        <v>13</v>
      </c>
      <c r="M2036" s="103">
        <v>0</v>
      </c>
      <c r="N2036" s="102"/>
      <c r="O2036" s="103">
        <v>23</v>
      </c>
      <c r="P2036" s="103">
        <v>0</v>
      </c>
      <c r="Q2036" s="102"/>
      <c r="R2036" s="103">
        <v>58</v>
      </c>
      <c r="S2036" s="103">
        <v>0</v>
      </c>
      <c r="T2036" s="102">
        <v>0</v>
      </c>
      <c r="U2036" s="103">
        <v>134</v>
      </c>
      <c r="V2036" s="103">
        <v>20</v>
      </c>
    </row>
    <row r="2037" spans="1:22" x14ac:dyDescent="0.25">
      <c r="A2037" s="104" t="s">
        <v>822</v>
      </c>
      <c r="B2037" s="20" t="str">
        <f>VLOOKUP(A2037,'Planning Periods'!$E$2:$N$540,10,FALSE)</f>
        <v>06/30/2014 - 06/30/2019</v>
      </c>
      <c r="C2037" s="103">
        <v>2016</v>
      </c>
      <c r="D2037" s="103" t="str">
        <f t="shared" si="30"/>
        <v>Shasta Lake 2016</v>
      </c>
      <c r="E2037" s="103">
        <v>32</v>
      </c>
      <c r="F2037" s="101">
        <v>2</v>
      </c>
      <c r="G2037" s="103">
        <v>2</v>
      </c>
      <c r="H2037" s="103">
        <v>0</v>
      </c>
      <c r="I2037" s="102"/>
      <c r="J2037" s="103">
        <v>21</v>
      </c>
      <c r="K2037" s="101">
        <v>0</v>
      </c>
      <c r="L2037" s="103">
        <v>0</v>
      </c>
      <c r="M2037" s="103">
        <v>0</v>
      </c>
      <c r="N2037" s="102"/>
      <c r="O2037" s="103">
        <v>23</v>
      </c>
      <c r="P2037" s="103">
        <v>8</v>
      </c>
      <c r="Q2037" s="102"/>
      <c r="R2037" s="103">
        <v>58</v>
      </c>
      <c r="S2037" s="103">
        <v>0</v>
      </c>
      <c r="T2037" s="102">
        <v>0</v>
      </c>
      <c r="U2037" s="103">
        <v>134</v>
      </c>
      <c r="V2037" s="103">
        <v>10</v>
      </c>
    </row>
    <row r="2038" spans="1:22" x14ac:dyDescent="0.25">
      <c r="A2038" s="104" t="s">
        <v>822</v>
      </c>
      <c r="B2038" s="20" t="str">
        <f>VLOOKUP(A2038,'Planning Periods'!$E$2:$N$540,10,FALSE)</f>
        <v>06/30/2014 - 06/30/2019</v>
      </c>
      <c r="C2038" s="103">
        <v>2017</v>
      </c>
      <c r="D2038" s="103" t="str">
        <f t="shared" si="30"/>
        <v>Shasta Lake 2017</v>
      </c>
      <c r="E2038" s="103">
        <v>32</v>
      </c>
      <c r="F2038" s="101">
        <v>0</v>
      </c>
      <c r="G2038" s="103">
        <v>0</v>
      </c>
      <c r="H2038" s="103">
        <v>0</v>
      </c>
      <c r="I2038" s="102"/>
      <c r="J2038" s="103">
        <v>21</v>
      </c>
      <c r="K2038" s="101">
        <v>4</v>
      </c>
      <c r="L2038" s="103">
        <v>1</v>
      </c>
      <c r="M2038" s="103">
        <v>3</v>
      </c>
      <c r="N2038" s="102"/>
      <c r="O2038" s="103">
        <v>23</v>
      </c>
      <c r="P2038" s="103">
        <v>29</v>
      </c>
      <c r="Q2038" s="102"/>
      <c r="R2038" s="103">
        <v>58</v>
      </c>
      <c r="S2038" s="103">
        <v>2</v>
      </c>
      <c r="T2038" s="102">
        <v>3</v>
      </c>
      <c r="U2038" s="103">
        <v>134</v>
      </c>
      <c r="V2038" s="103">
        <v>35</v>
      </c>
    </row>
    <row r="2039" spans="1:22" x14ac:dyDescent="0.25">
      <c r="A2039" t="s">
        <v>228</v>
      </c>
      <c r="B2039" s="20" t="str">
        <f>VLOOKUP(A2039,'Planning Periods'!$E$2:$N$540,10,FALSE)</f>
        <v>06/30/2014 - 06/30/2019</v>
      </c>
      <c r="C2039" s="103">
        <v>2014</v>
      </c>
      <c r="D2039" s="103" t="str">
        <f t="shared" si="30"/>
        <v>Sierra County - Unincorporated 2014</v>
      </c>
      <c r="E2039" s="101" t="s">
        <v>1539</v>
      </c>
      <c r="F2039" s="101" t="s">
        <v>1539</v>
      </c>
      <c r="G2039" s="101" t="s">
        <v>1539</v>
      </c>
      <c r="H2039" s="101" t="s">
        <v>1539</v>
      </c>
      <c r="I2039" s="101">
        <v>0</v>
      </c>
      <c r="J2039" s="101" t="s">
        <v>1539</v>
      </c>
      <c r="K2039" s="101" t="s">
        <v>1539</v>
      </c>
      <c r="L2039" s="101" t="s">
        <v>1539</v>
      </c>
      <c r="M2039" s="101" t="s">
        <v>1539</v>
      </c>
      <c r="N2039" s="101">
        <v>0</v>
      </c>
      <c r="O2039" s="101" t="s">
        <v>1539</v>
      </c>
      <c r="P2039" s="101" t="s">
        <v>1539</v>
      </c>
      <c r="Q2039" s="101"/>
      <c r="R2039" s="101" t="s">
        <v>1539</v>
      </c>
      <c r="S2039" s="101" t="s">
        <v>1539</v>
      </c>
      <c r="T2039" s="101" t="s">
        <v>1539</v>
      </c>
      <c r="U2039" s="101" t="s">
        <v>1539</v>
      </c>
      <c r="V2039" s="101" t="s">
        <v>1539</v>
      </c>
    </row>
    <row r="2040" spans="1:22" x14ac:dyDescent="0.25">
      <c r="A2040" t="s">
        <v>228</v>
      </c>
      <c r="B2040" s="20" t="str">
        <f>VLOOKUP(A2040,'Planning Periods'!$E$2:$N$540,10,FALSE)</f>
        <v>06/30/2014 - 06/30/2019</v>
      </c>
      <c r="C2040" s="103">
        <v>2015</v>
      </c>
      <c r="D2040" s="103" t="str">
        <f t="shared" si="30"/>
        <v>Sierra County - Unincorporated 2015</v>
      </c>
      <c r="E2040" t="s">
        <v>1539</v>
      </c>
      <c r="F2040" t="s">
        <v>1539</v>
      </c>
      <c r="G2040" t="s">
        <v>1539</v>
      </c>
      <c r="H2040" t="s">
        <v>1539</v>
      </c>
      <c r="J2040" t="s">
        <v>1539</v>
      </c>
      <c r="K2040" t="s">
        <v>1539</v>
      </c>
      <c r="L2040" t="s">
        <v>1539</v>
      </c>
      <c r="M2040" t="s">
        <v>1539</v>
      </c>
      <c r="O2040" t="s">
        <v>1539</v>
      </c>
      <c r="P2040" t="s">
        <v>1539</v>
      </c>
      <c r="R2040" t="s">
        <v>1539</v>
      </c>
      <c r="S2040" t="s">
        <v>1539</v>
      </c>
      <c r="T2040" t="s">
        <v>1539</v>
      </c>
      <c r="U2040" t="s">
        <v>1539</v>
      </c>
      <c r="V2040" t="s">
        <v>1539</v>
      </c>
    </row>
    <row r="2041" spans="1:22" x14ac:dyDescent="0.25">
      <c r="A2041" t="s">
        <v>228</v>
      </c>
      <c r="B2041" s="20" t="str">
        <f>VLOOKUP(A2041,'Planning Periods'!$E$2:$N$540,10,FALSE)</f>
        <v>06/30/2014 - 06/30/2019</v>
      </c>
      <c r="C2041" s="103">
        <v>2016</v>
      </c>
      <c r="D2041" s="103" t="str">
        <f t="shared" si="30"/>
        <v>Sierra County - Unincorporated 2016</v>
      </c>
      <c r="E2041" t="s">
        <v>1539</v>
      </c>
      <c r="F2041" t="s">
        <v>1539</v>
      </c>
      <c r="G2041" t="s">
        <v>1539</v>
      </c>
      <c r="H2041" t="s">
        <v>1539</v>
      </c>
      <c r="J2041" t="s">
        <v>1539</v>
      </c>
      <c r="K2041" t="s">
        <v>1539</v>
      </c>
      <c r="L2041" t="s">
        <v>1539</v>
      </c>
      <c r="M2041" t="s">
        <v>1539</v>
      </c>
      <c r="O2041" t="s">
        <v>1539</v>
      </c>
      <c r="P2041" t="s">
        <v>1539</v>
      </c>
      <c r="R2041" t="s">
        <v>1539</v>
      </c>
      <c r="S2041" t="s">
        <v>1539</v>
      </c>
      <c r="T2041" t="s">
        <v>1539</v>
      </c>
      <c r="U2041" t="s">
        <v>1539</v>
      </c>
      <c r="V2041" t="s">
        <v>1539</v>
      </c>
    </row>
    <row r="2042" spans="1:22" x14ac:dyDescent="0.25">
      <c r="A2042" t="s">
        <v>228</v>
      </c>
      <c r="B2042" s="20" t="str">
        <f>VLOOKUP(A2042,'Planning Periods'!$E$2:$N$540,10,FALSE)</f>
        <v>06/30/2014 - 06/30/2019</v>
      </c>
      <c r="C2042" s="103">
        <v>2017</v>
      </c>
      <c r="D2042" s="103" t="str">
        <f t="shared" si="30"/>
        <v>Sierra County - Unincorporated 2017</v>
      </c>
      <c r="E2042" t="s">
        <v>1539</v>
      </c>
      <c r="F2042" t="s">
        <v>1539</v>
      </c>
      <c r="G2042" t="s">
        <v>1539</v>
      </c>
      <c r="H2042" t="s">
        <v>1539</v>
      </c>
      <c r="J2042" t="s">
        <v>1539</v>
      </c>
      <c r="K2042" t="s">
        <v>1539</v>
      </c>
      <c r="L2042" t="s">
        <v>1539</v>
      </c>
      <c r="M2042" t="s">
        <v>1539</v>
      </c>
      <c r="O2042" t="s">
        <v>1539</v>
      </c>
      <c r="P2042" t="s">
        <v>1539</v>
      </c>
      <c r="R2042" t="s">
        <v>1539</v>
      </c>
      <c r="S2042" t="s">
        <v>1539</v>
      </c>
      <c r="T2042" t="s">
        <v>1539</v>
      </c>
      <c r="U2042" t="s">
        <v>1539</v>
      </c>
      <c r="V2042" t="s">
        <v>1539</v>
      </c>
    </row>
    <row r="2043" spans="1:22" x14ac:dyDescent="0.25">
      <c r="A2043" s="104" t="s">
        <v>1055</v>
      </c>
      <c r="B2043" s="20"/>
      <c r="C2043" s="103">
        <v>2013</v>
      </c>
      <c r="D2043" s="103" t="str">
        <f t="shared" si="30"/>
        <v>Sierra Madre 2013</v>
      </c>
      <c r="E2043" t="s">
        <v>1539</v>
      </c>
      <c r="F2043" t="s">
        <v>1539</v>
      </c>
      <c r="G2043" t="s">
        <v>1539</v>
      </c>
      <c r="H2043" t="s">
        <v>1539</v>
      </c>
      <c r="J2043" t="s">
        <v>1539</v>
      </c>
      <c r="K2043" t="s">
        <v>1539</v>
      </c>
      <c r="L2043" t="s">
        <v>1539</v>
      </c>
      <c r="M2043" t="s">
        <v>1539</v>
      </c>
      <c r="O2043" t="s">
        <v>1539</v>
      </c>
      <c r="P2043" t="s">
        <v>1539</v>
      </c>
      <c r="R2043" t="s">
        <v>1539</v>
      </c>
      <c r="S2043" t="s">
        <v>1539</v>
      </c>
      <c r="T2043" t="s">
        <v>1539</v>
      </c>
      <c r="U2043" t="s">
        <v>1539</v>
      </c>
      <c r="V2043" t="s">
        <v>1539</v>
      </c>
    </row>
    <row r="2044" spans="1:22" x14ac:dyDescent="0.25">
      <c r="A2044" s="104" t="s">
        <v>1055</v>
      </c>
      <c r="B2044" s="20" t="str">
        <f>VLOOKUP(A2044,'Planning Periods'!$E$2:$N$540,10,FALSE)</f>
        <v>10/15/2013 - 10/15/2021</v>
      </c>
      <c r="C2044" s="103">
        <v>2014</v>
      </c>
      <c r="D2044" s="103" t="str">
        <f t="shared" si="30"/>
        <v>Sierra Madre 2014</v>
      </c>
      <c r="E2044" s="103">
        <v>14</v>
      </c>
      <c r="F2044" s="101">
        <v>2</v>
      </c>
      <c r="G2044" s="103">
        <v>0</v>
      </c>
      <c r="H2044" s="103">
        <v>2</v>
      </c>
      <c r="I2044" s="102"/>
      <c r="J2044" s="103">
        <v>9</v>
      </c>
      <c r="K2044" s="101">
        <v>5</v>
      </c>
      <c r="L2044" s="103">
        <v>0</v>
      </c>
      <c r="M2044" s="103">
        <v>5</v>
      </c>
      <c r="N2044" s="102"/>
      <c r="O2044" s="103">
        <v>9</v>
      </c>
      <c r="P2044" s="103">
        <v>0</v>
      </c>
      <c r="Q2044" s="102"/>
      <c r="R2044" s="103">
        <v>23</v>
      </c>
      <c r="S2044" s="103">
        <v>5</v>
      </c>
      <c r="T2044" s="102">
        <v>5</v>
      </c>
      <c r="U2044" s="103">
        <v>55</v>
      </c>
      <c r="V2044" s="103">
        <v>12</v>
      </c>
    </row>
    <row r="2045" spans="1:22" x14ac:dyDescent="0.25">
      <c r="A2045" s="104" t="s">
        <v>1055</v>
      </c>
      <c r="B2045" s="20" t="str">
        <f>VLOOKUP(A2045,'Planning Periods'!$E$2:$N$540,10,FALSE)</f>
        <v>10/15/2013 - 10/15/2021</v>
      </c>
      <c r="C2045" s="103">
        <v>2015</v>
      </c>
      <c r="D2045" s="103" t="str">
        <f t="shared" si="30"/>
        <v>Sierra Madre 2015</v>
      </c>
      <c r="E2045" s="103">
        <v>14</v>
      </c>
      <c r="F2045" s="101">
        <v>0</v>
      </c>
      <c r="G2045" s="103">
        <v>0</v>
      </c>
      <c r="H2045" s="103">
        <v>0</v>
      </c>
      <c r="I2045" s="102"/>
      <c r="J2045" s="103">
        <v>9</v>
      </c>
      <c r="K2045" s="101">
        <v>0</v>
      </c>
      <c r="L2045" s="103">
        <v>0</v>
      </c>
      <c r="M2045" s="103">
        <v>0</v>
      </c>
      <c r="N2045" s="102"/>
      <c r="O2045" s="103">
        <v>9</v>
      </c>
      <c r="P2045" s="103">
        <v>0</v>
      </c>
      <c r="Q2045" s="102"/>
      <c r="R2045" s="103">
        <v>23</v>
      </c>
      <c r="S2045" s="103">
        <v>77</v>
      </c>
      <c r="T2045" s="102">
        <v>0</v>
      </c>
      <c r="U2045" s="103">
        <v>55</v>
      </c>
      <c r="V2045" s="103">
        <v>77</v>
      </c>
    </row>
    <row r="2046" spans="1:22" x14ac:dyDescent="0.25">
      <c r="A2046" s="104" t="s">
        <v>1055</v>
      </c>
      <c r="B2046" s="20" t="str">
        <f>VLOOKUP(A2046,'Planning Periods'!$E$2:$N$540,10,FALSE)</f>
        <v>10/15/2013 - 10/15/2021</v>
      </c>
      <c r="C2046" s="103">
        <v>2016</v>
      </c>
      <c r="D2046" s="103" t="str">
        <f t="shared" si="30"/>
        <v>Sierra Madre 2016</v>
      </c>
      <c r="E2046" s="103">
        <v>14</v>
      </c>
      <c r="F2046" s="101">
        <v>0</v>
      </c>
      <c r="G2046" s="103">
        <v>0</v>
      </c>
      <c r="H2046" s="103">
        <v>0</v>
      </c>
      <c r="I2046" s="102"/>
      <c r="J2046" s="103">
        <v>9</v>
      </c>
      <c r="K2046" s="101">
        <v>1</v>
      </c>
      <c r="L2046" s="103">
        <v>0</v>
      </c>
      <c r="M2046" s="103">
        <v>1</v>
      </c>
      <c r="N2046" s="102"/>
      <c r="O2046" s="103">
        <v>9</v>
      </c>
      <c r="P2046" s="103">
        <v>0</v>
      </c>
      <c r="Q2046" s="102"/>
      <c r="R2046" s="103">
        <v>23</v>
      </c>
      <c r="S2046" s="103">
        <v>0</v>
      </c>
      <c r="T2046" s="102">
        <v>1</v>
      </c>
      <c r="U2046" s="103">
        <v>55</v>
      </c>
      <c r="V2046" s="103">
        <v>1</v>
      </c>
    </row>
    <row r="2047" spans="1:22" x14ac:dyDescent="0.25">
      <c r="A2047" s="104" t="s">
        <v>1055</v>
      </c>
      <c r="B2047" s="20" t="str">
        <f>VLOOKUP(A2047,'Planning Periods'!$E$2:$N$540,10,FALSE)</f>
        <v>10/15/2013 - 10/15/2021</v>
      </c>
      <c r="C2047" s="103">
        <v>2017</v>
      </c>
      <c r="D2047" s="103" t="str">
        <f t="shared" si="30"/>
        <v>Sierra Madre 2017</v>
      </c>
      <c r="E2047" s="103">
        <v>14</v>
      </c>
      <c r="F2047" s="101">
        <v>0</v>
      </c>
      <c r="G2047" s="103">
        <v>0</v>
      </c>
      <c r="H2047" s="103">
        <v>0</v>
      </c>
      <c r="I2047" s="102"/>
      <c r="J2047" s="103">
        <v>9</v>
      </c>
      <c r="K2047" s="101">
        <v>1</v>
      </c>
      <c r="L2047" s="103">
        <v>0</v>
      </c>
      <c r="M2047" s="103">
        <v>1</v>
      </c>
      <c r="N2047" s="102"/>
      <c r="O2047" s="103">
        <v>9</v>
      </c>
      <c r="P2047" s="103">
        <v>3</v>
      </c>
      <c r="Q2047" s="102"/>
      <c r="R2047" s="103">
        <v>23</v>
      </c>
      <c r="S2047" s="103">
        <v>0</v>
      </c>
      <c r="T2047" s="102">
        <v>1</v>
      </c>
      <c r="U2047" s="103">
        <v>55</v>
      </c>
      <c r="V2047" s="103">
        <v>4</v>
      </c>
    </row>
    <row r="2048" spans="1:22" x14ac:dyDescent="0.25">
      <c r="A2048" s="104" t="s">
        <v>1054</v>
      </c>
      <c r="B2048" s="20"/>
      <c r="C2048" s="103">
        <v>2013</v>
      </c>
      <c r="D2048" s="103" t="str">
        <f t="shared" si="30"/>
        <v>Signal Hill 2013</v>
      </c>
      <c r="E2048" s="103" t="s">
        <v>1539</v>
      </c>
      <c r="F2048" s="101" t="s">
        <v>1539</v>
      </c>
      <c r="G2048" s="103" t="s">
        <v>1539</v>
      </c>
      <c r="H2048" s="103" t="s">
        <v>1539</v>
      </c>
      <c r="I2048" s="102"/>
      <c r="J2048" s="103" t="s">
        <v>1539</v>
      </c>
      <c r="K2048" s="101" t="s">
        <v>1539</v>
      </c>
      <c r="L2048" s="103" t="s">
        <v>1539</v>
      </c>
      <c r="M2048" s="103" t="s">
        <v>1539</v>
      </c>
      <c r="N2048" s="102"/>
      <c r="O2048" s="103" t="s">
        <v>1539</v>
      </c>
      <c r="P2048" s="103" t="s">
        <v>1539</v>
      </c>
      <c r="Q2048" s="102"/>
      <c r="R2048" s="103" t="s">
        <v>1539</v>
      </c>
      <c r="S2048" s="103" t="s">
        <v>1539</v>
      </c>
      <c r="T2048" s="102" t="s">
        <v>1539</v>
      </c>
      <c r="U2048" s="103" t="s">
        <v>1539</v>
      </c>
      <c r="V2048" s="103" t="s">
        <v>1539</v>
      </c>
    </row>
    <row r="2049" spans="1:22" x14ac:dyDescent="0.25">
      <c r="A2049" s="104" t="s">
        <v>1054</v>
      </c>
      <c r="B2049" s="20" t="str">
        <f>VLOOKUP(A2049,'Planning Periods'!$E$2:$N$540,10,FALSE)</f>
        <v>10/15/2013 - 10/15/2021</v>
      </c>
      <c r="C2049" s="103">
        <v>2014</v>
      </c>
      <c r="D2049" s="103" t="str">
        <f t="shared" si="30"/>
        <v>Signal Hill 2014</v>
      </c>
      <c r="E2049" s="103">
        <v>44</v>
      </c>
      <c r="F2049" s="101">
        <v>0</v>
      </c>
      <c r="G2049" s="103">
        <v>0</v>
      </c>
      <c r="H2049" s="103">
        <v>0</v>
      </c>
      <c r="I2049" s="102"/>
      <c r="J2049" s="103">
        <v>27</v>
      </c>
      <c r="K2049" s="101">
        <v>0</v>
      </c>
      <c r="L2049" s="103">
        <v>0</v>
      </c>
      <c r="M2049" s="103">
        <v>0</v>
      </c>
      <c r="N2049" s="102"/>
      <c r="O2049" s="103">
        <v>28</v>
      </c>
      <c r="P2049" s="103">
        <v>17</v>
      </c>
      <c r="Q2049" s="102"/>
      <c r="R2049" s="103">
        <v>70</v>
      </c>
      <c r="S2049" s="103">
        <v>1</v>
      </c>
      <c r="T2049" s="102">
        <v>0</v>
      </c>
      <c r="U2049" s="103">
        <v>169</v>
      </c>
      <c r="V2049" s="103">
        <v>18</v>
      </c>
    </row>
    <row r="2050" spans="1:22" x14ac:dyDescent="0.25">
      <c r="A2050" s="104" t="s">
        <v>1054</v>
      </c>
      <c r="B2050" s="20" t="str">
        <f>VLOOKUP(A2050,'Planning Periods'!$E$2:$N$540,10,FALSE)</f>
        <v>10/15/2013 - 10/15/2021</v>
      </c>
      <c r="C2050" s="103">
        <v>2015</v>
      </c>
      <c r="D2050" s="103" t="str">
        <f t="shared" si="30"/>
        <v>Signal Hill 2015</v>
      </c>
      <c r="E2050" s="103">
        <v>44</v>
      </c>
      <c r="F2050" s="101">
        <v>44</v>
      </c>
      <c r="G2050" s="103">
        <v>44</v>
      </c>
      <c r="H2050" s="103">
        <v>0</v>
      </c>
      <c r="I2050" s="102"/>
      <c r="J2050" s="103">
        <v>27</v>
      </c>
      <c r="K2050" s="101">
        <v>27</v>
      </c>
      <c r="L2050" s="103">
        <v>27</v>
      </c>
      <c r="M2050" s="103">
        <v>0</v>
      </c>
      <c r="N2050" s="102"/>
      <c r="O2050" s="103">
        <v>28</v>
      </c>
      <c r="P2050" s="103">
        <v>2</v>
      </c>
      <c r="Q2050" s="102"/>
      <c r="R2050" s="103">
        <v>70</v>
      </c>
      <c r="S2050" s="103">
        <v>0</v>
      </c>
      <c r="T2050" s="102">
        <v>0</v>
      </c>
      <c r="U2050" s="103">
        <v>169</v>
      </c>
      <c r="V2050" s="103">
        <v>73</v>
      </c>
    </row>
    <row r="2051" spans="1:22" x14ac:dyDescent="0.25">
      <c r="A2051" s="104" t="s">
        <v>1054</v>
      </c>
      <c r="B2051" s="20" t="str">
        <f>VLOOKUP(A2051,'Planning Periods'!$E$2:$N$540,10,FALSE)</f>
        <v>10/15/2013 - 10/15/2021</v>
      </c>
      <c r="C2051" s="103">
        <v>2016</v>
      </c>
      <c r="D2051" s="103" t="str">
        <f t="shared" si="30"/>
        <v>Signal Hill 2016</v>
      </c>
      <c r="E2051" s="103">
        <v>44</v>
      </c>
      <c r="F2051" s="101">
        <v>0</v>
      </c>
      <c r="G2051" s="103">
        <v>0</v>
      </c>
      <c r="H2051" s="103">
        <v>0</v>
      </c>
      <c r="I2051" s="102"/>
      <c r="J2051" s="103">
        <v>27</v>
      </c>
      <c r="K2051" s="101">
        <v>0</v>
      </c>
      <c r="L2051" s="103">
        <v>0</v>
      </c>
      <c r="M2051" s="103">
        <v>0</v>
      </c>
      <c r="N2051" s="102"/>
      <c r="O2051" s="103">
        <v>28</v>
      </c>
      <c r="P2051" s="103">
        <v>0</v>
      </c>
      <c r="Q2051" s="102"/>
      <c r="R2051" s="103">
        <v>70</v>
      </c>
      <c r="S2051" s="103">
        <v>3</v>
      </c>
      <c r="T2051" s="102">
        <v>0</v>
      </c>
      <c r="U2051" s="103">
        <v>169</v>
      </c>
      <c r="V2051" s="103">
        <v>3</v>
      </c>
    </row>
    <row r="2052" spans="1:22" x14ac:dyDescent="0.25">
      <c r="A2052" s="104" t="s">
        <v>1054</v>
      </c>
      <c r="B2052" s="20" t="str">
        <f>VLOOKUP(A2052,'Planning Periods'!$E$2:$N$540,10,FALSE)</f>
        <v>10/15/2013 - 10/15/2021</v>
      </c>
      <c r="C2052" s="103">
        <v>2017</v>
      </c>
      <c r="D2052" s="103" t="str">
        <f t="shared" si="30"/>
        <v>Signal Hill 2017</v>
      </c>
      <c r="E2052" s="103">
        <v>44</v>
      </c>
      <c r="F2052" s="101">
        <v>0</v>
      </c>
      <c r="G2052" s="103">
        <v>0</v>
      </c>
      <c r="H2052" s="103">
        <v>0</v>
      </c>
      <c r="I2052" s="102"/>
      <c r="J2052" s="103">
        <v>27</v>
      </c>
      <c r="K2052" s="101">
        <v>0</v>
      </c>
      <c r="L2052" s="103">
        <v>0</v>
      </c>
      <c r="M2052" s="103">
        <v>0</v>
      </c>
      <c r="N2052" s="102"/>
      <c r="O2052" s="103">
        <v>28</v>
      </c>
      <c r="P2052" s="103">
        <v>0</v>
      </c>
      <c r="Q2052" s="102"/>
      <c r="R2052" s="103">
        <v>70</v>
      </c>
      <c r="S2052" s="103">
        <v>24</v>
      </c>
      <c r="T2052" s="102">
        <v>0</v>
      </c>
      <c r="U2052" s="103">
        <v>169</v>
      </c>
      <c r="V2052" s="103">
        <v>24</v>
      </c>
    </row>
    <row r="2053" spans="1:22" x14ac:dyDescent="0.25">
      <c r="A2053" s="104" t="s">
        <v>759</v>
      </c>
      <c r="B2053" s="20"/>
      <c r="C2053" s="103">
        <v>2013</v>
      </c>
      <c r="D2053" s="103" t="str">
        <f t="shared" si="30"/>
        <v>Simi Valley 2013</v>
      </c>
      <c r="E2053" s="103" t="s">
        <v>1539</v>
      </c>
      <c r="F2053" s="101" t="s">
        <v>1539</v>
      </c>
      <c r="G2053" s="103" t="s">
        <v>1539</v>
      </c>
      <c r="H2053" s="103" t="s">
        <v>1539</v>
      </c>
      <c r="I2053" s="102"/>
      <c r="J2053" s="103" t="s">
        <v>1539</v>
      </c>
      <c r="K2053" s="101" t="s">
        <v>1539</v>
      </c>
      <c r="L2053" s="103" t="s">
        <v>1539</v>
      </c>
      <c r="M2053" s="103" t="s">
        <v>1539</v>
      </c>
      <c r="N2053" s="102"/>
      <c r="O2053" s="103" t="s">
        <v>1539</v>
      </c>
      <c r="P2053" s="103" t="s">
        <v>1539</v>
      </c>
      <c r="Q2053" s="102"/>
      <c r="R2053" s="103" t="s">
        <v>1539</v>
      </c>
      <c r="S2053" s="103" t="s">
        <v>1539</v>
      </c>
      <c r="T2053" s="102" t="s">
        <v>1539</v>
      </c>
      <c r="U2053" s="103" t="s">
        <v>1539</v>
      </c>
      <c r="V2053" s="103" t="s">
        <v>1539</v>
      </c>
    </row>
    <row r="2054" spans="1:22" x14ac:dyDescent="0.25">
      <c r="A2054" s="104" t="s">
        <v>759</v>
      </c>
      <c r="B2054" s="20" t="str">
        <f>VLOOKUP(A2054,'Planning Periods'!$E$2:$N$540,10,FALSE)</f>
        <v>10/15/2013 - 10/15/2021</v>
      </c>
      <c r="C2054" s="103">
        <v>2014</v>
      </c>
      <c r="D2054" s="103" t="str">
        <f t="shared" si="30"/>
        <v>Simi Valley 2014</v>
      </c>
      <c r="E2054" s="103">
        <v>310</v>
      </c>
      <c r="F2054" s="101">
        <v>0</v>
      </c>
      <c r="G2054" s="103">
        <v>0</v>
      </c>
      <c r="H2054" s="103">
        <v>0</v>
      </c>
      <c r="I2054" s="102"/>
      <c r="J2054" s="103">
        <v>208</v>
      </c>
      <c r="K2054" s="101">
        <v>0</v>
      </c>
      <c r="L2054" s="103">
        <v>0</v>
      </c>
      <c r="M2054" s="103">
        <v>0</v>
      </c>
      <c r="N2054" s="102"/>
      <c r="O2054" s="103">
        <v>229</v>
      </c>
      <c r="P2054" s="103">
        <v>0</v>
      </c>
      <c r="Q2054" s="102"/>
      <c r="R2054" s="103">
        <v>509</v>
      </c>
      <c r="S2054" s="103">
        <v>42</v>
      </c>
      <c r="T2054" s="102">
        <v>0</v>
      </c>
      <c r="U2054" s="103">
        <v>1256</v>
      </c>
      <c r="V2054" s="103">
        <v>42</v>
      </c>
    </row>
    <row r="2055" spans="1:22" x14ac:dyDescent="0.25">
      <c r="A2055" s="104" t="s">
        <v>759</v>
      </c>
      <c r="B2055" s="20" t="str">
        <f>VLOOKUP(A2055,'Planning Periods'!$E$2:$N$540,10,FALSE)</f>
        <v>10/15/2013 - 10/15/2021</v>
      </c>
      <c r="C2055" s="103">
        <v>2015</v>
      </c>
      <c r="D2055" s="103" t="str">
        <f t="shared" si="30"/>
        <v>Simi Valley 2015</v>
      </c>
      <c r="E2055" s="103">
        <v>310</v>
      </c>
      <c r="F2055" s="101">
        <v>0</v>
      </c>
      <c r="G2055" s="103">
        <v>0</v>
      </c>
      <c r="H2055" s="103">
        <v>0</v>
      </c>
      <c r="I2055" s="102"/>
      <c r="J2055" s="103">
        <v>208</v>
      </c>
      <c r="K2055" s="101">
        <v>0</v>
      </c>
      <c r="L2055" s="103">
        <v>0</v>
      </c>
      <c r="M2055" s="103">
        <v>0</v>
      </c>
      <c r="N2055" s="102"/>
      <c r="O2055" s="103">
        <v>229</v>
      </c>
      <c r="P2055" s="103">
        <v>15</v>
      </c>
      <c r="Q2055" s="102"/>
      <c r="R2055" s="103">
        <v>509</v>
      </c>
      <c r="S2055" s="103">
        <v>11</v>
      </c>
      <c r="T2055" s="102">
        <v>0</v>
      </c>
      <c r="U2055" s="103">
        <v>1256</v>
      </c>
      <c r="V2055" s="103">
        <v>26</v>
      </c>
    </row>
    <row r="2056" spans="1:22" x14ac:dyDescent="0.25">
      <c r="A2056" s="104" t="s">
        <v>759</v>
      </c>
      <c r="B2056" s="20" t="str">
        <f>VLOOKUP(A2056,'Planning Periods'!$E$2:$N$540,10,FALSE)</f>
        <v>10/15/2013 - 10/15/2021</v>
      </c>
      <c r="C2056" s="103">
        <v>2016</v>
      </c>
      <c r="D2056" s="103" t="str">
        <f t="shared" si="30"/>
        <v>Simi Valley 2016</v>
      </c>
      <c r="E2056" s="103">
        <v>310</v>
      </c>
      <c r="F2056" s="101">
        <v>0</v>
      </c>
      <c r="G2056" s="103">
        <v>0</v>
      </c>
      <c r="H2056" s="103">
        <v>0</v>
      </c>
      <c r="I2056" s="102"/>
      <c r="J2056" s="103">
        <v>208</v>
      </c>
      <c r="K2056" s="101">
        <v>1</v>
      </c>
      <c r="L2056" s="103">
        <v>1</v>
      </c>
      <c r="M2056" s="103">
        <v>0</v>
      </c>
      <c r="N2056" s="102"/>
      <c r="O2056" s="103">
        <v>229</v>
      </c>
      <c r="P2056" s="103">
        <v>0</v>
      </c>
      <c r="Q2056" s="102"/>
      <c r="R2056" s="103">
        <v>509</v>
      </c>
      <c r="S2056" s="103">
        <v>152</v>
      </c>
      <c r="T2056" s="102">
        <v>0</v>
      </c>
      <c r="U2056" s="103">
        <v>1256</v>
      </c>
      <c r="V2056" s="103">
        <v>153</v>
      </c>
    </row>
    <row r="2057" spans="1:22" x14ac:dyDescent="0.25">
      <c r="A2057" s="104" t="s">
        <v>759</v>
      </c>
      <c r="B2057" s="20" t="str">
        <f>VLOOKUP(A2057,'Planning Periods'!$E$2:$N$540,10,FALSE)</f>
        <v>10/15/2013 - 10/15/2021</v>
      </c>
      <c r="C2057" s="103">
        <v>2017</v>
      </c>
      <c r="D2057" s="103" t="str">
        <f t="shared" si="30"/>
        <v>Simi Valley 2017</v>
      </c>
      <c r="E2057" s="103">
        <v>310</v>
      </c>
      <c r="F2057" s="101">
        <v>30</v>
      </c>
      <c r="G2057" s="103">
        <v>30</v>
      </c>
      <c r="H2057" s="103">
        <v>0</v>
      </c>
      <c r="I2057" s="102"/>
      <c r="J2057" s="103">
        <v>208</v>
      </c>
      <c r="K2057" s="101">
        <v>0</v>
      </c>
      <c r="L2057" s="103">
        <v>0</v>
      </c>
      <c r="M2057" s="103">
        <v>0</v>
      </c>
      <c r="N2057" s="102"/>
      <c r="O2057" s="103">
        <v>229</v>
      </c>
      <c r="P2057" s="103">
        <v>12</v>
      </c>
      <c r="Q2057" s="102"/>
      <c r="R2057" s="103">
        <v>509</v>
      </c>
      <c r="S2057" s="103">
        <v>59</v>
      </c>
      <c r="T2057" s="102">
        <v>0</v>
      </c>
      <c r="U2057" s="103">
        <v>1256</v>
      </c>
      <c r="V2057" s="103">
        <v>101</v>
      </c>
    </row>
    <row r="2058" spans="1:22" x14ac:dyDescent="0.25">
      <c r="A2058" t="s">
        <v>221</v>
      </c>
      <c r="B2058" s="20" t="str">
        <f>VLOOKUP(A2058,'Planning Periods'!$E$2:$N$540,10,FALSE)</f>
        <v>06/30/2014 - 06/30/2019</v>
      </c>
      <c r="C2058" s="103">
        <v>2014</v>
      </c>
      <c r="D2058" s="103" t="str">
        <f t="shared" si="30"/>
        <v>Siskiyou County - Unincorporated 2014</v>
      </c>
      <c r="E2058" s="101" t="s">
        <v>1539</v>
      </c>
      <c r="F2058" s="101" t="s">
        <v>1539</v>
      </c>
      <c r="G2058" s="101" t="s">
        <v>1539</v>
      </c>
      <c r="H2058" s="101" t="s">
        <v>1539</v>
      </c>
      <c r="I2058" s="101">
        <v>0</v>
      </c>
      <c r="J2058" s="101" t="s">
        <v>1539</v>
      </c>
      <c r="K2058" s="101" t="s">
        <v>1539</v>
      </c>
      <c r="L2058" s="101" t="s">
        <v>1539</v>
      </c>
      <c r="M2058" s="101" t="s">
        <v>1539</v>
      </c>
      <c r="N2058" s="101">
        <v>0</v>
      </c>
      <c r="O2058" s="101" t="s">
        <v>1539</v>
      </c>
      <c r="P2058" s="101" t="s">
        <v>1539</v>
      </c>
      <c r="Q2058" s="101"/>
      <c r="R2058" s="101" t="s">
        <v>1539</v>
      </c>
      <c r="S2058" s="101" t="s">
        <v>1539</v>
      </c>
      <c r="T2058" s="101" t="s">
        <v>1539</v>
      </c>
      <c r="U2058" s="101" t="s">
        <v>1539</v>
      </c>
      <c r="V2058" s="101" t="s">
        <v>1539</v>
      </c>
    </row>
    <row r="2059" spans="1:22" x14ac:dyDescent="0.25">
      <c r="A2059" t="s">
        <v>221</v>
      </c>
      <c r="B2059" s="20" t="str">
        <f>VLOOKUP(A2059,'Planning Periods'!$E$2:$N$540,10,FALSE)</f>
        <v>06/30/2014 - 06/30/2019</v>
      </c>
      <c r="C2059" s="103">
        <v>2015</v>
      </c>
      <c r="D2059" s="103" t="str">
        <f t="shared" si="30"/>
        <v>Siskiyou County - Unincorporated 2015</v>
      </c>
      <c r="E2059" t="s">
        <v>1539</v>
      </c>
      <c r="F2059" t="s">
        <v>1539</v>
      </c>
      <c r="G2059" t="s">
        <v>1539</v>
      </c>
      <c r="H2059" t="s">
        <v>1539</v>
      </c>
      <c r="J2059" t="s">
        <v>1539</v>
      </c>
      <c r="K2059" t="s">
        <v>1539</v>
      </c>
      <c r="L2059" t="s">
        <v>1539</v>
      </c>
      <c r="M2059" t="s">
        <v>1539</v>
      </c>
      <c r="O2059" t="s">
        <v>1539</v>
      </c>
      <c r="P2059" t="s">
        <v>1539</v>
      </c>
      <c r="R2059" t="s">
        <v>1539</v>
      </c>
      <c r="S2059" t="s">
        <v>1539</v>
      </c>
      <c r="T2059" t="s">
        <v>1539</v>
      </c>
      <c r="U2059" t="s">
        <v>1539</v>
      </c>
      <c r="V2059" t="s">
        <v>1539</v>
      </c>
    </row>
    <row r="2060" spans="1:22" x14ac:dyDescent="0.25">
      <c r="A2060" t="s">
        <v>221</v>
      </c>
      <c r="B2060" s="20" t="str">
        <f>VLOOKUP(A2060,'Planning Periods'!$E$2:$N$540,10,FALSE)</f>
        <v>06/30/2014 - 06/30/2019</v>
      </c>
      <c r="C2060" s="103">
        <v>2016</v>
      </c>
      <c r="D2060" s="103" t="str">
        <f t="shared" si="30"/>
        <v>Siskiyou County - Unincorporated 2016</v>
      </c>
      <c r="E2060" t="s">
        <v>1539</v>
      </c>
      <c r="F2060" t="s">
        <v>1539</v>
      </c>
      <c r="G2060" t="s">
        <v>1539</v>
      </c>
      <c r="H2060" t="s">
        <v>1539</v>
      </c>
      <c r="J2060" t="s">
        <v>1539</v>
      </c>
      <c r="K2060" t="s">
        <v>1539</v>
      </c>
      <c r="L2060" t="s">
        <v>1539</v>
      </c>
      <c r="M2060" t="s">
        <v>1539</v>
      </c>
      <c r="O2060" t="s">
        <v>1539</v>
      </c>
      <c r="P2060" t="s">
        <v>1539</v>
      </c>
      <c r="R2060" t="s">
        <v>1539</v>
      </c>
      <c r="S2060" t="s">
        <v>1539</v>
      </c>
      <c r="T2060" t="s">
        <v>1539</v>
      </c>
      <c r="U2060" t="s">
        <v>1539</v>
      </c>
      <c r="V2060" t="s">
        <v>1539</v>
      </c>
    </row>
    <row r="2061" spans="1:22" x14ac:dyDescent="0.25">
      <c r="A2061" t="s">
        <v>221</v>
      </c>
      <c r="B2061" s="20" t="str">
        <f>VLOOKUP(A2061,'Planning Periods'!$E$2:$N$540,10,FALSE)</f>
        <v>06/30/2014 - 06/30/2019</v>
      </c>
      <c r="C2061" s="103">
        <v>2017</v>
      </c>
      <c r="D2061" s="103" t="str">
        <f t="shared" si="30"/>
        <v>Siskiyou County - Unincorporated 2017</v>
      </c>
      <c r="E2061" t="s">
        <v>1539</v>
      </c>
      <c r="F2061" t="s">
        <v>1539</v>
      </c>
      <c r="G2061" t="s">
        <v>1539</v>
      </c>
      <c r="H2061" t="s">
        <v>1539</v>
      </c>
      <c r="J2061" t="s">
        <v>1539</v>
      </c>
      <c r="K2061" t="s">
        <v>1539</v>
      </c>
      <c r="L2061" t="s">
        <v>1539</v>
      </c>
      <c r="M2061" t="s">
        <v>1539</v>
      </c>
      <c r="O2061" t="s">
        <v>1539</v>
      </c>
      <c r="P2061" t="s">
        <v>1539</v>
      </c>
      <c r="R2061" t="s">
        <v>1539</v>
      </c>
      <c r="S2061" t="s">
        <v>1539</v>
      </c>
      <c r="T2061" t="s">
        <v>1539</v>
      </c>
      <c r="U2061" t="s">
        <v>1539</v>
      </c>
      <c r="V2061" t="s">
        <v>1539</v>
      </c>
    </row>
    <row r="2062" spans="1:22" x14ac:dyDescent="0.25">
      <c r="A2062" s="104" t="s">
        <v>884</v>
      </c>
      <c r="B2062" s="20" t="str">
        <f>VLOOKUP(A2062,'Planning Periods'!$E$2:$N$540,10,FALSE)</f>
        <v>04/30/2013 - 04/30/2021</v>
      </c>
      <c r="C2062" s="103">
        <v>2013</v>
      </c>
      <c r="D2062" s="103" t="str">
        <f t="shared" si="30"/>
        <v>Solana Beach 2013</v>
      </c>
      <c r="E2062" s="103">
        <v>85</v>
      </c>
      <c r="F2062" s="101">
        <v>0</v>
      </c>
      <c r="G2062" s="103">
        <v>0</v>
      </c>
      <c r="H2062" s="103">
        <v>0</v>
      </c>
      <c r="I2062" s="102"/>
      <c r="J2062" s="103">
        <v>65</v>
      </c>
      <c r="K2062" s="101">
        <v>1</v>
      </c>
      <c r="L2062" s="103">
        <v>0</v>
      </c>
      <c r="M2062" s="103">
        <v>1</v>
      </c>
      <c r="N2062" s="102"/>
      <c r="O2062" s="103">
        <v>59</v>
      </c>
      <c r="P2062" s="103">
        <v>0</v>
      </c>
      <c r="Q2062" s="102"/>
      <c r="R2062" s="103">
        <v>131</v>
      </c>
      <c r="S2062" s="103">
        <v>11</v>
      </c>
      <c r="T2062" s="102">
        <v>1</v>
      </c>
      <c r="U2062" s="103">
        <v>340</v>
      </c>
      <c r="V2062" s="103">
        <v>12</v>
      </c>
    </row>
    <row r="2063" spans="1:22" x14ac:dyDescent="0.25">
      <c r="A2063" s="104" t="s">
        <v>884</v>
      </c>
      <c r="B2063" s="20" t="str">
        <f>VLOOKUP(A2063,'Planning Periods'!$E$2:$N$540,10,FALSE)</f>
        <v>04/30/2013 - 04/30/2021</v>
      </c>
      <c r="C2063" s="103">
        <v>2014</v>
      </c>
      <c r="D2063" s="103" t="str">
        <f t="shared" si="30"/>
        <v>Solana Beach 2014</v>
      </c>
      <c r="E2063" s="103">
        <v>85</v>
      </c>
      <c r="F2063" s="101">
        <v>0</v>
      </c>
      <c r="G2063" s="103">
        <v>0</v>
      </c>
      <c r="H2063" s="103">
        <v>0</v>
      </c>
      <c r="I2063" s="102"/>
      <c r="J2063" s="103">
        <v>65</v>
      </c>
      <c r="K2063" s="101">
        <v>0</v>
      </c>
      <c r="L2063" s="103">
        <v>0</v>
      </c>
      <c r="M2063" s="103">
        <v>0</v>
      </c>
      <c r="N2063" s="102"/>
      <c r="O2063" s="103">
        <v>59</v>
      </c>
      <c r="P2063" s="103">
        <v>0</v>
      </c>
      <c r="Q2063" s="102"/>
      <c r="R2063" s="103">
        <v>131</v>
      </c>
      <c r="S2063" s="103">
        <v>5</v>
      </c>
      <c r="T2063" s="102">
        <v>0</v>
      </c>
      <c r="U2063" s="103">
        <v>340</v>
      </c>
      <c r="V2063" s="103">
        <v>5</v>
      </c>
    </row>
    <row r="2064" spans="1:22" x14ac:dyDescent="0.25">
      <c r="A2064" s="104" t="s">
        <v>884</v>
      </c>
      <c r="B2064" s="20" t="str">
        <f>VLOOKUP(A2064,'Planning Periods'!$E$2:$N$540,10,FALSE)</f>
        <v>04/30/2013 - 04/30/2021</v>
      </c>
      <c r="C2064" s="103">
        <v>2015</v>
      </c>
      <c r="D2064" s="103" t="str">
        <f t="shared" si="30"/>
        <v>Solana Beach 2015</v>
      </c>
      <c r="E2064" s="103">
        <v>85</v>
      </c>
      <c r="F2064" s="101">
        <v>0</v>
      </c>
      <c r="G2064" s="103">
        <v>0</v>
      </c>
      <c r="H2064" s="103">
        <v>0</v>
      </c>
      <c r="I2064" s="102"/>
      <c r="J2064" s="103">
        <v>65</v>
      </c>
      <c r="K2064" s="101">
        <v>1</v>
      </c>
      <c r="L2064" s="103">
        <v>1</v>
      </c>
      <c r="M2064" s="103">
        <v>0</v>
      </c>
      <c r="N2064" s="102"/>
      <c r="O2064" s="103">
        <v>59</v>
      </c>
      <c r="P2064" s="103">
        <v>0</v>
      </c>
      <c r="Q2064" s="102"/>
      <c r="R2064" s="103">
        <v>131</v>
      </c>
      <c r="S2064" s="103">
        <v>3</v>
      </c>
      <c r="T2064" s="102">
        <v>0</v>
      </c>
      <c r="U2064" s="103">
        <v>340</v>
      </c>
      <c r="V2064" s="103">
        <v>4</v>
      </c>
    </row>
    <row r="2065" spans="1:22" x14ac:dyDescent="0.25">
      <c r="A2065" s="104" t="s">
        <v>884</v>
      </c>
      <c r="B2065" s="20" t="str">
        <f>VLOOKUP(A2065,'Planning Periods'!$E$2:$N$540,10,FALSE)</f>
        <v>04/30/2013 - 04/30/2021</v>
      </c>
      <c r="C2065" s="103">
        <v>2016</v>
      </c>
      <c r="D2065" s="103" t="str">
        <f t="shared" si="30"/>
        <v>Solana Beach 2016</v>
      </c>
      <c r="E2065" s="103">
        <v>85</v>
      </c>
      <c r="F2065" s="101">
        <v>0</v>
      </c>
      <c r="G2065" s="103">
        <v>0</v>
      </c>
      <c r="H2065" s="103">
        <v>0</v>
      </c>
      <c r="I2065" s="102"/>
      <c r="J2065" s="103">
        <v>65</v>
      </c>
      <c r="K2065" s="101">
        <v>1</v>
      </c>
      <c r="L2065" s="103">
        <v>1</v>
      </c>
      <c r="M2065" s="103">
        <v>0</v>
      </c>
      <c r="N2065" s="102"/>
      <c r="O2065" s="103">
        <v>59</v>
      </c>
      <c r="P2065" s="103">
        <v>0</v>
      </c>
      <c r="Q2065" s="102"/>
      <c r="R2065" s="103">
        <v>131</v>
      </c>
      <c r="S2065" s="103">
        <v>5</v>
      </c>
      <c r="T2065" s="102">
        <v>0</v>
      </c>
      <c r="U2065" s="103">
        <v>340</v>
      </c>
      <c r="V2065" s="103">
        <v>6</v>
      </c>
    </row>
    <row r="2066" spans="1:22" x14ac:dyDescent="0.25">
      <c r="A2066" s="104" t="s">
        <v>884</v>
      </c>
      <c r="B2066" s="20" t="str">
        <f>VLOOKUP(A2066,'Planning Periods'!$E$2:$N$540,10,FALSE)</f>
        <v>04/30/2013 - 04/30/2021</v>
      </c>
      <c r="C2066" s="103">
        <v>2017</v>
      </c>
      <c r="D2066" s="103" t="str">
        <f t="shared" si="30"/>
        <v>Solana Beach 2017</v>
      </c>
      <c r="E2066" s="103">
        <v>85</v>
      </c>
      <c r="F2066" s="101">
        <v>0</v>
      </c>
      <c r="G2066" s="103">
        <v>0</v>
      </c>
      <c r="H2066" s="103">
        <v>0</v>
      </c>
      <c r="I2066" s="102"/>
      <c r="J2066" s="103">
        <v>65</v>
      </c>
      <c r="K2066" s="101">
        <v>2</v>
      </c>
      <c r="L2066" s="103">
        <v>2</v>
      </c>
      <c r="M2066" s="103">
        <v>0</v>
      </c>
      <c r="N2066" s="102"/>
      <c r="O2066" s="103">
        <v>59</v>
      </c>
      <c r="P2066" s="103">
        <v>3</v>
      </c>
      <c r="Q2066" s="102"/>
      <c r="R2066" s="103">
        <v>131</v>
      </c>
      <c r="S2066" s="103">
        <v>12</v>
      </c>
      <c r="T2066" s="102">
        <v>0</v>
      </c>
      <c r="U2066" s="103">
        <v>340</v>
      </c>
      <c r="V2066" s="103">
        <v>17</v>
      </c>
    </row>
    <row r="2067" spans="1:22" x14ac:dyDescent="0.25">
      <c r="A2067" s="104" t="s">
        <v>212</v>
      </c>
      <c r="B2067" s="20" t="str">
        <f>VLOOKUP(A2067,'Planning Periods'!$E$2:$N$540,10,FALSE)</f>
        <v>01/31/2015 - 01/31/2023</v>
      </c>
      <c r="C2067" s="103">
        <v>2014</v>
      </c>
      <c r="D2067" s="103" t="str">
        <f t="shared" si="30"/>
        <v>Solano County - Unincorporated 2014</v>
      </c>
      <c r="E2067" s="103">
        <v>26</v>
      </c>
      <c r="F2067" s="101">
        <v>1</v>
      </c>
      <c r="G2067" s="103">
        <v>1</v>
      </c>
      <c r="H2067" s="103">
        <v>0</v>
      </c>
      <c r="I2067" s="102"/>
      <c r="J2067" s="103">
        <v>15</v>
      </c>
      <c r="K2067" s="101">
        <v>13</v>
      </c>
      <c r="L2067" s="103">
        <v>13</v>
      </c>
      <c r="M2067" s="103">
        <v>0</v>
      </c>
      <c r="N2067" s="102"/>
      <c r="O2067" s="103">
        <v>19</v>
      </c>
      <c r="P2067" s="103">
        <v>2</v>
      </c>
      <c r="Q2067" s="102"/>
      <c r="R2067" s="103">
        <v>43</v>
      </c>
      <c r="S2067" s="103">
        <v>7</v>
      </c>
      <c r="T2067" s="102">
        <v>0</v>
      </c>
      <c r="U2067" s="103">
        <v>103</v>
      </c>
      <c r="V2067" s="103">
        <v>23</v>
      </c>
    </row>
    <row r="2068" spans="1:22" x14ac:dyDescent="0.25">
      <c r="A2068" s="104" t="s">
        <v>212</v>
      </c>
      <c r="B2068" s="20" t="str">
        <f>VLOOKUP(A2068,'Planning Periods'!$E$2:$N$540,10,FALSE)</f>
        <v>01/31/2015 - 01/31/2023</v>
      </c>
      <c r="C2068" s="103">
        <v>2015</v>
      </c>
      <c r="D2068" s="103" t="str">
        <f t="shared" si="30"/>
        <v>Solano County - Unincorporated 2015</v>
      </c>
      <c r="E2068" s="103">
        <v>26</v>
      </c>
      <c r="F2068" s="101">
        <v>0</v>
      </c>
      <c r="G2068" s="103">
        <v>0</v>
      </c>
      <c r="H2068" s="103">
        <v>0</v>
      </c>
      <c r="I2068" s="102"/>
      <c r="J2068" s="103">
        <v>15</v>
      </c>
      <c r="K2068" s="101">
        <v>11</v>
      </c>
      <c r="L2068" s="103">
        <v>0</v>
      </c>
      <c r="M2068" s="103">
        <v>11</v>
      </c>
      <c r="N2068" s="102"/>
      <c r="O2068" s="103">
        <v>19</v>
      </c>
      <c r="P2068" s="103">
        <v>7</v>
      </c>
      <c r="Q2068" s="102"/>
      <c r="R2068" s="103">
        <v>43</v>
      </c>
      <c r="S2068" s="103">
        <v>14</v>
      </c>
      <c r="T2068" s="102">
        <v>11</v>
      </c>
      <c r="U2068" s="103">
        <v>103</v>
      </c>
      <c r="V2068" s="103">
        <v>32</v>
      </c>
    </row>
    <row r="2069" spans="1:22" x14ac:dyDescent="0.25">
      <c r="A2069" s="104" t="s">
        <v>212</v>
      </c>
      <c r="B2069" s="20" t="str">
        <f>VLOOKUP(A2069,'Planning Periods'!$E$2:$N$540,10,FALSE)</f>
        <v>01/31/2015 - 01/31/2023</v>
      </c>
      <c r="C2069" s="103">
        <v>2016</v>
      </c>
      <c r="D2069" s="103" t="str">
        <f t="shared" si="30"/>
        <v>Solano County - Unincorporated 2016</v>
      </c>
      <c r="E2069" s="103">
        <v>26</v>
      </c>
      <c r="F2069" s="101">
        <v>3</v>
      </c>
      <c r="G2069" s="103">
        <v>0</v>
      </c>
      <c r="H2069" s="103">
        <v>3</v>
      </c>
      <c r="I2069" s="102"/>
      <c r="J2069" s="103">
        <v>15</v>
      </c>
      <c r="K2069" s="101">
        <v>8</v>
      </c>
      <c r="L2069" s="103">
        <v>0</v>
      </c>
      <c r="M2069" s="103">
        <v>8</v>
      </c>
      <c r="N2069" s="102"/>
      <c r="O2069" s="103">
        <v>19</v>
      </c>
      <c r="P2069" s="103">
        <v>5</v>
      </c>
      <c r="Q2069" s="102"/>
      <c r="R2069" s="103">
        <v>43</v>
      </c>
      <c r="S2069" s="103">
        <v>16</v>
      </c>
      <c r="T2069" s="102">
        <v>8</v>
      </c>
      <c r="U2069" s="103">
        <v>103</v>
      </c>
      <c r="V2069" s="103">
        <v>32</v>
      </c>
    </row>
    <row r="2070" spans="1:22" x14ac:dyDescent="0.25">
      <c r="A2070" s="104" t="s">
        <v>212</v>
      </c>
      <c r="B2070" s="20" t="str">
        <f>VLOOKUP(A2070,'Planning Periods'!$E$2:$N$540,10,FALSE)</f>
        <v>01/31/2015 - 01/31/2023</v>
      </c>
      <c r="C2070" s="103">
        <v>2017</v>
      </c>
      <c r="D2070" s="103" t="str">
        <f t="shared" si="30"/>
        <v>Solano County - Unincorporated 2017</v>
      </c>
      <c r="E2070" s="103">
        <v>26</v>
      </c>
      <c r="F2070" s="101">
        <v>0</v>
      </c>
      <c r="G2070" s="103">
        <v>0</v>
      </c>
      <c r="H2070" s="103">
        <v>0</v>
      </c>
      <c r="I2070" s="102"/>
      <c r="J2070" s="103">
        <v>15</v>
      </c>
      <c r="K2070" s="101">
        <v>6</v>
      </c>
      <c r="L2070" s="103">
        <v>0</v>
      </c>
      <c r="M2070" s="103">
        <v>6</v>
      </c>
      <c r="N2070" s="102"/>
      <c r="O2070" s="103">
        <v>19</v>
      </c>
      <c r="P2070" s="103">
        <v>5</v>
      </c>
      <c r="Q2070" s="102"/>
      <c r="R2070" s="103">
        <v>43</v>
      </c>
      <c r="S2070" s="103">
        <v>9</v>
      </c>
      <c r="T2070" s="102">
        <v>6</v>
      </c>
      <c r="U2070" s="103">
        <v>103</v>
      </c>
      <c r="V2070" s="103">
        <v>20</v>
      </c>
    </row>
    <row r="2071" spans="1:22" x14ac:dyDescent="0.25">
      <c r="A2071" t="s">
        <v>1007</v>
      </c>
      <c r="B2071" s="20" t="str">
        <f>VLOOKUP(A2071,'Planning Periods'!$E$2:$N$540,10,FALSE)</f>
        <v>12/31/2015 - 12/31/2023</v>
      </c>
      <c r="C2071" s="103">
        <v>2014</v>
      </c>
      <c r="D2071" s="103" t="str">
        <f t="shared" si="30"/>
        <v>Soledad 2014</v>
      </c>
      <c r="E2071" s="101" t="s">
        <v>1539</v>
      </c>
      <c r="F2071" s="101" t="s">
        <v>1539</v>
      </c>
      <c r="G2071" s="101" t="s">
        <v>1539</v>
      </c>
      <c r="H2071" s="101" t="s">
        <v>1539</v>
      </c>
      <c r="I2071" s="101">
        <v>0</v>
      </c>
      <c r="J2071" s="101" t="s">
        <v>1539</v>
      </c>
      <c r="K2071" s="101" t="s">
        <v>1539</v>
      </c>
      <c r="L2071" s="101" t="s">
        <v>1539</v>
      </c>
      <c r="M2071" s="101" t="s">
        <v>1539</v>
      </c>
      <c r="N2071" s="101">
        <v>0</v>
      </c>
      <c r="O2071" s="101" t="s">
        <v>1539</v>
      </c>
      <c r="P2071" s="101" t="s">
        <v>1539</v>
      </c>
      <c r="Q2071" s="101"/>
      <c r="R2071" s="101" t="s">
        <v>1539</v>
      </c>
      <c r="S2071" s="101" t="s">
        <v>1539</v>
      </c>
      <c r="T2071" s="101" t="s">
        <v>1539</v>
      </c>
      <c r="U2071" s="101" t="s">
        <v>1539</v>
      </c>
      <c r="V2071" s="101" t="s">
        <v>1539</v>
      </c>
    </row>
    <row r="2072" spans="1:22" x14ac:dyDescent="0.25">
      <c r="A2072" t="s">
        <v>1007</v>
      </c>
      <c r="B2072" s="20" t="str">
        <f>VLOOKUP(A2072,'Planning Periods'!$E$2:$N$540,10,FALSE)</f>
        <v>12/31/2015 - 12/31/2023</v>
      </c>
      <c r="C2072" s="103">
        <v>2015</v>
      </c>
      <c r="D2072" s="103"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25">
      <c r="A2073" t="s">
        <v>1007</v>
      </c>
      <c r="B2073" s="20" t="str">
        <f>VLOOKUP(A2073,'Planning Periods'!$E$2:$N$540,10,FALSE)</f>
        <v>12/31/2015 - 12/31/2023</v>
      </c>
      <c r="C2073" s="103">
        <v>2016</v>
      </c>
      <c r="D2073" s="103"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25">
      <c r="A2074" t="s">
        <v>1007</v>
      </c>
      <c r="B2074" s="20" t="str">
        <f>VLOOKUP(A2074,'Planning Periods'!$E$2:$N$540,10,FALSE)</f>
        <v>12/31/2015 - 12/31/2023</v>
      </c>
      <c r="C2074" s="103">
        <v>2017</v>
      </c>
      <c r="D2074" s="103"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25">
      <c r="A2075" s="104" t="s">
        <v>843</v>
      </c>
      <c r="B2075" s="20" t="str">
        <f>VLOOKUP(A2075,'Planning Periods'!$E$2:$N$540,10,FALSE)</f>
        <v>02/15/2015 - 02/15/2023</v>
      </c>
      <c r="C2075" s="103">
        <v>2014</v>
      </c>
      <c r="D2075" s="103" t="str">
        <f t="shared" si="30"/>
        <v>Solvang 2014</v>
      </c>
      <c r="E2075" t="s">
        <v>1539</v>
      </c>
      <c r="F2075" t="s">
        <v>1539</v>
      </c>
      <c r="G2075" t="s">
        <v>1539</v>
      </c>
      <c r="H2075" t="s">
        <v>1539</v>
      </c>
      <c r="J2075" t="s">
        <v>1539</v>
      </c>
      <c r="K2075" t="s">
        <v>1539</v>
      </c>
      <c r="L2075" t="s">
        <v>1539</v>
      </c>
      <c r="M2075" t="s">
        <v>1539</v>
      </c>
      <c r="O2075" t="s">
        <v>1539</v>
      </c>
      <c r="P2075" t="s">
        <v>1539</v>
      </c>
      <c r="R2075" t="s">
        <v>1539</v>
      </c>
      <c r="S2075" t="s">
        <v>1539</v>
      </c>
      <c r="T2075" t="s">
        <v>1539</v>
      </c>
      <c r="U2075" t="s">
        <v>1539</v>
      </c>
      <c r="V2075" t="s">
        <v>1539</v>
      </c>
    </row>
    <row r="2076" spans="1:22" x14ac:dyDescent="0.25">
      <c r="A2076" s="104" t="s">
        <v>843</v>
      </c>
      <c r="B2076" s="20" t="str">
        <f>VLOOKUP(A2076,'Planning Periods'!$E$2:$N$540,10,FALSE)</f>
        <v>02/15/2015 - 02/15/2023</v>
      </c>
      <c r="C2076" s="103">
        <v>2015</v>
      </c>
      <c r="D2076" s="103" t="str">
        <f t="shared" si="30"/>
        <v>Solvang 2015</v>
      </c>
      <c r="E2076" s="103">
        <v>42</v>
      </c>
      <c r="F2076" s="101">
        <v>0</v>
      </c>
      <c r="G2076" s="103">
        <v>0</v>
      </c>
      <c r="H2076" s="103">
        <v>0</v>
      </c>
      <c r="I2076" s="102"/>
      <c r="J2076" s="103">
        <v>28</v>
      </c>
      <c r="K2076" s="101">
        <v>0</v>
      </c>
      <c r="L2076" s="103">
        <v>0</v>
      </c>
      <c r="M2076" s="103">
        <v>0</v>
      </c>
      <c r="N2076" s="102"/>
      <c r="O2076" s="103">
        <v>30</v>
      </c>
      <c r="P2076" s="103">
        <v>0</v>
      </c>
      <c r="Q2076" s="102"/>
      <c r="R2076" s="103">
        <v>75</v>
      </c>
      <c r="S2076" s="103">
        <v>35</v>
      </c>
      <c r="T2076" s="102">
        <v>0</v>
      </c>
      <c r="U2076" s="103">
        <v>175</v>
      </c>
      <c r="V2076" s="103">
        <v>35</v>
      </c>
    </row>
    <row r="2077" spans="1:22" x14ac:dyDescent="0.25">
      <c r="A2077" s="104" t="s">
        <v>843</v>
      </c>
      <c r="B2077" s="20" t="str">
        <f>VLOOKUP(A2077,'Planning Periods'!$E$2:$N$540,10,FALSE)</f>
        <v>02/15/2015 - 02/15/2023</v>
      </c>
      <c r="C2077" s="103">
        <v>2016</v>
      </c>
      <c r="D2077" s="103" t="str">
        <f t="shared" si="30"/>
        <v>Solvang 2016</v>
      </c>
      <c r="E2077" s="103">
        <v>42</v>
      </c>
      <c r="F2077" s="101">
        <v>35</v>
      </c>
      <c r="G2077" s="103">
        <v>35</v>
      </c>
      <c r="H2077" s="103">
        <v>0</v>
      </c>
      <c r="I2077" s="102"/>
      <c r="J2077" s="103">
        <v>28</v>
      </c>
      <c r="K2077" s="101">
        <v>10</v>
      </c>
      <c r="L2077" s="103">
        <v>10</v>
      </c>
      <c r="M2077" s="103">
        <v>0</v>
      </c>
      <c r="N2077" s="102"/>
      <c r="O2077" s="103">
        <v>30</v>
      </c>
      <c r="P2077" s="103">
        <v>0</v>
      </c>
      <c r="Q2077" s="102"/>
      <c r="R2077" s="103">
        <v>75</v>
      </c>
      <c r="S2077" s="103">
        <v>23</v>
      </c>
      <c r="T2077" s="102">
        <v>0</v>
      </c>
      <c r="U2077" s="103">
        <v>175</v>
      </c>
      <c r="V2077" s="103">
        <v>68</v>
      </c>
    </row>
    <row r="2078" spans="1:22" x14ac:dyDescent="0.25">
      <c r="A2078" s="104" t="s">
        <v>843</v>
      </c>
      <c r="B2078" s="20" t="str">
        <f>VLOOKUP(A2078,'Planning Periods'!$E$2:$N$540,10,FALSE)</f>
        <v>02/15/2015 - 02/15/2023</v>
      </c>
      <c r="C2078" s="103">
        <v>2017</v>
      </c>
      <c r="D2078" s="103" t="str">
        <f t="shared" si="30"/>
        <v>Solvang 2017</v>
      </c>
      <c r="E2078" s="103">
        <v>42</v>
      </c>
      <c r="F2078" s="101">
        <v>0</v>
      </c>
      <c r="G2078" s="103">
        <v>0</v>
      </c>
      <c r="H2078" s="103">
        <v>0</v>
      </c>
      <c r="I2078" s="102"/>
      <c r="J2078" s="103">
        <v>28</v>
      </c>
      <c r="K2078" s="101">
        <v>0</v>
      </c>
      <c r="L2078" s="103">
        <v>0</v>
      </c>
      <c r="M2078" s="103">
        <v>0</v>
      </c>
      <c r="N2078" s="102"/>
      <c r="O2078" s="103">
        <v>30</v>
      </c>
      <c r="P2078" s="103">
        <v>1</v>
      </c>
      <c r="Q2078" s="102"/>
      <c r="R2078" s="103">
        <v>75</v>
      </c>
      <c r="S2078" s="103">
        <v>23</v>
      </c>
      <c r="T2078" s="102">
        <v>0</v>
      </c>
      <c r="U2078" s="103">
        <v>175</v>
      </c>
      <c r="V2078" s="103">
        <v>24</v>
      </c>
    </row>
    <row r="2079" spans="1:22" x14ac:dyDescent="0.25">
      <c r="A2079" s="104" t="s">
        <v>794</v>
      </c>
      <c r="B2079" s="20" t="str">
        <f>VLOOKUP(A2079,'Planning Periods'!$E$2:$N$540,10,FALSE)</f>
        <v>01/31/2015 - 01/31/2023</v>
      </c>
      <c r="C2079" s="103">
        <v>2014</v>
      </c>
      <c r="D2079" s="103" t="str">
        <f t="shared" si="30"/>
        <v>Sonoma 2014</v>
      </c>
      <c r="E2079" s="103" t="s">
        <v>1539</v>
      </c>
      <c r="F2079" s="101" t="s">
        <v>1539</v>
      </c>
      <c r="G2079" s="103" t="s">
        <v>1539</v>
      </c>
      <c r="H2079" s="103" t="s">
        <v>1539</v>
      </c>
      <c r="I2079" s="102"/>
      <c r="J2079" s="103" t="s">
        <v>1539</v>
      </c>
      <c r="K2079" s="101" t="s">
        <v>1539</v>
      </c>
      <c r="L2079" s="103" t="s">
        <v>1539</v>
      </c>
      <c r="M2079" s="103" t="s">
        <v>1539</v>
      </c>
      <c r="N2079" s="102"/>
      <c r="O2079" s="103" t="s">
        <v>1539</v>
      </c>
      <c r="P2079" s="103" t="s">
        <v>1539</v>
      </c>
      <c r="Q2079" s="102"/>
      <c r="R2079" s="103" t="s">
        <v>1539</v>
      </c>
      <c r="S2079" s="103" t="s">
        <v>1539</v>
      </c>
      <c r="T2079" s="102" t="s">
        <v>1539</v>
      </c>
      <c r="U2079" s="103" t="s">
        <v>1539</v>
      </c>
      <c r="V2079" s="103" t="s">
        <v>1539</v>
      </c>
    </row>
    <row r="2080" spans="1:22" x14ac:dyDescent="0.25">
      <c r="A2080" s="104" t="s">
        <v>794</v>
      </c>
      <c r="B2080" s="20" t="str">
        <f>VLOOKUP(A2080,'Planning Periods'!$E$2:$N$540,10,FALSE)</f>
        <v>01/31/2015 - 01/31/2023</v>
      </c>
      <c r="C2080" s="103">
        <v>2015</v>
      </c>
      <c r="D2080" s="103" t="str">
        <f t="shared" si="30"/>
        <v>Sonoma 2015</v>
      </c>
      <c r="E2080" s="103" t="s">
        <v>1539</v>
      </c>
      <c r="F2080" s="101" t="s">
        <v>1539</v>
      </c>
      <c r="G2080" s="103" t="s">
        <v>1539</v>
      </c>
      <c r="H2080" s="103" t="s">
        <v>1539</v>
      </c>
      <c r="I2080" s="102"/>
      <c r="J2080" s="103" t="s">
        <v>1539</v>
      </c>
      <c r="K2080" s="101" t="s">
        <v>1539</v>
      </c>
      <c r="L2080" s="103" t="s">
        <v>1539</v>
      </c>
      <c r="M2080" s="103" t="s">
        <v>1539</v>
      </c>
      <c r="N2080" s="102"/>
      <c r="O2080" s="103" t="s">
        <v>1539</v>
      </c>
      <c r="P2080" s="103" t="s">
        <v>1539</v>
      </c>
      <c r="Q2080" s="102"/>
      <c r="R2080" s="103" t="s">
        <v>1539</v>
      </c>
      <c r="S2080" s="103" t="s">
        <v>1539</v>
      </c>
      <c r="T2080" s="102" t="s">
        <v>1539</v>
      </c>
      <c r="U2080" s="103" t="s">
        <v>1539</v>
      </c>
      <c r="V2080" s="103" t="s">
        <v>1539</v>
      </c>
    </row>
    <row r="2081" spans="1:22" x14ac:dyDescent="0.25">
      <c r="A2081" s="104" t="s">
        <v>794</v>
      </c>
      <c r="B2081" s="20" t="str">
        <f>VLOOKUP(A2081,'Planning Periods'!$E$2:$N$540,10,FALSE)</f>
        <v>01/31/2015 - 01/31/2023</v>
      </c>
      <c r="C2081" s="103">
        <v>2016</v>
      </c>
      <c r="D2081" s="103" t="str">
        <f t="shared" si="30"/>
        <v>Sonoma 2016</v>
      </c>
      <c r="E2081" s="103">
        <v>24</v>
      </c>
      <c r="F2081" s="101">
        <v>0</v>
      </c>
      <c r="G2081" s="103">
        <v>0</v>
      </c>
      <c r="H2081" s="103">
        <v>0</v>
      </c>
      <c r="I2081" s="102"/>
      <c r="J2081" s="103">
        <v>23</v>
      </c>
      <c r="K2081" s="101">
        <v>0</v>
      </c>
      <c r="L2081" s="103">
        <v>0</v>
      </c>
      <c r="M2081" s="103">
        <v>0</v>
      </c>
      <c r="N2081" s="102"/>
      <c r="O2081" s="103">
        <v>27</v>
      </c>
      <c r="P2081" s="103">
        <v>0</v>
      </c>
      <c r="Q2081" s="102"/>
      <c r="R2081" s="103">
        <v>63</v>
      </c>
      <c r="S2081" s="103">
        <v>12</v>
      </c>
      <c r="T2081" s="102">
        <v>0</v>
      </c>
      <c r="U2081" s="103">
        <v>137</v>
      </c>
      <c r="V2081" s="103">
        <v>12</v>
      </c>
    </row>
    <row r="2082" spans="1:22" x14ac:dyDescent="0.25">
      <c r="A2082" s="104" t="s">
        <v>794</v>
      </c>
      <c r="B2082" s="20" t="str">
        <f>VLOOKUP(A2082,'Planning Periods'!$E$2:$N$540,10,FALSE)</f>
        <v>01/31/2015 - 01/31/2023</v>
      </c>
      <c r="C2082" s="103">
        <v>2017</v>
      </c>
      <c r="D2082" s="103" t="str">
        <f t="shared" si="30"/>
        <v>Sonoma 2017</v>
      </c>
      <c r="E2082" s="103">
        <v>24</v>
      </c>
      <c r="F2082" s="101">
        <v>0</v>
      </c>
      <c r="G2082" s="103">
        <v>0</v>
      </c>
      <c r="H2082" s="103">
        <v>0</v>
      </c>
      <c r="I2082" s="102"/>
      <c r="J2082" s="103">
        <v>23</v>
      </c>
      <c r="K2082" s="101">
        <v>0</v>
      </c>
      <c r="L2082" s="103">
        <v>0</v>
      </c>
      <c r="M2082" s="103">
        <v>0</v>
      </c>
      <c r="N2082" s="102"/>
      <c r="O2082" s="103">
        <v>27</v>
      </c>
      <c r="P2082" s="103">
        <v>1</v>
      </c>
      <c r="Q2082" s="102"/>
      <c r="R2082" s="103">
        <v>63</v>
      </c>
      <c r="S2082" s="103">
        <v>9</v>
      </c>
      <c r="T2082" s="102">
        <v>0</v>
      </c>
      <c r="U2082" s="103">
        <v>137</v>
      </c>
      <c r="V2082" s="103">
        <v>10</v>
      </c>
    </row>
    <row r="2083" spans="1:22" x14ac:dyDescent="0.25">
      <c r="A2083" s="104" t="s">
        <v>199</v>
      </c>
      <c r="B2083" s="20" t="str">
        <f>VLOOKUP(A2083,'Planning Periods'!$E$2:$N$540,10,FALSE)</f>
        <v>01/31/2015 - 01/31/2023</v>
      </c>
      <c r="C2083" s="103">
        <v>2014</v>
      </c>
      <c r="D2083" s="103" t="str">
        <f t="shared" si="30"/>
        <v>Sonoma County - Unincorporated 2014</v>
      </c>
      <c r="E2083" s="103">
        <v>126</v>
      </c>
      <c r="F2083" s="101">
        <v>1</v>
      </c>
      <c r="G2083" s="103">
        <v>1</v>
      </c>
      <c r="H2083" s="103">
        <v>0</v>
      </c>
      <c r="I2083" s="102"/>
      <c r="J2083" s="103">
        <v>37</v>
      </c>
      <c r="K2083" s="101">
        <v>7</v>
      </c>
      <c r="L2083" s="103">
        <v>7</v>
      </c>
      <c r="M2083" s="103">
        <v>0</v>
      </c>
      <c r="N2083" s="102"/>
      <c r="O2083" s="103">
        <v>160</v>
      </c>
      <c r="P2083" s="103">
        <v>32</v>
      </c>
      <c r="Q2083" s="102"/>
      <c r="R2083" s="103">
        <v>192</v>
      </c>
      <c r="S2083" s="103">
        <v>51</v>
      </c>
      <c r="T2083" s="102">
        <v>0</v>
      </c>
      <c r="U2083" s="103">
        <v>515</v>
      </c>
      <c r="V2083" s="103">
        <v>91</v>
      </c>
    </row>
    <row r="2084" spans="1:22" x14ac:dyDescent="0.25">
      <c r="A2084" s="104" t="s">
        <v>199</v>
      </c>
      <c r="B2084" s="20" t="str">
        <f>VLOOKUP(A2084,'Planning Periods'!$E$2:$N$540,10,FALSE)</f>
        <v>01/31/2015 - 01/31/2023</v>
      </c>
      <c r="C2084" s="103">
        <v>2015</v>
      </c>
      <c r="D2084" s="103" t="str">
        <f t="shared" si="30"/>
        <v>Sonoma County - Unincorporated 2015</v>
      </c>
      <c r="E2084" s="103">
        <v>126</v>
      </c>
      <c r="F2084" s="101">
        <v>24</v>
      </c>
      <c r="G2084" s="103">
        <v>24</v>
      </c>
      <c r="H2084" s="103">
        <v>0</v>
      </c>
      <c r="I2084" s="102"/>
      <c r="J2084" s="103">
        <v>37</v>
      </c>
      <c r="K2084" s="101">
        <v>46</v>
      </c>
      <c r="L2084" s="103">
        <v>46</v>
      </c>
      <c r="M2084" s="103">
        <v>0</v>
      </c>
      <c r="N2084" s="102"/>
      <c r="O2084" s="103">
        <v>160</v>
      </c>
      <c r="P2084" s="103">
        <v>44</v>
      </c>
      <c r="Q2084" s="102"/>
      <c r="R2084" s="103">
        <v>192</v>
      </c>
      <c r="S2084" s="103">
        <v>79</v>
      </c>
      <c r="T2084" s="102">
        <v>0</v>
      </c>
      <c r="U2084" s="103">
        <v>515</v>
      </c>
      <c r="V2084" s="103">
        <v>193</v>
      </c>
    </row>
    <row r="2085" spans="1:22" x14ac:dyDescent="0.25">
      <c r="A2085" s="104" t="s">
        <v>199</v>
      </c>
      <c r="B2085" s="20" t="str">
        <f>VLOOKUP(A2085,'Planning Periods'!$E$2:$N$540,10,FALSE)</f>
        <v>01/31/2015 - 01/31/2023</v>
      </c>
      <c r="C2085" s="103">
        <v>2016</v>
      </c>
      <c r="D2085" s="103" t="str">
        <f t="shared" si="30"/>
        <v>Sonoma County - Unincorporated 2016</v>
      </c>
      <c r="E2085" s="103">
        <v>126</v>
      </c>
      <c r="F2085" s="101">
        <v>78</v>
      </c>
      <c r="G2085" s="103">
        <v>78</v>
      </c>
      <c r="H2085" s="103">
        <v>0</v>
      </c>
      <c r="I2085" s="102"/>
      <c r="J2085" s="103">
        <v>37</v>
      </c>
      <c r="K2085" s="101">
        <v>18</v>
      </c>
      <c r="L2085" s="103">
        <v>17</v>
      </c>
      <c r="M2085" s="103">
        <v>1</v>
      </c>
      <c r="N2085" s="102"/>
      <c r="O2085" s="103">
        <v>160</v>
      </c>
      <c r="P2085" s="103">
        <v>55</v>
      </c>
      <c r="Q2085" s="102"/>
      <c r="R2085" s="103">
        <v>192</v>
      </c>
      <c r="S2085" s="103">
        <v>154</v>
      </c>
      <c r="T2085" s="102">
        <v>1</v>
      </c>
      <c r="U2085" s="103">
        <v>515</v>
      </c>
      <c r="V2085" s="103">
        <v>305</v>
      </c>
    </row>
    <row r="2086" spans="1:22" x14ac:dyDescent="0.25">
      <c r="A2086" s="104" t="s">
        <v>199</v>
      </c>
      <c r="B2086" s="20" t="str">
        <f>VLOOKUP(A2086,'Planning Periods'!$E$2:$N$540,10,FALSE)</f>
        <v>01/31/2015 - 01/31/2023</v>
      </c>
      <c r="C2086" s="103">
        <v>2017</v>
      </c>
      <c r="D2086" s="103" t="str">
        <f t="shared" si="30"/>
        <v>Sonoma County - Unincorporated 2017</v>
      </c>
      <c r="E2086" s="103">
        <v>126</v>
      </c>
      <c r="F2086" s="101">
        <v>0</v>
      </c>
      <c r="G2086" s="103">
        <v>0</v>
      </c>
      <c r="H2086" s="103">
        <v>0</v>
      </c>
      <c r="I2086" s="102"/>
      <c r="J2086" s="103">
        <v>37</v>
      </c>
      <c r="K2086" s="101">
        <v>10</v>
      </c>
      <c r="L2086" s="103">
        <v>10</v>
      </c>
      <c r="M2086" s="103">
        <v>0</v>
      </c>
      <c r="N2086" s="102"/>
      <c r="O2086" s="103">
        <v>160</v>
      </c>
      <c r="P2086" s="103">
        <v>57</v>
      </c>
      <c r="Q2086" s="102"/>
      <c r="R2086" s="103">
        <v>192</v>
      </c>
      <c r="S2086" s="103">
        <v>168</v>
      </c>
      <c r="T2086" s="102">
        <v>0</v>
      </c>
      <c r="U2086" s="103">
        <v>515</v>
      </c>
      <c r="V2086" s="103">
        <v>235</v>
      </c>
    </row>
    <row r="2087" spans="1:22" x14ac:dyDescent="0.25">
      <c r="A2087" s="104" t="s">
        <v>768</v>
      </c>
      <c r="B2087" s="20" t="str">
        <f>VLOOKUP(A2087,'Planning Periods'!$E$2:$N$540,10,FALSE)</f>
        <v>06/30/2014 - 06/30/2019</v>
      </c>
      <c r="C2087" s="103">
        <v>2014</v>
      </c>
      <c r="D2087" s="103" t="str">
        <f t="shared" si="30"/>
        <v>Sonora 2014</v>
      </c>
      <c r="E2087" s="103">
        <v>23</v>
      </c>
      <c r="F2087" s="101">
        <v>0</v>
      </c>
      <c r="G2087" s="103">
        <v>0</v>
      </c>
      <c r="H2087" s="103">
        <v>0</v>
      </c>
      <c r="I2087" s="102"/>
      <c r="J2087" s="103">
        <v>16</v>
      </c>
      <c r="K2087" s="101">
        <v>1</v>
      </c>
      <c r="L2087" s="103">
        <v>0</v>
      </c>
      <c r="M2087" s="103">
        <v>1</v>
      </c>
      <c r="N2087" s="102"/>
      <c r="O2087" s="103">
        <v>19</v>
      </c>
      <c r="P2087" s="103">
        <v>2</v>
      </c>
      <c r="Q2087" s="102"/>
      <c r="R2087" s="103">
        <v>42</v>
      </c>
      <c r="S2087" s="103">
        <v>0</v>
      </c>
      <c r="T2087" s="102">
        <v>1</v>
      </c>
      <c r="U2087" s="103">
        <v>100</v>
      </c>
      <c r="V2087" s="103">
        <v>3</v>
      </c>
    </row>
    <row r="2088" spans="1:22" x14ac:dyDescent="0.25">
      <c r="A2088" s="104" t="s">
        <v>768</v>
      </c>
      <c r="B2088" s="20" t="str">
        <f>VLOOKUP(A2088,'Planning Periods'!$E$2:$N$540,10,FALSE)</f>
        <v>06/30/2014 - 06/30/2019</v>
      </c>
      <c r="C2088" s="103">
        <v>2015</v>
      </c>
      <c r="D2088" s="103" t="str">
        <f t="shared" si="30"/>
        <v>Sonora 2015</v>
      </c>
      <c r="E2088" s="103">
        <v>23</v>
      </c>
      <c r="F2088" s="101">
        <v>0</v>
      </c>
      <c r="G2088" s="103">
        <v>0</v>
      </c>
      <c r="H2088" s="103">
        <v>0</v>
      </c>
      <c r="I2088" s="102"/>
      <c r="J2088" s="103">
        <v>16</v>
      </c>
      <c r="K2088" s="101">
        <v>1</v>
      </c>
      <c r="L2088" s="103">
        <v>0</v>
      </c>
      <c r="M2088" s="103">
        <v>1</v>
      </c>
      <c r="N2088" s="102"/>
      <c r="O2088" s="103">
        <v>19</v>
      </c>
      <c r="P2088" s="103">
        <v>2</v>
      </c>
      <c r="Q2088" s="102"/>
      <c r="R2088" s="103">
        <v>42</v>
      </c>
      <c r="S2088" s="103">
        <v>0</v>
      </c>
      <c r="T2088" s="102">
        <v>1</v>
      </c>
      <c r="U2088" s="103">
        <v>100</v>
      </c>
      <c r="V2088" s="103">
        <v>3</v>
      </c>
    </row>
    <row r="2089" spans="1:22" x14ac:dyDescent="0.25">
      <c r="A2089" s="104" t="s">
        <v>768</v>
      </c>
      <c r="B2089" s="20" t="str">
        <f>VLOOKUP(A2089,'Planning Periods'!$E$2:$N$540,10,FALSE)</f>
        <v>06/30/2014 - 06/30/2019</v>
      </c>
      <c r="C2089" s="103">
        <v>2016</v>
      </c>
      <c r="D2089" s="103" t="str">
        <f t="shared" si="30"/>
        <v>Sonora 2016</v>
      </c>
      <c r="E2089" s="103">
        <v>23</v>
      </c>
      <c r="F2089" s="101">
        <v>0</v>
      </c>
      <c r="G2089" s="103">
        <v>0</v>
      </c>
      <c r="H2089" s="103">
        <v>0</v>
      </c>
      <c r="I2089" s="102"/>
      <c r="J2089" s="103">
        <v>16</v>
      </c>
      <c r="K2089" s="101">
        <v>8</v>
      </c>
      <c r="L2089" s="103">
        <v>8</v>
      </c>
      <c r="M2089" s="103">
        <v>0</v>
      </c>
      <c r="N2089" s="102"/>
      <c r="O2089" s="103">
        <v>19</v>
      </c>
      <c r="P2089" s="103">
        <v>2</v>
      </c>
      <c r="Q2089" s="102"/>
      <c r="R2089" s="103">
        <v>42</v>
      </c>
      <c r="S2089" s="103">
        <v>4</v>
      </c>
      <c r="T2089" s="102">
        <v>0</v>
      </c>
      <c r="U2089" s="103">
        <v>100</v>
      </c>
      <c r="V2089" s="103">
        <v>14</v>
      </c>
    </row>
    <row r="2090" spans="1:22" x14ac:dyDescent="0.25">
      <c r="A2090" s="104" t="s">
        <v>768</v>
      </c>
      <c r="B2090" s="20" t="str">
        <f>VLOOKUP(A2090,'Planning Periods'!$E$2:$N$540,10,FALSE)</f>
        <v>06/30/2014 - 06/30/2019</v>
      </c>
      <c r="C2090" s="103">
        <v>2017</v>
      </c>
      <c r="D2090" s="103" t="str">
        <f t="shared" si="30"/>
        <v>Sonora 2017</v>
      </c>
      <c r="E2090" s="103">
        <v>23</v>
      </c>
      <c r="F2090" s="101">
        <v>0</v>
      </c>
      <c r="G2090" s="103">
        <v>0</v>
      </c>
      <c r="H2090" s="103">
        <v>0</v>
      </c>
      <c r="I2090" s="102"/>
      <c r="J2090" s="103">
        <v>16</v>
      </c>
      <c r="K2090" s="101">
        <v>0</v>
      </c>
      <c r="L2090" s="103">
        <v>0</v>
      </c>
      <c r="M2090" s="103">
        <v>0</v>
      </c>
      <c r="N2090" s="102"/>
      <c r="O2090" s="103">
        <v>19</v>
      </c>
      <c r="P2090" s="103">
        <v>1</v>
      </c>
      <c r="Q2090" s="102"/>
      <c r="R2090" s="103">
        <v>42</v>
      </c>
      <c r="S2090" s="103">
        <v>0</v>
      </c>
      <c r="T2090" s="102">
        <v>0</v>
      </c>
      <c r="U2090" s="103">
        <v>100</v>
      </c>
      <c r="V2090" s="103">
        <v>1</v>
      </c>
    </row>
    <row r="2091" spans="1:22" x14ac:dyDescent="0.25">
      <c r="A2091" t="s">
        <v>1053</v>
      </c>
      <c r="B2091" s="20"/>
      <c r="C2091" s="103">
        <v>2013</v>
      </c>
      <c r="D2091" s="103" t="str">
        <f t="shared" si="30"/>
        <v>South El Monte 2013</v>
      </c>
      <c r="E2091" s="103">
        <v>43</v>
      </c>
      <c r="F2091" s="101">
        <v>0</v>
      </c>
      <c r="G2091" s="103">
        <v>0</v>
      </c>
      <c r="H2091" s="103">
        <v>0</v>
      </c>
      <c r="I2091" s="102"/>
      <c r="J2091" s="103">
        <v>25</v>
      </c>
      <c r="K2091" s="101">
        <v>1</v>
      </c>
      <c r="L2091" s="103">
        <v>0</v>
      </c>
      <c r="M2091" s="103">
        <v>1</v>
      </c>
      <c r="N2091" s="102"/>
      <c r="O2091" s="103">
        <v>28</v>
      </c>
      <c r="P2091" s="103">
        <v>1</v>
      </c>
      <c r="Q2091" s="102"/>
      <c r="R2091" s="103">
        <v>76</v>
      </c>
      <c r="S2091" s="103">
        <v>0</v>
      </c>
      <c r="T2091" s="102">
        <v>1</v>
      </c>
      <c r="U2091" s="103">
        <v>172</v>
      </c>
      <c r="V2091" s="103">
        <v>2</v>
      </c>
    </row>
    <row r="2092" spans="1:22" x14ac:dyDescent="0.25">
      <c r="A2092" t="s">
        <v>1053</v>
      </c>
      <c r="B2092" s="20" t="str">
        <f>VLOOKUP(A2092,'Planning Periods'!$E$2:$N$540,10,FALSE)</f>
        <v>10/15/2013 - 10/15/2021</v>
      </c>
      <c r="C2092" s="103">
        <v>2014</v>
      </c>
      <c r="D2092" s="103" t="str">
        <f t="shared" si="30"/>
        <v>South El Monte 2014</v>
      </c>
      <c r="E2092" s="101">
        <v>43</v>
      </c>
      <c r="F2092" s="101">
        <v>0</v>
      </c>
      <c r="G2092" s="101">
        <v>0</v>
      </c>
      <c r="H2092" s="101">
        <v>0</v>
      </c>
      <c r="I2092" s="101">
        <v>0</v>
      </c>
      <c r="J2092" s="101">
        <v>25</v>
      </c>
      <c r="K2092" s="101">
        <v>4</v>
      </c>
      <c r="L2092" s="101">
        <v>0</v>
      </c>
      <c r="M2092" s="101">
        <v>4</v>
      </c>
      <c r="N2092" s="101">
        <v>0</v>
      </c>
      <c r="O2092" s="101">
        <v>28</v>
      </c>
      <c r="P2092" s="101">
        <v>0</v>
      </c>
      <c r="Q2092" s="101"/>
      <c r="R2092" s="101">
        <v>76</v>
      </c>
      <c r="S2092" s="101">
        <v>76</v>
      </c>
      <c r="T2092" s="101">
        <v>4</v>
      </c>
      <c r="U2092" s="101">
        <v>172</v>
      </c>
      <c r="V2092" s="101">
        <v>80</v>
      </c>
    </row>
    <row r="2093" spans="1:22" x14ac:dyDescent="0.25">
      <c r="A2093" t="s">
        <v>1053</v>
      </c>
      <c r="B2093" s="20" t="str">
        <f>VLOOKUP(A2093,'Planning Periods'!$E$2:$N$540,10,FALSE)</f>
        <v>10/15/2013 - 10/15/2021</v>
      </c>
      <c r="C2093" s="103">
        <v>2015</v>
      </c>
      <c r="D2093" s="103"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25">
      <c r="A2094" t="s">
        <v>1053</v>
      </c>
      <c r="B2094" s="20" t="str">
        <f>VLOOKUP(A2094,'Planning Periods'!$E$2:$N$540,10,FALSE)</f>
        <v>10/15/2013 - 10/15/2021</v>
      </c>
      <c r="C2094" s="103">
        <v>2016</v>
      </c>
      <c r="D2094" s="103"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25">
      <c r="A2095" t="s">
        <v>1053</v>
      </c>
      <c r="B2095" s="20" t="str">
        <f>VLOOKUP(A2095,'Planning Periods'!$E$2:$N$540,10,FALSE)</f>
        <v>10/15/2013 - 10/15/2021</v>
      </c>
      <c r="C2095" s="103">
        <v>2017</v>
      </c>
      <c r="D2095" s="103" t="str">
        <f t="shared" si="30"/>
        <v>South El Monte 2017</v>
      </c>
      <c r="E2095" t="s">
        <v>1539</v>
      </c>
      <c r="F2095" t="s">
        <v>1539</v>
      </c>
      <c r="G2095" t="s">
        <v>1539</v>
      </c>
      <c r="H2095" t="s">
        <v>1539</v>
      </c>
      <c r="J2095" t="s">
        <v>1539</v>
      </c>
      <c r="K2095" t="s">
        <v>1539</v>
      </c>
      <c r="L2095" t="s">
        <v>1539</v>
      </c>
      <c r="M2095" t="s">
        <v>1539</v>
      </c>
      <c r="O2095" t="s">
        <v>1539</v>
      </c>
      <c r="P2095" t="s">
        <v>1539</v>
      </c>
      <c r="R2095" t="s">
        <v>1539</v>
      </c>
      <c r="S2095" t="s">
        <v>1539</v>
      </c>
      <c r="T2095" t="s">
        <v>1539</v>
      </c>
      <c r="U2095" t="s">
        <v>1539</v>
      </c>
      <c r="V2095" t="s">
        <v>1539</v>
      </c>
    </row>
    <row r="2096" spans="1:22" x14ac:dyDescent="0.25">
      <c r="A2096" s="104" t="s">
        <v>1052</v>
      </c>
      <c r="B2096" s="20"/>
      <c r="C2096" s="103">
        <v>2013</v>
      </c>
      <c r="D2096" s="103" t="str">
        <f>CONCATENATE(A2096," ",C2096)</f>
        <v>South Gate 2013</v>
      </c>
      <c r="E2096" t="s">
        <v>1539</v>
      </c>
      <c r="F2096" t="s">
        <v>1539</v>
      </c>
      <c r="G2096" t="s">
        <v>1539</v>
      </c>
      <c r="H2096" t="s">
        <v>1539</v>
      </c>
      <c r="J2096" t="s">
        <v>1539</v>
      </c>
      <c r="K2096" t="s">
        <v>1539</v>
      </c>
      <c r="L2096" t="s">
        <v>1539</v>
      </c>
      <c r="M2096" t="s">
        <v>1539</v>
      </c>
      <c r="O2096" t="s">
        <v>1539</v>
      </c>
      <c r="P2096" t="s">
        <v>1539</v>
      </c>
      <c r="R2096" t="s">
        <v>1539</v>
      </c>
      <c r="S2096" t="s">
        <v>1539</v>
      </c>
      <c r="T2096" t="s">
        <v>1539</v>
      </c>
      <c r="U2096" t="s">
        <v>1539</v>
      </c>
      <c r="V2096" t="s">
        <v>1539</v>
      </c>
    </row>
    <row r="2097" spans="1:22" x14ac:dyDescent="0.25">
      <c r="A2097" s="104" t="s">
        <v>1052</v>
      </c>
      <c r="B2097" s="20" t="str">
        <f>VLOOKUP(A2097,'Planning Periods'!$E$2:$N$540,10,FALSE)</f>
        <v>10/15/2013 - 10/15/2021</v>
      </c>
      <c r="C2097" s="103">
        <v>2014</v>
      </c>
      <c r="D2097" s="103" t="str">
        <f>CONCATENATE(A2097," ",C2097)</f>
        <v>South Gate 2014</v>
      </c>
      <c r="E2097" s="103">
        <v>314</v>
      </c>
      <c r="F2097" s="101">
        <v>22</v>
      </c>
      <c r="G2097" s="103">
        <v>22</v>
      </c>
      <c r="H2097" s="103">
        <v>0</v>
      </c>
      <c r="I2097" s="102"/>
      <c r="J2097" s="103">
        <v>185</v>
      </c>
      <c r="K2097" s="101">
        <v>192</v>
      </c>
      <c r="L2097" s="103">
        <v>192</v>
      </c>
      <c r="M2097" s="103">
        <v>0</v>
      </c>
      <c r="N2097" s="102"/>
      <c r="O2097" s="103">
        <v>205</v>
      </c>
      <c r="P2097" s="103">
        <v>15</v>
      </c>
      <c r="Q2097" s="102"/>
      <c r="R2097" s="103">
        <v>558</v>
      </c>
      <c r="S2097" s="103">
        <v>6</v>
      </c>
      <c r="T2097" s="102">
        <v>0</v>
      </c>
      <c r="U2097" s="103">
        <v>1262</v>
      </c>
      <c r="V2097" s="103">
        <v>235</v>
      </c>
    </row>
    <row r="2098" spans="1:22" x14ac:dyDescent="0.25">
      <c r="A2098" s="104" t="s">
        <v>1052</v>
      </c>
      <c r="B2098" s="20" t="str">
        <f>VLOOKUP(A2098,'Planning Periods'!$E$2:$N$540,10,FALSE)</f>
        <v>10/15/2013 - 10/15/2021</v>
      </c>
      <c r="C2098" s="103">
        <v>2015</v>
      </c>
      <c r="D2098" s="103" t="str">
        <f t="shared" ref="D2098:D2162" si="31">CONCATENATE(A2098," ",C2098)</f>
        <v>South Gate 2015</v>
      </c>
      <c r="E2098" s="103">
        <v>314</v>
      </c>
      <c r="F2098" s="101">
        <v>0</v>
      </c>
      <c r="G2098" s="103">
        <v>0</v>
      </c>
      <c r="H2098" s="103">
        <v>0</v>
      </c>
      <c r="I2098" s="102"/>
      <c r="J2098" s="103">
        <v>185</v>
      </c>
      <c r="K2098" s="101">
        <v>0</v>
      </c>
      <c r="L2098" s="103">
        <v>0</v>
      </c>
      <c r="M2098" s="103">
        <v>0</v>
      </c>
      <c r="N2098" s="102"/>
      <c r="O2098" s="103">
        <v>205</v>
      </c>
      <c r="P2098" s="103">
        <v>12</v>
      </c>
      <c r="Q2098" s="102"/>
      <c r="R2098" s="103">
        <v>558</v>
      </c>
      <c r="S2098" s="103">
        <v>3</v>
      </c>
      <c r="T2098" s="102">
        <v>0</v>
      </c>
      <c r="U2098" s="103">
        <v>1262</v>
      </c>
      <c r="V2098" s="103">
        <v>15</v>
      </c>
    </row>
    <row r="2099" spans="1:22" x14ac:dyDescent="0.25">
      <c r="A2099" s="104" t="s">
        <v>1052</v>
      </c>
      <c r="B2099" s="20" t="str">
        <f>VLOOKUP(A2099,'Planning Periods'!$E$2:$N$540,10,FALSE)</f>
        <v>10/15/2013 - 10/15/2021</v>
      </c>
      <c r="C2099" s="103">
        <v>2016</v>
      </c>
      <c r="D2099" s="103" t="str">
        <f t="shared" si="31"/>
        <v>South Gate 2016</v>
      </c>
      <c r="E2099" s="103">
        <v>314</v>
      </c>
      <c r="F2099" s="101">
        <v>0</v>
      </c>
      <c r="G2099" s="103">
        <v>0</v>
      </c>
      <c r="H2099" s="103">
        <v>0</v>
      </c>
      <c r="I2099" s="102"/>
      <c r="J2099" s="103">
        <v>185</v>
      </c>
      <c r="K2099" s="101">
        <v>0</v>
      </c>
      <c r="L2099" s="103">
        <v>0</v>
      </c>
      <c r="M2099" s="103">
        <v>0</v>
      </c>
      <c r="N2099" s="102"/>
      <c r="O2099" s="103">
        <v>205</v>
      </c>
      <c r="P2099" s="103">
        <v>15</v>
      </c>
      <c r="Q2099" s="102"/>
      <c r="R2099" s="103">
        <v>558</v>
      </c>
      <c r="S2099" s="103">
        <v>4</v>
      </c>
      <c r="T2099" s="102">
        <v>0</v>
      </c>
      <c r="U2099" s="103">
        <v>1262</v>
      </c>
      <c r="V2099" s="103">
        <v>19</v>
      </c>
    </row>
    <row r="2100" spans="1:22" x14ac:dyDescent="0.25">
      <c r="A2100" s="104" t="s">
        <v>1052</v>
      </c>
      <c r="B2100" s="20" t="str">
        <f>VLOOKUP(A2100,'Planning Periods'!$E$2:$N$540,10,FALSE)</f>
        <v>10/15/2013 - 10/15/2021</v>
      </c>
      <c r="C2100" s="103">
        <v>2017</v>
      </c>
      <c r="D2100" s="103" t="str">
        <f t="shared" si="31"/>
        <v>South Gate 2017</v>
      </c>
      <c r="E2100" s="103">
        <v>314</v>
      </c>
      <c r="F2100" s="101">
        <v>0</v>
      </c>
      <c r="G2100" s="103">
        <v>0</v>
      </c>
      <c r="H2100" s="103">
        <v>0</v>
      </c>
      <c r="I2100" s="102"/>
      <c r="J2100" s="103">
        <v>185</v>
      </c>
      <c r="K2100" s="101">
        <v>0</v>
      </c>
      <c r="L2100" s="103">
        <v>0</v>
      </c>
      <c r="M2100" s="103">
        <v>0</v>
      </c>
      <c r="N2100" s="102"/>
      <c r="O2100" s="103">
        <v>205</v>
      </c>
      <c r="P2100" s="103">
        <v>14</v>
      </c>
      <c r="Q2100" s="102"/>
      <c r="R2100" s="103">
        <v>558</v>
      </c>
      <c r="S2100" s="103">
        <v>4</v>
      </c>
      <c r="T2100" s="102">
        <v>0</v>
      </c>
      <c r="U2100" s="103">
        <v>1262</v>
      </c>
      <c r="V2100" s="103">
        <v>18</v>
      </c>
    </row>
    <row r="2101" spans="1:22" x14ac:dyDescent="0.25">
      <c r="A2101" s="104" t="s">
        <v>1187</v>
      </c>
      <c r="B2101" s="20" t="str">
        <f>VLOOKUP(A2101,'Planning Periods'!$E$2:$N$540,10,FALSE)</f>
        <v>10/31/2013 - 10/31/2021</v>
      </c>
      <c r="C2101" s="103">
        <v>2013</v>
      </c>
      <c r="D2101" s="103" t="str">
        <f t="shared" si="31"/>
        <v>South Lake Tahoe 2013</v>
      </c>
      <c r="E2101" s="103" t="s">
        <v>1539</v>
      </c>
      <c r="F2101" s="101" t="s">
        <v>1539</v>
      </c>
      <c r="G2101" s="103" t="s">
        <v>1539</v>
      </c>
      <c r="H2101" s="103" t="s">
        <v>1539</v>
      </c>
      <c r="I2101" s="102"/>
      <c r="J2101" s="103" t="s">
        <v>1539</v>
      </c>
      <c r="K2101" s="101" t="s">
        <v>1539</v>
      </c>
      <c r="L2101" s="103" t="s">
        <v>1539</v>
      </c>
      <c r="M2101" s="103" t="s">
        <v>1539</v>
      </c>
      <c r="N2101" s="102"/>
      <c r="O2101" s="103" t="s">
        <v>1539</v>
      </c>
      <c r="P2101" s="103" t="s">
        <v>1539</v>
      </c>
      <c r="Q2101" s="102"/>
      <c r="R2101" s="103" t="s">
        <v>1539</v>
      </c>
      <c r="S2101" s="103" t="s">
        <v>1539</v>
      </c>
      <c r="T2101" s="102" t="s">
        <v>1539</v>
      </c>
      <c r="U2101" s="103" t="s">
        <v>1539</v>
      </c>
      <c r="V2101" s="103" t="s">
        <v>1539</v>
      </c>
    </row>
    <row r="2102" spans="1:22" x14ac:dyDescent="0.25">
      <c r="A2102" s="104" t="s">
        <v>1187</v>
      </c>
      <c r="B2102" s="20" t="str">
        <f>VLOOKUP(A2102,'Planning Periods'!$E$2:$N$540,10,FALSE)</f>
        <v>10/31/2013 - 10/31/2021</v>
      </c>
      <c r="C2102" s="103">
        <v>2014</v>
      </c>
      <c r="D2102" s="103" t="str">
        <f t="shared" si="31"/>
        <v>South Lake Tahoe 2014</v>
      </c>
      <c r="E2102" s="103" t="s">
        <v>1539</v>
      </c>
      <c r="F2102" s="101" t="s">
        <v>1539</v>
      </c>
      <c r="G2102" s="103" t="s">
        <v>1539</v>
      </c>
      <c r="H2102" s="103" t="s">
        <v>1539</v>
      </c>
      <c r="I2102" s="102"/>
      <c r="J2102" s="103" t="s">
        <v>1539</v>
      </c>
      <c r="K2102" s="101" t="s">
        <v>1539</v>
      </c>
      <c r="L2102" s="103" t="s">
        <v>1539</v>
      </c>
      <c r="M2102" s="103" t="s">
        <v>1539</v>
      </c>
      <c r="N2102" s="102"/>
      <c r="O2102" s="103" t="s">
        <v>1539</v>
      </c>
      <c r="P2102" s="103" t="s">
        <v>1539</v>
      </c>
      <c r="Q2102" s="102"/>
      <c r="R2102" s="103" t="s">
        <v>1539</v>
      </c>
      <c r="S2102" s="103" t="s">
        <v>1539</v>
      </c>
      <c r="T2102" s="102" t="s">
        <v>1539</v>
      </c>
      <c r="U2102" s="103" t="s">
        <v>1539</v>
      </c>
      <c r="V2102" s="103" t="s">
        <v>1539</v>
      </c>
    </row>
    <row r="2103" spans="1:22" x14ac:dyDescent="0.25">
      <c r="A2103" s="104" t="s">
        <v>1187</v>
      </c>
      <c r="B2103" s="20" t="str">
        <f>VLOOKUP(A2103,'Planning Periods'!$E$2:$N$540,10,FALSE)</f>
        <v>10/31/2013 - 10/31/2021</v>
      </c>
      <c r="C2103" s="103">
        <v>2015</v>
      </c>
      <c r="D2103" s="103" t="str">
        <f t="shared" si="31"/>
        <v>South Lake Tahoe 2015</v>
      </c>
      <c r="E2103" s="103" t="s">
        <v>1539</v>
      </c>
      <c r="F2103" s="101" t="s">
        <v>1539</v>
      </c>
      <c r="G2103" s="103" t="s">
        <v>1539</v>
      </c>
      <c r="H2103" s="103" t="s">
        <v>1539</v>
      </c>
      <c r="I2103" s="102"/>
      <c r="J2103" s="103" t="s">
        <v>1539</v>
      </c>
      <c r="K2103" s="101" t="s">
        <v>1539</v>
      </c>
      <c r="L2103" s="103" t="s">
        <v>1539</v>
      </c>
      <c r="M2103" s="103" t="s">
        <v>1539</v>
      </c>
      <c r="N2103" s="102"/>
      <c r="O2103" s="103" t="s">
        <v>1539</v>
      </c>
      <c r="P2103" s="103" t="s">
        <v>1539</v>
      </c>
      <c r="Q2103" s="102"/>
      <c r="R2103" s="103" t="s">
        <v>1539</v>
      </c>
      <c r="S2103" s="103" t="s">
        <v>1539</v>
      </c>
      <c r="T2103" s="102" t="s">
        <v>1539</v>
      </c>
      <c r="U2103" s="103" t="s">
        <v>1539</v>
      </c>
      <c r="V2103" s="103" t="s">
        <v>1539</v>
      </c>
    </row>
    <row r="2104" spans="1:22" x14ac:dyDescent="0.25">
      <c r="A2104" s="104" t="s">
        <v>1187</v>
      </c>
      <c r="B2104" s="20" t="str">
        <f>VLOOKUP(A2104,'Planning Periods'!$E$2:$N$540,10,FALSE)</f>
        <v>10/31/2013 - 10/31/2021</v>
      </c>
      <c r="C2104" s="103">
        <v>2016</v>
      </c>
      <c r="D2104" s="103" t="str">
        <f t="shared" si="31"/>
        <v>South Lake Tahoe 2016</v>
      </c>
      <c r="E2104" s="103" t="s">
        <v>1539</v>
      </c>
      <c r="F2104" s="101" t="s">
        <v>1539</v>
      </c>
      <c r="G2104" s="103" t="s">
        <v>1539</v>
      </c>
      <c r="H2104" s="103" t="s">
        <v>1539</v>
      </c>
      <c r="I2104" s="102"/>
      <c r="J2104" s="103" t="s">
        <v>1539</v>
      </c>
      <c r="K2104" s="101" t="s">
        <v>1539</v>
      </c>
      <c r="L2104" s="103" t="s">
        <v>1539</v>
      </c>
      <c r="M2104" s="103" t="s">
        <v>1539</v>
      </c>
      <c r="N2104" s="102"/>
      <c r="O2104" s="103" t="s">
        <v>1539</v>
      </c>
      <c r="P2104" s="103" t="s">
        <v>1539</v>
      </c>
      <c r="Q2104" s="102"/>
      <c r="R2104" s="103" t="s">
        <v>1539</v>
      </c>
      <c r="S2104" s="103" t="s">
        <v>1539</v>
      </c>
      <c r="T2104" s="102" t="s">
        <v>1539</v>
      </c>
      <c r="U2104" s="103" t="s">
        <v>1539</v>
      </c>
      <c r="V2104" s="103" t="s">
        <v>1539</v>
      </c>
    </row>
    <row r="2105" spans="1:22" x14ac:dyDescent="0.25">
      <c r="A2105" s="104" t="s">
        <v>1187</v>
      </c>
      <c r="B2105" s="20" t="str">
        <f>VLOOKUP(A2105,'Planning Periods'!$E$2:$N$540,10,FALSE)</f>
        <v>10/31/2013 - 10/31/2021</v>
      </c>
      <c r="C2105" s="103">
        <v>2017</v>
      </c>
      <c r="D2105" s="103" t="str">
        <f t="shared" si="31"/>
        <v>South Lake Tahoe 2017</v>
      </c>
      <c r="E2105" s="103">
        <v>54</v>
      </c>
      <c r="F2105" s="101">
        <v>0</v>
      </c>
      <c r="G2105" s="103">
        <v>0</v>
      </c>
      <c r="H2105" s="103">
        <v>0</v>
      </c>
      <c r="I2105" s="102"/>
      <c r="J2105" s="103">
        <v>38</v>
      </c>
      <c r="K2105" s="101">
        <v>0</v>
      </c>
      <c r="L2105" s="103">
        <v>0</v>
      </c>
      <c r="M2105" s="103">
        <v>0</v>
      </c>
      <c r="N2105" s="102"/>
      <c r="O2105" s="103">
        <v>63</v>
      </c>
      <c r="P2105" s="103">
        <v>4</v>
      </c>
      <c r="Q2105" s="102"/>
      <c r="R2105" s="103">
        <v>181</v>
      </c>
      <c r="S2105" s="103">
        <v>35</v>
      </c>
      <c r="T2105" s="102">
        <v>0</v>
      </c>
      <c r="U2105" s="103">
        <v>336</v>
      </c>
      <c r="V2105" s="103">
        <v>39</v>
      </c>
    </row>
    <row r="2106" spans="1:22" x14ac:dyDescent="0.25">
      <c r="A2106" s="104" t="s">
        <v>1051</v>
      </c>
      <c r="B2106" s="20"/>
      <c r="C2106" s="103">
        <v>2013</v>
      </c>
      <c r="D2106" s="103" t="str">
        <f t="shared" si="31"/>
        <v>South Pasadena 2013</v>
      </c>
      <c r="E2106" s="103">
        <v>17</v>
      </c>
      <c r="F2106" s="101">
        <v>0</v>
      </c>
      <c r="G2106" s="103">
        <v>0</v>
      </c>
      <c r="H2106" s="103">
        <v>0</v>
      </c>
      <c r="I2106" s="102"/>
      <c r="J2106" s="103">
        <v>10</v>
      </c>
      <c r="K2106" s="101">
        <v>0</v>
      </c>
      <c r="L2106" s="103">
        <v>0</v>
      </c>
      <c r="M2106" s="103">
        <v>0</v>
      </c>
      <c r="N2106" s="102"/>
      <c r="O2106" s="103">
        <v>11</v>
      </c>
      <c r="P2106" s="103">
        <v>0</v>
      </c>
      <c r="Q2106" s="102"/>
      <c r="R2106" s="103">
        <v>25</v>
      </c>
      <c r="S2106" s="103">
        <v>6</v>
      </c>
      <c r="T2106" s="102">
        <v>0</v>
      </c>
      <c r="U2106" s="103">
        <v>63</v>
      </c>
      <c r="V2106" s="103">
        <v>6</v>
      </c>
    </row>
    <row r="2107" spans="1:22" x14ac:dyDescent="0.25">
      <c r="A2107" s="104" t="s">
        <v>1051</v>
      </c>
      <c r="B2107" s="20" t="str">
        <f>VLOOKUP(A2107,'Planning Periods'!$E$2:$N$540,10,FALSE)</f>
        <v>10/15/2013 - 10/15/2021</v>
      </c>
      <c r="C2107" s="103">
        <v>2014</v>
      </c>
      <c r="D2107" s="103" t="str">
        <f t="shared" si="31"/>
        <v>South Pasadena 2014</v>
      </c>
      <c r="E2107" s="103">
        <v>17</v>
      </c>
      <c r="F2107" s="101">
        <v>0</v>
      </c>
      <c r="G2107" s="103">
        <v>0</v>
      </c>
      <c r="H2107" s="103">
        <v>0</v>
      </c>
      <c r="I2107" s="102"/>
      <c r="J2107" s="103">
        <v>10</v>
      </c>
      <c r="K2107" s="101">
        <v>0</v>
      </c>
      <c r="L2107" s="103">
        <v>0</v>
      </c>
      <c r="M2107" s="103">
        <v>0</v>
      </c>
      <c r="N2107" s="102"/>
      <c r="O2107" s="103">
        <v>11</v>
      </c>
      <c r="P2107" s="103">
        <v>0</v>
      </c>
      <c r="Q2107" s="102"/>
      <c r="R2107" s="103">
        <v>25</v>
      </c>
      <c r="S2107" s="103">
        <v>40</v>
      </c>
      <c r="T2107" s="102">
        <v>0</v>
      </c>
      <c r="U2107" s="103">
        <v>63</v>
      </c>
      <c r="V2107" s="103">
        <v>40</v>
      </c>
    </row>
    <row r="2108" spans="1:22" x14ac:dyDescent="0.25">
      <c r="A2108" s="104" t="s">
        <v>1051</v>
      </c>
      <c r="B2108" s="20" t="str">
        <f>VLOOKUP(A2108,'Planning Periods'!$E$2:$N$540,10,FALSE)</f>
        <v>10/15/2013 - 10/15/2021</v>
      </c>
      <c r="C2108" s="103">
        <v>2015</v>
      </c>
      <c r="D2108" s="103" t="str">
        <f t="shared" si="31"/>
        <v>South Pasadena 2015</v>
      </c>
      <c r="E2108" s="103">
        <v>17</v>
      </c>
      <c r="F2108" s="101">
        <v>0</v>
      </c>
      <c r="G2108" s="103">
        <v>0</v>
      </c>
      <c r="H2108" s="103">
        <v>0</v>
      </c>
      <c r="I2108" s="102"/>
      <c r="J2108" s="103">
        <v>10</v>
      </c>
      <c r="K2108" s="101">
        <v>0</v>
      </c>
      <c r="L2108" s="103">
        <v>0</v>
      </c>
      <c r="M2108" s="103">
        <v>0</v>
      </c>
      <c r="N2108" s="102"/>
      <c r="O2108" s="103">
        <v>11</v>
      </c>
      <c r="P2108" s="103">
        <v>0</v>
      </c>
      <c r="Q2108" s="102"/>
      <c r="R2108" s="103">
        <v>25</v>
      </c>
      <c r="S2108" s="103">
        <v>6</v>
      </c>
      <c r="T2108" s="102">
        <v>0</v>
      </c>
      <c r="U2108" s="103">
        <v>63</v>
      </c>
      <c r="V2108" s="103">
        <v>6</v>
      </c>
    </row>
    <row r="2109" spans="1:22" x14ac:dyDescent="0.25">
      <c r="A2109" s="104" t="s">
        <v>1051</v>
      </c>
      <c r="B2109" s="20" t="str">
        <f>VLOOKUP(A2109,'Planning Periods'!$E$2:$N$540,10,FALSE)</f>
        <v>10/15/2013 - 10/15/2021</v>
      </c>
      <c r="C2109" s="103">
        <v>2016</v>
      </c>
      <c r="D2109" s="103" t="str">
        <f t="shared" si="31"/>
        <v>South Pasadena 2016</v>
      </c>
      <c r="E2109" s="103">
        <v>17</v>
      </c>
      <c r="F2109" s="101">
        <v>0</v>
      </c>
      <c r="G2109" s="103">
        <v>0</v>
      </c>
      <c r="H2109" s="103">
        <v>0</v>
      </c>
      <c r="I2109" s="102"/>
      <c r="J2109" s="103">
        <v>10</v>
      </c>
      <c r="K2109" s="101">
        <v>0</v>
      </c>
      <c r="L2109" s="103">
        <v>0</v>
      </c>
      <c r="M2109" s="103">
        <v>0</v>
      </c>
      <c r="N2109" s="102"/>
      <c r="O2109" s="103">
        <v>11</v>
      </c>
      <c r="P2109" s="103">
        <v>0</v>
      </c>
      <c r="Q2109" s="102"/>
      <c r="R2109" s="103">
        <v>25</v>
      </c>
      <c r="S2109" s="103">
        <v>11</v>
      </c>
      <c r="T2109" s="102">
        <v>0</v>
      </c>
      <c r="U2109" s="103">
        <v>63</v>
      </c>
      <c r="V2109" s="103">
        <v>11</v>
      </c>
    </row>
    <row r="2110" spans="1:22" x14ac:dyDescent="0.25">
      <c r="A2110" s="104" t="s">
        <v>1051</v>
      </c>
      <c r="B2110" s="20" t="str">
        <f>VLOOKUP(A2110,'Planning Periods'!$E$2:$N$540,10,FALSE)</f>
        <v>10/15/2013 - 10/15/2021</v>
      </c>
      <c r="C2110" s="103">
        <v>2017</v>
      </c>
      <c r="D2110" s="103" t="str">
        <f t="shared" si="31"/>
        <v>South Pasadena 2017</v>
      </c>
      <c r="E2110" s="103">
        <v>17</v>
      </c>
      <c r="F2110" s="101">
        <v>0</v>
      </c>
      <c r="G2110" s="103">
        <v>0</v>
      </c>
      <c r="H2110" s="103">
        <v>0</v>
      </c>
      <c r="I2110" s="102"/>
      <c r="J2110" s="103">
        <v>10</v>
      </c>
      <c r="K2110" s="101">
        <v>0</v>
      </c>
      <c r="L2110" s="103">
        <v>0</v>
      </c>
      <c r="M2110" s="103">
        <v>0</v>
      </c>
      <c r="N2110" s="102"/>
      <c r="O2110" s="103">
        <v>11</v>
      </c>
      <c r="P2110" s="103">
        <v>1</v>
      </c>
      <c r="Q2110" s="102"/>
      <c r="R2110" s="103">
        <v>25</v>
      </c>
      <c r="S2110" s="103">
        <v>18</v>
      </c>
      <c r="T2110" s="102">
        <v>0</v>
      </c>
      <c r="U2110" s="103">
        <v>63</v>
      </c>
      <c r="V2110" s="103">
        <v>19</v>
      </c>
    </row>
    <row r="2111" spans="1:22" x14ac:dyDescent="0.25">
      <c r="A2111" s="104" t="s">
        <v>852</v>
      </c>
      <c r="B2111" s="20" t="str">
        <f>VLOOKUP(A2111,'Planning Periods'!$E$2:$N$540,10,FALSE)</f>
        <v>01/31/2015 - 01/31/2023</v>
      </c>
      <c r="C2111" s="103">
        <v>2014</v>
      </c>
      <c r="D2111" s="103" t="str">
        <f t="shared" si="31"/>
        <v>South San Francisco 2014</v>
      </c>
      <c r="E2111" s="103" t="s">
        <v>1539</v>
      </c>
      <c r="F2111" s="101" t="s">
        <v>1539</v>
      </c>
      <c r="G2111" s="103" t="s">
        <v>1539</v>
      </c>
      <c r="H2111" s="103" t="s">
        <v>1539</v>
      </c>
      <c r="I2111" s="102"/>
      <c r="J2111" s="103" t="s">
        <v>1539</v>
      </c>
      <c r="K2111" s="101" t="s">
        <v>1539</v>
      </c>
      <c r="L2111" s="103" t="s">
        <v>1539</v>
      </c>
      <c r="M2111" s="103" t="s">
        <v>1539</v>
      </c>
      <c r="N2111" s="102"/>
      <c r="O2111" s="103" t="s">
        <v>1539</v>
      </c>
      <c r="P2111" s="103" t="s">
        <v>1539</v>
      </c>
      <c r="Q2111" s="102"/>
      <c r="R2111" s="103" t="s">
        <v>1539</v>
      </c>
      <c r="S2111" s="103" t="s">
        <v>1539</v>
      </c>
      <c r="T2111" s="102" t="s">
        <v>1539</v>
      </c>
      <c r="U2111" s="103" t="s">
        <v>1539</v>
      </c>
      <c r="V2111" s="103" t="s">
        <v>1539</v>
      </c>
    </row>
    <row r="2112" spans="1:22" x14ac:dyDescent="0.25">
      <c r="A2112" s="104" t="s">
        <v>852</v>
      </c>
      <c r="B2112" s="20" t="str">
        <f>VLOOKUP(A2112,'Planning Periods'!$E$2:$N$540,10,FALSE)</f>
        <v>01/31/2015 - 01/31/2023</v>
      </c>
      <c r="C2112" s="103">
        <v>2015</v>
      </c>
      <c r="D2112" s="103" t="str">
        <f t="shared" si="31"/>
        <v>South San Francisco 2015</v>
      </c>
      <c r="E2112" s="103">
        <v>565</v>
      </c>
      <c r="F2112" s="101">
        <v>0</v>
      </c>
      <c r="G2112" s="103">
        <v>0</v>
      </c>
      <c r="H2112" s="103">
        <v>0</v>
      </c>
      <c r="I2112" s="102"/>
      <c r="J2112" s="103">
        <v>281</v>
      </c>
      <c r="K2112" s="101">
        <v>3</v>
      </c>
      <c r="L2112" s="103">
        <v>3</v>
      </c>
      <c r="M2112" s="103">
        <v>0</v>
      </c>
      <c r="N2112" s="102"/>
      <c r="O2112" s="103">
        <v>313</v>
      </c>
      <c r="P2112" s="103">
        <v>10</v>
      </c>
      <c r="Q2112" s="102"/>
      <c r="R2112" s="103">
        <v>705</v>
      </c>
      <c r="S2112" s="103">
        <v>28</v>
      </c>
      <c r="T2112" s="102">
        <v>0</v>
      </c>
      <c r="U2112" s="103">
        <v>1864</v>
      </c>
      <c r="V2112" s="103">
        <v>41</v>
      </c>
    </row>
    <row r="2113" spans="1:22" x14ac:dyDescent="0.25">
      <c r="A2113" s="104" t="s">
        <v>852</v>
      </c>
      <c r="B2113" s="20" t="str">
        <f>VLOOKUP(A2113,'Planning Periods'!$E$2:$N$540,10,FALSE)</f>
        <v>01/31/2015 - 01/31/2023</v>
      </c>
      <c r="C2113" s="103">
        <v>2016</v>
      </c>
      <c r="D2113" s="103" t="str">
        <f t="shared" si="31"/>
        <v>South San Francisco 2016</v>
      </c>
      <c r="E2113" s="103">
        <v>565</v>
      </c>
      <c r="F2113" s="101">
        <v>0</v>
      </c>
      <c r="G2113" s="103">
        <v>0</v>
      </c>
      <c r="H2113" s="103">
        <v>0</v>
      </c>
      <c r="I2113" s="102"/>
      <c r="J2113" s="103">
        <v>281</v>
      </c>
      <c r="K2113" s="101">
        <v>1</v>
      </c>
      <c r="L2113" s="103">
        <v>1</v>
      </c>
      <c r="M2113" s="103">
        <v>0</v>
      </c>
      <c r="N2113" s="102"/>
      <c r="O2113" s="103">
        <v>313</v>
      </c>
      <c r="P2113" s="103">
        <v>13</v>
      </c>
      <c r="Q2113" s="102"/>
      <c r="R2113" s="103">
        <v>705</v>
      </c>
      <c r="S2113" s="103">
        <v>92</v>
      </c>
      <c r="T2113" s="102">
        <v>0</v>
      </c>
      <c r="U2113" s="103">
        <v>1864</v>
      </c>
      <c r="V2113" s="103">
        <v>106</v>
      </c>
    </row>
    <row r="2114" spans="1:22" x14ac:dyDescent="0.25">
      <c r="A2114" s="104" t="s">
        <v>852</v>
      </c>
      <c r="B2114" s="20" t="str">
        <f>VLOOKUP(A2114,'Planning Periods'!$E$2:$N$540,10,FALSE)</f>
        <v>01/31/2015 - 01/31/2023</v>
      </c>
      <c r="C2114" s="103">
        <v>2017</v>
      </c>
      <c r="D2114" s="103" t="str">
        <f t="shared" si="31"/>
        <v>South San Francisco 2017</v>
      </c>
      <c r="E2114" s="103">
        <v>565</v>
      </c>
      <c r="F2114" s="101">
        <v>80</v>
      </c>
      <c r="G2114" s="103">
        <v>80</v>
      </c>
      <c r="H2114" s="103">
        <v>0</v>
      </c>
      <c r="I2114" s="102"/>
      <c r="J2114" s="103">
        <v>281</v>
      </c>
      <c r="K2114" s="101">
        <v>0</v>
      </c>
      <c r="L2114" s="103">
        <v>0</v>
      </c>
      <c r="M2114" s="103">
        <v>0</v>
      </c>
      <c r="N2114" s="102"/>
      <c r="O2114" s="103">
        <v>313</v>
      </c>
      <c r="P2114" s="103">
        <v>5</v>
      </c>
      <c r="Q2114" s="102"/>
      <c r="R2114" s="103">
        <v>705</v>
      </c>
      <c r="S2114" s="103">
        <v>283</v>
      </c>
      <c r="T2114" s="102">
        <v>0</v>
      </c>
      <c r="U2114" s="103">
        <v>1864</v>
      </c>
      <c r="V2114" s="103">
        <v>368</v>
      </c>
    </row>
    <row r="2115" spans="1:22" x14ac:dyDescent="0.25">
      <c r="A2115" s="104" t="s">
        <v>1004</v>
      </c>
      <c r="B2115" s="20" t="str">
        <f>VLOOKUP(A2115,'Planning Periods'!$E$2:$N$540,10,FALSE)</f>
        <v>01/31/2015 - 01/31/2023</v>
      </c>
      <c r="C2115" s="103">
        <v>2014</v>
      </c>
      <c r="D2115" s="103" t="str">
        <f t="shared" si="31"/>
        <v>St. Helena 2014</v>
      </c>
      <c r="E2115" s="103" t="s">
        <v>1539</v>
      </c>
      <c r="F2115" s="101" t="s">
        <v>1539</v>
      </c>
      <c r="G2115" s="103" t="s">
        <v>1539</v>
      </c>
      <c r="H2115" s="103" t="s">
        <v>1539</v>
      </c>
      <c r="I2115" s="102"/>
      <c r="J2115" s="103" t="s">
        <v>1539</v>
      </c>
      <c r="K2115" s="101" t="s">
        <v>1539</v>
      </c>
      <c r="L2115" s="103" t="s">
        <v>1539</v>
      </c>
      <c r="M2115" s="103" t="s">
        <v>1539</v>
      </c>
      <c r="N2115" s="102"/>
      <c r="O2115" s="103" t="s">
        <v>1539</v>
      </c>
      <c r="P2115" s="103" t="s">
        <v>1539</v>
      </c>
      <c r="Q2115" s="102"/>
      <c r="R2115" s="103" t="s">
        <v>1539</v>
      </c>
      <c r="S2115" s="103" t="s">
        <v>1539</v>
      </c>
      <c r="T2115" s="102" t="s">
        <v>1539</v>
      </c>
      <c r="U2115" s="103" t="s">
        <v>1539</v>
      </c>
      <c r="V2115" s="103" t="s">
        <v>1539</v>
      </c>
    </row>
    <row r="2116" spans="1:22" x14ac:dyDescent="0.25">
      <c r="A2116" s="104" t="s">
        <v>1004</v>
      </c>
      <c r="B2116" s="20" t="str">
        <f>VLOOKUP(A2116,'Planning Periods'!$E$2:$N$540,10,FALSE)</f>
        <v>01/31/2015 - 01/31/2023</v>
      </c>
      <c r="C2116" s="103">
        <v>2015</v>
      </c>
      <c r="D2116" s="103" t="str">
        <f t="shared" si="31"/>
        <v>St. Helena 2015</v>
      </c>
      <c r="E2116" s="103" t="s">
        <v>1539</v>
      </c>
      <c r="F2116" s="101" t="s">
        <v>1539</v>
      </c>
      <c r="G2116" s="103" t="s">
        <v>1539</v>
      </c>
      <c r="H2116" s="103" t="s">
        <v>1539</v>
      </c>
      <c r="I2116" s="102"/>
      <c r="J2116" s="103" t="s">
        <v>1539</v>
      </c>
      <c r="K2116" s="101" t="s">
        <v>1539</v>
      </c>
      <c r="L2116" s="103" t="s">
        <v>1539</v>
      </c>
      <c r="M2116" s="103" t="s">
        <v>1539</v>
      </c>
      <c r="N2116" s="102"/>
      <c r="O2116" s="103" t="s">
        <v>1539</v>
      </c>
      <c r="P2116" s="103" t="s">
        <v>1539</v>
      </c>
      <c r="Q2116" s="102"/>
      <c r="R2116" s="103" t="s">
        <v>1539</v>
      </c>
      <c r="S2116" s="103" t="s">
        <v>1539</v>
      </c>
      <c r="T2116" s="102" t="s">
        <v>1539</v>
      </c>
      <c r="U2116" s="103" t="s">
        <v>1539</v>
      </c>
      <c r="V2116" s="103" t="s">
        <v>1539</v>
      </c>
    </row>
    <row r="2117" spans="1:22" x14ac:dyDescent="0.25">
      <c r="A2117" s="104" t="s">
        <v>1004</v>
      </c>
      <c r="B2117" s="20" t="str">
        <f>VLOOKUP(A2117,'Planning Periods'!$E$2:$N$540,10,FALSE)</f>
        <v>01/31/2015 - 01/31/2023</v>
      </c>
      <c r="C2117" s="103">
        <v>2016</v>
      </c>
      <c r="D2117" s="103" t="str">
        <f t="shared" si="31"/>
        <v>St. Helena 2016</v>
      </c>
      <c r="E2117" s="103" t="s">
        <v>1539</v>
      </c>
      <c r="F2117" s="101" t="s">
        <v>1539</v>
      </c>
      <c r="G2117" s="103" t="s">
        <v>1539</v>
      </c>
      <c r="H2117" s="103" t="s">
        <v>1539</v>
      </c>
      <c r="I2117" s="102"/>
      <c r="J2117" s="103" t="s">
        <v>1539</v>
      </c>
      <c r="K2117" s="101" t="s">
        <v>1539</v>
      </c>
      <c r="L2117" s="103" t="s">
        <v>1539</v>
      </c>
      <c r="M2117" s="103" t="s">
        <v>1539</v>
      </c>
      <c r="N2117" s="102"/>
      <c r="O2117" s="103" t="s">
        <v>1539</v>
      </c>
      <c r="P2117" s="103" t="s">
        <v>1539</v>
      </c>
      <c r="Q2117" s="102"/>
      <c r="R2117" s="103" t="s">
        <v>1539</v>
      </c>
      <c r="S2117" s="103" t="s">
        <v>1539</v>
      </c>
      <c r="T2117" s="102" t="s">
        <v>1539</v>
      </c>
      <c r="U2117" s="103" t="s">
        <v>1539</v>
      </c>
      <c r="V2117" s="103" t="s">
        <v>1539</v>
      </c>
    </row>
    <row r="2118" spans="1:22" x14ac:dyDescent="0.25">
      <c r="A2118" s="104" t="s">
        <v>1004</v>
      </c>
      <c r="B2118" s="20" t="str">
        <f>VLOOKUP(A2118,'Planning Periods'!$E$2:$N$540,10,FALSE)</f>
        <v>01/31/2015 - 01/31/2023</v>
      </c>
      <c r="C2118" s="103">
        <v>2017</v>
      </c>
      <c r="D2118" s="103" t="str">
        <f t="shared" si="31"/>
        <v>St. Helena 2017</v>
      </c>
      <c r="E2118" s="103" t="s">
        <v>1539</v>
      </c>
      <c r="F2118" s="101" t="s">
        <v>1539</v>
      </c>
      <c r="G2118" s="103" t="s">
        <v>1539</v>
      </c>
      <c r="H2118" s="103" t="s">
        <v>1539</v>
      </c>
      <c r="I2118" s="102"/>
      <c r="J2118" s="103" t="s">
        <v>1539</v>
      </c>
      <c r="K2118" s="101" t="s">
        <v>1539</v>
      </c>
      <c r="L2118" s="103" t="s">
        <v>1539</v>
      </c>
      <c r="M2118" s="103" t="s">
        <v>1539</v>
      </c>
      <c r="N2118" s="102"/>
      <c r="O2118" s="103" t="s">
        <v>1539</v>
      </c>
      <c r="P2118" s="103" t="s">
        <v>1539</v>
      </c>
      <c r="Q2118" s="102"/>
      <c r="R2118" s="103" t="s">
        <v>1539</v>
      </c>
      <c r="S2118" s="103" t="s">
        <v>1539</v>
      </c>
      <c r="T2118" s="102" t="s">
        <v>1539</v>
      </c>
      <c r="U2118" s="103" t="s">
        <v>1539</v>
      </c>
      <c r="V2118" s="103" t="s">
        <v>1539</v>
      </c>
    </row>
    <row r="2119" spans="1:22" x14ac:dyDescent="0.25">
      <c r="A2119" s="104" t="s">
        <v>187</v>
      </c>
      <c r="B2119" s="20" t="str">
        <f>VLOOKUP(A2119,'Planning Periods'!$E$2:$N$540,10,FALSE)</f>
        <v>12/31/2015 - 12/31/2023</v>
      </c>
      <c r="C2119" s="103">
        <v>2014</v>
      </c>
      <c r="D2119" s="103" t="str">
        <f t="shared" si="31"/>
        <v>Stanislaus County - Unincorporated 2014</v>
      </c>
      <c r="E2119" s="103" t="s">
        <v>1539</v>
      </c>
      <c r="F2119" s="101" t="s">
        <v>1539</v>
      </c>
      <c r="G2119" s="103" t="s">
        <v>1539</v>
      </c>
      <c r="H2119" s="103" t="s">
        <v>1539</v>
      </c>
      <c r="I2119" s="102"/>
      <c r="J2119" s="103" t="s">
        <v>1539</v>
      </c>
      <c r="K2119" s="101" t="s">
        <v>1539</v>
      </c>
      <c r="L2119" s="103" t="s">
        <v>1539</v>
      </c>
      <c r="M2119" s="103" t="s">
        <v>1539</v>
      </c>
      <c r="N2119" s="102"/>
      <c r="O2119" s="103" t="s">
        <v>1539</v>
      </c>
      <c r="P2119" s="103" t="s">
        <v>1539</v>
      </c>
      <c r="Q2119" s="102"/>
      <c r="R2119" s="103" t="s">
        <v>1539</v>
      </c>
      <c r="S2119" s="103" t="s">
        <v>1539</v>
      </c>
      <c r="T2119" s="102" t="s">
        <v>1539</v>
      </c>
      <c r="U2119" s="103" t="s">
        <v>1539</v>
      </c>
      <c r="V2119" s="103" t="s">
        <v>1539</v>
      </c>
    </row>
    <row r="2120" spans="1:22" x14ac:dyDescent="0.25">
      <c r="A2120" s="104" t="s">
        <v>187</v>
      </c>
      <c r="B2120" s="20" t="str">
        <f>VLOOKUP(A2120,'Planning Periods'!$E$2:$N$540,10,FALSE)</f>
        <v>12/31/2015 - 12/31/2023</v>
      </c>
      <c r="C2120" s="103">
        <v>2015</v>
      </c>
      <c r="D2120" s="103" t="str">
        <f t="shared" si="31"/>
        <v>Stanislaus County - Unincorporated 2015</v>
      </c>
      <c r="E2120" s="103">
        <v>538</v>
      </c>
      <c r="F2120" s="101">
        <v>0</v>
      </c>
      <c r="G2120" s="103">
        <v>0</v>
      </c>
      <c r="H2120" s="103">
        <v>0</v>
      </c>
      <c r="I2120" s="102"/>
      <c r="J2120" s="103">
        <v>345</v>
      </c>
      <c r="K2120" s="101">
        <v>0</v>
      </c>
      <c r="L2120" s="103">
        <v>0</v>
      </c>
      <c r="M2120" s="103">
        <v>0</v>
      </c>
      <c r="N2120" s="102"/>
      <c r="O2120" s="103">
        <v>391</v>
      </c>
      <c r="P2120" s="103">
        <v>30</v>
      </c>
      <c r="Q2120" s="102"/>
      <c r="R2120" s="103">
        <v>967</v>
      </c>
      <c r="S2120" s="103">
        <v>76</v>
      </c>
      <c r="T2120" s="102">
        <v>0</v>
      </c>
      <c r="U2120" s="103">
        <v>2241</v>
      </c>
      <c r="V2120" s="103">
        <v>106</v>
      </c>
    </row>
    <row r="2121" spans="1:22" x14ac:dyDescent="0.25">
      <c r="A2121" s="104" t="s">
        <v>187</v>
      </c>
      <c r="B2121" s="20" t="str">
        <f>VLOOKUP(A2121,'Planning Periods'!$E$2:$N$540,10,FALSE)</f>
        <v>12/31/2015 - 12/31/2023</v>
      </c>
      <c r="C2121" s="103">
        <v>2016</v>
      </c>
      <c r="D2121" s="103" t="str">
        <f t="shared" si="31"/>
        <v>Stanislaus County - Unincorporated 2016</v>
      </c>
      <c r="E2121" s="103">
        <v>538</v>
      </c>
      <c r="F2121" s="101">
        <v>0</v>
      </c>
      <c r="G2121" s="103">
        <v>0</v>
      </c>
      <c r="H2121" s="103">
        <v>0</v>
      </c>
      <c r="I2121" s="102"/>
      <c r="J2121" s="103">
        <v>345</v>
      </c>
      <c r="K2121" s="101">
        <v>10</v>
      </c>
      <c r="L2121" s="103">
        <v>0</v>
      </c>
      <c r="M2121" s="103">
        <v>10</v>
      </c>
      <c r="N2121" s="102"/>
      <c r="O2121" s="103">
        <v>391</v>
      </c>
      <c r="P2121" s="103">
        <v>3</v>
      </c>
      <c r="Q2121" s="102"/>
      <c r="R2121" s="103">
        <v>967</v>
      </c>
      <c r="S2121" s="103">
        <v>121</v>
      </c>
      <c r="T2121" s="102">
        <v>10</v>
      </c>
      <c r="U2121" s="103">
        <v>2241</v>
      </c>
      <c r="V2121" s="103">
        <v>134</v>
      </c>
    </row>
    <row r="2122" spans="1:22" x14ac:dyDescent="0.25">
      <c r="A2122" s="104" t="s">
        <v>187</v>
      </c>
      <c r="B2122" s="20" t="str">
        <f>VLOOKUP(A2122,'Planning Periods'!$E$2:$N$540,10,FALSE)</f>
        <v>12/31/2015 - 12/31/2023</v>
      </c>
      <c r="C2122" s="103">
        <v>2017</v>
      </c>
      <c r="D2122" s="103" t="str">
        <f t="shared" si="31"/>
        <v>Stanislaus County - Unincorporated 2017</v>
      </c>
      <c r="E2122" s="103">
        <v>538</v>
      </c>
      <c r="F2122" s="101">
        <v>0</v>
      </c>
      <c r="G2122" s="103">
        <v>0</v>
      </c>
      <c r="H2122" s="103">
        <v>0</v>
      </c>
      <c r="I2122" s="102"/>
      <c r="J2122" s="103">
        <v>345</v>
      </c>
      <c r="K2122" s="101">
        <v>0</v>
      </c>
      <c r="L2122" s="103">
        <v>0</v>
      </c>
      <c r="M2122" s="103">
        <v>0</v>
      </c>
      <c r="N2122" s="102"/>
      <c r="O2122" s="103">
        <v>391</v>
      </c>
      <c r="P2122" s="103">
        <v>11</v>
      </c>
      <c r="Q2122" s="102"/>
      <c r="R2122" s="103">
        <v>967</v>
      </c>
      <c r="S2122" s="103">
        <v>120</v>
      </c>
      <c r="T2122" s="102">
        <v>0</v>
      </c>
      <c r="U2122" s="103">
        <v>2241</v>
      </c>
      <c r="V2122" s="103">
        <v>131</v>
      </c>
    </row>
    <row r="2123" spans="1:22" x14ac:dyDescent="0.25">
      <c r="A2123" s="104" t="s">
        <v>970</v>
      </c>
      <c r="B2123" s="20"/>
      <c r="C2123" s="103">
        <v>2013</v>
      </c>
      <c r="D2123" s="103" t="str">
        <f t="shared" si="31"/>
        <v>Stanton 2013</v>
      </c>
      <c r="E2123" s="103" t="s">
        <v>1539</v>
      </c>
      <c r="F2123" s="101" t="s">
        <v>1539</v>
      </c>
      <c r="G2123" s="103" t="s">
        <v>1539</v>
      </c>
      <c r="H2123" s="103" t="s">
        <v>1539</v>
      </c>
      <c r="I2123" s="102"/>
      <c r="J2123" s="103" t="s">
        <v>1539</v>
      </c>
      <c r="K2123" s="101" t="s">
        <v>1539</v>
      </c>
      <c r="L2123" s="103" t="s">
        <v>1539</v>
      </c>
      <c r="M2123" s="103" t="s">
        <v>1539</v>
      </c>
      <c r="N2123" s="102"/>
      <c r="O2123" s="103" t="s">
        <v>1539</v>
      </c>
      <c r="P2123" s="103" t="s">
        <v>1539</v>
      </c>
      <c r="Q2123" s="102"/>
      <c r="R2123" s="103" t="s">
        <v>1539</v>
      </c>
      <c r="S2123" s="103" t="s">
        <v>1539</v>
      </c>
      <c r="T2123" s="102" t="s">
        <v>1539</v>
      </c>
      <c r="U2123" s="103" t="s">
        <v>1539</v>
      </c>
      <c r="V2123" s="103" t="s">
        <v>1539</v>
      </c>
    </row>
    <row r="2124" spans="1:22" x14ac:dyDescent="0.25">
      <c r="A2124" s="104" t="s">
        <v>970</v>
      </c>
      <c r="B2124" s="20" t="str">
        <f>VLOOKUP(A2124,'Planning Periods'!$E$2:$N$540,10,FALSE)</f>
        <v>10/15/2013 - 10/15/2021</v>
      </c>
      <c r="C2124" s="103">
        <v>2014</v>
      </c>
      <c r="D2124" s="103" t="str">
        <f t="shared" si="31"/>
        <v>Stanton 2014</v>
      </c>
      <c r="E2124" s="103">
        <v>68</v>
      </c>
      <c r="F2124" s="101">
        <v>0</v>
      </c>
      <c r="G2124" s="103">
        <v>0</v>
      </c>
      <c r="H2124" s="103">
        <v>0</v>
      </c>
      <c r="I2124" s="102"/>
      <c r="J2124" s="103">
        <v>49</v>
      </c>
      <c r="K2124" s="101">
        <v>0</v>
      </c>
      <c r="L2124" s="103">
        <v>0</v>
      </c>
      <c r="M2124" s="103">
        <v>0</v>
      </c>
      <c r="N2124" s="102"/>
      <c r="O2124" s="103">
        <v>56</v>
      </c>
      <c r="P2124" s="103">
        <v>0</v>
      </c>
      <c r="Q2124" s="102"/>
      <c r="R2124" s="103">
        <v>140</v>
      </c>
      <c r="S2124" s="103">
        <v>32</v>
      </c>
      <c r="T2124" s="102">
        <v>0</v>
      </c>
      <c r="U2124" s="103">
        <v>313</v>
      </c>
      <c r="V2124" s="103">
        <v>32</v>
      </c>
    </row>
    <row r="2125" spans="1:22" x14ac:dyDescent="0.25">
      <c r="A2125" s="104" t="s">
        <v>970</v>
      </c>
      <c r="B2125" s="20" t="str">
        <f>VLOOKUP(A2125,'Planning Periods'!$E$2:$N$540,10,FALSE)</f>
        <v>10/15/2013 - 10/15/2021</v>
      </c>
      <c r="C2125" s="103">
        <v>2015</v>
      </c>
      <c r="D2125" s="103" t="str">
        <f t="shared" si="31"/>
        <v>Stanton 2015</v>
      </c>
      <c r="E2125" s="103">
        <v>68</v>
      </c>
      <c r="F2125" s="101">
        <v>0</v>
      </c>
      <c r="G2125" s="103">
        <v>0</v>
      </c>
      <c r="H2125" s="103">
        <v>0</v>
      </c>
      <c r="I2125" s="102"/>
      <c r="J2125" s="103">
        <v>49</v>
      </c>
      <c r="K2125" s="101">
        <v>0</v>
      </c>
      <c r="L2125" s="103">
        <v>0</v>
      </c>
      <c r="M2125" s="103">
        <v>0</v>
      </c>
      <c r="N2125" s="102"/>
      <c r="O2125" s="103">
        <v>56</v>
      </c>
      <c r="P2125" s="103">
        <v>0</v>
      </c>
      <c r="Q2125" s="102"/>
      <c r="R2125" s="103">
        <v>140</v>
      </c>
      <c r="S2125" s="103">
        <v>37</v>
      </c>
      <c r="T2125" s="102">
        <v>0</v>
      </c>
      <c r="U2125" s="103">
        <v>313</v>
      </c>
      <c r="V2125" s="103">
        <v>37</v>
      </c>
    </row>
    <row r="2126" spans="1:22" x14ac:dyDescent="0.25">
      <c r="A2126" s="104" t="s">
        <v>970</v>
      </c>
      <c r="B2126" s="20" t="str">
        <f>VLOOKUP(A2126,'Planning Periods'!$E$2:$N$540,10,FALSE)</f>
        <v>10/15/2013 - 10/15/2021</v>
      </c>
      <c r="C2126" s="103">
        <v>2016</v>
      </c>
      <c r="D2126" s="103" t="str">
        <f t="shared" si="31"/>
        <v>Stanton 2016</v>
      </c>
      <c r="E2126" s="103">
        <v>68</v>
      </c>
      <c r="F2126" s="101">
        <v>0</v>
      </c>
      <c r="G2126" s="103">
        <v>0</v>
      </c>
      <c r="H2126" s="103">
        <v>0</v>
      </c>
      <c r="I2126" s="102"/>
      <c r="J2126" s="103">
        <v>49</v>
      </c>
      <c r="K2126" s="101">
        <v>0</v>
      </c>
      <c r="L2126" s="103">
        <v>0</v>
      </c>
      <c r="M2126" s="103">
        <v>0</v>
      </c>
      <c r="N2126" s="102"/>
      <c r="O2126" s="103">
        <v>56</v>
      </c>
      <c r="P2126" s="103">
        <v>0</v>
      </c>
      <c r="Q2126" s="102"/>
      <c r="R2126" s="103">
        <v>140</v>
      </c>
      <c r="S2126" s="103">
        <v>25</v>
      </c>
      <c r="T2126" s="102">
        <v>0</v>
      </c>
      <c r="U2126" s="103">
        <v>313</v>
      </c>
      <c r="V2126" s="103">
        <v>25</v>
      </c>
    </row>
    <row r="2127" spans="1:22" x14ac:dyDescent="0.25">
      <c r="A2127" s="104" t="s">
        <v>970</v>
      </c>
      <c r="B2127" s="20" t="str">
        <f>VLOOKUP(A2127,'Planning Periods'!$E$2:$N$540,10,FALSE)</f>
        <v>10/15/2013 - 10/15/2021</v>
      </c>
      <c r="C2127" s="103">
        <v>2017</v>
      </c>
      <c r="D2127" s="103" t="str">
        <f t="shared" si="31"/>
        <v>Stanton 2017</v>
      </c>
      <c r="E2127" s="103">
        <v>68</v>
      </c>
      <c r="F2127" s="101">
        <v>0</v>
      </c>
      <c r="G2127" s="103">
        <v>0</v>
      </c>
      <c r="H2127" s="103">
        <v>0</v>
      </c>
      <c r="I2127" s="102"/>
      <c r="J2127" s="103">
        <v>49</v>
      </c>
      <c r="K2127" s="101">
        <v>0</v>
      </c>
      <c r="L2127" s="103">
        <v>0</v>
      </c>
      <c r="M2127" s="103">
        <v>0</v>
      </c>
      <c r="N2127" s="102"/>
      <c r="O2127" s="103">
        <v>56</v>
      </c>
      <c r="P2127" s="103">
        <v>2</v>
      </c>
      <c r="Q2127" s="102"/>
      <c r="R2127" s="103">
        <v>140</v>
      </c>
      <c r="S2127" s="103">
        <v>0</v>
      </c>
      <c r="T2127" s="102">
        <v>0</v>
      </c>
      <c r="U2127" s="103">
        <v>313</v>
      </c>
      <c r="V2127" s="103">
        <v>2</v>
      </c>
    </row>
    <row r="2128" spans="1:22" x14ac:dyDescent="0.25">
      <c r="A2128" s="104" t="s">
        <v>876</v>
      </c>
      <c r="B2128" s="20" t="str">
        <f>VLOOKUP(A2128,'Planning Periods'!$E$2:$N$540,10,FALSE)</f>
        <v>12/31/2015 - 12/31/2023</v>
      </c>
      <c r="C2128" s="103">
        <v>2014</v>
      </c>
      <c r="D2128" s="103" t="str">
        <f t="shared" si="31"/>
        <v>Stockton 2014</v>
      </c>
      <c r="E2128" s="103" t="s">
        <v>1539</v>
      </c>
      <c r="F2128" s="101" t="s">
        <v>1539</v>
      </c>
      <c r="G2128" s="103" t="s">
        <v>1539</v>
      </c>
      <c r="H2128" s="103" t="s">
        <v>1539</v>
      </c>
      <c r="I2128" s="102"/>
      <c r="J2128" s="103" t="s">
        <v>1539</v>
      </c>
      <c r="K2128" s="101" t="s">
        <v>1539</v>
      </c>
      <c r="L2128" s="103" t="s">
        <v>1539</v>
      </c>
      <c r="M2128" s="103" t="s">
        <v>1539</v>
      </c>
      <c r="N2128" s="102"/>
      <c r="O2128" s="103" t="s">
        <v>1539</v>
      </c>
      <c r="P2128" s="103" t="s">
        <v>1539</v>
      </c>
      <c r="Q2128" s="102"/>
      <c r="R2128" s="103" t="s">
        <v>1539</v>
      </c>
      <c r="S2128" s="103" t="s">
        <v>1539</v>
      </c>
      <c r="T2128" s="102" t="s">
        <v>1539</v>
      </c>
      <c r="U2128" s="103" t="s">
        <v>1539</v>
      </c>
      <c r="V2128" s="103" t="s">
        <v>1539</v>
      </c>
    </row>
    <row r="2129" spans="1:22" x14ac:dyDescent="0.25">
      <c r="A2129" s="104" t="s">
        <v>876</v>
      </c>
      <c r="B2129" s="20" t="str">
        <f>VLOOKUP(A2129,'Planning Periods'!$E$2:$N$540,10,FALSE)</f>
        <v>12/31/2015 - 12/31/2023</v>
      </c>
      <c r="C2129" s="103">
        <v>2015</v>
      </c>
      <c r="D2129" s="103" t="str">
        <f t="shared" si="31"/>
        <v>Stockton 2015</v>
      </c>
      <c r="E2129" s="103" t="s">
        <v>1539</v>
      </c>
      <c r="F2129" s="101" t="s">
        <v>1539</v>
      </c>
      <c r="G2129" s="103" t="s">
        <v>1539</v>
      </c>
      <c r="H2129" s="103" t="s">
        <v>1539</v>
      </c>
      <c r="I2129" s="102"/>
      <c r="J2129" s="103" t="s">
        <v>1539</v>
      </c>
      <c r="K2129" s="101" t="s">
        <v>1539</v>
      </c>
      <c r="L2129" s="103" t="s">
        <v>1539</v>
      </c>
      <c r="M2129" s="103" t="s">
        <v>1539</v>
      </c>
      <c r="N2129" s="102"/>
      <c r="O2129" s="103" t="s">
        <v>1539</v>
      </c>
      <c r="P2129" s="103" t="s">
        <v>1539</v>
      </c>
      <c r="Q2129" s="102"/>
      <c r="R2129" s="103" t="s">
        <v>1539</v>
      </c>
      <c r="S2129" s="103" t="s">
        <v>1539</v>
      </c>
      <c r="T2129" s="102" t="s">
        <v>1539</v>
      </c>
      <c r="U2129" s="103" t="s">
        <v>1539</v>
      </c>
      <c r="V2129" s="103" t="s">
        <v>1539</v>
      </c>
    </row>
    <row r="2130" spans="1:22" x14ac:dyDescent="0.25">
      <c r="A2130" s="104" t="s">
        <v>876</v>
      </c>
      <c r="B2130" s="20" t="str">
        <f>VLOOKUP(A2130,'Planning Periods'!$E$2:$N$540,10,FALSE)</f>
        <v>12/31/2015 - 12/31/2023</v>
      </c>
      <c r="C2130" s="103">
        <v>2016</v>
      </c>
      <c r="D2130" s="103" t="str">
        <f t="shared" si="31"/>
        <v>Stockton 2016</v>
      </c>
      <c r="E2130" s="103" t="s">
        <v>1539</v>
      </c>
      <c r="F2130" s="101" t="s">
        <v>1539</v>
      </c>
      <c r="G2130" s="103" t="s">
        <v>1539</v>
      </c>
      <c r="H2130" s="103" t="s">
        <v>1539</v>
      </c>
      <c r="I2130" s="102"/>
      <c r="J2130" s="103" t="s">
        <v>1539</v>
      </c>
      <c r="K2130" s="101" t="s">
        <v>1539</v>
      </c>
      <c r="L2130" s="103" t="s">
        <v>1539</v>
      </c>
      <c r="M2130" s="103" t="s">
        <v>1539</v>
      </c>
      <c r="N2130" s="102"/>
      <c r="O2130" s="103" t="s">
        <v>1539</v>
      </c>
      <c r="P2130" s="103" t="s">
        <v>1539</v>
      </c>
      <c r="Q2130" s="102"/>
      <c r="R2130" s="103" t="s">
        <v>1539</v>
      </c>
      <c r="S2130" s="103" t="s">
        <v>1539</v>
      </c>
      <c r="T2130" s="102" t="s">
        <v>1539</v>
      </c>
      <c r="U2130" s="103" t="s">
        <v>1539</v>
      </c>
      <c r="V2130" s="103" t="s">
        <v>1539</v>
      </c>
    </row>
    <row r="2131" spans="1:22" x14ac:dyDescent="0.25">
      <c r="A2131" s="104" t="s">
        <v>876</v>
      </c>
      <c r="B2131" s="20" t="str">
        <f>VLOOKUP(A2131,'Planning Periods'!$E$2:$N$540,10,FALSE)</f>
        <v>12/31/2015 - 12/31/2023</v>
      </c>
      <c r="C2131" s="103">
        <v>2017</v>
      </c>
      <c r="D2131" s="103" t="str">
        <f t="shared" si="31"/>
        <v>Stockton 2017</v>
      </c>
      <c r="E2131" s="103">
        <v>3157</v>
      </c>
      <c r="F2131" s="101">
        <v>164</v>
      </c>
      <c r="G2131" s="103">
        <v>164</v>
      </c>
      <c r="H2131" s="103">
        <v>0</v>
      </c>
      <c r="I2131" s="102"/>
      <c r="J2131" s="103">
        <v>2004</v>
      </c>
      <c r="K2131" s="101">
        <v>0</v>
      </c>
      <c r="L2131" s="103">
        <v>0</v>
      </c>
      <c r="M2131" s="103">
        <v>0</v>
      </c>
      <c r="N2131" s="102"/>
      <c r="O2131" s="103">
        <v>2103</v>
      </c>
      <c r="P2131" s="103">
        <v>47</v>
      </c>
      <c r="Q2131" s="102"/>
      <c r="R2131" s="103">
        <v>4560</v>
      </c>
      <c r="S2131" s="103">
        <v>175</v>
      </c>
      <c r="T2131" s="102">
        <v>0</v>
      </c>
      <c r="U2131" s="103">
        <v>11824</v>
      </c>
      <c r="V2131" s="103">
        <v>386</v>
      </c>
    </row>
    <row r="2132" spans="1:22" x14ac:dyDescent="0.25">
      <c r="A2132" s="104" t="s">
        <v>805</v>
      </c>
      <c r="B2132" s="20" t="str">
        <f>VLOOKUP(A2132,'Planning Periods'!$E$2:$N$540,10,FALSE)</f>
        <v>01/31/2015 - 01/31/2023</v>
      </c>
      <c r="C2132" s="103">
        <v>2014</v>
      </c>
      <c r="D2132" s="103" t="str">
        <f t="shared" si="31"/>
        <v>Suisun City 2014</v>
      </c>
      <c r="E2132" s="103">
        <v>147</v>
      </c>
      <c r="F2132" s="101">
        <v>0</v>
      </c>
      <c r="G2132" s="103">
        <v>0</v>
      </c>
      <c r="H2132" s="103">
        <v>0</v>
      </c>
      <c r="I2132" s="102"/>
      <c r="J2132" s="103">
        <v>57</v>
      </c>
      <c r="K2132" s="101">
        <v>0</v>
      </c>
      <c r="L2132" s="103">
        <v>0</v>
      </c>
      <c r="M2132" s="103">
        <v>0</v>
      </c>
      <c r="N2132" s="102"/>
      <c r="O2132" s="103">
        <v>60</v>
      </c>
      <c r="P2132" s="103">
        <v>0</v>
      </c>
      <c r="Q2132" s="102"/>
      <c r="R2132" s="103">
        <v>241</v>
      </c>
      <c r="S2132" s="103">
        <v>0</v>
      </c>
      <c r="T2132" s="102">
        <v>0</v>
      </c>
      <c r="U2132" s="103">
        <v>505</v>
      </c>
      <c r="V2132" s="103">
        <v>0</v>
      </c>
    </row>
    <row r="2133" spans="1:22" x14ac:dyDescent="0.25">
      <c r="A2133" s="104" t="s">
        <v>805</v>
      </c>
      <c r="B2133" s="20" t="str">
        <f>VLOOKUP(A2133,'Planning Periods'!$E$2:$N$540,10,FALSE)</f>
        <v>01/31/2015 - 01/31/2023</v>
      </c>
      <c r="C2133" s="103">
        <v>2015</v>
      </c>
      <c r="D2133" s="103" t="str">
        <f t="shared" si="31"/>
        <v>Suisun City 2015</v>
      </c>
      <c r="E2133" s="103">
        <v>147</v>
      </c>
      <c r="F2133" s="101">
        <v>0</v>
      </c>
      <c r="G2133" s="103">
        <v>0</v>
      </c>
      <c r="H2133" s="103">
        <v>0</v>
      </c>
      <c r="I2133" s="102"/>
      <c r="J2133" s="103">
        <v>57</v>
      </c>
      <c r="K2133" s="101">
        <v>0</v>
      </c>
      <c r="L2133" s="103">
        <v>0</v>
      </c>
      <c r="M2133" s="103">
        <v>0</v>
      </c>
      <c r="N2133" s="102"/>
      <c r="O2133" s="103">
        <v>60</v>
      </c>
      <c r="P2133" s="103">
        <v>0</v>
      </c>
      <c r="Q2133" s="102"/>
      <c r="R2133" s="103">
        <v>241</v>
      </c>
      <c r="S2133" s="103">
        <v>8</v>
      </c>
      <c r="T2133" s="102">
        <v>0</v>
      </c>
      <c r="U2133" s="103">
        <v>505</v>
      </c>
      <c r="V2133" s="103">
        <v>8</v>
      </c>
    </row>
    <row r="2134" spans="1:22" x14ac:dyDescent="0.25">
      <c r="A2134" s="104" t="s">
        <v>805</v>
      </c>
      <c r="B2134" s="20" t="str">
        <f>VLOOKUP(A2134,'Planning Periods'!$E$2:$N$540,10,FALSE)</f>
        <v>01/31/2015 - 01/31/2023</v>
      </c>
      <c r="C2134" s="103">
        <v>2016</v>
      </c>
      <c r="D2134" s="103" t="str">
        <f t="shared" si="31"/>
        <v>Suisun City 2016</v>
      </c>
      <c r="E2134" s="103">
        <v>147</v>
      </c>
      <c r="F2134" s="101">
        <v>0</v>
      </c>
      <c r="G2134" s="103">
        <v>0</v>
      </c>
      <c r="H2134" s="103">
        <v>0</v>
      </c>
      <c r="I2134" s="102"/>
      <c r="J2134" s="103">
        <v>57</v>
      </c>
      <c r="K2134" s="101">
        <v>0</v>
      </c>
      <c r="L2134" s="103">
        <v>0</v>
      </c>
      <c r="M2134" s="103">
        <v>0</v>
      </c>
      <c r="N2134" s="102"/>
      <c r="O2134" s="103">
        <v>60</v>
      </c>
      <c r="P2134" s="103">
        <v>0</v>
      </c>
      <c r="Q2134" s="102"/>
      <c r="R2134" s="103">
        <v>241</v>
      </c>
      <c r="S2134" s="103">
        <v>52</v>
      </c>
      <c r="T2134" s="102">
        <v>0</v>
      </c>
      <c r="U2134" s="103">
        <v>505</v>
      </c>
      <c r="V2134" s="103">
        <v>52</v>
      </c>
    </row>
    <row r="2135" spans="1:22" x14ac:dyDescent="0.25">
      <c r="A2135" s="104" t="s">
        <v>805</v>
      </c>
      <c r="B2135" s="20" t="str">
        <f>VLOOKUP(A2135,'Planning Periods'!$E$2:$N$540,10,FALSE)</f>
        <v>01/31/2015 - 01/31/2023</v>
      </c>
      <c r="C2135" s="103">
        <v>2017</v>
      </c>
      <c r="D2135" s="103" t="str">
        <f t="shared" si="31"/>
        <v>Suisun City 2017</v>
      </c>
      <c r="E2135" s="103">
        <v>147</v>
      </c>
      <c r="F2135" s="101">
        <v>0</v>
      </c>
      <c r="G2135" s="103">
        <v>0</v>
      </c>
      <c r="H2135" s="103">
        <v>0</v>
      </c>
      <c r="I2135" s="102"/>
      <c r="J2135" s="103">
        <v>57</v>
      </c>
      <c r="K2135" s="101">
        <v>0</v>
      </c>
      <c r="L2135" s="103">
        <v>0</v>
      </c>
      <c r="M2135" s="103">
        <v>0</v>
      </c>
      <c r="N2135" s="102"/>
      <c r="O2135" s="103">
        <v>60</v>
      </c>
      <c r="P2135" s="103">
        <v>0</v>
      </c>
      <c r="Q2135" s="102"/>
      <c r="R2135" s="103">
        <v>241</v>
      </c>
      <c r="S2135" s="103">
        <v>19</v>
      </c>
      <c r="T2135" s="102">
        <v>0</v>
      </c>
      <c r="U2135" s="103">
        <v>505</v>
      </c>
      <c r="V2135" s="103">
        <v>19</v>
      </c>
    </row>
    <row r="2136" spans="1:22" x14ac:dyDescent="0.25">
      <c r="A2136" s="104" t="s">
        <v>830</v>
      </c>
      <c r="B2136" s="20" t="str">
        <f>VLOOKUP(A2136,'Planning Periods'!$E$2:$N$540,10,FALSE)</f>
        <v>01/31/2015 - 01/31/2023</v>
      </c>
      <c r="C2136" s="103">
        <v>2014</v>
      </c>
      <c r="D2136" s="103" t="str">
        <f t="shared" si="31"/>
        <v>Sunnyvale 2014</v>
      </c>
      <c r="E2136" s="103" t="s">
        <v>1539</v>
      </c>
      <c r="F2136" s="101" t="s">
        <v>1539</v>
      </c>
      <c r="G2136" s="103" t="s">
        <v>1539</v>
      </c>
      <c r="H2136" s="103" t="s">
        <v>1539</v>
      </c>
      <c r="I2136" s="102"/>
      <c r="J2136" s="103" t="s">
        <v>1539</v>
      </c>
      <c r="K2136" s="101" t="s">
        <v>1539</v>
      </c>
      <c r="L2136" s="103" t="s">
        <v>1539</v>
      </c>
      <c r="M2136" s="103" t="s">
        <v>1539</v>
      </c>
      <c r="N2136" s="102"/>
      <c r="O2136" s="103" t="s">
        <v>1539</v>
      </c>
      <c r="P2136" s="103" t="s">
        <v>1539</v>
      </c>
      <c r="Q2136" s="102"/>
      <c r="R2136" s="103" t="s">
        <v>1539</v>
      </c>
      <c r="S2136" s="103" t="s">
        <v>1539</v>
      </c>
      <c r="T2136" s="102" t="s">
        <v>1539</v>
      </c>
      <c r="U2136" s="103" t="s">
        <v>1539</v>
      </c>
      <c r="V2136" s="103" t="s">
        <v>1539</v>
      </c>
    </row>
    <row r="2137" spans="1:22" x14ac:dyDescent="0.25">
      <c r="A2137" s="104" t="s">
        <v>830</v>
      </c>
      <c r="B2137" s="20" t="str">
        <f>VLOOKUP(A2137,'Planning Periods'!$E$2:$N$540,10,FALSE)</f>
        <v>01/31/2015 - 01/31/2023</v>
      </c>
      <c r="C2137" s="103">
        <v>2015</v>
      </c>
      <c r="D2137" s="103" t="str">
        <f t="shared" si="31"/>
        <v>Sunnyvale 2015</v>
      </c>
      <c r="E2137" s="103">
        <v>1640</v>
      </c>
      <c r="F2137" s="101">
        <v>43</v>
      </c>
      <c r="G2137" s="103">
        <v>43</v>
      </c>
      <c r="H2137" s="103">
        <v>0</v>
      </c>
      <c r="I2137" s="102"/>
      <c r="J2137" s="103">
        <v>906</v>
      </c>
      <c r="K2137" s="101">
        <v>0</v>
      </c>
      <c r="L2137" s="103">
        <v>0</v>
      </c>
      <c r="M2137" s="103">
        <v>0</v>
      </c>
      <c r="N2137" s="102"/>
      <c r="O2137" s="103">
        <v>932</v>
      </c>
      <c r="P2137" s="103">
        <v>26</v>
      </c>
      <c r="Q2137" s="102"/>
      <c r="R2137" s="103">
        <v>1974</v>
      </c>
      <c r="S2137" s="103">
        <v>796</v>
      </c>
      <c r="T2137" s="102">
        <v>0</v>
      </c>
      <c r="U2137" s="103">
        <v>5452</v>
      </c>
      <c r="V2137" s="103">
        <v>865</v>
      </c>
    </row>
    <row r="2138" spans="1:22" x14ac:dyDescent="0.25">
      <c r="A2138" s="104" t="s">
        <v>830</v>
      </c>
      <c r="B2138" s="20" t="str">
        <f>VLOOKUP(A2138,'Planning Periods'!$E$2:$N$540,10,FALSE)</f>
        <v>01/31/2015 - 01/31/2023</v>
      </c>
      <c r="C2138" s="103">
        <v>2016</v>
      </c>
      <c r="D2138" s="103" t="str">
        <f t="shared" si="31"/>
        <v>Sunnyvale 2016</v>
      </c>
      <c r="E2138" s="103">
        <v>1640</v>
      </c>
      <c r="F2138" s="101">
        <v>0</v>
      </c>
      <c r="G2138" s="103">
        <v>0</v>
      </c>
      <c r="H2138" s="103">
        <v>0</v>
      </c>
      <c r="I2138" s="102"/>
      <c r="J2138" s="103">
        <v>906</v>
      </c>
      <c r="K2138" s="101">
        <v>1</v>
      </c>
      <c r="L2138" s="103">
        <v>1</v>
      </c>
      <c r="M2138" s="103">
        <v>0</v>
      </c>
      <c r="N2138" s="102"/>
      <c r="O2138" s="103">
        <v>932</v>
      </c>
      <c r="P2138" s="103">
        <v>32</v>
      </c>
      <c r="Q2138" s="102"/>
      <c r="R2138" s="103">
        <v>1974</v>
      </c>
      <c r="S2138" s="103">
        <v>222</v>
      </c>
      <c r="T2138" s="102">
        <v>0</v>
      </c>
      <c r="U2138" s="103">
        <v>5452</v>
      </c>
      <c r="V2138" s="103">
        <v>255</v>
      </c>
    </row>
    <row r="2139" spans="1:22" x14ac:dyDescent="0.25">
      <c r="A2139" s="104" t="s">
        <v>830</v>
      </c>
      <c r="B2139" s="20" t="str">
        <f>VLOOKUP(A2139,'Planning Periods'!$E$2:$N$540,10,FALSE)</f>
        <v>01/31/2015 - 01/31/2023</v>
      </c>
      <c r="C2139" s="103">
        <v>2017</v>
      </c>
      <c r="D2139" s="103" t="str">
        <f t="shared" si="31"/>
        <v>Sunnyvale 2017</v>
      </c>
      <c r="E2139" s="103">
        <v>1640</v>
      </c>
      <c r="F2139" s="101">
        <v>46</v>
      </c>
      <c r="G2139" s="103">
        <v>46</v>
      </c>
      <c r="H2139" s="103">
        <v>0</v>
      </c>
      <c r="I2139" s="102"/>
      <c r="J2139" s="103">
        <v>906</v>
      </c>
      <c r="K2139" s="101">
        <v>20</v>
      </c>
      <c r="L2139" s="103">
        <v>20</v>
      </c>
      <c r="M2139" s="103">
        <v>0</v>
      </c>
      <c r="N2139" s="102"/>
      <c r="O2139" s="103">
        <v>932</v>
      </c>
      <c r="P2139" s="103">
        <v>47</v>
      </c>
      <c r="Q2139" s="102"/>
      <c r="R2139" s="103">
        <v>1974</v>
      </c>
      <c r="S2139" s="103">
        <v>381</v>
      </c>
      <c r="T2139" s="102">
        <v>0</v>
      </c>
      <c r="U2139" s="103">
        <v>5452</v>
      </c>
      <c r="V2139" s="103">
        <v>494</v>
      </c>
    </row>
    <row r="2140" spans="1:22" x14ac:dyDescent="0.25">
      <c r="A2140" t="s">
        <v>1130</v>
      </c>
      <c r="B2140" s="20" t="str">
        <f>VLOOKUP(A2140,'Planning Periods'!$E$2:$N$540,10,FALSE)</f>
        <v>06/30/2014 - 06/30/2019</v>
      </c>
      <c r="C2140" s="103">
        <v>2014</v>
      </c>
      <c r="D2140" s="103" t="str">
        <f t="shared" si="31"/>
        <v>Susanville 2014</v>
      </c>
      <c r="E2140" s="101" t="s">
        <v>1539</v>
      </c>
      <c r="F2140" s="101" t="s">
        <v>1539</v>
      </c>
      <c r="G2140" s="101" t="s">
        <v>1539</v>
      </c>
      <c r="H2140" s="101" t="s">
        <v>1539</v>
      </c>
      <c r="I2140" s="101">
        <v>0</v>
      </c>
      <c r="J2140" s="101" t="s">
        <v>1539</v>
      </c>
      <c r="K2140" s="101" t="s">
        <v>1539</v>
      </c>
      <c r="L2140" s="101" t="s">
        <v>1539</v>
      </c>
      <c r="M2140" s="101" t="s">
        <v>1539</v>
      </c>
      <c r="N2140" s="101">
        <v>0</v>
      </c>
      <c r="O2140" s="101" t="s">
        <v>1539</v>
      </c>
      <c r="P2140" s="101" t="s">
        <v>1539</v>
      </c>
      <c r="Q2140" s="101"/>
      <c r="R2140" s="101" t="s">
        <v>1539</v>
      </c>
      <c r="S2140" s="101" t="s">
        <v>1539</v>
      </c>
      <c r="T2140" s="101" t="s">
        <v>1539</v>
      </c>
      <c r="U2140" s="101" t="s">
        <v>1539</v>
      </c>
      <c r="V2140" s="101" t="s">
        <v>1539</v>
      </c>
    </row>
    <row r="2141" spans="1:22" x14ac:dyDescent="0.25">
      <c r="A2141" t="s">
        <v>1130</v>
      </c>
      <c r="B2141" s="20" t="str">
        <f>VLOOKUP(A2141,'Planning Periods'!$E$2:$N$540,10,FALSE)</f>
        <v>06/30/2014 - 06/30/2019</v>
      </c>
      <c r="C2141" s="103">
        <v>2015</v>
      </c>
      <c r="D2141" s="103" t="str">
        <f t="shared" si="31"/>
        <v>Susanville 2015</v>
      </c>
      <c r="E2141" t="s">
        <v>1539</v>
      </c>
      <c r="F2141" t="s">
        <v>1539</v>
      </c>
      <c r="G2141" t="s">
        <v>1539</v>
      </c>
      <c r="H2141" t="s">
        <v>1539</v>
      </c>
      <c r="J2141" t="s">
        <v>1539</v>
      </c>
      <c r="K2141" t="s">
        <v>1539</v>
      </c>
      <c r="L2141" t="s">
        <v>1539</v>
      </c>
      <c r="M2141" t="s">
        <v>1539</v>
      </c>
      <c r="O2141" t="s">
        <v>1539</v>
      </c>
      <c r="P2141" t="s">
        <v>1539</v>
      </c>
      <c r="R2141" t="s">
        <v>1539</v>
      </c>
      <c r="S2141" t="s">
        <v>1539</v>
      </c>
      <c r="T2141" t="s">
        <v>1539</v>
      </c>
      <c r="U2141" t="s">
        <v>1539</v>
      </c>
      <c r="V2141" t="s">
        <v>1539</v>
      </c>
    </row>
    <row r="2142" spans="1:22" x14ac:dyDescent="0.25">
      <c r="A2142" t="s">
        <v>1130</v>
      </c>
      <c r="B2142" s="20" t="str">
        <f>VLOOKUP(A2142,'Planning Periods'!$E$2:$N$540,10,FALSE)</f>
        <v>06/30/2014 - 06/30/2019</v>
      </c>
      <c r="C2142" s="103">
        <v>2016</v>
      </c>
      <c r="D2142" s="103" t="str">
        <f t="shared" si="31"/>
        <v>Susanville 2016</v>
      </c>
      <c r="E2142" t="s">
        <v>1539</v>
      </c>
      <c r="F2142" t="s">
        <v>1539</v>
      </c>
      <c r="G2142" t="s">
        <v>1539</v>
      </c>
      <c r="H2142" t="s">
        <v>1539</v>
      </c>
      <c r="J2142" t="s">
        <v>1539</v>
      </c>
      <c r="K2142" t="s">
        <v>1539</v>
      </c>
      <c r="L2142" t="s">
        <v>1539</v>
      </c>
      <c r="M2142" t="s">
        <v>1539</v>
      </c>
      <c r="O2142" t="s">
        <v>1539</v>
      </c>
      <c r="P2142" t="s">
        <v>1539</v>
      </c>
      <c r="R2142" t="s">
        <v>1539</v>
      </c>
      <c r="S2142" t="s">
        <v>1539</v>
      </c>
      <c r="T2142" t="s">
        <v>1539</v>
      </c>
      <c r="U2142" t="s">
        <v>1539</v>
      </c>
      <c r="V2142" t="s">
        <v>1539</v>
      </c>
    </row>
    <row r="2143" spans="1:22" x14ac:dyDescent="0.25">
      <c r="A2143" t="s">
        <v>1130</v>
      </c>
      <c r="B2143" s="20" t="str">
        <f>VLOOKUP(A2143,'Planning Periods'!$E$2:$N$540,10,FALSE)</f>
        <v>06/30/2014 - 06/30/2019</v>
      </c>
      <c r="C2143" s="103">
        <v>2017</v>
      </c>
      <c r="D2143" s="103" t="str">
        <f t="shared" si="31"/>
        <v>Susanville 2017</v>
      </c>
      <c r="E2143" t="s">
        <v>1539</v>
      </c>
      <c r="F2143" t="s">
        <v>1539</v>
      </c>
      <c r="G2143" t="s">
        <v>1539</v>
      </c>
      <c r="H2143" t="s">
        <v>1539</v>
      </c>
      <c r="J2143" t="s">
        <v>1539</v>
      </c>
      <c r="K2143" t="s">
        <v>1539</v>
      </c>
      <c r="L2143" t="s">
        <v>1539</v>
      </c>
      <c r="M2143" t="s">
        <v>1539</v>
      </c>
      <c r="O2143" t="s">
        <v>1539</v>
      </c>
      <c r="P2143" t="s">
        <v>1539</v>
      </c>
      <c r="R2143" t="s">
        <v>1539</v>
      </c>
      <c r="S2143" t="s">
        <v>1539</v>
      </c>
      <c r="T2143" t="s">
        <v>1539</v>
      </c>
      <c r="U2143" t="s">
        <v>1539</v>
      </c>
      <c r="V2143" t="s">
        <v>1539</v>
      </c>
    </row>
    <row r="2144" spans="1:22" x14ac:dyDescent="0.25">
      <c r="A2144" s="104" t="s">
        <v>182</v>
      </c>
      <c r="B2144" s="20" t="str">
        <f>VLOOKUP(A2144,'Planning Periods'!$E$2:$N$540,10,FALSE)</f>
        <v>10/31/2013 - 10/31/2021</v>
      </c>
      <c r="C2144" s="103">
        <v>2013</v>
      </c>
      <c r="D2144" s="103" t="str">
        <f t="shared" si="31"/>
        <v>Sutter County - Unincorporated 2013</v>
      </c>
      <c r="E2144" s="103">
        <v>85</v>
      </c>
      <c r="F2144" s="101">
        <v>0</v>
      </c>
      <c r="G2144" s="103">
        <v>0</v>
      </c>
      <c r="H2144" s="103">
        <v>0</v>
      </c>
      <c r="I2144" s="102"/>
      <c r="J2144" s="103">
        <v>60</v>
      </c>
      <c r="K2144" s="101">
        <v>0</v>
      </c>
      <c r="L2144" s="103">
        <v>0</v>
      </c>
      <c r="M2144" s="103">
        <v>0</v>
      </c>
      <c r="N2144" s="102"/>
      <c r="O2144" s="103">
        <v>62</v>
      </c>
      <c r="P2144" s="103">
        <v>4</v>
      </c>
      <c r="Q2144" s="102"/>
      <c r="R2144" s="103">
        <v>128</v>
      </c>
      <c r="S2144" s="103">
        <v>8</v>
      </c>
      <c r="T2144" s="102">
        <v>0</v>
      </c>
      <c r="U2144" s="103">
        <v>335</v>
      </c>
      <c r="V2144" s="103">
        <v>12</v>
      </c>
    </row>
    <row r="2145" spans="1:22" x14ac:dyDescent="0.25">
      <c r="A2145" s="104" t="s">
        <v>182</v>
      </c>
      <c r="B2145" s="20" t="str">
        <f>VLOOKUP(A2145,'Planning Periods'!$E$2:$N$540,10,FALSE)</f>
        <v>10/31/2013 - 10/31/2021</v>
      </c>
      <c r="C2145" s="103">
        <v>2014</v>
      </c>
      <c r="D2145" s="103" t="str">
        <f t="shared" si="31"/>
        <v>Sutter County - Unincorporated 2014</v>
      </c>
      <c r="E2145" s="103">
        <v>85</v>
      </c>
      <c r="F2145" s="101">
        <v>0</v>
      </c>
      <c r="G2145" s="103">
        <v>0</v>
      </c>
      <c r="H2145" s="103">
        <v>0</v>
      </c>
      <c r="I2145" s="102"/>
      <c r="J2145" s="103">
        <v>60</v>
      </c>
      <c r="K2145" s="101">
        <v>0</v>
      </c>
      <c r="L2145" s="103">
        <v>0</v>
      </c>
      <c r="M2145" s="103">
        <v>0</v>
      </c>
      <c r="N2145" s="102"/>
      <c r="O2145" s="103">
        <v>62</v>
      </c>
      <c r="P2145" s="103">
        <v>1</v>
      </c>
      <c r="Q2145" s="102"/>
      <c r="R2145" s="103">
        <v>128</v>
      </c>
      <c r="S2145" s="103">
        <v>19</v>
      </c>
      <c r="T2145" s="102">
        <v>0</v>
      </c>
      <c r="U2145" s="103">
        <v>335</v>
      </c>
      <c r="V2145" s="103">
        <v>20</v>
      </c>
    </row>
    <row r="2146" spans="1:22" x14ac:dyDescent="0.25">
      <c r="A2146" s="104" t="s">
        <v>182</v>
      </c>
      <c r="B2146" s="20" t="str">
        <f>VLOOKUP(A2146,'Planning Periods'!$E$2:$N$540,10,FALSE)</f>
        <v>10/31/2013 - 10/31/2021</v>
      </c>
      <c r="C2146" s="103">
        <v>2015</v>
      </c>
      <c r="D2146" s="103" t="str">
        <f t="shared" si="31"/>
        <v>Sutter County - Unincorporated 2015</v>
      </c>
      <c r="E2146" s="103">
        <v>85</v>
      </c>
      <c r="F2146" s="101">
        <v>0</v>
      </c>
      <c r="G2146" s="103">
        <v>0</v>
      </c>
      <c r="H2146" s="103">
        <v>0</v>
      </c>
      <c r="I2146" s="102"/>
      <c r="J2146" s="103">
        <v>60</v>
      </c>
      <c r="K2146" s="101">
        <v>0</v>
      </c>
      <c r="L2146" s="103">
        <v>0</v>
      </c>
      <c r="M2146" s="103">
        <v>0</v>
      </c>
      <c r="N2146" s="102"/>
      <c r="O2146" s="103">
        <v>62</v>
      </c>
      <c r="P2146" s="103">
        <v>7</v>
      </c>
      <c r="Q2146" s="102"/>
      <c r="R2146" s="103">
        <v>128</v>
      </c>
      <c r="S2146" s="103">
        <v>19</v>
      </c>
      <c r="T2146" s="102">
        <v>0</v>
      </c>
      <c r="U2146" s="103">
        <v>335</v>
      </c>
      <c r="V2146" s="103">
        <v>26</v>
      </c>
    </row>
    <row r="2147" spans="1:22" x14ac:dyDescent="0.25">
      <c r="A2147" s="104" t="s">
        <v>182</v>
      </c>
      <c r="B2147" s="20" t="str">
        <f>VLOOKUP(A2147,'Planning Periods'!$E$2:$N$540,10,FALSE)</f>
        <v>10/31/2013 - 10/31/2021</v>
      </c>
      <c r="C2147" s="103">
        <v>2016</v>
      </c>
      <c r="D2147" s="103" t="str">
        <f t="shared" si="31"/>
        <v>Sutter County - Unincorporated 2016</v>
      </c>
      <c r="E2147" s="103">
        <v>85</v>
      </c>
      <c r="F2147" s="101">
        <v>0</v>
      </c>
      <c r="G2147" s="103">
        <v>0</v>
      </c>
      <c r="H2147" s="103">
        <v>0</v>
      </c>
      <c r="I2147" s="102"/>
      <c r="J2147" s="103">
        <v>60</v>
      </c>
      <c r="K2147" s="101">
        <v>0</v>
      </c>
      <c r="L2147" s="103">
        <v>0</v>
      </c>
      <c r="M2147" s="103">
        <v>0</v>
      </c>
      <c r="N2147" s="102"/>
      <c r="O2147" s="103">
        <v>62</v>
      </c>
      <c r="P2147" s="103">
        <v>2</v>
      </c>
      <c r="Q2147" s="102"/>
      <c r="R2147" s="103">
        <v>128</v>
      </c>
      <c r="S2147" s="103">
        <v>8</v>
      </c>
      <c r="T2147" s="102">
        <v>0</v>
      </c>
      <c r="U2147" s="103">
        <v>335</v>
      </c>
      <c r="V2147" s="103">
        <v>10</v>
      </c>
    </row>
    <row r="2148" spans="1:22" x14ac:dyDescent="0.25">
      <c r="A2148" s="104" t="s">
        <v>182</v>
      </c>
      <c r="B2148" s="20" t="str">
        <f>VLOOKUP(A2148,'Planning Periods'!$E$2:$N$540,10,FALSE)</f>
        <v>10/31/2013 - 10/31/2021</v>
      </c>
      <c r="C2148" s="103">
        <v>2017</v>
      </c>
      <c r="D2148" s="103" t="str">
        <f t="shared" si="31"/>
        <v>Sutter County - Unincorporated 2017</v>
      </c>
      <c r="E2148" s="103">
        <v>85</v>
      </c>
      <c r="F2148" s="101">
        <v>0</v>
      </c>
      <c r="G2148" s="103">
        <v>0</v>
      </c>
      <c r="H2148" s="103">
        <v>0</v>
      </c>
      <c r="I2148" s="102"/>
      <c r="J2148" s="103">
        <v>60</v>
      </c>
      <c r="K2148" s="101">
        <v>0</v>
      </c>
      <c r="L2148" s="103">
        <v>0</v>
      </c>
      <c r="M2148" s="103">
        <v>0</v>
      </c>
      <c r="N2148" s="102"/>
      <c r="O2148" s="103">
        <v>62</v>
      </c>
      <c r="P2148" s="103">
        <v>3</v>
      </c>
      <c r="Q2148" s="102"/>
      <c r="R2148" s="103">
        <v>128</v>
      </c>
      <c r="S2148" s="103">
        <v>13</v>
      </c>
      <c r="T2148" s="102">
        <v>0</v>
      </c>
      <c r="U2148" s="103">
        <v>335</v>
      </c>
      <c r="V2148" s="103">
        <v>16</v>
      </c>
    </row>
    <row r="2149" spans="1:22" x14ac:dyDescent="0.25">
      <c r="A2149" s="104" t="s">
        <v>1219</v>
      </c>
      <c r="B2149" s="20" t="str">
        <f>VLOOKUP(A2149,'Planning Periods'!$E$2:$N$540,10,FALSE)</f>
        <v>06/30/2014 - 06/30/2019</v>
      </c>
      <c r="C2149" s="103">
        <v>2014</v>
      </c>
      <c r="D2149" s="103" t="str">
        <f t="shared" si="31"/>
        <v>Sutter Creek 2014</v>
      </c>
      <c r="E2149" s="103">
        <v>2</v>
      </c>
      <c r="F2149" s="101">
        <v>0</v>
      </c>
      <c r="G2149" s="103">
        <v>0</v>
      </c>
      <c r="H2149" s="103">
        <v>0</v>
      </c>
      <c r="I2149" s="102"/>
      <c r="J2149" s="103">
        <v>2</v>
      </c>
      <c r="K2149" s="101">
        <v>0</v>
      </c>
      <c r="L2149" s="103">
        <v>0</v>
      </c>
      <c r="M2149" s="103">
        <v>0</v>
      </c>
      <c r="N2149" s="102"/>
      <c r="O2149" s="103">
        <v>2</v>
      </c>
      <c r="P2149" s="103">
        <v>1</v>
      </c>
      <c r="Q2149" s="102"/>
      <c r="R2149" s="103">
        <v>4</v>
      </c>
      <c r="S2149" s="103">
        <v>0</v>
      </c>
      <c r="T2149" s="102">
        <v>0</v>
      </c>
      <c r="U2149" s="103">
        <v>10</v>
      </c>
      <c r="V2149" s="103">
        <v>1</v>
      </c>
    </row>
    <row r="2150" spans="1:22" x14ac:dyDescent="0.25">
      <c r="A2150" s="104" t="s">
        <v>1219</v>
      </c>
      <c r="B2150" s="20" t="str">
        <f>VLOOKUP(A2150,'Planning Periods'!$E$2:$N$540,10,FALSE)</f>
        <v>06/30/2014 - 06/30/2019</v>
      </c>
      <c r="C2150" s="103">
        <v>2015</v>
      </c>
      <c r="D2150" s="103" t="str">
        <f t="shared" si="31"/>
        <v>Sutter Creek 2015</v>
      </c>
      <c r="E2150" s="103">
        <v>2</v>
      </c>
      <c r="F2150" s="101">
        <v>0</v>
      </c>
      <c r="G2150" s="103">
        <v>0</v>
      </c>
      <c r="H2150" s="103">
        <v>0</v>
      </c>
      <c r="I2150" s="102"/>
      <c r="J2150" s="103">
        <v>2</v>
      </c>
      <c r="K2150" s="101">
        <v>0</v>
      </c>
      <c r="L2150" s="103">
        <v>0</v>
      </c>
      <c r="M2150" s="103">
        <v>0</v>
      </c>
      <c r="N2150" s="102"/>
      <c r="O2150" s="103">
        <v>2</v>
      </c>
      <c r="P2150" s="103">
        <v>1</v>
      </c>
      <c r="Q2150" s="102"/>
      <c r="R2150" s="103">
        <v>4</v>
      </c>
      <c r="S2150" s="103">
        <v>0</v>
      </c>
      <c r="T2150" s="102">
        <v>0</v>
      </c>
      <c r="U2150" s="103">
        <v>10</v>
      </c>
      <c r="V2150" s="103">
        <v>1</v>
      </c>
    </row>
    <row r="2151" spans="1:22" x14ac:dyDescent="0.25">
      <c r="A2151" s="104" t="s">
        <v>1219</v>
      </c>
      <c r="B2151" s="20" t="str">
        <f>VLOOKUP(A2151,'Planning Periods'!$E$2:$N$540,10,FALSE)</f>
        <v>06/30/2014 - 06/30/2019</v>
      </c>
      <c r="C2151" s="103">
        <v>2016</v>
      </c>
      <c r="D2151" s="103" t="str">
        <f t="shared" si="31"/>
        <v>Sutter Creek 2016</v>
      </c>
      <c r="E2151" s="103">
        <v>2</v>
      </c>
      <c r="F2151" s="101">
        <v>0</v>
      </c>
      <c r="G2151" s="103">
        <v>0</v>
      </c>
      <c r="H2151" s="103">
        <v>0</v>
      </c>
      <c r="I2151" s="102"/>
      <c r="J2151" s="103">
        <v>2</v>
      </c>
      <c r="K2151" s="101">
        <v>0</v>
      </c>
      <c r="L2151" s="103">
        <v>0</v>
      </c>
      <c r="M2151" s="103">
        <v>0</v>
      </c>
      <c r="N2151" s="102"/>
      <c r="O2151" s="103">
        <v>2</v>
      </c>
      <c r="P2151" s="103">
        <v>1</v>
      </c>
      <c r="Q2151" s="102"/>
      <c r="R2151" s="103">
        <v>4</v>
      </c>
      <c r="S2151" s="103">
        <v>10</v>
      </c>
      <c r="T2151" s="102">
        <v>0</v>
      </c>
      <c r="U2151" s="103">
        <v>10</v>
      </c>
      <c r="V2151" s="103">
        <v>11</v>
      </c>
    </row>
    <row r="2152" spans="1:22" x14ac:dyDescent="0.25">
      <c r="A2152" s="104" t="s">
        <v>1219</v>
      </c>
      <c r="B2152" s="20" t="str">
        <f>VLOOKUP(A2152,'Planning Periods'!$E$2:$N$540,10,FALSE)</f>
        <v>06/30/2014 - 06/30/2019</v>
      </c>
      <c r="C2152" s="103">
        <v>2017</v>
      </c>
      <c r="D2152" s="103" t="str">
        <f t="shared" si="31"/>
        <v>Sutter Creek 2017</v>
      </c>
      <c r="E2152" s="103">
        <v>2</v>
      </c>
      <c r="F2152" s="101">
        <v>0</v>
      </c>
      <c r="G2152" s="103">
        <v>0</v>
      </c>
      <c r="H2152" s="103">
        <v>0</v>
      </c>
      <c r="I2152" s="102"/>
      <c r="J2152" s="103">
        <v>2</v>
      </c>
      <c r="K2152" s="101">
        <v>0</v>
      </c>
      <c r="L2152" s="103">
        <v>0</v>
      </c>
      <c r="M2152" s="103">
        <v>0</v>
      </c>
      <c r="N2152" s="102"/>
      <c r="O2152" s="103">
        <v>2</v>
      </c>
      <c r="P2152" s="103">
        <v>17</v>
      </c>
      <c r="Q2152" s="102"/>
      <c r="R2152" s="103">
        <v>4</v>
      </c>
      <c r="S2152" s="103">
        <v>2</v>
      </c>
      <c r="T2152" s="102">
        <v>0</v>
      </c>
      <c r="U2152" s="103">
        <v>10</v>
      </c>
      <c r="V2152" s="103">
        <v>19</v>
      </c>
    </row>
    <row r="2153" spans="1:22" x14ac:dyDescent="0.25">
      <c r="A2153" s="104" t="s">
        <v>1143</v>
      </c>
      <c r="B2153" s="20" t="str">
        <f>VLOOKUP(A2153,'Planning Periods'!$E$2:$N$540,10,FALSE)</f>
        <v>12/31/2015 - 12/31/2023</v>
      </c>
      <c r="C2153" s="103">
        <v>2013</v>
      </c>
      <c r="D2153" s="103" t="str">
        <f t="shared" si="31"/>
        <v>Taft 2013</v>
      </c>
      <c r="E2153" s="103" t="s">
        <v>1539</v>
      </c>
      <c r="F2153" s="101" t="s">
        <v>1539</v>
      </c>
      <c r="G2153" s="103" t="s">
        <v>1539</v>
      </c>
      <c r="H2153" s="103" t="s">
        <v>1539</v>
      </c>
      <c r="I2153" s="102"/>
      <c r="J2153" s="103" t="s">
        <v>1539</v>
      </c>
      <c r="K2153" s="101" t="s">
        <v>1539</v>
      </c>
      <c r="L2153" s="103" t="s">
        <v>1539</v>
      </c>
      <c r="M2153" s="103" t="s">
        <v>1539</v>
      </c>
      <c r="N2153" s="102"/>
      <c r="O2153" s="103" t="s">
        <v>1539</v>
      </c>
      <c r="P2153" s="103" t="s">
        <v>1539</v>
      </c>
      <c r="Q2153" s="102"/>
      <c r="R2153" s="103" t="s">
        <v>1539</v>
      </c>
      <c r="S2153" s="103" t="s">
        <v>1539</v>
      </c>
      <c r="T2153" s="102" t="s">
        <v>1539</v>
      </c>
      <c r="U2153" s="103" t="s">
        <v>1539</v>
      </c>
      <c r="V2153" s="103" t="s">
        <v>1539</v>
      </c>
    </row>
    <row r="2154" spans="1:22" x14ac:dyDescent="0.25">
      <c r="A2154" s="104" t="s">
        <v>1143</v>
      </c>
      <c r="B2154" s="20" t="str">
        <f>VLOOKUP(A2154,'Planning Periods'!$E$2:$N$540,10,FALSE)</f>
        <v>12/31/2015 - 12/31/2023</v>
      </c>
      <c r="C2154" s="103">
        <v>2014</v>
      </c>
      <c r="D2154" s="103" t="str">
        <f t="shared" si="31"/>
        <v>Taft 2014</v>
      </c>
      <c r="E2154" s="103" t="s">
        <v>1539</v>
      </c>
      <c r="F2154" s="101" t="s">
        <v>1539</v>
      </c>
      <c r="G2154" s="103" t="s">
        <v>1539</v>
      </c>
      <c r="H2154" s="103" t="s">
        <v>1539</v>
      </c>
      <c r="I2154" s="102"/>
      <c r="J2154" s="103" t="s">
        <v>1539</v>
      </c>
      <c r="K2154" s="101" t="s">
        <v>1539</v>
      </c>
      <c r="L2154" s="103" t="s">
        <v>1539</v>
      </c>
      <c r="M2154" s="103" t="s">
        <v>1539</v>
      </c>
      <c r="N2154" s="102"/>
      <c r="O2154" s="103" t="s">
        <v>1539</v>
      </c>
      <c r="P2154" s="103" t="s">
        <v>1539</v>
      </c>
      <c r="Q2154" s="102"/>
      <c r="R2154" s="103" t="s">
        <v>1539</v>
      </c>
      <c r="S2154" s="103" t="s">
        <v>1539</v>
      </c>
      <c r="T2154" s="102" t="s">
        <v>1539</v>
      </c>
      <c r="U2154" s="103" t="s">
        <v>1539</v>
      </c>
      <c r="V2154" s="103" t="s">
        <v>1539</v>
      </c>
    </row>
    <row r="2155" spans="1:22" x14ac:dyDescent="0.25">
      <c r="A2155" s="104" t="s">
        <v>1143</v>
      </c>
      <c r="B2155" s="20" t="str">
        <f>VLOOKUP(A2155,'Planning Periods'!$E$2:$N$540,10,FALSE)</f>
        <v>12/31/2015 - 12/31/2023</v>
      </c>
      <c r="C2155" s="103">
        <v>2015</v>
      </c>
      <c r="D2155" s="103" t="str">
        <f t="shared" si="31"/>
        <v>Taft 2015</v>
      </c>
      <c r="E2155" s="103">
        <v>52</v>
      </c>
      <c r="F2155" s="101">
        <v>0</v>
      </c>
      <c r="G2155" s="103">
        <v>0</v>
      </c>
      <c r="H2155" s="103">
        <v>0</v>
      </c>
      <c r="I2155" s="102"/>
      <c r="J2155" s="103">
        <v>26</v>
      </c>
      <c r="K2155" s="101">
        <v>0</v>
      </c>
      <c r="L2155" s="103">
        <v>0</v>
      </c>
      <c r="M2155" s="103">
        <v>0</v>
      </c>
      <c r="N2155" s="102"/>
      <c r="O2155" s="103">
        <v>30</v>
      </c>
      <c r="P2155" s="103">
        <v>0</v>
      </c>
      <c r="Q2155" s="102"/>
      <c r="R2155" s="103">
        <v>146</v>
      </c>
      <c r="S2155" s="103">
        <v>11</v>
      </c>
      <c r="T2155" s="102">
        <v>0</v>
      </c>
      <c r="U2155" s="103">
        <v>254</v>
      </c>
      <c r="V2155" s="103">
        <v>11</v>
      </c>
    </row>
    <row r="2156" spans="1:22" x14ac:dyDescent="0.25">
      <c r="A2156" s="104" t="s">
        <v>1143</v>
      </c>
      <c r="B2156" s="20" t="str">
        <f>VLOOKUP(A2156,'Planning Periods'!$E$2:$N$540,10,FALSE)</f>
        <v>12/31/2015 - 12/31/2023</v>
      </c>
      <c r="C2156" s="103">
        <v>2016</v>
      </c>
      <c r="D2156" s="103" t="str">
        <f t="shared" si="31"/>
        <v>Taft 2016</v>
      </c>
      <c r="E2156" s="103">
        <v>52</v>
      </c>
      <c r="F2156" s="101">
        <v>0</v>
      </c>
      <c r="G2156" s="103">
        <v>0</v>
      </c>
      <c r="H2156" s="103">
        <v>0</v>
      </c>
      <c r="I2156" s="102"/>
      <c r="J2156" s="103">
        <v>26</v>
      </c>
      <c r="K2156" s="101">
        <v>0</v>
      </c>
      <c r="L2156" s="103">
        <v>0</v>
      </c>
      <c r="M2156" s="103">
        <v>0</v>
      </c>
      <c r="N2156" s="102"/>
      <c r="O2156" s="103">
        <v>30</v>
      </c>
      <c r="P2156" s="103">
        <v>0</v>
      </c>
      <c r="Q2156" s="102"/>
      <c r="R2156" s="103">
        <v>146</v>
      </c>
      <c r="S2156" s="103">
        <v>9</v>
      </c>
      <c r="T2156" s="102">
        <v>0</v>
      </c>
      <c r="U2156" s="103">
        <v>254</v>
      </c>
      <c r="V2156" s="103">
        <v>9</v>
      </c>
    </row>
    <row r="2157" spans="1:22" x14ac:dyDescent="0.25">
      <c r="A2157" s="104" t="s">
        <v>1143</v>
      </c>
      <c r="B2157" s="20" t="str">
        <f>VLOOKUP(A2157,'Planning Periods'!$E$2:$N$540,10,FALSE)</f>
        <v>12/31/2015 - 12/31/2023</v>
      </c>
      <c r="C2157" s="103">
        <v>2017</v>
      </c>
      <c r="D2157" s="103" t="str">
        <f t="shared" si="31"/>
        <v>Taft 2017</v>
      </c>
      <c r="E2157" s="103">
        <v>52</v>
      </c>
      <c r="F2157" s="101">
        <v>0</v>
      </c>
      <c r="G2157" s="103">
        <v>0</v>
      </c>
      <c r="H2157" s="103">
        <v>0</v>
      </c>
      <c r="I2157" s="102"/>
      <c r="J2157" s="103">
        <v>26</v>
      </c>
      <c r="K2157" s="101">
        <v>0</v>
      </c>
      <c r="L2157" s="103">
        <v>0</v>
      </c>
      <c r="M2157" s="103">
        <v>0</v>
      </c>
      <c r="N2157" s="102"/>
      <c r="O2157" s="103">
        <v>30</v>
      </c>
      <c r="P2157" s="103">
        <v>3</v>
      </c>
      <c r="Q2157" s="102"/>
      <c r="R2157" s="103">
        <v>146</v>
      </c>
      <c r="S2157" s="103">
        <v>12</v>
      </c>
      <c r="T2157" s="102">
        <v>0</v>
      </c>
      <c r="U2157" s="103">
        <v>254</v>
      </c>
      <c r="V2157" s="103">
        <v>15</v>
      </c>
    </row>
    <row r="2158" spans="1:22" x14ac:dyDescent="0.25">
      <c r="A2158" t="s">
        <v>1142</v>
      </c>
      <c r="B2158" s="20" t="str">
        <f>VLOOKUP(A2158,'Planning Periods'!$E$2:$N$540,10,FALSE)</f>
        <v>12/31/2015 - 12/31/2023</v>
      </c>
      <c r="C2158" s="103">
        <v>2013</v>
      </c>
      <c r="D2158" s="103" t="str">
        <f t="shared" si="31"/>
        <v>Tehachapi 2013</v>
      </c>
      <c r="E2158" s="103" t="s">
        <v>1539</v>
      </c>
      <c r="F2158" s="101" t="s">
        <v>1539</v>
      </c>
      <c r="G2158" s="103" t="s">
        <v>1539</v>
      </c>
      <c r="H2158" s="103" t="s">
        <v>1539</v>
      </c>
      <c r="I2158" s="102"/>
      <c r="J2158" s="103" t="s">
        <v>1539</v>
      </c>
      <c r="K2158" s="101" t="s">
        <v>1539</v>
      </c>
      <c r="L2158" s="103" t="s">
        <v>1539</v>
      </c>
      <c r="M2158" s="103" t="s">
        <v>1539</v>
      </c>
      <c r="N2158" s="102"/>
      <c r="O2158" s="103" t="s">
        <v>1539</v>
      </c>
      <c r="P2158" s="103" t="s">
        <v>1539</v>
      </c>
      <c r="Q2158" s="102"/>
      <c r="R2158" s="103" t="s">
        <v>1539</v>
      </c>
      <c r="S2158" s="103" t="s">
        <v>1539</v>
      </c>
      <c r="T2158" s="102" t="s">
        <v>1539</v>
      </c>
      <c r="U2158" s="103" t="s">
        <v>1539</v>
      </c>
      <c r="V2158" s="103" t="s">
        <v>1539</v>
      </c>
    </row>
    <row r="2159" spans="1:22" x14ac:dyDescent="0.25">
      <c r="A2159" t="s">
        <v>1142</v>
      </c>
      <c r="B2159" s="20" t="str">
        <f>VLOOKUP(A2159,'Planning Periods'!$E$2:$N$540,10,FALSE)</f>
        <v>12/31/2015 - 12/31/2023</v>
      </c>
      <c r="C2159" s="103">
        <v>2014</v>
      </c>
      <c r="D2159" s="103" t="str">
        <f t="shared" si="31"/>
        <v>Tehachapi 2014</v>
      </c>
      <c r="E2159" s="101" t="s">
        <v>1539</v>
      </c>
      <c r="F2159" s="101" t="s">
        <v>1539</v>
      </c>
      <c r="G2159" s="101" t="s">
        <v>1539</v>
      </c>
      <c r="H2159" s="101" t="s">
        <v>1539</v>
      </c>
      <c r="I2159" s="101">
        <v>0</v>
      </c>
      <c r="J2159" s="101" t="s">
        <v>1539</v>
      </c>
      <c r="K2159" s="101" t="s">
        <v>1539</v>
      </c>
      <c r="L2159" s="101" t="s">
        <v>1539</v>
      </c>
      <c r="M2159" s="101" t="s">
        <v>1539</v>
      </c>
      <c r="N2159" s="101">
        <v>0</v>
      </c>
      <c r="O2159" s="101" t="s">
        <v>1539</v>
      </c>
      <c r="P2159" s="101" t="s">
        <v>1539</v>
      </c>
      <c r="Q2159" s="101"/>
      <c r="R2159" s="101" t="s">
        <v>1539</v>
      </c>
      <c r="S2159" s="101" t="s">
        <v>1539</v>
      </c>
      <c r="T2159" s="101" t="s">
        <v>1539</v>
      </c>
      <c r="U2159" s="101" t="s">
        <v>1539</v>
      </c>
      <c r="V2159" s="101" t="s">
        <v>1539</v>
      </c>
    </row>
    <row r="2160" spans="1:22" x14ac:dyDescent="0.25">
      <c r="A2160" t="s">
        <v>1142</v>
      </c>
      <c r="B2160" s="20" t="str">
        <f>VLOOKUP(A2160,'Planning Periods'!$E$2:$N$540,10,FALSE)</f>
        <v>12/31/2015 - 12/31/2023</v>
      </c>
      <c r="C2160" s="103">
        <v>2015</v>
      </c>
      <c r="D2160" s="103" t="str">
        <f t="shared" si="31"/>
        <v>Tehachapi 2015</v>
      </c>
      <c r="E2160" t="s">
        <v>1539</v>
      </c>
      <c r="F2160" t="s">
        <v>1539</v>
      </c>
      <c r="G2160" t="s">
        <v>1539</v>
      </c>
      <c r="H2160" t="s">
        <v>1539</v>
      </c>
      <c r="J2160" t="s">
        <v>1539</v>
      </c>
      <c r="K2160" t="s">
        <v>1539</v>
      </c>
      <c r="L2160" t="s">
        <v>1539</v>
      </c>
      <c r="M2160" t="s">
        <v>1539</v>
      </c>
      <c r="O2160" t="s">
        <v>1539</v>
      </c>
      <c r="P2160" t="s">
        <v>1539</v>
      </c>
      <c r="R2160" t="s">
        <v>1539</v>
      </c>
      <c r="S2160" t="s">
        <v>1539</v>
      </c>
      <c r="T2160" t="s">
        <v>1539</v>
      </c>
      <c r="U2160" t="s">
        <v>1539</v>
      </c>
      <c r="V2160" t="s">
        <v>1539</v>
      </c>
    </row>
    <row r="2161" spans="1:22" x14ac:dyDescent="0.25">
      <c r="A2161" t="s">
        <v>1142</v>
      </c>
      <c r="B2161" s="20" t="str">
        <f>VLOOKUP(A2161,'Planning Periods'!$E$2:$N$540,10,FALSE)</f>
        <v>12/31/2015 - 12/31/2023</v>
      </c>
      <c r="C2161" s="103">
        <v>2016</v>
      </c>
      <c r="D2161" s="103" t="str">
        <f t="shared" si="31"/>
        <v>Tehachapi 2016</v>
      </c>
      <c r="E2161" t="s">
        <v>1539</v>
      </c>
      <c r="F2161" t="s">
        <v>1539</v>
      </c>
      <c r="G2161" t="s">
        <v>1539</v>
      </c>
      <c r="H2161" t="s">
        <v>1539</v>
      </c>
      <c r="J2161" t="s">
        <v>1539</v>
      </c>
      <c r="K2161" t="s">
        <v>1539</v>
      </c>
      <c r="L2161" t="s">
        <v>1539</v>
      </c>
      <c r="M2161" t="s">
        <v>1539</v>
      </c>
      <c r="O2161" t="s">
        <v>1539</v>
      </c>
      <c r="P2161" t="s">
        <v>1539</v>
      </c>
      <c r="R2161" t="s">
        <v>1539</v>
      </c>
      <c r="S2161" t="s">
        <v>1539</v>
      </c>
      <c r="T2161" t="s">
        <v>1539</v>
      </c>
      <c r="U2161" t="s">
        <v>1539</v>
      </c>
      <c r="V2161" t="s">
        <v>1539</v>
      </c>
    </row>
    <row r="2162" spans="1:22" x14ac:dyDescent="0.25">
      <c r="A2162" t="s">
        <v>1142</v>
      </c>
      <c r="B2162" s="20" t="str">
        <f>VLOOKUP(A2162,'Planning Periods'!$E$2:$N$540,10,FALSE)</f>
        <v>12/31/2015 - 12/31/2023</v>
      </c>
      <c r="C2162" s="103">
        <v>2017</v>
      </c>
      <c r="D2162" s="103" t="str">
        <f t="shared" si="31"/>
        <v>Tehachapi 2017</v>
      </c>
      <c r="E2162" t="s">
        <v>1539</v>
      </c>
      <c r="F2162" t="s">
        <v>1539</v>
      </c>
      <c r="G2162" t="s">
        <v>1539</v>
      </c>
      <c r="H2162" t="s">
        <v>1539</v>
      </c>
      <c r="J2162" t="s">
        <v>1539</v>
      </c>
      <c r="K2162" t="s">
        <v>1539</v>
      </c>
      <c r="L2162" t="s">
        <v>1539</v>
      </c>
      <c r="M2162" t="s">
        <v>1539</v>
      </c>
      <c r="O2162" t="s">
        <v>1539</v>
      </c>
      <c r="P2162" t="s">
        <v>1539</v>
      </c>
      <c r="R2162" t="s">
        <v>1539</v>
      </c>
      <c r="S2162" t="s">
        <v>1539</v>
      </c>
      <c r="T2162" t="s">
        <v>1539</v>
      </c>
      <c r="U2162" t="s">
        <v>1539</v>
      </c>
      <c r="V2162" t="s">
        <v>1539</v>
      </c>
    </row>
    <row r="2163" spans="1:22" x14ac:dyDescent="0.25">
      <c r="A2163" s="104" t="s">
        <v>778</v>
      </c>
      <c r="B2163" s="20" t="str">
        <f>VLOOKUP(A2163,'Planning Periods'!$E$2:$N$540,10,FALSE)</f>
        <v>06/30/2014 - 06/30/2019</v>
      </c>
      <c r="C2163" s="103">
        <v>2014</v>
      </c>
      <c r="D2163" s="103" t="str">
        <f t="shared" ref="D2163:D2231" si="32">CONCATENATE(A2163," ",C2163)</f>
        <v>Tehama 2014</v>
      </c>
      <c r="E2163" s="103" t="s">
        <v>1539</v>
      </c>
      <c r="F2163" s="101" t="s">
        <v>1539</v>
      </c>
      <c r="G2163" s="103" t="s">
        <v>1539</v>
      </c>
      <c r="H2163" s="103" t="s">
        <v>1539</v>
      </c>
      <c r="I2163" s="102"/>
      <c r="J2163" s="103" t="s">
        <v>1539</v>
      </c>
      <c r="K2163" s="101" t="s">
        <v>1539</v>
      </c>
      <c r="L2163" s="103" t="s">
        <v>1539</v>
      </c>
      <c r="M2163" s="103" t="s">
        <v>1539</v>
      </c>
      <c r="N2163" s="102"/>
      <c r="O2163" s="103" t="s">
        <v>1539</v>
      </c>
      <c r="P2163" s="103" t="s">
        <v>1539</v>
      </c>
      <c r="Q2163" s="102"/>
      <c r="R2163" s="103" t="s">
        <v>1539</v>
      </c>
      <c r="S2163" s="103" t="s">
        <v>1539</v>
      </c>
      <c r="T2163" s="102" t="s">
        <v>1539</v>
      </c>
      <c r="U2163" s="103" t="s">
        <v>1539</v>
      </c>
      <c r="V2163" s="103" t="s">
        <v>1539</v>
      </c>
    </row>
    <row r="2164" spans="1:22" x14ac:dyDescent="0.25">
      <c r="A2164" s="104" t="s">
        <v>778</v>
      </c>
      <c r="B2164" s="20" t="str">
        <f>VLOOKUP(A2164,'Planning Periods'!$E$2:$N$540,10,FALSE)</f>
        <v>06/30/2014 - 06/30/2019</v>
      </c>
      <c r="C2164" s="103">
        <v>2015</v>
      </c>
      <c r="D2164" s="103" t="str">
        <f t="shared" si="32"/>
        <v>Tehama 2015</v>
      </c>
      <c r="E2164" s="103" t="s">
        <v>1539</v>
      </c>
      <c r="F2164" s="101" t="s">
        <v>1539</v>
      </c>
      <c r="G2164" s="103" t="s">
        <v>1539</v>
      </c>
      <c r="H2164" s="103" t="s">
        <v>1539</v>
      </c>
      <c r="I2164" s="102"/>
      <c r="J2164" s="103" t="s">
        <v>1539</v>
      </c>
      <c r="K2164" s="101" t="s">
        <v>1539</v>
      </c>
      <c r="L2164" s="103" t="s">
        <v>1539</v>
      </c>
      <c r="M2164" s="103" t="s">
        <v>1539</v>
      </c>
      <c r="N2164" s="102"/>
      <c r="O2164" s="103" t="s">
        <v>1539</v>
      </c>
      <c r="P2164" s="103" t="s">
        <v>1539</v>
      </c>
      <c r="Q2164" s="102"/>
      <c r="R2164" s="103" t="s">
        <v>1539</v>
      </c>
      <c r="S2164" s="103" t="s">
        <v>1539</v>
      </c>
      <c r="T2164" s="102" t="s">
        <v>1539</v>
      </c>
      <c r="U2164" s="103" t="s">
        <v>1539</v>
      </c>
      <c r="V2164" s="103" t="s">
        <v>1539</v>
      </c>
    </row>
    <row r="2165" spans="1:22" x14ac:dyDescent="0.25">
      <c r="A2165" s="104" t="s">
        <v>778</v>
      </c>
      <c r="B2165" s="20" t="str">
        <f>VLOOKUP(A2165,'Planning Periods'!$E$2:$N$540,10,FALSE)</f>
        <v>06/30/2014 - 06/30/2019</v>
      </c>
      <c r="C2165" s="103">
        <v>2016</v>
      </c>
      <c r="D2165" s="103" t="str">
        <f t="shared" si="32"/>
        <v>Tehama 2016</v>
      </c>
      <c r="E2165" s="103" t="s">
        <v>1539</v>
      </c>
      <c r="F2165" s="101" t="s">
        <v>1539</v>
      </c>
      <c r="G2165" s="103" t="s">
        <v>1539</v>
      </c>
      <c r="H2165" s="103" t="s">
        <v>1539</v>
      </c>
      <c r="I2165" s="102"/>
      <c r="J2165" s="103" t="s">
        <v>1539</v>
      </c>
      <c r="K2165" s="101" t="s">
        <v>1539</v>
      </c>
      <c r="L2165" s="103" t="s">
        <v>1539</v>
      </c>
      <c r="M2165" s="103" t="s">
        <v>1539</v>
      </c>
      <c r="N2165" s="102"/>
      <c r="O2165" s="103" t="s">
        <v>1539</v>
      </c>
      <c r="P2165" s="103" t="s">
        <v>1539</v>
      </c>
      <c r="Q2165" s="102"/>
      <c r="R2165" s="103" t="s">
        <v>1539</v>
      </c>
      <c r="S2165" s="103" t="s">
        <v>1539</v>
      </c>
      <c r="T2165" s="102" t="s">
        <v>1539</v>
      </c>
      <c r="U2165" s="103" t="s">
        <v>1539</v>
      </c>
      <c r="V2165" s="103" t="s">
        <v>1539</v>
      </c>
    </row>
    <row r="2166" spans="1:22" x14ac:dyDescent="0.25">
      <c r="A2166" s="104" t="s">
        <v>778</v>
      </c>
      <c r="B2166" s="20" t="str">
        <f>VLOOKUP(A2166,'Planning Periods'!$E$2:$N$540,10,FALSE)</f>
        <v>06/30/2014 - 06/30/2019</v>
      </c>
      <c r="C2166" s="103">
        <v>2017</v>
      </c>
      <c r="D2166" s="103" t="str">
        <f t="shared" si="32"/>
        <v>Tehama 2017</v>
      </c>
      <c r="E2166" s="103">
        <v>2</v>
      </c>
      <c r="F2166" s="101">
        <v>0</v>
      </c>
      <c r="G2166" s="103">
        <v>0</v>
      </c>
      <c r="H2166" s="103">
        <v>0</v>
      </c>
      <c r="I2166" s="102"/>
      <c r="J2166" s="103">
        <v>2</v>
      </c>
      <c r="K2166" s="101">
        <v>0</v>
      </c>
      <c r="L2166" s="103">
        <v>0</v>
      </c>
      <c r="M2166" s="103">
        <v>0</v>
      </c>
      <c r="N2166" s="102"/>
      <c r="O2166" s="103">
        <v>2</v>
      </c>
      <c r="P2166" s="103">
        <v>0</v>
      </c>
      <c r="Q2166" s="102"/>
      <c r="R2166" s="103">
        <v>4</v>
      </c>
      <c r="S2166" s="103">
        <v>0</v>
      </c>
      <c r="T2166" s="102">
        <v>0</v>
      </c>
      <c r="U2166" s="103">
        <v>10</v>
      </c>
      <c r="V2166" s="103">
        <v>0</v>
      </c>
    </row>
    <row r="2167" spans="1:22" x14ac:dyDescent="0.25">
      <c r="A2167" s="104" t="s">
        <v>175</v>
      </c>
      <c r="B2167" s="20" t="str">
        <f>VLOOKUP(A2167,'Planning Periods'!$E$2:$N$540,10,FALSE)</f>
        <v>06/30/2014 - 06/30/2019</v>
      </c>
      <c r="C2167" s="103">
        <v>2014</v>
      </c>
      <c r="D2167" s="103" t="str">
        <f t="shared" si="32"/>
        <v>Tehama County - Unincorporated 2014</v>
      </c>
      <c r="E2167" s="103">
        <v>112</v>
      </c>
      <c r="F2167" s="101">
        <v>16</v>
      </c>
      <c r="G2167" s="103">
        <v>0</v>
      </c>
      <c r="H2167" s="103">
        <v>16</v>
      </c>
      <c r="I2167" s="102"/>
      <c r="J2167" s="103">
        <v>76</v>
      </c>
      <c r="K2167" s="101">
        <v>7</v>
      </c>
      <c r="L2167" s="103">
        <v>0</v>
      </c>
      <c r="M2167" s="103">
        <v>7</v>
      </c>
      <c r="N2167" s="102"/>
      <c r="O2167" s="103">
        <v>89</v>
      </c>
      <c r="P2167" s="103">
        <v>6</v>
      </c>
      <c r="Q2167" s="102"/>
      <c r="R2167" s="103">
        <v>209</v>
      </c>
      <c r="S2167" s="103">
        <v>52</v>
      </c>
      <c r="T2167" s="102">
        <v>7</v>
      </c>
      <c r="U2167" s="103">
        <v>486</v>
      </c>
      <c r="V2167" s="103">
        <v>81</v>
      </c>
    </row>
    <row r="2168" spans="1:22" x14ac:dyDescent="0.25">
      <c r="A2168" s="104" t="s">
        <v>175</v>
      </c>
      <c r="B2168" s="20" t="str">
        <f>VLOOKUP(A2168,'Planning Periods'!$E$2:$N$540,10,FALSE)</f>
        <v>06/30/2014 - 06/30/2019</v>
      </c>
      <c r="C2168" s="103">
        <v>2015</v>
      </c>
      <c r="D2168" s="103" t="str">
        <f t="shared" si="32"/>
        <v>Tehama County - Unincorporated 2015</v>
      </c>
      <c r="E2168" s="103" t="s">
        <v>1539</v>
      </c>
      <c r="F2168" s="101" t="s">
        <v>1539</v>
      </c>
      <c r="G2168" s="103" t="s">
        <v>1539</v>
      </c>
      <c r="H2168" s="103" t="s">
        <v>1539</v>
      </c>
      <c r="I2168" s="102"/>
      <c r="J2168" s="103" t="s">
        <v>1539</v>
      </c>
      <c r="K2168" s="101" t="s">
        <v>1539</v>
      </c>
      <c r="L2168" s="103" t="s">
        <v>1539</v>
      </c>
      <c r="M2168" s="103" t="s">
        <v>1539</v>
      </c>
      <c r="N2168" s="102"/>
      <c r="O2168" s="103" t="s">
        <v>1539</v>
      </c>
      <c r="P2168" s="103" t="s">
        <v>1539</v>
      </c>
      <c r="Q2168" s="102"/>
      <c r="R2168" s="103" t="s">
        <v>1539</v>
      </c>
      <c r="S2168" s="103" t="s">
        <v>1539</v>
      </c>
      <c r="T2168" s="102" t="s">
        <v>1539</v>
      </c>
      <c r="U2168" s="103" t="s">
        <v>1539</v>
      </c>
      <c r="V2168" s="103" t="s">
        <v>1539</v>
      </c>
    </row>
    <row r="2169" spans="1:22" x14ac:dyDescent="0.25">
      <c r="A2169" s="104" t="s">
        <v>175</v>
      </c>
      <c r="B2169" s="20" t="str">
        <f>VLOOKUP(A2169,'Planning Periods'!$E$2:$N$540,10,FALSE)</f>
        <v>06/30/2014 - 06/30/2019</v>
      </c>
      <c r="C2169" s="103">
        <v>2016</v>
      </c>
      <c r="D2169" s="103" t="str">
        <f t="shared" si="32"/>
        <v>Tehama County - Unincorporated 2016</v>
      </c>
      <c r="E2169" s="103">
        <v>112</v>
      </c>
      <c r="F2169" s="101">
        <v>0</v>
      </c>
      <c r="G2169" s="103">
        <v>0</v>
      </c>
      <c r="H2169" s="103">
        <v>0</v>
      </c>
      <c r="I2169" s="102"/>
      <c r="J2169" s="103">
        <v>76</v>
      </c>
      <c r="K2169" s="101">
        <v>23</v>
      </c>
      <c r="L2169" s="103">
        <v>23</v>
      </c>
      <c r="M2169" s="103">
        <v>0</v>
      </c>
      <c r="N2169" s="102"/>
      <c r="O2169" s="103">
        <v>89</v>
      </c>
      <c r="P2169" s="103">
        <v>8</v>
      </c>
      <c r="Q2169" s="102"/>
      <c r="R2169" s="103">
        <v>209</v>
      </c>
      <c r="S2169" s="103">
        <v>0</v>
      </c>
      <c r="T2169" s="102">
        <v>0</v>
      </c>
      <c r="U2169" s="103">
        <v>486</v>
      </c>
      <c r="V2169" s="103">
        <v>31</v>
      </c>
    </row>
    <row r="2170" spans="1:22" x14ac:dyDescent="0.25">
      <c r="A2170" s="104" t="s">
        <v>175</v>
      </c>
      <c r="B2170" s="20" t="str">
        <f>VLOOKUP(A2170,'Planning Periods'!$E$2:$N$540,10,FALSE)</f>
        <v>06/30/2014 - 06/30/2019</v>
      </c>
      <c r="C2170" s="103">
        <v>2017</v>
      </c>
      <c r="D2170" s="103" t="str">
        <f t="shared" si="32"/>
        <v>Tehama County - Unincorporated 2017</v>
      </c>
      <c r="E2170" s="103">
        <v>112</v>
      </c>
      <c r="F2170" s="101">
        <v>0</v>
      </c>
      <c r="G2170" s="103">
        <v>0</v>
      </c>
      <c r="H2170" s="103">
        <v>0</v>
      </c>
      <c r="I2170" s="102"/>
      <c r="J2170" s="103">
        <v>76</v>
      </c>
      <c r="K2170" s="101">
        <v>40</v>
      </c>
      <c r="L2170" s="103">
        <v>0</v>
      </c>
      <c r="M2170" s="103">
        <v>40</v>
      </c>
      <c r="N2170" s="102"/>
      <c r="O2170" s="103">
        <v>89</v>
      </c>
      <c r="P2170" s="103">
        <v>55</v>
      </c>
      <c r="Q2170" s="102"/>
      <c r="R2170" s="103">
        <v>209</v>
      </c>
      <c r="S2170" s="103">
        <v>0</v>
      </c>
      <c r="T2170" s="102">
        <v>40</v>
      </c>
      <c r="U2170" s="103">
        <v>486</v>
      </c>
      <c r="V2170" s="103">
        <v>95</v>
      </c>
    </row>
    <row r="2171" spans="1:22" x14ac:dyDescent="0.25">
      <c r="A2171" s="104" t="s">
        <v>934</v>
      </c>
      <c r="B2171" s="20"/>
      <c r="C2171" s="103">
        <v>2013</v>
      </c>
      <c r="D2171" s="103" t="str">
        <f t="shared" si="32"/>
        <v>Temecula 2013</v>
      </c>
      <c r="E2171" s="103" t="s">
        <v>1539</v>
      </c>
      <c r="F2171" s="101" t="s">
        <v>1539</v>
      </c>
      <c r="G2171" s="103" t="s">
        <v>1539</v>
      </c>
      <c r="H2171" s="103" t="s">
        <v>1539</v>
      </c>
      <c r="I2171" s="102"/>
      <c r="J2171" s="103" t="s">
        <v>1539</v>
      </c>
      <c r="K2171" s="101" t="s">
        <v>1539</v>
      </c>
      <c r="L2171" s="103" t="s">
        <v>1539</v>
      </c>
      <c r="M2171" s="103" t="s">
        <v>1539</v>
      </c>
      <c r="N2171" s="102"/>
      <c r="O2171" s="103" t="s">
        <v>1539</v>
      </c>
      <c r="P2171" s="103" t="s">
        <v>1539</v>
      </c>
      <c r="Q2171" s="102"/>
      <c r="R2171" s="103" t="s">
        <v>1539</v>
      </c>
      <c r="S2171" s="103" t="s">
        <v>1539</v>
      </c>
      <c r="T2171" s="102" t="s">
        <v>1539</v>
      </c>
      <c r="U2171" s="103" t="s">
        <v>1539</v>
      </c>
      <c r="V2171" s="103" t="s">
        <v>1539</v>
      </c>
    </row>
    <row r="2172" spans="1:22" x14ac:dyDescent="0.25">
      <c r="A2172" s="104" t="s">
        <v>934</v>
      </c>
      <c r="B2172" s="20" t="str">
        <f>VLOOKUP(A2172,'Planning Periods'!$E$2:$N$540,10,FALSE)</f>
        <v>10/15/2013 - 10/15/2021</v>
      </c>
      <c r="C2172" s="103">
        <v>2014</v>
      </c>
      <c r="D2172" s="103" t="str">
        <f t="shared" si="32"/>
        <v>Temecula 2014</v>
      </c>
      <c r="E2172" s="103">
        <v>375</v>
      </c>
      <c r="F2172" s="101">
        <v>0</v>
      </c>
      <c r="G2172" s="103">
        <v>0</v>
      </c>
      <c r="H2172" s="103">
        <v>0</v>
      </c>
      <c r="I2172" s="102"/>
      <c r="J2172" s="103">
        <v>251</v>
      </c>
      <c r="K2172" s="101">
        <v>0</v>
      </c>
      <c r="L2172" s="103">
        <v>0</v>
      </c>
      <c r="M2172" s="103">
        <v>0</v>
      </c>
      <c r="N2172" s="102"/>
      <c r="O2172" s="103">
        <v>271</v>
      </c>
      <c r="P2172" s="103">
        <v>0</v>
      </c>
      <c r="Q2172" s="102"/>
      <c r="R2172" s="103">
        <v>596</v>
      </c>
      <c r="S2172" s="103">
        <v>383</v>
      </c>
      <c r="T2172" s="102">
        <v>0</v>
      </c>
      <c r="U2172" s="103">
        <v>1493</v>
      </c>
      <c r="V2172" s="103">
        <v>383</v>
      </c>
    </row>
    <row r="2173" spans="1:22" x14ac:dyDescent="0.25">
      <c r="A2173" s="104" t="s">
        <v>934</v>
      </c>
      <c r="B2173" s="20" t="str">
        <f>VLOOKUP(A2173,'Planning Periods'!$E$2:$N$540,10,FALSE)</f>
        <v>10/15/2013 - 10/15/2021</v>
      </c>
      <c r="C2173" s="103">
        <v>2015</v>
      </c>
      <c r="D2173" s="103" t="str">
        <f t="shared" si="32"/>
        <v>Temecula 2015</v>
      </c>
      <c r="E2173" s="103">
        <v>375</v>
      </c>
      <c r="F2173" s="101">
        <v>0</v>
      </c>
      <c r="G2173" s="103">
        <v>0</v>
      </c>
      <c r="H2173" s="103">
        <v>0</v>
      </c>
      <c r="I2173" s="102"/>
      <c r="J2173" s="103">
        <v>251</v>
      </c>
      <c r="K2173" s="101">
        <v>0</v>
      </c>
      <c r="L2173" s="103">
        <v>0</v>
      </c>
      <c r="M2173" s="103">
        <v>0</v>
      </c>
      <c r="N2173" s="102"/>
      <c r="O2173" s="103">
        <v>271</v>
      </c>
      <c r="P2173" s="103">
        <v>0</v>
      </c>
      <c r="Q2173" s="102"/>
      <c r="R2173" s="103">
        <v>596</v>
      </c>
      <c r="S2173" s="103">
        <v>223</v>
      </c>
      <c r="T2173" s="102">
        <v>0</v>
      </c>
      <c r="U2173" s="103">
        <v>1493</v>
      </c>
      <c r="V2173" s="103">
        <v>223</v>
      </c>
    </row>
    <row r="2174" spans="1:22" x14ac:dyDescent="0.25">
      <c r="A2174" s="104" t="s">
        <v>934</v>
      </c>
      <c r="B2174" s="20" t="str">
        <f>VLOOKUP(A2174,'Planning Periods'!$E$2:$N$540,10,FALSE)</f>
        <v>10/15/2013 - 10/15/2021</v>
      </c>
      <c r="C2174" s="103">
        <v>2016</v>
      </c>
      <c r="D2174" s="103" t="str">
        <f t="shared" si="32"/>
        <v>Temecula 2016</v>
      </c>
      <c r="E2174" s="103" t="s">
        <v>1539</v>
      </c>
      <c r="F2174" s="101" t="s">
        <v>1539</v>
      </c>
      <c r="G2174" s="103" t="s">
        <v>1539</v>
      </c>
      <c r="H2174" s="103" t="s">
        <v>1539</v>
      </c>
      <c r="I2174" s="102"/>
      <c r="J2174" s="103" t="s">
        <v>1539</v>
      </c>
      <c r="K2174" s="101" t="s">
        <v>1539</v>
      </c>
      <c r="L2174" s="103" t="s">
        <v>1539</v>
      </c>
      <c r="M2174" s="103" t="s">
        <v>1539</v>
      </c>
      <c r="N2174" s="102"/>
      <c r="O2174" s="103" t="s">
        <v>1539</v>
      </c>
      <c r="P2174" s="103" t="s">
        <v>1539</v>
      </c>
      <c r="Q2174" s="102"/>
      <c r="R2174" s="103" t="s">
        <v>1539</v>
      </c>
      <c r="S2174" s="103" t="s">
        <v>1539</v>
      </c>
      <c r="T2174" s="102" t="s">
        <v>1539</v>
      </c>
      <c r="U2174" s="103" t="s">
        <v>1539</v>
      </c>
      <c r="V2174" s="103" t="s">
        <v>1539</v>
      </c>
    </row>
    <row r="2175" spans="1:22" x14ac:dyDescent="0.25">
      <c r="A2175" s="104" t="s">
        <v>934</v>
      </c>
      <c r="B2175" s="20" t="str">
        <f>VLOOKUP(A2175,'Planning Periods'!$E$2:$N$540,10,FALSE)</f>
        <v>10/15/2013 - 10/15/2021</v>
      </c>
      <c r="C2175" s="103">
        <v>2017</v>
      </c>
      <c r="D2175" s="103" t="str">
        <f t="shared" si="32"/>
        <v>Temecula 2017</v>
      </c>
      <c r="E2175" s="103">
        <v>375</v>
      </c>
      <c r="F2175" s="101">
        <v>15</v>
      </c>
      <c r="G2175" s="103">
        <v>15</v>
      </c>
      <c r="H2175" s="103">
        <v>0</v>
      </c>
      <c r="I2175" s="102"/>
      <c r="J2175" s="103">
        <v>251</v>
      </c>
      <c r="K2175" s="101">
        <v>0</v>
      </c>
      <c r="L2175" s="103">
        <v>0</v>
      </c>
      <c r="M2175" s="103">
        <v>0</v>
      </c>
      <c r="N2175" s="102"/>
      <c r="O2175" s="103">
        <v>271</v>
      </c>
      <c r="P2175" s="103">
        <v>15</v>
      </c>
      <c r="Q2175" s="102"/>
      <c r="R2175" s="103">
        <v>596</v>
      </c>
      <c r="S2175" s="103">
        <v>84</v>
      </c>
      <c r="T2175" s="102">
        <v>0</v>
      </c>
      <c r="U2175" s="103">
        <v>1493</v>
      </c>
      <c r="V2175" s="103">
        <v>114</v>
      </c>
    </row>
    <row r="2176" spans="1:22" x14ac:dyDescent="0.25">
      <c r="A2176" s="104" t="s">
        <v>1050</v>
      </c>
      <c r="B2176" s="20"/>
      <c r="C2176" s="103">
        <v>2013</v>
      </c>
      <c r="D2176" s="103" t="str">
        <f t="shared" si="32"/>
        <v>Temple City 2013</v>
      </c>
      <c r="E2176" s="103" t="s">
        <v>1539</v>
      </c>
      <c r="F2176" s="101" t="s">
        <v>1539</v>
      </c>
      <c r="G2176" s="103" t="s">
        <v>1539</v>
      </c>
      <c r="H2176" s="103" t="s">
        <v>1539</v>
      </c>
      <c r="I2176" s="102"/>
      <c r="J2176" s="103" t="s">
        <v>1539</v>
      </c>
      <c r="K2176" s="101" t="s">
        <v>1539</v>
      </c>
      <c r="L2176" s="103" t="s">
        <v>1539</v>
      </c>
      <c r="M2176" s="103" t="s">
        <v>1539</v>
      </c>
      <c r="N2176" s="102"/>
      <c r="O2176" s="103" t="s">
        <v>1539</v>
      </c>
      <c r="P2176" s="103" t="s">
        <v>1539</v>
      </c>
      <c r="Q2176" s="102"/>
      <c r="R2176" s="103" t="s">
        <v>1539</v>
      </c>
      <c r="S2176" s="103" t="s">
        <v>1539</v>
      </c>
      <c r="T2176" s="102" t="s">
        <v>1539</v>
      </c>
      <c r="U2176" s="103" t="s">
        <v>1539</v>
      </c>
      <c r="V2176" s="103" t="s">
        <v>1539</v>
      </c>
    </row>
    <row r="2177" spans="1:22" x14ac:dyDescent="0.25">
      <c r="A2177" s="104" t="s">
        <v>1050</v>
      </c>
      <c r="B2177" s="20" t="str">
        <f>VLOOKUP(A2177,'Planning Periods'!$E$2:$N$540,10,FALSE)</f>
        <v>10/15/2013 - 10/15/2021</v>
      </c>
      <c r="C2177" s="103">
        <v>2014</v>
      </c>
      <c r="D2177" s="103" t="str">
        <f t="shared" si="32"/>
        <v>Temple City 2014</v>
      </c>
      <c r="E2177" s="103" t="s">
        <v>1539</v>
      </c>
      <c r="F2177" s="101" t="s">
        <v>1539</v>
      </c>
      <c r="G2177" s="103" t="s">
        <v>1539</v>
      </c>
      <c r="H2177" s="103" t="s">
        <v>1539</v>
      </c>
      <c r="I2177" s="102"/>
      <c r="J2177" s="103" t="s">
        <v>1539</v>
      </c>
      <c r="K2177" s="101" t="s">
        <v>1539</v>
      </c>
      <c r="L2177" s="103" t="s">
        <v>1539</v>
      </c>
      <c r="M2177" s="103" t="s">
        <v>1539</v>
      </c>
      <c r="N2177" s="102"/>
      <c r="O2177" s="103" t="s">
        <v>1539</v>
      </c>
      <c r="P2177" s="103" t="s">
        <v>1539</v>
      </c>
      <c r="Q2177" s="102"/>
      <c r="R2177" s="103" t="s">
        <v>1539</v>
      </c>
      <c r="S2177" s="103" t="s">
        <v>1539</v>
      </c>
      <c r="T2177" s="102" t="s">
        <v>1539</v>
      </c>
      <c r="U2177" s="103" t="s">
        <v>1539</v>
      </c>
      <c r="V2177" s="103" t="s">
        <v>1539</v>
      </c>
    </row>
    <row r="2178" spans="1:22" x14ac:dyDescent="0.25">
      <c r="A2178" s="104" t="s">
        <v>1050</v>
      </c>
      <c r="B2178" s="20" t="str">
        <f>VLOOKUP(A2178,'Planning Periods'!$E$2:$N$540,10,FALSE)</f>
        <v>10/15/2013 - 10/15/2021</v>
      </c>
      <c r="C2178" s="103">
        <v>2015</v>
      </c>
      <c r="D2178" s="103" t="str">
        <f t="shared" si="32"/>
        <v>Temple City 2015</v>
      </c>
      <c r="E2178" s="103" t="s">
        <v>1539</v>
      </c>
      <c r="F2178" s="101" t="s">
        <v>1539</v>
      </c>
      <c r="G2178" s="103" t="s">
        <v>1539</v>
      </c>
      <c r="H2178" s="103" t="s">
        <v>1539</v>
      </c>
      <c r="I2178" s="102"/>
      <c r="J2178" s="103" t="s">
        <v>1539</v>
      </c>
      <c r="K2178" s="101" t="s">
        <v>1539</v>
      </c>
      <c r="L2178" s="103" t="s">
        <v>1539</v>
      </c>
      <c r="M2178" s="103" t="s">
        <v>1539</v>
      </c>
      <c r="N2178" s="102"/>
      <c r="O2178" s="103" t="s">
        <v>1539</v>
      </c>
      <c r="P2178" s="103" t="s">
        <v>1539</v>
      </c>
      <c r="Q2178" s="102"/>
      <c r="R2178" s="103" t="s">
        <v>1539</v>
      </c>
      <c r="S2178" s="103" t="s">
        <v>1539</v>
      </c>
      <c r="T2178" s="102" t="s">
        <v>1539</v>
      </c>
      <c r="U2178" s="103" t="s">
        <v>1539</v>
      </c>
      <c r="V2178" s="103" t="s">
        <v>1539</v>
      </c>
    </row>
    <row r="2179" spans="1:22" x14ac:dyDescent="0.25">
      <c r="A2179" s="104" t="s">
        <v>1050</v>
      </c>
      <c r="B2179" s="20" t="str">
        <f>VLOOKUP(A2179,'Planning Periods'!$E$2:$N$540,10,FALSE)</f>
        <v>10/15/2013 - 10/15/2021</v>
      </c>
      <c r="C2179" s="103">
        <v>2016</v>
      </c>
      <c r="D2179" s="103" t="str">
        <f t="shared" si="32"/>
        <v>Temple City 2016</v>
      </c>
      <c r="E2179" s="103" t="s">
        <v>1539</v>
      </c>
      <c r="F2179" s="101" t="s">
        <v>1539</v>
      </c>
      <c r="G2179" s="103" t="s">
        <v>1539</v>
      </c>
      <c r="H2179" s="103" t="s">
        <v>1539</v>
      </c>
      <c r="I2179" s="102"/>
      <c r="J2179" s="103" t="s">
        <v>1539</v>
      </c>
      <c r="K2179" s="101" t="s">
        <v>1539</v>
      </c>
      <c r="L2179" s="103" t="s">
        <v>1539</v>
      </c>
      <c r="M2179" s="103" t="s">
        <v>1539</v>
      </c>
      <c r="N2179" s="102"/>
      <c r="O2179" s="103" t="s">
        <v>1539</v>
      </c>
      <c r="P2179" s="103" t="s">
        <v>1539</v>
      </c>
      <c r="Q2179" s="102"/>
      <c r="R2179" s="103" t="s">
        <v>1539</v>
      </c>
      <c r="S2179" s="103" t="s">
        <v>1539</v>
      </c>
      <c r="T2179" s="102" t="s">
        <v>1539</v>
      </c>
      <c r="U2179" s="103" t="s">
        <v>1539</v>
      </c>
      <c r="V2179" s="103" t="s">
        <v>1539</v>
      </c>
    </row>
    <row r="2180" spans="1:22" x14ac:dyDescent="0.25">
      <c r="A2180" s="104" t="s">
        <v>1050</v>
      </c>
      <c r="B2180" s="20" t="str">
        <f>VLOOKUP(A2180,'Planning Periods'!$E$2:$N$540,10,FALSE)</f>
        <v>10/15/2013 - 10/15/2021</v>
      </c>
      <c r="C2180" s="103">
        <v>2017</v>
      </c>
      <c r="D2180" s="103" t="str">
        <f t="shared" si="32"/>
        <v>Temple City 2017</v>
      </c>
      <c r="E2180" s="103">
        <v>159</v>
      </c>
      <c r="F2180" s="101">
        <v>0</v>
      </c>
      <c r="G2180" s="103">
        <v>0</v>
      </c>
      <c r="H2180" s="103">
        <v>0</v>
      </c>
      <c r="I2180" s="102"/>
      <c r="J2180" s="103">
        <v>93</v>
      </c>
      <c r="K2180" s="101">
        <v>1</v>
      </c>
      <c r="L2180" s="103">
        <v>1</v>
      </c>
      <c r="M2180" s="103">
        <v>0</v>
      </c>
      <c r="N2180" s="102"/>
      <c r="O2180" s="103">
        <v>99</v>
      </c>
      <c r="P2180" s="103">
        <v>5</v>
      </c>
      <c r="Q2180" s="102"/>
      <c r="R2180" s="103">
        <v>252</v>
      </c>
      <c r="S2180" s="103">
        <v>92</v>
      </c>
      <c r="T2180" s="102">
        <v>0</v>
      </c>
      <c r="U2180" s="103">
        <v>603</v>
      </c>
      <c r="V2180" s="103">
        <v>98</v>
      </c>
    </row>
    <row r="2181" spans="1:22" x14ac:dyDescent="0.25">
      <c r="A2181" s="104" t="s">
        <v>757</v>
      </c>
      <c r="B2181" s="20"/>
      <c r="C2181" s="103">
        <v>2013</v>
      </c>
      <c r="D2181" s="103" t="str">
        <f t="shared" si="32"/>
        <v>Thousand Oaks 2013</v>
      </c>
      <c r="E2181" s="103" t="s">
        <v>1539</v>
      </c>
      <c r="F2181" s="101" t="s">
        <v>1539</v>
      </c>
      <c r="G2181" s="103" t="s">
        <v>1539</v>
      </c>
      <c r="H2181" s="103" t="s">
        <v>1539</v>
      </c>
      <c r="I2181" s="102"/>
      <c r="J2181" s="103" t="s">
        <v>1539</v>
      </c>
      <c r="K2181" s="101" t="s">
        <v>1539</v>
      </c>
      <c r="L2181" s="103" t="s">
        <v>1539</v>
      </c>
      <c r="M2181" s="103" t="s">
        <v>1539</v>
      </c>
      <c r="N2181" s="102"/>
      <c r="O2181" s="103" t="s">
        <v>1539</v>
      </c>
      <c r="P2181" s="103" t="s">
        <v>1539</v>
      </c>
      <c r="Q2181" s="102"/>
      <c r="R2181" s="103" t="s">
        <v>1539</v>
      </c>
      <c r="S2181" s="103" t="s">
        <v>1539</v>
      </c>
      <c r="T2181" s="102" t="s">
        <v>1539</v>
      </c>
      <c r="U2181" s="103" t="s">
        <v>1539</v>
      </c>
      <c r="V2181" s="103" t="s">
        <v>1539</v>
      </c>
    </row>
    <row r="2182" spans="1:22" x14ac:dyDescent="0.25">
      <c r="A2182" s="104" t="s">
        <v>757</v>
      </c>
      <c r="B2182" s="20" t="str">
        <f>VLOOKUP(A2182,'Planning Periods'!$E$2:$N$540,10,FALSE)</f>
        <v>10/15/2013 - 10/15/2021</v>
      </c>
      <c r="C2182" s="103">
        <v>2014</v>
      </c>
      <c r="D2182" s="103" t="str">
        <f t="shared" si="32"/>
        <v>Thousand Oaks 2014</v>
      </c>
      <c r="E2182" s="103">
        <v>84</v>
      </c>
      <c r="F2182" s="101">
        <v>17</v>
      </c>
      <c r="G2182" s="103">
        <v>17</v>
      </c>
      <c r="H2182" s="103">
        <v>0</v>
      </c>
      <c r="I2182" s="102"/>
      <c r="J2182" s="103">
        <v>58</v>
      </c>
      <c r="K2182" s="101">
        <v>2</v>
      </c>
      <c r="L2182" s="103">
        <v>2</v>
      </c>
      <c r="M2182" s="103">
        <v>0</v>
      </c>
      <c r="N2182" s="102"/>
      <c r="O2182" s="103">
        <v>36</v>
      </c>
      <c r="P2182" s="103">
        <v>1</v>
      </c>
      <c r="Q2182" s="102"/>
      <c r="R2182" s="103">
        <v>77</v>
      </c>
      <c r="S2182" s="103">
        <v>27</v>
      </c>
      <c r="T2182" s="102">
        <v>0</v>
      </c>
      <c r="U2182" s="103">
        <v>255</v>
      </c>
      <c r="V2182" s="103">
        <v>47</v>
      </c>
    </row>
    <row r="2183" spans="1:22" x14ac:dyDescent="0.25">
      <c r="A2183" s="104" t="s">
        <v>757</v>
      </c>
      <c r="B2183" s="20" t="str">
        <f>VLOOKUP(A2183,'Planning Periods'!$E$2:$N$540,10,FALSE)</f>
        <v>10/15/2013 - 10/15/2021</v>
      </c>
      <c r="C2183" s="103">
        <v>2015</v>
      </c>
      <c r="D2183" s="103" t="str">
        <f t="shared" si="32"/>
        <v>Thousand Oaks 2015</v>
      </c>
      <c r="E2183" s="103">
        <v>84</v>
      </c>
      <c r="F2183" s="101">
        <v>0</v>
      </c>
      <c r="G2183" s="103">
        <v>0</v>
      </c>
      <c r="H2183" s="103">
        <v>0</v>
      </c>
      <c r="I2183" s="102"/>
      <c r="J2183" s="103">
        <v>58</v>
      </c>
      <c r="K2183" s="101">
        <v>0</v>
      </c>
      <c r="L2183" s="103">
        <v>0</v>
      </c>
      <c r="M2183" s="103">
        <v>0</v>
      </c>
      <c r="N2183" s="102"/>
      <c r="O2183" s="103">
        <v>36</v>
      </c>
      <c r="P2183" s="103">
        <v>0</v>
      </c>
      <c r="Q2183" s="102"/>
      <c r="R2183" s="103">
        <v>77</v>
      </c>
      <c r="S2183" s="103">
        <v>115</v>
      </c>
      <c r="T2183" s="102">
        <v>0</v>
      </c>
      <c r="U2183" s="103">
        <v>255</v>
      </c>
      <c r="V2183" s="103">
        <v>115</v>
      </c>
    </row>
    <row r="2184" spans="1:22" x14ac:dyDescent="0.25">
      <c r="A2184" s="104" t="s">
        <v>757</v>
      </c>
      <c r="B2184" s="20" t="str">
        <f>VLOOKUP(A2184,'Planning Periods'!$E$2:$N$540,10,FALSE)</f>
        <v>10/15/2013 - 10/15/2021</v>
      </c>
      <c r="C2184" s="103">
        <v>2016</v>
      </c>
      <c r="D2184" s="103" t="str">
        <f t="shared" si="32"/>
        <v>Thousand Oaks 2016</v>
      </c>
      <c r="E2184" s="103">
        <v>84</v>
      </c>
      <c r="F2184" s="101">
        <v>0</v>
      </c>
      <c r="G2184" s="103">
        <v>0</v>
      </c>
      <c r="H2184" s="103">
        <v>0</v>
      </c>
      <c r="I2184" s="102"/>
      <c r="J2184" s="103">
        <v>58</v>
      </c>
      <c r="K2184" s="101">
        <v>0</v>
      </c>
      <c r="L2184" s="103">
        <v>0</v>
      </c>
      <c r="M2184" s="103">
        <v>0</v>
      </c>
      <c r="N2184" s="102"/>
      <c r="O2184" s="103">
        <v>36</v>
      </c>
      <c r="P2184" s="103">
        <v>38</v>
      </c>
      <c r="Q2184" s="102"/>
      <c r="R2184" s="103">
        <v>77</v>
      </c>
      <c r="S2184" s="103">
        <v>62</v>
      </c>
      <c r="T2184" s="102">
        <v>0</v>
      </c>
      <c r="U2184" s="103">
        <v>255</v>
      </c>
      <c r="V2184" s="103">
        <v>100</v>
      </c>
    </row>
    <row r="2185" spans="1:22" x14ac:dyDescent="0.25">
      <c r="A2185" s="104" t="s">
        <v>757</v>
      </c>
      <c r="B2185" s="20" t="str">
        <f>VLOOKUP(A2185,'Planning Periods'!$E$2:$N$540,10,FALSE)</f>
        <v>10/15/2013 - 10/15/2021</v>
      </c>
      <c r="C2185" s="103">
        <v>2017</v>
      </c>
      <c r="D2185" s="103" t="str">
        <f t="shared" si="32"/>
        <v>Thousand Oaks 2017</v>
      </c>
      <c r="E2185" s="103">
        <v>84</v>
      </c>
      <c r="F2185" s="101">
        <v>0</v>
      </c>
      <c r="G2185" s="103">
        <v>0</v>
      </c>
      <c r="H2185" s="103">
        <v>0</v>
      </c>
      <c r="I2185" s="102"/>
      <c r="J2185" s="103">
        <v>58</v>
      </c>
      <c r="K2185" s="101">
        <v>0</v>
      </c>
      <c r="L2185" s="103">
        <v>0</v>
      </c>
      <c r="M2185" s="103">
        <v>0</v>
      </c>
      <c r="N2185" s="102"/>
      <c r="O2185" s="103">
        <v>36</v>
      </c>
      <c r="P2185" s="103">
        <v>50</v>
      </c>
      <c r="Q2185" s="102"/>
      <c r="R2185" s="103">
        <v>77</v>
      </c>
      <c r="S2185" s="103">
        <v>16</v>
      </c>
      <c r="T2185" s="102">
        <v>0</v>
      </c>
      <c r="U2185" s="103">
        <v>255</v>
      </c>
      <c r="V2185" s="103">
        <v>66</v>
      </c>
    </row>
    <row r="2186" spans="1:22" x14ac:dyDescent="0.25">
      <c r="A2186" s="104" t="s">
        <v>1319</v>
      </c>
      <c r="B2186" s="20" t="str">
        <f>VLOOKUP(A2186,'Planning Periods'!$E$2:$N$540,10,FALSE)</f>
        <v>01/31/2015 - 01/31/2023</v>
      </c>
      <c r="C2186" s="103">
        <v>2014</v>
      </c>
      <c r="D2186" s="103" t="str">
        <f t="shared" si="32"/>
        <v>Tiburon 2014</v>
      </c>
      <c r="E2186" s="103">
        <v>24</v>
      </c>
      <c r="F2186" s="101">
        <v>0</v>
      </c>
      <c r="G2186" s="103">
        <v>0</v>
      </c>
      <c r="H2186" s="103">
        <v>0</v>
      </c>
      <c r="I2186" s="102"/>
      <c r="J2186" s="103">
        <v>16</v>
      </c>
      <c r="K2186" s="101">
        <v>0</v>
      </c>
      <c r="L2186" s="103">
        <v>0</v>
      </c>
      <c r="M2186" s="103">
        <v>0</v>
      </c>
      <c r="N2186" s="102"/>
      <c r="O2186" s="103">
        <v>19</v>
      </c>
      <c r="P2186" s="103">
        <v>0</v>
      </c>
      <c r="Q2186" s="102"/>
      <c r="R2186" s="103">
        <v>19</v>
      </c>
      <c r="S2186" s="103">
        <v>2</v>
      </c>
      <c r="T2186" s="102">
        <v>0</v>
      </c>
      <c r="U2186" s="103">
        <v>78</v>
      </c>
      <c r="V2186" s="103">
        <v>2</v>
      </c>
    </row>
    <row r="2187" spans="1:22" x14ac:dyDescent="0.25">
      <c r="A2187" s="104" t="s">
        <v>1319</v>
      </c>
      <c r="B2187" s="20" t="str">
        <f>VLOOKUP(A2187,'Planning Periods'!$E$2:$N$540,10,FALSE)</f>
        <v>01/31/2015 - 01/31/2023</v>
      </c>
      <c r="C2187" s="103">
        <v>2015</v>
      </c>
      <c r="D2187" s="103" t="str">
        <f t="shared" si="32"/>
        <v>Tiburon 2015</v>
      </c>
      <c r="E2187" s="103">
        <v>24</v>
      </c>
      <c r="F2187" s="101">
        <v>0</v>
      </c>
      <c r="G2187" s="103">
        <v>0</v>
      </c>
      <c r="H2187" s="103">
        <v>0</v>
      </c>
      <c r="I2187" s="102"/>
      <c r="J2187" s="103">
        <v>16</v>
      </c>
      <c r="K2187" s="101">
        <v>0</v>
      </c>
      <c r="L2187" s="103">
        <v>0</v>
      </c>
      <c r="M2187" s="103">
        <v>0</v>
      </c>
      <c r="N2187" s="102"/>
      <c r="O2187" s="103">
        <v>19</v>
      </c>
      <c r="P2187" s="103">
        <v>0</v>
      </c>
      <c r="Q2187" s="102"/>
      <c r="R2187" s="103">
        <v>19</v>
      </c>
      <c r="S2187" s="103">
        <v>0</v>
      </c>
      <c r="T2187" s="102">
        <v>0</v>
      </c>
      <c r="U2187" s="103">
        <v>78</v>
      </c>
      <c r="V2187" s="103">
        <v>0</v>
      </c>
    </row>
    <row r="2188" spans="1:22" x14ac:dyDescent="0.25">
      <c r="A2188" s="104" t="s">
        <v>1319</v>
      </c>
      <c r="B2188" s="20" t="str">
        <f>VLOOKUP(A2188,'Planning Periods'!$E$2:$N$540,10,FALSE)</f>
        <v>01/31/2015 - 01/31/2023</v>
      </c>
      <c r="C2188" s="103">
        <v>2016</v>
      </c>
      <c r="D2188" s="103" t="str">
        <f t="shared" si="32"/>
        <v>Tiburon 2016</v>
      </c>
      <c r="E2188" s="103">
        <v>24</v>
      </c>
      <c r="F2188" s="101">
        <v>0</v>
      </c>
      <c r="G2188" s="103">
        <v>0</v>
      </c>
      <c r="H2188" s="103">
        <v>0</v>
      </c>
      <c r="I2188" s="102"/>
      <c r="J2188" s="103">
        <v>16</v>
      </c>
      <c r="K2188" s="101">
        <v>0</v>
      </c>
      <c r="L2188" s="103">
        <v>0</v>
      </c>
      <c r="M2188" s="103">
        <v>0</v>
      </c>
      <c r="N2188" s="102"/>
      <c r="O2188" s="103">
        <v>19</v>
      </c>
      <c r="P2188" s="103">
        <v>0</v>
      </c>
      <c r="Q2188" s="102"/>
      <c r="R2188" s="103">
        <v>19</v>
      </c>
      <c r="S2188" s="103">
        <v>2</v>
      </c>
      <c r="T2188" s="102">
        <v>0</v>
      </c>
      <c r="U2188" s="103">
        <v>78</v>
      </c>
      <c r="V2188" s="103">
        <v>2</v>
      </c>
    </row>
    <row r="2189" spans="1:22" x14ac:dyDescent="0.25">
      <c r="A2189" s="104" t="s">
        <v>1319</v>
      </c>
      <c r="B2189" s="20" t="str">
        <f>VLOOKUP(A2189,'Planning Periods'!$E$2:$N$540,10,FALSE)</f>
        <v>01/31/2015 - 01/31/2023</v>
      </c>
      <c r="C2189" s="103">
        <v>2017</v>
      </c>
      <c r="D2189" s="103" t="str">
        <f t="shared" si="32"/>
        <v>Tiburon 2017</v>
      </c>
      <c r="E2189" s="103">
        <v>24</v>
      </c>
      <c r="F2189" s="101">
        <v>0</v>
      </c>
      <c r="G2189" s="103">
        <v>0</v>
      </c>
      <c r="H2189" s="103">
        <v>0</v>
      </c>
      <c r="I2189" s="102"/>
      <c r="J2189" s="103">
        <v>16</v>
      </c>
      <c r="K2189" s="101">
        <v>0</v>
      </c>
      <c r="L2189" s="103">
        <v>0</v>
      </c>
      <c r="M2189" s="103">
        <v>0</v>
      </c>
      <c r="N2189" s="102"/>
      <c r="O2189" s="103">
        <v>19</v>
      </c>
      <c r="P2189" s="103">
        <v>0</v>
      </c>
      <c r="Q2189" s="102"/>
      <c r="R2189" s="103">
        <v>19</v>
      </c>
      <c r="S2189" s="103">
        <v>7</v>
      </c>
      <c r="T2189" s="102">
        <v>0</v>
      </c>
      <c r="U2189" s="103">
        <v>78</v>
      </c>
      <c r="V2189" s="103">
        <v>7</v>
      </c>
    </row>
    <row r="2190" spans="1:22" x14ac:dyDescent="0.25">
      <c r="A2190" s="104" t="s">
        <v>1049</v>
      </c>
      <c r="B2190" s="20"/>
      <c r="C2190" s="103">
        <v>2013</v>
      </c>
      <c r="D2190" s="103" t="str">
        <f t="shared" si="32"/>
        <v>Torrance 2013</v>
      </c>
      <c r="E2190" s="103" t="s">
        <v>1539</v>
      </c>
      <c r="F2190" s="101" t="s">
        <v>1539</v>
      </c>
      <c r="G2190" s="103" t="s">
        <v>1539</v>
      </c>
      <c r="H2190" s="103" t="s">
        <v>1539</v>
      </c>
      <c r="I2190" s="102"/>
      <c r="J2190" s="103" t="s">
        <v>1539</v>
      </c>
      <c r="K2190" s="101" t="s">
        <v>1539</v>
      </c>
      <c r="L2190" s="103" t="s">
        <v>1539</v>
      </c>
      <c r="M2190" s="103" t="s">
        <v>1539</v>
      </c>
      <c r="N2190" s="102"/>
      <c r="O2190" s="103" t="s">
        <v>1539</v>
      </c>
      <c r="P2190" s="103" t="s">
        <v>1539</v>
      </c>
      <c r="Q2190" s="102"/>
      <c r="R2190" s="103" t="s">
        <v>1539</v>
      </c>
      <c r="S2190" s="103" t="s">
        <v>1539</v>
      </c>
      <c r="T2190" s="102" t="s">
        <v>1539</v>
      </c>
      <c r="U2190" s="103" t="s">
        <v>1539</v>
      </c>
      <c r="V2190" s="103" t="s">
        <v>1539</v>
      </c>
    </row>
    <row r="2191" spans="1:22" x14ac:dyDescent="0.25">
      <c r="A2191" s="104" t="s">
        <v>1049</v>
      </c>
      <c r="B2191" s="20" t="str">
        <f>VLOOKUP(A2191,'Planning Periods'!$E$2:$N$540,10,FALSE)</f>
        <v>10/15/2013 - 10/15/2021</v>
      </c>
      <c r="C2191" s="103">
        <v>2014</v>
      </c>
      <c r="D2191" s="103" t="str">
        <f t="shared" si="32"/>
        <v>Torrance 2014</v>
      </c>
      <c r="E2191" s="103">
        <v>380</v>
      </c>
      <c r="F2191" s="101">
        <v>0</v>
      </c>
      <c r="G2191" s="103">
        <v>0</v>
      </c>
      <c r="H2191" s="103">
        <v>0</v>
      </c>
      <c r="I2191" s="102"/>
      <c r="J2191" s="103">
        <v>227</v>
      </c>
      <c r="K2191" s="101">
        <v>0</v>
      </c>
      <c r="L2191" s="103">
        <v>0</v>
      </c>
      <c r="M2191" s="103">
        <v>0</v>
      </c>
      <c r="N2191" s="102"/>
      <c r="O2191" s="103">
        <v>243</v>
      </c>
      <c r="P2191" s="103">
        <v>0</v>
      </c>
      <c r="Q2191" s="102"/>
      <c r="R2191" s="103">
        <v>600</v>
      </c>
      <c r="S2191" s="103">
        <v>12</v>
      </c>
      <c r="T2191" s="102">
        <v>0</v>
      </c>
      <c r="U2191" s="103">
        <v>1450</v>
      </c>
      <c r="V2191" s="103">
        <v>12</v>
      </c>
    </row>
    <row r="2192" spans="1:22" x14ac:dyDescent="0.25">
      <c r="A2192" s="104" t="s">
        <v>1049</v>
      </c>
      <c r="B2192" s="20" t="str">
        <f>VLOOKUP(A2192,'Planning Periods'!$E$2:$N$540,10,FALSE)</f>
        <v>10/15/2013 - 10/15/2021</v>
      </c>
      <c r="C2192" s="103">
        <v>2015</v>
      </c>
      <c r="D2192" s="103" t="str">
        <f t="shared" si="32"/>
        <v>Torrance 2015</v>
      </c>
      <c r="E2192" s="103">
        <v>380</v>
      </c>
      <c r="F2192" s="101">
        <v>0</v>
      </c>
      <c r="G2192" s="103">
        <v>0</v>
      </c>
      <c r="H2192" s="103">
        <v>0</v>
      </c>
      <c r="I2192" s="102"/>
      <c r="J2192" s="103">
        <v>227</v>
      </c>
      <c r="K2192" s="101">
        <v>0</v>
      </c>
      <c r="L2192" s="103">
        <v>0</v>
      </c>
      <c r="M2192" s="103">
        <v>0</v>
      </c>
      <c r="N2192" s="102"/>
      <c r="O2192" s="103">
        <v>243</v>
      </c>
      <c r="P2192" s="103">
        <v>0</v>
      </c>
      <c r="Q2192" s="102"/>
      <c r="R2192" s="103">
        <v>600</v>
      </c>
      <c r="S2192" s="103">
        <v>21</v>
      </c>
      <c r="T2192" s="102">
        <v>0</v>
      </c>
      <c r="U2192" s="103">
        <v>1450</v>
      </c>
      <c r="V2192" s="103">
        <v>21</v>
      </c>
    </row>
    <row r="2193" spans="1:22" x14ac:dyDescent="0.25">
      <c r="A2193" s="104" t="s">
        <v>1049</v>
      </c>
      <c r="B2193" s="20" t="str">
        <f>VLOOKUP(A2193,'Planning Periods'!$E$2:$N$540,10,FALSE)</f>
        <v>10/15/2013 - 10/15/2021</v>
      </c>
      <c r="C2193" s="103">
        <v>2016</v>
      </c>
      <c r="D2193" s="103" t="str">
        <f t="shared" si="32"/>
        <v>Torrance 2016</v>
      </c>
      <c r="E2193" s="103">
        <v>380</v>
      </c>
      <c r="F2193" s="101">
        <v>0</v>
      </c>
      <c r="G2193" s="103">
        <v>0</v>
      </c>
      <c r="H2193" s="103">
        <v>0</v>
      </c>
      <c r="I2193" s="102"/>
      <c r="J2193" s="103">
        <v>227</v>
      </c>
      <c r="K2193" s="101">
        <v>0</v>
      </c>
      <c r="L2193" s="103">
        <v>0</v>
      </c>
      <c r="M2193" s="103">
        <v>0</v>
      </c>
      <c r="N2193" s="102"/>
      <c r="O2193" s="103">
        <v>243</v>
      </c>
      <c r="P2193" s="103">
        <v>1</v>
      </c>
      <c r="Q2193" s="102"/>
      <c r="R2193" s="103">
        <v>600</v>
      </c>
      <c r="S2193" s="103">
        <v>49</v>
      </c>
      <c r="T2193" s="102">
        <v>0</v>
      </c>
      <c r="U2193" s="103">
        <v>1450</v>
      </c>
      <c r="V2193" s="103">
        <v>50</v>
      </c>
    </row>
    <row r="2194" spans="1:22" x14ac:dyDescent="0.25">
      <c r="A2194" s="104" t="s">
        <v>1049</v>
      </c>
      <c r="B2194" s="20" t="str">
        <f>VLOOKUP(A2194,'Planning Periods'!$E$2:$N$540,10,FALSE)</f>
        <v>10/15/2013 - 10/15/2021</v>
      </c>
      <c r="C2194" s="103">
        <v>2017</v>
      </c>
      <c r="D2194" s="103" t="str">
        <f t="shared" si="32"/>
        <v>Torrance 2017</v>
      </c>
      <c r="E2194" s="103">
        <v>380</v>
      </c>
      <c r="F2194" s="101">
        <v>0</v>
      </c>
      <c r="G2194" s="103">
        <v>0</v>
      </c>
      <c r="H2194" s="103">
        <v>0</v>
      </c>
      <c r="I2194" s="102"/>
      <c r="J2194" s="103">
        <v>227</v>
      </c>
      <c r="K2194" s="101">
        <v>0</v>
      </c>
      <c r="L2194" s="103">
        <v>0</v>
      </c>
      <c r="M2194" s="103">
        <v>0</v>
      </c>
      <c r="N2194" s="102"/>
      <c r="O2194" s="103">
        <v>243</v>
      </c>
      <c r="P2194" s="103">
        <v>4</v>
      </c>
      <c r="Q2194" s="102"/>
      <c r="R2194" s="103">
        <v>600</v>
      </c>
      <c r="S2194" s="103">
        <v>9</v>
      </c>
      <c r="T2194" s="102">
        <v>0</v>
      </c>
      <c r="U2194" s="103">
        <v>1450</v>
      </c>
      <c r="V2194" s="103">
        <v>13</v>
      </c>
    </row>
    <row r="2195" spans="1:22" x14ac:dyDescent="0.25">
      <c r="A2195" s="104" t="s">
        <v>874</v>
      </c>
      <c r="B2195" s="20" t="str">
        <f>VLOOKUP(A2195,'Planning Periods'!$E$2:$N$540,10,FALSE)</f>
        <v>12/31/2015 - 12/31/2023</v>
      </c>
      <c r="C2195" s="103">
        <v>2014</v>
      </c>
      <c r="D2195" s="103" t="str">
        <f t="shared" si="32"/>
        <v>Tracy 2014</v>
      </c>
      <c r="E2195" s="103" t="s">
        <v>1539</v>
      </c>
      <c r="F2195" s="101" t="s">
        <v>1539</v>
      </c>
      <c r="G2195" s="103" t="s">
        <v>1539</v>
      </c>
      <c r="H2195" s="103" t="s">
        <v>1539</v>
      </c>
      <c r="I2195" s="102"/>
      <c r="J2195" s="103" t="s">
        <v>1539</v>
      </c>
      <c r="K2195" s="101" t="s">
        <v>1539</v>
      </c>
      <c r="L2195" s="103" t="s">
        <v>1539</v>
      </c>
      <c r="M2195" s="103" t="s">
        <v>1539</v>
      </c>
      <c r="N2195" s="102"/>
      <c r="O2195" s="103" t="s">
        <v>1539</v>
      </c>
      <c r="P2195" s="103" t="s">
        <v>1539</v>
      </c>
      <c r="Q2195" s="102"/>
      <c r="R2195" s="103" t="s">
        <v>1539</v>
      </c>
      <c r="S2195" s="103" t="s">
        <v>1539</v>
      </c>
      <c r="T2195" s="102" t="s">
        <v>1539</v>
      </c>
      <c r="U2195" s="103" t="s">
        <v>1539</v>
      </c>
      <c r="V2195" s="103" t="s">
        <v>1539</v>
      </c>
    </row>
    <row r="2196" spans="1:22" x14ac:dyDescent="0.25">
      <c r="A2196" s="104" t="s">
        <v>874</v>
      </c>
      <c r="B2196" s="20" t="str">
        <f>VLOOKUP(A2196,'Planning Periods'!$E$2:$N$540,10,FALSE)</f>
        <v>12/31/2015 - 12/31/2023</v>
      </c>
      <c r="C2196" s="103">
        <v>2015</v>
      </c>
      <c r="D2196" s="103" t="str">
        <f t="shared" si="32"/>
        <v>Tracy 2015</v>
      </c>
      <c r="E2196" s="103">
        <v>980</v>
      </c>
      <c r="F2196" s="101">
        <v>0</v>
      </c>
      <c r="G2196" s="103">
        <v>0</v>
      </c>
      <c r="H2196" s="103">
        <v>0</v>
      </c>
      <c r="I2196" s="102"/>
      <c r="J2196" s="103">
        <v>705</v>
      </c>
      <c r="K2196" s="101">
        <v>0</v>
      </c>
      <c r="L2196" s="103">
        <v>0</v>
      </c>
      <c r="M2196" s="103">
        <v>0</v>
      </c>
      <c r="N2196" s="102"/>
      <c r="O2196" s="103">
        <v>828</v>
      </c>
      <c r="P2196" s="103">
        <v>0</v>
      </c>
      <c r="Q2196" s="102"/>
      <c r="R2196" s="103">
        <v>2463</v>
      </c>
      <c r="S2196" s="103">
        <v>0</v>
      </c>
      <c r="T2196" s="102">
        <v>0</v>
      </c>
      <c r="U2196" s="103">
        <v>4976</v>
      </c>
      <c r="V2196" s="103">
        <v>0</v>
      </c>
    </row>
    <row r="2197" spans="1:22" x14ac:dyDescent="0.25">
      <c r="A2197" s="104" t="s">
        <v>874</v>
      </c>
      <c r="B2197" s="20" t="str">
        <f>VLOOKUP(A2197,'Planning Periods'!$E$2:$N$540,10,FALSE)</f>
        <v>12/31/2015 - 12/31/2023</v>
      </c>
      <c r="C2197" s="103">
        <v>2016</v>
      </c>
      <c r="D2197" s="103" t="str">
        <f t="shared" si="32"/>
        <v>Tracy 2016</v>
      </c>
      <c r="E2197" s="103">
        <v>980</v>
      </c>
      <c r="F2197" s="101">
        <v>0</v>
      </c>
      <c r="G2197" s="103">
        <v>0</v>
      </c>
      <c r="H2197" s="103">
        <v>0</v>
      </c>
      <c r="I2197" s="102"/>
      <c r="J2197" s="103">
        <v>705</v>
      </c>
      <c r="K2197" s="101">
        <v>0</v>
      </c>
      <c r="L2197" s="103">
        <v>0</v>
      </c>
      <c r="M2197" s="103">
        <v>0</v>
      </c>
      <c r="N2197" s="102"/>
      <c r="O2197" s="103">
        <v>828</v>
      </c>
      <c r="P2197" s="103">
        <v>2</v>
      </c>
      <c r="Q2197" s="102"/>
      <c r="R2197" s="103">
        <v>2463</v>
      </c>
      <c r="S2197" s="103">
        <v>1003</v>
      </c>
      <c r="T2197" s="102">
        <v>0</v>
      </c>
      <c r="U2197" s="103">
        <v>4976</v>
      </c>
      <c r="V2197" s="103">
        <v>1005</v>
      </c>
    </row>
    <row r="2198" spans="1:22" x14ac:dyDescent="0.25">
      <c r="A2198" s="104" t="s">
        <v>874</v>
      </c>
      <c r="B2198" s="20" t="str">
        <f>VLOOKUP(A2198,'Planning Periods'!$E$2:$N$540,10,FALSE)</f>
        <v>12/31/2015 - 12/31/2023</v>
      </c>
      <c r="C2198" s="103">
        <v>2017</v>
      </c>
      <c r="D2198" s="103" t="str">
        <f t="shared" si="32"/>
        <v>Tracy 2017</v>
      </c>
      <c r="E2198" s="103">
        <v>980</v>
      </c>
      <c r="F2198" s="101">
        <v>0</v>
      </c>
      <c r="G2198" s="103">
        <v>0</v>
      </c>
      <c r="H2198" s="103">
        <v>0</v>
      </c>
      <c r="I2198" s="102"/>
      <c r="J2198" s="103">
        <v>705</v>
      </c>
      <c r="K2198" s="101">
        <v>0</v>
      </c>
      <c r="L2198" s="103">
        <v>0</v>
      </c>
      <c r="M2198" s="103">
        <v>0</v>
      </c>
      <c r="N2198" s="102"/>
      <c r="O2198" s="103">
        <v>828</v>
      </c>
      <c r="P2198" s="103">
        <v>3</v>
      </c>
      <c r="Q2198" s="102"/>
      <c r="R2198" s="103">
        <v>2463</v>
      </c>
      <c r="S2198" s="103">
        <v>301</v>
      </c>
      <c r="T2198" s="102">
        <v>0</v>
      </c>
      <c r="U2198" s="103">
        <v>4976</v>
      </c>
      <c r="V2198" s="103">
        <v>304</v>
      </c>
    </row>
    <row r="2199" spans="1:22" x14ac:dyDescent="0.25">
      <c r="A2199" t="s">
        <v>1162</v>
      </c>
      <c r="B2199" s="20" t="str">
        <f>VLOOKUP(A2199,'Planning Periods'!$E$2:$N$540,10,FALSE)</f>
        <v>06/30/2014 - 06/30/2019</v>
      </c>
      <c r="C2199" s="103">
        <v>2014</v>
      </c>
      <c r="D2199" s="103" t="str">
        <f t="shared" si="32"/>
        <v>Trinidad 2014</v>
      </c>
      <c r="E2199" s="101" t="s">
        <v>1539</v>
      </c>
      <c r="F2199" s="101" t="s">
        <v>1539</v>
      </c>
      <c r="G2199" s="101" t="s">
        <v>1539</v>
      </c>
      <c r="H2199" s="101" t="s">
        <v>1539</v>
      </c>
      <c r="I2199" s="101">
        <v>0</v>
      </c>
      <c r="J2199" s="101" t="s">
        <v>1539</v>
      </c>
      <c r="K2199" s="101" t="s">
        <v>1539</v>
      </c>
      <c r="L2199" s="101" t="s">
        <v>1539</v>
      </c>
      <c r="M2199" s="101" t="s">
        <v>1539</v>
      </c>
      <c r="N2199" s="101">
        <v>0</v>
      </c>
      <c r="O2199" s="101" t="s">
        <v>1539</v>
      </c>
      <c r="P2199" s="101" t="s">
        <v>1539</v>
      </c>
      <c r="Q2199" s="101"/>
      <c r="R2199" s="101" t="s">
        <v>1539</v>
      </c>
      <c r="S2199" s="101" t="s">
        <v>1539</v>
      </c>
      <c r="T2199" s="101" t="s">
        <v>1539</v>
      </c>
      <c r="U2199" s="101" t="s">
        <v>1539</v>
      </c>
      <c r="V2199" s="101" t="s">
        <v>1539</v>
      </c>
    </row>
    <row r="2200" spans="1:22" x14ac:dyDescent="0.25">
      <c r="A2200" t="s">
        <v>1162</v>
      </c>
      <c r="B2200" s="20" t="str">
        <f>VLOOKUP(A2200,'Planning Periods'!$E$2:$N$540,10,FALSE)</f>
        <v>06/30/2014 - 06/30/2019</v>
      </c>
      <c r="C2200" s="103">
        <v>2015</v>
      </c>
      <c r="D2200" s="103" t="str">
        <f t="shared" si="32"/>
        <v>Trinidad 2015</v>
      </c>
      <c r="E2200" t="s">
        <v>1539</v>
      </c>
      <c r="F2200" t="s">
        <v>1539</v>
      </c>
      <c r="G2200" t="s">
        <v>1539</v>
      </c>
      <c r="H2200" t="s">
        <v>1539</v>
      </c>
      <c r="J2200" t="s">
        <v>1539</v>
      </c>
      <c r="K2200" t="s">
        <v>1539</v>
      </c>
      <c r="L2200" t="s">
        <v>1539</v>
      </c>
      <c r="M2200" t="s">
        <v>1539</v>
      </c>
      <c r="O2200" t="s">
        <v>1539</v>
      </c>
      <c r="P2200" t="s">
        <v>1539</v>
      </c>
      <c r="R2200" t="s">
        <v>1539</v>
      </c>
      <c r="S2200" t="s">
        <v>1539</v>
      </c>
      <c r="T2200" t="s">
        <v>1539</v>
      </c>
      <c r="U2200" t="s">
        <v>1539</v>
      </c>
      <c r="V2200" t="s">
        <v>1539</v>
      </c>
    </row>
    <row r="2201" spans="1:22" x14ac:dyDescent="0.25">
      <c r="A2201" t="s">
        <v>1162</v>
      </c>
      <c r="B2201" s="20" t="str">
        <f>VLOOKUP(A2201,'Planning Periods'!$E$2:$N$540,10,FALSE)</f>
        <v>06/30/2014 - 06/30/2019</v>
      </c>
      <c r="C2201" s="103">
        <v>2016</v>
      </c>
      <c r="D2201" s="103" t="str">
        <f t="shared" si="32"/>
        <v>Trinidad 2016</v>
      </c>
      <c r="E2201" t="s">
        <v>1539</v>
      </c>
      <c r="F2201" t="s">
        <v>1539</v>
      </c>
      <c r="G2201" t="s">
        <v>1539</v>
      </c>
      <c r="H2201" t="s">
        <v>1539</v>
      </c>
      <c r="J2201" t="s">
        <v>1539</v>
      </c>
      <c r="K2201" t="s">
        <v>1539</v>
      </c>
      <c r="L2201" t="s">
        <v>1539</v>
      </c>
      <c r="M2201" t="s">
        <v>1539</v>
      </c>
      <c r="O2201" t="s">
        <v>1539</v>
      </c>
      <c r="P2201" t="s">
        <v>1539</v>
      </c>
      <c r="R2201" t="s">
        <v>1539</v>
      </c>
      <c r="S2201" t="s">
        <v>1539</v>
      </c>
      <c r="T2201" t="s">
        <v>1539</v>
      </c>
      <c r="U2201" t="s">
        <v>1539</v>
      </c>
      <c r="V2201" t="s">
        <v>1539</v>
      </c>
    </row>
    <row r="2202" spans="1:22" x14ac:dyDescent="0.25">
      <c r="A2202" t="s">
        <v>1162</v>
      </c>
      <c r="B2202" s="20" t="str">
        <f>VLOOKUP(A2202,'Planning Periods'!$E$2:$N$540,10,FALSE)</f>
        <v>06/30/2014 - 06/30/2019</v>
      </c>
      <c r="C2202" s="103">
        <v>2017</v>
      </c>
      <c r="D2202" s="103" t="str">
        <f t="shared" si="32"/>
        <v>Trinidad 2017</v>
      </c>
      <c r="E2202" t="s">
        <v>1539</v>
      </c>
      <c r="F2202" t="s">
        <v>1539</v>
      </c>
      <c r="G2202" t="s">
        <v>1539</v>
      </c>
      <c r="H2202" t="s">
        <v>1539</v>
      </c>
      <c r="J2202" t="s">
        <v>1539</v>
      </c>
      <c r="K2202" t="s">
        <v>1539</v>
      </c>
      <c r="L2202" t="s">
        <v>1539</v>
      </c>
      <c r="M2202" t="s">
        <v>1539</v>
      </c>
      <c r="O2202" t="s">
        <v>1539</v>
      </c>
      <c r="P2202" t="s">
        <v>1539</v>
      </c>
      <c r="R2202" t="s">
        <v>1539</v>
      </c>
      <c r="S2202" t="s">
        <v>1539</v>
      </c>
      <c r="T2202" t="s">
        <v>1539</v>
      </c>
      <c r="U2202" t="s">
        <v>1539</v>
      </c>
      <c r="V2202" t="s">
        <v>1539</v>
      </c>
    </row>
    <row r="2203" spans="1:22" x14ac:dyDescent="0.25">
      <c r="A2203" t="s">
        <v>1355</v>
      </c>
      <c r="B2203" s="20" t="str">
        <f>VLOOKUP(A2203,'Planning Periods'!$E$2:$N$540,10,FALSE)</f>
        <v>06/30/2014 - 06/30/2019</v>
      </c>
      <c r="C2203" s="103">
        <v>2014</v>
      </c>
      <c r="D2203" s="103" t="str">
        <f t="shared" si="32"/>
        <v>Trinity County - unincorporated 2014</v>
      </c>
      <c r="E2203" s="101" t="s">
        <v>1539</v>
      </c>
      <c r="F2203" s="101" t="s">
        <v>1539</v>
      </c>
      <c r="G2203" s="101" t="s">
        <v>1539</v>
      </c>
      <c r="H2203" s="101" t="s">
        <v>1539</v>
      </c>
      <c r="I2203" s="101">
        <v>0</v>
      </c>
      <c r="J2203" s="101" t="s">
        <v>1539</v>
      </c>
      <c r="K2203" s="101" t="s">
        <v>1539</v>
      </c>
      <c r="L2203" s="101" t="s">
        <v>1539</v>
      </c>
      <c r="M2203" s="101" t="s">
        <v>1539</v>
      </c>
      <c r="N2203" s="101">
        <v>0</v>
      </c>
      <c r="O2203" s="101" t="s">
        <v>1539</v>
      </c>
      <c r="P2203" s="101" t="s">
        <v>1539</v>
      </c>
      <c r="Q2203" s="101"/>
      <c r="R2203" s="101" t="s">
        <v>1539</v>
      </c>
      <c r="S2203" s="101" t="s">
        <v>1539</v>
      </c>
      <c r="T2203" s="101" t="s">
        <v>1539</v>
      </c>
      <c r="U2203" s="101" t="s">
        <v>1539</v>
      </c>
      <c r="V2203" s="101" t="s">
        <v>1539</v>
      </c>
    </row>
    <row r="2204" spans="1:22" x14ac:dyDescent="0.25">
      <c r="A2204" t="s">
        <v>1355</v>
      </c>
      <c r="B2204" s="20" t="str">
        <f>VLOOKUP(A2204,'Planning Periods'!$E$2:$N$540,10,FALSE)</f>
        <v>06/30/2014 - 06/30/2019</v>
      </c>
      <c r="C2204" s="103">
        <v>2015</v>
      </c>
      <c r="D2204" s="103" t="str">
        <f t="shared" si="32"/>
        <v>Trinity County - unincorporated 2015</v>
      </c>
      <c r="E2204" t="s">
        <v>1539</v>
      </c>
      <c r="F2204" t="s">
        <v>1539</v>
      </c>
      <c r="G2204" t="s">
        <v>1539</v>
      </c>
      <c r="H2204" t="s">
        <v>1539</v>
      </c>
      <c r="J2204" t="s">
        <v>1539</v>
      </c>
      <c r="K2204" t="s">
        <v>1539</v>
      </c>
      <c r="L2204" t="s">
        <v>1539</v>
      </c>
      <c r="M2204" t="s">
        <v>1539</v>
      </c>
      <c r="O2204" t="s">
        <v>1539</v>
      </c>
      <c r="P2204" t="s">
        <v>1539</v>
      </c>
      <c r="R2204" t="s">
        <v>1539</v>
      </c>
      <c r="S2204" t="s">
        <v>1539</v>
      </c>
      <c r="T2204" t="s">
        <v>1539</v>
      </c>
      <c r="U2204" t="s">
        <v>1539</v>
      </c>
      <c r="V2204" t="s">
        <v>1539</v>
      </c>
    </row>
    <row r="2205" spans="1:22" x14ac:dyDescent="0.25">
      <c r="A2205" t="s">
        <v>1354</v>
      </c>
      <c r="B2205" s="20" t="str">
        <f>VLOOKUP(A2205,'Planning Periods'!$E$2:$N$540,10,FALSE)</f>
        <v>06/30/2014 - 06/30/2019</v>
      </c>
      <c r="C2205" s="103">
        <v>2016</v>
      </c>
      <c r="D2205" s="103" t="str">
        <f t="shared" si="32"/>
        <v>Trinity County - Unincorporated 2016</v>
      </c>
      <c r="E2205" t="s">
        <v>1539</v>
      </c>
      <c r="F2205" t="s">
        <v>1539</v>
      </c>
      <c r="G2205" t="s">
        <v>1539</v>
      </c>
      <c r="H2205" t="s">
        <v>1539</v>
      </c>
      <c r="J2205" t="s">
        <v>1539</v>
      </c>
      <c r="K2205" t="s">
        <v>1539</v>
      </c>
      <c r="L2205" t="s">
        <v>1539</v>
      </c>
      <c r="M2205" t="s">
        <v>1539</v>
      </c>
      <c r="O2205" t="s">
        <v>1539</v>
      </c>
      <c r="P2205" t="s">
        <v>1539</v>
      </c>
      <c r="R2205" t="s">
        <v>1539</v>
      </c>
      <c r="S2205" t="s">
        <v>1539</v>
      </c>
      <c r="T2205" t="s">
        <v>1539</v>
      </c>
      <c r="U2205" t="s">
        <v>1539</v>
      </c>
      <c r="V2205" t="s">
        <v>1539</v>
      </c>
    </row>
    <row r="2206" spans="1:22" x14ac:dyDescent="0.25">
      <c r="A2206" t="s">
        <v>1354</v>
      </c>
      <c r="B2206" s="20" t="str">
        <f>VLOOKUP(A2206,'Planning Periods'!$E$2:$N$540,10,FALSE)</f>
        <v>06/30/2014 - 06/30/2019</v>
      </c>
      <c r="C2206" s="103">
        <v>2017</v>
      </c>
      <c r="D2206" s="103" t="str">
        <f t="shared" si="32"/>
        <v>Trinity County - Unincorporated 2017</v>
      </c>
      <c r="E2206" t="s">
        <v>1539</v>
      </c>
      <c r="F2206" t="s">
        <v>1539</v>
      </c>
      <c r="G2206" t="s">
        <v>1539</v>
      </c>
      <c r="H2206" t="s">
        <v>1539</v>
      </c>
      <c r="J2206" t="s">
        <v>1539</v>
      </c>
      <c r="K2206" t="s">
        <v>1539</v>
      </c>
      <c r="L2206" t="s">
        <v>1539</v>
      </c>
      <c r="M2206" t="s">
        <v>1539</v>
      </c>
      <c r="O2206" t="s">
        <v>1539</v>
      </c>
      <c r="P2206" t="s">
        <v>1539</v>
      </c>
      <c r="R2206" t="s">
        <v>1539</v>
      </c>
      <c r="S2206" t="s">
        <v>1539</v>
      </c>
      <c r="T2206" t="s">
        <v>1539</v>
      </c>
      <c r="U2206" t="s">
        <v>1539</v>
      </c>
      <c r="V2206" t="s">
        <v>1539</v>
      </c>
    </row>
    <row r="2207" spans="1:22" x14ac:dyDescent="0.25">
      <c r="A2207" s="104" t="s">
        <v>999</v>
      </c>
      <c r="B2207" s="20" t="str">
        <f>VLOOKUP(A2207,'Planning Periods'!$E$2:$N$540,10,FALSE)</f>
        <v>06/30/2014 - 06/30/2019</v>
      </c>
      <c r="C2207" s="103">
        <v>2014</v>
      </c>
      <c r="D2207" s="103" t="str">
        <f t="shared" si="32"/>
        <v>Truckee 2014</v>
      </c>
      <c r="E2207" s="103">
        <v>305</v>
      </c>
      <c r="F2207" s="101">
        <v>0</v>
      </c>
      <c r="G2207" s="103">
        <v>0</v>
      </c>
      <c r="H2207" s="103">
        <v>0</v>
      </c>
      <c r="I2207" s="102"/>
      <c r="J2207" s="103">
        <v>230</v>
      </c>
      <c r="K2207" s="101">
        <v>0</v>
      </c>
      <c r="L2207" s="103">
        <v>0</v>
      </c>
      <c r="M2207" s="103">
        <v>0</v>
      </c>
      <c r="N2207" s="102"/>
      <c r="O2207" s="103">
        <v>248</v>
      </c>
      <c r="P2207" s="103">
        <v>0</v>
      </c>
      <c r="Q2207" s="102"/>
      <c r="R2207" s="103">
        <v>476</v>
      </c>
      <c r="S2207" s="103">
        <v>95</v>
      </c>
      <c r="T2207" s="102">
        <v>0</v>
      </c>
      <c r="U2207" s="103">
        <v>1259</v>
      </c>
      <c r="V2207" s="103">
        <v>95</v>
      </c>
    </row>
    <row r="2208" spans="1:22" x14ac:dyDescent="0.25">
      <c r="A2208" s="104" t="s">
        <v>999</v>
      </c>
      <c r="B2208" s="20" t="str">
        <f>VLOOKUP(A2208,'Planning Periods'!$E$2:$N$540,10,FALSE)</f>
        <v>06/30/2014 - 06/30/2019</v>
      </c>
      <c r="C2208" s="103">
        <v>2015</v>
      </c>
      <c r="D2208" s="103" t="str">
        <f t="shared" si="32"/>
        <v>Truckee 2015</v>
      </c>
      <c r="E2208" s="103">
        <v>305</v>
      </c>
      <c r="F2208" s="101">
        <v>0</v>
      </c>
      <c r="G2208" s="103">
        <v>0</v>
      </c>
      <c r="H2208" s="103">
        <v>0</v>
      </c>
      <c r="I2208" s="102"/>
      <c r="J2208" s="103">
        <v>230</v>
      </c>
      <c r="K2208" s="101">
        <v>0</v>
      </c>
      <c r="L2208" s="103">
        <v>0</v>
      </c>
      <c r="M2208" s="103">
        <v>0</v>
      </c>
      <c r="N2208" s="102"/>
      <c r="O2208" s="103">
        <v>248</v>
      </c>
      <c r="P2208" s="103">
        <v>0</v>
      </c>
      <c r="Q2208" s="102"/>
      <c r="R2208" s="103">
        <v>476</v>
      </c>
      <c r="S2208" s="103">
        <v>87</v>
      </c>
      <c r="T2208" s="102">
        <v>0</v>
      </c>
      <c r="U2208" s="103">
        <v>1259</v>
      </c>
      <c r="V2208" s="103">
        <v>87</v>
      </c>
    </row>
    <row r="2209" spans="1:22" x14ac:dyDescent="0.25">
      <c r="A2209" s="104" t="s">
        <v>999</v>
      </c>
      <c r="B2209" s="20" t="str">
        <f>VLOOKUP(A2209,'Planning Periods'!$E$2:$N$540,10,FALSE)</f>
        <v>06/30/2014 - 06/30/2019</v>
      </c>
      <c r="C2209" s="103">
        <v>2016</v>
      </c>
      <c r="D2209" s="103" t="str">
        <f t="shared" si="32"/>
        <v>Truckee 2016</v>
      </c>
      <c r="E2209" s="103">
        <v>305</v>
      </c>
      <c r="F2209" s="101">
        <v>0</v>
      </c>
      <c r="G2209" s="103">
        <v>0</v>
      </c>
      <c r="H2209" s="103">
        <v>0</v>
      </c>
      <c r="I2209" s="102"/>
      <c r="J2209" s="103">
        <v>230</v>
      </c>
      <c r="K2209" s="101">
        <v>0</v>
      </c>
      <c r="L2209" s="103">
        <v>0</v>
      </c>
      <c r="M2209" s="103">
        <v>0</v>
      </c>
      <c r="N2209" s="102"/>
      <c r="O2209" s="103">
        <v>248</v>
      </c>
      <c r="P2209" s="103">
        <v>0</v>
      </c>
      <c r="Q2209" s="102"/>
      <c r="R2209" s="103">
        <v>476</v>
      </c>
      <c r="S2209" s="103">
        <v>116</v>
      </c>
      <c r="T2209" s="102">
        <v>0</v>
      </c>
      <c r="U2209" s="103">
        <v>1259</v>
      </c>
      <c r="V2209" s="103">
        <v>116</v>
      </c>
    </row>
    <row r="2210" spans="1:22" x14ac:dyDescent="0.25">
      <c r="A2210" s="104" t="s">
        <v>999</v>
      </c>
      <c r="B2210" s="20" t="str">
        <f>VLOOKUP(A2210,'Planning Periods'!$E$2:$N$540,10,FALSE)</f>
        <v>06/30/2014 - 06/30/2019</v>
      </c>
      <c r="C2210" s="103">
        <v>2017</v>
      </c>
      <c r="D2210" s="103" t="str">
        <f t="shared" si="32"/>
        <v>Truckee 2017</v>
      </c>
      <c r="E2210" s="103">
        <v>305</v>
      </c>
      <c r="F2210" s="101">
        <v>0</v>
      </c>
      <c r="G2210" s="103">
        <v>0</v>
      </c>
      <c r="H2210" s="103">
        <v>0</v>
      </c>
      <c r="I2210" s="102"/>
      <c r="J2210" s="103">
        <v>230</v>
      </c>
      <c r="K2210" s="101">
        <v>0</v>
      </c>
      <c r="L2210" s="103">
        <v>0</v>
      </c>
      <c r="M2210" s="103">
        <v>0</v>
      </c>
      <c r="N2210" s="102"/>
      <c r="O2210" s="103">
        <v>248</v>
      </c>
      <c r="P2210" s="103">
        <v>0</v>
      </c>
      <c r="Q2210" s="102"/>
      <c r="R2210" s="103">
        <v>476</v>
      </c>
      <c r="S2210" s="103">
        <v>93</v>
      </c>
      <c r="T2210" s="102">
        <v>0</v>
      </c>
      <c r="U2210" s="103">
        <v>1259</v>
      </c>
      <c r="V2210" s="103">
        <v>93</v>
      </c>
    </row>
    <row r="2211" spans="1:22" x14ac:dyDescent="0.25">
      <c r="A2211" s="104" t="s">
        <v>771</v>
      </c>
      <c r="B2211" s="20" t="str">
        <f>VLOOKUP(A2211,'Planning Periods'!$E$2:$N$540,10,FALSE)</f>
        <v>12/31/2015 - 12/31/2023</v>
      </c>
      <c r="C2211" s="103">
        <v>2014</v>
      </c>
      <c r="D2211" s="103" t="str">
        <f t="shared" si="32"/>
        <v>Tulare 2014</v>
      </c>
      <c r="E2211" s="103" t="s">
        <v>1539</v>
      </c>
      <c r="F2211" s="101" t="s">
        <v>1539</v>
      </c>
      <c r="G2211" s="103" t="s">
        <v>1539</v>
      </c>
      <c r="H2211" s="103" t="s">
        <v>1539</v>
      </c>
      <c r="I2211" s="102"/>
      <c r="J2211" s="103" t="s">
        <v>1539</v>
      </c>
      <c r="K2211" s="101" t="s">
        <v>1539</v>
      </c>
      <c r="L2211" s="103" t="s">
        <v>1539</v>
      </c>
      <c r="M2211" s="103" t="s">
        <v>1539</v>
      </c>
      <c r="N2211" s="102"/>
      <c r="O2211" s="103" t="s">
        <v>1539</v>
      </c>
      <c r="P2211" s="103" t="s">
        <v>1539</v>
      </c>
      <c r="Q2211" s="102"/>
      <c r="R2211" s="103" t="s">
        <v>1539</v>
      </c>
      <c r="S2211" s="103" t="s">
        <v>1539</v>
      </c>
      <c r="T2211" s="102" t="s">
        <v>1539</v>
      </c>
      <c r="U2211" s="103" t="s">
        <v>1539</v>
      </c>
      <c r="V2211" s="103" t="s">
        <v>1539</v>
      </c>
    </row>
    <row r="2212" spans="1:22" x14ac:dyDescent="0.25">
      <c r="A2212" s="104" t="s">
        <v>771</v>
      </c>
      <c r="B2212" s="20" t="str">
        <f>VLOOKUP(A2212,'Planning Periods'!$E$2:$N$540,10,FALSE)</f>
        <v>12/31/2015 - 12/31/2023</v>
      </c>
      <c r="C2212" s="103">
        <v>2015</v>
      </c>
      <c r="D2212" s="103" t="str">
        <f t="shared" si="32"/>
        <v>Tulare 2015</v>
      </c>
      <c r="E2212" s="103">
        <v>920</v>
      </c>
      <c r="F2212" s="101">
        <v>0</v>
      </c>
      <c r="G2212" s="103">
        <v>0</v>
      </c>
      <c r="H2212" s="103">
        <v>0</v>
      </c>
      <c r="I2212" s="102"/>
      <c r="J2212" s="103">
        <v>609</v>
      </c>
      <c r="K2212" s="101">
        <v>0</v>
      </c>
      <c r="L2212" s="103">
        <v>0</v>
      </c>
      <c r="M2212" s="103">
        <v>0</v>
      </c>
      <c r="N2212" s="102"/>
      <c r="O2212" s="103">
        <v>613</v>
      </c>
      <c r="P2212" s="103">
        <v>0</v>
      </c>
      <c r="Q2212" s="102"/>
      <c r="R2212" s="103">
        <v>1452</v>
      </c>
      <c r="S2212" s="103">
        <v>485</v>
      </c>
      <c r="T2212" s="102">
        <v>0</v>
      </c>
      <c r="U2212" s="103">
        <v>3594</v>
      </c>
      <c r="V2212" s="103">
        <v>485</v>
      </c>
    </row>
    <row r="2213" spans="1:22" x14ac:dyDescent="0.25">
      <c r="A2213" s="104" t="s">
        <v>771</v>
      </c>
      <c r="B2213" s="20" t="str">
        <f>VLOOKUP(A2213,'Planning Periods'!$E$2:$N$540,10,FALSE)</f>
        <v>12/31/2015 - 12/31/2023</v>
      </c>
      <c r="C2213" s="103">
        <v>2016</v>
      </c>
      <c r="D2213" s="103" t="str">
        <f t="shared" si="32"/>
        <v>Tulare 2016</v>
      </c>
      <c r="E2213" s="103">
        <v>920</v>
      </c>
      <c r="F2213" s="101">
        <v>0</v>
      </c>
      <c r="G2213" s="103">
        <v>0</v>
      </c>
      <c r="H2213" s="103">
        <v>0</v>
      </c>
      <c r="I2213" s="102"/>
      <c r="J2213" s="103">
        <v>609</v>
      </c>
      <c r="K2213" s="101">
        <v>0</v>
      </c>
      <c r="L2213" s="103">
        <v>0</v>
      </c>
      <c r="M2213" s="103">
        <v>0</v>
      </c>
      <c r="N2213" s="102"/>
      <c r="O2213" s="103">
        <v>613</v>
      </c>
      <c r="P2213" s="103">
        <v>0</v>
      </c>
      <c r="Q2213" s="102"/>
      <c r="R2213" s="103">
        <v>1452</v>
      </c>
      <c r="S2213" s="103">
        <v>335</v>
      </c>
      <c r="T2213" s="102">
        <v>0</v>
      </c>
      <c r="U2213" s="103">
        <v>3594</v>
      </c>
      <c r="V2213" s="103">
        <v>335</v>
      </c>
    </row>
    <row r="2214" spans="1:22" x14ac:dyDescent="0.25">
      <c r="A2214" s="104" t="s">
        <v>771</v>
      </c>
      <c r="B2214" s="20" t="str">
        <f>VLOOKUP(A2214,'Planning Periods'!$E$2:$N$540,10,FALSE)</f>
        <v>12/31/2015 - 12/31/2023</v>
      </c>
      <c r="C2214" s="103">
        <v>2017</v>
      </c>
      <c r="D2214" s="103" t="str">
        <f t="shared" si="32"/>
        <v>Tulare 2017</v>
      </c>
      <c r="E2214" s="103">
        <v>920</v>
      </c>
      <c r="F2214" s="101">
        <v>0</v>
      </c>
      <c r="G2214" s="103">
        <v>0</v>
      </c>
      <c r="H2214" s="103">
        <v>0</v>
      </c>
      <c r="I2214" s="102"/>
      <c r="J2214" s="103">
        <v>609</v>
      </c>
      <c r="K2214" s="101">
        <v>7</v>
      </c>
      <c r="L2214" s="103">
        <v>7</v>
      </c>
      <c r="M2214" s="103">
        <v>0</v>
      </c>
      <c r="N2214" s="102"/>
      <c r="O2214" s="103">
        <v>613</v>
      </c>
      <c r="P2214" s="103">
        <v>0</v>
      </c>
      <c r="Q2214" s="102"/>
      <c r="R2214" s="103">
        <v>1452</v>
      </c>
      <c r="S2214" s="103">
        <v>354</v>
      </c>
      <c r="T2214" s="102">
        <v>0</v>
      </c>
      <c r="U2214" s="103">
        <v>3594</v>
      </c>
      <c r="V2214" s="103">
        <v>361</v>
      </c>
    </row>
    <row r="2215" spans="1:22" x14ac:dyDescent="0.25">
      <c r="A2215" s="104" t="s">
        <v>169</v>
      </c>
      <c r="B2215" s="20" t="str">
        <f>VLOOKUP(A2215,'Planning Periods'!$E$2:$N$540,10,FALSE)</f>
        <v>12/31/2015 - 12/31/2023</v>
      </c>
      <c r="C2215" s="103">
        <v>2014</v>
      </c>
      <c r="D2215" s="103" t="str">
        <f t="shared" si="32"/>
        <v>Tulare County - Unincorporated 2014</v>
      </c>
      <c r="E2215" s="103" t="s">
        <v>1539</v>
      </c>
      <c r="F2215" s="101" t="s">
        <v>1539</v>
      </c>
      <c r="G2215" s="103" t="s">
        <v>1539</v>
      </c>
      <c r="H2215" s="103" t="s">
        <v>1539</v>
      </c>
      <c r="I2215" s="102"/>
      <c r="J2215" s="103" t="s">
        <v>1539</v>
      </c>
      <c r="K2215" s="101" t="s">
        <v>1539</v>
      </c>
      <c r="L2215" s="103" t="s">
        <v>1539</v>
      </c>
      <c r="M2215" s="103" t="s">
        <v>1539</v>
      </c>
      <c r="N2215" s="102"/>
      <c r="O2215" s="103" t="s">
        <v>1539</v>
      </c>
      <c r="P2215" s="103" t="s">
        <v>1539</v>
      </c>
      <c r="Q2215" s="102"/>
      <c r="R2215" s="103" t="s">
        <v>1539</v>
      </c>
      <c r="S2215" s="103" t="s">
        <v>1539</v>
      </c>
      <c r="T2215" s="102" t="s">
        <v>1539</v>
      </c>
      <c r="U2215" s="103" t="s">
        <v>1539</v>
      </c>
      <c r="V2215" s="103" t="s">
        <v>1539</v>
      </c>
    </row>
    <row r="2216" spans="1:22" x14ac:dyDescent="0.25">
      <c r="A2216" s="104" t="s">
        <v>169</v>
      </c>
      <c r="B2216" s="20" t="str">
        <f>VLOOKUP(A2216,'Planning Periods'!$E$2:$N$540,10,FALSE)</f>
        <v>12/31/2015 - 12/31/2023</v>
      </c>
      <c r="C2216" s="103">
        <v>2015</v>
      </c>
      <c r="D2216" s="103" t="str">
        <f t="shared" si="32"/>
        <v>Tulare County - Unincorporated 2015</v>
      </c>
      <c r="E2216" s="103">
        <v>1477</v>
      </c>
      <c r="F2216" s="101">
        <v>55</v>
      </c>
      <c r="G2216" s="103">
        <v>0</v>
      </c>
      <c r="H2216" s="103">
        <v>55</v>
      </c>
      <c r="I2216" s="102"/>
      <c r="J2216" s="103">
        <v>1065</v>
      </c>
      <c r="K2216" s="101">
        <v>63</v>
      </c>
      <c r="L2216" s="103">
        <v>0</v>
      </c>
      <c r="M2216" s="103">
        <v>63</v>
      </c>
      <c r="N2216" s="102"/>
      <c r="O2216" s="103">
        <v>1169</v>
      </c>
      <c r="P2216" s="103">
        <v>25</v>
      </c>
      <c r="Q2216" s="102"/>
      <c r="R2216" s="103">
        <v>3370</v>
      </c>
      <c r="S2216" s="103">
        <v>23</v>
      </c>
      <c r="T2216" s="102">
        <v>63</v>
      </c>
      <c r="U2216" s="103">
        <v>7081</v>
      </c>
      <c r="V2216" s="103">
        <v>166</v>
      </c>
    </row>
    <row r="2217" spans="1:22" x14ac:dyDescent="0.25">
      <c r="A2217" s="104" t="s">
        <v>169</v>
      </c>
      <c r="B2217" s="20" t="str">
        <f>VLOOKUP(A2217,'Planning Periods'!$E$2:$N$540,10,FALSE)</f>
        <v>12/31/2015 - 12/31/2023</v>
      </c>
      <c r="C2217" s="103">
        <v>2016</v>
      </c>
      <c r="D2217" s="103" t="str">
        <f t="shared" si="32"/>
        <v>Tulare County - Unincorporated 2016</v>
      </c>
      <c r="E2217" s="103">
        <v>1477</v>
      </c>
      <c r="F2217" s="101">
        <v>67</v>
      </c>
      <c r="G2217" s="103">
        <v>0</v>
      </c>
      <c r="H2217" s="103">
        <v>67</v>
      </c>
      <c r="I2217" s="102"/>
      <c r="J2217" s="103">
        <v>1065</v>
      </c>
      <c r="K2217" s="101">
        <v>27</v>
      </c>
      <c r="L2217" s="103">
        <v>0</v>
      </c>
      <c r="M2217" s="103">
        <v>27</v>
      </c>
      <c r="N2217" s="102"/>
      <c r="O2217" s="103">
        <v>1169</v>
      </c>
      <c r="P2217" s="103">
        <v>57</v>
      </c>
      <c r="Q2217" s="102"/>
      <c r="R2217" s="103">
        <v>3370</v>
      </c>
      <c r="S2217" s="103">
        <v>58</v>
      </c>
      <c r="T2217" s="102">
        <v>27</v>
      </c>
      <c r="U2217" s="103">
        <v>7081</v>
      </c>
      <c r="V2217" s="103">
        <v>209</v>
      </c>
    </row>
    <row r="2218" spans="1:22" x14ac:dyDescent="0.25">
      <c r="A2218" s="104" t="s">
        <v>169</v>
      </c>
      <c r="B2218" s="20" t="str">
        <f>VLOOKUP(A2218,'Planning Periods'!$E$2:$N$540,10,FALSE)</f>
        <v>12/31/2015 - 12/31/2023</v>
      </c>
      <c r="C2218" s="103">
        <v>2017</v>
      </c>
      <c r="D2218" s="103" t="str">
        <f t="shared" si="32"/>
        <v>Tulare County - Unincorporated 2017</v>
      </c>
      <c r="E2218" s="103">
        <v>1477</v>
      </c>
      <c r="F2218" s="101">
        <v>33</v>
      </c>
      <c r="G2218" s="103">
        <v>0</v>
      </c>
      <c r="H2218" s="103">
        <v>33</v>
      </c>
      <c r="I2218" s="102"/>
      <c r="J2218" s="103">
        <v>1065</v>
      </c>
      <c r="K2218" s="101">
        <v>84</v>
      </c>
      <c r="L2218" s="103">
        <v>0</v>
      </c>
      <c r="M2218" s="103">
        <v>84</v>
      </c>
      <c r="N2218" s="102"/>
      <c r="O2218" s="103">
        <v>1169</v>
      </c>
      <c r="P2218" s="103">
        <v>16</v>
      </c>
      <c r="Q2218" s="102"/>
      <c r="R2218" s="103">
        <v>3370</v>
      </c>
      <c r="S2218" s="103">
        <v>13</v>
      </c>
      <c r="T2218" s="102">
        <v>84</v>
      </c>
      <c r="U2218" s="103">
        <v>7081</v>
      </c>
      <c r="V2218" s="103">
        <v>146</v>
      </c>
    </row>
    <row r="2219" spans="1:22" x14ac:dyDescent="0.25">
      <c r="A2219" t="s">
        <v>813</v>
      </c>
      <c r="B2219" s="20" t="str">
        <f>VLOOKUP(A2219,'Planning Periods'!$E$2:$N$540,10,FALSE)</f>
        <v>06/30/2014 - 06/30/2019</v>
      </c>
      <c r="C2219" s="103">
        <v>2014</v>
      </c>
      <c r="D2219" s="103" t="str">
        <f t="shared" si="32"/>
        <v>Tulelake 2014</v>
      </c>
      <c r="E2219" s="101" t="s">
        <v>1539</v>
      </c>
      <c r="F2219" s="101" t="s">
        <v>1539</v>
      </c>
      <c r="G2219" s="101" t="s">
        <v>1539</v>
      </c>
      <c r="H2219" s="101" t="s">
        <v>1539</v>
      </c>
      <c r="I2219" s="101">
        <v>0</v>
      </c>
      <c r="J2219" s="101" t="s">
        <v>1539</v>
      </c>
      <c r="K2219" s="101" t="s">
        <v>1539</v>
      </c>
      <c r="L2219" s="101" t="s">
        <v>1539</v>
      </c>
      <c r="M2219" s="101" t="s">
        <v>1539</v>
      </c>
      <c r="N2219" s="101">
        <v>0</v>
      </c>
      <c r="O2219" s="101" t="s">
        <v>1539</v>
      </c>
      <c r="P2219" s="101" t="s">
        <v>1539</v>
      </c>
      <c r="Q2219" s="101"/>
      <c r="R2219" s="101" t="s">
        <v>1539</v>
      </c>
      <c r="S2219" s="101" t="s">
        <v>1539</v>
      </c>
      <c r="T2219" s="101" t="s">
        <v>1539</v>
      </c>
      <c r="U2219" s="101" t="s">
        <v>1539</v>
      </c>
      <c r="V2219" s="101" t="s">
        <v>1539</v>
      </c>
    </row>
    <row r="2220" spans="1:22" x14ac:dyDescent="0.25">
      <c r="A2220" t="s">
        <v>813</v>
      </c>
      <c r="B2220" s="20" t="str">
        <f>VLOOKUP(A2220,'Planning Periods'!$E$2:$N$540,10,FALSE)</f>
        <v>06/30/2014 - 06/30/2019</v>
      </c>
      <c r="C2220" s="103">
        <v>2015</v>
      </c>
      <c r="D2220" s="103" t="str">
        <f t="shared" si="32"/>
        <v>Tulelake 2015</v>
      </c>
      <c r="E2220" t="s">
        <v>1539</v>
      </c>
      <c r="F2220" t="s">
        <v>1539</v>
      </c>
      <c r="G2220" t="s">
        <v>1539</v>
      </c>
      <c r="H2220" t="s">
        <v>1539</v>
      </c>
      <c r="J2220" t="s">
        <v>1539</v>
      </c>
      <c r="K2220" t="s">
        <v>1539</v>
      </c>
      <c r="L2220" t="s">
        <v>1539</v>
      </c>
      <c r="M2220" t="s">
        <v>1539</v>
      </c>
      <c r="O2220" t="s">
        <v>1539</v>
      </c>
      <c r="P2220" t="s">
        <v>1539</v>
      </c>
      <c r="R2220" t="s">
        <v>1539</v>
      </c>
      <c r="S2220" t="s">
        <v>1539</v>
      </c>
      <c r="T2220" t="s">
        <v>1539</v>
      </c>
      <c r="U2220" t="s">
        <v>1539</v>
      </c>
      <c r="V2220" t="s">
        <v>1539</v>
      </c>
    </row>
    <row r="2221" spans="1:22" x14ac:dyDescent="0.25">
      <c r="A2221" t="s">
        <v>813</v>
      </c>
      <c r="B2221" s="20" t="str">
        <f>VLOOKUP(A2221,'Planning Periods'!$E$2:$N$540,10,FALSE)</f>
        <v>06/30/2014 - 06/30/2019</v>
      </c>
      <c r="C2221" s="103">
        <v>2016</v>
      </c>
      <c r="D2221" s="103" t="str">
        <f t="shared" si="32"/>
        <v>Tulelake 2016</v>
      </c>
      <c r="E2221" t="s">
        <v>1539</v>
      </c>
      <c r="F2221" t="s">
        <v>1539</v>
      </c>
      <c r="G2221" t="s">
        <v>1539</v>
      </c>
      <c r="H2221" t="s">
        <v>1539</v>
      </c>
      <c r="J2221" t="s">
        <v>1539</v>
      </c>
      <c r="K2221" t="s">
        <v>1539</v>
      </c>
      <c r="L2221" t="s">
        <v>1539</v>
      </c>
      <c r="M2221" t="s">
        <v>1539</v>
      </c>
      <c r="O2221" t="s">
        <v>1539</v>
      </c>
      <c r="P2221" t="s">
        <v>1539</v>
      </c>
      <c r="R2221" t="s">
        <v>1539</v>
      </c>
      <c r="S2221" t="s">
        <v>1539</v>
      </c>
      <c r="T2221" t="s">
        <v>1539</v>
      </c>
      <c r="U2221" t="s">
        <v>1539</v>
      </c>
      <c r="V2221" t="s">
        <v>1539</v>
      </c>
    </row>
    <row r="2222" spans="1:22" x14ac:dyDescent="0.25">
      <c r="A2222" t="s">
        <v>813</v>
      </c>
      <c r="B2222" s="20" t="str">
        <f>VLOOKUP(A2222,'Planning Periods'!$E$2:$N$540,10,FALSE)</f>
        <v>06/30/2014 - 06/30/2019</v>
      </c>
      <c r="C2222" s="103">
        <v>2017</v>
      </c>
      <c r="D2222" s="103" t="str">
        <f t="shared" si="32"/>
        <v>Tulelake 2017</v>
      </c>
      <c r="E2222" t="s">
        <v>1539</v>
      </c>
      <c r="F2222" t="s">
        <v>1539</v>
      </c>
      <c r="G2222" t="s">
        <v>1539</v>
      </c>
      <c r="H2222" t="s">
        <v>1539</v>
      </c>
      <c r="J2222" t="s">
        <v>1539</v>
      </c>
      <c r="K2222" t="s">
        <v>1539</v>
      </c>
      <c r="L2222" t="s">
        <v>1539</v>
      </c>
      <c r="M2222" t="s">
        <v>1539</v>
      </c>
      <c r="O2222" t="s">
        <v>1539</v>
      </c>
      <c r="P2222" t="s">
        <v>1539</v>
      </c>
      <c r="R2222" t="s">
        <v>1539</v>
      </c>
      <c r="S2222" t="s">
        <v>1539</v>
      </c>
      <c r="T2222" t="s">
        <v>1539</v>
      </c>
      <c r="U2222" t="s">
        <v>1539</v>
      </c>
      <c r="V2222" t="s">
        <v>1539</v>
      </c>
    </row>
    <row r="2223" spans="1:22" x14ac:dyDescent="0.25">
      <c r="A2223" s="104" t="s">
        <v>161</v>
      </c>
      <c r="B2223" s="20" t="str">
        <f>VLOOKUP(A2223,'Planning Periods'!$E$2:$N$540,10,FALSE)</f>
        <v>06/30/2014 - 06/30/2019</v>
      </c>
      <c r="C2223" s="103">
        <v>2014</v>
      </c>
      <c r="D2223" s="103" t="str">
        <f t="shared" si="32"/>
        <v>Tuolumne County - Unincorporated 2014</v>
      </c>
      <c r="E2223" s="103">
        <v>102</v>
      </c>
      <c r="F2223" s="101">
        <v>0</v>
      </c>
      <c r="G2223" s="103">
        <v>0</v>
      </c>
      <c r="H2223" s="103">
        <v>0</v>
      </c>
      <c r="I2223" s="102"/>
      <c r="J2223" s="103">
        <v>74</v>
      </c>
      <c r="K2223" s="101">
        <v>2</v>
      </c>
      <c r="L2223" s="103">
        <v>2</v>
      </c>
      <c r="M2223" s="103">
        <v>0</v>
      </c>
      <c r="N2223" s="102"/>
      <c r="O2223" s="103">
        <v>81</v>
      </c>
      <c r="P2223" s="103">
        <v>0</v>
      </c>
      <c r="Q2223" s="102"/>
      <c r="R2223" s="103">
        <v>193</v>
      </c>
      <c r="S2223" s="103">
        <v>0</v>
      </c>
      <c r="T2223" s="102">
        <v>0</v>
      </c>
      <c r="U2223" s="103">
        <v>450</v>
      </c>
      <c r="V2223" s="103">
        <v>2</v>
      </c>
    </row>
    <row r="2224" spans="1:22" x14ac:dyDescent="0.25">
      <c r="A2224" s="104" t="s">
        <v>161</v>
      </c>
      <c r="B2224" s="20" t="str">
        <f>VLOOKUP(A2224,'Planning Periods'!$E$2:$N$540,10,FALSE)</f>
        <v>06/30/2014 - 06/30/2019</v>
      </c>
      <c r="C2224" s="103">
        <v>2015</v>
      </c>
      <c r="D2224" s="103" t="str">
        <f t="shared" si="32"/>
        <v>Tuolumne County - Unincorporated 2015</v>
      </c>
      <c r="E2224" s="103">
        <v>102</v>
      </c>
      <c r="F2224" s="101">
        <v>0</v>
      </c>
      <c r="G2224" s="103">
        <v>0</v>
      </c>
      <c r="H2224" s="103">
        <v>0</v>
      </c>
      <c r="I2224" s="102"/>
      <c r="J2224" s="103">
        <v>74</v>
      </c>
      <c r="K2224" s="101">
        <v>0</v>
      </c>
      <c r="L2224" s="103">
        <v>0</v>
      </c>
      <c r="M2224" s="103">
        <v>0</v>
      </c>
      <c r="N2224" s="102"/>
      <c r="O2224" s="103">
        <v>81</v>
      </c>
      <c r="P2224" s="103">
        <v>0</v>
      </c>
      <c r="Q2224" s="102"/>
      <c r="R2224" s="103">
        <v>193</v>
      </c>
      <c r="S2224" s="103">
        <v>33</v>
      </c>
      <c r="T2224" s="102">
        <v>0</v>
      </c>
      <c r="U2224" s="103">
        <v>450</v>
      </c>
      <c r="V2224" s="103">
        <v>33</v>
      </c>
    </row>
    <row r="2225" spans="1:22" x14ac:dyDescent="0.25">
      <c r="A2225" s="104" t="s">
        <v>161</v>
      </c>
      <c r="B2225" s="20" t="str">
        <f>VLOOKUP(A2225,'Planning Periods'!$E$2:$N$540,10,FALSE)</f>
        <v>06/30/2014 - 06/30/2019</v>
      </c>
      <c r="C2225" s="103">
        <v>2016</v>
      </c>
      <c r="D2225" s="103" t="str">
        <f t="shared" si="32"/>
        <v>Tuolumne County - Unincorporated 2016</v>
      </c>
      <c r="E2225" s="103">
        <v>102</v>
      </c>
      <c r="F2225" s="101">
        <v>0</v>
      </c>
      <c r="G2225" s="103">
        <v>0</v>
      </c>
      <c r="H2225" s="103">
        <v>0</v>
      </c>
      <c r="I2225" s="102"/>
      <c r="J2225" s="103">
        <v>74</v>
      </c>
      <c r="K2225" s="101">
        <v>2</v>
      </c>
      <c r="L2225" s="103">
        <v>2</v>
      </c>
      <c r="M2225" s="103">
        <v>0</v>
      </c>
      <c r="N2225" s="102"/>
      <c r="O2225" s="103">
        <v>81</v>
      </c>
      <c r="P2225" s="103">
        <v>0</v>
      </c>
      <c r="Q2225" s="102"/>
      <c r="R2225" s="103">
        <v>193</v>
      </c>
      <c r="S2225" s="103">
        <v>0</v>
      </c>
      <c r="T2225" s="102">
        <v>0</v>
      </c>
      <c r="U2225" s="103">
        <v>450</v>
      </c>
      <c r="V2225" s="103">
        <v>2</v>
      </c>
    </row>
    <row r="2226" spans="1:22" x14ac:dyDescent="0.25">
      <c r="A2226" s="104" t="s">
        <v>161</v>
      </c>
      <c r="B2226" s="20" t="str">
        <f>VLOOKUP(A2226,'Planning Periods'!$E$2:$N$540,10,FALSE)</f>
        <v>06/30/2014 - 06/30/2019</v>
      </c>
      <c r="C2226" s="103">
        <v>2017</v>
      </c>
      <c r="D2226" s="103" t="str">
        <f t="shared" si="32"/>
        <v>Tuolumne County - Unincorporated 2017</v>
      </c>
      <c r="E2226" s="103">
        <v>102</v>
      </c>
      <c r="F2226" s="101">
        <v>0</v>
      </c>
      <c r="G2226" s="103">
        <v>0</v>
      </c>
      <c r="H2226" s="103">
        <v>0</v>
      </c>
      <c r="I2226" s="102"/>
      <c r="J2226" s="103">
        <v>74</v>
      </c>
      <c r="K2226" s="101">
        <v>2</v>
      </c>
      <c r="L2226" s="103">
        <v>2</v>
      </c>
      <c r="M2226" s="103">
        <v>0</v>
      </c>
      <c r="N2226" s="102"/>
      <c r="O2226" s="103">
        <v>81</v>
      </c>
      <c r="P2226" s="103">
        <v>0</v>
      </c>
      <c r="Q2226" s="102"/>
      <c r="R2226" s="103">
        <v>193</v>
      </c>
      <c r="S2226" s="103">
        <v>71</v>
      </c>
      <c r="T2226" s="102">
        <v>0</v>
      </c>
      <c r="U2226" s="103">
        <v>450</v>
      </c>
      <c r="V2226" s="103">
        <v>73</v>
      </c>
    </row>
    <row r="2227" spans="1:22" x14ac:dyDescent="0.25">
      <c r="A2227" s="104" t="s">
        <v>786</v>
      </c>
      <c r="B2227" s="20" t="str">
        <f>VLOOKUP(A2227,'Planning Periods'!$E$2:$N$540,10,FALSE)</f>
        <v>12/31/2015 - 12/31/2023</v>
      </c>
      <c r="C2227" s="103">
        <v>2014</v>
      </c>
      <c r="D2227" s="103" t="str">
        <f t="shared" si="32"/>
        <v>Turlock 2014</v>
      </c>
      <c r="E2227" s="103" t="s">
        <v>1539</v>
      </c>
      <c r="F2227" s="101" t="s">
        <v>1539</v>
      </c>
      <c r="G2227" s="103" t="s">
        <v>1539</v>
      </c>
      <c r="H2227" s="103" t="s">
        <v>1539</v>
      </c>
      <c r="I2227" s="102"/>
      <c r="J2227" s="103" t="s">
        <v>1539</v>
      </c>
      <c r="K2227" s="101" t="s">
        <v>1539</v>
      </c>
      <c r="L2227" s="103" t="s">
        <v>1539</v>
      </c>
      <c r="M2227" s="103" t="s">
        <v>1539</v>
      </c>
      <c r="N2227" s="102"/>
      <c r="O2227" s="103" t="s">
        <v>1539</v>
      </c>
      <c r="P2227" s="103" t="s">
        <v>1539</v>
      </c>
      <c r="Q2227" s="102"/>
      <c r="R2227" s="103" t="s">
        <v>1539</v>
      </c>
      <c r="S2227" s="103" t="s">
        <v>1539</v>
      </c>
      <c r="T2227" s="102" t="s">
        <v>1539</v>
      </c>
      <c r="U2227" s="103" t="s">
        <v>1539</v>
      </c>
      <c r="V2227" s="103" t="s">
        <v>1539</v>
      </c>
    </row>
    <row r="2228" spans="1:22" ht="14.25" customHeight="1" x14ac:dyDescent="0.25">
      <c r="A2228" s="104" t="s">
        <v>786</v>
      </c>
      <c r="B2228" s="20" t="str">
        <f>VLOOKUP(A2228,'Planning Periods'!$E$2:$N$540,10,FALSE)</f>
        <v>12/31/2015 - 12/31/2023</v>
      </c>
      <c r="C2228" s="103">
        <v>2015</v>
      </c>
      <c r="D2228" s="103" t="str">
        <f t="shared" si="32"/>
        <v>Turlock 2015</v>
      </c>
      <c r="E2228" s="103">
        <v>877</v>
      </c>
      <c r="F2228" s="101">
        <v>1</v>
      </c>
      <c r="G2228" s="103">
        <v>1</v>
      </c>
      <c r="H2228" s="103">
        <v>0</v>
      </c>
      <c r="I2228" s="102"/>
      <c r="J2228" s="103">
        <v>562</v>
      </c>
      <c r="K2228" s="101">
        <v>3</v>
      </c>
      <c r="L2228" s="103">
        <v>3</v>
      </c>
      <c r="M2228" s="103">
        <v>0</v>
      </c>
      <c r="N2228" s="102"/>
      <c r="O2228" s="103">
        <v>627</v>
      </c>
      <c r="P2228" s="103">
        <v>41</v>
      </c>
      <c r="Q2228" s="102"/>
      <c r="R2228" s="103">
        <v>1552</v>
      </c>
      <c r="S2228" s="103">
        <v>15</v>
      </c>
      <c r="T2228" s="102">
        <v>0</v>
      </c>
      <c r="U2228" s="103">
        <v>3618</v>
      </c>
      <c r="V2228" s="103">
        <v>60</v>
      </c>
    </row>
    <row r="2229" spans="1:22" x14ac:dyDescent="0.25">
      <c r="A2229" s="104" t="s">
        <v>786</v>
      </c>
      <c r="B2229" s="20" t="str">
        <f>VLOOKUP(A2229,'Planning Periods'!$E$2:$N$540,10,FALSE)</f>
        <v>12/31/2015 - 12/31/2023</v>
      </c>
      <c r="C2229" s="103">
        <v>2016</v>
      </c>
      <c r="D2229" s="103" t="str">
        <f t="shared" si="32"/>
        <v>Turlock 2016</v>
      </c>
      <c r="E2229" s="103">
        <v>877</v>
      </c>
      <c r="F2229" s="101">
        <v>1</v>
      </c>
      <c r="G2229" s="103">
        <v>1</v>
      </c>
      <c r="H2229" s="103">
        <v>0</v>
      </c>
      <c r="I2229" s="102"/>
      <c r="J2229" s="103">
        <v>562</v>
      </c>
      <c r="K2229" s="101">
        <v>120</v>
      </c>
      <c r="L2229" s="103">
        <v>120</v>
      </c>
      <c r="M2229" s="103">
        <v>0</v>
      </c>
      <c r="N2229" s="102"/>
      <c r="O2229" s="103">
        <v>627</v>
      </c>
      <c r="P2229" s="103">
        <v>547</v>
      </c>
      <c r="Q2229" s="102"/>
      <c r="R2229" s="103">
        <v>1552</v>
      </c>
      <c r="S2229" s="103">
        <v>13</v>
      </c>
      <c r="T2229" s="102">
        <v>0</v>
      </c>
      <c r="U2229" s="103">
        <v>3618</v>
      </c>
      <c r="V2229" s="103">
        <v>681</v>
      </c>
    </row>
    <row r="2230" spans="1:22" x14ac:dyDescent="0.25">
      <c r="A2230" s="104" t="s">
        <v>786</v>
      </c>
      <c r="B2230" s="20" t="str">
        <f>VLOOKUP(A2230,'Planning Periods'!$E$2:$N$540,10,FALSE)</f>
        <v>12/31/2015 - 12/31/2023</v>
      </c>
      <c r="C2230" s="103">
        <v>2017</v>
      </c>
      <c r="D2230" s="103" t="str">
        <f t="shared" si="32"/>
        <v>Turlock 2017</v>
      </c>
      <c r="E2230" s="103">
        <v>877</v>
      </c>
      <c r="F2230" s="101">
        <v>0</v>
      </c>
      <c r="G2230" s="103">
        <v>0</v>
      </c>
      <c r="H2230" s="103">
        <v>0</v>
      </c>
      <c r="I2230" s="102"/>
      <c r="J2230" s="103">
        <v>562</v>
      </c>
      <c r="K2230" s="101">
        <v>0</v>
      </c>
      <c r="L2230" s="103">
        <v>0</v>
      </c>
      <c r="M2230" s="103">
        <v>0</v>
      </c>
      <c r="N2230" s="102"/>
      <c r="O2230" s="103">
        <v>627</v>
      </c>
      <c r="P2230" s="103">
        <v>3</v>
      </c>
      <c r="Q2230" s="102"/>
      <c r="R2230" s="103">
        <v>1552</v>
      </c>
      <c r="S2230" s="103">
        <v>18</v>
      </c>
      <c r="T2230" s="102">
        <v>0</v>
      </c>
      <c r="U2230" s="103">
        <v>3618</v>
      </c>
      <c r="V2230" s="103">
        <v>21</v>
      </c>
    </row>
    <row r="2231" spans="1:22" x14ac:dyDescent="0.25">
      <c r="A2231" s="104" t="s">
        <v>969</v>
      </c>
      <c r="B2231" s="20"/>
      <c r="C2231" s="103">
        <v>2013</v>
      </c>
      <c r="D2231" s="103" t="str">
        <f t="shared" si="32"/>
        <v>Tustin 2013</v>
      </c>
      <c r="E2231" s="103" t="s">
        <v>1539</v>
      </c>
      <c r="F2231" s="101" t="s">
        <v>1539</v>
      </c>
      <c r="G2231" s="103" t="s">
        <v>1539</v>
      </c>
      <c r="H2231" s="103" t="s">
        <v>1539</v>
      </c>
      <c r="I2231" s="102"/>
      <c r="J2231" s="103" t="s">
        <v>1539</v>
      </c>
      <c r="K2231" s="101" t="s">
        <v>1539</v>
      </c>
      <c r="L2231" s="103" t="s">
        <v>1539</v>
      </c>
      <c r="M2231" s="103" t="s">
        <v>1539</v>
      </c>
      <c r="N2231" s="102"/>
      <c r="O2231" s="103" t="s">
        <v>1539</v>
      </c>
      <c r="P2231" s="103" t="s">
        <v>1539</v>
      </c>
      <c r="Q2231" s="102"/>
      <c r="R2231" s="103" t="s">
        <v>1539</v>
      </c>
      <c r="S2231" s="103" t="s">
        <v>1539</v>
      </c>
      <c r="T2231" s="102" t="s">
        <v>1539</v>
      </c>
      <c r="U2231" s="103" t="s">
        <v>1539</v>
      </c>
      <c r="V2231" s="103" t="s">
        <v>1539</v>
      </c>
    </row>
    <row r="2232" spans="1:22" x14ac:dyDescent="0.25">
      <c r="A2232" s="104" t="s">
        <v>969</v>
      </c>
      <c r="B2232" s="20" t="str">
        <f>VLOOKUP(A2232,'Planning Periods'!$E$2:$N$540,10,FALSE)</f>
        <v>10/15/2013 - 10/15/2021</v>
      </c>
      <c r="C2232" s="103">
        <v>2014</v>
      </c>
      <c r="D2232" s="103" t="str">
        <f>CONCATENATE(A2232," ",C2232)</f>
        <v>Tustin 2014</v>
      </c>
      <c r="E2232" s="103">
        <v>283</v>
      </c>
      <c r="F2232" s="101">
        <v>88</v>
      </c>
      <c r="G2232" s="103">
        <v>88</v>
      </c>
      <c r="H2232" s="103">
        <v>0</v>
      </c>
      <c r="I2232" s="102"/>
      <c r="J2232" s="103">
        <v>195</v>
      </c>
      <c r="K2232" s="101">
        <v>73</v>
      </c>
      <c r="L2232" s="103">
        <v>73</v>
      </c>
      <c r="M2232" s="103">
        <v>0</v>
      </c>
      <c r="N2232" s="102"/>
      <c r="O2232" s="103">
        <v>224</v>
      </c>
      <c r="P2232" s="103">
        <v>101</v>
      </c>
      <c r="Q2232" s="102"/>
      <c r="R2232" s="103">
        <v>525</v>
      </c>
      <c r="S2232" s="103">
        <v>496</v>
      </c>
      <c r="T2232" s="102">
        <v>0</v>
      </c>
      <c r="U2232" s="103">
        <v>1227</v>
      </c>
      <c r="V2232" s="103">
        <v>758</v>
      </c>
    </row>
    <row r="2233" spans="1:22" x14ac:dyDescent="0.25">
      <c r="A2233" s="104" t="s">
        <v>969</v>
      </c>
      <c r="B2233" s="20" t="str">
        <f>VLOOKUP(A2233,'Planning Periods'!$E$2:$N$540,10,FALSE)</f>
        <v>10/15/2013 - 10/15/2021</v>
      </c>
      <c r="C2233" s="103">
        <v>2015</v>
      </c>
      <c r="D2233" s="103" t="str">
        <f t="shared" ref="D2233:D2299" si="33">CONCATENATE(A2233," ",C2233)</f>
        <v>Tustin 2015</v>
      </c>
      <c r="E2233" s="103">
        <v>283</v>
      </c>
      <c r="F2233" s="101">
        <v>0</v>
      </c>
      <c r="G2233" s="103">
        <v>0</v>
      </c>
      <c r="H2233" s="103">
        <v>0</v>
      </c>
      <c r="I2233" s="102"/>
      <c r="J2233" s="103">
        <v>195</v>
      </c>
      <c r="K2233" s="101">
        <v>0</v>
      </c>
      <c r="L2233" s="103">
        <v>0</v>
      </c>
      <c r="M2233" s="103">
        <v>0</v>
      </c>
      <c r="N2233" s="102"/>
      <c r="O2233" s="103">
        <v>224</v>
      </c>
      <c r="P2233" s="103">
        <v>0</v>
      </c>
      <c r="Q2233" s="102"/>
      <c r="R2233" s="103">
        <v>525</v>
      </c>
      <c r="S2233" s="103">
        <v>240</v>
      </c>
      <c r="T2233" s="102">
        <v>0</v>
      </c>
      <c r="U2233" s="103">
        <v>1227</v>
      </c>
      <c r="V2233" s="103">
        <v>240</v>
      </c>
    </row>
    <row r="2234" spans="1:22" x14ac:dyDescent="0.25">
      <c r="A2234" s="104" t="s">
        <v>969</v>
      </c>
      <c r="B2234" s="20" t="str">
        <f>VLOOKUP(A2234,'Planning Periods'!$E$2:$N$540,10,FALSE)</f>
        <v>10/15/2013 - 10/15/2021</v>
      </c>
      <c r="C2234" s="103">
        <v>2016</v>
      </c>
      <c r="D2234" s="103" t="str">
        <f t="shared" si="33"/>
        <v>Tustin 2016</v>
      </c>
      <c r="E2234" s="103">
        <v>283</v>
      </c>
      <c r="F2234" s="101">
        <v>1</v>
      </c>
      <c r="G2234" s="103">
        <v>1</v>
      </c>
      <c r="H2234" s="103">
        <v>0</v>
      </c>
      <c r="I2234" s="102"/>
      <c r="J2234" s="103">
        <v>195</v>
      </c>
      <c r="K2234" s="101">
        <v>0</v>
      </c>
      <c r="L2234" s="103">
        <v>0</v>
      </c>
      <c r="M2234" s="103">
        <v>0</v>
      </c>
      <c r="N2234" s="102"/>
      <c r="O2234" s="103">
        <v>224</v>
      </c>
      <c r="P2234" s="103">
        <v>0</v>
      </c>
      <c r="Q2234" s="102"/>
      <c r="R2234" s="103">
        <v>525</v>
      </c>
      <c r="S2234" s="103">
        <v>157</v>
      </c>
      <c r="T2234" s="102">
        <v>0</v>
      </c>
      <c r="U2234" s="103">
        <v>1227</v>
      </c>
      <c r="V2234" s="103">
        <v>158</v>
      </c>
    </row>
    <row r="2235" spans="1:22" x14ac:dyDescent="0.25">
      <c r="A2235" s="104" t="s">
        <v>969</v>
      </c>
      <c r="B2235" s="20" t="str">
        <f>VLOOKUP(A2235,'Planning Periods'!$E$2:$N$540,10,FALSE)</f>
        <v>10/15/2013 - 10/15/2021</v>
      </c>
      <c r="C2235" s="103">
        <v>2017</v>
      </c>
      <c r="D2235" s="103" t="str">
        <f t="shared" si="33"/>
        <v>Tustin 2017</v>
      </c>
      <c r="E2235" s="103">
        <v>283</v>
      </c>
      <c r="F2235" s="101">
        <v>1</v>
      </c>
      <c r="G2235" s="103">
        <v>1</v>
      </c>
      <c r="H2235" s="103">
        <v>0</v>
      </c>
      <c r="I2235" s="102"/>
      <c r="J2235" s="103">
        <v>195</v>
      </c>
      <c r="K2235" s="101">
        <v>0</v>
      </c>
      <c r="L2235" s="103">
        <v>0</v>
      </c>
      <c r="M2235" s="103">
        <v>0</v>
      </c>
      <c r="N2235" s="102"/>
      <c r="O2235" s="103">
        <v>224</v>
      </c>
      <c r="P2235" s="103">
        <v>0</v>
      </c>
      <c r="Q2235" s="102"/>
      <c r="R2235" s="103">
        <v>525</v>
      </c>
      <c r="S2235" s="103">
        <v>13</v>
      </c>
      <c r="T2235" s="102">
        <v>0</v>
      </c>
      <c r="U2235" s="103">
        <v>1227</v>
      </c>
      <c r="V2235" s="103">
        <v>14</v>
      </c>
    </row>
    <row r="2236" spans="1:22" x14ac:dyDescent="0.25">
      <c r="A2236" s="104" t="s">
        <v>905</v>
      </c>
      <c r="B2236" s="20"/>
      <c r="C2236" s="103">
        <v>2013</v>
      </c>
      <c r="D2236" s="103" t="str">
        <f t="shared" si="33"/>
        <v>Twentynine Palms 2013</v>
      </c>
      <c r="E2236" s="103" t="s">
        <v>1539</v>
      </c>
      <c r="F2236" s="101" t="s">
        <v>1539</v>
      </c>
      <c r="G2236" s="103" t="s">
        <v>1539</v>
      </c>
      <c r="H2236" s="103" t="s">
        <v>1539</v>
      </c>
      <c r="I2236" s="102"/>
      <c r="J2236" s="103" t="s">
        <v>1539</v>
      </c>
      <c r="K2236" s="101" t="s">
        <v>1539</v>
      </c>
      <c r="L2236" s="103" t="s">
        <v>1539</v>
      </c>
      <c r="M2236" s="103" t="s">
        <v>1539</v>
      </c>
      <c r="N2236" s="102"/>
      <c r="O2236" s="103" t="s">
        <v>1539</v>
      </c>
      <c r="P2236" s="103" t="s">
        <v>1539</v>
      </c>
      <c r="Q2236" s="102"/>
      <c r="R2236" s="103" t="s">
        <v>1539</v>
      </c>
      <c r="S2236" s="103" t="s">
        <v>1539</v>
      </c>
      <c r="T2236" s="102" t="s">
        <v>1539</v>
      </c>
      <c r="U2236" s="103" t="s">
        <v>1539</v>
      </c>
      <c r="V2236" s="103" t="s">
        <v>1539</v>
      </c>
    </row>
    <row r="2237" spans="1:22" x14ac:dyDescent="0.25">
      <c r="A2237" s="104" t="s">
        <v>905</v>
      </c>
      <c r="B2237" s="20" t="str">
        <f>VLOOKUP(A2237,'Planning Periods'!$E$2:$N$540,10,FALSE)</f>
        <v>10/15/2013 - 10/15/2021</v>
      </c>
      <c r="C2237" s="103">
        <v>2014</v>
      </c>
      <c r="D2237" s="103" t="str">
        <f t="shared" si="33"/>
        <v>Twentynine Palms 2014</v>
      </c>
      <c r="E2237" s="103">
        <v>103</v>
      </c>
      <c r="F2237" s="101">
        <v>0</v>
      </c>
      <c r="G2237" s="103">
        <v>0</v>
      </c>
      <c r="H2237" s="103">
        <v>0</v>
      </c>
      <c r="I2237" s="102"/>
      <c r="J2237" s="103">
        <v>72</v>
      </c>
      <c r="K2237" s="101">
        <v>0</v>
      </c>
      <c r="L2237" s="103">
        <v>0</v>
      </c>
      <c r="M2237" s="103">
        <v>0</v>
      </c>
      <c r="N2237" s="102"/>
      <c r="O2237" s="103">
        <v>84</v>
      </c>
      <c r="P2237" s="103">
        <v>7</v>
      </c>
      <c r="Q2237" s="102"/>
      <c r="R2237" s="103">
        <v>195</v>
      </c>
      <c r="S2237" s="103">
        <v>0</v>
      </c>
      <c r="T2237" s="102">
        <v>0</v>
      </c>
      <c r="U2237" s="103">
        <v>454</v>
      </c>
      <c r="V2237" s="103">
        <v>7</v>
      </c>
    </row>
    <row r="2238" spans="1:22" x14ac:dyDescent="0.25">
      <c r="A2238" s="104" t="s">
        <v>905</v>
      </c>
      <c r="B2238" s="20" t="str">
        <f>VLOOKUP(A2238,'Planning Periods'!$E$2:$N$540,10,FALSE)</f>
        <v>10/15/2013 - 10/15/2021</v>
      </c>
      <c r="C2238" s="103">
        <v>2015</v>
      </c>
      <c r="D2238" s="103" t="str">
        <f t="shared" si="33"/>
        <v>Twentynine Palms 2015</v>
      </c>
      <c r="E2238" s="103">
        <v>103</v>
      </c>
      <c r="F2238" s="101">
        <v>0</v>
      </c>
      <c r="G2238" s="103">
        <v>0</v>
      </c>
      <c r="H2238" s="103">
        <v>0</v>
      </c>
      <c r="I2238" s="102"/>
      <c r="J2238" s="103">
        <v>72</v>
      </c>
      <c r="K2238" s="101">
        <v>0</v>
      </c>
      <c r="L2238" s="103">
        <v>0</v>
      </c>
      <c r="M2238" s="103">
        <v>0</v>
      </c>
      <c r="N2238" s="102"/>
      <c r="O2238" s="103">
        <v>84</v>
      </c>
      <c r="P2238" s="103">
        <v>5</v>
      </c>
      <c r="Q2238" s="102"/>
      <c r="R2238" s="103">
        <v>195</v>
      </c>
      <c r="S2238" s="103">
        <v>0</v>
      </c>
      <c r="T2238" s="102">
        <v>0</v>
      </c>
      <c r="U2238" s="103">
        <v>454</v>
      </c>
      <c r="V2238" s="103">
        <v>5</v>
      </c>
    </row>
    <row r="2239" spans="1:22" x14ac:dyDescent="0.25">
      <c r="A2239" s="104" t="s">
        <v>905</v>
      </c>
      <c r="B2239" s="20" t="str">
        <f>VLOOKUP(A2239,'Planning Periods'!$E$2:$N$540,10,FALSE)</f>
        <v>10/15/2013 - 10/15/2021</v>
      </c>
      <c r="C2239" s="103">
        <v>2016</v>
      </c>
      <c r="D2239" s="103" t="str">
        <f t="shared" si="33"/>
        <v>Twentynine Palms 2016</v>
      </c>
      <c r="E2239" s="103">
        <v>103</v>
      </c>
      <c r="F2239" s="101">
        <v>0</v>
      </c>
      <c r="G2239" s="103">
        <v>0</v>
      </c>
      <c r="H2239" s="103">
        <v>0</v>
      </c>
      <c r="I2239" s="102"/>
      <c r="J2239" s="103">
        <v>72</v>
      </c>
      <c r="K2239" s="101">
        <v>0</v>
      </c>
      <c r="L2239" s="103">
        <v>0</v>
      </c>
      <c r="M2239" s="103">
        <v>0</v>
      </c>
      <c r="N2239" s="102"/>
      <c r="O2239" s="103">
        <v>84</v>
      </c>
      <c r="P2239" s="103">
        <v>1</v>
      </c>
      <c r="Q2239" s="102"/>
      <c r="R2239" s="103">
        <v>195</v>
      </c>
      <c r="S2239" s="103">
        <v>0</v>
      </c>
      <c r="T2239" s="102">
        <v>0</v>
      </c>
      <c r="U2239" s="103">
        <v>454</v>
      </c>
      <c r="V2239" s="103">
        <v>1</v>
      </c>
    </row>
    <row r="2240" spans="1:22" x14ac:dyDescent="0.25">
      <c r="A2240" s="104" t="s">
        <v>905</v>
      </c>
      <c r="B2240" s="20" t="str">
        <f>VLOOKUP(A2240,'Planning Periods'!$E$2:$N$540,10,FALSE)</f>
        <v>10/15/2013 - 10/15/2021</v>
      </c>
      <c r="C2240" s="103">
        <v>2017</v>
      </c>
      <c r="D2240" s="103" t="str">
        <f t="shared" si="33"/>
        <v>Twentynine Palms 2017</v>
      </c>
      <c r="E2240" s="103">
        <v>103</v>
      </c>
      <c r="F2240" s="101">
        <v>0</v>
      </c>
      <c r="G2240" s="103">
        <v>0</v>
      </c>
      <c r="H2240" s="103">
        <v>0</v>
      </c>
      <c r="I2240" s="102"/>
      <c r="J2240" s="103">
        <v>72</v>
      </c>
      <c r="K2240" s="101">
        <v>0</v>
      </c>
      <c r="L2240" s="103">
        <v>0</v>
      </c>
      <c r="M2240" s="103">
        <v>0</v>
      </c>
      <c r="N2240" s="102"/>
      <c r="O2240" s="103">
        <v>84</v>
      </c>
      <c r="P2240" s="103">
        <v>10</v>
      </c>
      <c r="Q2240" s="102"/>
      <c r="R2240" s="103">
        <v>195</v>
      </c>
      <c r="S2240" s="103">
        <v>0</v>
      </c>
      <c r="T2240" s="102">
        <v>0</v>
      </c>
      <c r="U2240" s="103">
        <v>454</v>
      </c>
      <c r="V2240" s="103">
        <v>10</v>
      </c>
    </row>
    <row r="2241" spans="1:22" x14ac:dyDescent="0.25">
      <c r="A2241" s="104" t="s">
        <v>1030</v>
      </c>
      <c r="B2241" s="20" t="str">
        <f>VLOOKUP(A2241,'Planning Periods'!$E$2:$N$540,10,FALSE)</f>
        <v>06/30/2014 - 06/30/2019</v>
      </c>
      <c r="C2241" s="103">
        <v>2014</v>
      </c>
      <c r="D2241" s="103" t="str">
        <f t="shared" si="33"/>
        <v>Ukiah 2014</v>
      </c>
      <c r="E2241" s="103">
        <v>11</v>
      </c>
      <c r="F2241" s="101">
        <v>0</v>
      </c>
      <c r="G2241" s="103">
        <v>0</v>
      </c>
      <c r="H2241" s="103">
        <v>0</v>
      </c>
      <c r="I2241" s="102"/>
      <c r="J2241" s="103">
        <v>7</v>
      </c>
      <c r="K2241" s="101">
        <v>0</v>
      </c>
      <c r="L2241" s="103">
        <v>0</v>
      </c>
      <c r="M2241" s="103">
        <v>0</v>
      </c>
      <c r="N2241" s="102"/>
      <c r="O2241" s="103">
        <v>7</v>
      </c>
      <c r="P2241" s="103">
        <v>0</v>
      </c>
      <c r="Q2241" s="102"/>
      <c r="R2241" s="103">
        <v>20</v>
      </c>
      <c r="S2241" s="103">
        <v>0</v>
      </c>
      <c r="T2241" s="102">
        <v>0</v>
      </c>
      <c r="U2241" s="103">
        <v>45</v>
      </c>
      <c r="V2241" s="103">
        <v>0</v>
      </c>
    </row>
    <row r="2242" spans="1:22" x14ac:dyDescent="0.25">
      <c r="A2242" s="104" t="s">
        <v>1030</v>
      </c>
      <c r="B2242" s="20" t="str">
        <f>VLOOKUP(A2242,'Planning Periods'!$E$2:$N$540,10,FALSE)</f>
        <v>06/30/2014 - 06/30/2019</v>
      </c>
      <c r="C2242" s="103">
        <v>2015</v>
      </c>
      <c r="D2242" s="103" t="str">
        <f t="shared" si="33"/>
        <v>Ukiah 2015</v>
      </c>
      <c r="E2242" s="103">
        <v>11</v>
      </c>
      <c r="F2242" s="101">
        <v>31</v>
      </c>
      <c r="G2242" s="103">
        <v>31</v>
      </c>
      <c r="H2242" s="103">
        <v>0</v>
      </c>
      <c r="I2242" s="102"/>
      <c r="J2242" s="103">
        <v>7</v>
      </c>
      <c r="K2242" s="101">
        <v>10</v>
      </c>
      <c r="L2242" s="103">
        <v>10</v>
      </c>
      <c r="M2242" s="103">
        <v>0</v>
      </c>
      <c r="N2242" s="102"/>
      <c r="O2242" s="103">
        <v>7</v>
      </c>
      <c r="P2242" s="103">
        <v>0</v>
      </c>
      <c r="Q2242" s="102"/>
      <c r="R2242" s="103">
        <v>20</v>
      </c>
      <c r="S2242" s="103">
        <v>5</v>
      </c>
      <c r="T2242" s="102">
        <v>0</v>
      </c>
      <c r="U2242" s="103">
        <v>45</v>
      </c>
      <c r="V2242" s="103">
        <v>46</v>
      </c>
    </row>
    <row r="2243" spans="1:22" x14ac:dyDescent="0.25">
      <c r="A2243" s="104" t="s">
        <v>1030</v>
      </c>
      <c r="B2243" s="20" t="str">
        <f>VLOOKUP(A2243,'Planning Periods'!$E$2:$N$540,10,FALSE)</f>
        <v>06/30/2014 - 06/30/2019</v>
      </c>
      <c r="C2243" s="103">
        <v>2016</v>
      </c>
      <c r="D2243" s="103" t="str">
        <f t="shared" si="33"/>
        <v>Ukiah 2016</v>
      </c>
      <c r="E2243" s="103">
        <v>11</v>
      </c>
      <c r="F2243" s="101">
        <v>0</v>
      </c>
      <c r="G2243" s="103">
        <v>0</v>
      </c>
      <c r="H2243" s="103">
        <v>0</v>
      </c>
      <c r="I2243" s="102"/>
      <c r="J2243" s="103">
        <v>7</v>
      </c>
      <c r="K2243" s="101">
        <v>0</v>
      </c>
      <c r="L2243" s="103">
        <v>0</v>
      </c>
      <c r="M2243" s="103">
        <v>0</v>
      </c>
      <c r="N2243" s="102"/>
      <c r="O2243" s="103">
        <v>7</v>
      </c>
      <c r="P2243" s="103">
        <v>0</v>
      </c>
      <c r="Q2243" s="102"/>
      <c r="R2243" s="103">
        <v>20</v>
      </c>
      <c r="S2243" s="103">
        <v>7</v>
      </c>
      <c r="T2243" s="102">
        <v>0</v>
      </c>
      <c r="U2243" s="103">
        <v>45</v>
      </c>
      <c r="V2243" s="103">
        <v>7</v>
      </c>
    </row>
    <row r="2244" spans="1:22" x14ac:dyDescent="0.25">
      <c r="A2244" s="104" t="s">
        <v>1030</v>
      </c>
      <c r="B2244" s="20" t="str">
        <f>VLOOKUP(A2244,'Planning Periods'!$E$2:$N$540,10,FALSE)</f>
        <v>06/30/2014 - 06/30/2019</v>
      </c>
      <c r="C2244" s="103">
        <v>2017</v>
      </c>
      <c r="D2244" s="103" t="str">
        <f t="shared" si="33"/>
        <v>Ukiah 2017</v>
      </c>
      <c r="E2244" s="103">
        <v>11</v>
      </c>
      <c r="F2244" s="101">
        <v>0</v>
      </c>
      <c r="G2244" s="103">
        <v>0</v>
      </c>
      <c r="H2244" s="103">
        <v>0</v>
      </c>
      <c r="I2244" s="102"/>
      <c r="J2244" s="103">
        <v>7</v>
      </c>
      <c r="K2244" s="101">
        <v>0</v>
      </c>
      <c r="L2244" s="103">
        <v>0</v>
      </c>
      <c r="M2244" s="103">
        <v>0</v>
      </c>
      <c r="N2244" s="102"/>
      <c r="O2244" s="103">
        <v>7</v>
      </c>
      <c r="P2244" s="103">
        <v>0</v>
      </c>
      <c r="Q2244" s="102"/>
      <c r="R2244" s="103">
        <v>20</v>
      </c>
      <c r="S2244" s="103">
        <v>4</v>
      </c>
      <c r="T2244" s="102">
        <v>0</v>
      </c>
      <c r="U2244" s="103">
        <v>45</v>
      </c>
      <c r="V2244" s="103">
        <v>4</v>
      </c>
    </row>
    <row r="2245" spans="1:22" x14ac:dyDescent="0.25">
      <c r="A2245" s="104" t="s">
        <v>1225</v>
      </c>
      <c r="B2245" s="20" t="str">
        <f>VLOOKUP(A2245,'Planning Periods'!$E$2:$N$540,10,FALSE)</f>
        <v>01/31/2015 - 01/31/2023</v>
      </c>
      <c r="C2245" s="103">
        <v>2014</v>
      </c>
      <c r="D2245" s="103" t="str">
        <f t="shared" si="33"/>
        <v>Union City 2014</v>
      </c>
      <c r="E2245" s="103">
        <v>317</v>
      </c>
      <c r="F2245" s="101">
        <v>0</v>
      </c>
      <c r="G2245" s="103">
        <v>0</v>
      </c>
      <c r="H2245" s="103">
        <v>0</v>
      </c>
      <c r="I2245" s="102"/>
      <c r="J2245" s="103">
        <v>264</v>
      </c>
      <c r="K2245" s="101">
        <v>0</v>
      </c>
      <c r="L2245" s="103">
        <v>0</v>
      </c>
      <c r="M2245" s="103">
        <v>0</v>
      </c>
      <c r="N2245" s="102"/>
      <c r="O2245" s="103">
        <v>192</v>
      </c>
      <c r="P2245" s="103">
        <v>4</v>
      </c>
      <c r="Q2245" s="102"/>
      <c r="R2245" s="103">
        <v>417</v>
      </c>
      <c r="S2245" s="103">
        <v>2</v>
      </c>
      <c r="T2245" s="102">
        <v>0</v>
      </c>
      <c r="U2245" s="103">
        <v>1190</v>
      </c>
      <c r="V2245" s="103">
        <v>6</v>
      </c>
    </row>
    <row r="2246" spans="1:22" x14ac:dyDescent="0.25">
      <c r="A2246" s="104" t="s">
        <v>1225</v>
      </c>
      <c r="B2246" s="20" t="str">
        <f>VLOOKUP(A2246,'Planning Periods'!$E$2:$N$540,10,FALSE)</f>
        <v>01/31/2015 - 01/31/2023</v>
      </c>
      <c r="C2246" s="103">
        <v>2015</v>
      </c>
      <c r="D2246" s="103" t="str">
        <f t="shared" si="33"/>
        <v>Union City 2015</v>
      </c>
      <c r="E2246" s="103">
        <v>317</v>
      </c>
      <c r="F2246" s="101">
        <v>0</v>
      </c>
      <c r="G2246" s="103">
        <v>0</v>
      </c>
      <c r="H2246" s="103">
        <v>0</v>
      </c>
      <c r="I2246" s="102"/>
      <c r="J2246" s="103">
        <v>264</v>
      </c>
      <c r="K2246" s="101">
        <v>0</v>
      </c>
      <c r="L2246" s="103">
        <v>0</v>
      </c>
      <c r="M2246" s="103">
        <v>0</v>
      </c>
      <c r="N2246" s="102"/>
      <c r="O2246" s="103">
        <v>192</v>
      </c>
      <c r="P2246" s="103">
        <v>2</v>
      </c>
      <c r="Q2246" s="102"/>
      <c r="R2246" s="103">
        <v>417</v>
      </c>
      <c r="S2246" s="103">
        <v>288</v>
      </c>
      <c r="T2246" s="102">
        <v>0</v>
      </c>
      <c r="U2246" s="103">
        <v>1190</v>
      </c>
      <c r="V2246" s="103">
        <v>290</v>
      </c>
    </row>
    <row r="2247" spans="1:22" x14ac:dyDescent="0.25">
      <c r="A2247" s="104" t="s">
        <v>1225</v>
      </c>
      <c r="B2247" s="20" t="str">
        <f>VLOOKUP(A2247,'Planning Periods'!$E$2:$N$540,10,FALSE)</f>
        <v>01/31/2015 - 01/31/2023</v>
      </c>
      <c r="C2247" s="103">
        <v>2016</v>
      </c>
      <c r="D2247" s="103" t="str">
        <f t="shared" si="33"/>
        <v>Union City 2016</v>
      </c>
      <c r="E2247" s="103">
        <v>317</v>
      </c>
      <c r="F2247" s="101">
        <v>0</v>
      </c>
      <c r="G2247" s="103">
        <v>0</v>
      </c>
      <c r="H2247" s="103">
        <v>0</v>
      </c>
      <c r="I2247" s="102"/>
      <c r="J2247" s="103">
        <v>264</v>
      </c>
      <c r="K2247" s="101">
        <v>0</v>
      </c>
      <c r="L2247" s="103">
        <v>0</v>
      </c>
      <c r="M2247" s="103">
        <v>0</v>
      </c>
      <c r="N2247" s="102"/>
      <c r="O2247" s="103">
        <v>192</v>
      </c>
      <c r="P2247" s="103">
        <v>1</v>
      </c>
      <c r="Q2247" s="102"/>
      <c r="R2247" s="103">
        <v>417</v>
      </c>
      <c r="S2247" s="103">
        <v>1</v>
      </c>
      <c r="T2247" s="102">
        <v>0</v>
      </c>
      <c r="U2247" s="103">
        <v>1190</v>
      </c>
      <c r="V2247" s="103">
        <v>2</v>
      </c>
    </row>
    <row r="2248" spans="1:22" x14ac:dyDescent="0.25">
      <c r="A2248" s="104" t="s">
        <v>1225</v>
      </c>
      <c r="B2248" s="20" t="str">
        <f>VLOOKUP(A2248,'Planning Periods'!$E$2:$N$540,10,FALSE)</f>
        <v>01/31/2015 - 01/31/2023</v>
      </c>
      <c r="C2248" s="103">
        <v>2017</v>
      </c>
      <c r="D2248" s="103" t="str">
        <f t="shared" si="33"/>
        <v>Union City 2017</v>
      </c>
      <c r="E2248" s="103">
        <v>317</v>
      </c>
      <c r="F2248" s="101">
        <v>0</v>
      </c>
      <c r="G2248" s="103">
        <v>0</v>
      </c>
      <c r="H2248" s="103">
        <v>0</v>
      </c>
      <c r="I2248" s="102"/>
      <c r="J2248" s="103">
        <v>264</v>
      </c>
      <c r="K2248" s="101">
        <v>0</v>
      </c>
      <c r="L2248" s="103">
        <v>0</v>
      </c>
      <c r="M2248" s="103">
        <v>0</v>
      </c>
      <c r="N2248" s="102"/>
      <c r="O2248" s="103">
        <v>192</v>
      </c>
      <c r="P2248" s="103">
        <v>3</v>
      </c>
      <c r="Q2248" s="102"/>
      <c r="R2248" s="103">
        <v>417</v>
      </c>
      <c r="S2248" s="103">
        <v>27</v>
      </c>
      <c r="T2248" s="102">
        <v>0</v>
      </c>
      <c r="U2248" s="103">
        <v>1190</v>
      </c>
      <c r="V2248" s="103">
        <v>30</v>
      </c>
    </row>
    <row r="2249" spans="1:22" x14ac:dyDescent="0.25">
      <c r="A2249" s="104" t="s">
        <v>904</v>
      </c>
      <c r="B2249" s="20"/>
      <c r="C2249" s="103">
        <v>2013</v>
      </c>
      <c r="D2249" s="103" t="str">
        <f t="shared" si="33"/>
        <v>Upland 2013</v>
      </c>
      <c r="E2249" s="103" t="s">
        <v>1539</v>
      </c>
      <c r="F2249" s="101" t="s">
        <v>1539</v>
      </c>
      <c r="G2249" s="103" t="s">
        <v>1539</v>
      </c>
      <c r="H2249" s="103" t="s">
        <v>1539</v>
      </c>
      <c r="I2249" s="102"/>
      <c r="J2249" s="103" t="s">
        <v>1539</v>
      </c>
      <c r="K2249" s="101" t="s">
        <v>1539</v>
      </c>
      <c r="L2249" s="103" t="s">
        <v>1539</v>
      </c>
      <c r="M2249" s="103" t="s">
        <v>1539</v>
      </c>
      <c r="N2249" s="102"/>
      <c r="O2249" s="103" t="s">
        <v>1539</v>
      </c>
      <c r="P2249" s="103" t="s">
        <v>1539</v>
      </c>
      <c r="Q2249" s="102"/>
      <c r="R2249" s="103" t="s">
        <v>1539</v>
      </c>
      <c r="S2249" s="103" t="s">
        <v>1539</v>
      </c>
      <c r="T2249" s="102" t="s">
        <v>1539</v>
      </c>
      <c r="U2249" s="103" t="s">
        <v>1539</v>
      </c>
      <c r="V2249" s="103" t="s">
        <v>1539</v>
      </c>
    </row>
    <row r="2250" spans="1:22" x14ac:dyDescent="0.25">
      <c r="A2250" s="104" t="s">
        <v>904</v>
      </c>
      <c r="B2250" s="20" t="str">
        <f>VLOOKUP(A2250,'Planning Periods'!$E$2:$N$540,10,FALSE)</f>
        <v>10/15/2013 - 10/15/2021</v>
      </c>
      <c r="C2250" s="103">
        <v>2014</v>
      </c>
      <c r="D2250" s="103" t="str">
        <f t="shared" si="33"/>
        <v>Upland 2014</v>
      </c>
      <c r="E2250" s="103" t="s">
        <v>1539</v>
      </c>
      <c r="F2250" s="101" t="s">
        <v>1539</v>
      </c>
      <c r="G2250" s="103" t="s">
        <v>1539</v>
      </c>
      <c r="H2250" s="103" t="s">
        <v>1539</v>
      </c>
      <c r="I2250" s="102"/>
      <c r="J2250" s="103" t="s">
        <v>1539</v>
      </c>
      <c r="K2250" s="101" t="s">
        <v>1539</v>
      </c>
      <c r="L2250" s="103" t="s">
        <v>1539</v>
      </c>
      <c r="M2250" s="103" t="s">
        <v>1539</v>
      </c>
      <c r="N2250" s="102"/>
      <c r="O2250" s="103" t="s">
        <v>1539</v>
      </c>
      <c r="P2250" s="103" t="s">
        <v>1539</v>
      </c>
      <c r="Q2250" s="102"/>
      <c r="R2250" s="103" t="s">
        <v>1539</v>
      </c>
      <c r="S2250" s="103" t="s">
        <v>1539</v>
      </c>
      <c r="T2250" s="102" t="s">
        <v>1539</v>
      </c>
      <c r="U2250" s="103" t="s">
        <v>1539</v>
      </c>
      <c r="V2250" s="103" t="s">
        <v>1539</v>
      </c>
    </row>
    <row r="2251" spans="1:22" x14ac:dyDescent="0.25">
      <c r="A2251" s="104" t="s">
        <v>904</v>
      </c>
      <c r="B2251" s="20" t="str">
        <f>VLOOKUP(A2251,'Planning Periods'!$E$2:$N$540,10,FALSE)</f>
        <v>10/15/2013 - 10/15/2021</v>
      </c>
      <c r="C2251" s="103">
        <v>2015</v>
      </c>
      <c r="D2251" s="103" t="str">
        <f t="shared" si="33"/>
        <v>Upland 2015</v>
      </c>
      <c r="E2251" s="103">
        <v>382</v>
      </c>
      <c r="F2251" s="101">
        <v>0</v>
      </c>
      <c r="G2251" s="103">
        <v>0</v>
      </c>
      <c r="H2251" s="103">
        <v>0</v>
      </c>
      <c r="I2251" s="102"/>
      <c r="J2251" s="103">
        <v>260</v>
      </c>
      <c r="K2251" s="101">
        <v>0</v>
      </c>
      <c r="L2251" s="103">
        <v>0</v>
      </c>
      <c r="M2251" s="103">
        <v>0</v>
      </c>
      <c r="N2251" s="102"/>
      <c r="O2251" s="103">
        <v>294</v>
      </c>
      <c r="P2251" s="103">
        <v>0</v>
      </c>
      <c r="Q2251" s="102"/>
      <c r="R2251" s="103">
        <v>653</v>
      </c>
      <c r="S2251" s="103">
        <v>100</v>
      </c>
      <c r="T2251" s="102">
        <v>0</v>
      </c>
      <c r="U2251" s="103">
        <v>1589</v>
      </c>
      <c r="V2251" s="103">
        <v>100</v>
      </c>
    </row>
    <row r="2252" spans="1:22" x14ac:dyDescent="0.25">
      <c r="A2252" s="104" t="s">
        <v>904</v>
      </c>
      <c r="B2252" s="20" t="str">
        <f>VLOOKUP(A2252,'Planning Periods'!$E$2:$N$540,10,FALSE)</f>
        <v>10/15/2013 - 10/15/2021</v>
      </c>
      <c r="C2252" s="103">
        <v>2016</v>
      </c>
      <c r="D2252" s="103" t="str">
        <f t="shared" si="33"/>
        <v>Upland 2016</v>
      </c>
      <c r="E2252" s="103">
        <v>382</v>
      </c>
      <c r="F2252" s="101">
        <v>0</v>
      </c>
      <c r="G2252" s="103">
        <v>0</v>
      </c>
      <c r="H2252" s="103">
        <v>0</v>
      </c>
      <c r="I2252" s="102"/>
      <c r="J2252" s="103">
        <v>260</v>
      </c>
      <c r="K2252" s="101">
        <v>0</v>
      </c>
      <c r="L2252" s="103">
        <v>0</v>
      </c>
      <c r="M2252" s="103">
        <v>0</v>
      </c>
      <c r="N2252" s="102"/>
      <c r="O2252" s="103">
        <v>294</v>
      </c>
      <c r="P2252" s="103">
        <v>0</v>
      </c>
      <c r="Q2252" s="102"/>
      <c r="R2252" s="103">
        <v>653</v>
      </c>
      <c r="S2252" s="103">
        <v>103</v>
      </c>
      <c r="T2252" s="102">
        <v>0</v>
      </c>
      <c r="U2252" s="103">
        <v>1589</v>
      </c>
      <c r="V2252" s="103">
        <v>103</v>
      </c>
    </row>
    <row r="2253" spans="1:22" x14ac:dyDescent="0.25">
      <c r="A2253" s="104" t="s">
        <v>904</v>
      </c>
      <c r="B2253" s="20" t="str">
        <f>VLOOKUP(A2253,'Planning Periods'!$E$2:$N$540,10,FALSE)</f>
        <v>10/15/2013 - 10/15/2021</v>
      </c>
      <c r="C2253" s="103">
        <v>2017</v>
      </c>
      <c r="D2253" s="103" t="str">
        <f t="shared" si="33"/>
        <v>Upland 2017</v>
      </c>
      <c r="E2253" s="103">
        <v>382</v>
      </c>
      <c r="F2253" s="101">
        <v>0</v>
      </c>
      <c r="G2253" s="103">
        <v>0</v>
      </c>
      <c r="H2253" s="103">
        <v>0</v>
      </c>
      <c r="I2253" s="102"/>
      <c r="J2253" s="103">
        <v>260</v>
      </c>
      <c r="K2253" s="101">
        <v>0</v>
      </c>
      <c r="L2253" s="103">
        <v>0</v>
      </c>
      <c r="M2253" s="103">
        <v>0</v>
      </c>
      <c r="N2253" s="102"/>
      <c r="O2253" s="103">
        <v>294</v>
      </c>
      <c r="P2253" s="103">
        <v>0</v>
      </c>
      <c r="Q2253" s="102"/>
      <c r="R2253" s="103">
        <v>653</v>
      </c>
      <c r="S2253" s="103">
        <v>99</v>
      </c>
      <c r="T2253" s="102">
        <v>0</v>
      </c>
      <c r="U2253" s="103">
        <v>1589</v>
      </c>
      <c r="V2253" s="103">
        <v>99</v>
      </c>
    </row>
    <row r="2254" spans="1:22" x14ac:dyDescent="0.25">
      <c r="A2254" s="104" t="s">
        <v>804</v>
      </c>
      <c r="B2254" s="20" t="str">
        <f>VLOOKUP(A2254,'Planning Periods'!$E$2:$N$540,10,FALSE)</f>
        <v>01/31/2015 - 01/31/2023</v>
      </c>
      <c r="C2254" s="103">
        <v>2014</v>
      </c>
      <c r="D2254" s="103" t="str">
        <f t="shared" si="33"/>
        <v>Vacaville 2014</v>
      </c>
      <c r="E2254" s="103" t="s">
        <v>1539</v>
      </c>
      <c r="F2254" s="101" t="s">
        <v>1539</v>
      </c>
      <c r="G2254" s="103" t="s">
        <v>1539</v>
      </c>
      <c r="H2254" s="103" t="s">
        <v>1539</v>
      </c>
      <c r="I2254" s="102"/>
      <c r="J2254" s="103" t="s">
        <v>1539</v>
      </c>
      <c r="K2254" s="101" t="s">
        <v>1539</v>
      </c>
      <c r="L2254" s="103" t="s">
        <v>1539</v>
      </c>
      <c r="M2254" s="103" t="s">
        <v>1539</v>
      </c>
      <c r="N2254" s="102"/>
      <c r="O2254" s="103" t="s">
        <v>1539</v>
      </c>
      <c r="P2254" s="103" t="s">
        <v>1539</v>
      </c>
      <c r="Q2254" s="102"/>
      <c r="R2254" s="103" t="s">
        <v>1539</v>
      </c>
      <c r="S2254" s="103" t="s">
        <v>1539</v>
      </c>
      <c r="T2254" s="102" t="s">
        <v>1539</v>
      </c>
      <c r="U2254" s="103" t="s">
        <v>1539</v>
      </c>
      <c r="V2254" s="103" t="s">
        <v>1539</v>
      </c>
    </row>
    <row r="2255" spans="1:22" x14ac:dyDescent="0.25">
      <c r="A2255" s="104" t="s">
        <v>804</v>
      </c>
      <c r="B2255" s="20" t="str">
        <f>VLOOKUP(A2255,'Planning Periods'!$E$2:$N$540,10,FALSE)</f>
        <v>01/31/2015 - 01/31/2023</v>
      </c>
      <c r="C2255" s="103">
        <v>2015</v>
      </c>
      <c r="D2255" s="103" t="str">
        <f t="shared" si="33"/>
        <v>Vacaville 2015</v>
      </c>
      <c r="E2255" s="103">
        <v>287</v>
      </c>
      <c r="F2255" s="101">
        <v>20</v>
      </c>
      <c r="G2255" s="103">
        <v>20</v>
      </c>
      <c r="H2255" s="103">
        <v>0</v>
      </c>
      <c r="I2255" s="102"/>
      <c r="J2255" s="103">
        <v>134</v>
      </c>
      <c r="K2255" s="101">
        <v>46</v>
      </c>
      <c r="L2255" s="103">
        <v>46</v>
      </c>
      <c r="M2255" s="103">
        <v>0</v>
      </c>
      <c r="N2255" s="102"/>
      <c r="O2255" s="103">
        <v>173</v>
      </c>
      <c r="P2255" s="103">
        <v>158</v>
      </c>
      <c r="Q2255" s="102"/>
      <c r="R2255" s="103">
        <v>490</v>
      </c>
      <c r="S2255" s="103">
        <v>212</v>
      </c>
      <c r="T2255" s="102">
        <v>0</v>
      </c>
      <c r="U2255" s="103">
        <v>1084</v>
      </c>
      <c r="V2255" s="103">
        <v>436</v>
      </c>
    </row>
    <row r="2256" spans="1:22" x14ac:dyDescent="0.25">
      <c r="A2256" s="104" t="s">
        <v>804</v>
      </c>
      <c r="B2256" s="20" t="str">
        <f>VLOOKUP(A2256,'Planning Periods'!$E$2:$N$540,10,FALSE)</f>
        <v>01/31/2015 - 01/31/2023</v>
      </c>
      <c r="C2256" s="103">
        <v>2016</v>
      </c>
      <c r="D2256" s="103" t="str">
        <f t="shared" si="33"/>
        <v>Vacaville 2016</v>
      </c>
      <c r="E2256" s="103">
        <v>287</v>
      </c>
      <c r="F2256" s="101">
        <v>0</v>
      </c>
      <c r="G2256" s="103">
        <v>0</v>
      </c>
      <c r="H2256" s="103">
        <v>0</v>
      </c>
      <c r="I2256" s="102"/>
      <c r="J2256" s="103">
        <v>134</v>
      </c>
      <c r="K2256" s="101">
        <v>0</v>
      </c>
      <c r="L2256" s="103">
        <v>0</v>
      </c>
      <c r="M2256" s="103">
        <v>0</v>
      </c>
      <c r="N2256" s="102"/>
      <c r="O2256" s="103">
        <v>173</v>
      </c>
      <c r="P2256" s="103">
        <v>160</v>
      </c>
      <c r="Q2256" s="102"/>
      <c r="R2256" s="103">
        <v>490</v>
      </c>
      <c r="S2256" s="103">
        <v>177</v>
      </c>
      <c r="T2256" s="102">
        <v>0</v>
      </c>
      <c r="U2256" s="103">
        <v>1084</v>
      </c>
      <c r="V2256" s="103">
        <v>337</v>
      </c>
    </row>
    <row r="2257" spans="1:22" x14ac:dyDescent="0.25">
      <c r="A2257" s="104" t="s">
        <v>804</v>
      </c>
      <c r="B2257" s="20" t="str">
        <f>VLOOKUP(A2257,'Planning Periods'!$E$2:$N$540,10,FALSE)</f>
        <v>01/31/2015 - 01/31/2023</v>
      </c>
      <c r="C2257" s="103">
        <v>2017</v>
      </c>
      <c r="D2257" s="103" t="str">
        <f t="shared" si="33"/>
        <v>Vacaville 2017</v>
      </c>
      <c r="E2257" s="103">
        <v>287</v>
      </c>
      <c r="F2257" s="101">
        <v>14</v>
      </c>
      <c r="G2257" s="103">
        <v>14</v>
      </c>
      <c r="H2257" s="103">
        <v>0</v>
      </c>
      <c r="I2257" s="102"/>
      <c r="J2257" s="103">
        <v>134</v>
      </c>
      <c r="K2257" s="101">
        <v>26</v>
      </c>
      <c r="L2257" s="103">
        <v>24</v>
      </c>
      <c r="M2257" s="103">
        <v>2</v>
      </c>
      <c r="N2257" s="102"/>
      <c r="O2257" s="103">
        <v>173</v>
      </c>
      <c r="P2257" s="103">
        <v>214</v>
      </c>
      <c r="Q2257" s="102"/>
      <c r="R2257" s="103">
        <v>490</v>
      </c>
      <c r="S2257" s="103">
        <v>63</v>
      </c>
      <c r="T2257" s="102">
        <v>2</v>
      </c>
      <c r="U2257" s="103">
        <v>1084</v>
      </c>
      <c r="V2257" s="103">
        <v>317</v>
      </c>
    </row>
    <row r="2258" spans="1:22" x14ac:dyDescent="0.25">
      <c r="A2258" s="104" t="s">
        <v>802</v>
      </c>
      <c r="B2258" s="20" t="str">
        <f>VLOOKUP(A2258,'Planning Periods'!$E$2:$N$540,10,FALSE)</f>
        <v>01/31/2015 - 01/31/2023</v>
      </c>
      <c r="C2258" s="103">
        <v>2014</v>
      </c>
      <c r="D2258" s="103" t="str">
        <f t="shared" si="33"/>
        <v>Vallejo 2014</v>
      </c>
      <c r="E2258" s="103" t="s">
        <v>1539</v>
      </c>
      <c r="F2258" s="101" t="s">
        <v>1539</v>
      </c>
      <c r="G2258" s="103" t="s">
        <v>1539</v>
      </c>
      <c r="H2258" s="103" t="s">
        <v>1539</v>
      </c>
      <c r="I2258" s="102"/>
      <c r="J2258" s="103" t="s">
        <v>1539</v>
      </c>
      <c r="K2258" s="101" t="s">
        <v>1539</v>
      </c>
      <c r="L2258" s="103" t="s">
        <v>1539</v>
      </c>
      <c r="M2258" s="103" t="s">
        <v>1539</v>
      </c>
      <c r="N2258" s="102"/>
      <c r="O2258" s="103" t="s">
        <v>1539</v>
      </c>
      <c r="P2258" s="103" t="s">
        <v>1539</v>
      </c>
      <c r="Q2258" s="102"/>
      <c r="R2258" s="103" t="s">
        <v>1539</v>
      </c>
      <c r="S2258" s="103" t="s">
        <v>1539</v>
      </c>
      <c r="T2258" s="102" t="s">
        <v>1539</v>
      </c>
      <c r="U2258" s="103" t="s">
        <v>1539</v>
      </c>
      <c r="V2258" s="103" t="s">
        <v>1539</v>
      </c>
    </row>
    <row r="2259" spans="1:22" x14ac:dyDescent="0.25">
      <c r="A2259" s="104" t="s">
        <v>802</v>
      </c>
      <c r="B2259" s="20" t="str">
        <f>VLOOKUP(A2259,'Planning Periods'!$E$2:$N$540,10,FALSE)</f>
        <v>01/31/2015 - 01/31/2023</v>
      </c>
      <c r="C2259" s="103">
        <v>2015</v>
      </c>
      <c r="D2259" s="103" t="str">
        <f t="shared" si="33"/>
        <v>Vallejo 2015</v>
      </c>
      <c r="E2259" s="103" t="s">
        <v>1539</v>
      </c>
      <c r="F2259" s="101" t="s">
        <v>1539</v>
      </c>
      <c r="G2259" s="103" t="s">
        <v>1539</v>
      </c>
      <c r="H2259" s="103" t="s">
        <v>1539</v>
      </c>
      <c r="I2259" s="102"/>
      <c r="J2259" s="103" t="s">
        <v>1539</v>
      </c>
      <c r="K2259" s="101" t="s">
        <v>1539</v>
      </c>
      <c r="L2259" s="103" t="s">
        <v>1539</v>
      </c>
      <c r="M2259" s="103" t="s">
        <v>1539</v>
      </c>
      <c r="N2259" s="102"/>
      <c r="O2259" s="103" t="s">
        <v>1539</v>
      </c>
      <c r="P2259" s="103" t="s">
        <v>1539</v>
      </c>
      <c r="Q2259" s="102"/>
      <c r="R2259" s="103" t="s">
        <v>1539</v>
      </c>
      <c r="S2259" s="103" t="s">
        <v>1539</v>
      </c>
      <c r="T2259" s="102" t="s">
        <v>1539</v>
      </c>
      <c r="U2259" s="103" t="s">
        <v>1539</v>
      </c>
      <c r="V2259" s="103" t="s">
        <v>1539</v>
      </c>
    </row>
    <row r="2260" spans="1:22" x14ac:dyDescent="0.25">
      <c r="A2260" s="104" t="s">
        <v>802</v>
      </c>
      <c r="B2260" s="20" t="str">
        <f>VLOOKUP(A2260,'Planning Periods'!$E$2:$N$540,10,FALSE)</f>
        <v>01/31/2015 - 01/31/2023</v>
      </c>
      <c r="C2260" s="103">
        <v>2016</v>
      </c>
      <c r="D2260" s="103" t="str">
        <f t="shared" si="33"/>
        <v>Vallejo 2016</v>
      </c>
      <c r="E2260" s="103">
        <v>283</v>
      </c>
      <c r="F2260" s="101">
        <v>0</v>
      </c>
      <c r="G2260" s="103">
        <v>0</v>
      </c>
      <c r="H2260" s="103">
        <v>0</v>
      </c>
      <c r="I2260" s="102"/>
      <c r="J2260" s="103">
        <v>178</v>
      </c>
      <c r="K2260" s="101">
        <v>0</v>
      </c>
      <c r="L2260" s="103">
        <v>0</v>
      </c>
      <c r="M2260" s="103">
        <v>0</v>
      </c>
      <c r="N2260" s="102"/>
      <c r="O2260" s="103">
        <v>211</v>
      </c>
      <c r="P2260" s="103">
        <v>0</v>
      </c>
      <c r="Q2260" s="102"/>
      <c r="R2260" s="103">
        <v>690</v>
      </c>
      <c r="S2260" s="103">
        <v>47</v>
      </c>
      <c r="T2260" s="102">
        <v>0</v>
      </c>
      <c r="U2260" s="103">
        <v>1362</v>
      </c>
      <c r="V2260" s="103">
        <v>47</v>
      </c>
    </row>
    <row r="2261" spans="1:22" x14ac:dyDescent="0.25">
      <c r="A2261" s="104" t="s">
        <v>802</v>
      </c>
      <c r="B2261" s="20" t="str">
        <f>VLOOKUP(A2261,'Planning Periods'!$E$2:$N$540,10,FALSE)</f>
        <v>01/31/2015 - 01/31/2023</v>
      </c>
      <c r="C2261" s="103">
        <v>2017</v>
      </c>
      <c r="D2261" s="103" t="str">
        <f t="shared" si="33"/>
        <v>Vallejo 2017</v>
      </c>
      <c r="E2261" s="103">
        <v>283</v>
      </c>
      <c r="F2261" s="101">
        <v>0</v>
      </c>
      <c r="G2261" s="103">
        <v>0</v>
      </c>
      <c r="H2261" s="103">
        <v>0</v>
      </c>
      <c r="I2261" s="102"/>
      <c r="J2261" s="103">
        <v>178</v>
      </c>
      <c r="K2261" s="101">
        <v>0</v>
      </c>
      <c r="L2261" s="103">
        <v>0</v>
      </c>
      <c r="M2261" s="103">
        <v>0</v>
      </c>
      <c r="N2261" s="102"/>
      <c r="O2261" s="103">
        <v>211</v>
      </c>
      <c r="P2261" s="103">
        <v>0</v>
      </c>
      <c r="Q2261" s="102"/>
      <c r="R2261" s="103">
        <v>690</v>
      </c>
      <c r="S2261" s="103">
        <v>44</v>
      </c>
      <c r="T2261" s="102">
        <v>0</v>
      </c>
      <c r="U2261" s="103">
        <v>1362</v>
      </c>
      <c r="V2261" s="103">
        <v>44</v>
      </c>
    </row>
    <row r="2262" spans="1:22" x14ac:dyDescent="0.25">
      <c r="A2262" s="104" t="s">
        <v>147</v>
      </c>
      <c r="B2262" s="20"/>
      <c r="C2262" s="103">
        <v>2013</v>
      </c>
      <c r="D2262" s="103" t="str">
        <f t="shared" si="33"/>
        <v>Ventura County - Unincorporated 2013</v>
      </c>
      <c r="E2262" s="103" t="s">
        <v>1539</v>
      </c>
      <c r="F2262" s="101" t="s">
        <v>1539</v>
      </c>
      <c r="G2262" s="103" t="s">
        <v>1539</v>
      </c>
      <c r="H2262" s="103" t="s">
        <v>1539</v>
      </c>
      <c r="I2262" s="102"/>
      <c r="J2262" s="103" t="s">
        <v>1539</v>
      </c>
      <c r="K2262" s="101" t="s">
        <v>1539</v>
      </c>
      <c r="L2262" s="103" t="s">
        <v>1539</v>
      </c>
      <c r="M2262" s="103" t="s">
        <v>1539</v>
      </c>
      <c r="N2262" s="102"/>
      <c r="O2262" s="103" t="s">
        <v>1539</v>
      </c>
      <c r="P2262" s="103" t="s">
        <v>1539</v>
      </c>
      <c r="Q2262" s="102"/>
      <c r="R2262" s="103" t="s">
        <v>1539</v>
      </c>
      <c r="S2262" s="103" t="s">
        <v>1539</v>
      </c>
      <c r="T2262" s="102" t="s">
        <v>1539</v>
      </c>
      <c r="U2262" s="103" t="s">
        <v>1539</v>
      </c>
      <c r="V2262" s="103" t="s">
        <v>1539</v>
      </c>
    </row>
    <row r="2263" spans="1:22" ht="15.75" customHeight="1" x14ac:dyDescent="0.25">
      <c r="A2263" s="104" t="s">
        <v>147</v>
      </c>
      <c r="B2263" s="20" t="str">
        <f>VLOOKUP(A2263,'Planning Periods'!$E$2:$N$540,10,FALSE)</f>
        <v>10/15/2013 - 10/15/2021</v>
      </c>
      <c r="C2263" s="103">
        <v>2014</v>
      </c>
      <c r="D2263" s="103" t="str">
        <f t="shared" si="33"/>
        <v>Ventura County - Unincorporated 2014</v>
      </c>
      <c r="E2263" s="103">
        <v>246</v>
      </c>
      <c r="F2263" s="101">
        <v>44</v>
      </c>
      <c r="G2263" s="103">
        <v>0</v>
      </c>
      <c r="H2263" s="103">
        <v>44</v>
      </c>
      <c r="I2263" s="102"/>
      <c r="J2263" s="103">
        <v>168</v>
      </c>
      <c r="K2263" s="101">
        <v>36</v>
      </c>
      <c r="L2263" s="103">
        <v>0</v>
      </c>
      <c r="M2263" s="103">
        <v>36</v>
      </c>
      <c r="N2263" s="102"/>
      <c r="O2263" s="103">
        <v>189</v>
      </c>
      <c r="P2263" s="103">
        <v>11</v>
      </c>
      <c r="Q2263" s="102"/>
      <c r="R2263" s="103">
        <v>412</v>
      </c>
      <c r="S2263" s="103">
        <v>56</v>
      </c>
      <c r="T2263" s="102">
        <v>36</v>
      </c>
      <c r="U2263" s="103">
        <v>1015</v>
      </c>
      <c r="V2263" s="103">
        <v>147</v>
      </c>
    </row>
    <row r="2264" spans="1:22" x14ac:dyDescent="0.25">
      <c r="A2264" s="104" t="s">
        <v>147</v>
      </c>
      <c r="B2264" s="20" t="str">
        <f>VLOOKUP(A2264,'Planning Periods'!$E$2:$N$540,10,FALSE)</f>
        <v>10/15/2013 - 10/15/2021</v>
      </c>
      <c r="C2264" s="103">
        <v>2015</v>
      </c>
      <c r="D2264" s="103" t="str">
        <f t="shared" si="33"/>
        <v>Ventura County - Unincorporated 2015</v>
      </c>
      <c r="E2264" s="103">
        <v>246</v>
      </c>
      <c r="F2264" s="101">
        <v>8</v>
      </c>
      <c r="G2264" s="103">
        <v>0</v>
      </c>
      <c r="H2264" s="103">
        <v>8</v>
      </c>
      <c r="I2264" s="102"/>
      <c r="J2264" s="103">
        <v>168</v>
      </c>
      <c r="K2264" s="101">
        <v>12</v>
      </c>
      <c r="L2264" s="103">
        <v>0</v>
      </c>
      <c r="M2264" s="103">
        <v>12</v>
      </c>
      <c r="N2264" s="102"/>
      <c r="O2264" s="103">
        <v>189</v>
      </c>
      <c r="P2264" s="103">
        <v>13</v>
      </c>
      <c r="Q2264" s="102"/>
      <c r="R2264" s="103">
        <v>412</v>
      </c>
      <c r="S2264" s="103">
        <v>46</v>
      </c>
      <c r="T2264" s="102">
        <v>12</v>
      </c>
      <c r="U2264" s="103">
        <v>1015</v>
      </c>
      <c r="V2264" s="103">
        <v>79</v>
      </c>
    </row>
    <row r="2265" spans="1:22" x14ac:dyDescent="0.25">
      <c r="A2265" s="104" t="s">
        <v>147</v>
      </c>
      <c r="B2265" s="20" t="str">
        <f>VLOOKUP(A2265,'Planning Periods'!$E$2:$N$540,10,FALSE)</f>
        <v>10/15/2013 - 10/15/2021</v>
      </c>
      <c r="C2265" s="103">
        <v>2016</v>
      </c>
      <c r="D2265" s="103" t="str">
        <f t="shared" si="33"/>
        <v>Ventura County - Unincorporated 2016</v>
      </c>
      <c r="E2265" s="103">
        <v>246</v>
      </c>
      <c r="F2265" s="101">
        <v>4</v>
      </c>
      <c r="G2265" s="103">
        <v>0</v>
      </c>
      <c r="H2265" s="103">
        <v>4</v>
      </c>
      <c r="I2265" s="102"/>
      <c r="J2265" s="103">
        <v>168</v>
      </c>
      <c r="K2265" s="101">
        <v>8</v>
      </c>
      <c r="L2265" s="103">
        <v>0</v>
      </c>
      <c r="M2265" s="103">
        <v>8</v>
      </c>
      <c r="N2265" s="102"/>
      <c r="O2265" s="103">
        <v>189</v>
      </c>
      <c r="P2265" s="103">
        <v>7</v>
      </c>
      <c r="Q2265" s="102"/>
      <c r="R2265" s="103">
        <v>412</v>
      </c>
      <c r="S2265" s="103">
        <v>44</v>
      </c>
      <c r="T2265" s="102">
        <v>8</v>
      </c>
      <c r="U2265" s="103">
        <v>1015</v>
      </c>
      <c r="V2265" s="103">
        <v>63</v>
      </c>
    </row>
    <row r="2266" spans="1:22" x14ac:dyDescent="0.25">
      <c r="A2266" s="104" t="s">
        <v>147</v>
      </c>
      <c r="B2266" s="20" t="str">
        <f>VLOOKUP(A2266,'Planning Periods'!$E$2:$N$540,10,FALSE)</f>
        <v>10/15/2013 - 10/15/2021</v>
      </c>
      <c r="C2266" s="103">
        <v>2017</v>
      </c>
      <c r="D2266" s="103" t="str">
        <f t="shared" si="33"/>
        <v>Ventura County - Unincorporated 2017</v>
      </c>
      <c r="E2266" s="103" t="s">
        <v>1539</v>
      </c>
      <c r="F2266" s="101" t="s">
        <v>1539</v>
      </c>
      <c r="G2266" s="103" t="s">
        <v>1539</v>
      </c>
      <c r="H2266" s="103" t="s">
        <v>1539</v>
      </c>
      <c r="I2266" s="102"/>
      <c r="J2266" s="103" t="s">
        <v>1539</v>
      </c>
      <c r="K2266" s="101" t="s">
        <v>1539</v>
      </c>
      <c r="L2266" s="103" t="s">
        <v>1539</v>
      </c>
      <c r="M2266" s="103" t="s">
        <v>1539</v>
      </c>
      <c r="N2266" s="102"/>
      <c r="O2266" s="103" t="s">
        <v>1539</v>
      </c>
      <c r="P2266" s="103" t="s">
        <v>1539</v>
      </c>
      <c r="Q2266" s="102"/>
      <c r="R2266" s="103" t="s">
        <v>1539</v>
      </c>
      <c r="S2266" s="103" t="s">
        <v>1539</v>
      </c>
      <c r="T2266" s="102" t="s">
        <v>1539</v>
      </c>
      <c r="U2266" s="103" t="s">
        <v>1539</v>
      </c>
      <c r="V2266" s="103" t="s">
        <v>1539</v>
      </c>
    </row>
    <row r="2267" spans="1:22" x14ac:dyDescent="0.25">
      <c r="A2267" t="s">
        <v>1048</v>
      </c>
      <c r="B2267" s="20"/>
      <c r="C2267" s="103">
        <v>2013</v>
      </c>
      <c r="D2267" s="103" t="str">
        <f t="shared" si="33"/>
        <v>Vernon 2013</v>
      </c>
      <c r="E2267" s="103" t="s">
        <v>1539</v>
      </c>
      <c r="F2267" s="101" t="s">
        <v>1539</v>
      </c>
      <c r="G2267" s="103" t="s">
        <v>1539</v>
      </c>
      <c r="H2267" s="103" t="s">
        <v>1539</v>
      </c>
      <c r="I2267" s="102"/>
      <c r="J2267" s="103" t="s">
        <v>1539</v>
      </c>
      <c r="K2267" s="101" t="s">
        <v>1539</v>
      </c>
      <c r="L2267" s="103" t="s">
        <v>1539</v>
      </c>
      <c r="M2267" s="103" t="s">
        <v>1539</v>
      </c>
      <c r="N2267" s="102"/>
      <c r="O2267" s="103" t="s">
        <v>1539</v>
      </c>
      <c r="P2267" s="103" t="s">
        <v>1539</v>
      </c>
      <c r="Q2267" s="102"/>
      <c r="R2267" s="103" t="s">
        <v>1539</v>
      </c>
      <c r="S2267" s="103" t="s">
        <v>1539</v>
      </c>
      <c r="T2267" s="102" t="s">
        <v>1539</v>
      </c>
      <c r="U2267" s="103" t="s">
        <v>1539</v>
      </c>
      <c r="V2267" s="103" t="s">
        <v>1539</v>
      </c>
    </row>
    <row r="2268" spans="1:22" x14ac:dyDescent="0.25">
      <c r="A2268" t="s">
        <v>1048</v>
      </c>
      <c r="B2268" s="20" t="str">
        <f>VLOOKUP(A2268,'Planning Periods'!$E$2:$N$540,10,FALSE)</f>
        <v>10/15/2013 - 10/15/2021</v>
      </c>
      <c r="C2268" s="103">
        <v>2014</v>
      </c>
      <c r="D2268" s="103" t="str">
        <f t="shared" si="33"/>
        <v>Vernon 2014</v>
      </c>
      <c r="E2268" s="101" t="s">
        <v>1539</v>
      </c>
      <c r="F2268" s="101" t="s">
        <v>1539</v>
      </c>
      <c r="G2268" s="101" t="s">
        <v>1539</v>
      </c>
      <c r="H2268" s="101" t="s">
        <v>1539</v>
      </c>
      <c r="I2268" s="101">
        <v>0</v>
      </c>
      <c r="J2268" s="101" t="s">
        <v>1539</v>
      </c>
      <c r="K2268" s="101" t="s">
        <v>1539</v>
      </c>
      <c r="L2268" s="101" t="s">
        <v>1539</v>
      </c>
      <c r="M2268" s="101" t="s">
        <v>1539</v>
      </c>
      <c r="N2268" s="101">
        <v>0</v>
      </c>
      <c r="O2268" s="101" t="s">
        <v>1539</v>
      </c>
      <c r="P2268" s="101" t="s">
        <v>1539</v>
      </c>
      <c r="Q2268" s="101"/>
      <c r="R2268" s="101" t="s">
        <v>1539</v>
      </c>
      <c r="S2268" s="101" t="s">
        <v>1539</v>
      </c>
      <c r="T2268" s="101" t="s">
        <v>1539</v>
      </c>
      <c r="U2268" s="101" t="s">
        <v>1539</v>
      </c>
      <c r="V2268" s="101" t="s">
        <v>1539</v>
      </c>
    </row>
    <row r="2269" spans="1:22" x14ac:dyDescent="0.25">
      <c r="A2269" t="s">
        <v>1048</v>
      </c>
      <c r="B2269" s="20" t="str">
        <f>VLOOKUP(A2269,'Planning Periods'!$E$2:$N$540,10,FALSE)</f>
        <v>10/15/2013 - 10/15/2021</v>
      </c>
      <c r="C2269" s="103">
        <v>2015</v>
      </c>
      <c r="D2269" s="103" t="str">
        <f t="shared" si="33"/>
        <v>Vernon 2015</v>
      </c>
      <c r="E2269" t="s">
        <v>1539</v>
      </c>
      <c r="F2269" t="s">
        <v>1539</v>
      </c>
      <c r="G2269" t="s">
        <v>1539</v>
      </c>
      <c r="H2269" t="s">
        <v>1539</v>
      </c>
      <c r="J2269" t="s">
        <v>1539</v>
      </c>
      <c r="K2269" t="s">
        <v>1539</v>
      </c>
      <c r="L2269" t="s">
        <v>1539</v>
      </c>
      <c r="M2269" t="s">
        <v>1539</v>
      </c>
      <c r="O2269" t="s">
        <v>1539</v>
      </c>
      <c r="P2269" t="s">
        <v>1539</v>
      </c>
      <c r="R2269" t="s">
        <v>1539</v>
      </c>
      <c r="S2269" t="s">
        <v>1539</v>
      </c>
      <c r="T2269" t="s">
        <v>1539</v>
      </c>
      <c r="U2269" t="s">
        <v>1539</v>
      </c>
      <c r="V2269" t="s">
        <v>1539</v>
      </c>
    </row>
    <row r="2270" spans="1:22" x14ac:dyDescent="0.25">
      <c r="A2270" t="s">
        <v>1048</v>
      </c>
      <c r="B2270" s="20" t="str">
        <f>VLOOKUP(A2270,'Planning Periods'!$E$2:$N$540,10,FALSE)</f>
        <v>10/15/2013 - 10/15/2021</v>
      </c>
      <c r="C2270" s="103">
        <v>2016</v>
      </c>
      <c r="D2270" s="103" t="str">
        <f t="shared" si="33"/>
        <v>Vernon 2016</v>
      </c>
      <c r="E2270" t="s">
        <v>1539</v>
      </c>
      <c r="F2270" t="s">
        <v>1539</v>
      </c>
      <c r="G2270" t="s">
        <v>1539</v>
      </c>
      <c r="H2270" t="s">
        <v>1539</v>
      </c>
      <c r="J2270" t="s">
        <v>1539</v>
      </c>
      <c r="K2270" t="s">
        <v>1539</v>
      </c>
      <c r="L2270" t="s">
        <v>1539</v>
      </c>
      <c r="M2270" t="s">
        <v>1539</v>
      </c>
      <c r="O2270" t="s">
        <v>1539</v>
      </c>
      <c r="P2270" t="s">
        <v>1539</v>
      </c>
      <c r="R2270" t="s">
        <v>1539</v>
      </c>
      <c r="S2270" t="s">
        <v>1539</v>
      </c>
      <c r="T2270" t="s">
        <v>1539</v>
      </c>
      <c r="U2270" t="s">
        <v>1539</v>
      </c>
      <c r="V2270" t="s">
        <v>1539</v>
      </c>
    </row>
    <row r="2271" spans="1:22" x14ac:dyDescent="0.25">
      <c r="A2271" t="s">
        <v>1048</v>
      </c>
      <c r="B2271" s="20" t="str">
        <f>VLOOKUP(A2271,'Planning Periods'!$E$2:$N$540,10,FALSE)</f>
        <v>10/15/2013 - 10/15/2021</v>
      </c>
      <c r="C2271" s="103">
        <v>2017</v>
      </c>
      <c r="D2271" s="103" t="str">
        <f t="shared" si="33"/>
        <v>Vernon 2017</v>
      </c>
      <c r="E2271" t="s">
        <v>1539</v>
      </c>
      <c r="F2271" t="s">
        <v>1539</v>
      </c>
      <c r="G2271" t="s">
        <v>1539</v>
      </c>
      <c r="H2271" t="s">
        <v>1539</v>
      </c>
      <c r="J2271" t="s">
        <v>1539</v>
      </c>
      <c r="K2271" t="s">
        <v>1539</v>
      </c>
      <c r="L2271" t="s">
        <v>1539</v>
      </c>
      <c r="M2271" t="s">
        <v>1539</v>
      </c>
      <c r="O2271" t="s">
        <v>1539</v>
      </c>
      <c r="P2271" t="s">
        <v>1539</v>
      </c>
      <c r="R2271" t="s">
        <v>1539</v>
      </c>
      <c r="S2271" t="s">
        <v>1539</v>
      </c>
      <c r="T2271" t="s">
        <v>1539</v>
      </c>
      <c r="U2271" t="s">
        <v>1539</v>
      </c>
      <c r="V2271" t="s">
        <v>1539</v>
      </c>
    </row>
    <row r="2272" spans="1:22" x14ac:dyDescent="0.25">
      <c r="A2272" t="s">
        <v>903</v>
      </c>
      <c r="B2272" s="20"/>
      <c r="C2272" s="103">
        <v>2013</v>
      </c>
      <c r="D2272" s="103" t="str">
        <f t="shared" si="33"/>
        <v>Victorville 2013</v>
      </c>
      <c r="E2272" t="s">
        <v>1539</v>
      </c>
      <c r="F2272" t="s">
        <v>1539</v>
      </c>
      <c r="G2272" t="s">
        <v>1539</v>
      </c>
      <c r="H2272" t="s">
        <v>1539</v>
      </c>
      <c r="J2272" t="s">
        <v>1539</v>
      </c>
      <c r="K2272" t="s">
        <v>1539</v>
      </c>
      <c r="L2272" t="s">
        <v>1539</v>
      </c>
      <c r="M2272" t="s">
        <v>1539</v>
      </c>
      <c r="O2272" t="s">
        <v>1539</v>
      </c>
      <c r="P2272" t="s">
        <v>1539</v>
      </c>
      <c r="R2272" t="s">
        <v>1539</v>
      </c>
      <c r="S2272" t="s">
        <v>1539</v>
      </c>
      <c r="T2272" t="s">
        <v>1539</v>
      </c>
      <c r="U2272" t="s">
        <v>1539</v>
      </c>
      <c r="V2272" t="s">
        <v>1539</v>
      </c>
    </row>
    <row r="2273" spans="1:22" x14ac:dyDescent="0.25">
      <c r="A2273" t="s">
        <v>903</v>
      </c>
      <c r="B2273" s="20" t="str">
        <f>VLOOKUP(A2273,'Planning Periods'!$E$2:$N$540,10,FALSE)</f>
        <v>10/15/2013 - 10/15/2021</v>
      </c>
      <c r="C2273" s="103">
        <v>2014</v>
      </c>
      <c r="D2273" s="103" t="str">
        <f t="shared" si="33"/>
        <v>Victorville 2014</v>
      </c>
      <c r="E2273" s="101" t="s">
        <v>1539</v>
      </c>
      <c r="F2273" s="101" t="s">
        <v>1539</v>
      </c>
      <c r="G2273" s="101" t="s">
        <v>1539</v>
      </c>
      <c r="H2273" s="101" t="s">
        <v>1539</v>
      </c>
      <c r="I2273" s="101">
        <v>0</v>
      </c>
      <c r="J2273" s="101" t="s">
        <v>1539</v>
      </c>
      <c r="K2273" s="101" t="s">
        <v>1539</v>
      </c>
      <c r="L2273" s="101" t="s">
        <v>1539</v>
      </c>
      <c r="M2273" s="101" t="s">
        <v>1539</v>
      </c>
      <c r="N2273" s="101">
        <v>0</v>
      </c>
      <c r="O2273" s="101" t="s">
        <v>1539</v>
      </c>
      <c r="P2273" s="101" t="s">
        <v>1539</v>
      </c>
      <c r="Q2273" s="101"/>
      <c r="R2273" s="101" t="s">
        <v>1539</v>
      </c>
      <c r="S2273" s="101" t="s">
        <v>1539</v>
      </c>
      <c r="T2273" s="101" t="s">
        <v>1539</v>
      </c>
      <c r="U2273" s="101" t="s">
        <v>1539</v>
      </c>
      <c r="V2273" s="101" t="s">
        <v>1539</v>
      </c>
    </row>
    <row r="2274" spans="1:22" x14ac:dyDescent="0.25">
      <c r="A2274" t="s">
        <v>903</v>
      </c>
      <c r="B2274" s="20" t="str">
        <f>VLOOKUP(A2274,'Planning Periods'!$E$2:$N$540,10,FALSE)</f>
        <v>10/15/2013 - 10/15/2021</v>
      </c>
      <c r="C2274" s="103">
        <v>2015</v>
      </c>
      <c r="D2274" s="103" t="str">
        <f t="shared" si="33"/>
        <v>Victorville 2015</v>
      </c>
      <c r="E2274" t="s">
        <v>1539</v>
      </c>
      <c r="F2274" t="s">
        <v>1539</v>
      </c>
      <c r="G2274" t="s">
        <v>1539</v>
      </c>
      <c r="H2274" t="s">
        <v>1539</v>
      </c>
      <c r="J2274" t="s">
        <v>1539</v>
      </c>
      <c r="K2274" t="s">
        <v>1539</v>
      </c>
      <c r="L2274" t="s">
        <v>1539</v>
      </c>
      <c r="M2274" t="s">
        <v>1539</v>
      </c>
      <c r="O2274" t="s">
        <v>1539</v>
      </c>
      <c r="P2274" t="s">
        <v>1539</v>
      </c>
      <c r="R2274" t="s">
        <v>1539</v>
      </c>
      <c r="S2274" t="s">
        <v>1539</v>
      </c>
      <c r="T2274" t="s">
        <v>1539</v>
      </c>
      <c r="U2274" t="s">
        <v>1539</v>
      </c>
      <c r="V2274" t="s">
        <v>1539</v>
      </c>
    </row>
    <row r="2275" spans="1:22" x14ac:dyDescent="0.25">
      <c r="A2275" t="s">
        <v>903</v>
      </c>
      <c r="B2275" s="20" t="str">
        <f>VLOOKUP(A2275,'Planning Periods'!$E$2:$N$540,10,FALSE)</f>
        <v>10/15/2013 - 10/15/2021</v>
      </c>
      <c r="C2275" s="103">
        <v>2016</v>
      </c>
      <c r="D2275" s="103" t="str">
        <f t="shared" si="33"/>
        <v>Victorville 2016</v>
      </c>
      <c r="E2275" t="s">
        <v>1539</v>
      </c>
      <c r="F2275" t="s">
        <v>1539</v>
      </c>
      <c r="G2275" t="s">
        <v>1539</v>
      </c>
      <c r="H2275" t="s">
        <v>1539</v>
      </c>
      <c r="J2275" t="s">
        <v>1539</v>
      </c>
      <c r="K2275" t="s">
        <v>1539</v>
      </c>
      <c r="L2275" t="s">
        <v>1539</v>
      </c>
      <c r="M2275" t="s">
        <v>1539</v>
      </c>
      <c r="O2275" t="s">
        <v>1539</v>
      </c>
      <c r="P2275" t="s">
        <v>1539</v>
      </c>
      <c r="R2275" t="s">
        <v>1539</v>
      </c>
      <c r="S2275" t="s">
        <v>1539</v>
      </c>
      <c r="T2275" t="s">
        <v>1539</v>
      </c>
      <c r="U2275" t="s">
        <v>1539</v>
      </c>
      <c r="V2275" t="s">
        <v>1539</v>
      </c>
    </row>
    <row r="2276" spans="1:22" x14ac:dyDescent="0.25">
      <c r="A2276" t="s">
        <v>903</v>
      </c>
      <c r="B2276" s="20" t="str">
        <f>VLOOKUP(A2276,'Planning Periods'!$E$2:$N$540,10,FALSE)</f>
        <v>10/15/2013 - 10/15/2021</v>
      </c>
      <c r="C2276" s="103">
        <v>2017</v>
      </c>
      <c r="D2276" s="103"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25">
      <c r="A2277" s="104" t="s">
        <v>968</v>
      </c>
      <c r="B2277" s="20"/>
      <c r="C2277" s="103">
        <v>2013</v>
      </c>
      <c r="D2277" s="103" t="str">
        <f t="shared" si="33"/>
        <v>Villa Park 2013</v>
      </c>
      <c r="E2277" t="s">
        <v>1539</v>
      </c>
      <c r="F2277" t="s">
        <v>1539</v>
      </c>
      <c r="G2277" t="s">
        <v>1539</v>
      </c>
      <c r="H2277" t="s">
        <v>1539</v>
      </c>
      <c r="J2277" t="s">
        <v>1539</v>
      </c>
      <c r="K2277" t="s">
        <v>1539</v>
      </c>
      <c r="L2277" t="s">
        <v>1539</v>
      </c>
      <c r="M2277" t="s">
        <v>1539</v>
      </c>
      <c r="O2277" t="s">
        <v>1539</v>
      </c>
      <c r="P2277" t="s">
        <v>1539</v>
      </c>
      <c r="R2277" t="s">
        <v>1539</v>
      </c>
      <c r="S2277" t="s">
        <v>1539</v>
      </c>
      <c r="T2277" t="s">
        <v>1539</v>
      </c>
      <c r="U2277" t="s">
        <v>1539</v>
      </c>
      <c r="V2277" t="s">
        <v>1539</v>
      </c>
    </row>
    <row r="2278" spans="1:22" x14ac:dyDescent="0.25">
      <c r="A2278" s="104" t="s">
        <v>968</v>
      </c>
      <c r="B2278" s="20" t="str">
        <f>VLOOKUP(A2278,'Planning Periods'!$E$2:$N$540,10,FALSE)</f>
        <v>10/15/2013 - 10/15/2021</v>
      </c>
      <c r="C2278" s="103">
        <v>2014</v>
      </c>
      <c r="D2278" s="103" t="str">
        <f t="shared" si="33"/>
        <v>Villa Park 2014</v>
      </c>
      <c r="E2278" s="103" t="s">
        <v>1539</v>
      </c>
      <c r="F2278" s="101" t="s">
        <v>1539</v>
      </c>
      <c r="G2278" s="103" t="s">
        <v>1539</v>
      </c>
      <c r="H2278" s="103" t="s">
        <v>1539</v>
      </c>
      <c r="I2278" s="102"/>
      <c r="J2278" s="103" t="s">
        <v>1539</v>
      </c>
      <c r="K2278" s="101" t="s">
        <v>1539</v>
      </c>
      <c r="L2278" s="103" t="s">
        <v>1539</v>
      </c>
      <c r="M2278" s="103" t="s">
        <v>1539</v>
      </c>
      <c r="N2278" s="102"/>
      <c r="O2278" s="103" t="s">
        <v>1539</v>
      </c>
      <c r="P2278" s="103" t="s">
        <v>1539</v>
      </c>
      <c r="Q2278" s="102"/>
      <c r="R2278" s="103" t="s">
        <v>1539</v>
      </c>
      <c r="S2278" s="103" t="s">
        <v>1539</v>
      </c>
      <c r="T2278" s="102" t="s">
        <v>1539</v>
      </c>
      <c r="U2278" s="103" t="s">
        <v>1539</v>
      </c>
      <c r="V2278" s="103" t="s">
        <v>1539</v>
      </c>
    </row>
    <row r="2279" spans="1:22" x14ac:dyDescent="0.25">
      <c r="A2279" s="104" t="s">
        <v>968</v>
      </c>
      <c r="B2279" s="20" t="str">
        <f>VLOOKUP(A2279,'Planning Periods'!$E$2:$N$540,10,FALSE)</f>
        <v>10/15/2013 - 10/15/2021</v>
      </c>
      <c r="C2279" s="103">
        <v>2015</v>
      </c>
      <c r="D2279" s="103" t="str">
        <f t="shared" si="33"/>
        <v>Villa Park 2015</v>
      </c>
      <c r="E2279" s="103" t="s">
        <v>1539</v>
      </c>
      <c r="F2279" s="101" t="s">
        <v>1539</v>
      </c>
      <c r="G2279" s="103" t="s">
        <v>1539</v>
      </c>
      <c r="H2279" s="103" t="s">
        <v>1539</v>
      </c>
      <c r="I2279" s="102"/>
      <c r="J2279" s="103" t="s">
        <v>1539</v>
      </c>
      <c r="K2279" s="101" t="s">
        <v>1539</v>
      </c>
      <c r="L2279" s="103" t="s">
        <v>1539</v>
      </c>
      <c r="M2279" s="103" t="s">
        <v>1539</v>
      </c>
      <c r="N2279" s="102"/>
      <c r="O2279" s="103" t="s">
        <v>1539</v>
      </c>
      <c r="P2279" s="103" t="s">
        <v>1539</v>
      </c>
      <c r="Q2279" s="102"/>
      <c r="R2279" s="103" t="s">
        <v>1539</v>
      </c>
      <c r="S2279" s="103" t="s">
        <v>1539</v>
      </c>
      <c r="T2279" s="102" t="s">
        <v>1539</v>
      </c>
      <c r="U2279" s="103" t="s">
        <v>1539</v>
      </c>
      <c r="V2279" s="103" t="s">
        <v>1539</v>
      </c>
    </row>
    <row r="2280" spans="1:22" x14ac:dyDescent="0.25">
      <c r="A2280" s="104" t="s">
        <v>968</v>
      </c>
      <c r="B2280" s="20" t="str">
        <f>VLOOKUP(A2280,'Planning Periods'!$E$2:$N$540,10,FALSE)</f>
        <v>10/15/2013 - 10/15/2021</v>
      </c>
      <c r="C2280" s="103">
        <v>2016</v>
      </c>
      <c r="D2280" s="103" t="str">
        <f t="shared" si="33"/>
        <v>Villa Park 2016</v>
      </c>
      <c r="E2280" s="103" t="s">
        <v>1539</v>
      </c>
      <c r="F2280" s="101" t="s">
        <v>1539</v>
      </c>
      <c r="G2280" s="103" t="s">
        <v>1539</v>
      </c>
      <c r="H2280" s="103" t="s">
        <v>1539</v>
      </c>
      <c r="I2280" s="102"/>
      <c r="J2280" s="103" t="s">
        <v>1539</v>
      </c>
      <c r="K2280" s="101" t="s">
        <v>1539</v>
      </c>
      <c r="L2280" s="103" t="s">
        <v>1539</v>
      </c>
      <c r="M2280" s="103" t="s">
        <v>1539</v>
      </c>
      <c r="N2280" s="102"/>
      <c r="O2280" s="103" t="s">
        <v>1539</v>
      </c>
      <c r="P2280" s="103" t="s">
        <v>1539</v>
      </c>
      <c r="Q2280" s="102"/>
      <c r="R2280" s="103" t="s">
        <v>1539</v>
      </c>
      <c r="S2280" s="103" t="s">
        <v>1539</v>
      </c>
      <c r="T2280" s="102" t="s">
        <v>1539</v>
      </c>
      <c r="U2280" s="103" t="s">
        <v>1539</v>
      </c>
      <c r="V2280" s="103" t="s">
        <v>1539</v>
      </c>
    </row>
    <row r="2281" spans="1:22" x14ac:dyDescent="0.25">
      <c r="A2281" s="104" t="s">
        <v>968</v>
      </c>
      <c r="B2281" s="20" t="str">
        <f>VLOOKUP(A2281,'Planning Periods'!$E$2:$N$540,10,FALSE)</f>
        <v>10/15/2013 - 10/15/2021</v>
      </c>
      <c r="C2281" s="103">
        <v>2017</v>
      </c>
      <c r="D2281" s="103" t="str">
        <f t="shared" si="33"/>
        <v>Villa Park 2017</v>
      </c>
      <c r="E2281" s="103">
        <v>3</v>
      </c>
      <c r="F2281" s="101">
        <v>0</v>
      </c>
      <c r="G2281" s="103">
        <v>0</v>
      </c>
      <c r="H2281" s="103">
        <v>0</v>
      </c>
      <c r="I2281" s="102"/>
      <c r="J2281" s="103">
        <v>2</v>
      </c>
      <c r="K2281" s="101">
        <v>0</v>
      </c>
      <c r="L2281" s="103">
        <v>0</v>
      </c>
      <c r="M2281" s="103">
        <v>0</v>
      </c>
      <c r="N2281" s="102"/>
      <c r="O2281" s="103">
        <v>3</v>
      </c>
      <c r="P2281" s="103">
        <v>0</v>
      </c>
      <c r="Q2281" s="102"/>
      <c r="R2281" s="103">
        <v>6</v>
      </c>
      <c r="S2281" s="103">
        <v>1</v>
      </c>
      <c r="T2281" s="102">
        <v>0</v>
      </c>
      <c r="U2281" s="103">
        <v>14</v>
      </c>
      <c r="V2281" s="103">
        <v>1</v>
      </c>
    </row>
    <row r="2282" spans="1:22" x14ac:dyDescent="0.25">
      <c r="A2282" s="104" t="s">
        <v>772</v>
      </c>
      <c r="B2282" s="20" t="str">
        <f>VLOOKUP(A2282,'Planning Periods'!$E$2:$N$540,10,FALSE)</f>
        <v>12/31/2015 - 12/31/2023</v>
      </c>
      <c r="C2282" s="103">
        <v>2014</v>
      </c>
      <c r="D2282" s="103" t="str">
        <f t="shared" si="33"/>
        <v>Visalia 2014</v>
      </c>
      <c r="E2282" s="103" t="s">
        <v>1539</v>
      </c>
      <c r="F2282" s="101" t="s">
        <v>1539</v>
      </c>
      <c r="G2282" s="103" t="s">
        <v>1539</v>
      </c>
      <c r="H2282" s="103" t="s">
        <v>1539</v>
      </c>
      <c r="I2282" s="102"/>
      <c r="J2282" s="103" t="s">
        <v>1539</v>
      </c>
      <c r="K2282" s="101" t="s">
        <v>1539</v>
      </c>
      <c r="L2282" s="103" t="s">
        <v>1539</v>
      </c>
      <c r="M2282" s="103" t="s">
        <v>1539</v>
      </c>
      <c r="N2282" s="102"/>
      <c r="O2282" s="103" t="s">
        <v>1539</v>
      </c>
      <c r="P2282" s="103" t="s">
        <v>1539</v>
      </c>
      <c r="Q2282" s="102"/>
      <c r="R2282" s="103" t="s">
        <v>1539</v>
      </c>
      <c r="S2282" s="103" t="s">
        <v>1539</v>
      </c>
      <c r="T2282" s="102" t="s">
        <v>1539</v>
      </c>
      <c r="U2282" s="103" t="s">
        <v>1539</v>
      </c>
      <c r="V2282" s="103" t="s">
        <v>1539</v>
      </c>
    </row>
    <row r="2283" spans="1:22" x14ac:dyDescent="0.25">
      <c r="A2283" s="104" t="s">
        <v>772</v>
      </c>
      <c r="B2283" s="20" t="str">
        <f>VLOOKUP(A2283,'Planning Periods'!$E$2:$N$540,10,FALSE)</f>
        <v>12/31/2015 - 12/31/2023</v>
      </c>
      <c r="C2283" s="103">
        <v>2015</v>
      </c>
      <c r="D2283" s="103" t="str">
        <f t="shared" si="33"/>
        <v>Visalia 2015</v>
      </c>
      <c r="E2283" s="103">
        <v>2616</v>
      </c>
      <c r="F2283" s="101">
        <v>9</v>
      </c>
      <c r="G2283" s="103">
        <v>9</v>
      </c>
      <c r="H2283" s="103">
        <v>0</v>
      </c>
      <c r="I2283" s="102"/>
      <c r="J2283" s="103">
        <v>1931</v>
      </c>
      <c r="K2283" s="101">
        <v>106</v>
      </c>
      <c r="L2283" s="103">
        <v>106</v>
      </c>
      <c r="M2283" s="103">
        <v>0</v>
      </c>
      <c r="N2283" s="102"/>
      <c r="O2283" s="103">
        <v>1802</v>
      </c>
      <c r="P2283" s="103">
        <v>132</v>
      </c>
      <c r="Q2283" s="102"/>
      <c r="R2283" s="103">
        <v>3672</v>
      </c>
      <c r="S2283" s="103">
        <v>367</v>
      </c>
      <c r="T2283" s="102">
        <v>0</v>
      </c>
      <c r="U2283" s="103">
        <v>10021</v>
      </c>
      <c r="V2283" s="103">
        <v>614</v>
      </c>
    </row>
    <row r="2284" spans="1:22" x14ac:dyDescent="0.25">
      <c r="A2284" s="104" t="s">
        <v>772</v>
      </c>
      <c r="B2284" s="20" t="str">
        <f>VLOOKUP(A2284,'Planning Periods'!$E$2:$N$540,10,FALSE)</f>
        <v>12/31/2015 - 12/31/2023</v>
      </c>
      <c r="C2284" s="103">
        <v>2016</v>
      </c>
      <c r="D2284" s="103" t="str">
        <f t="shared" si="33"/>
        <v>Visalia 2016</v>
      </c>
      <c r="E2284" s="103">
        <v>2616</v>
      </c>
      <c r="F2284" s="101">
        <v>78</v>
      </c>
      <c r="G2284" s="103">
        <v>36</v>
      </c>
      <c r="H2284" s="103">
        <v>42</v>
      </c>
      <c r="I2284" s="102"/>
      <c r="J2284" s="103">
        <v>1931</v>
      </c>
      <c r="K2284" s="101">
        <v>118</v>
      </c>
      <c r="L2284" s="103">
        <v>0</v>
      </c>
      <c r="M2284" s="103">
        <v>118</v>
      </c>
      <c r="N2284" s="102"/>
      <c r="O2284" s="103">
        <v>1802</v>
      </c>
      <c r="P2284" s="103">
        <v>279</v>
      </c>
      <c r="Q2284" s="102"/>
      <c r="R2284" s="103">
        <v>3672</v>
      </c>
      <c r="S2284" s="103">
        <v>246</v>
      </c>
      <c r="T2284" s="102">
        <v>118</v>
      </c>
      <c r="U2284" s="103">
        <v>10021</v>
      </c>
      <c r="V2284" s="103">
        <v>721</v>
      </c>
    </row>
    <row r="2285" spans="1:22" ht="16.5" customHeight="1" x14ac:dyDescent="0.25">
      <c r="A2285" s="104" t="s">
        <v>772</v>
      </c>
      <c r="B2285" s="20" t="str">
        <f>VLOOKUP(A2285,'Planning Periods'!$E$2:$N$540,10,FALSE)</f>
        <v>12/31/2015 - 12/31/2023</v>
      </c>
      <c r="C2285" s="103">
        <v>2017</v>
      </c>
      <c r="D2285" s="103" t="str">
        <f t="shared" si="33"/>
        <v>Visalia 2017</v>
      </c>
      <c r="E2285" s="103">
        <v>2616</v>
      </c>
      <c r="F2285" s="101">
        <v>2</v>
      </c>
      <c r="G2285" s="103">
        <v>2</v>
      </c>
      <c r="H2285" s="103">
        <v>0</v>
      </c>
      <c r="I2285" s="102"/>
      <c r="J2285" s="103">
        <v>1931</v>
      </c>
      <c r="K2285" s="101">
        <v>72</v>
      </c>
      <c r="L2285" s="103">
        <v>72</v>
      </c>
      <c r="M2285" s="103">
        <v>0</v>
      </c>
      <c r="N2285" s="102"/>
      <c r="O2285" s="103">
        <v>1802</v>
      </c>
      <c r="P2285" s="103">
        <v>29</v>
      </c>
      <c r="Q2285" s="102"/>
      <c r="R2285" s="103">
        <v>3672</v>
      </c>
      <c r="S2285" s="103">
        <v>403</v>
      </c>
      <c r="T2285" s="102">
        <v>0</v>
      </c>
      <c r="U2285" s="103">
        <v>10021</v>
      </c>
      <c r="V2285" s="103">
        <v>506</v>
      </c>
    </row>
    <row r="2286" spans="1:22" x14ac:dyDescent="0.25">
      <c r="A2286" s="104" t="s">
        <v>882</v>
      </c>
      <c r="B2286" s="20" t="str">
        <f>VLOOKUP(A2286,'Planning Periods'!$E$2:$N$540,10,FALSE)</f>
        <v>04/30/2013 - 04/30/2021</v>
      </c>
      <c r="C2286" s="103">
        <v>2013</v>
      </c>
      <c r="D2286" s="103" t="str">
        <f t="shared" si="33"/>
        <v>Vista 2013</v>
      </c>
      <c r="E2286" s="103">
        <v>343</v>
      </c>
      <c r="F2286" s="101">
        <v>48</v>
      </c>
      <c r="G2286" s="103">
        <v>48</v>
      </c>
      <c r="H2286" s="103">
        <v>0</v>
      </c>
      <c r="I2286" s="102"/>
      <c r="J2286" s="103">
        <v>260</v>
      </c>
      <c r="K2286" s="101">
        <v>36</v>
      </c>
      <c r="L2286" s="103">
        <v>36</v>
      </c>
      <c r="M2286" s="103">
        <v>0</v>
      </c>
      <c r="N2286" s="102"/>
      <c r="O2286" s="103">
        <v>241</v>
      </c>
      <c r="P2286" s="103">
        <v>1</v>
      </c>
      <c r="Q2286" s="102"/>
      <c r="R2286" s="103">
        <v>530</v>
      </c>
      <c r="S2286" s="103">
        <v>252</v>
      </c>
      <c r="T2286" s="102">
        <v>0</v>
      </c>
      <c r="U2286" s="103">
        <v>1374</v>
      </c>
      <c r="V2286" s="103">
        <v>337</v>
      </c>
    </row>
    <row r="2287" spans="1:22" x14ac:dyDescent="0.25">
      <c r="A2287" s="104" t="s">
        <v>882</v>
      </c>
      <c r="B2287" s="20" t="str">
        <f>VLOOKUP(A2287,'Planning Periods'!$E$2:$N$540,10,FALSE)</f>
        <v>04/30/2013 - 04/30/2021</v>
      </c>
      <c r="C2287" s="103">
        <v>2014</v>
      </c>
      <c r="D2287" s="103" t="str">
        <f t="shared" si="33"/>
        <v>Vista 2014</v>
      </c>
      <c r="E2287" s="103">
        <v>343</v>
      </c>
      <c r="F2287" s="101">
        <v>48</v>
      </c>
      <c r="G2287" s="103">
        <v>48</v>
      </c>
      <c r="H2287" s="103">
        <v>0</v>
      </c>
      <c r="I2287" s="102"/>
      <c r="J2287" s="103">
        <v>260</v>
      </c>
      <c r="K2287" s="101">
        <v>18</v>
      </c>
      <c r="L2287" s="103">
        <v>18</v>
      </c>
      <c r="M2287" s="103">
        <v>0</v>
      </c>
      <c r="N2287" s="102"/>
      <c r="O2287" s="103">
        <v>241</v>
      </c>
      <c r="P2287" s="103">
        <v>0</v>
      </c>
      <c r="Q2287" s="102"/>
      <c r="R2287" s="103">
        <v>530</v>
      </c>
      <c r="S2287" s="103">
        <v>691</v>
      </c>
      <c r="T2287" s="102">
        <v>0</v>
      </c>
      <c r="U2287" s="103">
        <v>1374</v>
      </c>
      <c r="V2287" s="103">
        <v>757</v>
      </c>
    </row>
    <row r="2288" spans="1:22" x14ac:dyDescent="0.25">
      <c r="A2288" s="104" t="s">
        <v>882</v>
      </c>
      <c r="B2288" s="20" t="str">
        <f>VLOOKUP(A2288,'Planning Periods'!$E$2:$N$540,10,FALSE)</f>
        <v>04/30/2013 - 04/30/2021</v>
      </c>
      <c r="C2288" s="103">
        <v>2015</v>
      </c>
      <c r="D2288" s="103" t="str">
        <f t="shared" si="33"/>
        <v>Vista 2015</v>
      </c>
      <c r="E2288" s="103">
        <v>343</v>
      </c>
      <c r="F2288" s="101">
        <v>0</v>
      </c>
      <c r="G2288" s="103">
        <v>0</v>
      </c>
      <c r="H2288" s="103">
        <v>0</v>
      </c>
      <c r="I2288" s="102"/>
      <c r="J2288" s="103">
        <v>260</v>
      </c>
      <c r="K2288" s="101">
        <v>0</v>
      </c>
      <c r="L2288" s="103">
        <v>0</v>
      </c>
      <c r="M2288" s="103">
        <v>0</v>
      </c>
      <c r="N2288" s="102"/>
      <c r="O2288" s="103">
        <v>241</v>
      </c>
      <c r="P2288" s="103">
        <v>0</v>
      </c>
      <c r="Q2288" s="102"/>
      <c r="R2288" s="103">
        <v>530</v>
      </c>
      <c r="S2288" s="103">
        <v>415</v>
      </c>
      <c r="T2288" s="102">
        <v>0</v>
      </c>
      <c r="U2288" s="103">
        <v>1374</v>
      </c>
      <c r="V2288" s="103">
        <v>415</v>
      </c>
    </row>
    <row r="2289" spans="1:22" x14ac:dyDescent="0.25">
      <c r="A2289" s="104" t="s">
        <v>882</v>
      </c>
      <c r="B2289" s="20" t="str">
        <f>VLOOKUP(A2289,'Planning Periods'!$E$2:$N$540,10,FALSE)</f>
        <v>04/30/2013 - 04/30/2021</v>
      </c>
      <c r="C2289" s="103">
        <v>2016</v>
      </c>
      <c r="D2289" s="103" t="str">
        <f t="shared" si="33"/>
        <v>Vista 2016</v>
      </c>
      <c r="E2289" s="103">
        <v>343</v>
      </c>
      <c r="F2289" s="101">
        <v>0</v>
      </c>
      <c r="G2289" s="103">
        <v>0</v>
      </c>
      <c r="H2289" s="103">
        <v>0</v>
      </c>
      <c r="I2289" s="102"/>
      <c r="J2289" s="103">
        <v>260</v>
      </c>
      <c r="K2289" s="101">
        <v>0</v>
      </c>
      <c r="L2289" s="103">
        <v>0</v>
      </c>
      <c r="M2289" s="103">
        <v>0</v>
      </c>
      <c r="N2289" s="102"/>
      <c r="O2289" s="103">
        <v>241</v>
      </c>
      <c r="P2289" s="103">
        <v>0</v>
      </c>
      <c r="Q2289" s="102"/>
      <c r="R2289" s="103">
        <v>530</v>
      </c>
      <c r="S2289" s="103">
        <v>35</v>
      </c>
      <c r="T2289" s="102">
        <v>0</v>
      </c>
      <c r="U2289" s="103">
        <v>1374</v>
      </c>
      <c r="V2289" s="103">
        <v>35</v>
      </c>
    </row>
    <row r="2290" spans="1:22" x14ac:dyDescent="0.25">
      <c r="A2290" s="104" t="s">
        <v>882</v>
      </c>
      <c r="B2290" s="20" t="str">
        <f>VLOOKUP(A2290,'Planning Periods'!$E$2:$N$540,10,FALSE)</f>
        <v>04/30/2013 - 04/30/2021</v>
      </c>
      <c r="C2290" s="103">
        <v>2017</v>
      </c>
      <c r="D2290" s="103" t="str">
        <f t="shared" si="33"/>
        <v>Vista 2017</v>
      </c>
      <c r="E2290" s="103">
        <v>343</v>
      </c>
      <c r="F2290" s="101">
        <v>0</v>
      </c>
      <c r="G2290" s="103">
        <v>0</v>
      </c>
      <c r="H2290" s="103">
        <v>0</v>
      </c>
      <c r="I2290" s="102"/>
      <c r="J2290" s="103">
        <v>260</v>
      </c>
      <c r="K2290" s="101">
        <v>0</v>
      </c>
      <c r="L2290" s="103">
        <v>0</v>
      </c>
      <c r="M2290" s="103">
        <v>0</v>
      </c>
      <c r="N2290" s="102"/>
      <c r="O2290" s="103">
        <v>241</v>
      </c>
      <c r="P2290" s="103">
        <v>0</v>
      </c>
      <c r="Q2290" s="102"/>
      <c r="R2290" s="103">
        <v>530</v>
      </c>
      <c r="S2290" s="103">
        <v>154</v>
      </c>
      <c r="T2290" s="102">
        <v>0</v>
      </c>
      <c r="U2290" s="103">
        <v>1374</v>
      </c>
      <c r="V2290" s="103">
        <v>154</v>
      </c>
    </row>
    <row r="2291" spans="1:22" x14ac:dyDescent="0.25">
      <c r="A2291" s="104" t="s">
        <v>1047</v>
      </c>
      <c r="B2291" s="20"/>
      <c r="C2291" s="103">
        <v>2013</v>
      </c>
      <c r="D2291" s="103" t="str">
        <f t="shared" si="33"/>
        <v>Walnut 2013</v>
      </c>
      <c r="E2291" s="103" t="s">
        <v>1539</v>
      </c>
      <c r="F2291" s="101" t="s">
        <v>1539</v>
      </c>
      <c r="G2291" s="103" t="s">
        <v>1539</v>
      </c>
      <c r="H2291" s="103" t="s">
        <v>1539</v>
      </c>
      <c r="I2291" s="102"/>
      <c r="J2291" s="103" t="s">
        <v>1539</v>
      </c>
      <c r="K2291" s="101" t="s">
        <v>1539</v>
      </c>
      <c r="L2291" s="103" t="s">
        <v>1539</v>
      </c>
      <c r="M2291" s="103" t="s">
        <v>1539</v>
      </c>
      <c r="N2291" s="102"/>
      <c r="O2291" s="103" t="s">
        <v>1539</v>
      </c>
      <c r="P2291" s="103" t="s">
        <v>1539</v>
      </c>
      <c r="Q2291" s="102"/>
      <c r="R2291" s="103" t="s">
        <v>1539</v>
      </c>
      <c r="S2291" s="103" t="s">
        <v>1539</v>
      </c>
      <c r="T2291" s="102" t="s">
        <v>1539</v>
      </c>
      <c r="U2291" s="103" t="s">
        <v>1539</v>
      </c>
      <c r="V2291" s="103" t="s">
        <v>1539</v>
      </c>
    </row>
    <row r="2292" spans="1:22" x14ac:dyDescent="0.25">
      <c r="A2292" s="104" t="s">
        <v>1047</v>
      </c>
      <c r="B2292" s="20" t="str">
        <f>VLOOKUP(A2292,'Planning Periods'!$E$2:$N$540,10,FALSE)</f>
        <v>10/15/2013 - 10/15/2021</v>
      </c>
      <c r="C2292" s="103">
        <v>2014</v>
      </c>
      <c r="D2292" s="103" t="str">
        <f t="shared" si="33"/>
        <v>Walnut 2014</v>
      </c>
      <c r="E2292" s="103">
        <v>246</v>
      </c>
      <c r="F2292" s="101">
        <v>0</v>
      </c>
      <c r="G2292" s="103">
        <v>0</v>
      </c>
      <c r="H2292" s="103">
        <v>0</v>
      </c>
      <c r="I2292" s="102"/>
      <c r="J2292" s="103">
        <v>144</v>
      </c>
      <c r="K2292" s="101">
        <v>0</v>
      </c>
      <c r="L2292" s="103">
        <v>0</v>
      </c>
      <c r="M2292" s="103">
        <v>0</v>
      </c>
      <c r="N2292" s="102"/>
      <c r="O2292" s="103">
        <v>155</v>
      </c>
      <c r="P2292" s="103">
        <v>1</v>
      </c>
      <c r="Q2292" s="102"/>
      <c r="R2292" s="103">
        <v>363</v>
      </c>
      <c r="S2292" s="103">
        <v>325</v>
      </c>
      <c r="T2292" s="102">
        <v>0</v>
      </c>
      <c r="U2292" s="103">
        <v>908</v>
      </c>
      <c r="V2292" s="103">
        <v>326</v>
      </c>
    </row>
    <row r="2293" spans="1:22" x14ac:dyDescent="0.25">
      <c r="A2293" s="104" t="s">
        <v>1047</v>
      </c>
      <c r="B2293" s="20" t="str">
        <f>VLOOKUP(A2293,'Planning Periods'!$E$2:$N$540,10,FALSE)</f>
        <v>10/15/2013 - 10/15/2021</v>
      </c>
      <c r="C2293" s="103">
        <v>2015</v>
      </c>
      <c r="D2293" s="103" t="str">
        <f t="shared" si="33"/>
        <v>Walnut 2015</v>
      </c>
      <c r="E2293" s="103" t="s">
        <v>1539</v>
      </c>
      <c r="F2293" s="101" t="s">
        <v>1539</v>
      </c>
      <c r="G2293" s="103" t="s">
        <v>1539</v>
      </c>
      <c r="H2293" s="103" t="s">
        <v>1539</v>
      </c>
      <c r="I2293" s="102"/>
      <c r="J2293" s="103" t="s">
        <v>1539</v>
      </c>
      <c r="K2293" s="101" t="s">
        <v>1539</v>
      </c>
      <c r="L2293" s="103" t="s">
        <v>1539</v>
      </c>
      <c r="M2293" s="103" t="s">
        <v>1539</v>
      </c>
      <c r="N2293" s="102"/>
      <c r="O2293" s="103" t="s">
        <v>1539</v>
      </c>
      <c r="P2293" s="103" t="s">
        <v>1539</v>
      </c>
      <c r="Q2293" s="102"/>
      <c r="R2293" s="103" t="s">
        <v>1539</v>
      </c>
      <c r="S2293" s="103" t="s">
        <v>1539</v>
      </c>
      <c r="T2293" s="102" t="s">
        <v>1539</v>
      </c>
      <c r="U2293" s="103" t="s">
        <v>1539</v>
      </c>
      <c r="V2293" s="103" t="s">
        <v>1539</v>
      </c>
    </row>
    <row r="2294" spans="1:22" x14ac:dyDescent="0.25">
      <c r="A2294" s="104" t="s">
        <v>1047</v>
      </c>
      <c r="B2294" s="20" t="str">
        <f>VLOOKUP(A2294,'Planning Periods'!$E$2:$N$540,10,FALSE)</f>
        <v>10/15/2013 - 10/15/2021</v>
      </c>
      <c r="C2294" s="103">
        <v>2016</v>
      </c>
      <c r="D2294" s="103" t="str">
        <f t="shared" si="33"/>
        <v>Walnut 2016</v>
      </c>
      <c r="E2294" s="103">
        <v>246</v>
      </c>
      <c r="F2294" s="101">
        <v>0</v>
      </c>
      <c r="G2294" s="103">
        <v>0</v>
      </c>
      <c r="H2294" s="103">
        <v>0</v>
      </c>
      <c r="I2294" s="102"/>
      <c r="J2294" s="103">
        <v>144</v>
      </c>
      <c r="K2294" s="101">
        <v>0</v>
      </c>
      <c r="L2294" s="103">
        <v>0</v>
      </c>
      <c r="M2294" s="103">
        <v>0</v>
      </c>
      <c r="N2294" s="102"/>
      <c r="O2294" s="103">
        <v>155</v>
      </c>
      <c r="P2294" s="103">
        <v>0</v>
      </c>
      <c r="Q2294" s="102"/>
      <c r="R2294" s="103">
        <v>363</v>
      </c>
      <c r="S2294" s="103">
        <v>12</v>
      </c>
      <c r="T2294" s="102">
        <v>0</v>
      </c>
      <c r="U2294" s="103">
        <v>908</v>
      </c>
      <c r="V2294" s="103">
        <v>12</v>
      </c>
    </row>
    <row r="2295" spans="1:22" x14ac:dyDescent="0.25">
      <c r="A2295" s="104" t="s">
        <v>1047</v>
      </c>
      <c r="B2295" s="20" t="str">
        <f>VLOOKUP(A2295,'Planning Periods'!$E$2:$N$540,10,FALSE)</f>
        <v>10/15/2013 - 10/15/2021</v>
      </c>
      <c r="C2295" s="103">
        <v>2017</v>
      </c>
      <c r="D2295" s="103" t="str">
        <f t="shared" si="33"/>
        <v>Walnut 2017</v>
      </c>
      <c r="E2295" s="103">
        <v>246</v>
      </c>
      <c r="F2295" s="101">
        <v>0</v>
      </c>
      <c r="G2295" s="103">
        <v>0</v>
      </c>
      <c r="H2295" s="103">
        <v>0</v>
      </c>
      <c r="I2295" s="102"/>
      <c r="J2295" s="103">
        <v>144</v>
      </c>
      <c r="K2295" s="101">
        <v>0</v>
      </c>
      <c r="L2295" s="103">
        <v>0</v>
      </c>
      <c r="M2295" s="103">
        <v>0</v>
      </c>
      <c r="N2295" s="102"/>
      <c r="O2295" s="103">
        <v>155</v>
      </c>
      <c r="P2295" s="103">
        <v>0</v>
      </c>
      <c r="Q2295" s="102"/>
      <c r="R2295" s="103">
        <v>363</v>
      </c>
      <c r="S2295" s="103">
        <v>87</v>
      </c>
      <c r="T2295" s="102">
        <v>0</v>
      </c>
      <c r="U2295" s="103">
        <v>908</v>
      </c>
      <c r="V2295" s="103">
        <v>87</v>
      </c>
    </row>
    <row r="2296" spans="1:22" x14ac:dyDescent="0.25">
      <c r="A2296" s="104" t="s">
        <v>1192</v>
      </c>
      <c r="B2296" s="20" t="str">
        <f>VLOOKUP(A2296,'Planning Periods'!$E$2:$N$540,10,FALSE)</f>
        <v>01/31/2015 - 01/31/2023</v>
      </c>
      <c r="C2296" s="103">
        <v>2014</v>
      </c>
      <c r="D2296" s="103" t="str">
        <f t="shared" si="33"/>
        <v>Walnut Creek 2014</v>
      </c>
      <c r="E2296" s="103" t="s">
        <v>1539</v>
      </c>
      <c r="F2296" s="101" t="s">
        <v>1539</v>
      </c>
      <c r="G2296" s="103" t="s">
        <v>1539</v>
      </c>
      <c r="H2296" s="103" t="s">
        <v>1539</v>
      </c>
      <c r="I2296" s="102"/>
      <c r="J2296" s="103" t="s">
        <v>1539</v>
      </c>
      <c r="K2296" s="101" t="s">
        <v>1539</v>
      </c>
      <c r="L2296" s="103" t="s">
        <v>1539</v>
      </c>
      <c r="M2296" s="103" t="s">
        <v>1539</v>
      </c>
      <c r="N2296" s="102"/>
      <c r="O2296" s="103" t="s">
        <v>1539</v>
      </c>
      <c r="P2296" s="103" t="s">
        <v>1539</v>
      </c>
      <c r="Q2296" s="102"/>
      <c r="R2296" s="103" t="s">
        <v>1539</v>
      </c>
      <c r="S2296" s="103" t="s">
        <v>1539</v>
      </c>
      <c r="T2296" s="102" t="s">
        <v>1539</v>
      </c>
      <c r="U2296" s="103" t="s">
        <v>1539</v>
      </c>
      <c r="V2296" s="103" t="s">
        <v>1539</v>
      </c>
    </row>
    <row r="2297" spans="1:22" x14ac:dyDescent="0.25">
      <c r="A2297" s="104" t="s">
        <v>1192</v>
      </c>
      <c r="B2297" s="20" t="str">
        <f>VLOOKUP(A2297,'Planning Periods'!$E$2:$N$540,10,FALSE)</f>
        <v>01/31/2015 - 01/31/2023</v>
      </c>
      <c r="C2297" s="103">
        <v>2015</v>
      </c>
      <c r="D2297" s="103" t="str">
        <f t="shared" si="33"/>
        <v>Walnut Creek 2015</v>
      </c>
      <c r="E2297" s="103" t="s">
        <v>1539</v>
      </c>
      <c r="F2297" s="101" t="s">
        <v>1539</v>
      </c>
      <c r="G2297" s="103" t="s">
        <v>1539</v>
      </c>
      <c r="H2297" s="103" t="s">
        <v>1539</v>
      </c>
      <c r="I2297" s="102"/>
      <c r="J2297" s="103" t="s">
        <v>1539</v>
      </c>
      <c r="K2297" s="101" t="s">
        <v>1539</v>
      </c>
      <c r="L2297" s="103" t="s">
        <v>1539</v>
      </c>
      <c r="M2297" s="103" t="s">
        <v>1539</v>
      </c>
      <c r="N2297" s="102"/>
      <c r="O2297" s="103" t="s">
        <v>1539</v>
      </c>
      <c r="P2297" s="103" t="s">
        <v>1539</v>
      </c>
      <c r="Q2297" s="102"/>
      <c r="R2297" s="103" t="s">
        <v>1539</v>
      </c>
      <c r="S2297" s="103" t="s">
        <v>1539</v>
      </c>
      <c r="T2297" s="102" t="s">
        <v>1539</v>
      </c>
      <c r="U2297" s="103" t="s">
        <v>1539</v>
      </c>
      <c r="V2297" s="103" t="s">
        <v>1539</v>
      </c>
    </row>
    <row r="2298" spans="1:22" x14ac:dyDescent="0.25">
      <c r="A2298" s="104" t="s">
        <v>1192</v>
      </c>
      <c r="B2298" s="20" t="str">
        <f>VLOOKUP(A2298,'Planning Periods'!$E$2:$N$540,10,FALSE)</f>
        <v>01/31/2015 - 01/31/2023</v>
      </c>
      <c r="C2298" s="103">
        <v>2016</v>
      </c>
      <c r="D2298" s="103" t="str">
        <f t="shared" si="33"/>
        <v>Walnut Creek 2016</v>
      </c>
      <c r="E2298" s="103">
        <v>604</v>
      </c>
      <c r="F2298" s="101">
        <v>42</v>
      </c>
      <c r="G2298" s="103">
        <v>42</v>
      </c>
      <c r="H2298" s="103">
        <v>0</v>
      </c>
      <c r="I2298" s="102"/>
      <c r="J2298" s="103">
        <v>355</v>
      </c>
      <c r="K2298" s="101">
        <v>16</v>
      </c>
      <c r="L2298" s="103">
        <v>16</v>
      </c>
      <c r="M2298" s="103">
        <v>0</v>
      </c>
      <c r="N2298" s="102"/>
      <c r="O2298" s="103">
        <v>381</v>
      </c>
      <c r="P2298" s="103">
        <v>12</v>
      </c>
      <c r="Q2298" s="102"/>
      <c r="R2298" s="103">
        <v>895</v>
      </c>
      <c r="S2298" s="103">
        <v>392</v>
      </c>
      <c r="T2298" s="102">
        <v>0</v>
      </c>
      <c r="U2298" s="103">
        <v>2235</v>
      </c>
      <c r="V2298" s="103">
        <v>462</v>
      </c>
    </row>
    <row r="2299" spans="1:22" x14ac:dyDescent="0.25">
      <c r="A2299" s="104" t="s">
        <v>1192</v>
      </c>
      <c r="B2299" s="20" t="str">
        <f>VLOOKUP(A2299,'Planning Periods'!$E$2:$N$540,10,FALSE)</f>
        <v>01/31/2015 - 01/31/2023</v>
      </c>
      <c r="C2299" s="103">
        <v>2017</v>
      </c>
      <c r="D2299" s="103" t="str">
        <f t="shared" si="33"/>
        <v>Walnut Creek 2017</v>
      </c>
      <c r="E2299" s="103">
        <v>604</v>
      </c>
      <c r="F2299" s="101">
        <v>0</v>
      </c>
      <c r="G2299" s="103">
        <v>0</v>
      </c>
      <c r="H2299" s="103">
        <v>0</v>
      </c>
      <c r="I2299" s="102"/>
      <c r="J2299" s="103">
        <v>355</v>
      </c>
      <c r="K2299" s="101">
        <v>0</v>
      </c>
      <c r="L2299" s="103">
        <v>0</v>
      </c>
      <c r="M2299" s="103">
        <v>0</v>
      </c>
      <c r="N2299" s="102"/>
      <c r="O2299" s="103">
        <v>381</v>
      </c>
      <c r="P2299" s="103">
        <v>6</v>
      </c>
      <c r="Q2299" s="102"/>
      <c r="R2299" s="103">
        <v>895</v>
      </c>
      <c r="S2299" s="103">
        <v>119</v>
      </c>
      <c r="T2299" s="102">
        <v>0</v>
      </c>
      <c r="U2299" s="103">
        <v>2235</v>
      </c>
      <c r="V2299" s="103">
        <v>125</v>
      </c>
    </row>
    <row r="2300" spans="1:22" x14ac:dyDescent="0.25">
      <c r="A2300" s="104" t="s">
        <v>1140</v>
      </c>
      <c r="B2300" s="20" t="str">
        <f>VLOOKUP(A2300,'Planning Periods'!$E$2:$N$540,10,FALSE)</f>
        <v>12/31/2015 - 12/31/2023</v>
      </c>
      <c r="C2300" s="103">
        <v>2013</v>
      </c>
      <c r="D2300" s="103" t="str">
        <f t="shared" ref="D2300:D2370" si="34">CONCATENATE(A2300," ",C2300)</f>
        <v>Wasco 2013</v>
      </c>
      <c r="E2300" s="103" t="s">
        <v>1539</v>
      </c>
      <c r="F2300" s="101" t="s">
        <v>1539</v>
      </c>
      <c r="G2300" s="103" t="s">
        <v>1539</v>
      </c>
      <c r="H2300" s="103" t="s">
        <v>1539</v>
      </c>
      <c r="I2300" s="102"/>
      <c r="J2300" s="103" t="s">
        <v>1539</v>
      </c>
      <c r="K2300" s="101" t="s">
        <v>1539</v>
      </c>
      <c r="L2300" s="103" t="s">
        <v>1539</v>
      </c>
      <c r="M2300" s="103" t="s">
        <v>1539</v>
      </c>
      <c r="N2300" s="102"/>
      <c r="O2300" s="103" t="s">
        <v>1539</v>
      </c>
      <c r="P2300" s="103" t="s">
        <v>1539</v>
      </c>
      <c r="Q2300" s="102"/>
      <c r="R2300" s="103" t="s">
        <v>1539</v>
      </c>
      <c r="S2300" s="103" t="s">
        <v>1539</v>
      </c>
      <c r="T2300" s="102" t="s">
        <v>1539</v>
      </c>
      <c r="U2300" s="103" t="s">
        <v>1539</v>
      </c>
      <c r="V2300" s="103" t="s">
        <v>1539</v>
      </c>
    </row>
    <row r="2301" spans="1:22" x14ac:dyDescent="0.25">
      <c r="A2301" s="104" t="s">
        <v>1140</v>
      </c>
      <c r="B2301" s="20" t="str">
        <f>VLOOKUP(A2301,'Planning Periods'!$E$2:$N$540,10,FALSE)</f>
        <v>12/31/2015 - 12/31/2023</v>
      </c>
      <c r="C2301" s="103">
        <v>2014</v>
      </c>
      <c r="D2301" s="103" t="str">
        <f t="shared" si="34"/>
        <v>Wasco 2014</v>
      </c>
      <c r="E2301" s="103" t="s">
        <v>1539</v>
      </c>
      <c r="F2301" s="101" t="s">
        <v>1539</v>
      </c>
      <c r="G2301" s="103" t="s">
        <v>1539</v>
      </c>
      <c r="H2301" s="103" t="s">
        <v>1539</v>
      </c>
      <c r="I2301" s="102"/>
      <c r="J2301" s="103" t="s">
        <v>1539</v>
      </c>
      <c r="K2301" s="101" t="s">
        <v>1539</v>
      </c>
      <c r="L2301" s="103" t="s">
        <v>1539</v>
      </c>
      <c r="M2301" s="103" t="s">
        <v>1539</v>
      </c>
      <c r="N2301" s="102"/>
      <c r="O2301" s="103" t="s">
        <v>1539</v>
      </c>
      <c r="P2301" s="103" t="s">
        <v>1539</v>
      </c>
      <c r="Q2301" s="102"/>
      <c r="R2301" s="103" t="s">
        <v>1539</v>
      </c>
      <c r="S2301" s="103" t="s">
        <v>1539</v>
      </c>
      <c r="T2301" s="102" t="s">
        <v>1539</v>
      </c>
      <c r="U2301" s="103" t="s">
        <v>1539</v>
      </c>
      <c r="V2301" s="103" t="s">
        <v>1539</v>
      </c>
    </row>
    <row r="2302" spans="1:22" x14ac:dyDescent="0.25">
      <c r="A2302" s="104" t="s">
        <v>1140</v>
      </c>
      <c r="B2302" s="20" t="str">
        <f>VLOOKUP(A2302,'Planning Periods'!$E$2:$N$540,10,FALSE)</f>
        <v>12/31/2015 - 12/31/2023</v>
      </c>
      <c r="C2302" s="103">
        <v>2015</v>
      </c>
      <c r="D2302" s="103" t="str">
        <f t="shared" si="34"/>
        <v>Wasco 2015</v>
      </c>
      <c r="E2302" s="103">
        <v>350</v>
      </c>
      <c r="F2302" s="101">
        <v>0</v>
      </c>
      <c r="G2302" s="103">
        <v>0</v>
      </c>
      <c r="H2302" s="103">
        <v>0</v>
      </c>
      <c r="I2302" s="102"/>
      <c r="J2302" s="103">
        <v>275</v>
      </c>
      <c r="K2302" s="101">
        <v>8</v>
      </c>
      <c r="L2302" s="103">
        <v>0</v>
      </c>
      <c r="M2302" s="103">
        <v>8</v>
      </c>
      <c r="N2302" s="102"/>
      <c r="O2302" s="103">
        <v>280</v>
      </c>
      <c r="P2302" s="103">
        <v>0</v>
      </c>
      <c r="Q2302" s="102"/>
      <c r="R2302" s="103">
        <v>521</v>
      </c>
      <c r="S2302" s="103">
        <v>37</v>
      </c>
      <c r="T2302" s="102">
        <v>8</v>
      </c>
      <c r="U2302" s="103">
        <v>1426</v>
      </c>
      <c r="V2302" s="103">
        <v>45</v>
      </c>
    </row>
    <row r="2303" spans="1:22" x14ac:dyDescent="0.25">
      <c r="A2303" s="104" t="s">
        <v>1140</v>
      </c>
      <c r="B2303" s="20" t="str">
        <f>VLOOKUP(A2303,'Planning Periods'!$E$2:$N$540,10,FALSE)</f>
        <v>12/31/2015 - 12/31/2023</v>
      </c>
      <c r="C2303" s="103">
        <v>2016</v>
      </c>
      <c r="D2303" s="103" t="str">
        <f t="shared" si="34"/>
        <v>Wasco 2016</v>
      </c>
      <c r="E2303" s="103">
        <v>350</v>
      </c>
      <c r="F2303" s="101">
        <v>0</v>
      </c>
      <c r="G2303" s="103">
        <v>0</v>
      </c>
      <c r="H2303" s="103">
        <v>0</v>
      </c>
      <c r="I2303" s="102"/>
      <c r="J2303" s="103">
        <v>275</v>
      </c>
      <c r="K2303" s="101">
        <v>16</v>
      </c>
      <c r="L2303" s="103">
        <v>0</v>
      </c>
      <c r="M2303" s="103">
        <v>16</v>
      </c>
      <c r="N2303" s="102"/>
      <c r="O2303" s="103">
        <v>280</v>
      </c>
      <c r="P2303" s="103">
        <v>3</v>
      </c>
      <c r="Q2303" s="102"/>
      <c r="R2303" s="103">
        <v>521</v>
      </c>
      <c r="S2303" s="103">
        <v>85</v>
      </c>
      <c r="T2303" s="102">
        <v>16</v>
      </c>
      <c r="U2303" s="103">
        <v>1426</v>
      </c>
      <c r="V2303" s="103">
        <v>104</v>
      </c>
    </row>
    <row r="2304" spans="1:22" x14ac:dyDescent="0.25">
      <c r="A2304" s="104" t="s">
        <v>1140</v>
      </c>
      <c r="B2304" s="20" t="str">
        <f>VLOOKUP(A2304,'Planning Periods'!$E$2:$N$540,10,FALSE)</f>
        <v>12/31/2015 - 12/31/2023</v>
      </c>
      <c r="C2304" s="103">
        <v>2017</v>
      </c>
      <c r="D2304" s="103" t="str">
        <f t="shared" si="34"/>
        <v>Wasco 2017</v>
      </c>
      <c r="E2304" s="103">
        <v>350</v>
      </c>
      <c r="F2304" s="101">
        <v>0</v>
      </c>
      <c r="G2304" s="103">
        <v>0</v>
      </c>
      <c r="H2304" s="103">
        <v>0</v>
      </c>
      <c r="I2304" s="102"/>
      <c r="J2304" s="103">
        <v>275</v>
      </c>
      <c r="K2304" s="101">
        <v>37</v>
      </c>
      <c r="L2304" s="103">
        <v>0</v>
      </c>
      <c r="M2304" s="103">
        <v>37</v>
      </c>
      <c r="N2304" s="102"/>
      <c r="O2304" s="103">
        <v>280</v>
      </c>
      <c r="P2304" s="103">
        <v>1</v>
      </c>
      <c r="Q2304" s="102"/>
      <c r="R2304" s="103">
        <v>521</v>
      </c>
      <c r="S2304" s="103">
        <v>82</v>
      </c>
      <c r="T2304" s="102">
        <v>37</v>
      </c>
      <c r="U2304" s="103">
        <v>1426</v>
      </c>
      <c r="V2304" s="103">
        <v>120</v>
      </c>
    </row>
    <row r="2305" spans="1:22" x14ac:dyDescent="0.25">
      <c r="A2305" t="s">
        <v>784</v>
      </c>
      <c r="B2305" s="20" t="str">
        <f>VLOOKUP(A2305,'Planning Periods'!$E$2:$N$540,10,FALSE)</f>
        <v>12/31/2015 - 12/31/2023</v>
      </c>
      <c r="C2305" s="103">
        <v>2014</v>
      </c>
      <c r="D2305" s="103" t="str">
        <f t="shared" si="34"/>
        <v>Waterford 2014</v>
      </c>
      <c r="E2305" s="101" t="s">
        <v>1539</v>
      </c>
      <c r="F2305" s="101" t="s">
        <v>1539</v>
      </c>
      <c r="G2305" s="101" t="s">
        <v>1539</v>
      </c>
      <c r="H2305" s="101" t="s">
        <v>1539</v>
      </c>
      <c r="I2305" s="101">
        <v>0</v>
      </c>
      <c r="J2305" s="101" t="s">
        <v>1539</v>
      </c>
      <c r="K2305" s="101" t="s">
        <v>1539</v>
      </c>
      <c r="L2305" s="101" t="s">
        <v>1539</v>
      </c>
      <c r="M2305" s="101" t="s">
        <v>1539</v>
      </c>
      <c r="N2305" s="101">
        <v>0</v>
      </c>
      <c r="O2305" s="101" t="s">
        <v>1539</v>
      </c>
      <c r="P2305" s="101" t="s">
        <v>1539</v>
      </c>
      <c r="Q2305" s="101"/>
      <c r="R2305" s="101" t="s">
        <v>1539</v>
      </c>
      <c r="S2305" s="101" t="s">
        <v>1539</v>
      </c>
      <c r="T2305" s="101" t="s">
        <v>1539</v>
      </c>
      <c r="U2305" s="101" t="s">
        <v>1539</v>
      </c>
      <c r="V2305" s="101" t="s">
        <v>1539</v>
      </c>
    </row>
    <row r="2306" spans="1:22" x14ac:dyDescent="0.25">
      <c r="A2306" t="s">
        <v>784</v>
      </c>
      <c r="B2306" s="20" t="str">
        <f>VLOOKUP(A2306,'Planning Periods'!$E$2:$N$540,10,FALSE)</f>
        <v>12/31/2015 - 12/31/2023</v>
      </c>
      <c r="C2306" s="103">
        <v>2015</v>
      </c>
      <c r="D2306" s="103" t="str">
        <f t="shared" si="34"/>
        <v>Waterford 2015</v>
      </c>
      <c r="E2306" t="s">
        <v>1539</v>
      </c>
      <c r="F2306" t="s">
        <v>1539</v>
      </c>
      <c r="G2306" t="s">
        <v>1539</v>
      </c>
      <c r="H2306" t="s">
        <v>1539</v>
      </c>
      <c r="J2306" t="s">
        <v>1539</v>
      </c>
      <c r="K2306" t="s">
        <v>1539</v>
      </c>
      <c r="L2306" t="s">
        <v>1539</v>
      </c>
      <c r="M2306" t="s">
        <v>1539</v>
      </c>
      <c r="O2306" t="s">
        <v>1539</v>
      </c>
      <c r="P2306" t="s">
        <v>1539</v>
      </c>
      <c r="R2306" t="s">
        <v>1539</v>
      </c>
      <c r="S2306" t="s">
        <v>1539</v>
      </c>
      <c r="T2306" t="s">
        <v>1539</v>
      </c>
      <c r="U2306" t="s">
        <v>1539</v>
      </c>
      <c r="V2306" t="s">
        <v>1539</v>
      </c>
    </row>
    <row r="2307" spans="1:22" x14ac:dyDescent="0.25">
      <c r="A2307" t="s">
        <v>784</v>
      </c>
      <c r="B2307" s="20" t="str">
        <f>VLOOKUP(A2307,'Planning Periods'!$E$2:$N$540,10,FALSE)</f>
        <v>12/31/2015 - 12/31/2023</v>
      </c>
      <c r="C2307" s="103">
        <v>2016</v>
      </c>
      <c r="D2307" s="103" t="str">
        <f t="shared" si="34"/>
        <v>Waterford 2016</v>
      </c>
      <c r="E2307" t="s">
        <v>1539</v>
      </c>
      <c r="F2307" t="s">
        <v>1539</v>
      </c>
      <c r="G2307" t="s">
        <v>1539</v>
      </c>
      <c r="H2307" t="s">
        <v>1539</v>
      </c>
      <c r="J2307" t="s">
        <v>1539</v>
      </c>
      <c r="K2307" t="s">
        <v>1539</v>
      </c>
      <c r="L2307" t="s">
        <v>1539</v>
      </c>
      <c r="M2307" t="s">
        <v>1539</v>
      </c>
      <c r="O2307" t="s">
        <v>1539</v>
      </c>
      <c r="P2307" t="s">
        <v>1539</v>
      </c>
      <c r="R2307" t="s">
        <v>1539</v>
      </c>
      <c r="S2307" t="s">
        <v>1539</v>
      </c>
      <c r="T2307" t="s">
        <v>1539</v>
      </c>
      <c r="U2307" t="s">
        <v>1539</v>
      </c>
      <c r="V2307" t="s">
        <v>1539</v>
      </c>
    </row>
    <row r="2308" spans="1:22" x14ac:dyDescent="0.25">
      <c r="A2308" t="s">
        <v>784</v>
      </c>
      <c r="B2308" s="20" t="str">
        <f>VLOOKUP(A2308,'Planning Periods'!$E$2:$N$540,10,FALSE)</f>
        <v>12/31/2015 - 12/31/2023</v>
      </c>
      <c r="C2308" s="103">
        <v>2017</v>
      </c>
      <c r="D2308" s="103" t="str">
        <f t="shared" si="34"/>
        <v>Waterford 2017</v>
      </c>
      <c r="E2308" t="s">
        <v>1539</v>
      </c>
      <c r="F2308" t="s">
        <v>1539</v>
      </c>
      <c r="G2308" t="s">
        <v>1539</v>
      </c>
      <c r="H2308" t="s">
        <v>1539</v>
      </c>
      <c r="J2308" t="s">
        <v>1539</v>
      </c>
      <c r="K2308" t="s">
        <v>1539</v>
      </c>
      <c r="L2308" t="s">
        <v>1539</v>
      </c>
      <c r="M2308" t="s">
        <v>1539</v>
      </c>
      <c r="O2308" t="s">
        <v>1539</v>
      </c>
      <c r="P2308" t="s">
        <v>1539</v>
      </c>
      <c r="R2308" t="s">
        <v>1539</v>
      </c>
      <c r="S2308" t="s">
        <v>1539</v>
      </c>
      <c r="T2308" t="s">
        <v>1539</v>
      </c>
      <c r="U2308" t="s">
        <v>1539</v>
      </c>
      <c r="V2308" t="s">
        <v>1539</v>
      </c>
    </row>
    <row r="2309" spans="1:22" x14ac:dyDescent="0.25">
      <c r="A2309" s="104" t="s">
        <v>826</v>
      </c>
      <c r="B2309" s="20" t="str">
        <f>VLOOKUP(A2309,'Planning Periods'!$E$2:$N$540,10,FALSE)</f>
        <v>12/31/2015 - 12/31/2023</v>
      </c>
      <c r="C2309" s="103">
        <v>2014</v>
      </c>
      <c r="D2309" s="103" t="str">
        <f t="shared" si="34"/>
        <v>Watsonville 2014</v>
      </c>
      <c r="E2309" t="s">
        <v>1539</v>
      </c>
      <c r="F2309" t="s">
        <v>1539</v>
      </c>
      <c r="G2309" t="s">
        <v>1539</v>
      </c>
      <c r="H2309" t="s">
        <v>1539</v>
      </c>
      <c r="J2309" t="s">
        <v>1539</v>
      </c>
      <c r="K2309" t="s">
        <v>1539</v>
      </c>
      <c r="L2309" t="s">
        <v>1539</v>
      </c>
      <c r="M2309" t="s">
        <v>1539</v>
      </c>
      <c r="O2309" t="s">
        <v>1539</v>
      </c>
      <c r="P2309" t="s">
        <v>1539</v>
      </c>
      <c r="R2309" t="s">
        <v>1539</v>
      </c>
      <c r="S2309" t="s">
        <v>1539</v>
      </c>
      <c r="T2309" t="s">
        <v>1539</v>
      </c>
      <c r="U2309" t="s">
        <v>1539</v>
      </c>
      <c r="V2309" t="s">
        <v>1539</v>
      </c>
    </row>
    <row r="2310" spans="1:22" x14ac:dyDescent="0.25">
      <c r="A2310" s="104" t="s">
        <v>826</v>
      </c>
      <c r="B2310" s="20" t="str">
        <f>VLOOKUP(A2310,'Planning Periods'!$E$2:$N$540,10,FALSE)</f>
        <v>12/31/2015 - 12/31/2023</v>
      </c>
      <c r="C2310" s="103">
        <v>2015</v>
      </c>
      <c r="D2310" s="103" t="str">
        <f t="shared" si="34"/>
        <v>Watsonville 2015</v>
      </c>
      <c r="E2310" t="s">
        <v>1539</v>
      </c>
      <c r="F2310" t="s">
        <v>1539</v>
      </c>
      <c r="G2310" t="s">
        <v>1539</v>
      </c>
      <c r="H2310" t="s">
        <v>1539</v>
      </c>
      <c r="J2310" t="s">
        <v>1539</v>
      </c>
      <c r="K2310" t="s">
        <v>1539</v>
      </c>
      <c r="L2310" t="s">
        <v>1539</v>
      </c>
      <c r="M2310" t="s">
        <v>1539</v>
      </c>
      <c r="O2310" t="s">
        <v>1539</v>
      </c>
      <c r="P2310" t="s">
        <v>1539</v>
      </c>
      <c r="R2310" t="s">
        <v>1539</v>
      </c>
      <c r="S2310" t="s">
        <v>1539</v>
      </c>
      <c r="T2310" t="s">
        <v>1539</v>
      </c>
      <c r="U2310" t="s">
        <v>1539</v>
      </c>
      <c r="V2310" t="s">
        <v>1539</v>
      </c>
    </row>
    <row r="2311" spans="1:22" x14ac:dyDescent="0.25">
      <c r="A2311" s="104" t="s">
        <v>826</v>
      </c>
      <c r="B2311" s="20" t="str">
        <f>VLOOKUP(A2311,'Planning Periods'!$E$2:$N$540,10,FALSE)</f>
        <v>12/31/2015 - 12/31/2023</v>
      </c>
      <c r="C2311" s="103">
        <v>2016</v>
      </c>
      <c r="D2311" s="103" t="str">
        <f t="shared" si="34"/>
        <v>Watsonville 2016</v>
      </c>
      <c r="E2311" s="103">
        <v>169</v>
      </c>
      <c r="F2311" s="101">
        <v>20</v>
      </c>
      <c r="G2311" s="103">
        <v>20</v>
      </c>
      <c r="H2311" s="103">
        <v>0</v>
      </c>
      <c r="I2311" s="102"/>
      <c r="J2311" s="103">
        <v>110</v>
      </c>
      <c r="K2311" s="101">
        <v>2</v>
      </c>
      <c r="L2311" s="103">
        <v>2</v>
      </c>
      <c r="M2311" s="103">
        <v>0</v>
      </c>
      <c r="N2311" s="102"/>
      <c r="O2311" s="103">
        <v>128</v>
      </c>
      <c r="P2311" s="103">
        <v>4</v>
      </c>
      <c r="Q2311" s="102"/>
      <c r="R2311" s="103">
        <v>293</v>
      </c>
      <c r="S2311" s="103">
        <v>27</v>
      </c>
      <c r="T2311" s="102">
        <v>0</v>
      </c>
      <c r="U2311" s="103">
        <v>700</v>
      </c>
      <c r="V2311" s="103">
        <v>53</v>
      </c>
    </row>
    <row r="2312" spans="1:22" x14ac:dyDescent="0.25">
      <c r="A2312" s="104" t="s">
        <v>826</v>
      </c>
      <c r="B2312" s="20" t="str">
        <f>VLOOKUP(A2312,'Planning Periods'!$E$2:$N$540,10,FALSE)</f>
        <v>12/31/2015 - 12/31/2023</v>
      </c>
      <c r="C2312" s="103">
        <v>2017</v>
      </c>
      <c r="D2312" s="103" t="str">
        <f t="shared" si="34"/>
        <v>Watsonville 2017</v>
      </c>
      <c r="E2312" s="103">
        <v>169</v>
      </c>
      <c r="F2312" s="101">
        <v>1</v>
      </c>
      <c r="G2312" s="103">
        <v>1</v>
      </c>
      <c r="H2312" s="103">
        <v>0</v>
      </c>
      <c r="I2312" s="102"/>
      <c r="J2312" s="103">
        <v>110</v>
      </c>
      <c r="K2312" s="101">
        <v>3</v>
      </c>
      <c r="L2312" s="103">
        <v>3</v>
      </c>
      <c r="M2312" s="103">
        <v>0</v>
      </c>
      <c r="N2312" s="102"/>
      <c r="O2312" s="103">
        <v>128</v>
      </c>
      <c r="P2312" s="103">
        <v>7</v>
      </c>
      <c r="Q2312" s="102"/>
      <c r="R2312" s="103">
        <v>293</v>
      </c>
      <c r="S2312" s="103">
        <v>103</v>
      </c>
      <c r="T2312" s="102">
        <v>0</v>
      </c>
      <c r="U2312" s="103">
        <v>700</v>
      </c>
      <c r="V2312" s="103">
        <v>114</v>
      </c>
    </row>
    <row r="2313" spans="1:22" x14ac:dyDescent="0.25">
      <c r="A2313" t="s">
        <v>812</v>
      </c>
      <c r="B2313" s="20" t="str">
        <f>VLOOKUP(A2313,'Planning Periods'!$E$2:$N$540,10,FALSE)</f>
        <v>06/30/2014 - 06/30/2019</v>
      </c>
      <c r="C2313" s="103">
        <v>2014</v>
      </c>
      <c r="D2313" s="103" t="str">
        <f t="shared" si="34"/>
        <v>Weed 2014</v>
      </c>
      <c r="E2313" s="101" t="s">
        <v>1539</v>
      </c>
      <c r="F2313" s="101" t="s">
        <v>1539</v>
      </c>
      <c r="G2313" s="101" t="s">
        <v>1539</v>
      </c>
      <c r="H2313" s="101" t="s">
        <v>1539</v>
      </c>
      <c r="I2313" s="101">
        <v>0</v>
      </c>
      <c r="J2313" s="101" t="s">
        <v>1539</v>
      </c>
      <c r="K2313" s="101" t="s">
        <v>1539</v>
      </c>
      <c r="L2313" s="101" t="s">
        <v>1539</v>
      </c>
      <c r="M2313" s="101" t="s">
        <v>1539</v>
      </c>
      <c r="N2313" s="101">
        <v>0</v>
      </c>
      <c r="O2313" s="101" t="s">
        <v>1539</v>
      </c>
      <c r="P2313" s="101" t="s">
        <v>1539</v>
      </c>
      <c r="Q2313" s="101"/>
      <c r="R2313" s="101" t="s">
        <v>1539</v>
      </c>
      <c r="S2313" s="101" t="s">
        <v>1539</v>
      </c>
      <c r="T2313" s="101" t="s">
        <v>1539</v>
      </c>
      <c r="U2313" s="101" t="s">
        <v>1539</v>
      </c>
      <c r="V2313" s="101" t="s">
        <v>1539</v>
      </c>
    </row>
    <row r="2314" spans="1:22" x14ac:dyDescent="0.25">
      <c r="A2314" t="s">
        <v>812</v>
      </c>
      <c r="B2314" s="20" t="str">
        <f>VLOOKUP(A2314,'Planning Periods'!$E$2:$N$540,10,FALSE)</f>
        <v>06/30/2014 - 06/30/2019</v>
      </c>
      <c r="C2314" s="103">
        <v>2015</v>
      </c>
      <c r="D2314" s="103" t="str">
        <f t="shared" si="34"/>
        <v>Weed 2015</v>
      </c>
      <c r="E2314" t="s">
        <v>1539</v>
      </c>
      <c r="F2314" t="s">
        <v>1539</v>
      </c>
      <c r="G2314" t="s">
        <v>1539</v>
      </c>
      <c r="H2314" t="s">
        <v>1539</v>
      </c>
      <c r="J2314" t="s">
        <v>1539</v>
      </c>
      <c r="K2314" t="s">
        <v>1539</v>
      </c>
      <c r="L2314" t="s">
        <v>1539</v>
      </c>
      <c r="M2314" t="s">
        <v>1539</v>
      </c>
      <c r="O2314" t="s">
        <v>1539</v>
      </c>
      <c r="P2314" t="s">
        <v>1539</v>
      </c>
      <c r="R2314" t="s">
        <v>1539</v>
      </c>
      <c r="S2314" t="s">
        <v>1539</v>
      </c>
      <c r="T2314" t="s">
        <v>1539</v>
      </c>
      <c r="U2314" t="s">
        <v>1539</v>
      </c>
      <c r="V2314" t="s">
        <v>1539</v>
      </c>
    </row>
    <row r="2315" spans="1:22" x14ac:dyDescent="0.25">
      <c r="A2315" t="s">
        <v>812</v>
      </c>
      <c r="B2315" s="20" t="str">
        <f>VLOOKUP(A2315,'Planning Periods'!$E$2:$N$540,10,FALSE)</f>
        <v>06/30/2014 - 06/30/2019</v>
      </c>
      <c r="C2315" s="103">
        <v>2016</v>
      </c>
      <c r="D2315" s="103" t="str">
        <f t="shared" si="34"/>
        <v>Weed 2016</v>
      </c>
      <c r="E2315" t="s">
        <v>1539</v>
      </c>
      <c r="F2315" t="s">
        <v>1539</v>
      </c>
      <c r="G2315" t="s">
        <v>1539</v>
      </c>
      <c r="H2315" t="s">
        <v>1539</v>
      </c>
      <c r="J2315" t="s">
        <v>1539</v>
      </c>
      <c r="K2315" t="s">
        <v>1539</v>
      </c>
      <c r="L2315" t="s">
        <v>1539</v>
      </c>
      <c r="M2315" t="s">
        <v>1539</v>
      </c>
      <c r="O2315" t="s">
        <v>1539</v>
      </c>
      <c r="P2315" t="s">
        <v>1539</v>
      </c>
      <c r="R2315" t="s">
        <v>1539</v>
      </c>
      <c r="S2315" t="s">
        <v>1539</v>
      </c>
      <c r="T2315" t="s">
        <v>1539</v>
      </c>
      <c r="U2315" t="s">
        <v>1539</v>
      </c>
      <c r="V2315" t="s">
        <v>1539</v>
      </c>
    </row>
    <row r="2316" spans="1:22" x14ac:dyDescent="0.25">
      <c r="A2316" t="s">
        <v>812</v>
      </c>
      <c r="B2316" s="20" t="str">
        <f>VLOOKUP(A2316,'Planning Periods'!$E$2:$N$540,10,FALSE)</f>
        <v>06/30/2014 - 06/30/2019</v>
      </c>
      <c r="C2316" s="103">
        <v>2017</v>
      </c>
      <c r="D2316" s="103" t="str">
        <f t="shared" si="34"/>
        <v>Weed 2017</v>
      </c>
      <c r="E2316" t="s">
        <v>1539</v>
      </c>
      <c r="F2316" t="s">
        <v>1539</v>
      </c>
      <c r="G2316" t="s">
        <v>1539</v>
      </c>
      <c r="H2316" t="s">
        <v>1539</v>
      </c>
      <c r="J2316" t="s">
        <v>1539</v>
      </c>
      <c r="K2316" t="s">
        <v>1539</v>
      </c>
      <c r="L2316" t="s">
        <v>1539</v>
      </c>
      <c r="M2316" t="s">
        <v>1539</v>
      </c>
      <c r="O2316" t="s">
        <v>1539</v>
      </c>
      <c r="P2316" t="s">
        <v>1539</v>
      </c>
      <c r="R2316" t="s">
        <v>1539</v>
      </c>
      <c r="S2316" t="s">
        <v>1539</v>
      </c>
      <c r="T2316" t="s">
        <v>1539</v>
      </c>
      <c r="U2316" t="s">
        <v>1539</v>
      </c>
      <c r="V2316" t="s">
        <v>1539</v>
      </c>
    </row>
    <row r="2317" spans="1:22" x14ac:dyDescent="0.25">
      <c r="A2317" s="104" t="s">
        <v>1046</v>
      </c>
      <c r="B2317" s="20"/>
      <c r="C2317" s="103">
        <v>2013</v>
      </c>
      <c r="D2317" s="103"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25">
      <c r="A2318" s="104" t="s">
        <v>1046</v>
      </c>
      <c r="B2318" s="20" t="str">
        <f>VLOOKUP(A2318,'Planning Periods'!$E$2:$N$540,10,FALSE)</f>
        <v>10/15/2013 - 10/15/2021</v>
      </c>
      <c r="C2318" s="103">
        <v>2014</v>
      </c>
      <c r="D2318" s="103" t="str">
        <f t="shared" si="34"/>
        <v>West Covina 2014</v>
      </c>
      <c r="E2318" s="103">
        <v>217</v>
      </c>
      <c r="F2318" s="101">
        <v>0</v>
      </c>
      <c r="G2318" s="103">
        <v>0</v>
      </c>
      <c r="H2318" s="103">
        <v>0</v>
      </c>
      <c r="I2318" s="102"/>
      <c r="J2318" s="103">
        <v>129</v>
      </c>
      <c r="K2318" s="101">
        <v>0</v>
      </c>
      <c r="L2318" s="103">
        <v>0</v>
      </c>
      <c r="M2318" s="103">
        <v>0</v>
      </c>
      <c r="N2318" s="102"/>
      <c r="O2318" s="103">
        <v>138</v>
      </c>
      <c r="P2318" s="103">
        <v>0</v>
      </c>
      <c r="Q2318" s="102"/>
      <c r="R2318" s="103">
        <v>347</v>
      </c>
      <c r="S2318" s="103">
        <v>481</v>
      </c>
      <c r="T2318" s="102">
        <v>0</v>
      </c>
      <c r="U2318" s="103">
        <v>831</v>
      </c>
      <c r="V2318" s="103">
        <v>481</v>
      </c>
    </row>
    <row r="2319" spans="1:22" x14ac:dyDescent="0.25">
      <c r="A2319" s="104" t="s">
        <v>1046</v>
      </c>
      <c r="B2319" s="20" t="str">
        <f>VLOOKUP(A2319,'Planning Periods'!$E$2:$N$540,10,FALSE)</f>
        <v>10/15/2013 - 10/15/2021</v>
      </c>
      <c r="C2319" s="103">
        <v>2015</v>
      </c>
      <c r="D2319" s="103" t="str">
        <f t="shared" si="34"/>
        <v>West Covina 2015</v>
      </c>
      <c r="E2319" s="103">
        <v>217</v>
      </c>
      <c r="F2319" s="101">
        <v>0</v>
      </c>
      <c r="G2319" s="103">
        <v>0</v>
      </c>
      <c r="H2319" s="103">
        <v>0</v>
      </c>
      <c r="I2319" s="102"/>
      <c r="J2319" s="103">
        <v>129</v>
      </c>
      <c r="K2319" s="101">
        <v>0</v>
      </c>
      <c r="L2319" s="103">
        <v>0</v>
      </c>
      <c r="M2319" s="103">
        <v>0</v>
      </c>
      <c r="N2319" s="102"/>
      <c r="O2319" s="103">
        <v>138</v>
      </c>
      <c r="P2319" s="103">
        <v>0</v>
      </c>
      <c r="Q2319" s="102"/>
      <c r="R2319" s="103">
        <v>347</v>
      </c>
      <c r="S2319" s="103">
        <v>140</v>
      </c>
      <c r="T2319" s="102">
        <v>0</v>
      </c>
      <c r="U2319" s="103">
        <v>831</v>
      </c>
      <c r="V2319" s="103">
        <v>140</v>
      </c>
    </row>
    <row r="2320" spans="1:22" x14ac:dyDescent="0.25">
      <c r="A2320" s="104" t="s">
        <v>1046</v>
      </c>
      <c r="B2320" s="20" t="str">
        <f>VLOOKUP(A2320,'Planning Periods'!$E$2:$N$540,10,FALSE)</f>
        <v>10/15/2013 - 10/15/2021</v>
      </c>
      <c r="C2320" s="103">
        <v>2016</v>
      </c>
      <c r="D2320" s="103" t="str">
        <f t="shared" si="34"/>
        <v>West Covina 2016</v>
      </c>
      <c r="E2320" s="103">
        <v>217</v>
      </c>
      <c r="F2320" s="101">
        <v>0</v>
      </c>
      <c r="G2320" s="103">
        <v>0</v>
      </c>
      <c r="H2320" s="103">
        <v>0</v>
      </c>
      <c r="I2320" s="102"/>
      <c r="J2320" s="103">
        <v>129</v>
      </c>
      <c r="K2320" s="101">
        <v>0</v>
      </c>
      <c r="L2320" s="103">
        <v>0</v>
      </c>
      <c r="M2320" s="103">
        <v>0</v>
      </c>
      <c r="N2320" s="102"/>
      <c r="O2320" s="103">
        <v>138</v>
      </c>
      <c r="P2320" s="103">
        <v>0</v>
      </c>
      <c r="Q2320" s="102"/>
      <c r="R2320" s="103">
        <v>347</v>
      </c>
      <c r="S2320" s="103">
        <v>37</v>
      </c>
      <c r="T2320" s="102">
        <v>0</v>
      </c>
      <c r="U2320" s="103">
        <v>831</v>
      </c>
      <c r="V2320" s="103">
        <v>37</v>
      </c>
    </row>
    <row r="2321" spans="1:22" x14ac:dyDescent="0.25">
      <c r="A2321" s="104" t="s">
        <v>1046</v>
      </c>
      <c r="B2321" s="20" t="str">
        <f>VLOOKUP(A2321,'Planning Periods'!$E$2:$N$540,10,FALSE)</f>
        <v>10/15/2013 - 10/15/2021</v>
      </c>
      <c r="C2321" s="103">
        <v>2017</v>
      </c>
      <c r="D2321" s="103" t="str">
        <f t="shared" si="34"/>
        <v>West Covina 2017</v>
      </c>
      <c r="E2321" s="103">
        <v>217</v>
      </c>
      <c r="F2321" s="101">
        <v>0</v>
      </c>
      <c r="G2321" s="103">
        <v>0</v>
      </c>
      <c r="H2321" s="103">
        <v>0</v>
      </c>
      <c r="I2321" s="102"/>
      <c r="J2321" s="103">
        <v>129</v>
      </c>
      <c r="K2321" s="101">
        <v>0</v>
      </c>
      <c r="L2321" s="103">
        <v>0</v>
      </c>
      <c r="M2321" s="103">
        <v>0</v>
      </c>
      <c r="N2321" s="102"/>
      <c r="O2321" s="103">
        <v>138</v>
      </c>
      <c r="P2321" s="103">
        <v>0</v>
      </c>
      <c r="Q2321" s="102"/>
      <c r="R2321" s="103">
        <v>347</v>
      </c>
      <c r="S2321" s="103">
        <v>2</v>
      </c>
      <c r="T2321" s="102">
        <v>0</v>
      </c>
      <c r="U2321" s="103">
        <v>831</v>
      </c>
      <c r="V2321" s="103">
        <v>2</v>
      </c>
    </row>
    <row r="2322" spans="1:22" x14ac:dyDescent="0.25">
      <c r="A2322" s="104" t="s">
        <v>1045</v>
      </c>
      <c r="B2322" s="20"/>
      <c r="C2322" s="103">
        <v>2013</v>
      </c>
      <c r="D2322" s="103" t="str">
        <f t="shared" si="34"/>
        <v>West Hollywood 2013</v>
      </c>
      <c r="E2322" s="103" t="s">
        <v>1539</v>
      </c>
      <c r="F2322" s="101" t="s">
        <v>1539</v>
      </c>
      <c r="G2322" s="103" t="s">
        <v>1539</v>
      </c>
      <c r="H2322" s="103" t="s">
        <v>1539</v>
      </c>
      <c r="I2322" s="102"/>
      <c r="J2322" s="103" t="s">
        <v>1539</v>
      </c>
      <c r="K2322" s="101" t="s">
        <v>1539</v>
      </c>
      <c r="L2322" s="103" t="s">
        <v>1539</v>
      </c>
      <c r="M2322" s="103" t="s">
        <v>1539</v>
      </c>
      <c r="N2322" s="102"/>
      <c r="O2322" s="103" t="s">
        <v>1539</v>
      </c>
      <c r="P2322" s="103" t="s">
        <v>1539</v>
      </c>
      <c r="Q2322" s="102"/>
      <c r="R2322" s="103" t="s">
        <v>1539</v>
      </c>
      <c r="S2322" s="103" t="s">
        <v>1539</v>
      </c>
      <c r="T2322" s="102" t="s">
        <v>1539</v>
      </c>
      <c r="U2322" s="103" t="s">
        <v>1539</v>
      </c>
      <c r="V2322" s="103" t="s">
        <v>1539</v>
      </c>
    </row>
    <row r="2323" spans="1:22" x14ac:dyDescent="0.25">
      <c r="A2323" s="104" t="s">
        <v>1045</v>
      </c>
      <c r="B2323" s="20" t="str">
        <f>VLOOKUP(A2323,'Planning Periods'!$E$2:$N$540,10,FALSE)</f>
        <v>10/15/2013 - 10/15/2021</v>
      </c>
      <c r="C2323" s="103">
        <v>2014</v>
      </c>
      <c r="D2323" s="103" t="str">
        <f t="shared" si="34"/>
        <v>West Hollywood 2014</v>
      </c>
      <c r="E2323" s="103">
        <v>19</v>
      </c>
      <c r="F2323" s="101">
        <v>0</v>
      </c>
      <c r="G2323" s="103">
        <v>0</v>
      </c>
      <c r="H2323" s="103">
        <v>0</v>
      </c>
      <c r="I2323" s="102"/>
      <c r="J2323" s="103">
        <v>12</v>
      </c>
      <c r="K2323" s="101">
        <v>18</v>
      </c>
      <c r="L2323" s="103">
        <v>18</v>
      </c>
      <c r="M2323" s="103">
        <v>0</v>
      </c>
      <c r="N2323" s="102"/>
      <c r="O2323" s="103">
        <v>13</v>
      </c>
      <c r="P2323" s="103">
        <v>19</v>
      </c>
      <c r="Q2323" s="102"/>
      <c r="R2323" s="103">
        <v>33</v>
      </c>
      <c r="S2323" s="103">
        <v>233</v>
      </c>
      <c r="T2323" s="102">
        <v>0</v>
      </c>
      <c r="U2323" s="103">
        <v>77</v>
      </c>
      <c r="V2323" s="103">
        <v>270</v>
      </c>
    </row>
    <row r="2324" spans="1:22" x14ac:dyDescent="0.25">
      <c r="A2324" s="104" t="s">
        <v>1045</v>
      </c>
      <c r="B2324" s="20" t="str">
        <f>VLOOKUP(A2324,'Planning Periods'!$E$2:$N$540,10,FALSE)</f>
        <v>10/15/2013 - 10/15/2021</v>
      </c>
      <c r="C2324" s="103">
        <v>2015</v>
      </c>
      <c r="D2324" s="103" t="str">
        <f t="shared" si="34"/>
        <v>West Hollywood 2015</v>
      </c>
      <c r="E2324" s="103">
        <v>19</v>
      </c>
      <c r="F2324" s="101">
        <v>42</v>
      </c>
      <c r="G2324" s="103">
        <v>42</v>
      </c>
      <c r="H2324" s="103">
        <v>0</v>
      </c>
      <c r="I2324" s="102"/>
      <c r="J2324" s="103">
        <v>12</v>
      </c>
      <c r="K2324" s="101">
        <v>43</v>
      </c>
      <c r="L2324" s="103">
        <v>43</v>
      </c>
      <c r="M2324" s="103">
        <v>0</v>
      </c>
      <c r="N2324" s="102"/>
      <c r="O2324" s="103">
        <v>13</v>
      </c>
      <c r="P2324" s="103">
        <v>0</v>
      </c>
      <c r="Q2324" s="102"/>
      <c r="R2324" s="103">
        <v>33</v>
      </c>
      <c r="S2324" s="103">
        <v>390</v>
      </c>
      <c r="T2324" s="102">
        <v>0</v>
      </c>
      <c r="U2324" s="103">
        <v>77</v>
      </c>
      <c r="V2324" s="103">
        <v>475</v>
      </c>
    </row>
    <row r="2325" spans="1:22" x14ac:dyDescent="0.25">
      <c r="A2325" s="104" t="s">
        <v>1045</v>
      </c>
      <c r="B2325" s="20" t="str">
        <f>VLOOKUP(A2325,'Planning Periods'!$E$2:$N$540,10,FALSE)</f>
        <v>10/15/2013 - 10/15/2021</v>
      </c>
      <c r="C2325" s="103">
        <v>2016</v>
      </c>
      <c r="D2325" s="103" t="str">
        <f t="shared" si="34"/>
        <v>West Hollywood 2016</v>
      </c>
      <c r="E2325" s="103">
        <v>19</v>
      </c>
      <c r="F2325" s="101">
        <v>27</v>
      </c>
      <c r="G2325" s="103">
        <v>27</v>
      </c>
      <c r="H2325" s="103">
        <v>0</v>
      </c>
      <c r="I2325" s="102"/>
      <c r="J2325" s="103">
        <v>12</v>
      </c>
      <c r="K2325" s="101">
        <v>13</v>
      </c>
      <c r="L2325" s="103">
        <v>13</v>
      </c>
      <c r="M2325" s="103">
        <v>0</v>
      </c>
      <c r="N2325" s="102"/>
      <c r="O2325" s="103">
        <v>13</v>
      </c>
      <c r="P2325" s="103">
        <v>20</v>
      </c>
      <c r="Q2325" s="102"/>
      <c r="R2325" s="103">
        <v>33</v>
      </c>
      <c r="S2325" s="103">
        <v>589</v>
      </c>
      <c r="T2325" s="102">
        <v>0</v>
      </c>
      <c r="U2325" s="103">
        <v>77</v>
      </c>
      <c r="V2325" s="103">
        <v>649</v>
      </c>
    </row>
    <row r="2326" spans="1:22" x14ac:dyDescent="0.25">
      <c r="A2326" s="104" t="s">
        <v>1045</v>
      </c>
      <c r="B2326" s="20" t="str">
        <f>VLOOKUP(A2326,'Planning Periods'!$E$2:$N$540,10,FALSE)</f>
        <v>10/15/2013 - 10/15/2021</v>
      </c>
      <c r="C2326" s="103">
        <v>2017</v>
      </c>
      <c r="D2326" s="103" t="str">
        <f t="shared" si="34"/>
        <v>West Hollywood 2017</v>
      </c>
      <c r="E2326" s="103">
        <v>19</v>
      </c>
      <c r="F2326" s="101">
        <v>0</v>
      </c>
      <c r="G2326" s="103">
        <v>0</v>
      </c>
      <c r="H2326" s="103">
        <v>0</v>
      </c>
      <c r="I2326" s="102"/>
      <c r="J2326" s="103">
        <v>12</v>
      </c>
      <c r="K2326" s="101">
        <v>15</v>
      </c>
      <c r="L2326" s="103">
        <v>15</v>
      </c>
      <c r="M2326" s="103">
        <v>0</v>
      </c>
      <c r="N2326" s="102"/>
      <c r="O2326" s="103">
        <v>13</v>
      </c>
      <c r="P2326" s="103">
        <v>8</v>
      </c>
      <c r="Q2326" s="102"/>
      <c r="R2326" s="103">
        <v>33</v>
      </c>
      <c r="S2326" s="103">
        <v>161</v>
      </c>
      <c r="T2326" s="102">
        <v>0</v>
      </c>
      <c r="U2326" s="103">
        <v>77</v>
      </c>
      <c r="V2326" s="103">
        <v>184</v>
      </c>
    </row>
    <row r="2327" spans="1:22" x14ac:dyDescent="0.25">
      <c r="A2327" s="104" t="s">
        <v>755</v>
      </c>
      <c r="B2327" s="20" t="str">
        <f>VLOOKUP(A2327,'Planning Periods'!$E$2:$N$540,10,FALSE)</f>
        <v>10/31/2013 - 10/31/2021</v>
      </c>
      <c r="C2327" s="103">
        <v>2013</v>
      </c>
      <c r="D2327" s="103" t="str">
        <f t="shared" si="34"/>
        <v>West Sacramento 2013</v>
      </c>
      <c r="E2327" s="103">
        <v>1316</v>
      </c>
      <c r="F2327" s="101">
        <v>69</v>
      </c>
      <c r="G2327" s="103">
        <v>69</v>
      </c>
      <c r="H2327" s="103">
        <v>0</v>
      </c>
      <c r="I2327" s="102"/>
      <c r="J2327" s="103">
        <v>923</v>
      </c>
      <c r="K2327" s="101">
        <v>0</v>
      </c>
      <c r="L2327" s="103">
        <v>0</v>
      </c>
      <c r="M2327" s="103">
        <v>0</v>
      </c>
      <c r="N2327" s="102"/>
      <c r="O2327" s="103">
        <v>1111</v>
      </c>
      <c r="P2327" s="103">
        <v>437</v>
      </c>
      <c r="Q2327" s="102"/>
      <c r="R2327" s="103">
        <v>2627</v>
      </c>
      <c r="S2327" s="103">
        <v>76</v>
      </c>
      <c r="T2327" s="102">
        <v>0</v>
      </c>
      <c r="U2327" s="103">
        <v>5977</v>
      </c>
      <c r="V2327" s="103">
        <v>582</v>
      </c>
    </row>
    <row r="2328" spans="1:22" x14ac:dyDescent="0.25">
      <c r="A2328" s="104" t="s">
        <v>755</v>
      </c>
      <c r="B2328" s="20" t="str">
        <f>VLOOKUP(A2328,'Planning Periods'!$E$2:$N$540,10,FALSE)</f>
        <v>10/31/2013 - 10/31/2021</v>
      </c>
      <c r="C2328" s="103">
        <v>2014</v>
      </c>
      <c r="D2328" s="103" t="str">
        <f t="shared" si="34"/>
        <v>West Sacramento 2014</v>
      </c>
      <c r="E2328" s="103">
        <v>1316</v>
      </c>
      <c r="F2328" s="101">
        <v>0</v>
      </c>
      <c r="G2328" s="103">
        <v>0</v>
      </c>
      <c r="H2328" s="103">
        <v>0</v>
      </c>
      <c r="I2328" s="102"/>
      <c r="J2328" s="103">
        <v>923</v>
      </c>
      <c r="K2328" s="101">
        <v>0</v>
      </c>
      <c r="L2328" s="103">
        <v>0</v>
      </c>
      <c r="M2328" s="103">
        <v>0</v>
      </c>
      <c r="N2328" s="102"/>
      <c r="O2328" s="103">
        <v>1111</v>
      </c>
      <c r="P2328" s="103">
        <v>42</v>
      </c>
      <c r="Q2328" s="102"/>
      <c r="R2328" s="103">
        <v>2627</v>
      </c>
      <c r="S2328" s="103">
        <v>20</v>
      </c>
      <c r="T2328" s="102">
        <v>0</v>
      </c>
      <c r="U2328" s="103">
        <v>5977</v>
      </c>
      <c r="V2328" s="103">
        <v>62</v>
      </c>
    </row>
    <row r="2329" spans="1:22" x14ac:dyDescent="0.25">
      <c r="A2329" s="104" t="s">
        <v>755</v>
      </c>
      <c r="B2329" s="20" t="str">
        <f>VLOOKUP(A2329,'Planning Periods'!$E$2:$N$540,10,FALSE)</f>
        <v>10/31/2013 - 10/31/2021</v>
      </c>
      <c r="C2329" s="103">
        <v>2015</v>
      </c>
      <c r="D2329" s="103" t="str">
        <f t="shared" si="34"/>
        <v>West Sacramento 2015</v>
      </c>
      <c r="E2329" s="103">
        <v>1316</v>
      </c>
      <c r="F2329" s="101">
        <v>58</v>
      </c>
      <c r="G2329" s="103">
        <v>58</v>
      </c>
      <c r="H2329" s="103">
        <v>0</v>
      </c>
      <c r="I2329" s="102"/>
      <c r="J2329" s="103">
        <v>923</v>
      </c>
      <c r="K2329" s="101">
        <v>18</v>
      </c>
      <c r="L2329" s="103">
        <v>18</v>
      </c>
      <c r="M2329" s="103">
        <v>0</v>
      </c>
      <c r="N2329" s="102"/>
      <c r="O2329" s="103">
        <v>1111</v>
      </c>
      <c r="P2329" s="103">
        <v>42</v>
      </c>
      <c r="Q2329" s="102"/>
      <c r="R2329" s="103">
        <v>2627</v>
      </c>
      <c r="S2329" s="103">
        <v>19</v>
      </c>
      <c r="T2329" s="102">
        <v>0</v>
      </c>
      <c r="U2329" s="103">
        <v>5977</v>
      </c>
      <c r="V2329" s="103">
        <v>137</v>
      </c>
    </row>
    <row r="2330" spans="1:22" x14ac:dyDescent="0.25">
      <c r="A2330" s="104" t="s">
        <v>755</v>
      </c>
      <c r="B2330" s="20" t="str">
        <f>VLOOKUP(A2330,'Planning Periods'!$E$2:$N$540,10,FALSE)</f>
        <v>10/31/2013 - 10/31/2021</v>
      </c>
      <c r="C2330" s="103">
        <v>2016</v>
      </c>
      <c r="D2330" s="103" t="str">
        <f t="shared" si="34"/>
        <v>West Sacramento 2016</v>
      </c>
      <c r="E2330" s="103">
        <v>1316</v>
      </c>
      <c r="F2330" s="101">
        <v>0</v>
      </c>
      <c r="G2330" s="103">
        <v>0</v>
      </c>
      <c r="H2330" s="103">
        <v>0</v>
      </c>
      <c r="I2330" s="102"/>
      <c r="J2330" s="103">
        <v>923</v>
      </c>
      <c r="K2330" s="101">
        <v>0</v>
      </c>
      <c r="L2330" s="103">
        <v>0</v>
      </c>
      <c r="M2330" s="103">
        <v>0</v>
      </c>
      <c r="N2330" s="102"/>
      <c r="O2330" s="103">
        <v>1111</v>
      </c>
      <c r="P2330" s="103">
        <v>83</v>
      </c>
      <c r="Q2330" s="102"/>
      <c r="R2330" s="103">
        <v>2627</v>
      </c>
      <c r="S2330" s="103">
        <v>20</v>
      </c>
      <c r="T2330" s="102">
        <v>0</v>
      </c>
      <c r="U2330" s="103">
        <v>5977</v>
      </c>
      <c r="V2330" s="103">
        <v>103</v>
      </c>
    </row>
    <row r="2331" spans="1:22" x14ac:dyDescent="0.25">
      <c r="A2331" s="104" t="s">
        <v>755</v>
      </c>
      <c r="B2331" s="20" t="str">
        <f>VLOOKUP(A2331,'Planning Periods'!$E$2:$N$540,10,FALSE)</f>
        <v>10/31/2013 - 10/31/2021</v>
      </c>
      <c r="C2331" s="103">
        <v>2017</v>
      </c>
      <c r="D2331" s="103" t="str">
        <f t="shared" si="34"/>
        <v>West Sacramento 2017</v>
      </c>
      <c r="E2331" s="103">
        <v>1316</v>
      </c>
      <c r="F2331" s="101">
        <v>0</v>
      </c>
      <c r="G2331" s="103">
        <v>0</v>
      </c>
      <c r="H2331" s="103">
        <v>0</v>
      </c>
      <c r="I2331" s="102"/>
      <c r="J2331" s="103">
        <v>923</v>
      </c>
      <c r="K2331" s="101">
        <v>0</v>
      </c>
      <c r="L2331" s="103">
        <v>0</v>
      </c>
      <c r="M2331" s="103">
        <v>0</v>
      </c>
      <c r="N2331" s="102"/>
      <c r="O2331" s="103">
        <v>1111</v>
      </c>
      <c r="P2331" s="103">
        <v>125</v>
      </c>
      <c r="Q2331" s="102"/>
      <c r="R2331" s="103">
        <v>2627</v>
      </c>
      <c r="S2331" s="103">
        <v>12</v>
      </c>
      <c r="T2331" s="102">
        <v>0</v>
      </c>
      <c r="U2331" s="103">
        <v>5977</v>
      </c>
      <c r="V2331" s="103">
        <v>137</v>
      </c>
    </row>
    <row r="2332" spans="1:22" x14ac:dyDescent="0.25">
      <c r="A2332" s="104" t="s">
        <v>1044</v>
      </c>
      <c r="B2332" s="20"/>
      <c r="C2332" s="103">
        <v>2013</v>
      </c>
      <c r="D2332" s="103" t="str">
        <f t="shared" si="34"/>
        <v>Westlake Village 2013</v>
      </c>
      <c r="E2332" s="103" t="s">
        <v>1539</v>
      </c>
      <c r="F2332" s="101" t="s">
        <v>1539</v>
      </c>
      <c r="G2332" s="103" t="s">
        <v>1539</v>
      </c>
      <c r="H2332" s="103" t="s">
        <v>1539</v>
      </c>
      <c r="I2332" s="102"/>
      <c r="J2332" s="103" t="s">
        <v>1539</v>
      </c>
      <c r="K2332" s="101" t="s">
        <v>1539</v>
      </c>
      <c r="L2332" s="103" t="s">
        <v>1539</v>
      </c>
      <c r="M2332" s="103" t="s">
        <v>1539</v>
      </c>
      <c r="N2332" s="102"/>
      <c r="O2332" s="103" t="s">
        <v>1539</v>
      </c>
      <c r="P2332" s="103" t="s">
        <v>1539</v>
      </c>
      <c r="Q2332" s="102"/>
      <c r="R2332" s="103" t="s">
        <v>1539</v>
      </c>
      <c r="S2332" s="103" t="s">
        <v>1539</v>
      </c>
      <c r="T2332" s="102" t="s">
        <v>1539</v>
      </c>
      <c r="U2332" s="103" t="s">
        <v>1539</v>
      </c>
      <c r="V2332" s="103" t="s">
        <v>1539</v>
      </c>
    </row>
    <row r="2333" spans="1:22" x14ac:dyDescent="0.25">
      <c r="A2333" s="104" t="s">
        <v>1044</v>
      </c>
      <c r="B2333" s="20" t="str">
        <f>VLOOKUP(A2333,'Planning Periods'!$E$2:$N$540,10,FALSE)</f>
        <v>10/15/2013 - 10/15/2021</v>
      </c>
      <c r="C2333" s="103">
        <v>2014</v>
      </c>
      <c r="D2333" s="103" t="str">
        <f t="shared" si="34"/>
        <v>Westlake Village 2014</v>
      </c>
      <c r="E2333" s="103" t="s">
        <v>1539</v>
      </c>
      <c r="F2333" s="101" t="s">
        <v>1539</v>
      </c>
      <c r="G2333" s="103" t="s">
        <v>1539</v>
      </c>
      <c r="H2333" s="103" t="s">
        <v>1539</v>
      </c>
      <c r="I2333" s="102"/>
      <c r="J2333" s="103" t="s">
        <v>1539</v>
      </c>
      <c r="K2333" s="101" t="s">
        <v>1539</v>
      </c>
      <c r="L2333" s="103" t="s">
        <v>1539</v>
      </c>
      <c r="M2333" s="103" t="s">
        <v>1539</v>
      </c>
      <c r="N2333" s="102"/>
      <c r="O2333" s="103" t="s">
        <v>1539</v>
      </c>
      <c r="P2333" s="103" t="s">
        <v>1539</v>
      </c>
      <c r="Q2333" s="102"/>
      <c r="R2333" s="103" t="s">
        <v>1539</v>
      </c>
      <c r="S2333" s="103" t="s">
        <v>1539</v>
      </c>
      <c r="T2333" s="102" t="s">
        <v>1539</v>
      </c>
      <c r="U2333" s="103" t="s">
        <v>1539</v>
      </c>
      <c r="V2333" s="103" t="s">
        <v>1539</v>
      </c>
    </row>
    <row r="2334" spans="1:22" x14ac:dyDescent="0.25">
      <c r="A2334" s="104" t="s">
        <v>1044</v>
      </c>
      <c r="B2334" s="20" t="str">
        <f>VLOOKUP(A2334,'Planning Periods'!$E$2:$N$540,10,FALSE)</f>
        <v>10/15/2013 - 10/15/2021</v>
      </c>
      <c r="C2334" s="103">
        <v>2015</v>
      </c>
      <c r="D2334" s="103" t="str">
        <f t="shared" si="34"/>
        <v>Westlake Village 2015</v>
      </c>
      <c r="E2334" s="103" t="s">
        <v>1539</v>
      </c>
      <c r="F2334" s="101" t="s">
        <v>1539</v>
      </c>
      <c r="G2334" s="103" t="s">
        <v>1539</v>
      </c>
      <c r="H2334" s="103" t="s">
        <v>1539</v>
      </c>
      <c r="I2334" s="102"/>
      <c r="J2334" s="103" t="s">
        <v>1539</v>
      </c>
      <c r="K2334" s="101" t="s">
        <v>1539</v>
      </c>
      <c r="L2334" s="103" t="s">
        <v>1539</v>
      </c>
      <c r="M2334" s="103" t="s">
        <v>1539</v>
      </c>
      <c r="N2334" s="102"/>
      <c r="O2334" s="103" t="s">
        <v>1539</v>
      </c>
      <c r="P2334" s="103" t="s">
        <v>1539</v>
      </c>
      <c r="Q2334" s="102"/>
      <c r="R2334" s="103" t="s">
        <v>1539</v>
      </c>
      <c r="S2334" s="103" t="s">
        <v>1539</v>
      </c>
      <c r="T2334" s="102" t="s">
        <v>1539</v>
      </c>
      <c r="U2334" s="103" t="s">
        <v>1539</v>
      </c>
      <c r="V2334" s="103" t="s">
        <v>1539</v>
      </c>
    </row>
    <row r="2335" spans="1:22" x14ac:dyDescent="0.25">
      <c r="A2335" s="104" t="s">
        <v>1044</v>
      </c>
      <c r="B2335" s="20" t="str">
        <f>VLOOKUP(A2335,'Planning Periods'!$E$2:$N$540,10,FALSE)</f>
        <v>10/15/2013 - 10/15/2021</v>
      </c>
      <c r="C2335" s="103">
        <v>2016</v>
      </c>
      <c r="D2335" s="103" t="str">
        <f t="shared" si="34"/>
        <v>Westlake Village 2016</v>
      </c>
      <c r="E2335" s="103" t="s">
        <v>1539</v>
      </c>
      <c r="F2335" s="101" t="s">
        <v>1539</v>
      </c>
      <c r="G2335" s="103" t="s">
        <v>1539</v>
      </c>
      <c r="H2335" s="103" t="s">
        <v>1539</v>
      </c>
      <c r="I2335" s="102"/>
      <c r="J2335" s="103" t="s">
        <v>1539</v>
      </c>
      <c r="K2335" s="101" t="s">
        <v>1539</v>
      </c>
      <c r="L2335" s="103" t="s">
        <v>1539</v>
      </c>
      <c r="M2335" s="103" t="s">
        <v>1539</v>
      </c>
      <c r="N2335" s="102"/>
      <c r="O2335" s="103" t="s">
        <v>1539</v>
      </c>
      <c r="P2335" s="103" t="s">
        <v>1539</v>
      </c>
      <c r="Q2335" s="102"/>
      <c r="R2335" s="103" t="s">
        <v>1539</v>
      </c>
      <c r="S2335" s="103" t="s">
        <v>1539</v>
      </c>
      <c r="T2335" s="102" t="s">
        <v>1539</v>
      </c>
      <c r="U2335" s="103" t="s">
        <v>1539</v>
      </c>
      <c r="V2335" s="103" t="s">
        <v>1539</v>
      </c>
    </row>
    <row r="2336" spans="1:22" x14ac:dyDescent="0.25">
      <c r="A2336" s="104" t="s">
        <v>1044</v>
      </c>
      <c r="B2336" s="20" t="str">
        <f>VLOOKUP(A2336,'Planning Periods'!$E$2:$N$540,10,FALSE)</f>
        <v>10/15/2013 - 10/15/2021</v>
      </c>
      <c r="C2336" s="103">
        <v>2017</v>
      </c>
      <c r="D2336" s="103" t="str">
        <f t="shared" si="34"/>
        <v>Westlake Village 2017</v>
      </c>
      <c r="E2336" s="103">
        <v>12</v>
      </c>
      <c r="F2336" s="101">
        <v>0</v>
      </c>
      <c r="G2336" s="103">
        <v>0</v>
      </c>
      <c r="H2336" s="103">
        <v>0</v>
      </c>
      <c r="I2336" s="102"/>
      <c r="J2336" s="103">
        <v>7</v>
      </c>
      <c r="K2336" s="101">
        <v>0</v>
      </c>
      <c r="L2336" s="103">
        <v>0</v>
      </c>
      <c r="M2336" s="103">
        <v>0</v>
      </c>
      <c r="N2336" s="102"/>
      <c r="O2336" s="103">
        <v>8</v>
      </c>
      <c r="P2336" s="103">
        <v>0</v>
      </c>
      <c r="Q2336" s="102"/>
      <c r="R2336" s="103">
        <v>18</v>
      </c>
      <c r="S2336" s="103">
        <v>0</v>
      </c>
      <c r="T2336" s="102">
        <v>0</v>
      </c>
      <c r="U2336" s="103">
        <v>45</v>
      </c>
      <c r="V2336" s="103">
        <v>0</v>
      </c>
    </row>
    <row r="2337" spans="1:22" x14ac:dyDescent="0.25">
      <c r="A2337" s="104" t="s">
        <v>967</v>
      </c>
      <c r="B2337" s="20"/>
      <c r="C2337" s="103">
        <v>2013</v>
      </c>
      <c r="D2337" s="103" t="str">
        <f t="shared" si="34"/>
        <v>Westminster 2013</v>
      </c>
      <c r="E2337" s="103" t="s">
        <v>1539</v>
      </c>
      <c r="F2337" s="101" t="s">
        <v>1539</v>
      </c>
      <c r="G2337" s="103" t="s">
        <v>1539</v>
      </c>
      <c r="H2337" s="103" t="s">
        <v>1539</v>
      </c>
      <c r="I2337" s="102"/>
      <c r="J2337" s="103" t="s">
        <v>1539</v>
      </c>
      <c r="K2337" s="101" t="s">
        <v>1539</v>
      </c>
      <c r="L2337" s="103" t="s">
        <v>1539</v>
      </c>
      <c r="M2337" s="103" t="s">
        <v>1539</v>
      </c>
      <c r="N2337" s="102"/>
      <c r="O2337" s="103" t="s">
        <v>1539</v>
      </c>
      <c r="P2337" s="103" t="s">
        <v>1539</v>
      </c>
      <c r="Q2337" s="102"/>
      <c r="R2337" s="103" t="s">
        <v>1539</v>
      </c>
      <c r="S2337" s="103" t="s">
        <v>1539</v>
      </c>
      <c r="T2337" s="102" t="s">
        <v>1539</v>
      </c>
      <c r="U2337" s="103" t="s">
        <v>1539</v>
      </c>
      <c r="V2337" s="103" t="s">
        <v>1539</v>
      </c>
    </row>
    <row r="2338" spans="1:22" x14ac:dyDescent="0.25">
      <c r="A2338" s="104" t="s">
        <v>967</v>
      </c>
      <c r="B2338" s="20" t="str">
        <f>VLOOKUP(A2338,'Planning Periods'!$E$2:$N$540,10,FALSE)</f>
        <v>10/15/2013 - 10/15/2021</v>
      </c>
      <c r="C2338" s="103">
        <v>2014</v>
      </c>
      <c r="D2338" s="103" t="str">
        <f t="shared" si="34"/>
        <v>Westminster 2014</v>
      </c>
      <c r="E2338" s="103">
        <v>1</v>
      </c>
      <c r="F2338" s="101">
        <v>0</v>
      </c>
      <c r="G2338" s="103">
        <v>0</v>
      </c>
      <c r="H2338" s="103">
        <v>0</v>
      </c>
      <c r="I2338" s="102"/>
      <c r="J2338" s="103">
        <v>1</v>
      </c>
      <c r="K2338" s="101">
        <v>0</v>
      </c>
      <c r="L2338" s="103">
        <v>0</v>
      </c>
      <c r="M2338" s="103">
        <v>0</v>
      </c>
      <c r="N2338" s="102"/>
      <c r="O2338" s="103">
        <v>0</v>
      </c>
      <c r="P2338" s="103">
        <v>0</v>
      </c>
      <c r="Q2338" s="102"/>
      <c r="R2338" s="103">
        <v>0</v>
      </c>
      <c r="S2338" s="103">
        <v>18</v>
      </c>
      <c r="T2338" s="102">
        <v>0</v>
      </c>
      <c r="U2338" s="103">
        <v>2</v>
      </c>
      <c r="V2338" s="103">
        <v>18</v>
      </c>
    </row>
    <row r="2339" spans="1:22" x14ac:dyDescent="0.25">
      <c r="A2339" s="104" t="s">
        <v>967</v>
      </c>
      <c r="B2339" s="20" t="str">
        <f>VLOOKUP(A2339,'Planning Periods'!$E$2:$N$540,10,FALSE)</f>
        <v>10/15/2013 - 10/15/2021</v>
      </c>
      <c r="C2339" s="103">
        <v>2015</v>
      </c>
      <c r="D2339" s="103" t="str">
        <f t="shared" si="34"/>
        <v>Westminster 2015</v>
      </c>
      <c r="E2339" s="103">
        <v>1</v>
      </c>
      <c r="F2339" s="101">
        <v>0</v>
      </c>
      <c r="G2339" s="103">
        <v>0</v>
      </c>
      <c r="H2339" s="103">
        <v>0</v>
      </c>
      <c r="I2339" s="102"/>
      <c r="J2339" s="103">
        <v>1</v>
      </c>
      <c r="K2339" s="101">
        <v>0</v>
      </c>
      <c r="L2339" s="103">
        <v>0</v>
      </c>
      <c r="M2339" s="103">
        <v>0</v>
      </c>
      <c r="N2339" s="102"/>
      <c r="O2339" s="103">
        <v>0</v>
      </c>
      <c r="P2339" s="103">
        <v>0</v>
      </c>
      <c r="Q2339" s="102"/>
      <c r="R2339" s="103">
        <v>0</v>
      </c>
      <c r="S2339" s="103">
        <v>81</v>
      </c>
      <c r="T2339" s="102">
        <v>0</v>
      </c>
      <c r="U2339" s="103">
        <v>2</v>
      </c>
      <c r="V2339" s="103">
        <v>81</v>
      </c>
    </row>
    <row r="2340" spans="1:22" x14ac:dyDescent="0.25">
      <c r="A2340" s="104" t="s">
        <v>967</v>
      </c>
      <c r="B2340" s="20" t="str">
        <f>VLOOKUP(A2340,'Planning Periods'!$E$2:$N$540,10,FALSE)</f>
        <v>10/15/2013 - 10/15/2021</v>
      </c>
      <c r="C2340" s="103">
        <v>2016</v>
      </c>
      <c r="D2340" s="103" t="str">
        <f t="shared" si="34"/>
        <v>Westminster 2016</v>
      </c>
      <c r="E2340" s="103">
        <v>1</v>
      </c>
      <c r="F2340" s="101">
        <v>0</v>
      </c>
      <c r="G2340" s="103">
        <v>0</v>
      </c>
      <c r="H2340" s="103">
        <v>0</v>
      </c>
      <c r="I2340" s="102"/>
      <c r="J2340" s="103">
        <v>1</v>
      </c>
      <c r="K2340" s="101">
        <v>0</v>
      </c>
      <c r="L2340" s="103">
        <v>0</v>
      </c>
      <c r="M2340" s="103">
        <v>0</v>
      </c>
      <c r="N2340" s="102"/>
      <c r="O2340" s="103">
        <v>0</v>
      </c>
      <c r="P2340" s="103">
        <v>0</v>
      </c>
      <c r="Q2340" s="102"/>
      <c r="R2340" s="103">
        <v>0</v>
      </c>
      <c r="S2340" s="103">
        <v>9</v>
      </c>
      <c r="T2340" s="102">
        <v>0</v>
      </c>
      <c r="U2340" s="103">
        <v>2</v>
      </c>
      <c r="V2340" s="103">
        <v>9</v>
      </c>
    </row>
    <row r="2341" spans="1:22" x14ac:dyDescent="0.25">
      <c r="A2341" s="104" t="s">
        <v>967</v>
      </c>
      <c r="B2341" s="20" t="str">
        <f>VLOOKUP(A2341,'Planning Periods'!$E$2:$N$540,10,FALSE)</f>
        <v>10/15/2013 - 10/15/2021</v>
      </c>
      <c r="C2341" s="103">
        <v>2017</v>
      </c>
      <c r="D2341" s="103" t="str">
        <f t="shared" si="34"/>
        <v>Westminster 2017</v>
      </c>
      <c r="E2341" s="103">
        <v>1</v>
      </c>
      <c r="F2341" s="101">
        <v>0</v>
      </c>
      <c r="G2341" s="103">
        <v>0</v>
      </c>
      <c r="H2341" s="103">
        <v>0</v>
      </c>
      <c r="I2341" s="102"/>
      <c r="J2341" s="103">
        <v>1</v>
      </c>
      <c r="K2341" s="101">
        <v>0</v>
      </c>
      <c r="L2341" s="103">
        <v>0</v>
      </c>
      <c r="M2341" s="103">
        <v>0</v>
      </c>
      <c r="N2341" s="102"/>
      <c r="O2341" s="103">
        <v>0</v>
      </c>
      <c r="P2341" s="103">
        <v>0</v>
      </c>
      <c r="Q2341" s="102"/>
      <c r="R2341" s="103">
        <v>0</v>
      </c>
      <c r="S2341" s="103">
        <v>80</v>
      </c>
      <c r="T2341" s="102">
        <v>0</v>
      </c>
      <c r="U2341" s="103">
        <v>2</v>
      </c>
      <c r="V2341" s="103">
        <v>80</v>
      </c>
    </row>
    <row r="2342" spans="1:22" x14ac:dyDescent="0.25">
      <c r="A2342" s="104" t="s">
        <v>1155</v>
      </c>
      <c r="B2342" s="20"/>
      <c r="C2342" s="103">
        <v>2013</v>
      </c>
      <c r="D2342" s="103" t="str">
        <f t="shared" si="34"/>
        <v>Westmorland 2013</v>
      </c>
      <c r="E2342" s="103">
        <v>57</v>
      </c>
      <c r="F2342" s="101">
        <v>0</v>
      </c>
      <c r="G2342" s="103">
        <v>0</v>
      </c>
      <c r="H2342" s="103">
        <v>0</v>
      </c>
      <c r="I2342" s="102"/>
      <c r="J2342" s="103">
        <v>35</v>
      </c>
      <c r="K2342" s="101">
        <v>0</v>
      </c>
      <c r="L2342" s="103">
        <v>0</v>
      </c>
      <c r="M2342" s="103">
        <v>0</v>
      </c>
      <c r="N2342" s="102"/>
      <c r="O2342" s="103">
        <v>36</v>
      </c>
      <c r="P2342" s="103">
        <v>0</v>
      </c>
      <c r="Q2342" s="102"/>
      <c r="R2342" s="103">
        <v>105</v>
      </c>
      <c r="S2342" s="103">
        <v>0</v>
      </c>
      <c r="T2342" s="102">
        <v>0</v>
      </c>
      <c r="U2342" s="103">
        <v>233</v>
      </c>
      <c r="V2342" s="103">
        <v>0</v>
      </c>
    </row>
    <row r="2343" spans="1:22" x14ac:dyDescent="0.25">
      <c r="A2343" s="104" t="s">
        <v>1155</v>
      </c>
      <c r="B2343" s="20" t="str">
        <f>VLOOKUP(A2343,'Planning Periods'!$E$2:$N$540,10,FALSE)</f>
        <v>10/15/2013 - 10/15/2021</v>
      </c>
      <c r="C2343" s="103">
        <v>2014</v>
      </c>
      <c r="D2343" s="103" t="str">
        <f t="shared" si="34"/>
        <v>Westmorland 2014</v>
      </c>
      <c r="E2343" s="103">
        <v>57</v>
      </c>
      <c r="F2343" s="101">
        <v>0</v>
      </c>
      <c r="G2343" s="103">
        <v>0</v>
      </c>
      <c r="H2343" s="103">
        <v>0</v>
      </c>
      <c r="I2343" s="102"/>
      <c r="J2343" s="103">
        <v>35</v>
      </c>
      <c r="K2343" s="101">
        <v>0</v>
      </c>
      <c r="L2343" s="103">
        <v>0</v>
      </c>
      <c r="M2343" s="103">
        <v>0</v>
      </c>
      <c r="N2343" s="102"/>
      <c r="O2343" s="103">
        <v>36</v>
      </c>
      <c r="P2343" s="103">
        <v>0</v>
      </c>
      <c r="Q2343" s="102"/>
      <c r="R2343" s="103">
        <v>105</v>
      </c>
      <c r="S2343" s="103">
        <v>0</v>
      </c>
      <c r="T2343" s="102">
        <v>0</v>
      </c>
      <c r="U2343" s="103">
        <v>233</v>
      </c>
      <c r="V2343" s="103">
        <v>0</v>
      </c>
    </row>
    <row r="2344" spans="1:22" x14ac:dyDescent="0.25">
      <c r="A2344" s="104" t="s">
        <v>1155</v>
      </c>
      <c r="B2344" s="20" t="str">
        <f>VLOOKUP(A2344,'Planning Periods'!$E$2:$N$540,10,FALSE)</f>
        <v>10/15/2013 - 10/15/2021</v>
      </c>
      <c r="C2344" s="103">
        <v>2015</v>
      </c>
      <c r="D2344" s="103" t="str">
        <f t="shared" si="34"/>
        <v>Westmorland 2015</v>
      </c>
      <c r="E2344" s="103">
        <v>57</v>
      </c>
      <c r="F2344" s="101">
        <v>0</v>
      </c>
      <c r="G2344" s="103">
        <v>0</v>
      </c>
      <c r="H2344" s="103">
        <v>0</v>
      </c>
      <c r="I2344" s="102"/>
      <c r="J2344" s="103">
        <v>35</v>
      </c>
      <c r="K2344" s="101">
        <v>0</v>
      </c>
      <c r="L2344" s="103">
        <v>0</v>
      </c>
      <c r="M2344" s="103">
        <v>0</v>
      </c>
      <c r="N2344" s="102"/>
      <c r="O2344" s="103">
        <v>36</v>
      </c>
      <c r="P2344" s="103">
        <v>0</v>
      </c>
      <c r="Q2344" s="102"/>
      <c r="R2344" s="103">
        <v>105</v>
      </c>
      <c r="S2344" s="103">
        <v>0</v>
      </c>
      <c r="T2344" s="102">
        <v>0</v>
      </c>
      <c r="U2344" s="103">
        <v>233</v>
      </c>
      <c r="V2344" s="103">
        <v>0</v>
      </c>
    </row>
    <row r="2345" spans="1:22" x14ac:dyDescent="0.25">
      <c r="A2345" s="104" t="s">
        <v>1155</v>
      </c>
      <c r="B2345" s="20" t="str">
        <f>VLOOKUP(A2345,'Planning Periods'!$E$2:$N$540,10,FALSE)</f>
        <v>10/15/2013 - 10/15/2021</v>
      </c>
      <c r="C2345" s="103">
        <v>2016</v>
      </c>
      <c r="D2345" s="103" t="str">
        <f t="shared" si="34"/>
        <v>Westmorland 2016</v>
      </c>
      <c r="E2345" s="103">
        <v>57</v>
      </c>
      <c r="F2345" s="101">
        <v>0</v>
      </c>
      <c r="G2345" s="103">
        <v>0</v>
      </c>
      <c r="H2345" s="103">
        <v>0</v>
      </c>
      <c r="I2345" s="102"/>
      <c r="J2345" s="103">
        <v>35</v>
      </c>
      <c r="K2345" s="101">
        <v>0</v>
      </c>
      <c r="L2345" s="103">
        <v>0</v>
      </c>
      <c r="M2345" s="103">
        <v>0</v>
      </c>
      <c r="N2345" s="102"/>
      <c r="O2345" s="103">
        <v>36</v>
      </c>
      <c r="P2345" s="103">
        <v>0</v>
      </c>
      <c r="Q2345" s="102"/>
      <c r="R2345" s="103">
        <v>105</v>
      </c>
      <c r="S2345" s="103">
        <v>0</v>
      </c>
      <c r="T2345" s="102">
        <v>0</v>
      </c>
      <c r="U2345" s="103">
        <v>233</v>
      </c>
      <c r="V2345" s="103">
        <v>0</v>
      </c>
    </row>
    <row r="2346" spans="1:22" x14ac:dyDescent="0.25">
      <c r="A2346" s="104" t="s">
        <v>1155</v>
      </c>
      <c r="B2346" s="20" t="str">
        <f>VLOOKUP(A2346,'Planning Periods'!$E$2:$N$540,10,FALSE)</f>
        <v>10/15/2013 - 10/15/2021</v>
      </c>
      <c r="C2346" s="103">
        <v>2017</v>
      </c>
      <c r="D2346" s="103" t="str">
        <f t="shared" si="34"/>
        <v>Westmorland 2017</v>
      </c>
      <c r="E2346" s="103">
        <v>57</v>
      </c>
      <c r="F2346" s="101">
        <v>0</v>
      </c>
      <c r="G2346" s="103">
        <v>0</v>
      </c>
      <c r="H2346" s="103">
        <v>0</v>
      </c>
      <c r="I2346" s="102"/>
      <c r="J2346" s="103">
        <v>35</v>
      </c>
      <c r="K2346" s="101">
        <v>0</v>
      </c>
      <c r="L2346" s="103">
        <v>0</v>
      </c>
      <c r="M2346" s="103">
        <v>0</v>
      </c>
      <c r="N2346" s="102"/>
      <c r="O2346" s="103">
        <v>36</v>
      </c>
      <c r="P2346" s="103">
        <v>0</v>
      </c>
      <c r="Q2346" s="102"/>
      <c r="R2346" s="103">
        <v>105</v>
      </c>
      <c r="S2346" s="103">
        <v>0</v>
      </c>
      <c r="T2346" s="102">
        <v>0</v>
      </c>
      <c r="U2346" s="103">
        <v>233</v>
      </c>
      <c r="V2346" s="103">
        <v>0</v>
      </c>
    </row>
    <row r="2347" spans="1:22" x14ac:dyDescent="0.25">
      <c r="A2347" s="104" t="s">
        <v>749</v>
      </c>
      <c r="B2347" s="20" t="str">
        <f>VLOOKUP(A2347,'Planning Periods'!$E$2:$N$540,10,FALSE)</f>
        <v>10/31/2013 - 10/31/2021</v>
      </c>
      <c r="C2347" s="103">
        <v>2013</v>
      </c>
      <c r="D2347" s="103" t="str">
        <f t="shared" si="34"/>
        <v>Wheatland 2013</v>
      </c>
      <c r="E2347" s="103" t="s">
        <v>1539</v>
      </c>
      <c r="F2347" s="101" t="s">
        <v>1539</v>
      </c>
      <c r="G2347" s="103" t="s">
        <v>1539</v>
      </c>
      <c r="H2347" s="103" t="s">
        <v>1539</v>
      </c>
      <c r="I2347" s="102"/>
      <c r="J2347" s="103" t="s">
        <v>1539</v>
      </c>
      <c r="K2347" s="101" t="s">
        <v>1539</v>
      </c>
      <c r="L2347" s="103" t="s">
        <v>1539</v>
      </c>
      <c r="M2347" s="103" t="s">
        <v>1539</v>
      </c>
      <c r="N2347" s="102"/>
      <c r="O2347" s="103" t="s">
        <v>1539</v>
      </c>
      <c r="P2347" s="103" t="s">
        <v>1539</v>
      </c>
      <c r="Q2347" s="102"/>
      <c r="R2347" s="103" t="s">
        <v>1539</v>
      </c>
      <c r="S2347" s="103" t="s">
        <v>1539</v>
      </c>
      <c r="T2347" s="102" t="s">
        <v>1539</v>
      </c>
      <c r="U2347" s="103" t="s">
        <v>1539</v>
      </c>
      <c r="V2347" s="103" t="s">
        <v>1539</v>
      </c>
    </row>
    <row r="2348" spans="1:22" x14ac:dyDescent="0.25">
      <c r="A2348" s="104" t="s">
        <v>749</v>
      </c>
      <c r="B2348" s="20" t="str">
        <f>VLOOKUP(A2348,'Planning Periods'!$E$2:$N$540,10,FALSE)</f>
        <v>10/31/2013 - 10/31/2021</v>
      </c>
      <c r="C2348" s="103">
        <v>2014</v>
      </c>
      <c r="D2348" s="103" t="str">
        <f t="shared" si="34"/>
        <v>Wheatland 2014</v>
      </c>
      <c r="E2348" s="103" t="s">
        <v>1539</v>
      </c>
      <c r="F2348" s="101" t="s">
        <v>1539</v>
      </c>
      <c r="G2348" s="103" t="s">
        <v>1539</v>
      </c>
      <c r="H2348" s="103" t="s">
        <v>1539</v>
      </c>
      <c r="I2348" s="102"/>
      <c r="J2348" s="103" t="s">
        <v>1539</v>
      </c>
      <c r="K2348" s="101" t="s">
        <v>1539</v>
      </c>
      <c r="L2348" s="103" t="s">
        <v>1539</v>
      </c>
      <c r="M2348" s="103" t="s">
        <v>1539</v>
      </c>
      <c r="N2348" s="102"/>
      <c r="O2348" s="103" t="s">
        <v>1539</v>
      </c>
      <c r="P2348" s="103" t="s">
        <v>1539</v>
      </c>
      <c r="Q2348" s="102"/>
      <c r="R2348" s="103" t="s">
        <v>1539</v>
      </c>
      <c r="S2348" s="103" t="s">
        <v>1539</v>
      </c>
      <c r="T2348" s="102" t="s">
        <v>1539</v>
      </c>
      <c r="U2348" s="103" t="s">
        <v>1539</v>
      </c>
      <c r="V2348" s="103" t="s">
        <v>1539</v>
      </c>
    </row>
    <row r="2349" spans="1:22" x14ac:dyDescent="0.25">
      <c r="A2349" s="104" t="s">
        <v>749</v>
      </c>
      <c r="B2349" s="20" t="str">
        <f>VLOOKUP(A2349,'Planning Periods'!$E$2:$N$540,10,FALSE)</f>
        <v>10/31/2013 - 10/31/2021</v>
      </c>
      <c r="C2349" s="103">
        <v>2015</v>
      </c>
      <c r="D2349" s="103" t="str">
        <f t="shared" si="34"/>
        <v>Wheatland 2015</v>
      </c>
      <c r="E2349" s="103" t="s">
        <v>1539</v>
      </c>
      <c r="F2349" s="101" t="s">
        <v>1539</v>
      </c>
      <c r="G2349" s="103" t="s">
        <v>1539</v>
      </c>
      <c r="H2349" s="103" t="s">
        <v>1539</v>
      </c>
      <c r="I2349" s="102"/>
      <c r="J2349" s="103" t="s">
        <v>1539</v>
      </c>
      <c r="K2349" s="101" t="s">
        <v>1539</v>
      </c>
      <c r="L2349" s="103" t="s">
        <v>1539</v>
      </c>
      <c r="M2349" s="103" t="s">
        <v>1539</v>
      </c>
      <c r="N2349" s="102"/>
      <c r="O2349" s="103" t="s">
        <v>1539</v>
      </c>
      <c r="P2349" s="103" t="s">
        <v>1539</v>
      </c>
      <c r="Q2349" s="102"/>
      <c r="R2349" s="103" t="s">
        <v>1539</v>
      </c>
      <c r="S2349" s="103" t="s">
        <v>1539</v>
      </c>
      <c r="T2349" s="102" t="s">
        <v>1539</v>
      </c>
      <c r="U2349" s="103" t="s">
        <v>1539</v>
      </c>
      <c r="V2349" s="103" t="s">
        <v>1539</v>
      </c>
    </row>
    <row r="2350" spans="1:22" x14ac:dyDescent="0.25">
      <c r="A2350" s="104" t="s">
        <v>749</v>
      </c>
      <c r="B2350" s="20" t="str">
        <f>VLOOKUP(A2350,'Planning Periods'!$E$2:$N$540,10,FALSE)</f>
        <v>10/31/2013 - 10/31/2021</v>
      </c>
      <c r="C2350" s="103">
        <v>2016</v>
      </c>
      <c r="D2350" s="103" t="str">
        <f t="shared" si="34"/>
        <v>Wheatland 2016</v>
      </c>
      <c r="E2350" s="103" t="s">
        <v>1539</v>
      </c>
      <c r="F2350" s="101" t="s">
        <v>1539</v>
      </c>
      <c r="G2350" s="103" t="s">
        <v>1539</v>
      </c>
      <c r="H2350" s="103" t="s">
        <v>1539</v>
      </c>
      <c r="I2350" s="102"/>
      <c r="J2350" s="103" t="s">
        <v>1539</v>
      </c>
      <c r="K2350" s="101" t="s">
        <v>1539</v>
      </c>
      <c r="L2350" s="103" t="s">
        <v>1539</v>
      </c>
      <c r="M2350" s="103" t="s">
        <v>1539</v>
      </c>
      <c r="N2350" s="102"/>
      <c r="O2350" s="103" t="s">
        <v>1539</v>
      </c>
      <c r="P2350" s="103" t="s">
        <v>1539</v>
      </c>
      <c r="Q2350" s="102"/>
      <c r="R2350" s="103" t="s">
        <v>1539</v>
      </c>
      <c r="S2350" s="103" t="s">
        <v>1539</v>
      </c>
      <c r="T2350" s="102" t="s">
        <v>1539</v>
      </c>
      <c r="U2350" s="103" t="s">
        <v>1539</v>
      </c>
      <c r="V2350" s="103" t="s">
        <v>1539</v>
      </c>
    </row>
    <row r="2351" spans="1:22" x14ac:dyDescent="0.25">
      <c r="A2351" s="104" t="s">
        <v>749</v>
      </c>
      <c r="B2351" s="20" t="str">
        <f>VLOOKUP(A2351,'Planning Periods'!$E$2:$N$540,10,FALSE)</f>
        <v>10/31/2013 - 10/31/2021</v>
      </c>
      <c r="C2351" s="103">
        <v>2017</v>
      </c>
      <c r="D2351" s="103" t="str">
        <f t="shared" si="34"/>
        <v>Wheatland 2017</v>
      </c>
      <c r="E2351" s="103">
        <v>110</v>
      </c>
      <c r="F2351" s="101">
        <v>0</v>
      </c>
      <c r="G2351" s="103">
        <v>0</v>
      </c>
      <c r="H2351" s="103">
        <v>0</v>
      </c>
      <c r="I2351" s="102"/>
      <c r="J2351" s="103">
        <v>76</v>
      </c>
      <c r="K2351" s="101">
        <v>0</v>
      </c>
      <c r="L2351" s="103">
        <v>0</v>
      </c>
      <c r="M2351" s="103">
        <v>0</v>
      </c>
      <c r="N2351" s="102"/>
      <c r="O2351" s="103">
        <v>90</v>
      </c>
      <c r="P2351" s="103">
        <v>0</v>
      </c>
      <c r="Q2351" s="102"/>
      <c r="R2351" s="103">
        <v>208</v>
      </c>
      <c r="S2351" s="103">
        <v>0</v>
      </c>
      <c r="T2351" s="102">
        <v>0</v>
      </c>
      <c r="U2351" s="103">
        <v>484</v>
      </c>
      <c r="V2351" s="103">
        <v>0</v>
      </c>
    </row>
    <row r="2352" spans="1:22" x14ac:dyDescent="0.25">
      <c r="A2352" s="104" t="s">
        <v>1042</v>
      </c>
      <c r="B2352" s="20"/>
      <c r="C2352" s="103">
        <v>2013</v>
      </c>
      <c r="D2352" s="103" t="str">
        <f t="shared" si="34"/>
        <v>Whittier 2013</v>
      </c>
      <c r="E2352" s="103" t="s">
        <v>1539</v>
      </c>
      <c r="F2352" s="101" t="s">
        <v>1539</v>
      </c>
      <c r="G2352" s="103" t="s">
        <v>1539</v>
      </c>
      <c r="H2352" s="103" t="s">
        <v>1539</v>
      </c>
      <c r="I2352" s="102"/>
      <c r="J2352" s="103" t="s">
        <v>1539</v>
      </c>
      <c r="K2352" s="101" t="s">
        <v>1539</v>
      </c>
      <c r="L2352" s="103" t="s">
        <v>1539</v>
      </c>
      <c r="M2352" s="103" t="s">
        <v>1539</v>
      </c>
      <c r="N2352" s="102"/>
      <c r="O2352" s="103" t="s">
        <v>1539</v>
      </c>
      <c r="P2352" s="103" t="s">
        <v>1539</v>
      </c>
      <c r="Q2352" s="102"/>
      <c r="R2352" s="103" t="s">
        <v>1539</v>
      </c>
      <c r="S2352" s="103" t="s">
        <v>1539</v>
      </c>
      <c r="T2352" s="102" t="s">
        <v>1539</v>
      </c>
      <c r="U2352" s="103" t="s">
        <v>1539</v>
      </c>
      <c r="V2352" s="103" t="s">
        <v>1539</v>
      </c>
    </row>
    <row r="2353" spans="1:22" x14ac:dyDescent="0.25">
      <c r="A2353" s="104" t="s">
        <v>1042</v>
      </c>
      <c r="B2353" s="20" t="str">
        <f>VLOOKUP(A2353,'Planning Periods'!$E$2:$N$540,10,FALSE)</f>
        <v>10/15/2013 - 10/15/2021</v>
      </c>
      <c r="C2353" s="103">
        <v>2014</v>
      </c>
      <c r="D2353" s="103" t="str">
        <f t="shared" si="34"/>
        <v>Whittier 2014</v>
      </c>
      <c r="E2353" s="103">
        <v>228</v>
      </c>
      <c r="F2353" s="101">
        <v>0</v>
      </c>
      <c r="G2353" s="103">
        <v>0</v>
      </c>
      <c r="H2353" s="103">
        <v>0</v>
      </c>
      <c r="I2353" s="102"/>
      <c r="J2353" s="103">
        <v>135</v>
      </c>
      <c r="K2353" s="101">
        <v>0</v>
      </c>
      <c r="L2353" s="103">
        <v>0</v>
      </c>
      <c r="M2353" s="103">
        <v>0</v>
      </c>
      <c r="N2353" s="102"/>
      <c r="O2353" s="103">
        <v>146</v>
      </c>
      <c r="P2353" s="103">
        <v>71</v>
      </c>
      <c r="Q2353" s="102"/>
      <c r="R2353" s="103">
        <v>369</v>
      </c>
      <c r="S2353" s="103">
        <v>0</v>
      </c>
      <c r="T2353" s="102">
        <v>0</v>
      </c>
      <c r="U2353" s="103">
        <v>878</v>
      </c>
      <c r="V2353" s="103">
        <v>71</v>
      </c>
    </row>
    <row r="2354" spans="1:22" x14ac:dyDescent="0.25">
      <c r="A2354" s="104" t="s">
        <v>1042</v>
      </c>
      <c r="B2354" s="20" t="str">
        <f>VLOOKUP(A2354,'Planning Periods'!$E$2:$N$540,10,FALSE)</f>
        <v>10/15/2013 - 10/15/2021</v>
      </c>
      <c r="C2354" s="103">
        <v>2015</v>
      </c>
      <c r="D2354" s="103" t="str">
        <f t="shared" si="34"/>
        <v>Whittier 2015</v>
      </c>
      <c r="E2354" s="103">
        <v>228</v>
      </c>
      <c r="F2354" s="101">
        <v>0</v>
      </c>
      <c r="G2354" s="103">
        <v>0</v>
      </c>
      <c r="H2354" s="103">
        <v>0</v>
      </c>
      <c r="I2354" s="102"/>
      <c r="J2354" s="103">
        <v>135</v>
      </c>
      <c r="K2354" s="101">
        <v>0</v>
      </c>
      <c r="L2354" s="103">
        <v>0</v>
      </c>
      <c r="M2354" s="103">
        <v>0</v>
      </c>
      <c r="N2354" s="102"/>
      <c r="O2354" s="103">
        <v>146</v>
      </c>
      <c r="P2354" s="103">
        <v>78</v>
      </c>
      <c r="Q2354" s="102"/>
      <c r="R2354" s="103">
        <v>369</v>
      </c>
      <c r="S2354" s="103">
        <v>0</v>
      </c>
      <c r="T2354" s="102">
        <v>0</v>
      </c>
      <c r="U2354" s="103">
        <v>878</v>
      </c>
      <c r="V2354" s="103">
        <v>78</v>
      </c>
    </row>
    <row r="2355" spans="1:22" x14ac:dyDescent="0.25">
      <c r="A2355" s="104" t="s">
        <v>1042</v>
      </c>
      <c r="B2355" s="20" t="str">
        <f>VLOOKUP(A2355,'Planning Periods'!$E$2:$N$540,10,FALSE)</f>
        <v>10/15/2013 - 10/15/2021</v>
      </c>
      <c r="C2355" s="103">
        <v>2016</v>
      </c>
      <c r="D2355" s="103" t="str">
        <f t="shared" si="34"/>
        <v>Whittier 2016</v>
      </c>
      <c r="E2355" s="103">
        <v>228</v>
      </c>
      <c r="F2355" s="101">
        <v>0</v>
      </c>
      <c r="G2355" s="103">
        <v>0</v>
      </c>
      <c r="H2355" s="103">
        <v>0</v>
      </c>
      <c r="I2355" s="102"/>
      <c r="J2355" s="103">
        <v>135</v>
      </c>
      <c r="K2355" s="101">
        <v>0</v>
      </c>
      <c r="L2355" s="103">
        <v>0</v>
      </c>
      <c r="M2355" s="103">
        <v>0</v>
      </c>
      <c r="N2355" s="102"/>
      <c r="O2355" s="103">
        <v>146</v>
      </c>
      <c r="P2355" s="103">
        <v>13</v>
      </c>
      <c r="Q2355" s="102"/>
      <c r="R2355" s="103">
        <v>369</v>
      </c>
      <c r="S2355" s="103">
        <v>38</v>
      </c>
      <c r="T2355" s="102">
        <v>0</v>
      </c>
      <c r="U2355" s="103">
        <v>878</v>
      </c>
      <c r="V2355" s="103">
        <v>51</v>
      </c>
    </row>
    <row r="2356" spans="1:22" x14ac:dyDescent="0.25">
      <c r="A2356" s="104" t="s">
        <v>1042</v>
      </c>
      <c r="B2356" s="20" t="str">
        <f>VLOOKUP(A2356,'Planning Periods'!$E$2:$N$540,10,FALSE)</f>
        <v>10/15/2013 - 10/15/2021</v>
      </c>
      <c r="C2356" s="103">
        <v>2017</v>
      </c>
      <c r="D2356" s="103" t="str">
        <f t="shared" si="34"/>
        <v>Whittier 2017</v>
      </c>
      <c r="E2356" s="103">
        <v>228</v>
      </c>
      <c r="F2356" s="101">
        <v>0</v>
      </c>
      <c r="G2356" s="103">
        <v>0</v>
      </c>
      <c r="H2356" s="103">
        <v>0</v>
      </c>
      <c r="I2356" s="102"/>
      <c r="J2356" s="103">
        <v>135</v>
      </c>
      <c r="K2356" s="101">
        <v>0</v>
      </c>
      <c r="L2356" s="103">
        <v>0</v>
      </c>
      <c r="M2356" s="103">
        <v>0</v>
      </c>
      <c r="N2356" s="102"/>
      <c r="O2356" s="103">
        <v>146</v>
      </c>
      <c r="P2356" s="103">
        <v>52</v>
      </c>
      <c r="Q2356" s="102"/>
      <c r="R2356" s="103">
        <v>369</v>
      </c>
      <c r="S2356" s="103">
        <v>3</v>
      </c>
      <c r="T2356" s="102">
        <v>0</v>
      </c>
      <c r="U2356" s="103">
        <v>878</v>
      </c>
      <c r="V2356" s="103">
        <v>55</v>
      </c>
    </row>
    <row r="2357" spans="1:22" x14ac:dyDescent="0.25">
      <c r="A2357" s="104" t="s">
        <v>1325</v>
      </c>
      <c r="B2357" s="20"/>
      <c r="C2357" s="103">
        <v>2013</v>
      </c>
      <c r="D2357" s="103" t="str">
        <f t="shared" si="34"/>
        <v>Wildomar 2013</v>
      </c>
      <c r="E2357" s="103" t="s">
        <v>1539</v>
      </c>
      <c r="F2357" s="101" t="s">
        <v>1539</v>
      </c>
      <c r="G2357" s="103" t="s">
        <v>1539</v>
      </c>
      <c r="H2357" s="103" t="s">
        <v>1539</v>
      </c>
      <c r="I2357" s="102"/>
      <c r="J2357" s="103" t="s">
        <v>1539</v>
      </c>
      <c r="K2357" s="101" t="s">
        <v>1539</v>
      </c>
      <c r="L2357" s="103" t="s">
        <v>1539</v>
      </c>
      <c r="M2357" s="103" t="s">
        <v>1539</v>
      </c>
      <c r="N2357" s="102"/>
      <c r="O2357" s="103" t="s">
        <v>1539</v>
      </c>
      <c r="P2357" s="103" t="s">
        <v>1539</v>
      </c>
      <c r="Q2357" s="102"/>
      <c r="R2357" s="103" t="s">
        <v>1539</v>
      </c>
      <c r="S2357" s="103" t="s">
        <v>1539</v>
      </c>
      <c r="T2357" s="102" t="s">
        <v>1539</v>
      </c>
      <c r="U2357" s="103" t="s">
        <v>1539</v>
      </c>
      <c r="V2357" s="103" t="s">
        <v>1539</v>
      </c>
    </row>
    <row r="2358" spans="1:22" x14ac:dyDescent="0.25">
      <c r="A2358" s="104" t="s">
        <v>1325</v>
      </c>
      <c r="B2358" s="20" t="str">
        <f>VLOOKUP(A2358,'Planning Periods'!$E$2:$N$540,10,FALSE)</f>
        <v>10/15/2013 - 10/15/2021</v>
      </c>
      <c r="C2358" s="103">
        <v>2014</v>
      </c>
      <c r="D2358" s="103" t="str">
        <f t="shared" si="34"/>
        <v>Wildomar 2014</v>
      </c>
      <c r="E2358" s="103">
        <v>621</v>
      </c>
      <c r="F2358" s="101">
        <v>0</v>
      </c>
      <c r="G2358" s="103">
        <v>0</v>
      </c>
      <c r="H2358" s="103">
        <v>0</v>
      </c>
      <c r="I2358" s="102"/>
      <c r="J2358" s="103">
        <v>415</v>
      </c>
      <c r="K2358" s="101">
        <v>0</v>
      </c>
      <c r="L2358" s="103">
        <v>0</v>
      </c>
      <c r="M2358" s="103">
        <v>0</v>
      </c>
      <c r="N2358" s="102"/>
      <c r="O2358" s="103">
        <v>461</v>
      </c>
      <c r="P2358" s="103">
        <v>4</v>
      </c>
      <c r="Q2358" s="102"/>
      <c r="R2358" s="103">
        <v>1038</v>
      </c>
      <c r="S2358" s="103">
        <v>307</v>
      </c>
      <c r="T2358" s="102">
        <v>0</v>
      </c>
      <c r="U2358" s="103">
        <v>2535</v>
      </c>
      <c r="V2358" s="103">
        <v>311</v>
      </c>
    </row>
    <row r="2359" spans="1:22" x14ac:dyDescent="0.25">
      <c r="A2359" s="104" t="s">
        <v>1325</v>
      </c>
      <c r="B2359" s="20" t="str">
        <f>VLOOKUP(A2359,'Planning Periods'!$E$2:$N$540,10,FALSE)</f>
        <v>10/15/2013 - 10/15/2021</v>
      </c>
      <c r="C2359" s="103">
        <v>2015</v>
      </c>
      <c r="D2359" s="103" t="str">
        <f t="shared" si="34"/>
        <v>Wildomar 2015</v>
      </c>
      <c r="E2359" s="103">
        <v>621</v>
      </c>
      <c r="F2359" s="101">
        <v>0</v>
      </c>
      <c r="G2359" s="103">
        <v>0</v>
      </c>
      <c r="H2359" s="103">
        <v>0</v>
      </c>
      <c r="I2359" s="102"/>
      <c r="J2359" s="103">
        <v>415</v>
      </c>
      <c r="K2359" s="101">
        <v>0</v>
      </c>
      <c r="L2359" s="103">
        <v>0</v>
      </c>
      <c r="M2359" s="103">
        <v>0</v>
      </c>
      <c r="N2359" s="102"/>
      <c r="O2359" s="103">
        <v>461</v>
      </c>
      <c r="P2359" s="103">
        <v>2</v>
      </c>
      <c r="Q2359" s="102"/>
      <c r="R2359" s="103">
        <v>1038</v>
      </c>
      <c r="S2359" s="103">
        <v>12</v>
      </c>
      <c r="T2359" s="102">
        <v>0</v>
      </c>
      <c r="U2359" s="103">
        <v>2535</v>
      </c>
      <c r="V2359" s="103">
        <v>14</v>
      </c>
    </row>
    <row r="2360" spans="1:22" x14ac:dyDescent="0.25">
      <c r="A2360" s="104" t="s">
        <v>1325</v>
      </c>
      <c r="B2360" s="20" t="str">
        <f>VLOOKUP(A2360,'Planning Periods'!$E$2:$N$540,10,FALSE)</f>
        <v>10/15/2013 - 10/15/2021</v>
      </c>
      <c r="C2360" s="103">
        <v>2016</v>
      </c>
      <c r="D2360" s="103" t="str">
        <f t="shared" si="34"/>
        <v>Wildomar 2016</v>
      </c>
      <c r="E2360" s="103">
        <v>621</v>
      </c>
      <c r="F2360" s="101">
        <v>0</v>
      </c>
      <c r="G2360" s="103">
        <v>0</v>
      </c>
      <c r="H2360" s="103">
        <v>0</v>
      </c>
      <c r="I2360" s="102"/>
      <c r="J2360" s="103">
        <v>415</v>
      </c>
      <c r="K2360" s="101">
        <v>0</v>
      </c>
      <c r="L2360" s="103">
        <v>0</v>
      </c>
      <c r="M2360" s="103">
        <v>0</v>
      </c>
      <c r="N2360" s="102"/>
      <c r="O2360" s="103">
        <v>461</v>
      </c>
      <c r="P2360" s="103">
        <v>9</v>
      </c>
      <c r="Q2360" s="102"/>
      <c r="R2360" s="103">
        <v>1038</v>
      </c>
      <c r="S2360" s="103">
        <v>141</v>
      </c>
      <c r="T2360" s="102">
        <v>0</v>
      </c>
      <c r="U2360" s="103">
        <v>2535</v>
      </c>
      <c r="V2360" s="103">
        <v>150</v>
      </c>
    </row>
    <row r="2361" spans="1:22" x14ac:dyDescent="0.25">
      <c r="A2361" s="104" t="s">
        <v>1325</v>
      </c>
      <c r="B2361" s="20" t="str">
        <f>VLOOKUP(A2361,'Planning Periods'!$E$2:$N$540,10,FALSE)</f>
        <v>10/15/2013 - 10/15/2021</v>
      </c>
      <c r="C2361" s="103">
        <v>2017</v>
      </c>
      <c r="D2361" s="103" t="str">
        <f t="shared" si="34"/>
        <v>Wildomar 2017</v>
      </c>
      <c r="E2361" s="103">
        <v>621</v>
      </c>
      <c r="F2361" s="101">
        <v>0</v>
      </c>
      <c r="G2361" s="103">
        <v>0</v>
      </c>
      <c r="H2361" s="103">
        <v>0</v>
      </c>
      <c r="I2361" s="102"/>
      <c r="J2361" s="103">
        <v>415</v>
      </c>
      <c r="K2361" s="101">
        <v>0</v>
      </c>
      <c r="L2361" s="103">
        <v>0</v>
      </c>
      <c r="M2361" s="103">
        <v>0</v>
      </c>
      <c r="N2361" s="102"/>
      <c r="O2361" s="103">
        <v>461</v>
      </c>
      <c r="P2361" s="103">
        <v>10</v>
      </c>
      <c r="Q2361" s="102"/>
      <c r="R2361" s="103">
        <v>1038</v>
      </c>
      <c r="S2361" s="103">
        <v>110</v>
      </c>
      <c r="T2361" s="102">
        <v>0</v>
      </c>
      <c r="U2361" s="103">
        <v>2535</v>
      </c>
      <c r="V2361" s="103">
        <v>120</v>
      </c>
    </row>
    <row r="2362" spans="1:22" x14ac:dyDescent="0.25">
      <c r="A2362" t="s">
        <v>1211</v>
      </c>
      <c r="B2362" s="20" t="str">
        <f>VLOOKUP(A2362,'Planning Periods'!$E$2:$N$540,10,FALSE)</f>
        <v>06/30/2014 - 06/30/2019</v>
      </c>
      <c r="C2362" s="103">
        <v>2014</v>
      </c>
      <c r="D2362" s="103" t="str">
        <f t="shared" si="34"/>
        <v>Williams 2014</v>
      </c>
      <c r="E2362" s="101" t="s">
        <v>1539</v>
      </c>
      <c r="F2362" s="101" t="s">
        <v>1539</v>
      </c>
      <c r="G2362" s="101" t="s">
        <v>1539</v>
      </c>
      <c r="H2362" s="101" t="s">
        <v>1539</v>
      </c>
      <c r="I2362" s="101">
        <v>0</v>
      </c>
      <c r="J2362" s="101" t="s">
        <v>1539</v>
      </c>
      <c r="K2362" s="101" t="s">
        <v>1539</v>
      </c>
      <c r="L2362" s="101" t="s">
        <v>1539</v>
      </c>
      <c r="M2362" s="101" t="s">
        <v>1539</v>
      </c>
      <c r="N2362" s="101">
        <v>0</v>
      </c>
      <c r="O2362" s="101" t="s">
        <v>1539</v>
      </c>
      <c r="P2362" s="101" t="s">
        <v>1539</v>
      </c>
      <c r="Q2362" s="101"/>
      <c r="R2362" s="101" t="s">
        <v>1539</v>
      </c>
      <c r="S2362" s="101" t="s">
        <v>1539</v>
      </c>
      <c r="T2362" s="101" t="s">
        <v>1539</v>
      </c>
      <c r="U2362" s="101" t="s">
        <v>1539</v>
      </c>
      <c r="V2362" s="101" t="s">
        <v>1539</v>
      </c>
    </row>
    <row r="2363" spans="1:22" x14ac:dyDescent="0.25">
      <c r="A2363" t="s">
        <v>1211</v>
      </c>
      <c r="B2363" s="20" t="str">
        <f>VLOOKUP(A2363,'Planning Periods'!$E$2:$N$540,10,FALSE)</f>
        <v>06/30/2014 - 06/30/2019</v>
      </c>
      <c r="C2363" s="103">
        <v>2015</v>
      </c>
      <c r="D2363" s="103" t="str">
        <f t="shared" si="34"/>
        <v>Williams 2015</v>
      </c>
      <c r="E2363" t="s">
        <v>1539</v>
      </c>
      <c r="F2363" t="s">
        <v>1539</v>
      </c>
      <c r="G2363" t="s">
        <v>1539</v>
      </c>
      <c r="H2363" t="s">
        <v>1539</v>
      </c>
      <c r="J2363" t="s">
        <v>1539</v>
      </c>
      <c r="K2363" t="s">
        <v>1539</v>
      </c>
      <c r="L2363" t="s">
        <v>1539</v>
      </c>
      <c r="M2363" t="s">
        <v>1539</v>
      </c>
      <c r="O2363" t="s">
        <v>1539</v>
      </c>
      <c r="P2363" t="s">
        <v>1539</v>
      </c>
      <c r="R2363" t="s">
        <v>1539</v>
      </c>
      <c r="S2363" t="s">
        <v>1539</v>
      </c>
      <c r="T2363" t="s">
        <v>1539</v>
      </c>
      <c r="U2363" t="s">
        <v>1539</v>
      </c>
      <c r="V2363" t="s">
        <v>1539</v>
      </c>
    </row>
    <row r="2364" spans="1:22" x14ac:dyDescent="0.25">
      <c r="A2364" t="s">
        <v>1211</v>
      </c>
      <c r="B2364" s="20" t="str">
        <f>VLOOKUP(A2364,'Planning Periods'!$E$2:$N$540,10,FALSE)</f>
        <v>06/30/2014 - 06/30/2019</v>
      </c>
      <c r="C2364" s="103">
        <v>2016</v>
      </c>
      <c r="D2364" s="103" t="str">
        <f t="shared" si="34"/>
        <v>Williams 2016</v>
      </c>
      <c r="E2364" t="s">
        <v>1539</v>
      </c>
      <c r="F2364" t="s">
        <v>1539</v>
      </c>
      <c r="G2364" t="s">
        <v>1539</v>
      </c>
      <c r="H2364" t="s">
        <v>1539</v>
      </c>
      <c r="J2364" t="s">
        <v>1539</v>
      </c>
      <c r="K2364" t="s">
        <v>1539</v>
      </c>
      <c r="L2364" t="s">
        <v>1539</v>
      </c>
      <c r="M2364" t="s">
        <v>1539</v>
      </c>
      <c r="O2364" t="s">
        <v>1539</v>
      </c>
      <c r="P2364" t="s">
        <v>1539</v>
      </c>
      <c r="R2364" t="s">
        <v>1539</v>
      </c>
      <c r="S2364" t="s">
        <v>1539</v>
      </c>
      <c r="T2364" t="s">
        <v>1539</v>
      </c>
      <c r="U2364" t="s">
        <v>1539</v>
      </c>
      <c r="V2364" t="s">
        <v>1539</v>
      </c>
    </row>
    <row r="2365" spans="1:22" x14ac:dyDescent="0.25">
      <c r="A2365" t="s">
        <v>1211</v>
      </c>
      <c r="B2365" s="20" t="str">
        <f>VLOOKUP(A2365,'Planning Periods'!$E$2:$N$540,10,FALSE)</f>
        <v>06/30/2014 - 06/30/2019</v>
      </c>
      <c r="C2365" s="103">
        <v>2017</v>
      </c>
      <c r="D2365" s="103" t="str">
        <f t="shared" si="34"/>
        <v>Williams 2017</v>
      </c>
      <c r="E2365" t="s">
        <v>1539</v>
      </c>
      <c r="F2365" t="s">
        <v>1539</v>
      </c>
      <c r="G2365" t="s">
        <v>1539</v>
      </c>
      <c r="H2365" t="s">
        <v>1539</v>
      </c>
      <c r="J2365" t="s">
        <v>1539</v>
      </c>
      <c r="K2365" t="s">
        <v>1539</v>
      </c>
      <c r="L2365" t="s">
        <v>1539</v>
      </c>
      <c r="M2365" t="s">
        <v>1539</v>
      </c>
      <c r="O2365" t="s">
        <v>1539</v>
      </c>
      <c r="P2365" t="s">
        <v>1539</v>
      </c>
      <c r="R2365" t="s">
        <v>1539</v>
      </c>
      <c r="S2365" t="s">
        <v>1539</v>
      </c>
      <c r="T2365" t="s">
        <v>1539</v>
      </c>
      <c r="U2365" t="s">
        <v>1539</v>
      </c>
      <c r="V2365" t="s">
        <v>1539</v>
      </c>
    </row>
    <row r="2366" spans="1:22" x14ac:dyDescent="0.25">
      <c r="A2366" t="s">
        <v>1028</v>
      </c>
      <c r="B2366" s="20" t="str">
        <f>VLOOKUP(A2366,'Planning Periods'!$E$2:$N$540,10,FALSE)</f>
        <v>06/30/2014 - 06/30/2019</v>
      </c>
      <c r="C2366" s="103">
        <v>2014</v>
      </c>
      <c r="D2366" s="103" t="str">
        <f t="shared" si="34"/>
        <v>Willits 2014</v>
      </c>
      <c r="E2366" s="101" t="s">
        <v>1539</v>
      </c>
      <c r="F2366" s="101" t="s">
        <v>1539</v>
      </c>
      <c r="G2366" s="101" t="s">
        <v>1539</v>
      </c>
      <c r="H2366" s="101" t="s">
        <v>1539</v>
      </c>
      <c r="I2366" s="101">
        <v>0</v>
      </c>
      <c r="J2366" s="101" t="s">
        <v>1539</v>
      </c>
      <c r="K2366" s="101" t="s">
        <v>1539</v>
      </c>
      <c r="L2366" s="101" t="s">
        <v>1539</v>
      </c>
      <c r="M2366" s="101" t="s">
        <v>1539</v>
      </c>
      <c r="N2366" s="101">
        <v>0</v>
      </c>
      <c r="O2366" s="101" t="s">
        <v>1539</v>
      </c>
      <c r="P2366" s="101" t="s">
        <v>1539</v>
      </c>
      <c r="Q2366" s="101"/>
      <c r="R2366" s="101" t="s">
        <v>1539</v>
      </c>
      <c r="S2366" s="101" t="s">
        <v>1539</v>
      </c>
      <c r="T2366" s="101" t="s">
        <v>1539</v>
      </c>
      <c r="U2366" s="101" t="s">
        <v>1539</v>
      </c>
      <c r="V2366" s="101" t="s">
        <v>1539</v>
      </c>
    </row>
    <row r="2367" spans="1:22" x14ac:dyDescent="0.25">
      <c r="A2367" t="s">
        <v>1028</v>
      </c>
      <c r="B2367" s="20" t="str">
        <f>VLOOKUP(A2367,'Planning Periods'!$E$2:$N$540,10,FALSE)</f>
        <v>06/30/2014 - 06/30/2019</v>
      </c>
      <c r="C2367" s="103">
        <v>2015</v>
      </c>
      <c r="D2367" s="103" t="str">
        <f t="shared" si="34"/>
        <v>Willits 2015</v>
      </c>
      <c r="E2367" t="s">
        <v>1539</v>
      </c>
      <c r="F2367" t="s">
        <v>1539</v>
      </c>
      <c r="G2367" t="s">
        <v>1539</v>
      </c>
      <c r="H2367" t="s">
        <v>1539</v>
      </c>
      <c r="J2367" t="s">
        <v>1539</v>
      </c>
      <c r="K2367" t="s">
        <v>1539</v>
      </c>
      <c r="L2367" t="s">
        <v>1539</v>
      </c>
      <c r="M2367" t="s">
        <v>1539</v>
      </c>
      <c r="O2367" t="s">
        <v>1539</v>
      </c>
      <c r="P2367" t="s">
        <v>1539</v>
      </c>
      <c r="R2367" t="s">
        <v>1539</v>
      </c>
      <c r="S2367" t="s">
        <v>1539</v>
      </c>
      <c r="T2367" t="s">
        <v>1539</v>
      </c>
      <c r="U2367" t="s">
        <v>1539</v>
      </c>
      <c r="V2367" t="s">
        <v>1539</v>
      </c>
    </row>
    <row r="2368" spans="1:22" x14ac:dyDescent="0.25">
      <c r="A2368" t="s">
        <v>1028</v>
      </c>
      <c r="B2368" s="20" t="str">
        <f>VLOOKUP(A2368,'Planning Periods'!$E$2:$N$540,10,FALSE)</f>
        <v>06/30/2014 - 06/30/2019</v>
      </c>
      <c r="C2368" s="103">
        <v>2016</v>
      </c>
      <c r="D2368" s="103" t="str">
        <f t="shared" si="34"/>
        <v>Willits 2016</v>
      </c>
      <c r="E2368" t="s">
        <v>1539</v>
      </c>
      <c r="F2368" t="s">
        <v>1539</v>
      </c>
      <c r="G2368" t="s">
        <v>1539</v>
      </c>
      <c r="H2368" t="s">
        <v>1539</v>
      </c>
      <c r="J2368" t="s">
        <v>1539</v>
      </c>
      <c r="K2368" t="s">
        <v>1539</v>
      </c>
      <c r="L2368" t="s">
        <v>1539</v>
      </c>
      <c r="M2368" t="s">
        <v>1539</v>
      </c>
      <c r="O2368" t="s">
        <v>1539</v>
      </c>
      <c r="P2368" t="s">
        <v>1539</v>
      </c>
      <c r="R2368" t="s">
        <v>1539</v>
      </c>
      <c r="S2368" t="s">
        <v>1539</v>
      </c>
      <c r="T2368" t="s">
        <v>1539</v>
      </c>
      <c r="U2368" t="s">
        <v>1539</v>
      </c>
      <c r="V2368" t="s">
        <v>1539</v>
      </c>
    </row>
    <row r="2369" spans="1:22" x14ac:dyDescent="0.25">
      <c r="A2369" t="s">
        <v>1028</v>
      </c>
      <c r="B2369" s="20" t="str">
        <f>VLOOKUP(A2369,'Planning Periods'!$E$2:$N$540,10,FALSE)</f>
        <v>06/30/2014 - 06/30/2019</v>
      </c>
      <c r="C2369" s="103">
        <v>2017</v>
      </c>
      <c r="D2369" s="103" t="str">
        <f t="shared" si="34"/>
        <v>Willits 2017</v>
      </c>
      <c r="E2369" t="s">
        <v>1539</v>
      </c>
      <c r="F2369" t="s">
        <v>1539</v>
      </c>
      <c r="G2369" t="s">
        <v>1539</v>
      </c>
      <c r="H2369" t="s">
        <v>1539</v>
      </c>
      <c r="J2369" t="s">
        <v>1539</v>
      </c>
      <c r="K2369" t="s">
        <v>1539</v>
      </c>
      <c r="L2369" t="s">
        <v>1539</v>
      </c>
      <c r="M2369" t="s">
        <v>1539</v>
      </c>
      <c r="O2369" t="s">
        <v>1539</v>
      </c>
      <c r="P2369" t="s">
        <v>1539</v>
      </c>
      <c r="R2369" t="s">
        <v>1539</v>
      </c>
      <c r="S2369" t="s">
        <v>1539</v>
      </c>
      <c r="T2369" t="s">
        <v>1539</v>
      </c>
      <c r="U2369" t="s">
        <v>1539</v>
      </c>
      <c r="V2369" t="s">
        <v>1539</v>
      </c>
    </row>
    <row r="2370" spans="1:22" x14ac:dyDescent="0.25">
      <c r="A2370" s="104" t="s">
        <v>1170</v>
      </c>
      <c r="B2370" s="20" t="str">
        <f>VLOOKUP(A2370,'Planning Periods'!$E$2:$N$540,10,FALSE)</f>
        <v>06/30/2014 - 06/30/2019</v>
      </c>
      <c r="C2370" s="103">
        <v>2014</v>
      </c>
      <c r="D2370" s="103" t="str">
        <f t="shared" si="34"/>
        <v>Willows 2014</v>
      </c>
      <c r="E2370" s="103">
        <v>15</v>
      </c>
      <c r="F2370" s="101">
        <v>0</v>
      </c>
      <c r="G2370" s="103">
        <v>0</v>
      </c>
      <c r="H2370" s="103">
        <v>0</v>
      </c>
      <c r="I2370" s="102"/>
      <c r="J2370" s="103">
        <v>11</v>
      </c>
      <c r="K2370" s="101">
        <v>0</v>
      </c>
      <c r="L2370" s="103">
        <v>0</v>
      </c>
      <c r="M2370" s="103">
        <v>0</v>
      </c>
      <c r="N2370" s="102"/>
      <c r="O2370" s="103">
        <v>11</v>
      </c>
      <c r="P2370" s="103">
        <v>0</v>
      </c>
      <c r="Q2370" s="102"/>
      <c r="R2370" s="103">
        <v>26</v>
      </c>
      <c r="S2370" s="103">
        <v>0</v>
      </c>
      <c r="T2370" s="102">
        <v>0</v>
      </c>
      <c r="U2370" s="103">
        <v>63</v>
      </c>
      <c r="V2370" s="103">
        <v>0</v>
      </c>
    </row>
    <row r="2371" spans="1:22" x14ac:dyDescent="0.25">
      <c r="A2371" s="104" t="s">
        <v>1170</v>
      </c>
      <c r="B2371" s="20" t="str">
        <f>VLOOKUP(A2371,'Planning Periods'!$E$2:$N$540,10,FALSE)</f>
        <v>06/30/2014 - 06/30/2019</v>
      </c>
      <c r="C2371" s="103">
        <v>2015</v>
      </c>
      <c r="D2371" s="103" t="str">
        <f t="shared" ref="D2371:D2433" si="35">CONCATENATE(A2371," ",C2371)</f>
        <v>Willows 2015</v>
      </c>
      <c r="E2371" s="103">
        <v>15</v>
      </c>
      <c r="F2371" s="101">
        <v>49</v>
      </c>
      <c r="G2371" s="103">
        <v>49</v>
      </c>
      <c r="H2371" s="103">
        <v>0</v>
      </c>
      <c r="I2371" s="102"/>
      <c r="J2371" s="103">
        <v>11</v>
      </c>
      <c r="K2371" s="101">
        <v>0</v>
      </c>
      <c r="L2371" s="103">
        <v>0</v>
      </c>
      <c r="M2371" s="103">
        <v>0</v>
      </c>
      <c r="N2371" s="102"/>
      <c r="O2371" s="103">
        <v>11</v>
      </c>
      <c r="P2371" s="103">
        <v>0</v>
      </c>
      <c r="Q2371" s="102"/>
      <c r="R2371" s="103">
        <v>26</v>
      </c>
      <c r="S2371" s="103">
        <v>0</v>
      </c>
      <c r="T2371" s="102">
        <v>0</v>
      </c>
      <c r="U2371" s="103">
        <v>63</v>
      </c>
      <c r="V2371" s="103">
        <v>49</v>
      </c>
    </row>
    <row r="2372" spans="1:22" x14ac:dyDescent="0.25">
      <c r="A2372" s="104" t="s">
        <v>1170</v>
      </c>
      <c r="B2372" s="20" t="str">
        <f>VLOOKUP(A2372,'Planning Periods'!$E$2:$N$540,10,FALSE)</f>
        <v>06/30/2014 - 06/30/2019</v>
      </c>
      <c r="C2372" s="103">
        <v>2016</v>
      </c>
      <c r="D2372" s="103" t="str">
        <f t="shared" si="35"/>
        <v>Willows 2016</v>
      </c>
      <c r="E2372" s="103">
        <v>15</v>
      </c>
      <c r="F2372" s="101">
        <v>0</v>
      </c>
      <c r="G2372" s="103">
        <v>0</v>
      </c>
      <c r="H2372" s="103">
        <v>0</v>
      </c>
      <c r="I2372" s="102"/>
      <c r="J2372" s="103">
        <v>11</v>
      </c>
      <c r="K2372" s="101">
        <v>2</v>
      </c>
      <c r="L2372" s="103">
        <v>2</v>
      </c>
      <c r="M2372" s="103">
        <v>0</v>
      </c>
      <c r="N2372" s="102"/>
      <c r="O2372" s="103">
        <v>11</v>
      </c>
      <c r="P2372" s="103">
        <v>1</v>
      </c>
      <c r="Q2372" s="102"/>
      <c r="R2372" s="103">
        <v>26</v>
      </c>
      <c r="S2372" s="103">
        <v>0</v>
      </c>
      <c r="T2372" s="102">
        <v>0</v>
      </c>
      <c r="U2372" s="103">
        <v>63</v>
      </c>
      <c r="V2372" s="103">
        <v>3</v>
      </c>
    </row>
    <row r="2373" spans="1:22" x14ac:dyDescent="0.25">
      <c r="A2373" s="104" t="s">
        <v>1170</v>
      </c>
      <c r="B2373" s="20" t="str">
        <f>VLOOKUP(A2373,'Planning Periods'!$E$2:$N$540,10,FALSE)</f>
        <v>06/30/2014 - 06/30/2019</v>
      </c>
      <c r="C2373" s="103">
        <v>2017</v>
      </c>
      <c r="D2373" s="103" t="str">
        <f t="shared" si="35"/>
        <v>Willows 2017</v>
      </c>
      <c r="E2373" s="103">
        <v>15</v>
      </c>
      <c r="F2373" s="101">
        <v>0</v>
      </c>
      <c r="G2373" s="103">
        <v>0</v>
      </c>
      <c r="H2373" s="103">
        <v>0</v>
      </c>
      <c r="I2373" s="102"/>
      <c r="J2373" s="103">
        <v>11</v>
      </c>
      <c r="K2373" s="101">
        <v>0</v>
      </c>
      <c r="L2373" s="103">
        <v>0</v>
      </c>
      <c r="M2373" s="103">
        <v>0</v>
      </c>
      <c r="N2373" s="102"/>
      <c r="O2373" s="103">
        <v>11</v>
      </c>
      <c r="P2373" s="103">
        <v>0</v>
      </c>
      <c r="Q2373" s="102"/>
      <c r="R2373" s="103">
        <v>26</v>
      </c>
      <c r="S2373" s="103">
        <v>2</v>
      </c>
      <c r="T2373" s="102">
        <v>0</v>
      </c>
      <c r="U2373" s="103">
        <v>63</v>
      </c>
      <c r="V2373" s="103">
        <v>2</v>
      </c>
    </row>
    <row r="2374" spans="1:22" x14ac:dyDescent="0.25">
      <c r="A2374" s="104" t="s">
        <v>1334</v>
      </c>
      <c r="B2374" s="20" t="str">
        <f>VLOOKUP(A2374,'Planning Periods'!$E$2:$N$540,10,FALSE)</f>
        <v>01/31/2015 - 01/31/2023</v>
      </c>
      <c r="C2374" s="103">
        <v>2014</v>
      </c>
      <c r="D2374" s="103" t="str">
        <f t="shared" si="35"/>
        <v>Windsor 2014</v>
      </c>
      <c r="E2374" s="103">
        <v>120</v>
      </c>
      <c r="F2374" s="101">
        <v>0</v>
      </c>
      <c r="G2374" s="103">
        <v>0</v>
      </c>
      <c r="H2374" s="103">
        <v>0</v>
      </c>
      <c r="I2374" s="102"/>
      <c r="J2374" s="103">
        <v>65</v>
      </c>
      <c r="K2374" s="101">
        <v>0</v>
      </c>
      <c r="L2374" s="103">
        <v>0</v>
      </c>
      <c r="M2374" s="103">
        <v>0</v>
      </c>
      <c r="N2374" s="102"/>
      <c r="O2374" s="103">
        <v>67</v>
      </c>
      <c r="P2374" s="103">
        <v>1</v>
      </c>
      <c r="Q2374" s="102"/>
      <c r="R2374" s="103">
        <v>188</v>
      </c>
      <c r="S2374" s="103">
        <v>9</v>
      </c>
      <c r="T2374" s="102">
        <v>0</v>
      </c>
      <c r="U2374" s="103">
        <v>440</v>
      </c>
      <c r="V2374" s="103">
        <v>10</v>
      </c>
    </row>
    <row r="2375" spans="1:22" x14ac:dyDescent="0.25">
      <c r="A2375" s="104" t="s">
        <v>1334</v>
      </c>
      <c r="B2375" s="20" t="str">
        <f>VLOOKUP(A2375,'Planning Periods'!$E$2:$N$540,10,FALSE)</f>
        <v>01/31/2015 - 01/31/2023</v>
      </c>
      <c r="C2375" s="103">
        <v>2015</v>
      </c>
      <c r="D2375" s="103" t="str">
        <f t="shared" si="35"/>
        <v>Windsor 2015</v>
      </c>
      <c r="E2375" s="103">
        <v>120</v>
      </c>
      <c r="F2375" s="101">
        <v>0</v>
      </c>
      <c r="G2375" s="103">
        <v>0</v>
      </c>
      <c r="H2375" s="103">
        <v>0</v>
      </c>
      <c r="I2375" s="102"/>
      <c r="J2375" s="103">
        <v>65</v>
      </c>
      <c r="K2375" s="101">
        <v>0</v>
      </c>
      <c r="L2375" s="103">
        <v>0</v>
      </c>
      <c r="M2375" s="103">
        <v>0</v>
      </c>
      <c r="N2375" s="102"/>
      <c r="O2375" s="103">
        <v>67</v>
      </c>
      <c r="P2375" s="103">
        <v>0</v>
      </c>
      <c r="Q2375" s="102"/>
      <c r="R2375" s="103">
        <v>188</v>
      </c>
      <c r="S2375" s="103">
        <v>55</v>
      </c>
      <c r="T2375" s="102">
        <v>0</v>
      </c>
      <c r="U2375" s="103">
        <v>440</v>
      </c>
      <c r="V2375" s="103">
        <v>55</v>
      </c>
    </row>
    <row r="2376" spans="1:22" x14ac:dyDescent="0.25">
      <c r="A2376" s="104" t="s">
        <v>1334</v>
      </c>
      <c r="B2376" s="20" t="str">
        <f>VLOOKUP(A2376,'Planning Periods'!$E$2:$N$540,10,FALSE)</f>
        <v>01/31/2015 - 01/31/2023</v>
      </c>
      <c r="C2376" s="103">
        <v>2016</v>
      </c>
      <c r="D2376" s="103" t="str">
        <f t="shared" si="35"/>
        <v>Windsor 2016</v>
      </c>
      <c r="E2376" s="103">
        <v>120</v>
      </c>
      <c r="F2376" s="101">
        <v>0</v>
      </c>
      <c r="G2376" s="103">
        <v>0</v>
      </c>
      <c r="H2376" s="103">
        <v>0</v>
      </c>
      <c r="I2376" s="102"/>
      <c r="J2376" s="103">
        <v>65</v>
      </c>
      <c r="K2376" s="101">
        <v>0</v>
      </c>
      <c r="L2376" s="103">
        <v>0</v>
      </c>
      <c r="M2376" s="103">
        <v>0</v>
      </c>
      <c r="N2376" s="102"/>
      <c r="O2376" s="103">
        <v>67</v>
      </c>
      <c r="P2376" s="103">
        <v>0</v>
      </c>
      <c r="Q2376" s="102"/>
      <c r="R2376" s="103">
        <v>188</v>
      </c>
      <c r="S2376" s="103">
        <v>3</v>
      </c>
      <c r="T2376" s="102">
        <v>0</v>
      </c>
      <c r="U2376" s="103">
        <v>440</v>
      </c>
      <c r="V2376" s="103">
        <v>3</v>
      </c>
    </row>
    <row r="2377" spans="1:22" x14ac:dyDescent="0.25">
      <c r="A2377" s="104" t="s">
        <v>1334</v>
      </c>
      <c r="B2377" s="20" t="str">
        <f>VLOOKUP(A2377,'Planning Periods'!$E$2:$N$540,10,FALSE)</f>
        <v>01/31/2015 - 01/31/2023</v>
      </c>
      <c r="C2377" s="103">
        <v>2017</v>
      </c>
      <c r="D2377" s="103" t="str">
        <f t="shared" si="35"/>
        <v>Windsor 2017</v>
      </c>
      <c r="E2377" s="103">
        <v>120</v>
      </c>
      <c r="F2377" s="101">
        <v>0</v>
      </c>
      <c r="G2377" s="103">
        <v>0</v>
      </c>
      <c r="H2377" s="103">
        <v>0</v>
      </c>
      <c r="I2377" s="102"/>
      <c r="J2377" s="103">
        <v>65</v>
      </c>
      <c r="K2377" s="101">
        <v>0</v>
      </c>
      <c r="L2377" s="103">
        <v>0</v>
      </c>
      <c r="M2377" s="103">
        <v>0</v>
      </c>
      <c r="N2377" s="102"/>
      <c r="O2377" s="103">
        <v>67</v>
      </c>
      <c r="P2377" s="103">
        <v>0</v>
      </c>
      <c r="Q2377" s="102"/>
      <c r="R2377" s="103">
        <v>188</v>
      </c>
      <c r="S2377" s="103">
        <v>5</v>
      </c>
      <c r="T2377" s="102">
        <v>0</v>
      </c>
      <c r="U2377" s="103">
        <v>440</v>
      </c>
      <c r="V2377" s="103">
        <v>5</v>
      </c>
    </row>
    <row r="2378" spans="1:22" x14ac:dyDescent="0.25">
      <c r="A2378" s="104" t="s">
        <v>754</v>
      </c>
      <c r="B2378" s="20" t="str">
        <f>VLOOKUP(A2378,'Planning Periods'!$E$2:$N$540,10,FALSE)</f>
        <v>10/31/2013 - 10/31/2021</v>
      </c>
      <c r="C2378" s="103">
        <v>2013</v>
      </c>
      <c r="D2378" s="103" t="str">
        <f t="shared" si="35"/>
        <v>Winters 2013</v>
      </c>
      <c r="E2378" s="103">
        <v>76</v>
      </c>
      <c r="F2378" s="101">
        <v>0</v>
      </c>
      <c r="G2378" s="103">
        <v>0</v>
      </c>
      <c r="H2378" s="103">
        <v>0</v>
      </c>
      <c r="I2378" s="102"/>
      <c r="J2378" s="103">
        <v>54</v>
      </c>
      <c r="K2378" s="101">
        <v>0</v>
      </c>
      <c r="L2378" s="103">
        <v>0</v>
      </c>
      <c r="M2378" s="103">
        <v>0</v>
      </c>
      <c r="N2378" s="102"/>
      <c r="O2378" s="103">
        <v>59</v>
      </c>
      <c r="P2378" s="103">
        <v>1</v>
      </c>
      <c r="Q2378" s="102"/>
      <c r="R2378" s="103">
        <v>130</v>
      </c>
      <c r="S2378" s="103">
        <v>0</v>
      </c>
      <c r="T2378" s="102">
        <v>0</v>
      </c>
      <c r="U2378" s="103">
        <v>319</v>
      </c>
      <c r="V2378" s="103">
        <v>1</v>
      </c>
    </row>
    <row r="2379" spans="1:22" x14ac:dyDescent="0.25">
      <c r="A2379" s="104" t="s">
        <v>754</v>
      </c>
      <c r="B2379" s="20" t="str">
        <f>VLOOKUP(A2379,'Planning Periods'!$E$2:$N$540,10,FALSE)</f>
        <v>10/31/2013 - 10/31/2021</v>
      </c>
      <c r="C2379" s="103">
        <v>2014</v>
      </c>
      <c r="D2379" s="103" t="str">
        <f t="shared" si="35"/>
        <v>Winters 2014</v>
      </c>
      <c r="E2379" s="103">
        <v>76</v>
      </c>
      <c r="F2379" s="101">
        <v>0</v>
      </c>
      <c r="G2379" s="103">
        <v>0</v>
      </c>
      <c r="H2379" s="103">
        <v>0</v>
      </c>
      <c r="I2379" s="102"/>
      <c r="J2379" s="103">
        <v>54</v>
      </c>
      <c r="K2379" s="101">
        <v>0</v>
      </c>
      <c r="L2379" s="103">
        <v>0</v>
      </c>
      <c r="M2379" s="103">
        <v>0</v>
      </c>
      <c r="N2379" s="102"/>
      <c r="O2379" s="103">
        <v>59</v>
      </c>
      <c r="P2379" s="103">
        <v>0</v>
      </c>
      <c r="Q2379" s="102"/>
      <c r="R2379" s="103">
        <v>130</v>
      </c>
      <c r="S2379" s="103">
        <v>0</v>
      </c>
      <c r="T2379" s="102">
        <v>0</v>
      </c>
      <c r="U2379" s="103">
        <v>319</v>
      </c>
      <c r="V2379" s="103">
        <v>0</v>
      </c>
    </row>
    <row r="2380" spans="1:22" x14ac:dyDescent="0.25">
      <c r="A2380" s="104" t="s">
        <v>754</v>
      </c>
      <c r="B2380" s="20" t="str">
        <f>VLOOKUP(A2380,'Planning Periods'!$E$2:$N$540,10,FALSE)</f>
        <v>10/31/2013 - 10/31/2021</v>
      </c>
      <c r="C2380" s="103">
        <v>2015</v>
      </c>
      <c r="D2380" s="103" t="str">
        <f t="shared" si="35"/>
        <v>Winters 2015</v>
      </c>
      <c r="E2380" s="103">
        <v>76</v>
      </c>
      <c r="F2380" s="101">
        <v>0</v>
      </c>
      <c r="G2380" s="103">
        <v>0</v>
      </c>
      <c r="H2380" s="103">
        <v>0</v>
      </c>
      <c r="I2380" s="102"/>
      <c r="J2380" s="103">
        <v>54</v>
      </c>
      <c r="K2380" s="101">
        <v>0</v>
      </c>
      <c r="L2380" s="103">
        <v>0</v>
      </c>
      <c r="M2380" s="103">
        <v>0</v>
      </c>
      <c r="N2380" s="102"/>
      <c r="O2380" s="103">
        <v>59</v>
      </c>
      <c r="P2380" s="103">
        <v>0</v>
      </c>
      <c r="Q2380" s="102"/>
      <c r="R2380" s="103">
        <v>130</v>
      </c>
      <c r="S2380" s="103">
        <v>32</v>
      </c>
      <c r="T2380" s="102">
        <v>0</v>
      </c>
      <c r="U2380" s="103">
        <v>319</v>
      </c>
      <c r="V2380" s="103">
        <v>32</v>
      </c>
    </row>
    <row r="2381" spans="1:22" x14ac:dyDescent="0.25">
      <c r="A2381" s="104" t="s">
        <v>754</v>
      </c>
      <c r="B2381" s="20" t="str">
        <f>VLOOKUP(A2381,'Planning Periods'!$E$2:$N$540,10,FALSE)</f>
        <v>10/31/2013 - 10/31/2021</v>
      </c>
      <c r="C2381" s="103">
        <v>2016</v>
      </c>
      <c r="D2381" s="103" t="str">
        <f t="shared" si="35"/>
        <v>Winters 2016</v>
      </c>
      <c r="E2381" s="103">
        <v>76</v>
      </c>
      <c r="F2381" s="101">
        <v>0</v>
      </c>
      <c r="G2381" s="103">
        <v>0</v>
      </c>
      <c r="H2381" s="103">
        <v>0</v>
      </c>
      <c r="I2381" s="102"/>
      <c r="J2381" s="103">
        <v>54</v>
      </c>
      <c r="K2381" s="101">
        <v>0</v>
      </c>
      <c r="L2381" s="103">
        <v>0</v>
      </c>
      <c r="M2381" s="103">
        <v>0</v>
      </c>
      <c r="N2381" s="102"/>
      <c r="O2381" s="103">
        <v>59</v>
      </c>
      <c r="P2381" s="103">
        <v>7</v>
      </c>
      <c r="Q2381" s="102"/>
      <c r="R2381" s="103">
        <v>130</v>
      </c>
      <c r="S2381" s="103">
        <v>26</v>
      </c>
      <c r="T2381" s="102">
        <v>0</v>
      </c>
      <c r="U2381" s="103">
        <v>319</v>
      </c>
      <c r="V2381" s="103">
        <v>33</v>
      </c>
    </row>
    <row r="2382" spans="1:22" x14ac:dyDescent="0.25">
      <c r="A2382" s="104" t="s">
        <v>754</v>
      </c>
      <c r="B2382" s="20" t="str">
        <f>VLOOKUP(A2382,'Planning Periods'!$E$2:$N$540,10,FALSE)</f>
        <v>10/31/2013 - 10/31/2021</v>
      </c>
      <c r="C2382" s="103">
        <v>2017</v>
      </c>
      <c r="D2382" s="103" t="str">
        <f t="shared" si="35"/>
        <v>Winters 2017</v>
      </c>
      <c r="E2382" s="103">
        <v>76</v>
      </c>
      <c r="F2382" s="101">
        <v>0</v>
      </c>
      <c r="G2382" s="103">
        <v>0</v>
      </c>
      <c r="H2382" s="103">
        <v>0</v>
      </c>
      <c r="I2382" s="102"/>
      <c r="J2382" s="103">
        <v>54</v>
      </c>
      <c r="K2382" s="101">
        <v>0</v>
      </c>
      <c r="L2382" s="103">
        <v>0</v>
      </c>
      <c r="M2382" s="103">
        <v>0</v>
      </c>
      <c r="N2382" s="102"/>
      <c r="O2382" s="103">
        <v>59</v>
      </c>
      <c r="P2382" s="103">
        <v>0</v>
      </c>
      <c r="Q2382" s="102"/>
      <c r="R2382" s="103">
        <v>130</v>
      </c>
      <c r="S2382" s="103">
        <v>11</v>
      </c>
      <c r="T2382" s="102">
        <v>0</v>
      </c>
      <c r="U2382" s="103">
        <v>319</v>
      </c>
      <c r="V2382" s="103">
        <v>11</v>
      </c>
    </row>
    <row r="2383" spans="1:22" x14ac:dyDescent="0.25">
      <c r="A2383" t="s">
        <v>770</v>
      </c>
      <c r="B2383" s="20" t="str">
        <f>VLOOKUP(A2383,'Planning Periods'!$E$2:$N$540,10,FALSE)</f>
        <v>12/31/2015 - 12/31/2023</v>
      </c>
      <c r="C2383" s="103">
        <v>2014</v>
      </c>
      <c r="D2383" s="103" t="str">
        <f t="shared" si="35"/>
        <v>Woodlake 2014</v>
      </c>
      <c r="E2383" s="101" t="s">
        <v>1539</v>
      </c>
      <c r="F2383" s="101" t="s">
        <v>1539</v>
      </c>
      <c r="G2383" s="101" t="s">
        <v>1539</v>
      </c>
      <c r="H2383" s="101" t="s">
        <v>1539</v>
      </c>
      <c r="I2383" s="101">
        <v>0</v>
      </c>
      <c r="J2383" s="101" t="s">
        <v>1539</v>
      </c>
      <c r="K2383" s="101" t="s">
        <v>1539</v>
      </c>
      <c r="L2383" s="101" t="s">
        <v>1539</v>
      </c>
      <c r="M2383" s="101" t="s">
        <v>1539</v>
      </c>
      <c r="N2383" s="101">
        <v>0</v>
      </c>
      <c r="O2383" s="101" t="s">
        <v>1539</v>
      </c>
      <c r="P2383" s="101" t="s">
        <v>1539</v>
      </c>
      <c r="Q2383" s="101"/>
      <c r="R2383" s="101" t="s">
        <v>1539</v>
      </c>
      <c r="S2383" s="101" t="s">
        <v>1539</v>
      </c>
      <c r="T2383" s="101" t="s">
        <v>1539</v>
      </c>
      <c r="U2383" s="101" t="s">
        <v>1539</v>
      </c>
      <c r="V2383" s="101" t="s">
        <v>1539</v>
      </c>
    </row>
    <row r="2384" spans="1:22" x14ac:dyDescent="0.25">
      <c r="A2384" t="s">
        <v>770</v>
      </c>
      <c r="B2384" s="20" t="str">
        <f>VLOOKUP(A2384,'Planning Periods'!$E$2:$N$540,10,FALSE)</f>
        <v>12/31/2015 - 12/31/2023</v>
      </c>
      <c r="C2384" s="103">
        <v>2015</v>
      </c>
      <c r="D2384" s="103"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25">
      <c r="A2385" t="s">
        <v>770</v>
      </c>
      <c r="B2385" s="20" t="str">
        <f>VLOOKUP(A2385,'Planning Periods'!$E$2:$N$540,10,FALSE)</f>
        <v>12/31/2015 - 12/31/2023</v>
      </c>
      <c r="C2385" s="103">
        <v>2016</v>
      </c>
      <c r="D2385" s="103"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25">
      <c r="A2386" t="s">
        <v>770</v>
      </c>
      <c r="B2386" s="20" t="str">
        <f>VLOOKUP(A2386,'Planning Periods'!$E$2:$N$540,10,FALSE)</f>
        <v>12/31/2015 - 12/31/2023</v>
      </c>
      <c r="C2386" s="103">
        <v>2017</v>
      </c>
      <c r="D2386" s="103"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25">
      <c r="A2387" s="104" t="s">
        <v>752</v>
      </c>
      <c r="B2387" s="20" t="str">
        <f>VLOOKUP(A2387,'Planning Periods'!$E$2:$N$540,10,FALSE)</f>
        <v>10/31/2013 - 10/31/2021</v>
      </c>
      <c r="C2387" s="103">
        <v>2013</v>
      </c>
      <c r="D2387" s="103" t="str">
        <f t="shared" si="35"/>
        <v>Woodland 2013</v>
      </c>
      <c r="E2387" s="103">
        <v>390</v>
      </c>
      <c r="F2387" s="101">
        <v>46</v>
      </c>
      <c r="G2387" s="103">
        <v>46</v>
      </c>
      <c r="H2387" s="103">
        <v>0</v>
      </c>
      <c r="I2387" s="102"/>
      <c r="J2387" s="103">
        <v>274</v>
      </c>
      <c r="K2387" s="101">
        <v>16</v>
      </c>
      <c r="L2387" s="103">
        <v>16</v>
      </c>
      <c r="M2387" s="103">
        <v>0</v>
      </c>
      <c r="N2387" s="102"/>
      <c r="O2387" s="103">
        <v>349</v>
      </c>
      <c r="P2387" s="103">
        <v>1</v>
      </c>
      <c r="Q2387" s="102"/>
      <c r="R2387" s="103">
        <v>864</v>
      </c>
      <c r="S2387" s="103">
        <v>97</v>
      </c>
      <c r="T2387" s="102">
        <v>0</v>
      </c>
      <c r="U2387" s="103">
        <v>1877</v>
      </c>
      <c r="V2387" s="103">
        <v>160</v>
      </c>
    </row>
    <row r="2388" spans="1:22" x14ac:dyDescent="0.25">
      <c r="A2388" s="104" t="s">
        <v>752</v>
      </c>
      <c r="B2388" s="20" t="str">
        <f>VLOOKUP(A2388,'Planning Periods'!$E$2:$N$540,10,FALSE)</f>
        <v>10/31/2013 - 10/31/2021</v>
      </c>
      <c r="C2388" s="103">
        <v>2014</v>
      </c>
      <c r="D2388" s="103" t="str">
        <f t="shared" si="35"/>
        <v>Woodland 2014</v>
      </c>
      <c r="E2388" s="103">
        <v>390</v>
      </c>
      <c r="F2388" s="101">
        <v>0</v>
      </c>
      <c r="G2388" s="103">
        <v>0</v>
      </c>
      <c r="H2388" s="103">
        <v>0</v>
      </c>
      <c r="I2388" s="102"/>
      <c r="J2388" s="103">
        <v>274</v>
      </c>
      <c r="K2388" s="101">
        <v>0</v>
      </c>
      <c r="L2388" s="103">
        <v>0</v>
      </c>
      <c r="M2388" s="103">
        <v>0</v>
      </c>
      <c r="N2388" s="102"/>
      <c r="O2388" s="103">
        <v>349</v>
      </c>
      <c r="P2388" s="103">
        <v>32</v>
      </c>
      <c r="Q2388" s="102"/>
      <c r="R2388" s="103">
        <v>864</v>
      </c>
      <c r="S2388" s="103">
        <v>96</v>
      </c>
      <c r="T2388" s="102">
        <v>0</v>
      </c>
      <c r="U2388" s="103">
        <v>1877</v>
      </c>
      <c r="V2388" s="103">
        <v>128</v>
      </c>
    </row>
    <row r="2389" spans="1:22" x14ac:dyDescent="0.25">
      <c r="A2389" s="104" t="s">
        <v>752</v>
      </c>
      <c r="B2389" s="20" t="str">
        <f>VLOOKUP(A2389,'Planning Periods'!$E$2:$N$540,10,FALSE)</f>
        <v>10/31/2013 - 10/31/2021</v>
      </c>
      <c r="C2389" s="103">
        <v>2015</v>
      </c>
      <c r="D2389" s="103" t="str">
        <f t="shared" si="35"/>
        <v>Woodland 2015</v>
      </c>
      <c r="E2389" s="103">
        <v>390</v>
      </c>
      <c r="F2389" s="101">
        <v>0</v>
      </c>
      <c r="G2389" s="103">
        <v>0</v>
      </c>
      <c r="H2389" s="103">
        <v>0</v>
      </c>
      <c r="I2389" s="102"/>
      <c r="J2389" s="103">
        <v>274</v>
      </c>
      <c r="K2389" s="101">
        <v>1</v>
      </c>
      <c r="L2389" s="103">
        <v>1</v>
      </c>
      <c r="M2389" s="103">
        <v>0</v>
      </c>
      <c r="N2389" s="102"/>
      <c r="O2389" s="103">
        <v>349</v>
      </c>
      <c r="P2389" s="103">
        <v>37</v>
      </c>
      <c r="Q2389" s="102"/>
      <c r="R2389" s="103">
        <v>864</v>
      </c>
      <c r="S2389" s="103">
        <v>114</v>
      </c>
      <c r="T2389" s="102">
        <v>0</v>
      </c>
      <c r="U2389" s="103">
        <v>1877</v>
      </c>
      <c r="V2389" s="103">
        <v>152</v>
      </c>
    </row>
    <row r="2390" spans="1:22" x14ac:dyDescent="0.25">
      <c r="A2390" s="104" t="s">
        <v>752</v>
      </c>
      <c r="B2390" s="20" t="str">
        <f>VLOOKUP(A2390,'Planning Periods'!$E$2:$N$540,10,FALSE)</f>
        <v>10/31/2013 - 10/31/2021</v>
      </c>
      <c r="C2390" s="103">
        <v>2016</v>
      </c>
      <c r="D2390" s="103" t="str">
        <f t="shared" si="35"/>
        <v>Woodland 2016</v>
      </c>
      <c r="E2390" s="103">
        <v>390</v>
      </c>
      <c r="F2390" s="101">
        <v>0</v>
      </c>
      <c r="G2390" s="103">
        <v>0</v>
      </c>
      <c r="H2390" s="103">
        <v>0</v>
      </c>
      <c r="I2390" s="102"/>
      <c r="J2390" s="103">
        <v>274</v>
      </c>
      <c r="K2390" s="101">
        <v>1</v>
      </c>
      <c r="L2390" s="103">
        <v>1</v>
      </c>
      <c r="M2390" s="103">
        <v>0</v>
      </c>
      <c r="N2390" s="102"/>
      <c r="O2390" s="103">
        <v>349</v>
      </c>
      <c r="P2390" s="103">
        <v>67</v>
      </c>
      <c r="Q2390" s="102"/>
      <c r="R2390" s="103">
        <v>864</v>
      </c>
      <c r="S2390" s="103">
        <v>199</v>
      </c>
      <c r="T2390" s="102">
        <v>0</v>
      </c>
      <c r="U2390" s="103">
        <v>1877</v>
      </c>
      <c r="V2390" s="103">
        <v>267</v>
      </c>
    </row>
    <row r="2391" spans="1:22" x14ac:dyDescent="0.25">
      <c r="A2391" s="104" t="s">
        <v>752</v>
      </c>
      <c r="B2391" s="20" t="str">
        <f>VLOOKUP(A2391,'Planning Periods'!$E$2:$N$540,10,FALSE)</f>
        <v>10/31/2013 - 10/31/2021</v>
      </c>
      <c r="C2391" s="103">
        <v>2017</v>
      </c>
      <c r="D2391" s="103" t="str">
        <f t="shared" si="35"/>
        <v>Woodland 2017</v>
      </c>
      <c r="E2391" s="103">
        <v>390</v>
      </c>
      <c r="F2391" s="101">
        <v>79</v>
      </c>
      <c r="G2391" s="103">
        <v>79</v>
      </c>
      <c r="H2391" s="103">
        <v>0</v>
      </c>
      <c r="I2391" s="102"/>
      <c r="J2391" s="103">
        <v>274</v>
      </c>
      <c r="K2391" s="101">
        <v>0</v>
      </c>
      <c r="L2391" s="103">
        <v>0</v>
      </c>
      <c r="M2391" s="103">
        <v>0</v>
      </c>
      <c r="N2391" s="102"/>
      <c r="O2391" s="103">
        <v>349</v>
      </c>
      <c r="P2391" s="103">
        <v>32</v>
      </c>
      <c r="Q2391" s="102"/>
      <c r="R2391" s="103">
        <v>864</v>
      </c>
      <c r="S2391" s="103">
        <v>99</v>
      </c>
      <c r="T2391" s="102">
        <v>0</v>
      </c>
      <c r="U2391" s="103">
        <v>1877</v>
      </c>
      <c r="V2391" s="103">
        <v>210</v>
      </c>
    </row>
    <row r="2392" spans="1:22" x14ac:dyDescent="0.25">
      <c r="A2392" s="104" t="s">
        <v>1331</v>
      </c>
      <c r="B2392" s="20" t="str">
        <f>VLOOKUP(A2392,'Planning Periods'!$E$2:$N$540,10,FALSE)</f>
        <v>01/31/2015 - 01/31/2023</v>
      </c>
      <c r="C2392" s="103">
        <v>2014</v>
      </c>
      <c r="D2392" s="103" t="str">
        <f t="shared" si="35"/>
        <v>Woodside 2014</v>
      </c>
      <c r="E2392" s="103" t="s">
        <v>1539</v>
      </c>
      <c r="F2392" s="101" t="s">
        <v>1539</v>
      </c>
      <c r="G2392" s="103" t="s">
        <v>1539</v>
      </c>
      <c r="H2392" s="103" t="s">
        <v>1539</v>
      </c>
      <c r="I2392" s="102"/>
      <c r="J2392" s="103" t="s">
        <v>1539</v>
      </c>
      <c r="K2392" s="101" t="s">
        <v>1539</v>
      </c>
      <c r="L2392" s="103" t="s">
        <v>1539</v>
      </c>
      <c r="M2392" s="103" t="s">
        <v>1539</v>
      </c>
      <c r="N2392" s="102"/>
      <c r="O2392" s="103" t="s">
        <v>1539</v>
      </c>
      <c r="P2392" s="103" t="s">
        <v>1539</v>
      </c>
      <c r="Q2392" s="102"/>
      <c r="R2392" s="103" t="s">
        <v>1539</v>
      </c>
      <c r="S2392" s="103" t="s">
        <v>1539</v>
      </c>
      <c r="T2392" s="102" t="s">
        <v>1539</v>
      </c>
      <c r="U2392" s="103" t="s">
        <v>1539</v>
      </c>
      <c r="V2392" s="103" t="s">
        <v>1539</v>
      </c>
    </row>
    <row r="2393" spans="1:22" x14ac:dyDescent="0.25">
      <c r="A2393" s="104" t="s">
        <v>1331</v>
      </c>
      <c r="B2393" s="20" t="str">
        <f>VLOOKUP(A2393,'Planning Periods'!$E$2:$N$540,10,FALSE)</f>
        <v>01/31/2015 - 01/31/2023</v>
      </c>
      <c r="C2393" s="103">
        <v>2015</v>
      </c>
      <c r="D2393" s="103" t="str">
        <f t="shared" si="35"/>
        <v>Woodside 2015</v>
      </c>
      <c r="E2393" s="103">
        <v>23</v>
      </c>
      <c r="F2393" s="101">
        <v>1</v>
      </c>
      <c r="G2393" s="103">
        <v>0</v>
      </c>
      <c r="H2393" s="103">
        <v>1</v>
      </c>
      <c r="I2393" s="102"/>
      <c r="J2393" s="103">
        <v>13</v>
      </c>
      <c r="K2393" s="101">
        <v>0</v>
      </c>
      <c r="L2393" s="103">
        <v>0</v>
      </c>
      <c r="M2393" s="103">
        <v>0</v>
      </c>
      <c r="N2393" s="102"/>
      <c r="O2393" s="103">
        <v>15</v>
      </c>
      <c r="P2393" s="103">
        <v>0</v>
      </c>
      <c r="Q2393" s="102"/>
      <c r="R2393" s="103">
        <v>11</v>
      </c>
      <c r="S2393" s="103">
        <v>4</v>
      </c>
      <c r="T2393" s="102">
        <v>0</v>
      </c>
      <c r="U2393" s="103">
        <v>62</v>
      </c>
      <c r="V2393" s="103">
        <v>5</v>
      </c>
    </row>
    <row r="2394" spans="1:22" x14ac:dyDescent="0.25">
      <c r="A2394" s="104" t="s">
        <v>1331</v>
      </c>
      <c r="B2394" s="20" t="str">
        <f>VLOOKUP(A2394,'Planning Periods'!$E$2:$N$540,10,FALSE)</f>
        <v>01/31/2015 - 01/31/2023</v>
      </c>
      <c r="C2394" s="103">
        <v>2016</v>
      </c>
      <c r="D2394" s="103" t="str">
        <f t="shared" si="35"/>
        <v>Woodside 2016</v>
      </c>
      <c r="E2394" s="103">
        <v>23</v>
      </c>
      <c r="F2394" s="101">
        <v>5</v>
      </c>
      <c r="G2394" s="103">
        <v>0</v>
      </c>
      <c r="H2394" s="103">
        <v>5</v>
      </c>
      <c r="I2394" s="102"/>
      <c r="J2394" s="103">
        <v>13</v>
      </c>
      <c r="K2394" s="101">
        <v>1</v>
      </c>
      <c r="L2394" s="103">
        <v>0</v>
      </c>
      <c r="M2394" s="103">
        <v>1</v>
      </c>
      <c r="N2394" s="102"/>
      <c r="O2394" s="103">
        <v>15</v>
      </c>
      <c r="P2394" s="103">
        <v>1</v>
      </c>
      <c r="Q2394" s="102"/>
      <c r="R2394" s="103">
        <v>11</v>
      </c>
      <c r="S2394" s="103">
        <v>8</v>
      </c>
      <c r="T2394" s="102">
        <v>1</v>
      </c>
      <c r="U2394" s="103">
        <v>62</v>
      </c>
      <c r="V2394" s="103">
        <v>15</v>
      </c>
    </row>
    <row r="2395" spans="1:22" x14ac:dyDescent="0.25">
      <c r="A2395" s="104" t="s">
        <v>1331</v>
      </c>
      <c r="B2395" s="20" t="str">
        <f>VLOOKUP(A2395,'Planning Periods'!$E$2:$N$540,10,FALSE)</f>
        <v>01/31/2015 - 01/31/2023</v>
      </c>
      <c r="C2395" s="103">
        <v>2017</v>
      </c>
      <c r="D2395" s="103" t="str">
        <f t="shared" si="35"/>
        <v>Woodside 2017</v>
      </c>
      <c r="E2395" s="103">
        <v>23</v>
      </c>
      <c r="F2395" s="101">
        <v>6</v>
      </c>
      <c r="G2395" s="103">
        <v>0</v>
      </c>
      <c r="H2395" s="103">
        <v>6</v>
      </c>
      <c r="I2395" s="102"/>
      <c r="J2395" s="103">
        <v>13</v>
      </c>
      <c r="K2395" s="101">
        <v>1</v>
      </c>
      <c r="L2395" s="103">
        <v>0</v>
      </c>
      <c r="M2395" s="103">
        <v>1</v>
      </c>
      <c r="N2395" s="102"/>
      <c r="O2395" s="103">
        <v>15</v>
      </c>
      <c r="P2395" s="103">
        <v>1</v>
      </c>
      <c r="Q2395" s="102"/>
      <c r="R2395" s="103">
        <v>11</v>
      </c>
      <c r="S2395" s="103">
        <v>5</v>
      </c>
      <c r="T2395" s="102">
        <v>1</v>
      </c>
      <c r="U2395" s="103">
        <v>62</v>
      </c>
      <c r="V2395" s="103">
        <v>13</v>
      </c>
    </row>
    <row r="2396" spans="1:22" x14ac:dyDescent="0.25">
      <c r="A2396" s="104" t="s">
        <v>139</v>
      </c>
      <c r="B2396" s="20" t="str">
        <f>VLOOKUP(A2396,'Planning Periods'!$E$2:$N$540,10,FALSE)</f>
        <v>10/31/2013 - 10/31/2021</v>
      </c>
      <c r="C2396" s="103">
        <v>2013</v>
      </c>
      <c r="D2396" s="103" t="str">
        <f t="shared" si="35"/>
        <v>Yolo County - Unincorporated 2013</v>
      </c>
      <c r="E2396" s="103" t="s">
        <v>1539</v>
      </c>
      <c r="F2396" s="101" t="s">
        <v>1539</v>
      </c>
      <c r="G2396" s="103" t="s">
        <v>1539</v>
      </c>
      <c r="H2396" s="103" t="s">
        <v>1539</v>
      </c>
      <c r="I2396" s="102"/>
      <c r="J2396" s="103" t="s">
        <v>1539</v>
      </c>
      <c r="K2396" s="101" t="s">
        <v>1539</v>
      </c>
      <c r="L2396" s="103" t="s">
        <v>1539</v>
      </c>
      <c r="M2396" s="103" t="s">
        <v>1539</v>
      </c>
      <c r="N2396" s="102"/>
      <c r="O2396" s="103" t="s">
        <v>1539</v>
      </c>
      <c r="P2396" s="103" t="s">
        <v>1539</v>
      </c>
      <c r="Q2396" s="102"/>
      <c r="R2396" s="103" t="s">
        <v>1539</v>
      </c>
      <c r="S2396" s="103" t="s">
        <v>1539</v>
      </c>
      <c r="T2396" s="102" t="s">
        <v>1539</v>
      </c>
      <c r="U2396" s="103" t="s">
        <v>1539</v>
      </c>
      <c r="V2396" s="103" t="s">
        <v>1539</v>
      </c>
    </row>
    <row r="2397" spans="1:22" x14ac:dyDescent="0.25">
      <c r="A2397" s="104" t="s">
        <v>139</v>
      </c>
      <c r="B2397" s="20" t="str">
        <f>VLOOKUP(A2397,'Planning Periods'!$E$2:$N$540,10,FALSE)</f>
        <v>10/31/2013 - 10/31/2021</v>
      </c>
      <c r="C2397" s="103">
        <v>2014</v>
      </c>
      <c r="D2397" s="103" t="str">
        <f t="shared" si="35"/>
        <v>Yolo County - Unincorporated 2014</v>
      </c>
      <c r="E2397" s="103">
        <v>427</v>
      </c>
      <c r="F2397" s="101">
        <v>6</v>
      </c>
      <c r="G2397" s="103">
        <v>6</v>
      </c>
      <c r="H2397" s="103">
        <v>0</v>
      </c>
      <c r="I2397" s="102"/>
      <c r="J2397" s="103">
        <v>299</v>
      </c>
      <c r="K2397" s="101">
        <v>3</v>
      </c>
      <c r="L2397" s="103">
        <v>3</v>
      </c>
      <c r="M2397" s="103">
        <v>0</v>
      </c>
      <c r="N2397" s="102"/>
      <c r="O2397" s="103">
        <v>351</v>
      </c>
      <c r="P2397" s="103">
        <v>4</v>
      </c>
      <c r="Q2397" s="102"/>
      <c r="R2397" s="103">
        <v>813</v>
      </c>
      <c r="S2397" s="103">
        <v>10</v>
      </c>
      <c r="T2397" s="102">
        <v>0</v>
      </c>
      <c r="U2397" s="103">
        <v>1890</v>
      </c>
      <c r="V2397" s="103">
        <v>23</v>
      </c>
    </row>
    <row r="2398" spans="1:22" x14ac:dyDescent="0.25">
      <c r="A2398" s="104" t="s">
        <v>139</v>
      </c>
      <c r="B2398" s="20" t="str">
        <f>VLOOKUP(A2398,'Planning Periods'!$E$2:$N$540,10,FALSE)</f>
        <v>10/31/2013 - 10/31/2021</v>
      </c>
      <c r="C2398" s="103">
        <v>2015</v>
      </c>
      <c r="D2398" s="103" t="str">
        <f t="shared" si="35"/>
        <v>Yolo County - Unincorporated 2015</v>
      </c>
      <c r="E2398" s="103">
        <v>427</v>
      </c>
      <c r="F2398" s="101">
        <v>0</v>
      </c>
      <c r="G2398" s="103">
        <v>0</v>
      </c>
      <c r="H2398" s="103">
        <v>0</v>
      </c>
      <c r="I2398" s="102"/>
      <c r="J2398" s="103">
        <v>299</v>
      </c>
      <c r="K2398" s="101">
        <v>1</v>
      </c>
      <c r="L2398" s="103">
        <v>0</v>
      </c>
      <c r="M2398" s="103">
        <v>1</v>
      </c>
      <c r="N2398" s="102"/>
      <c r="O2398" s="103">
        <v>351</v>
      </c>
      <c r="P2398" s="103">
        <v>2</v>
      </c>
      <c r="Q2398" s="102"/>
      <c r="R2398" s="103">
        <v>813</v>
      </c>
      <c r="S2398" s="103">
        <v>8</v>
      </c>
      <c r="T2398" s="102">
        <v>1</v>
      </c>
      <c r="U2398" s="103">
        <v>1890</v>
      </c>
      <c r="V2398" s="103">
        <v>11</v>
      </c>
    </row>
    <row r="2399" spans="1:22" x14ac:dyDescent="0.25">
      <c r="A2399" s="104" t="s">
        <v>139</v>
      </c>
      <c r="B2399" s="20" t="str">
        <f>VLOOKUP(A2399,'Planning Periods'!$E$2:$N$540,10,FALSE)</f>
        <v>10/31/2013 - 10/31/2021</v>
      </c>
      <c r="C2399" s="103">
        <v>2016</v>
      </c>
      <c r="D2399" s="103" t="str">
        <f t="shared" si="35"/>
        <v>Yolo County - Unincorporated 2016</v>
      </c>
      <c r="E2399" s="103">
        <v>427</v>
      </c>
      <c r="F2399" s="101">
        <v>40</v>
      </c>
      <c r="G2399" s="103">
        <v>40</v>
      </c>
      <c r="H2399" s="103">
        <v>0</v>
      </c>
      <c r="I2399" s="102"/>
      <c r="J2399" s="103">
        <v>299</v>
      </c>
      <c r="K2399" s="101">
        <v>4</v>
      </c>
      <c r="L2399" s="103">
        <v>0</v>
      </c>
      <c r="M2399" s="103">
        <v>4</v>
      </c>
      <c r="N2399" s="102"/>
      <c r="O2399" s="103">
        <v>351</v>
      </c>
      <c r="P2399" s="103">
        <v>7</v>
      </c>
      <c r="Q2399" s="102"/>
      <c r="R2399" s="103">
        <v>813</v>
      </c>
      <c r="S2399" s="103">
        <v>3</v>
      </c>
      <c r="T2399" s="102">
        <v>4</v>
      </c>
      <c r="U2399" s="103">
        <v>1890</v>
      </c>
      <c r="V2399" s="103">
        <v>54</v>
      </c>
    </row>
    <row r="2400" spans="1:22" x14ac:dyDescent="0.25">
      <c r="A2400" s="104" t="s">
        <v>139</v>
      </c>
      <c r="B2400" s="20" t="str">
        <f>VLOOKUP(A2400,'Planning Periods'!$E$2:$N$540,10,FALSE)</f>
        <v>10/31/2013 - 10/31/2021</v>
      </c>
      <c r="C2400" s="103">
        <v>2017</v>
      </c>
      <c r="D2400" s="103" t="str">
        <f t="shared" si="35"/>
        <v>Yolo County - Unincorporated 2017</v>
      </c>
      <c r="E2400" s="103">
        <v>427</v>
      </c>
      <c r="F2400" s="101">
        <v>3</v>
      </c>
      <c r="G2400" s="103">
        <v>0</v>
      </c>
      <c r="H2400" s="103">
        <v>3</v>
      </c>
      <c r="I2400" s="102"/>
      <c r="J2400" s="103">
        <v>299</v>
      </c>
      <c r="K2400" s="101">
        <v>4</v>
      </c>
      <c r="L2400" s="103">
        <v>0</v>
      </c>
      <c r="M2400" s="103">
        <v>4</v>
      </c>
      <c r="N2400" s="102"/>
      <c r="O2400" s="103">
        <v>351</v>
      </c>
      <c r="P2400" s="103">
        <v>3</v>
      </c>
      <c r="Q2400" s="102"/>
      <c r="R2400" s="103">
        <v>813</v>
      </c>
      <c r="S2400" s="103">
        <v>0</v>
      </c>
      <c r="T2400" s="102">
        <v>4</v>
      </c>
      <c r="U2400" s="103">
        <v>1890</v>
      </c>
      <c r="V2400" s="103">
        <v>10</v>
      </c>
    </row>
    <row r="2401" spans="1:22" x14ac:dyDescent="0.25">
      <c r="A2401" s="104" t="s">
        <v>965</v>
      </c>
      <c r="B2401" s="20"/>
      <c r="C2401" s="103">
        <v>2013</v>
      </c>
      <c r="D2401" s="103" t="str">
        <f t="shared" si="35"/>
        <v>Yorba Linda 2013</v>
      </c>
      <c r="E2401" s="103" t="s">
        <v>1539</v>
      </c>
      <c r="F2401" s="101" t="s">
        <v>1539</v>
      </c>
      <c r="G2401" s="103" t="s">
        <v>1539</v>
      </c>
      <c r="H2401" s="103" t="s">
        <v>1539</v>
      </c>
      <c r="I2401" s="102"/>
      <c r="J2401" s="103" t="s">
        <v>1539</v>
      </c>
      <c r="K2401" s="101" t="s">
        <v>1539</v>
      </c>
      <c r="L2401" s="103" t="s">
        <v>1539</v>
      </c>
      <c r="M2401" s="103" t="s">
        <v>1539</v>
      </c>
      <c r="N2401" s="102"/>
      <c r="O2401" s="103" t="s">
        <v>1539</v>
      </c>
      <c r="P2401" s="103" t="s">
        <v>1539</v>
      </c>
      <c r="Q2401" s="102"/>
      <c r="R2401" s="103" t="s">
        <v>1539</v>
      </c>
      <c r="S2401" s="103" t="s">
        <v>1539</v>
      </c>
      <c r="T2401" s="102" t="s">
        <v>1539</v>
      </c>
      <c r="U2401" s="103" t="s">
        <v>1539</v>
      </c>
      <c r="V2401" s="103" t="s">
        <v>1539</v>
      </c>
    </row>
    <row r="2402" spans="1:22" x14ac:dyDescent="0.25">
      <c r="A2402" s="104" t="s">
        <v>965</v>
      </c>
      <c r="B2402" s="20" t="str">
        <f>VLOOKUP(A2402,'Planning Periods'!$E$2:$N$540,10,FALSE)</f>
        <v>10/15/2013 - 10/15/2021</v>
      </c>
      <c r="C2402" s="103">
        <v>2014</v>
      </c>
      <c r="D2402" s="103" t="str">
        <f t="shared" si="35"/>
        <v>Yorba Linda 2014</v>
      </c>
      <c r="E2402" s="103">
        <v>160</v>
      </c>
      <c r="F2402" s="101">
        <v>4</v>
      </c>
      <c r="G2402" s="103">
        <v>0</v>
      </c>
      <c r="H2402" s="103">
        <v>4</v>
      </c>
      <c r="I2402" s="102"/>
      <c r="J2402" s="103">
        <v>113</v>
      </c>
      <c r="K2402" s="101">
        <v>0</v>
      </c>
      <c r="L2402" s="103">
        <v>0</v>
      </c>
      <c r="M2402" s="103">
        <v>0</v>
      </c>
      <c r="N2402" s="102"/>
      <c r="O2402" s="103">
        <v>126</v>
      </c>
      <c r="P2402" s="103">
        <v>1</v>
      </c>
      <c r="Q2402" s="102"/>
      <c r="R2402" s="103">
        <v>270</v>
      </c>
      <c r="S2402" s="103">
        <v>89</v>
      </c>
      <c r="T2402" s="102">
        <v>0</v>
      </c>
      <c r="U2402" s="103">
        <v>669</v>
      </c>
      <c r="V2402" s="103">
        <v>94</v>
      </c>
    </row>
    <row r="2403" spans="1:22" x14ac:dyDescent="0.25">
      <c r="A2403" s="104" t="s">
        <v>965</v>
      </c>
      <c r="B2403" s="20" t="str">
        <f>VLOOKUP(A2403,'Planning Periods'!$E$2:$N$540,10,FALSE)</f>
        <v>10/15/2013 - 10/15/2021</v>
      </c>
      <c r="C2403" s="103">
        <v>2015</v>
      </c>
      <c r="D2403" s="103" t="str">
        <f t="shared" si="35"/>
        <v>Yorba Linda 2015</v>
      </c>
      <c r="E2403" s="103">
        <v>160</v>
      </c>
      <c r="F2403" s="101">
        <v>57</v>
      </c>
      <c r="G2403" s="103">
        <v>54</v>
      </c>
      <c r="H2403" s="103">
        <v>3</v>
      </c>
      <c r="I2403" s="102"/>
      <c r="J2403" s="103">
        <v>113</v>
      </c>
      <c r="K2403" s="101">
        <v>14</v>
      </c>
      <c r="L2403" s="103">
        <v>14</v>
      </c>
      <c r="M2403" s="103">
        <v>0</v>
      </c>
      <c r="N2403" s="102"/>
      <c r="O2403" s="103">
        <v>126</v>
      </c>
      <c r="P2403" s="103">
        <v>14</v>
      </c>
      <c r="Q2403" s="102"/>
      <c r="R2403" s="103">
        <v>270</v>
      </c>
      <c r="S2403" s="103">
        <v>285</v>
      </c>
      <c r="T2403" s="102">
        <v>0</v>
      </c>
      <c r="U2403" s="103">
        <v>669</v>
      </c>
      <c r="V2403" s="103">
        <v>370</v>
      </c>
    </row>
    <row r="2404" spans="1:22" x14ac:dyDescent="0.25">
      <c r="A2404" s="104" t="s">
        <v>965</v>
      </c>
      <c r="B2404" s="20" t="str">
        <f>VLOOKUP(A2404,'Planning Periods'!$E$2:$N$540,10,FALSE)</f>
        <v>10/15/2013 - 10/15/2021</v>
      </c>
      <c r="C2404" s="103">
        <v>2016</v>
      </c>
      <c r="D2404" s="103" t="str">
        <f t="shared" si="35"/>
        <v>Yorba Linda 2016</v>
      </c>
      <c r="E2404" s="103">
        <v>160</v>
      </c>
      <c r="F2404" s="101">
        <v>24</v>
      </c>
      <c r="G2404" s="106">
        <v>20</v>
      </c>
      <c r="H2404" s="106">
        <v>4</v>
      </c>
      <c r="I2404" s="90"/>
      <c r="J2404" s="106">
        <v>113</v>
      </c>
      <c r="K2404" s="101">
        <v>4</v>
      </c>
      <c r="L2404" s="106">
        <v>4</v>
      </c>
      <c r="M2404" s="106">
        <v>0</v>
      </c>
      <c r="N2404" s="90"/>
      <c r="O2404" s="106">
        <v>126</v>
      </c>
      <c r="P2404" s="106">
        <v>0</v>
      </c>
      <c r="Q2404" s="90"/>
      <c r="R2404" s="106">
        <v>270</v>
      </c>
      <c r="S2404" s="106">
        <v>130</v>
      </c>
      <c r="T2404" s="90">
        <v>0</v>
      </c>
      <c r="U2404" s="106">
        <v>669</v>
      </c>
      <c r="V2404" s="106">
        <v>158</v>
      </c>
    </row>
    <row r="2405" spans="1:22" x14ac:dyDescent="0.25">
      <c r="A2405" s="104" t="s">
        <v>965</v>
      </c>
      <c r="B2405" s="20" t="str">
        <f>VLOOKUP(A2405,'Planning Periods'!$E$2:$N$540,10,FALSE)</f>
        <v>10/15/2013 - 10/15/2021</v>
      </c>
      <c r="C2405" s="103">
        <v>2017</v>
      </c>
      <c r="D2405" s="103" t="str">
        <f t="shared" si="35"/>
        <v>Yorba Linda 2017</v>
      </c>
      <c r="E2405" s="103" t="s">
        <v>1539</v>
      </c>
      <c r="F2405" s="101" t="s">
        <v>1539</v>
      </c>
      <c r="G2405" s="103" t="s">
        <v>1539</v>
      </c>
      <c r="H2405" s="103" t="s">
        <v>1539</v>
      </c>
      <c r="I2405" s="102"/>
      <c r="J2405" s="103" t="s">
        <v>1539</v>
      </c>
      <c r="K2405" s="101" t="s">
        <v>1539</v>
      </c>
      <c r="L2405" s="103" t="s">
        <v>1539</v>
      </c>
      <c r="M2405" s="103" t="s">
        <v>1539</v>
      </c>
      <c r="N2405" s="102"/>
      <c r="O2405" s="103" t="s">
        <v>1539</v>
      </c>
      <c r="P2405" s="103" t="s">
        <v>1539</v>
      </c>
      <c r="Q2405" s="102"/>
      <c r="R2405" s="103" t="s">
        <v>1539</v>
      </c>
      <c r="S2405" s="103" t="s">
        <v>1539</v>
      </c>
      <c r="T2405" s="102" t="s">
        <v>1539</v>
      </c>
      <c r="U2405" s="103" t="s">
        <v>1539</v>
      </c>
      <c r="V2405" s="103" t="s">
        <v>1539</v>
      </c>
    </row>
    <row r="2406" spans="1:22" x14ac:dyDescent="0.25">
      <c r="A2406" s="104" t="s">
        <v>1321</v>
      </c>
      <c r="B2406" s="20" t="str">
        <f>VLOOKUP(A2406,'Planning Periods'!$E$2:$N$540,10,FALSE)</f>
        <v>01/31/2015 - 01/31/2023</v>
      </c>
      <c r="C2406" s="103">
        <v>2014</v>
      </c>
      <c r="D2406" s="103" t="str">
        <f t="shared" si="35"/>
        <v>Yountville 2014</v>
      </c>
      <c r="E2406" s="103" t="s">
        <v>1539</v>
      </c>
      <c r="F2406" s="101" t="s">
        <v>1539</v>
      </c>
      <c r="G2406" s="103" t="s">
        <v>1539</v>
      </c>
      <c r="H2406" s="103" t="s">
        <v>1539</v>
      </c>
      <c r="I2406" s="102"/>
      <c r="J2406" s="103" t="s">
        <v>1539</v>
      </c>
      <c r="K2406" s="101" t="s">
        <v>1539</v>
      </c>
      <c r="L2406" s="103" t="s">
        <v>1539</v>
      </c>
      <c r="M2406" s="103" t="s">
        <v>1539</v>
      </c>
      <c r="N2406" s="102"/>
      <c r="O2406" s="103" t="s">
        <v>1539</v>
      </c>
      <c r="P2406" s="103" t="s">
        <v>1539</v>
      </c>
      <c r="Q2406" s="102"/>
      <c r="R2406" s="103" t="s">
        <v>1539</v>
      </c>
      <c r="S2406" s="103" t="s">
        <v>1539</v>
      </c>
      <c r="T2406" s="102" t="s">
        <v>1539</v>
      </c>
      <c r="U2406" s="103" t="s">
        <v>1539</v>
      </c>
      <c r="V2406" s="103" t="s">
        <v>1539</v>
      </c>
    </row>
    <row r="2407" spans="1:22" x14ac:dyDescent="0.25">
      <c r="A2407" s="104" t="s">
        <v>1321</v>
      </c>
      <c r="B2407" s="20" t="str">
        <f>VLOOKUP(A2407,'Planning Periods'!$E$2:$N$540,10,FALSE)</f>
        <v>01/31/2015 - 01/31/2023</v>
      </c>
      <c r="C2407" s="103">
        <v>2015</v>
      </c>
      <c r="D2407" s="103" t="str">
        <f t="shared" si="35"/>
        <v>Yountville 2015</v>
      </c>
      <c r="E2407" s="103">
        <v>4</v>
      </c>
      <c r="F2407" s="101">
        <v>1</v>
      </c>
      <c r="G2407" s="103">
        <v>1</v>
      </c>
      <c r="H2407" s="103">
        <v>0</v>
      </c>
      <c r="I2407" s="102"/>
      <c r="J2407" s="103">
        <v>2</v>
      </c>
      <c r="K2407" s="101">
        <v>1</v>
      </c>
      <c r="L2407" s="103">
        <v>1</v>
      </c>
      <c r="M2407" s="103">
        <v>0</v>
      </c>
      <c r="N2407" s="102"/>
      <c r="O2407" s="103">
        <v>3</v>
      </c>
      <c r="P2407" s="103">
        <v>6</v>
      </c>
      <c r="Q2407" s="102"/>
      <c r="R2407" s="103">
        <v>8</v>
      </c>
      <c r="S2407" s="103">
        <v>11</v>
      </c>
      <c r="T2407" s="102">
        <v>0</v>
      </c>
      <c r="U2407" s="103">
        <v>17</v>
      </c>
      <c r="V2407" s="103">
        <v>19</v>
      </c>
    </row>
    <row r="2408" spans="1:22" x14ac:dyDescent="0.25">
      <c r="A2408" s="104" t="s">
        <v>1321</v>
      </c>
      <c r="B2408" s="20" t="str">
        <f>VLOOKUP(A2408,'Planning Periods'!$E$2:$N$540,10,FALSE)</f>
        <v>01/31/2015 - 01/31/2023</v>
      </c>
      <c r="C2408" s="103">
        <v>2016</v>
      </c>
      <c r="D2408" s="103" t="str">
        <f t="shared" si="35"/>
        <v>Yountville 2016</v>
      </c>
      <c r="E2408" s="103">
        <v>4</v>
      </c>
      <c r="F2408" s="101">
        <v>0</v>
      </c>
      <c r="G2408" s="103">
        <v>0</v>
      </c>
      <c r="H2408" s="103">
        <v>0</v>
      </c>
      <c r="I2408" s="102"/>
      <c r="J2408" s="103">
        <v>2</v>
      </c>
      <c r="K2408" s="101">
        <v>0</v>
      </c>
      <c r="L2408" s="103">
        <v>0</v>
      </c>
      <c r="M2408" s="103">
        <v>0</v>
      </c>
      <c r="N2408" s="102"/>
      <c r="O2408" s="103">
        <v>3</v>
      </c>
      <c r="P2408" s="103">
        <v>1</v>
      </c>
      <c r="Q2408" s="102"/>
      <c r="R2408" s="103">
        <v>8</v>
      </c>
      <c r="S2408" s="103">
        <v>0</v>
      </c>
      <c r="T2408" s="102">
        <v>0</v>
      </c>
      <c r="U2408" s="103">
        <v>17</v>
      </c>
      <c r="V2408" s="103">
        <v>1</v>
      </c>
    </row>
    <row r="2409" spans="1:22" x14ac:dyDescent="0.25">
      <c r="A2409" s="104" t="s">
        <v>1321</v>
      </c>
      <c r="B2409" s="20" t="str">
        <f>VLOOKUP(A2409,'Planning Periods'!$E$2:$N$540,10,FALSE)</f>
        <v>01/31/2015 - 01/31/2023</v>
      </c>
      <c r="C2409" s="103">
        <v>2017</v>
      </c>
      <c r="D2409" s="103" t="str">
        <f t="shared" si="35"/>
        <v>Yountville 2017</v>
      </c>
      <c r="E2409" s="103">
        <v>4</v>
      </c>
      <c r="F2409" s="101">
        <v>0</v>
      </c>
      <c r="G2409" s="103">
        <v>0</v>
      </c>
      <c r="H2409" s="103">
        <v>0</v>
      </c>
      <c r="I2409" s="102"/>
      <c r="J2409" s="103">
        <v>2</v>
      </c>
      <c r="K2409" s="101">
        <v>0</v>
      </c>
      <c r="L2409" s="103">
        <v>0</v>
      </c>
      <c r="M2409" s="103">
        <v>0</v>
      </c>
      <c r="N2409" s="102"/>
      <c r="O2409" s="103">
        <v>3</v>
      </c>
      <c r="P2409" s="103">
        <v>2</v>
      </c>
      <c r="Q2409" s="102"/>
      <c r="R2409" s="103">
        <v>8</v>
      </c>
      <c r="S2409" s="103">
        <v>3</v>
      </c>
      <c r="T2409" s="102">
        <v>0</v>
      </c>
      <c r="U2409" s="103">
        <v>17</v>
      </c>
      <c r="V2409" s="103">
        <v>5</v>
      </c>
    </row>
    <row r="2410" spans="1:22" x14ac:dyDescent="0.25">
      <c r="A2410" s="104" t="s">
        <v>810</v>
      </c>
      <c r="B2410" s="20" t="str">
        <f>VLOOKUP(A2410,'Planning Periods'!$E$2:$N$540,10,FALSE)</f>
        <v>06/30/2014 - 06/30/2019</v>
      </c>
      <c r="C2410" s="103">
        <v>2014</v>
      </c>
      <c r="D2410" s="103" t="str">
        <f t="shared" si="35"/>
        <v>Yreka 2014</v>
      </c>
      <c r="E2410" s="103" t="s">
        <v>1539</v>
      </c>
      <c r="F2410" s="101" t="s">
        <v>1539</v>
      </c>
      <c r="G2410" s="103" t="s">
        <v>1539</v>
      </c>
      <c r="H2410" s="103" t="s">
        <v>1539</v>
      </c>
      <c r="I2410" s="102"/>
      <c r="J2410" s="103" t="s">
        <v>1539</v>
      </c>
      <c r="K2410" s="101" t="s">
        <v>1539</v>
      </c>
      <c r="L2410" s="103" t="s">
        <v>1539</v>
      </c>
      <c r="M2410" s="103" t="s">
        <v>1539</v>
      </c>
      <c r="N2410" s="102"/>
      <c r="O2410" s="103" t="s">
        <v>1539</v>
      </c>
      <c r="P2410" s="103" t="s">
        <v>1539</v>
      </c>
      <c r="Q2410" s="102"/>
      <c r="R2410" s="103" t="s">
        <v>1539</v>
      </c>
      <c r="S2410" s="103" t="s">
        <v>1539</v>
      </c>
      <c r="T2410" s="102" t="s">
        <v>1539</v>
      </c>
      <c r="U2410" s="103" t="s">
        <v>1539</v>
      </c>
      <c r="V2410" s="103" t="s">
        <v>1539</v>
      </c>
    </row>
    <row r="2411" spans="1:22" x14ac:dyDescent="0.25">
      <c r="A2411" s="104" t="s">
        <v>810</v>
      </c>
      <c r="B2411" s="20" t="str">
        <f>VLOOKUP(A2411,'Planning Periods'!$E$2:$N$540,10,FALSE)</f>
        <v>06/30/2014 - 06/30/2019</v>
      </c>
      <c r="C2411" s="103">
        <v>2015</v>
      </c>
      <c r="D2411" s="103" t="str">
        <f t="shared" si="35"/>
        <v>Yreka 2015</v>
      </c>
      <c r="E2411" s="103">
        <v>25</v>
      </c>
      <c r="F2411" s="101">
        <v>0</v>
      </c>
      <c r="G2411" s="103">
        <v>0</v>
      </c>
      <c r="H2411" s="103">
        <v>0</v>
      </c>
      <c r="I2411" s="102"/>
      <c r="J2411" s="103">
        <v>17</v>
      </c>
      <c r="K2411" s="101">
        <v>0</v>
      </c>
      <c r="L2411" s="103">
        <v>0</v>
      </c>
      <c r="M2411" s="103">
        <v>0</v>
      </c>
      <c r="N2411" s="102"/>
      <c r="O2411" s="103">
        <v>18</v>
      </c>
      <c r="P2411" s="103">
        <v>2</v>
      </c>
      <c r="Q2411" s="102"/>
      <c r="R2411" s="103">
        <v>43</v>
      </c>
      <c r="S2411" s="103">
        <v>0</v>
      </c>
      <c r="T2411" s="102">
        <v>0</v>
      </c>
      <c r="U2411" s="103">
        <v>103</v>
      </c>
      <c r="V2411" s="103">
        <v>2</v>
      </c>
    </row>
    <row r="2412" spans="1:22" x14ac:dyDescent="0.25">
      <c r="A2412" s="104" t="s">
        <v>810</v>
      </c>
      <c r="B2412" s="20" t="str">
        <f>VLOOKUP(A2412,'Planning Periods'!$E$2:$N$540,10,FALSE)</f>
        <v>06/30/2014 - 06/30/2019</v>
      </c>
      <c r="C2412" s="103">
        <v>2016</v>
      </c>
      <c r="D2412" s="103" t="str">
        <f t="shared" si="35"/>
        <v>Yreka 2016</v>
      </c>
      <c r="E2412" s="103">
        <v>25</v>
      </c>
      <c r="F2412" s="101">
        <v>0</v>
      </c>
      <c r="G2412" s="103">
        <v>0</v>
      </c>
      <c r="H2412" s="103">
        <v>0</v>
      </c>
      <c r="I2412" s="102"/>
      <c r="J2412" s="103">
        <v>17</v>
      </c>
      <c r="K2412" s="101">
        <v>0</v>
      </c>
      <c r="L2412" s="103">
        <v>0</v>
      </c>
      <c r="M2412" s="103">
        <v>0</v>
      </c>
      <c r="N2412" s="102"/>
      <c r="O2412" s="103">
        <v>18</v>
      </c>
      <c r="P2412" s="103">
        <v>0</v>
      </c>
      <c r="Q2412" s="102"/>
      <c r="R2412" s="103">
        <v>43</v>
      </c>
      <c r="S2412" s="103">
        <v>0</v>
      </c>
      <c r="T2412" s="102">
        <v>0</v>
      </c>
      <c r="U2412" s="103">
        <v>103</v>
      </c>
      <c r="V2412" s="103">
        <v>0</v>
      </c>
    </row>
    <row r="2413" spans="1:22" x14ac:dyDescent="0.25">
      <c r="A2413" s="104" t="s">
        <v>810</v>
      </c>
      <c r="B2413" s="20" t="str">
        <f>VLOOKUP(A2413,'Planning Periods'!$E$2:$N$540,10,FALSE)</f>
        <v>06/30/2014 - 06/30/2019</v>
      </c>
      <c r="C2413" s="103">
        <v>2017</v>
      </c>
      <c r="D2413" s="103" t="str">
        <f t="shared" si="35"/>
        <v>Yreka 2017</v>
      </c>
      <c r="E2413" s="103">
        <v>25</v>
      </c>
      <c r="F2413" s="101">
        <v>0</v>
      </c>
      <c r="G2413" s="103">
        <v>0</v>
      </c>
      <c r="H2413" s="103">
        <v>0</v>
      </c>
      <c r="I2413" s="102"/>
      <c r="J2413" s="103">
        <v>17</v>
      </c>
      <c r="K2413" s="101">
        <v>0</v>
      </c>
      <c r="L2413" s="103">
        <v>0</v>
      </c>
      <c r="M2413" s="103">
        <v>0</v>
      </c>
      <c r="N2413" s="102"/>
      <c r="O2413" s="103">
        <v>18</v>
      </c>
      <c r="P2413" s="103">
        <v>3</v>
      </c>
      <c r="Q2413" s="102"/>
      <c r="R2413" s="103">
        <v>43</v>
      </c>
      <c r="S2413" s="103">
        <v>0</v>
      </c>
      <c r="T2413" s="102">
        <v>0</v>
      </c>
      <c r="U2413" s="103">
        <v>103</v>
      </c>
      <c r="V2413" s="103">
        <v>3</v>
      </c>
    </row>
    <row r="2414" spans="1:22" x14ac:dyDescent="0.25">
      <c r="A2414" s="104" t="s">
        <v>781</v>
      </c>
      <c r="B2414" s="20" t="str">
        <f>VLOOKUP(A2414,'Planning Periods'!$E$2:$N$540,10,FALSE)</f>
        <v>10/31/2013 - 10/31/2021</v>
      </c>
      <c r="C2414" s="103">
        <v>2013</v>
      </c>
      <c r="D2414" s="103" t="str">
        <f t="shared" si="35"/>
        <v>Yuba City 2013</v>
      </c>
      <c r="E2414" s="103">
        <v>312</v>
      </c>
      <c r="F2414" s="101">
        <v>0</v>
      </c>
      <c r="G2414" s="103">
        <v>0</v>
      </c>
      <c r="H2414" s="103">
        <v>0</v>
      </c>
      <c r="I2414" s="102"/>
      <c r="J2414" s="103">
        <v>437</v>
      </c>
      <c r="K2414" s="101">
        <v>0</v>
      </c>
      <c r="L2414" s="103">
        <v>0</v>
      </c>
      <c r="M2414" s="103">
        <v>0</v>
      </c>
      <c r="N2414" s="102"/>
      <c r="O2414" s="103">
        <v>498</v>
      </c>
      <c r="P2414" s="103">
        <v>0</v>
      </c>
      <c r="Q2414" s="102"/>
      <c r="R2414" s="103">
        <v>1120</v>
      </c>
      <c r="S2414" s="103">
        <v>50</v>
      </c>
      <c r="T2414" s="102">
        <v>0</v>
      </c>
      <c r="U2414" s="103">
        <v>2367</v>
      </c>
      <c r="V2414" s="103">
        <v>50</v>
      </c>
    </row>
    <row r="2415" spans="1:22" x14ac:dyDescent="0.25">
      <c r="A2415" s="104" t="s">
        <v>781</v>
      </c>
      <c r="B2415" s="20" t="str">
        <f>VLOOKUP(A2415,'Planning Periods'!$E$2:$N$540,10,FALSE)</f>
        <v>10/31/2013 - 10/31/2021</v>
      </c>
      <c r="C2415" s="103">
        <v>2014</v>
      </c>
      <c r="D2415" s="103" t="str">
        <f t="shared" si="35"/>
        <v>Yuba City 2014</v>
      </c>
      <c r="E2415" s="103">
        <v>312</v>
      </c>
      <c r="F2415" s="101">
        <v>0</v>
      </c>
      <c r="G2415" s="103">
        <v>0</v>
      </c>
      <c r="H2415" s="103">
        <v>0</v>
      </c>
      <c r="I2415" s="102"/>
      <c r="J2415" s="103">
        <v>437</v>
      </c>
      <c r="K2415" s="101">
        <v>0</v>
      </c>
      <c r="L2415" s="103">
        <v>0</v>
      </c>
      <c r="M2415" s="103">
        <v>0</v>
      </c>
      <c r="N2415" s="102"/>
      <c r="O2415" s="103">
        <v>498</v>
      </c>
      <c r="P2415" s="103">
        <v>5</v>
      </c>
      <c r="Q2415" s="102"/>
      <c r="R2415" s="103">
        <v>1120</v>
      </c>
      <c r="S2415" s="103">
        <v>50</v>
      </c>
      <c r="T2415" s="102">
        <v>0</v>
      </c>
      <c r="U2415" s="103">
        <v>2367</v>
      </c>
      <c r="V2415" s="103">
        <v>55</v>
      </c>
    </row>
    <row r="2416" spans="1:22" x14ac:dyDescent="0.25">
      <c r="A2416" s="104" t="s">
        <v>781</v>
      </c>
      <c r="B2416" s="20" t="str">
        <f>VLOOKUP(A2416,'Planning Periods'!$E$2:$N$540,10,FALSE)</f>
        <v>10/31/2013 - 10/31/2021</v>
      </c>
      <c r="C2416" s="103">
        <v>2015</v>
      </c>
      <c r="D2416" s="103" t="str">
        <f t="shared" si="35"/>
        <v>Yuba City 2015</v>
      </c>
      <c r="E2416" s="103">
        <v>312</v>
      </c>
      <c r="F2416" s="101">
        <v>0</v>
      </c>
      <c r="G2416" s="103">
        <v>0</v>
      </c>
      <c r="H2416" s="103">
        <v>0</v>
      </c>
      <c r="I2416" s="102"/>
      <c r="J2416" s="103">
        <v>437</v>
      </c>
      <c r="K2416" s="101">
        <v>2</v>
      </c>
      <c r="L2416" s="103">
        <v>2</v>
      </c>
      <c r="M2416" s="103">
        <v>0</v>
      </c>
      <c r="N2416" s="102"/>
      <c r="O2416" s="103">
        <v>498</v>
      </c>
      <c r="P2416" s="103">
        <v>45</v>
      </c>
      <c r="Q2416" s="102"/>
      <c r="R2416" s="103">
        <v>1120</v>
      </c>
      <c r="S2416" s="103">
        <v>0</v>
      </c>
      <c r="T2416" s="102">
        <v>0</v>
      </c>
      <c r="U2416" s="103">
        <v>2367</v>
      </c>
      <c r="V2416" s="103">
        <v>47</v>
      </c>
    </row>
    <row r="2417" spans="1:22" x14ac:dyDescent="0.25">
      <c r="A2417" s="104" t="s">
        <v>781</v>
      </c>
      <c r="B2417" s="20" t="str">
        <f>VLOOKUP(A2417,'Planning Periods'!$E$2:$N$540,10,FALSE)</f>
        <v>10/31/2013 - 10/31/2021</v>
      </c>
      <c r="C2417" s="103">
        <v>2016</v>
      </c>
      <c r="D2417" s="103" t="str">
        <f t="shared" si="35"/>
        <v>Yuba City 2016</v>
      </c>
      <c r="E2417" s="103">
        <v>312</v>
      </c>
      <c r="F2417" s="101">
        <v>1</v>
      </c>
      <c r="G2417" s="103">
        <v>1</v>
      </c>
      <c r="H2417" s="103">
        <v>0</v>
      </c>
      <c r="I2417" s="102"/>
      <c r="J2417" s="103">
        <v>437</v>
      </c>
      <c r="K2417" s="101">
        <v>5</v>
      </c>
      <c r="L2417" s="103">
        <v>5</v>
      </c>
      <c r="M2417" s="103">
        <v>0</v>
      </c>
      <c r="N2417" s="102"/>
      <c r="O2417" s="103">
        <v>498</v>
      </c>
      <c r="P2417" s="103">
        <v>47</v>
      </c>
      <c r="Q2417" s="102"/>
      <c r="R2417" s="103">
        <v>1120</v>
      </c>
      <c r="S2417" s="103">
        <v>0</v>
      </c>
      <c r="T2417" s="102">
        <v>0</v>
      </c>
      <c r="U2417" s="103">
        <v>2367</v>
      </c>
      <c r="V2417" s="103">
        <v>53</v>
      </c>
    </row>
    <row r="2418" spans="1:22" x14ac:dyDescent="0.25">
      <c r="A2418" s="104" t="s">
        <v>781</v>
      </c>
      <c r="B2418" s="20" t="str">
        <f>VLOOKUP(A2418,'Planning Periods'!$E$2:$N$540,10,FALSE)</f>
        <v>10/31/2013 - 10/31/2021</v>
      </c>
      <c r="C2418" s="103">
        <v>2017</v>
      </c>
      <c r="D2418" s="103" t="str">
        <f t="shared" si="35"/>
        <v>Yuba City 2017</v>
      </c>
      <c r="E2418" s="103">
        <v>312</v>
      </c>
      <c r="F2418" s="101">
        <v>2</v>
      </c>
      <c r="G2418" s="103">
        <v>2</v>
      </c>
      <c r="H2418" s="103">
        <v>0</v>
      </c>
      <c r="I2418" s="102"/>
      <c r="J2418" s="103">
        <v>437</v>
      </c>
      <c r="K2418" s="101">
        <v>4</v>
      </c>
      <c r="L2418" s="103">
        <v>4</v>
      </c>
      <c r="M2418" s="103">
        <v>0</v>
      </c>
      <c r="N2418" s="102"/>
      <c r="O2418" s="103">
        <v>498</v>
      </c>
      <c r="P2418" s="103">
        <v>38</v>
      </c>
      <c r="Q2418" s="102"/>
      <c r="R2418" s="103">
        <v>1120</v>
      </c>
      <c r="S2418" s="103">
        <v>0</v>
      </c>
      <c r="T2418" s="102">
        <v>0</v>
      </c>
      <c r="U2418" s="103">
        <v>2367</v>
      </c>
      <c r="V2418" s="103">
        <v>44</v>
      </c>
    </row>
    <row r="2419" spans="1:22" x14ac:dyDescent="0.25">
      <c r="A2419" s="104" t="s">
        <v>748</v>
      </c>
      <c r="B2419" s="20" t="str">
        <f>VLOOKUP(A2419,'Planning Periods'!$E$2:$N$540,10,FALSE)</f>
        <v>10/31/2013 - 10/31/2021</v>
      </c>
      <c r="C2419" s="103">
        <v>2013</v>
      </c>
      <c r="D2419" s="103" t="str">
        <f t="shared" si="35"/>
        <v>Yuba County - Unincorporated 2013</v>
      </c>
      <c r="E2419" s="103">
        <v>1036</v>
      </c>
      <c r="F2419" s="101">
        <v>0</v>
      </c>
      <c r="G2419" s="103">
        <v>0</v>
      </c>
      <c r="H2419" s="103">
        <v>0</v>
      </c>
      <c r="I2419" s="102"/>
      <c r="J2419" s="103">
        <v>727</v>
      </c>
      <c r="K2419" s="101">
        <v>0</v>
      </c>
      <c r="L2419" s="103">
        <v>0</v>
      </c>
      <c r="M2419" s="103">
        <v>0</v>
      </c>
      <c r="N2419" s="102"/>
      <c r="O2419" s="103">
        <v>870</v>
      </c>
      <c r="P2419" s="103">
        <v>1</v>
      </c>
      <c r="Q2419" s="102"/>
      <c r="R2419" s="103">
        <v>2043</v>
      </c>
      <c r="S2419" s="103">
        <v>85</v>
      </c>
      <c r="T2419" s="102">
        <v>0</v>
      </c>
      <c r="U2419" s="103">
        <v>4676</v>
      </c>
      <c r="V2419" s="103">
        <v>86</v>
      </c>
    </row>
    <row r="2420" spans="1:22" x14ac:dyDescent="0.25">
      <c r="A2420" s="104" t="s">
        <v>748</v>
      </c>
      <c r="B2420" s="20" t="str">
        <f>VLOOKUP(A2420,'Planning Periods'!$E$2:$N$540,10,FALSE)</f>
        <v>10/31/2013 - 10/31/2021</v>
      </c>
      <c r="C2420" s="103">
        <v>2014</v>
      </c>
      <c r="D2420" s="103" t="str">
        <f t="shared" si="35"/>
        <v>Yuba County - Unincorporated 2014</v>
      </c>
      <c r="E2420" s="103" t="s">
        <v>1539</v>
      </c>
      <c r="F2420" s="101" t="s">
        <v>1539</v>
      </c>
      <c r="G2420" s="103" t="s">
        <v>1539</v>
      </c>
      <c r="H2420" s="103" t="s">
        <v>1539</v>
      </c>
      <c r="I2420" s="102"/>
      <c r="J2420" s="103" t="s">
        <v>1539</v>
      </c>
      <c r="K2420" s="101" t="s">
        <v>1539</v>
      </c>
      <c r="L2420" s="103" t="s">
        <v>1539</v>
      </c>
      <c r="M2420" s="103" t="s">
        <v>1539</v>
      </c>
      <c r="N2420" s="102"/>
      <c r="O2420" s="103" t="s">
        <v>1539</v>
      </c>
      <c r="P2420" s="103" t="s">
        <v>1539</v>
      </c>
      <c r="Q2420" s="102"/>
      <c r="R2420" s="103" t="s">
        <v>1539</v>
      </c>
      <c r="S2420" s="103" t="s">
        <v>1539</v>
      </c>
      <c r="T2420" s="102" t="s">
        <v>1539</v>
      </c>
      <c r="U2420" s="103" t="s">
        <v>1539</v>
      </c>
      <c r="V2420" s="103" t="s">
        <v>1539</v>
      </c>
    </row>
    <row r="2421" spans="1:22" x14ac:dyDescent="0.25">
      <c r="A2421" s="104" t="s">
        <v>748</v>
      </c>
      <c r="B2421" s="20" t="str">
        <f>VLOOKUP(A2421,'Planning Periods'!$E$2:$N$540,10,FALSE)</f>
        <v>10/31/2013 - 10/31/2021</v>
      </c>
      <c r="C2421" s="103">
        <v>2015</v>
      </c>
      <c r="D2421" s="103" t="str">
        <f t="shared" si="35"/>
        <v>Yuba County - Unincorporated 2015</v>
      </c>
      <c r="E2421" s="103" t="s">
        <v>1539</v>
      </c>
      <c r="F2421" s="101" t="s">
        <v>1539</v>
      </c>
      <c r="G2421" s="103" t="s">
        <v>1539</v>
      </c>
      <c r="H2421" s="103" t="s">
        <v>1539</v>
      </c>
      <c r="I2421" s="102"/>
      <c r="J2421" s="103" t="s">
        <v>1539</v>
      </c>
      <c r="K2421" s="101" t="s">
        <v>1539</v>
      </c>
      <c r="L2421" s="103" t="s">
        <v>1539</v>
      </c>
      <c r="M2421" s="103" t="s">
        <v>1539</v>
      </c>
      <c r="N2421" s="102"/>
      <c r="O2421" s="103" t="s">
        <v>1539</v>
      </c>
      <c r="P2421" s="103" t="s">
        <v>1539</v>
      </c>
      <c r="Q2421" s="102"/>
      <c r="R2421" s="103" t="s">
        <v>1539</v>
      </c>
      <c r="S2421" s="103" t="s">
        <v>1539</v>
      </c>
      <c r="T2421" s="102" t="s">
        <v>1539</v>
      </c>
      <c r="U2421" s="103" t="s">
        <v>1539</v>
      </c>
      <c r="V2421" s="103" t="s">
        <v>1539</v>
      </c>
    </row>
    <row r="2422" spans="1:22" x14ac:dyDescent="0.25">
      <c r="A2422" s="104" t="s">
        <v>748</v>
      </c>
      <c r="B2422" s="20" t="str">
        <f>VLOOKUP(A2422,'Planning Periods'!$E$2:$N$540,10,FALSE)</f>
        <v>10/31/2013 - 10/31/2021</v>
      </c>
      <c r="C2422" s="103">
        <v>2016</v>
      </c>
      <c r="D2422" s="103" t="str">
        <f t="shared" si="35"/>
        <v>Yuba County - Unincorporated 2016</v>
      </c>
      <c r="E2422" s="103" t="s">
        <v>1539</v>
      </c>
      <c r="F2422" s="101" t="s">
        <v>1539</v>
      </c>
      <c r="G2422" s="103" t="s">
        <v>1539</v>
      </c>
      <c r="H2422" s="103" t="s">
        <v>1539</v>
      </c>
      <c r="I2422" s="102"/>
      <c r="J2422" s="103" t="s">
        <v>1539</v>
      </c>
      <c r="K2422" s="101" t="s">
        <v>1539</v>
      </c>
      <c r="L2422" s="103" t="s">
        <v>1539</v>
      </c>
      <c r="M2422" s="103" t="s">
        <v>1539</v>
      </c>
      <c r="N2422" s="102"/>
      <c r="O2422" s="103" t="s">
        <v>1539</v>
      </c>
      <c r="P2422" s="103" t="s">
        <v>1539</v>
      </c>
      <c r="Q2422" s="102"/>
      <c r="R2422" s="103" t="s">
        <v>1539</v>
      </c>
      <c r="S2422" s="103" t="s">
        <v>1539</v>
      </c>
      <c r="T2422" s="102" t="s">
        <v>1539</v>
      </c>
      <c r="U2422" s="103" t="s">
        <v>1539</v>
      </c>
      <c r="V2422" s="103" t="s">
        <v>1539</v>
      </c>
    </row>
    <row r="2423" spans="1:22" x14ac:dyDescent="0.25">
      <c r="A2423" s="104" t="s">
        <v>748</v>
      </c>
      <c r="B2423" s="20" t="str">
        <f>VLOOKUP(A2423,'Planning Periods'!$E$2:$N$540,10,FALSE)</f>
        <v>10/31/2013 - 10/31/2021</v>
      </c>
      <c r="C2423" s="103">
        <v>2017</v>
      </c>
      <c r="D2423" s="103" t="str">
        <f t="shared" si="35"/>
        <v>Yuba County - Unincorporated 2017</v>
      </c>
      <c r="E2423" s="103" t="s">
        <v>1539</v>
      </c>
      <c r="F2423" s="101" t="s">
        <v>1539</v>
      </c>
      <c r="G2423" s="103" t="s">
        <v>1539</v>
      </c>
      <c r="H2423" s="103" t="s">
        <v>1539</v>
      </c>
      <c r="I2423" s="102"/>
      <c r="J2423" s="103" t="s">
        <v>1539</v>
      </c>
      <c r="K2423" s="101" t="s">
        <v>1539</v>
      </c>
      <c r="L2423" s="103" t="s">
        <v>1539</v>
      </c>
      <c r="M2423" s="103" t="s">
        <v>1539</v>
      </c>
      <c r="N2423" s="102"/>
      <c r="O2423" s="103" t="s">
        <v>1539</v>
      </c>
      <c r="P2423" s="103" t="s">
        <v>1539</v>
      </c>
      <c r="Q2423" s="102"/>
      <c r="R2423" s="103" t="s">
        <v>1539</v>
      </c>
      <c r="S2423" s="103" t="s">
        <v>1539</v>
      </c>
      <c r="T2423" s="102" t="s">
        <v>1539</v>
      </c>
      <c r="U2423" s="103" t="s">
        <v>1539</v>
      </c>
      <c r="V2423" s="103" t="s">
        <v>1539</v>
      </c>
    </row>
    <row r="2424" spans="1:22" x14ac:dyDescent="0.25">
      <c r="A2424" s="104" t="s">
        <v>902</v>
      </c>
      <c r="B2424" s="20"/>
      <c r="C2424" s="103">
        <v>2013</v>
      </c>
      <c r="D2424" s="103" t="str">
        <f t="shared" si="35"/>
        <v>Yucaipa 2013</v>
      </c>
      <c r="E2424" s="103" t="s">
        <v>1539</v>
      </c>
      <c r="F2424" s="101" t="s">
        <v>1539</v>
      </c>
      <c r="G2424" s="103" t="s">
        <v>1539</v>
      </c>
      <c r="H2424" s="103" t="s">
        <v>1539</v>
      </c>
      <c r="I2424" s="102"/>
      <c r="J2424" s="103" t="s">
        <v>1539</v>
      </c>
      <c r="K2424" s="101" t="s">
        <v>1539</v>
      </c>
      <c r="L2424" s="103" t="s">
        <v>1539</v>
      </c>
      <c r="M2424" s="103" t="s">
        <v>1539</v>
      </c>
      <c r="N2424" s="102"/>
      <c r="O2424" s="103" t="s">
        <v>1539</v>
      </c>
      <c r="P2424" s="103" t="s">
        <v>1539</v>
      </c>
      <c r="Q2424" s="102"/>
      <c r="R2424" s="103" t="s">
        <v>1539</v>
      </c>
      <c r="S2424" s="103" t="s">
        <v>1539</v>
      </c>
      <c r="T2424" s="102" t="s">
        <v>1539</v>
      </c>
      <c r="U2424" s="103" t="s">
        <v>1539</v>
      </c>
      <c r="V2424" s="103" t="s">
        <v>1539</v>
      </c>
    </row>
    <row r="2425" spans="1:22" x14ac:dyDescent="0.25">
      <c r="A2425" s="104" t="s">
        <v>902</v>
      </c>
      <c r="B2425" s="20" t="str">
        <f>VLOOKUP(A2425,'Planning Periods'!$E$2:$N$540,10,FALSE)</f>
        <v>10/15/2013 - 10/15/2021</v>
      </c>
      <c r="C2425" s="103">
        <v>2014</v>
      </c>
      <c r="D2425" s="103" t="str">
        <f t="shared" si="35"/>
        <v>Yucaipa 2014</v>
      </c>
      <c r="E2425" s="103">
        <v>780</v>
      </c>
      <c r="F2425" s="101">
        <v>0</v>
      </c>
      <c r="G2425" s="103">
        <v>0</v>
      </c>
      <c r="H2425" s="103">
        <v>0</v>
      </c>
      <c r="I2425" s="102"/>
      <c r="J2425" s="103">
        <v>636</v>
      </c>
      <c r="K2425" s="101">
        <v>34</v>
      </c>
      <c r="L2425" s="103">
        <v>34</v>
      </c>
      <c r="M2425" s="103">
        <v>0</v>
      </c>
      <c r="N2425" s="102"/>
      <c r="O2425" s="103">
        <v>552</v>
      </c>
      <c r="P2425" s="103">
        <v>0</v>
      </c>
      <c r="Q2425" s="102"/>
      <c r="R2425" s="103">
        <v>851</v>
      </c>
      <c r="S2425" s="103">
        <v>32</v>
      </c>
      <c r="T2425" s="102">
        <v>0</v>
      </c>
      <c r="U2425" s="103">
        <v>2819</v>
      </c>
      <c r="V2425" s="103">
        <v>66</v>
      </c>
    </row>
    <row r="2426" spans="1:22" x14ac:dyDescent="0.25">
      <c r="A2426" s="104" t="s">
        <v>902</v>
      </c>
      <c r="B2426" s="20" t="str">
        <f>VLOOKUP(A2426,'Planning Periods'!$E$2:$N$540,10,FALSE)</f>
        <v>10/15/2013 - 10/15/2021</v>
      </c>
      <c r="C2426" s="103">
        <v>2015</v>
      </c>
      <c r="D2426" s="103" t="str">
        <f t="shared" si="35"/>
        <v>Yucaipa 2015</v>
      </c>
      <c r="E2426" s="103">
        <v>780</v>
      </c>
      <c r="F2426" s="101">
        <v>42</v>
      </c>
      <c r="G2426" s="103">
        <v>42</v>
      </c>
      <c r="H2426" s="103">
        <v>0</v>
      </c>
      <c r="I2426" s="102"/>
      <c r="J2426" s="103">
        <v>636</v>
      </c>
      <c r="K2426" s="101">
        <v>38</v>
      </c>
      <c r="L2426" s="103">
        <v>7</v>
      </c>
      <c r="M2426" s="103">
        <v>31</v>
      </c>
      <c r="N2426" s="102"/>
      <c r="O2426" s="103">
        <v>552</v>
      </c>
      <c r="P2426" s="103">
        <v>0</v>
      </c>
      <c r="Q2426" s="102"/>
      <c r="R2426" s="103">
        <v>851</v>
      </c>
      <c r="S2426" s="103">
        <v>111</v>
      </c>
      <c r="T2426" s="102">
        <v>31</v>
      </c>
      <c r="U2426" s="103">
        <v>2819</v>
      </c>
      <c r="V2426" s="103">
        <v>191</v>
      </c>
    </row>
    <row r="2427" spans="1:22" x14ac:dyDescent="0.25">
      <c r="A2427" s="104" t="s">
        <v>902</v>
      </c>
      <c r="B2427" s="20" t="str">
        <f>VLOOKUP(A2427,'Planning Periods'!$E$2:$N$540,10,FALSE)</f>
        <v>10/15/2013 - 10/15/2021</v>
      </c>
      <c r="C2427" s="103">
        <v>2016</v>
      </c>
      <c r="D2427" s="103" t="str">
        <f t="shared" si="35"/>
        <v>Yucaipa 2016</v>
      </c>
      <c r="E2427" s="103">
        <v>780</v>
      </c>
      <c r="F2427" s="101">
        <v>0</v>
      </c>
      <c r="G2427" s="103">
        <v>0</v>
      </c>
      <c r="H2427" s="103">
        <v>0</v>
      </c>
      <c r="I2427" s="102"/>
      <c r="J2427" s="103">
        <v>636</v>
      </c>
      <c r="K2427" s="101">
        <v>30</v>
      </c>
      <c r="L2427" s="103">
        <v>30</v>
      </c>
      <c r="M2427" s="103">
        <v>0</v>
      </c>
      <c r="N2427" s="102"/>
      <c r="O2427" s="103">
        <v>552</v>
      </c>
      <c r="P2427" s="103">
        <v>17</v>
      </c>
      <c r="Q2427" s="102"/>
      <c r="R2427" s="103">
        <v>851</v>
      </c>
      <c r="S2427" s="103">
        <v>102</v>
      </c>
      <c r="T2427" s="102">
        <v>0</v>
      </c>
      <c r="U2427" s="103">
        <v>2819</v>
      </c>
      <c r="V2427" s="103">
        <v>149</v>
      </c>
    </row>
    <row r="2428" spans="1:22" x14ac:dyDescent="0.25">
      <c r="A2428" s="104" t="s">
        <v>902</v>
      </c>
      <c r="B2428" s="20" t="str">
        <f>VLOOKUP(A2428,'Planning Periods'!$E$2:$N$540,10,FALSE)</f>
        <v>10/15/2013 - 10/15/2021</v>
      </c>
      <c r="C2428" s="103">
        <v>2017</v>
      </c>
      <c r="D2428" s="103" t="str">
        <f t="shared" si="35"/>
        <v>Yucaipa 2017</v>
      </c>
      <c r="E2428" s="103">
        <v>780</v>
      </c>
      <c r="F2428" s="101">
        <v>0</v>
      </c>
      <c r="G2428" s="103">
        <v>0</v>
      </c>
      <c r="H2428" s="103">
        <v>0</v>
      </c>
      <c r="I2428" s="102"/>
      <c r="J2428" s="103">
        <v>636</v>
      </c>
      <c r="K2428" s="101">
        <v>30</v>
      </c>
      <c r="L2428" s="103">
        <v>30</v>
      </c>
      <c r="M2428" s="103">
        <v>0</v>
      </c>
      <c r="N2428" s="102"/>
      <c r="O2428" s="103">
        <v>552</v>
      </c>
      <c r="P2428" s="103">
        <v>18</v>
      </c>
      <c r="Q2428" s="102"/>
      <c r="R2428" s="103">
        <v>851</v>
      </c>
      <c r="S2428" s="103">
        <v>9</v>
      </c>
      <c r="T2428" s="102">
        <v>0</v>
      </c>
      <c r="U2428" s="103">
        <v>2819</v>
      </c>
      <c r="V2428" s="103">
        <v>57</v>
      </c>
    </row>
    <row r="2429" spans="1:22" x14ac:dyDescent="0.25">
      <c r="A2429" s="104" t="s">
        <v>900</v>
      </c>
      <c r="B2429" s="20" t="str">
        <f>VLOOKUP(A2429,'Planning Periods'!$E$2:$N$540,10,FALSE)</f>
        <v>10/15/2013 - 10/15/2021</v>
      </c>
      <c r="C2429" s="103">
        <v>2013</v>
      </c>
      <c r="D2429" s="103" t="str">
        <f t="shared" si="35"/>
        <v>Yucca Valley 2013</v>
      </c>
      <c r="E2429" s="103" t="s">
        <v>1539</v>
      </c>
      <c r="F2429" s="101" t="s">
        <v>1539</v>
      </c>
      <c r="G2429" s="103" t="s">
        <v>1539</v>
      </c>
      <c r="H2429" s="103" t="s">
        <v>1539</v>
      </c>
      <c r="I2429" s="102"/>
      <c r="J2429" s="103" t="s">
        <v>1539</v>
      </c>
      <c r="K2429" s="101" t="s">
        <v>1539</v>
      </c>
      <c r="L2429" s="103" t="s">
        <v>1539</v>
      </c>
      <c r="M2429" s="103" t="s">
        <v>1539</v>
      </c>
      <c r="N2429" s="102"/>
      <c r="O2429" s="103" t="s">
        <v>1539</v>
      </c>
      <c r="P2429" s="103" t="s">
        <v>1539</v>
      </c>
      <c r="Q2429" s="102"/>
      <c r="R2429" s="103" t="s">
        <v>1539</v>
      </c>
      <c r="S2429" s="103" t="s">
        <v>1539</v>
      </c>
      <c r="T2429" s="102" t="s">
        <v>1539</v>
      </c>
      <c r="U2429" s="103" t="s">
        <v>1539</v>
      </c>
      <c r="V2429" s="103" t="s">
        <v>1539</v>
      </c>
    </row>
    <row r="2430" spans="1:22" x14ac:dyDescent="0.25">
      <c r="A2430" s="104" t="s">
        <v>900</v>
      </c>
      <c r="B2430" s="20" t="str">
        <f>VLOOKUP(A2430,'Planning Periods'!$E$2:$N$540,10,FALSE)</f>
        <v>10/15/2013 - 10/15/2021</v>
      </c>
      <c r="C2430" s="103">
        <v>2014</v>
      </c>
      <c r="D2430" s="103" t="str">
        <f t="shared" si="35"/>
        <v>Yucca Valley 2014</v>
      </c>
      <c r="E2430" s="103">
        <v>209</v>
      </c>
      <c r="F2430" s="101">
        <v>0</v>
      </c>
      <c r="G2430" s="103">
        <v>0</v>
      </c>
      <c r="H2430" s="103">
        <v>0</v>
      </c>
      <c r="I2430" s="102"/>
      <c r="J2430" s="103">
        <v>149</v>
      </c>
      <c r="K2430" s="101">
        <v>0</v>
      </c>
      <c r="L2430" s="103">
        <v>0</v>
      </c>
      <c r="M2430" s="103">
        <v>0</v>
      </c>
      <c r="N2430" s="102"/>
      <c r="O2430" s="103">
        <v>172</v>
      </c>
      <c r="P2430" s="103">
        <v>0</v>
      </c>
      <c r="Q2430" s="102"/>
      <c r="R2430" s="103">
        <v>400</v>
      </c>
      <c r="S2430" s="103">
        <v>18</v>
      </c>
      <c r="T2430" s="102">
        <v>0</v>
      </c>
      <c r="U2430" s="103">
        <v>930</v>
      </c>
      <c r="V2430" s="103">
        <v>18</v>
      </c>
    </row>
    <row r="2431" spans="1:22" x14ac:dyDescent="0.25">
      <c r="A2431" s="104" t="s">
        <v>900</v>
      </c>
      <c r="B2431" s="20" t="str">
        <f>VLOOKUP(A2431,'Planning Periods'!$E$2:$N$540,10,FALSE)</f>
        <v>10/15/2013 - 10/15/2021</v>
      </c>
      <c r="C2431" s="103">
        <v>2015</v>
      </c>
      <c r="D2431" s="103" t="str">
        <f t="shared" si="35"/>
        <v>Yucca Valley 2015</v>
      </c>
      <c r="E2431" s="103">
        <v>209</v>
      </c>
      <c r="F2431" s="101">
        <v>0</v>
      </c>
      <c r="G2431" s="103">
        <v>0</v>
      </c>
      <c r="H2431" s="103">
        <v>0</v>
      </c>
      <c r="I2431" s="102"/>
      <c r="J2431" s="103">
        <v>149</v>
      </c>
      <c r="K2431" s="101">
        <v>0</v>
      </c>
      <c r="L2431" s="103">
        <v>0</v>
      </c>
      <c r="M2431" s="103">
        <v>0</v>
      </c>
      <c r="N2431" s="102"/>
      <c r="O2431" s="103">
        <v>172</v>
      </c>
      <c r="P2431" s="103">
        <v>0</v>
      </c>
      <c r="Q2431" s="102"/>
      <c r="R2431" s="103">
        <v>400</v>
      </c>
      <c r="S2431" s="103">
        <v>17</v>
      </c>
      <c r="T2431" s="102">
        <v>0</v>
      </c>
      <c r="U2431" s="103">
        <v>930</v>
      </c>
      <c r="V2431" s="103">
        <v>17</v>
      </c>
    </row>
    <row r="2432" spans="1:22" x14ac:dyDescent="0.25">
      <c r="A2432" s="104" t="s">
        <v>900</v>
      </c>
      <c r="B2432" s="20" t="str">
        <f>VLOOKUP(A2432,'Planning Periods'!$E$2:$N$540,10,FALSE)</f>
        <v>10/15/2013 - 10/15/2021</v>
      </c>
      <c r="C2432" s="103">
        <v>2016</v>
      </c>
      <c r="D2432" s="103" t="str">
        <f t="shared" si="35"/>
        <v>Yucca Valley 2016</v>
      </c>
      <c r="E2432" s="103">
        <v>209</v>
      </c>
      <c r="F2432" s="101">
        <v>0</v>
      </c>
      <c r="G2432" s="103">
        <v>0</v>
      </c>
      <c r="H2432" s="103">
        <v>0</v>
      </c>
      <c r="I2432" s="102"/>
      <c r="J2432" s="103">
        <v>149</v>
      </c>
      <c r="K2432" s="101">
        <v>0</v>
      </c>
      <c r="L2432" s="103">
        <v>0</v>
      </c>
      <c r="M2432" s="103">
        <v>0</v>
      </c>
      <c r="N2432" s="102"/>
      <c r="O2432" s="103">
        <v>172</v>
      </c>
      <c r="P2432" s="103">
        <v>0</v>
      </c>
      <c r="Q2432" s="102"/>
      <c r="R2432" s="103">
        <v>400</v>
      </c>
      <c r="S2432" s="103">
        <v>17</v>
      </c>
      <c r="T2432" s="102">
        <v>0</v>
      </c>
      <c r="U2432" s="103">
        <v>930</v>
      </c>
      <c r="V2432" s="103">
        <v>17</v>
      </c>
    </row>
    <row r="2433" spans="1:22" x14ac:dyDescent="0.25">
      <c r="A2433" s="104" t="s">
        <v>900</v>
      </c>
      <c r="B2433" s="20" t="str">
        <f>VLOOKUP(A2433,'Planning Periods'!$E$2:$N$540,10,FALSE)</f>
        <v>10/15/2013 - 10/15/2021</v>
      </c>
      <c r="C2433" s="103">
        <v>2017</v>
      </c>
      <c r="D2433" s="103" t="str">
        <f t="shared" si="35"/>
        <v>Yucca Valley 2017</v>
      </c>
      <c r="E2433" s="103">
        <v>209</v>
      </c>
      <c r="F2433" s="101">
        <v>0</v>
      </c>
      <c r="G2433" s="103">
        <v>0</v>
      </c>
      <c r="H2433" s="103">
        <v>0</v>
      </c>
      <c r="I2433" s="102"/>
      <c r="J2433" s="103">
        <v>149</v>
      </c>
      <c r="K2433" s="101">
        <v>0</v>
      </c>
      <c r="L2433" s="103">
        <v>0</v>
      </c>
      <c r="M2433" s="103">
        <v>0</v>
      </c>
      <c r="N2433" s="102"/>
      <c r="O2433" s="103">
        <v>172</v>
      </c>
      <c r="P2433" s="103">
        <v>0</v>
      </c>
      <c r="Q2433" s="102"/>
      <c r="R2433" s="103">
        <v>400</v>
      </c>
      <c r="S2433" s="103">
        <v>37</v>
      </c>
      <c r="T2433" s="102">
        <v>0</v>
      </c>
      <c r="U2433" s="103">
        <v>930</v>
      </c>
      <c r="V2433" s="103">
        <v>37</v>
      </c>
    </row>
  </sheetData>
  <autoFilter ref="A1:V2433" xr:uid="{00000000-0009-0000-0000-000015000000}">
    <sortState xmlns:xlrd2="http://schemas.microsoft.com/office/spreadsheetml/2017/richdata2"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K540"/>
  <sheetViews>
    <sheetView topLeftCell="B49" workbookViewId="0">
      <selection activeCell="L66" sqref="L66"/>
    </sheetView>
  </sheetViews>
  <sheetFormatPr defaultColWidth="8.85546875" defaultRowHeight="12.75" x14ac:dyDescent="0.2"/>
  <cols>
    <col min="1" max="1" width="21" style="28" customWidth="1"/>
    <col min="2" max="2" width="34.42578125" style="28" bestFit="1" customWidth="1"/>
    <col min="3" max="3" width="34.42578125" style="28" customWidth="1"/>
    <col min="4" max="257" width="8.85546875" style="28"/>
    <col min="258" max="258" width="21" style="28" customWidth="1"/>
    <col min="259" max="259" width="34.42578125" style="28" bestFit="1" customWidth="1"/>
    <col min="260" max="513" width="8.85546875" style="28"/>
    <col min="514" max="514" width="21" style="28" customWidth="1"/>
    <col min="515" max="515" width="34.42578125" style="28" bestFit="1" customWidth="1"/>
    <col min="516" max="769" width="8.85546875" style="28"/>
    <col min="770" max="770" width="21" style="28" customWidth="1"/>
    <col min="771" max="771" width="34.42578125" style="28" bestFit="1" customWidth="1"/>
    <col min="772" max="1025" width="8.85546875" style="28"/>
    <col min="1026" max="1026" width="21" style="28" customWidth="1"/>
    <col min="1027" max="1027" width="34.42578125" style="28" bestFit="1" customWidth="1"/>
    <col min="1028" max="1281" width="8.85546875" style="28"/>
    <col min="1282" max="1282" width="21" style="28" customWidth="1"/>
    <col min="1283" max="1283" width="34.42578125" style="28" bestFit="1" customWidth="1"/>
    <col min="1284" max="1537" width="8.85546875" style="28"/>
    <col min="1538" max="1538" width="21" style="28" customWidth="1"/>
    <col min="1539" max="1539" width="34.42578125" style="28" bestFit="1" customWidth="1"/>
    <col min="1540" max="1793" width="8.85546875" style="28"/>
    <col min="1794" max="1794" width="21" style="28" customWidth="1"/>
    <col min="1795" max="1795" width="34.42578125" style="28" bestFit="1" customWidth="1"/>
    <col min="1796" max="2049" width="8.85546875" style="28"/>
    <col min="2050" max="2050" width="21" style="28" customWidth="1"/>
    <col min="2051" max="2051" width="34.42578125" style="28" bestFit="1" customWidth="1"/>
    <col min="2052" max="2305" width="8.85546875" style="28"/>
    <col min="2306" max="2306" width="21" style="28" customWidth="1"/>
    <col min="2307" max="2307" width="34.42578125" style="28" bestFit="1" customWidth="1"/>
    <col min="2308" max="2561" width="8.85546875" style="28"/>
    <col min="2562" max="2562" width="21" style="28" customWidth="1"/>
    <col min="2563" max="2563" width="34.42578125" style="28" bestFit="1" customWidth="1"/>
    <col min="2564" max="2817" width="8.85546875" style="28"/>
    <col min="2818" max="2818" width="21" style="28" customWidth="1"/>
    <col min="2819" max="2819" width="34.42578125" style="28" bestFit="1" customWidth="1"/>
    <col min="2820" max="3073" width="8.85546875" style="28"/>
    <col min="3074" max="3074" width="21" style="28" customWidth="1"/>
    <col min="3075" max="3075" width="34.42578125" style="28" bestFit="1" customWidth="1"/>
    <col min="3076" max="3329" width="8.85546875" style="28"/>
    <col min="3330" max="3330" width="21" style="28" customWidth="1"/>
    <col min="3331" max="3331" width="34.42578125" style="28" bestFit="1" customWidth="1"/>
    <col min="3332" max="3585" width="8.85546875" style="28"/>
    <col min="3586" max="3586" width="21" style="28" customWidth="1"/>
    <col min="3587" max="3587" width="34.42578125" style="28" bestFit="1" customWidth="1"/>
    <col min="3588" max="3841" width="8.85546875" style="28"/>
    <col min="3842" max="3842" width="21" style="28" customWidth="1"/>
    <col min="3843" max="3843" width="34.42578125" style="28" bestFit="1" customWidth="1"/>
    <col min="3844" max="4097" width="8.85546875" style="28"/>
    <col min="4098" max="4098" width="21" style="28" customWidth="1"/>
    <col min="4099" max="4099" width="34.42578125" style="28" bestFit="1" customWidth="1"/>
    <col min="4100" max="4353" width="8.85546875" style="28"/>
    <col min="4354" max="4354" width="21" style="28" customWidth="1"/>
    <col min="4355" max="4355" width="34.42578125" style="28" bestFit="1" customWidth="1"/>
    <col min="4356" max="4609" width="8.85546875" style="28"/>
    <col min="4610" max="4610" width="21" style="28" customWidth="1"/>
    <col min="4611" max="4611" width="34.42578125" style="28" bestFit="1" customWidth="1"/>
    <col min="4612" max="4865" width="8.85546875" style="28"/>
    <col min="4866" max="4866" width="21" style="28" customWidth="1"/>
    <col min="4867" max="4867" width="34.42578125" style="28" bestFit="1" customWidth="1"/>
    <col min="4868" max="5121" width="8.85546875" style="28"/>
    <col min="5122" max="5122" width="21" style="28" customWidth="1"/>
    <col min="5123" max="5123" width="34.42578125" style="28" bestFit="1" customWidth="1"/>
    <col min="5124" max="5377" width="8.85546875" style="28"/>
    <col min="5378" max="5378" width="21" style="28" customWidth="1"/>
    <col min="5379" max="5379" width="34.42578125" style="28" bestFit="1" customWidth="1"/>
    <col min="5380" max="5633" width="8.85546875" style="28"/>
    <col min="5634" max="5634" width="21" style="28" customWidth="1"/>
    <col min="5635" max="5635" width="34.42578125" style="28" bestFit="1" customWidth="1"/>
    <col min="5636" max="5889" width="8.85546875" style="28"/>
    <col min="5890" max="5890" width="21" style="28" customWidth="1"/>
    <col min="5891" max="5891" width="34.42578125" style="28" bestFit="1" customWidth="1"/>
    <col min="5892" max="6145" width="8.85546875" style="28"/>
    <col min="6146" max="6146" width="21" style="28" customWidth="1"/>
    <col min="6147" max="6147" width="34.42578125" style="28" bestFit="1" customWidth="1"/>
    <col min="6148" max="6401" width="8.85546875" style="28"/>
    <col min="6402" max="6402" width="21" style="28" customWidth="1"/>
    <col min="6403" max="6403" width="34.42578125" style="28" bestFit="1" customWidth="1"/>
    <col min="6404" max="6657" width="8.85546875" style="28"/>
    <col min="6658" max="6658" width="21" style="28" customWidth="1"/>
    <col min="6659" max="6659" width="34.42578125" style="28" bestFit="1" customWidth="1"/>
    <col min="6660" max="6913" width="8.85546875" style="28"/>
    <col min="6914" max="6914" width="21" style="28" customWidth="1"/>
    <col min="6915" max="6915" width="34.42578125" style="28" bestFit="1" customWidth="1"/>
    <col min="6916" max="7169" width="8.85546875" style="28"/>
    <col min="7170" max="7170" width="21" style="28" customWidth="1"/>
    <col min="7171" max="7171" width="34.42578125" style="28" bestFit="1" customWidth="1"/>
    <col min="7172" max="7425" width="8.85546875" style="28"/>
    <col min="7426" max="7426" width="21" style="28" customWidth="1"/>
    <col min="7427" max="7427" width="34.42578125" style="28" bestFit="1" customWidth="1"/>
    <col min="7428" max="7681" width="8.85546875" style="28"/>
    <col min="7682" max="7682" width="21" style="28" customWidth="1"/>
    <col min="7683" max="7683" width="34.42578125" style="28" bestFit="1" customWidth="1"/>
    <col min="7684" max="7937" width="8.85546875" style="28"/>
    <col min="7938" max="7938" width="21" style="28" customWidth="1"/>
    <col min="7939" max="7939" width="34.42578125" style="28" bestFit="1" customWidth="1"/>
    <col min="7940" max="8193" width="8.85546875" style="28"/>
    <col min="8194" max="8194" width="21" style="28" customWidth="1"/>
    <col min="8195" max="8195" width="34.42578125" style="28" bestFit="1" customWidth="1"/>
    <col min="8196" max="8449" width="8.85546875" style="28"/>
    <col min="8450" max="8450" width="21" style="28" customWidth="1"/>
    <col min="8451" max="8451" width="34.42578125" style="28" bestFit="1" customWidth="1"/>
    <col min="8452" max="8705" width="8.85546875" style="28"/>
    <col min="8706" max="8706" width="21" style="28" customWidth="1"/>
    <col min="8707" max="8707" width="34.42578125" style="28" bestFit="1" customWidth="1"/>
    <col min="8708" max="8961" width="8.85546875" style="28"/>
    <col min="8962" max="8962" width="21" style="28" customWidth="1"/>
    <col min="8963" max="8963" width="34.42578125" style="28" bestFit="1" customWidth="1"/>
    <col min="8964" max="9217" width="8.85546875" style="28"/>
    <col min="9218" max="9218" width="21" style="28" customWidth="1"/>
    <col min="9219" max="9219" width="34.42578125" style="28" bestFit="1" customWidth="1"/>
    <col min="9220" max="9473" width="8.85546875" style="28"/>
    <col min="9474" max="9474" width="21" style="28" customWidth="1"/>
    <col min="9475" max="9475" width="34.42578125" style="28" bestFit="1" customWidth="1"/>
    <col min="9476" max="9729" width="8.85546875" style="28"/>
    <col min="9730" max="9730" width="21" style="28" customWidth="1"/>
    <col min="9731" max="9731" width="34.42578125" style="28" bestFit="1" customWidth="1"/>
    <col min="9732" max="9985" width="8.85546875" style="28"/>
    <col min="9986" max="9986" width="21" style="28" customWidth="1"/>
    <col min="9987" max="9987" width="34.42578125" style="28" bestFit="1" customWidth="1"/>
    <col min="9988" max="10241" width="8.85546875" style="28"/>
    <col min="10242" max="10242" width="21" style="28" customWidth="1"/>
    <col min="10243" max="10243" width="34.42578125" style="28" bestFit="1" customWidth="1"/>
    <col min="10244" max="10497" width="8.85546875" style="28"/>
    <col min="10498" max="10498" width="21" style="28" customWidth="1"/>
    <col min="10499" max="10499" width="34.42578125" style="28" bestFit="1" customWidth="1"/>
    <col min="10500" max="10753" width="8.85546875" style="28"/>
    <col min="10754" max="10754" width="21" style="28" customWidth="1"/>
    <col min="10755" max="10755" width="34.42578125" style="28" bestFit="1" customWidth="1"/>
    <col min="10756" max="11009" width="8.85546875" style="28"/>
    <col min="11010" max="11010" width="21" style="28" customWidth="1"/>
    <col min="11011" max="11011" width="34.42578125" style="28" bestFit="1" customWidth="1"/>
    <col min="11012" max="11265" width="8.85546875" style="28"/>
    <col min="11266" max="11266" width="21" style="28" customWidth="1"/>
    <col min="11267" max="11267" width="34.42578125" style="28" bestFit="1" customWidth="1"/>
    <col min="11268" max="11521" width="8.85546875" style="28"/>
    <col min="11522" max="11522" width="21" style="28" customWidth="1"/>
    <col min="11523" max="11523" width="34.42578125" style="28" bestFit="1" customWidth="1"/>
    <col min="11524" max="11777" width="8.85546875" style="28"/>
    <col min="11778" max="11778" width="21" style="28" customWidth="1"/>
    <col min="11779" max="11779" width="34.42578125" style="28" bestFit="1" customWidth="1"/>
    <col min="11780" max="12033" width="8.85546875" style="28"/>
    <col min="12034" max="12034" width="21" style="28" customWidth="1"/>
    <col min="12035" max="12035" width="34.42578125" style="28" bestFit="1" customWidth="1"/>
    <col min="12036" max="12289" width="8.85546875" style="28"/>
    <col min="12290" max="12290" width="21" style="28" customWidth="1"/>
    <col min="12291" max="12291" width="34.42578125" style="28" bestFit="1" customWidth="1"/>
    <col min="12292" max="12545" width="8.85546875" style="28"/>
    <col min="12546" max="12546" width="21" style="28" customWidth="1"/>
    <col min="12547" max="12547" width="34.42578125" style="28" bestFit="1" customWidth="1"/>
    <col min="12548" max="12801" width="8.85546875" style="28"/>
    <col min="12802" max="12802" width="21" style="28" customWidth="1"/>
    <col min="12803" max="12803" width="34.42578125" style="28" bestFit="1" customWidth="1"/>
    <col min="12804" max="13057" width="8.85546875" style="28"/>
    <col min="13058" max="13058" width="21" style="28" customWidth="1"/>
    <col min="13059" max="13059" width="34.42578125" style="28" bestFit="1" customWidth="1"/>
    <col min="13060" max="13313" width="8.85546875" style="28"/>
    <col min="13314" max="13314" width="21" style="28" customWidth="1"/>
    <col min="13315" max="13315" width="34.42578125" style="28" bestFit="1" customWidth="1"/>
    <col min="13316" max="13569" width="8.85546875" style="28"/>
    <col min="13570" max="13570" width="21" style="28" customWidth="1"/>
    <col min="13571" max="13571" width="34.42578125" style="28" bestFit="1" customWidth="1"/>
    <col min="13572" max="13825" width="8.85546875" style="28"/>
    <col min="13826" max="13826" width="21" style="28" customWidth="1"/>
    <col min="13827" max="13827" width="34.42578125" style="28" bestFit="1" customWidth="1"/>
    <col min="13828" max="14081" width="8.85546875" style="28"/>
    <col min="14082" max="14082" width="21" style="28" customWidth="1"/>
    <col min="14083" max="14083" width="34.42578125" style="28" bestFit="1" customWidth="1"/>
    <col min="14084" max="14337" width="8.85546875" style="28"/>
    <col min="14338" max="14338" width="21" style="28" customWidth="1"/>
    <col min="14339" max="14339" width="34.42578125" style="28" bestFit="1" customWidth="1"/>
    <col min="14340" max="14593" width="8.85546875" style="28"/>
    <col min="14594" max="14594" width="21" style="28" customWidth="1"/>
    <col min="14595" max="14595" width="34.42578125" style="28" bestFit="1" customWidth="1"/>
    <col min="14596" max="14849" width="8.85546875" style="28"/>
    <col min="14850" max="14850" width="21" style="28" customWidth="1"/>
    <col min="14851" max="14851" width="34.42578125" style="28" bestFit="1" customWidth="1"/>
    <col min="14852" max="15105" width="8.85546875" style="28"/>
    <col min="15106" max="15106" width="21" style="28" customWidth="1"/>
    <col min="15107" max="15107" width="34.42578125" style="28" bestFit="1" customWidth="1"/>
    <col min="15108" max="15361" width="8.85546875" style="28"/>
    <col min="15362" max="15362" width="21" style="28" customWidth="1"/>
    <col min="15363" max="15363" width="34.42578125" style="28" bestFit="1" customWidth="1"/>
    <col min="15364" max="15617" width="8.85546875" style="28"/>
    <col min="15618" max="15618" width="21" style="28" customWidth="1"/>
    <col min="15619" max="15619" width="34.42578125" style="28" bestFit="1" customWidth="1"/>
    <col min="15620" max="15873" width="8.85546875" style="28"/>
    <col min="15874" max="15874" width="21" style="28" customWidth="1"/>
    <col min="15875" max="15875" width="34.42578125" style="28" bestFit="1" customWidth="1"/>
    <col min="15876" max="16129" width="8.85546875" style="28"/>
    <col min="16130" max="16130" width="21" style="28" customWidth="1"/>
    <col min="16131" max="16131" width="34.42578125" style="28" bestFit="1" customWidth="1"/>
    <col min="16132" max="16384" width="8.85546875" style="28"/>
  </cols>
  <sheetData>
    <row r="1" spans="1:11" ht="24.75" thickBot="1" x14ac:dyDescent="0.25">
      <c r="A1" s="51" t="s">
        <v>1244</v>
      </c>
      <c r="B1" s="50" t="s">
        <v>1243</v>
      </c>
      <c r="C1" s="32" t="s">
        <v>1242</v>
      </c>
      <c r="D1" s="49" t="s">
        <v>16</v>
      </c>
      <c r="E1" s="49" t="s">
        <v>17</v>
      </c>
      <c r="F1" s="49" t="s">
        <v>1241</v>
      </c>
      <c r="G1" s="49" t="s">
        <v>1240</v>
      </c>
      <c r="H1" s="48" t="s">
        <v>1239</v>
      </c>
      <c r="I1" s="47"/>
      <c r="J1" s="46"/>
      <c r="K1" s="46"/>
    </row>
    <row r="2" spans="1:11" ht="13.5" thickTop="1" x14ac:dyDescent="0.2">
      <c r="A2" s="31" t="s">
        <v>901</v>
      </c>
      <c r="B2" s="31" t="s">
        <v>922</v>
      </c>
      <c r="C2" s="31" t="str">
        <f t="shared" ref="C2:C65" si="0">B2</f>
        <v>Adelanto</v>
      </c>
      <c r="D2" s="34">
        <v>633</v>
      </c>
      <c r="E2" s="34">
        <v>459</v>
      </c>
      <c r="F2" s="34">
        <v>513</v>
      </c>
      <c r="G2" s="34">
        <v>1236</v>
      </c>
      <c r="H2" s="33">
        <f t="shared" ref="H2:H65" si="1">SUM(D2:G2)</f>
        <v>2841</v>
      </c>
    </row>
    <row r="3" spans="1:11" x14ac:dyDescent="0.2">
      <c r="A3" s="31" t="s">
        <v>1043</v>
      </c>
      <c r="B3" s="31" t="s">
        <v>1129</v>
      </c>
      <c r="C3" s="31" t="str">
        <f t="shared" si="0"/>
        <v>Agoura Hills</v>
      </c>
      <c r="D3" s="34">
        <v>31</v>
      </c>
      <c r="E3" s="34">
        <v>19</v>
      </c>
      <c r="F3" s="34">
        <v>20</v>
      </c>
      <c r="G3" s="34">
        <v>45</v>
      </c>
      <c r="H3" s="33">
        <f t="shared" si="1"/>
        <v>115</v>
      </c>
    </row>
    <row r="4" spans="1:11" x14ac:dyDescent="0.2">
      <c r="A4" s="31" t="s">
        <v>1226</v>
      </c>
      <c r="B4" s="31" t="s">
        <v>1226</v>
      </c>
      <c r="C4" s="31" t="str">
        <f t="shared" si="0"/>
        <v>Alameda</v>
      </c>
      <c r="D4" s="34">
        <v>444</v>
      </c>
      <c r="E4" s="34">
        <v>248</v>
      </c>
      <c r="F4" s="34">
        <v>283</v>
      </c>
      <c r="G4" s="34">
        <v>748</v>
      </c>
      <c r="H4" s="33">
        <f t="shared" si="1"/>
        <v>1723</v>
      </c>
    </row>
    <row r="5" spans="1:11" x14ac:dyDescent="0.2">
      <c r="A5" s="31" t="s">
        <v>735</v>
      </c>
      <c r="B5" s="31" t="str">
        <f>A5</f>
        <v>Alameda County - Unincorporated</v>
      </c>
      <c r="C5" s="31" t="str">
        <f t="shared" si="0"/>
        <v>Alameda County - Unincorporated</v>
      </c>
      <c r="D5" s="34">
        <v>430</v>
      </c>
      <c r="E5" s="34">
        <v>227</v>
      </c>
      <c r="F5" s="34">
        <v>295</v>
      </c>
      <c r="G5" s="34">
        <v>817</v>
      </c>
      <c r="H5" s="33">
        <f t="shared" si="1"/>
        <v>1769</v>
      </c>
    </row>
    <row r="6" spans="1:11" x14ac:dyDescent="0.2">
      <c r="A6" s="31" t="s">
        <v>1226</v>
      </c>
      <c r="B6" s="31" t="s">
        <v>1238</v>
      </c>
      <c r="C6" s="31" t="str">
        <f t="shared" si="0"/>
        <v>Albany</v>
      </c>
      <c r="D6" s="34">
        <v>80</v>
      </c>
      <c r="E6" s="34">
        <v>53</v>
      </c>
      <c r="F6" s="34">
        <v>57</v>
      </c>
      <c r="G6" s="34">
        <v>145</v>
      </c>
      <c r="H6" s="33">
        <f t="shared" si="1"/>
        <v>335</v>
      </c>
    </row>
    <row r="7" spans="1:11" x14ac:dyDescent="0.2">
      <c r="A7" s="31" t="s">
        <v>1043</v>
      </c>
      <c r="B7" s="31" t="s">
        <v>1128</v>
      </c>
      <c r="C7" s="31" t="str">
        <f t="shared" si="0"/>
        <v>Alhambra</v>
      </c>
      <c r="D7" s="34">
        <v>380</v>
      </c>
      <c r="E7" s="34">
        <v>224</v>
      </c>
      <c r="F7" s="34">
        <v>246</v>
      </c>
      <c r="G7" s="34">
        <v>642</v>
      </c>
      <c r="H7" s="33">
        <f t="shared" si="1"/>
        <v>1492</v>
      </c>
    </row>
    <row r="8" spans="1:11" x14ac:dyDescent="0.2">
      <c r="A8" s="31" t="s">
        <v>966</v>
      </c>
      <c r="B8" s="31" t="s">
        <v>998</v>
      </c>
      <c r="C8" s="31" t="str">
        <f t="shared" si="0"/>
        <v>Aliso Viejo</v>
      </c>
      <c r="D8" s="34">
        <v>9</v>
      </c>
      <c r="E8" s="34">
        <v>7</v>
      </c>
      <c r="F8" s="34">
        <v>7</v>
      </c>
      <c r="G8" s="34">
        <v>16</v>
      </c>
      <c r="H8" s="33">
        <f t="shared" si="1"/>
        <v>39</v>
      </c>
    </row>
    <row r="9" spans="1:11" x14ac:dyDescent="0.2">
      <c r="A9" s="31" t="s">
        <v>1336</v>
      </c>
      <c r="B9" s="31" t="str">
        <f>A9</f>
        <v>Alpine County - Unincorporated</v>
      </c>
      <c r="C9" s="31" t="str">
        <f t="shared" si="0"/>
        <v>Alpine County - Unincorporated</v>
      </c>
      <c r="D9" s="34">
        <v>7</v>
      </c>
      <c r="E9" s="34">
        <v>6</v>
      </c>
      <c r="F9" s="34">
        <v>6</v>
      </c>
      <c r="G9" s="34">
        <v>11</v>
      </c>
      <c r="H9" s="29">
        <f t="shared" si="1"/>
        <v>30</v>
      </c>
    </row>
    <row r="10" spans="1:11" x14ac:dyDescent="0.2">
      <c r="A10" s="31" t="s">
        <v>1021</v>
      </c>
      <c r="B10" s="31" t="s">
        <v>1020</v>
      </c>
      <c r="C10" s="31" t="str">
        <f t="shared" si="0"/>
        <v>Alturas</v>
      </c>
      <c r="D10" s="34">
        <v>1</v>
      </c>
      <c r="E10" s="34">
        <v>1</v>
      </c>
      <c r="F10" s="34">
        <v>1</v>
      </c>
      <c r="G10" s="34">
        <v>2</v>
      </c>
      <c r="H10" s="33">
        <f t="shared" si="1"/>
        <v>5</v>
      </c>
    </row>
    <row r="11" spans="1:11" x14ac:dyDescent="0.2">
      <c r="A11" s="31" t="s">
        <v>1220</v>
      </c>
      <c r="B11" s="31" t="s">
        <v>1224</v>
      </c>
      <c r="C11" s="31" t="str">
        <f t="shared" si="0"/>
        <v>Amador City</v>
      </c>
      <c r="D11" s="34">
        <v>1</v>
      </c>
      <c r="E11" s="34">
        <v>1</v>
      </c>
      <c r="F11" s="34">
        <v>0</v>
      </c>
      <c r="G11" s="34">
        <v>0</v>
      </c>
      <c r="H11" s="33">
        <f t="shared" si="1"/>
        <v>2</v>
      </c>
    </row>
    <row r="12" spans="1:11" x14ac:dyDescent="0.2">
      <c r="A12" s="31" t="s">
        <v>719</v>
      </c>
      <c r="B12" s="31" t="str">
        <f>A12</f>
        <v>Amador County - Unincorporated</v>
      </c>
      <c r="C12" s="31" t="str">
        <f t="shared" si="0"/>
        <v>Amador County - Unincorporated</v>
      </c>
      <c r="D12" s="34">
        <v>10</v>
      </c>
      <c r="E12" s="34">
        <v>7</v>
      </c>
      <c r="F12" s="34">
        <v>9</v>
      </c>
      <c r="G12" s="34">
        <v>23</v>
      </c>
      <c r="H12" s="33">
        <f t="shared" si="1"/>
        <v>49</v>
      </c>
    </row>
    <row r="13" spans="1:11" x14ac:dyDescent="0.2">
      <c r="A13" s="31" t="s">
        <v>1003</v>
      </c>
      <c r="B13" s="31" t="s">
        <v>1006</v>
      </c>
      <c r="C13" s="31" t="str">
        <f t="shared" si="0"/>
        <v>American Canyon</v>
      </c>
      <c r="D13" s="34">
        <v>116</v>
      </c>
      <c r="E13" s="34">
        <v>54</v>
      </c>
      <c r="F13" s="34">
        <v>58</v>
      </c>
      <c r="G13" s="34">
        <v>164</v>
      </c>
      <c r="H13" s="33">
        <f t="shared" si="1"/>
        <v>392</v>
      </c>
    </row>
    <row r="14" spans="1:11" x14ac:dyDescent="0.2">
      <c r="A14" s="31" t="s">
        <v>966</v>
      </c>
      <c r="B14" s="31" t="s">
        <v>997</v>
      </c>
      <c r="C14" s="31" t="str">
        <f t="shared" si="0"/>
        <v>Anaheim</v>
      </c>
      <c r="D14" s="34">
        <v>1256</v>
      </c>
      <c r="E14" s="34">
        <v>907</v>
      </c>
      <c r="F14" s="34">
        <v>1038</v>
      </c>
      <c r="G14" s="34">
        <v>2501</v>
      </c>
      <c r="H14" s="33">
        <f t="shared" si="1"/>
        <v>5702</v>
      </c>
    </row>
    <row r="15" spans="1:11" x14ac:dyDescent="0.2">
      <c r="A15" s="31" t="s">
        <v>823</v>
      </c>
      <c r="B15" s="31" t="s">
        <v>825</v>
      </c>
      <c r="C15" s="31" t="str">
        <f t="shared" si="0"/>
        <v>Anderson</v>
      </c>
      <c r="D15" s="34">
        <v>32</v>
      </c>
      <c r="E15" s="34">
        <v>21</v>
      </c>
      <c r="F15" s="34">
        <v>24</v>
      </c>
      <c r="G15" s="34">
        <v>59</v>
      </c>
      <c r="H15" s="33">
        <f t="shared" si="1"/>
        <v>136</v>
      </c>
    </row>
    <row r="16" spans="1:11" x14ac:dyDescent="0.2">
      <c r="A16" s="31" t="s">
        <v>1213</v>
      </c>
      <c r="B16" s="31" t="s">
        <v>1338</v>
      </c>
      <c r="C16" s="31" t="str">
        <f t="shared" si="0"/>
        <v>Angels Camp</v>
      </c>
      <c r="D16" s="34">
        <v>57</v>
      </c>
      <c r="E16" s="34">
        <v>42</v>
      </c>
      <c r="F16" s="34">
        <v>38</v>
      </c>
      <c r="G16" s="34">
        <v>107</v>
      </c>
      <c r="H16" s="33">
        <f t="shared" si="1"/>
        <v>244</v>
      </c>
    </row>
    <row r="17" spans="1:8" x14ac:dyDescent="0.2">
      <c r="A17" s="31" t="s">
        <v>1193</v>
      </c>
      <c r="B17" s="31" t="s">
        <v>1210</v>
      </c>
      <c r="C17" s="31" t="str">
        <f t="shared" si="0"/>
        <v>Antioch</v>
      </c>
      <c r="D17" s="34">
        <v>349</v>
      </c>
      <c r="E17" s="34">
        <v>205</v>
      </c>
      <c r="F17" s="34">
        <v>214</v>
      </c>
      <c r="G17" s="34">
        <v>680</v>
      </c>
      <c r="H17" s="33">
        <f t="shared" si="1"/>
        <v>1448</v>
      </c>
    </row>
    <row r="18" spans="1:8" x14ac:dyDescent="0.2">
      <c r="A18" s="31" t="s">
        <v>901</v>
      </c>
      <c r="B18" s="31" t="s">
        <v>1326</v>
      </c>
      <c r="C18" s="31" t="str">
        <f t="shared" si="0"/>
        <v>Apple Valley</v>
      </c>
      <c r="D18" s="34">
        <v>764</v>
      </c>
      <c r="E18" s="34">
        <v>541</v>
      </c>
      <c r="F18" s="34">
        <v>622</v>
      </c>
      <c r="G18" s="34">
        <v>1407</v>
      </c>
      <c r="H18" s="33">
        <f t="shared" si="1"/>
        <v>3334</v>
      </c>
    </row>
    <row r="19" spans="1:8" x14ac:dyDescent="0.2">
      <c r="A19" s="31" t="s">
        <v>1043</v>
      </c>
      <c r="B19" s="31" t="s">
        <v>1127</v>
      </c>
      <c r="C19" s="31" t="str">
        <f t="shared" si="0"/>
        <v>Arcadia</v>
      </c>
      <c r="D19" s="34">
        <v>276</v>
      </c>
      <c r="E19" s="34">
        <v>167</v>
      </c>
      <c r="F19" s="34">
        <v>177</v>
      </c>
      <c r="G19" s="34">
        <v>434</v>
      </c>
      <c r="H19" s="33">
        <f t="shared" si="1"/>
        <v>1054</v>
      </c>
    </row>
    <row r="20" spans="1:8" x14ac:dyDescent="0.2">
      <c r="A20" s="31" t="s">
        <v>1163</v>
      </c>
      <c r="B20" s="31" t="s">
        <v>1169</v>
      </c>
      <c r="C20" s="31" t="str">
        <f t="shared" si="0"/>
        <v>Arcata</v>
      </c>
      <c r="D20" s="34">
        <v>85</v>
      </c>
      <c r="E20" s="34">
        <v>56</v>
      </c>
      <c r="F20" s="34">
        <v>62</v>
      </c>
      <c r="G20" s="34">
        <v>160</v>
      </c>
      <c r="H20" s="33">
        <f t="shared" si="1"/>
        <v>363</v>
      </c>
    </row>
    <row r="21" spans="1:8" x14ac:dyDescent="0.2">
      <c r="A21" s="31" t="s">
        <v>866</v>
      </c>
      <c r="B21" s="31" t="s">
        <v>872</v>
      </c>
      <c r="C21" s="31" t="str">
        <f t="shared" si="0"/>
        <v>Arroyo Grande</v>
      </c>
      <c r="D21" s="34">
        <v>60</v>
      </c>
      <c r="E21" s="34">
        <v>38</v>
      </c>
      <c r="F21" s="34">
        <v>43</v>
      </c>
      <c r="G21" s="34">
        <v>101</v>
      </c>
      <c r="H21" s="33">
        <f t="shared" si="1"/>
        <v>242</v>
      </c>
    </row>
    <row r="22" spans="1:8" x14ac:dyDescent="0.2">
      <c r="A22" s="31" t="s">
        <v>1043</v>
      </c>
      <c r="B22" s="31" t="s">
        <v>1126</v>
      </c>
      <c r="C22" s="31" t="str">
        <f t="shared" si="0"/>
        <v>Artesia</v>
      </c>
      <c r="D22" s="34">
        <v>31</v>
      </c>
      <c r="E22" s="34">
        <v>18</v>
      </c>
      <c r="F22" s="34">
        <v>20</v>
      </c>
      <c r="G22" s="34">
        <v>51</v>
      </c>
      <c r="H22" s="33">
        <f t="shared" si="1"/>
        <v>120</v>
      </c>
    </row>
    <row r="23" spans="1:8" x14ac:dyDescent="0.2">
      <c r="A23" s="31" t="s">
        <v>1141</v>
      </c>
      <c r="B23" s="31" t="s">
        <v>1151</v>
      </c>
      <c r="C23" s="31" t="str">
        <f t="shared" si="0"/>
        <v>Arvin</v>
      </c>
      <c r="D23" s="41">
        <v>398</v>
      </c>
      <c r="E23" s="41">
        <v>239</v>
      </c>
      <c r="F23" s="41">
        <v>183</v>
      </c>
      <c r="G23" s="41">
        <v>349</v>
      </c>
      <c r="H23" s="33">
        <f t="shared" si="1"/>
        <v>1169</v>
      </c>
    </row>
    <row r="24" spans="1:8" x14ac:dyDescent="0.2">
      <c r="A24" s="31" t="s">
        <v>866</v>
      </c>
      <c r="B24" s="31" t="s">
        <v>871</v>
      </c>
      <c r="C24" s="31" t="str">
        <f t="shared" si="0"/>
        <v>Atascadero</v>
      </c>
      <c r="D24" s="34">
        <v>98</v>
      </c>
      <c r="E24" s="34">
        <v>62</v>
      </c>
      <c r="F24" s="34">
        <v>69</v>
      </c>
      <c r="G24" s="34">
        <v>164</v>
      </c>
      <c r="H24" s="33">
        <f t="shared" si="1"/>
        <v>393</v>
      </c>
    </row>
    <row r="25" spans="1:8" x14ac:dyDescent="0.2">
      <c r="A25" s="31" t="s">
        <v>851</v>
      </c>
      <c r="B25" s="31" t="s">
        <v>1327</v>
      </c>
      <c r="C25" s="31" t="str">
        <f t="shared" si="0"/>
        <v>Atherton</v>
      </c>
      <c r="D25" s="34">
        <v>35</v>
      </c>
      <c r="E25" s="34">
        <v>26</v>
      </c>
      <c r="F25" s="34">
        <v>29</v>
      </c>
      <c r="G25" s="34">
        <v>3</v>
      </c>
      <c r="H25" s="33">
        <f t="shared" si="1"/>
        <v>93</v>
      </c>
    </row>
    <row r="26" spans="1:8" x14ac:dyDescent="0.2">
      <c r="A26" s="31" t="s">
        <v>1022</v>
      </c>
      <c r="B26" s="31" t="s">
        <v>1027</v>
      </c>
      <c r="C26" s="31" t="str">
        <f t="shared" si="0"/>
        <v>Atwater</v>
      </c>
      <c r="D26" s="40">
        <v>429</v>
      </c>
      <c r="E26" s="40">
        <v>307</v>
      </c>
      <c r="F26" s="40">
        <v>281</v>
      </c>
      <c r="G26" s="40">
        <v>748</v>
      </c>
      <c r="H26" s="33">
        <f t="shared" si="1"/>
        <v>1765</v>
      </c>
    </row>
    <row r="27" spans="1:8" x14ac:dyDescent="0.2">
      <c r="A27" s="31" t="s">
        <v>960</v>
      </c>
      <c r="B27" s="31" t="s">
        <v>964</v>
      </c>
      <c r="C27" s="31" t="str">
        <f t="shared" si="0"/>
        <v>Auburn</v>
      </c>
      <c r="D27" s="34">
        <v>74</v>
      </c>
      <c r="E27" s="34">
        <v>52</v>
      </c>
      <c r="F27" s="34">
        <v>57</v>
      </c>
      <c r="G27" s="34">
        <v>125</v>
      </c>
      <c r="H27" s="33">
        <f t="shared" si="1"/>
        <v>308</v>
      </c>
    </row>
    <row r="28" spans="1:8" x14ac:dyDescent="0.2">
      <c r="A28" s="31" t="s">
        <v>1043</v>
      </c>
      <c r="B28" s="31" t="s">
        <v>1125</v>
      </c>
      <c r="C28" s="31" t="str">
        <f t="shared" si="0"/>
        <v>Avalon</v>
      </c>
      <c r="D28" s="34">
        <v>20</v>
      </c>
      <c r="E28" s="34">
        <v>12</v>
      </c>
      <c r="F28" s="34">
        <v>14</v>
      </c>
      <c r="G28" s="34">
        <v>34</v>
      </c>
      <c r="H28" s="33">
        <f t="shared" si="1"/>
        <v>80</v>
      </c>
    </row>
    <row r="29" spans="1:8" x14ac:dyDescent="0.2">
      <c r="A29" s="31" t="s">
        <v>1136</v>
      </c>
      <c r="B29" s="31" t="s">
        <v>1139</v>
      </c>
      <c r="C29" s="31" t="str">
        <f t="shared" si="0"/>
        <v>Avenal</v>
      </c>
      <c r="D29" s="41">
        <v>145</v>
      </c>
      <c r="E29" s="41">
        <v>108</v>
      </c>
      <c r="F29" s="41">
        <v>115</v>
      </c>
      <c r="G29" s="41">
        <v>271</v>
      </c>
      <c r="H29" s="33">
        <f t="shared" si="1"/>
        <v>639</v>
      </c>
    </row>
    <row r="30" spans="1:8" x14ac:dyDescent="0.2">
      <c r="A30" s="31" t="s">
        <v>1043</v>
      </c>
      <c r="B30" s="31" t="s">
        <v>1124</v>
      </c>
      <c r="C30" s="31" t="str">
        <f t="shared" si="0"/>
        <v>Azusa</v>
      </c>
      <c r="D30" s="34">
        <v>198</v>
      </c>
      <c r="E30" s="34">
        <v>118</v>
      </c>
      <c r="F30" s="34">
        <v>127</v>
      </c>
      <c r="G30" s="34">
        <v>336</v>
      </c>
      <c r="H30" s="33">
        <f t="shared" si="1"/>
        <v>779</v>
      </c>
    </row>
    <row r="31" spans="1:8" x14ac:dyDescent="0.2">
      <c r="A31" s="31" t="s">
        <v>1141</v>
      </c>
      <c r="B31" s="31" t="s">
        <v>1150</v>
      </c>
      <c r="C31" s="31" t="str">
        <f t="shared" si="0"/>
        <v>Bakersfield</v>
      </c>
      <c r="D31" s="41">
        <v>9706</v>
      </c>
      <c r="E31" s="41">
        <v>5800</v>
      </c>
      <c r="F31" s="41">
        <v>6453</v>
      </c>
      <c r="G31" s="41">
        <v>14331</v>
      </c>
      <c r="H31" s="33">
        <f t="shared" si="1"/>
        <v>36290</v>
      </c>
    </row>
    <row r="32" spans="1:8" x14ac:dyDescent="0.2">
      <c r="A32" s="31" t="s">
        <v>1043</v>
      </c>
      <c r="B32" s="31" t="s">
        <v>1123</v>
      </c>
      <c r="C32" s="31" t="str">
        <f t="shared" si="0"/>
        <v>Baldwin Park</v>
      </c>
      <c r="D32" s="34">
        <v>142</v>
      </c>
      <c r="E32" s="34">
        <v>83</v>
      </c>
      <c r="F32" s="34">
        <v>90</v>
      </c>
      <c r="G32" s="34">
        <v>242</v>
      </c>
      <c r="H32" s="33">
        <f t="shared" si="1"/>
        <v>557</v>
      </c>
    </row>
    <row r="33" spans="1:8" x14ac:dyDescent="0.2">
      <c r="A33" s="31" t="s">
        <v>933</v>
      </c>
      <c r="B33" s="31" t="s">
        <v>956</v>
      </c>
      <c r="C33" s="31" t="str">
        <f t="shared" si="0"/>
        <v>Banning</v>
      </c>
      <c r="D33" s="34">
        <v>872</v>
      </c>
      <c r="E33" s="34">
        <v>593</v>
      </c>
      <c r="F33" s="34">
        <v>685</v>
      </c>
      <c r="G33" s="34">
        <v>1642</v>
      </c>
      <c r="H33" s="33">
        <f t="shared" si="1"/>
        <v>3792</v>
      </c>
    </row>
    <row r="34" spans="1:8" x14ac:dyDescent="0.2">
      <c r="A34" s="31" t="s">
        <v>901</v>
      </c>
      <c r="B34" s="31" t="s">
        <v>921</v>
      </c>
      <c r="C34" s="31" t="str">
        <f t="shared" si="0"/>
        <v>Barstow</v>
      </c>
      <c r="D34" s="34">
        <v>188</v>
      </c>
      <c r="E34" s="34">
        <v>138</v>
      </c>
      <c r="F34" s="34">
        <v>154</v>
      </c>
      <c r="G34" s="34">
        <v>363</v>
      </c>
      <c r="H34" s="33">
        <f t="shared" si="1"/>
        <v>843</v>
      </c>
    </row>
    <row r="35" spans="1:8" x14ac:dyDescent="0.2">
      <c r="A35" s="31" t="s">
        <v>933</v>
      </c>
      <c r="B35" s="31" t="s">
        <v>955</v>
      </c>
      <c r="C35" s="31" t="str">
        <f t="shared" si="0"/>
        <v>Beaumont</v>
      </c>
      <c r="D35" s="34">
        <v>1267</v>
      </c>
      <c r="E35" s="34">
        <v>854</v>
      </c>
      <c r="F35" s="34">
        <v>969</v>
      </c>
      <c r="G35" s="34">
        <v>2160</v>
      </c>
      <c r="H35" s="33">
        <f t="shared" si="1"/>
        <v>5250</v>
      </c>
    </row>
    <row r="36" spans="1:8" x14ac:dyDescent="0.2">
      <c r="A36" s="31" t="s">
        <v>1043</v>
      </c>
      <c r="B36" s="31" t="s">
        <v>1122</v>
      </c>
      <c r="C36" s="31" t="str">
        <f t="shared" si="0"/>
        <v>Bell</v>
      </c>
      <c r="D36" s="34">
        <v>11</v>
      </c>
      <c r="E36" s="34">
        <v>7</v>
      </c>
      <c r="F36" s="34">
        <v>8</v>
      </c>
      <c r="G36" s="34">
        <v>21</v>
      </c>
      <c r="H36" s="33">
        <f t="shared" si="1"/>
        <v>47</v>
      </c>
    </row>
    <row r="37" spans="1:8" x14ac:dyDescent="0.2">
      <c r="A37" s="31" t="s">
        <v>1043</v>
      </c>
      <c r="B37" s="31" t="s">
        <v>1121</v>
      </c>
      <c r="C37" s="31" t="str">
        <f t="shared" si="0"/>
        <v>Bell Gardens</v>
      </c>
      <c r="D37" s="34">
        <v>11</v>
      </c>
      <c r="E37" s="34">
        <v>7</v>
      </c>
      <c r="F37" s="34">
        <v>8</v>
      </c>
      <c r="G37" s="34">
        <v>20</v>
      </c>
      <c r="H37" s="33">
        <f t="shared" si="1"/>
        <v>46</v>
      </c>
    </row>
    <row r="38" spans="1:8" x14ac:dyDescent="0.2">
      <c r="A38" s="31" t="s">
        <v>1043</v>
      </c>
      <c r="B38" s="31" t="s">
        <v>1120</v>
      </c>
      <c r="C38" s="31" t="str">
        <f t="shared" si="0"/>
        <v>Bellflower</v>
      </c>
      <c r="D38" s="34">
        <v>1</v>
      </c>
      <c r="E38" s="34">
        <v>1</v>
      </c>
      <c r="F38" s="34">
        <v>0</v>
      </c>
      <c r="G38" s="34">
        <v>0</v>
      </c>
      <c r="H38" s="33">
        <f t="shared" si="1"/>
        <v>2</v>
      </c>
    </row>
    <row r="39" spans="1:8" x14ac:dyDescent="0.2">
      <c r="A39" s="31" t="s">
        <v>851</v>
      </c>
      <c r="B39" s="31" t="s">
        <v>865</v>
      </c>
      <c r="C39" s="31" t="str">
        <f t="shared" si="0"/>
        <v>Belmont</v>
      </c>
      <c r="D39" s="34">
        <v>116</v>
      </c>
      <c r="E39" s="34">
        <v>63</v>
      </c>
      <c r="F39" s="34">
        <v>67</v>
      </c>
      <c r="G39" s="34">
        <v>222</v>
      </c>
      <c r="H39" s="33">
        <f t="shared" si="1"/>
        <v>468</v>
      </c>
    </row>
    <row r="40" spans="1:8" x14ac:dyDescent="0.2">
      <c r="A40" s="31" t="s">
        <v>1033</v>
      </c>
      <c r="B40" s="31" t="s">
        <v>1039</v>
      </c>
      <c r="C40" s="31" t="str">
        <f t="shared" si="0"/>
        <v>Belvedere</v>
      </c>
      <c r="D40" s="34">
        <v>4</v>
      </c>
      <c r="E40" s="34">
        <v>3</v>
      </c>
      <c r="F40" s="34">
        <v>4</v>
      </c>
      <c r="G40" s="34">
        <v>5</v>
      </c>
      <c r="H40" s="33">
        <f t="shared" si="1"/>
        <v>16</v>
      </c>
    </row>
    <row r="41" spans="1:8" x14ac:dyDescent="0.2">
      <c r="A41" s="31" t="s">
        <v>803</v>
      </c>
      <c r="B41" s="31" t="s">
        <v>809</v>
      </c>
      <c r="C41" s="31" t="str">
        <f t="shared" si="0"/>
        <v>Benicia</v>
      </c>
      <c r="D41" s="34">
        <v>94</v>
      </c>
      <c r="E41" s="34">
        <v>54</v>
      </c>
      <c r="F41" s="34">
        <v>56</v>
      </c>
      <c r="G41" s="34">
        <v>123</v>
      </c>
      <c r="H41" s="33">
        <f t="shared" si="1"/>
        <v>327</v>
      </c>
    </row>
    <row r="42" spans="1:8" x14ac:dyDescent="0.2">
      <c r="A42" s="31" t="s">
        <v>1226</v>
      </c>
      <c r="B42" s="31" t="s">
        <v>1237</v>
      </c>
      <c r="C42" s="31" t="str">
        <f t="shared" si="0"/>
        <v>Berkeley</v>
      </c>
      <c r="D42" s="34">
        <v>532</v>
      </c>
      <c r="E42" s="34">
        <v>442</v>
      </c>
      <c r="F42" s="34">
        <v>584</v>
      </c>
      <c r="G42" s="34">
        <v>1401</v>
      </c>
      <c r="H42" s="33">
        <f t="shared" si="1"/>
        <v>2959</v>
      </c>
    </row>
    <row r="43" spans="1:8" x14ac:dyDescent="0.2">
      <c r="A43" s="31" t="s">
        <v>1043</v>
      </c>
      <c r="B43" s="31" t="s">
        <v>1119</v>
      </c>
      <c r="C43" s="31" t="str">
        <f t="shared" si="0"/>
        <v>Beverly Hills</v>
      </c>
      <c r="D43" s="34">
        <v>1</v>
      </c>
      <c r="E43" s="34">
        <v>1</v>
      </c>
      <c r="F43" s="34">
        <v>1</v>
      </c>
      <c r="G43" s="34">
        <v>0</v>
      </c>
      <c r="H43" s="33">
        <f t="shared" si="1"/>
        <v>3</v>
      </c>
    </row>
    <row r="44" spans="1:8" x14ac:dyDescent="0.2">
      <c r="A44" s="31" t="s">
        <v>901</v>
      </c>
      <c r="B44" s="31" t="s">
        <v>920</v>
      </c>
      <c r="C44" s="31" t="str">
        <f t="shared" si="0"/>
        <v>Big Bear Lake</v>
      </c>
      <c r="D44" s="34">
        <v>1</v>
      </c>
      <c r="E44" s="34">
        <v>1</v>
      </c>
      <c r="F44" s="34">
        <v>0</v>
      </c>
      <c r="G44" s="34">
        <v>0</v>
      </c>
      <c r="H44" s="33">
        <f t="shared" si="1"/>
        <v>2</v>
      </c>
    </row>
    <row r="45" spans="1:8" x14ac:dyDescent="0.2">
      <c r="A45" s="31" t="s">
        <v>1214</v>
      </c>
      <c r="B45" s="31" t="s">
        <v>1218</v>
      </c>
      <c r="C45" s="31" t="str">
        <f t="shared" si="0"/>
        <v>Biggs</v>
      </c>
      <c r="D45" s="37">
        <v>48</v>
      </c>
      <c r="E45" s="37">
        <v>30</v>
      </c>
      <c r="F45" s="37">
        <v>24</v>
      </c>
      <c r="G45" s="37">
        <v>82</v>
      </c>
      <c r="H45" s="33">
        <f t="shared" si="1"/>
        <v>184</v>
      </c>
    </row>
    <row r="46" spans="1:8" x14ac:dyDescent="0.2">
      <c r="A46" s="31" t="s">
        <v>1154</v>
      </c>
      <c r="B46" s="31" t="s">
        <v>1153</v>
      </c>
      <c r="C46" s="31" t="str">
        <f t="shared" si="0"/>
        <v>Bishop</v>
      </c>
      <c r="D46" s="34">
        <v>15</v>
      </c>
      <c r="E46" s="34">
        <v>10</v>
      </c>
      <c r="F46" s="34">
        <v>12</v>
      </c>
      <c r="G46" s="34">
        <v>28</v>
      </c>
      <c r="H46" s="33">
        <f t="shared" si="1"/>
        <v>65</v>
      </c>
    </row>
    <row r="47" spans="1:8" x14ac:dyDescent="0.2">
      <c r="A47" s="31" t="s">
        <v>1163</v>
      </c>
      <c r="B47" s="31" t="s">
        <v>1168</v>
      </c>
      <c r="C47" s="31" t="str">
        <f t="shared" si="0"/>
        <v>Blue Lake</v>
      </c>
      <c r="D47" s="34">
        <v>4</v>
      </c>
      <c r="E47" s="34">
        <v>1</v>
      </c>
      <c r="F47" s="34">
        <v>2</v>
      </c>
      <c r="G47" s="34">
        <v>4</v>
      </c>
      <c r="H47" s="33">
        <f t="shared" si="1"/>
        <v>11</v>
      </c>
    </row>
    <row r="48" spans="1:8" x14ac:dyDescent="0.2">
      <c r="A48" s="31" t="s">
        <v>933</v>
      </c>
      <c r="B48" s="31" t="s">
        <v>954</v>
      </c>
      <c r="C48" s="31" t="str">
        <f t="shared" si="0"/>
        <v>Blythe</v>
      </c>
      <c r="D48" s="34">
        <v>91</v>
      </c>
      <c r="E48" s="34">
        <v>64</v>
      </c>
      <c r="F48" s="34">
        <v>75</v>
      </c>
      <c r="G48" s="34">
        <v>172</v>
      </c>
      <c r="H48" s="33">
        <f t="shared" si="1"/>
        <v>402</v>
      </c>
    </row>
    <row r="49" spans="1:8" x14ac:dyDescent="0.2">
      <c r="A49" s="31" t="s">
        <v>1043</v>
      </c>
      <c r="B49" s="31" t="s">
        <v>1118</v>
      </c>
      <c r="C49" s="31" t="str">
        <f t="shared" si="0"/>
        <v>Bradbury</v>
      </c>
      <c r="D49" s="34">
        <v>1</v>
      </c>
      <c r="E49" s="34">
        <v>1</v>
      </c>
      <c r="F49" s="34">
        <v>0</v>
      </c>
      <c r="G49" s="34">
        <v>0</v>
      </c>
      <c r="H49" s="33">
        <f t="shared" si="1"/>
        <v>2</v>
      </c>
    </row>
    <row r="50" spans="1:8" x14ac:dyDescent="0.2">
      <c r="A50" s="31" t="s">
        <v>1156</v>
      </c>
      <c r="B50" s="31" t="s">
        <v>1161</v>
      </c>
      <c r="C50" s="31" t="str">
        <f t="shared" si="0"/>
        <v>Brawley</v>
      </c>
      <c r="D50" s="34">
        <v>760</v>
      </c>
      <c r="E50" s="34">
        <v>470</v>
      </c>
      <c r="F50" s="34">
        <v>466</v>
      </c>
      <c r="G50" s="34">
        <v>1338</v>
      </c>
      <c r="H50" s="33">
        <f t="shared" si="1"/>
        <v>3034</v>
      </c>
    </row>
    <row r="51" spans="1:8" x14ac:dyDescent="0.2">
      <c r="A51" s="31" t="s">
        <v>966</v>
      </c>
      <c r="B51" s="31" t="s">
        <v>996</v>
      </c>
      <c r="C51" s="31" t="str">
        <f t="shared" si="0"/>
        <v>Brea</v>
      </c>
      <c r="D51" s="34">
        <v>426</v>
      </c>
      <c r="E51" s="34">
        <v>305</v>
      </c>
      <c r="F51" s="34">
        <v>335</v>
      </c>
      <c r="G51" s="34">
        <v>785</v>
      </c>
      <c r="H51" s="33">
        <f t="shared" si="1"/>
        <v>1851</v>
      </c>
    </row>
    <row r="52" spans="1:8" x14ac:dyDescent="0.2">
      <c r="A52" s="31" t="s">
        <v>1193</v>
      </c>
      <c r="B52" s="31" t="s">
        <v>1209</v>
      </c>
      <c r="C52" s="31" t="str">
        <f t="shared" si="0"/>
        <v>Brentwood</v>
      </c>
      <c r="D52" s="34">
        <v>234</v>
      </c>
      <c r="E52" s="34">
        <v>124</v>
      </c>
      <c r="F52" s="34">
        <v>123</v>
      </c>
      <c r="G52" s="34">
        <v>279</v>
      </c>
      <c r="H52" s="33">
        <f t="shared" si="1"/>
        <v>760</v>
      </c>
    </row>
    <row r="53" spans="1:8" x14ac:dyDescent="0.2">
      <c r="A53" s="31" t="s">
        <v>851</v>
      </c>
      <c r="B53" s="31" t="s">
        <v>864</v>
      </c>
      <c r="C53" s="31" t="str">
        <f t="shared" si="0"/>
        <v>Brisbane</v>
      </c>
      <c r="D53" s="34">
        <v>25</v>
      </c>
      <c r="E53" s="34">
        <v>13</v>
      </c>
      <c r="F53" s="34">
        <v>15</v>
      </c>
      <c r="G53" s="34">
        <v>30</v>
      </c>
      <c r="H53" s="33">
        <f t="shared" si="1"/>
        <v>83</v>
      </c>
    </row>
    <row r="54" spans="1:8" x14ac:dyDescent="0.2">
      <c r="A54" s="31" t="s">
        <v>844</v>
      </c>
      <c r="B54" s="31" t="s">
        <v>850</v>
      </c>
      <c r="C54" s="31" t="str">
        <f t="shared" si="0"/>
        <v>Buellton</v>
      </c>
      <c r="D54" s="38">
        <v>66</v>
      </c>
      <c r="E54" s="38">
        <v>44</v>
      </c>
      <c r="F54" s="38">
        <v>41</v>
      </c>
      <c r="G54" s="38">
        <v>124</v>
      </c>
      <c r="H54" s="33">
        <f t="shared" si="1"/>
        <v>275</v>
      </c>
    </row>
    <row r="55" spans="1:8" x14ac:dyDescent="0.2">
      <c r="A55" s="31" t="s">
        <v>966</v>
      </c>
      <c r="B55" s="31" t="s">
        <v>995</v>
      </c>
      <c r="C55" s="31" t="str">
        <f t="shared" si="0"/>
        <v>Buena Park</v>
      </c>
      <c r="D55" s="34">
        <v>76</v>
      </c>
      <c r="E55" s="34">
        <v>53</v>
      </c>
      <c r="F55" s="34">
        <v>62</v>
      </c>
      <c r="G55" s="34">
        <v>148</v>
      </c>
      <c r="H55" s="33">
        <f t="shared" si="1"/>
        <v>339</v>
      </c>
    </row>
    <row r="56" spans="1:8" x14ac:dyDescent="0.2">
      <c r="A56" s="31" t="s">
        <v>1043</v>
      </c>
      <c r="B56" s="31" t="s">
        <v>1117</v>
      </c>
      <c r="C56" s="31" t="str">
        <f t="shared" si="0"/>
        <v>Burbank</v>
      </c>
      <c r="D56" s="34">
        <v>694</v>
      </c>
      <c r="E56" s="34">
        <v>413</v>
      </c>
      <c r="F56" s="34">
        <v>443</v>
      </c>
      <c r="G56" s="34">
        <v>1134</v>
      </c>
      <c r="H56" s="33">
        <f t="shared" si="1"/>
        <v>2684</v>
      </c>
    </row>
    <row r="57" spans="1:8" x14ac:dyDescent="0.2">
      <c r="A57" s="31" t="s">
        <v>851</v>
      </c>
      <c r="B57" s="31" t="s">
        <v>863</v>
      </c>
      <c r="C57" s="31" t="str">
        <f t="shared" si="0"/>
        <v>Burlingame</v>
      </c>
      <c r="D57" s="34">
        <v>276</v>
      </c>
      <c r="E57" s="34">
        <v>144</v>
      </c>
      <c r="F57" s="34">
        <v>155</v>
      </c>
      <c r="G57" s="34">
        <v>288</v>
      </c>
      <c r="H57" s="33">
        <f t="shared" si="1"/>
        <v>863</v>
      </c>
    </row>
    <row r="58" spans="1:8" x14ac:dyDescent="0.2">
      <c r="A58" s="31" t="s">
        <v>712</v>
      </c>
      <c r="B58" s="31" t="str">
        <f>A58</f>
        <v>Butte County - Unincorporated</v>
      </c>
      <c r="C58" s="31" t="str">
        <f t="shared" si="0"/>
        <v>Butte County - Unincorporated</v>
      </c>
      <c r="D58" s="34">
        <v>682</v>
      </c>
      <c r="E58" s="34">
        <v>545</v>
      </c>
      <c r="F58" s="34">
        <v>480</v>
      </c>
      <c r="G58" s="34">
        <v>1267</v>
      </c>
      <c r="H58" s="33">
        <f t="shared" si="1"/>
        <v>2974</v>
      </c>
    </row>
    <row r="59" spans="1:8" x14ac:dyDescent="0.2">
      <c r="A59" s="31" t="s">
        <v>1043</v>
      </c>
      <c r="B59" s="31" t="s">
        <v>1116</v>
      </c>
      <c r="C59" s="31" t="str">
        <f t="shared" si="0"/>
        <v>Calabasas</v>
      </c>
      <c r="D59" s="34">
        <v>88</v>
      </c>
      <c r="E59" s="34">
        <v>54</v>
      </c>
      <c r="F59" s="34">
        <v>57</v>
      </c>
      <c r="G59" s="34">
        <v>131</v>
      </c>
      <c r="H59" s="33">
        <f t="shared" si="1"/>
        <v>330</v>
      </c>
    </row>
    <row r="60" spans="1:8" x14ac:dyDescent="0.2">
      <c r="A60" s="31" t="s">
        <v>702</v>
      </c>
      <c r="B60" s="31" t="str">
        <f>A60</f>
        <v>Calaveras County - Unincorporated</v>
      </c>
      <c r="C60" s="31" t="str">
        <f t="shared" si="0"/>
        <v>Calaveras County - Unincorporated</v>
      </c>
      <c r="D60" s="34">
        <v>268</v>
      </c>
      <c r="E60" s="34">
        <v>178</v>
      </c>
      <c r="F60" s="34">
        <v>168</v>
      </c>
      <c r="G60" s="34">
        <v>482</v>
      </c>
      <c r="H60" s="33">
        <f t="shared" si="1"/>
        <v>1096</v>
      </c>
    </row>
    <row r="61" spans="1:8" x14ac:dyDescent="0.2">
      <c r="A61" s="31" t="s">
        <v>1156</v>
      </c>
      <c r="B61" s="31" t="s">
        <v>1160</v>
      </c>
      <c r="C61" s="31" t="str">
        <f t="shared" si="0"/>
        <v>Calexico</v>
      </c>
      <c r="D61" s="34">
        <v>817</v>
      </c>
      <c r="E61" s="34">
        <v>489</v>
      </c>
      <c r="F61" s="34">
        <v>490</v>
      </c>
      <c r="G61" s="34">
        <v>1428</v>
      </c>
      <c r="H61" s="33">
        <f t="shared" si="1"/>
        <v>3224</v>
      </c>
    </row>
    <row r="62" spans="1:8" x14ac:dyDescent="0.2">
      <c r="A62" s="31" t="s">
        <v>1141</v>
      </c>
      <c r="B62" s="31" t="s">
        <v>1149</v>
      </c>
      <c r="C62" s="31" t="str">
        <f t="shared" si="0"/>
        <v>California City</v>
      </c>
      <c r="D62" s="41">
        <v>254</v>
      </c>
      <c r="E62" s="41">
        <v>131</v>
      </c>
      <c r="F62" s="41">
        <v>155</v>
      </c>
      <c r="G62" s="41">
        <v>726</v>
      </c>
      <c r="H62" s="33">
        <f t="shared" si="1"/>
        <v>1266</v>
      </c>
    </row>
    <row r="63" spans="1:8" x14ac:dyDescent="0.2">
      <c r="A63" s="31" t="s">
        <v>933</v>
      </c>
      <c r="B63" s="31" t="s">
        <v>953</v>
      </c>
      <c r="C63" s="31" t="str">
        <f t="shared" si="0"/>
        <v>Calimesa</v>
      </c>
      <c r="D63" s="34">
        <v>543</v>
      </c>
      <c r="E63" s="34">
        <v>383</v>
      </c>
      <c r="F63" s="34">
        <v>433</v>
      </c>
      <c r="G63" s="34">
        <v>982</v>
      </c>
      <c r="H63" s="33">
        <f t="shared" si="1"/>
        <v>2341</v>
      </c>
    </row>
    <row r="64" spans="1:8" x14ac:dyDescent="0.2">
      <c r="A64" s="31" t="s">
        <v>1156</v>
      </c>
      <c r="B64" s="31" t="s">
        <v>1159</v>
      </c>
      <c r="C64" s="31" t="str">
        <f t="shared" si="0"/>
        <v>Calipatria</v>
      </c>
      <c r="D64" s="34">
        <v>37</v>
      </c>
      <c r="E64" s="34">
        <v>22</v>
      </c>
      <c r="F64" s="34">
        <v>22</v>
      </c>
      <c r="G64" s="34">
        <v>63</v>
      </c>
      <c r="H64" s="33">
        <f t="shared" si="1"/>
        <v>144</v>
      </c>
    </row>
    <row r="65" spans="1:8" x14ac:dyDescent="0.2">
      <c r="A65" s="31" t="s">
        <v>1003</v>
      </c>
      <c r="B65" s="31" t="s">
        <v>1005</v>
      </c>
      <c r="C65" s="31" t="str">
        <f t="shared" si="0"/>
        <v>Calistoga</v>
      </c>
      <c r="D65" s="34">
        <v>6</v>
      </c>
      <c r="E65" s="34">
        <v>2</v>
      </c>
      <c r="F65" s="34">
        <v>4</v>
      </c>
      <c r="G65" s="34">
        <v>15</v>
      </c>
      <c r="H65" s="33">
        <f t="shared" si="1"/>
        <v>27</v>
      </c>
    </row>
    <row r="66" spans="1:8" x14ac:dyDescent="0.2">
      <c r="A66" s="31" t="s">
        <v>758</v>
      </c>
      <c r="B66" s="31" t="s">
        <v>767</v>
      </c>
      <c r="C66" s="31" t="str">
        <f t="shared" ref="C66:C129" si="2">B66</f>
        <v>Camarillo</v>
      </c>
      <c r="D66" s="34">
        <v>539</v>
      </c>
      <c r="E66" s="34">
        <v>366</v>
      </c>
      <c r="F66" s="34">
        <v>411</v>
      </c>
      <c r="G66" s="34">
        <v>908</v>
      </c>
      <c r="H66" s="33">
        <f t="shared" ref="H66:H129" si="3">SUM(D66:G66)</f>
        <v>2224</v>
      </c>
    </row>
    <row r="67" spans="1:8" x14ac:dyDescent="0.2">
      <c r="A67" s="31" t="s">
        <v>831</v>
      </c>
      <c r="B67" s="31" t="s">
        <v>842</v>
      </c>
      <c r="C67" s="31" t="str">
        <f t="shared" si="2"/>
        <v>Campbell</v>
      </c>
      <c r="D67" s="34">
        <v>253</v>
      </c>
      <c r="E67" s="34">
        <v>138</v>
      </c>
      <c r="F67" s="34">
        <v>151</v>
      </c>
      <c r="G67" s="34">
        <v>391</v>
      </c>
      <c r="H67" s="33">
        <f t="shared" si="3"/>
        <v>933</v>
      </c>
    </row>
    <row r="68" spans="1:8" x14ac:dyDescent="0.2">
      <c r="A68" s="31" t="s">
        <v>933</v>
      </c>
      <c r="B68" s="31" t="s">
        <v>952</v>
      </c>
      <c r="C68" s="31" t="str">
        <f t="shared" si="2"/>
        <v>Canyon Lake</v>
      </c>
      <c r="D68" s="34">
        <v>21</v>
      </c>
      <c r="E68" s="34">
        <v>14</v>
      </c>
      <c r="F68" s="34">
        <v>16</v>
      </c>
      <c r="G68" s="34">
        <v>32</v>
      </c>
      <c r="H68" s="33">
        <f t="shared" si="3"/>
        <v>83</v>
      </c>
    </row>
    <row r="69" spans="1:8" x14ac:dyDescent="0.2">
      <c r="A69" s="31" t="s">
        <v>827</v>
      </c>
      <c r="B69" s="31" t="s">
        <v>829</v>
      </c>
      <c r="C69" s="31" t="str">
        <f t="shared" si="2"/>
        <v>Capitola</v>
      </c>
      <c r="D69" s="37">
        <v>34</v>
      </c>
      <c r="E69" s="37">
        <v>23</v>
      </c>
      <c r="F69" s="37">
        <v>26</v>
      </c>
      <c r="G69" s="37">
        <v>60</v>
      </c>
      <c r="H69" s="33">
        <f t="shared" si="3"/>
        <v>143</v>
      </c>
    </row>
    <row r="70" spans="1:8" x14ac:dyDescent="0.2">
      <c r="A70" s="31" t="s">
        <v>883</v>
      </c>
      <c r="B70" s="31" t="s">
        <v>899</v>
      </c>
      <c r="C70" s="31" t="str">
        <f t="shared" si="2"/>
        <v>Carlsbad</v>
      </c>
      <c r="D70" s="34">
        <v>912</v>
      </c>
      <c r="E70" s="34">
        <v>693</v>
      </c>
      <c r="F70" s="34">
        <v>1062</v>
      </c>
      <c r="G70" s="34">
        <v>2332</v>
      </c>
      <c r="H70" s="33">
        <f t="shared" si="3"/>
        <v>4999</v>
      </c>
    </row>
    <row r="71" spans="1:8" x14ac:dyDescent="0.2">
      <c r="A71" s="31" t="s">
        <v>1008</v>
      </c>
      <c r="B71" s="31" t="s">
        <v>1018</v>
      </c>
      <c r="C71" s="31" t="str">
        <f t="shared" si="2"/>
        <v>Carmel-by-the-Sea</v>
      </c>
      <c r="D71" s="37">
        <v>7</v>
      </c>
      <c r="E71" s="37">
        <v>5</v>
      </c>
      <c r="F71" s="37">
        <v>6</v>
      </c>
      <c r="G71" s="37">
        <v>13</v>
      </c>
      <c r="H71" s="42">
        <f t="shared" si="3"/>
        <v>31</v>
      </c>
    </row>
    <row r="72" spans="1:8" x14ac:dyDescent="0.2">
      <c r="A72" s="31" t="s">
        <v>844</v>
      </c>
      <c r="B72" s="31" t="s">
        <v>849</v>
      </c>
      <c r="C72" s="31" t="str">
        <f t="shared" si="2"/>
        <v>Carpinteria</v>
      </c>
      <c r="D72" s="38">
        <v>39</v>
      </c>
      <c r="E72" s="38">
        <v>26</v>
      </c>
      <c r="F72" s="38">
        <v>34</v>
      </c>
      <c r="G72" s="38">
        <v>64</v>
      </c>
      <c r="H72" s="33">
        <f t="shared" si="3"/>
        <v>163</v>
      </c>
    </row>
    <row r="73" spans="1:8" x14ac:dyDescent="0.2">
      <c r="A73" s="31" t="s">
        <v>1043</v>
      </c>
      <c r="B73" s="31" t="s">
        <v>1115</v>
      </c>
      <c r="C73" s="31" t="str">
        <f t="shared" si="2"/>
        <v>Carson</v>
      </c>
      <c r="D73" s="34">
        <v>447</v>
      </c>
      <c r="E73" s="34">
        <v>263</v>
      </c>
      <c r="F73" s="34">
        <v>280</v>
      </c>
      <c r="G73" s="34">
        <v>708</v>
      </c>
      <c r="H73" s="33">
        <f t="shared" si="3"/>
        <v>1698</v>
      </c>
    </row>
    <row r="74" spans="1:8" x14ac:dyDescent="0.2">
      <c r="A74" s="31" t="s">
        <v>933</v>
      </c>
      <c r="B74" s="31" t="s">
        <v>1323</v>
      </c>
      <c r="C74" s="31" t="str">
        <f t="shared" si="2"/>
        <v>Cathedral</v>
      </c>
      <c r="D74" s="34">
        <v>141</v>
      </c>
      <c r="E74" s="34">
        <v>95</v>
      </c>
      <c r="F74" s="34">
        <v>110</v>
      </c>
      <c r="G74" s="34">
        <v>254</v>
      </c>
      <c r="H74" s="33">
        <f t="shared" si="3"/>
        <v>600</v>
      </c>
    </row>
    <row r="75" spans="1:8" x14ac:dyDescent="0.2">
      <c r="A75" s="31" t="s">
        <v>785</v>
      </c>
      <c r="B75" s="31" t="s">
        <v>793</v>
      </c>
      <c r="C75" s="31" t="str">
        <f t="shared" si="2"/>
        <v>Ceres</v>
      </c>
      <c r="D75" s="35">
        <v>622</v>
      </c>
      <c r="E75" s="35">
        <v>399</v>
      </c>
      <c r="F75" s="35">
        <v>446</v>
      </c>
      <c r="G75" s="35">
        <v>1104</v>
      </c>
      <c r="H75" s="33">
        <f t="shared" si="3"/>
        <v>2571</v>
      </c>
    </row>
    <row r="76" spans="1:8" x14ac:dyDescent="0.2">
      <c r="A76" s="31" t="s">
        <v>1043</v>
      </c>
      <c r="B76" s="31" t="s">
        <v>1114</v>
      </c>
      <c r="C76" s="31" t="str">
        <f t="shared" si="2"/>
        <v>Cerritos</v>
      </c>
      <c r="D76" s="34">
        <v>23</v>
      </c>
      <c r="E76" s="34">
        <v>14</v>
      </c>
      <c r="F76" s="34">
        <v>14</v>
      </c>
      <c r="G76" s="34">
        <v>35</v>
      </c>
      <c r="H76" s="33">
        <f t="shared" si="3"/>
        <v>86</v>
      </c>
    </row>
    <row r="77" spans="1:8" x14ac:dyDescent="0.2">
      <c r="A77" s="31" t="s">
        <v>1214</v>
      </c>
      <c r="B77" s="31" t="s">
        <v>1217</v>
      </c>
      <c r="C77" s="31" t="str">
        <f t="shared" si="2"/>
        <v>Chico</v>
      </c>
      <c r="D77" s="34">
        <v>974</v>
      </c>
      <c r="E77" s="34">
        <v>643</v>
      </c>
      <c r="F77" s="34">
        <v>708</v>
      </c>
      <c r="G77" s="34">
        <v>1638</v>
      </c>
      <c r="H77" s="33">
        <f t="shared" si="3"/>
        <v>3963</v>
      </c>
    </row>
    <row r="78" spans="1:8" x14ac:dyDescent="0.2">
      <c r="A78" s="31" t="s">
        <v>901</v>
      </c>
      <c r="B78" s="31" t="s">
        <v>919</v>
      </c>
      <c r="C78" s="31" t="str">
        <f t="shared" si="2"/>
        <v>Chino</v>
      </c>
      <c r="D78" s="34">
        <v>707</v>
      </c>
      <c r="E78" s="34">
        <v>478</v>
      </c>
      <c r="F78" s="34">
        <v>533</v>
      </c>
      <c r="G78" s="34">
        <v>1176</v>
      </c>
      <c r="H78" s="33">
        <f t="shared" si="3"/>
        <v>2894</v>
      </c>
    </row>
    <row r="79" spans="1:8" x14ac:dyDescent="0.2">
      <c r="A79" s="31" t="s">
        <v>901</v>
      </c>
      <c r="B79" s="31" t="s">
        <v>918</v>
      </c>
      <c r="C79" s="31" t="str">
        <f t="shared" si="2"/>
        <v>Chino Hills</v>
      </c>
      <c r="D79" s="34">
        <v>217</v>
      </c>
      <c r="E79" s="34">
        <v>148</v>
      </c>
      <c r="F79" s="34">
        <v>164</v>
      </c>
      <c r="G79" s="34">
        <v>333</v>
      </c>
      <c r="H79" s="33">
        <f t="shared" si="3"/>
        <v>862</v>
      </c>
    </row>
    <row r="80" spans="1:8" x14ac:dyDescent="0.2">
      <c r="A80" s="31" t="s">
        <v>1040</v>
      </c>
      <c r="B80" s="31" t="s">
        <v>1041</v>
      </c>
      <c r="C80" s="31" t="str">
        <f t="shared" si="2"/>
        <v>Chowchilla</v>
      </c>
      <c r="D80" s="44">
        <v>253</v>
      </c>
      <c r="E80" s="44">
        <v>190</v>
      </c>
      <c r="F80" s="44">
        <v>204</v>
      </c>
      <c r="G80" s="44">
        <v>467</v>
      </c>
      <c r="H80" s="33">
        <f t="shared" si="3"/>
        <v>1114</v>
      </c>
    </row>
    <row r="81" spans="1:8" x14ac:dyDescent="0.2">
      <c r="A81" s="31" t="s">
        <v>883</v>
      </c>
      <c r="B81" s="31" t="s">
        <v>898</v>
      </c>
      <c r="C81" s="31" t="str">
        <f t="shared" si="2"/>
        <v>Chula Vista</v>
      </c>
      <c r="D81" s="34">
        <v>3209</v>
      </c>
      <c r="E81" s="34">
        <v>2439</v>
      </c>
      <c r="F81" s="34">
        <v>2257</v>
      </c>
      <c r="G81" s="34">
        <v>4956</v>
      </c>
      <c r="H81" s="33">
        <f t="shared" si="3"/>
        <v>12861</v>
      </c>
    </row>
    <row r="82" spans="1:8" x14ac:dyDescent="0.2">
      <c r="A82" s="31" t="s">
        <v>926</v>
      </c>
      <c r="B82" s="31" t="s">
        <v>932</v>
      </c>
      <c r="C82" s="31" t="str">
        <f t="shared" si="2"/>
        <v>Citrus Heights</v>
      </c>
      <c r="D82" s="34">
        <v>146</v>
      </c>
      <c r="E82" s="34">
        <v>102</v>
      </c>
      <c r="F82" s="34">
        <v>130</v>
      </c>
      <c r="G82" s="34">
        <v>318</v>
      </c>
      <c r="H82" s="33">
        <f t="shared" si="3"/>
        <v>696</v>
      </c>
    </row>
    <row r="83" spans="1:8" x14ac:dyDescent="0.2">
      <c r="A83" s="31" t="s">
        <v>1043</v>
      </c>
      <c r="B83" s="31" t="s">
        <v>1113</v>
      </c>
      <c r="C83" s="31" t="str">
        <f t="shared" si="2"/>
        <v>Claremont</v>
      </c>
      <c r="D83" s="34">
        <v>98</v>
      </c>
      <c r="E83" s="34">
        <v>59</v>
      </c>
      <c r="F83" s="34">
        <v>64</v>
      </c>
      <c r="G83" s="34">
        <v>152</v>
      </c>
      <c r="H83" s="33">
        <f t="shared" si="3"/>
        <v>373</v>
      </c>
    </row>
    <row r="84" spans="1:8" x14ac:dyDescent="0.2">
      <c r="A84" s="31" t="s">
        <v>1193</v>
      </c>
      <c r="B84" s="31" t="s">
        <v>1208</v>
      </c>
      <c r="C84" s="31" t="str">
        <f t="shared" si="2"/>
        <v>Clayton</v>
      </c>
      <c r="D84" s="34">
        <v>51</v>
      </c>
      <c r="E84" s="34">
        <v>25</v>
      </c>
      <c r="F84" s="34">
        <v>31</v>
      </c>
      <c r="G84" s="34">
        <v>34</v>
      </c>
      <c r="H84" s="33">
        <f t="shared" si="3"/>
        <v>141</v>
      </c>
    </row>
    <row r="85" spans="1:8" x14ac:dyDescent="0.2">
      <c r="A85" s="31" t="s">
        <v>1133</v>
      </c>
      <c r="B85" s="31" t="s">
        <v>1134</v>
      </c>
      <c r="C85" s="31" t="str">
        <f t="shared" si="2"/>
        <v>Clearlake</v>
      </c>
      <c r="D85" s="34">
        <v>108</v>
      </c>
      <c r="E85" s="34">
        <v>67</v>
      </c>
      <c r="F85" s="34">
        <v>87</v>
      </c>
      <c r="G85" s="34">
        <v>205</v>
      </c>
      <c r="H85" s="33">
        <f t="shared" si="3"/>
        <v>467</v>
      </c>
    </row>
    <row r="86" spans="1:8" x14ac:dyDescent="0.2">
      <c r="A86" s="31" t="s">
        <v>794</v>
      </c>
      <c r="B86" s="31" t="s">
        <v>801</v>
      </c>
      <c r="C86" s="31" t="str">
        <f t="shared" si="2"/>
        <v>Cloverdale</v>
      </c>
      <c r="D86" s="34">
        <v>39</v>
      </c>
      <c r="E86" s="34">
        <v>29</v>
      </c>
      <c r="F86" s="34">
        <v>31</v>
      </c>
      <c r="G86" s="34">
        <v>112</v>
      </c>
      <c r="H86" s="33">
        <f t="shared" si="3"/>
        <v>211</v>
      </c>
    </row>
    <row r="87" spans="1:8" x14ac:dyDescent="0.2">
      <c r="A87" s="31" t="s">
        <v>1174</v>
      </c>
      <c r="B87" s="31" t="s">
        <v>1186</v>
      </c>
      <c r="C87" s="31" t="str">
        <f t="shared" si="2"/>
        <v>Clovis</v>
      </c>
      <c r="D87" s="41">
        <v>2321</v>
      </c>
      <c r="E87" s="41">
        <v>1145</v>
      </c>
      <c r="F87" s="41">
        <v>1018</v>
      </c>
      <c r="G87" s="41">
        <v>1844</v>
      </c>
      <c r="H87" s="33">
        <f t="shared" si="3"/>
        <v>6328</v>
      </c>
    </row>
    <row r="88" spans="1:8" x14ac:dyDescent="0.2">
      <c r="A88" s="31" t="s">
        <v>933</v>
      </c>
      <c r="B88" s="31" t="s">
        <v>951</v>
      </c>
      <c r="C88" s="31" t="str">
        <f t="shared" si="2"/>
        <v>Coachella</v>
      </c>
      <c r="D88" s="34">
        <v>1555</v>
      </c>
      <c r="E88" s="34">
        <v>1059</v>
      </c>
      <c r="F88" s="34">
        <v>1212</v>
      </c>
      <c r="G88" s="34">
        <v>2945</v>
      </c>
      <c r="H88" s="33">
        <f t="shared" si="3"/>
        <v>6771</v>
      </c>
    </row>
    <row r="89" spans="1:8" x14ac:dyDescent="0.2">
      <c r="A89" s="31" t="s">
        <v>1174</v>
      </c>
      <c r="B89" s="31" t="s">
        <v>1185</v>
      </c>
      <c r="C89" s="31" t="str">
        <f t="shared" si="2"/>
        <v>Coalinga</v>
      </c>
      <c r="D89" s="41">
        <v>150</v>
      </c>
      <c r="E89" s="41">
        <v>115</v>
      </c>
      <c r="F89" s="41">
        <v>123</v>
      </c>
      <c r="G89" s="41">
        <v>201</v>
      </c>
      <c r="H89" s="33">
        <f t="shared" si="3"/>
        <v>589</v>
      </c>
    </row>
    <row r="90" spans="1:8" x14ac:dyDescent="0.2">
      <c r="A90" s="31" t="s">
        <v>960</v>
      </c>
      <c r="B90" s="31" t="s">
        <v>963</v>
      </c>
      <c r="C90" s="31" t="str">
        <f t="shared" si="2"/>
        <v>Colfax</v>
      </c>
      <c r="D90" s="34">
        <v>10</v>
      </c>
      <c r="E90" s="34">
        <v>7</v>
      </c>
      <c r="F90" s="34">
        <v>10</v>
      </c>
      <c r="G90" s="34">
        <v>24</v>
      </c>
      <c r="H90" s="33">
        <f t="shared" si="3"/>
        <v>51</v>
      </c>
    </row>
    <row r="91" spans="1:8" x14ac:dyDescent="0.2">
      <c r="A91" s="31" t="s">
        <v>851</v>
      </c>
      <c r="B91" s="31" t="s">
        <v>1328</v>
      </c>
      <c r="C91" s="31" t="str">
        <f t="shared" si="2"/>
        <v>Colma</v>
      </c>
      <c r="D91" s="34">
        <v>20</v>
      </c>
      <c r="E91" s="34">
        <v>8</v>
      </c>
      <c r="F91" s="34">
        <v>9</v>
      </c>
      <c r="G91" s="34">
        <v>22</v>
      </c>
      <c r="H91" s="33">
        <f t="shared" si="3"/>
        <v>59</v>
      </c>
    </row>
    <row r="92" spans="1:8" x14ac:dyDescent="0.2">
      <c r="A92" s="31" t="s">
        <v>901</v>
      </c>
      <c r="B92" s="31" t="s">
        <v>917</v>
      </c>
      <c r="C92" s="31" t="str">
        <f t="shared" si="2"/>
        <v>Colton</v>
      </c>
      <c r="D92" s="34">
        <v>443</v>
      </c>
      <c r="E92" s="34">
        <v>302</v>
      </c>
      <c r="F92" s="34">
        <v>347</v>
      </c>
      <c r="G92" s="34">
        <v>831</v>
      </c>
      <c r="H92" s="33">
        <f t="shared" si="3"/>
        <v>1923</v>
      </c>
    </row>
    <row r="93" spans="1:8" x14ac:dyDescent="0.2">
      <c r="A93" s="31" t="s">
        <v>1212</v>
      </c>
      <c r="B93" s="31" t="s">
        <v>1212</v>
      </c>
      <c r="C93" s="31" t="str">
        <f t="shared" si="2"/>
        <v>Colusa</v>
      </c>
      <c r="D93" s="34">
        <v>79</v>
      </c>
      <c r="E93" s="34">
        <v>64</v>
      </c>
      <c r="F93" s="34">
        <v>61</v>
      </c>
      <c r="G93" s="34">
        <v>150</v>
      </c>
      <c r="H93" s="33">
        <f t="shared" si="3"/>
        <v>354</v>
      </c>
    </row>
    <row r="94" spans="1:8" x14ac:dyDescent="0.2">
      <c r="A94" s="31" t="s">
        <v>700</v>
      </c>
      <c r="B94" s="31" t="str">
        <f>A94</f>
        <v>Colusa County - Unincorporated</v>
      </c>
      <c r="C94" s="31" t="str">
        <f t="shared" si="2"/>
        <v>Colusa County - Unincorporated</v>
      </c>
      <c r="D94" s="34">
        <v>107</v>
      </c>
      <c r="E94" s="34">
        <v>91</v>
      </c>
      <c r="F94" s="34">
        <v>91</v>
      </c>
      <c r="G94" s="34">
        <v>210</v>
      </c>
      <c r="H94" s="33">
        <f t="shared" si="3"/>
        <v>499</v>
      </c>
    </row>
    <row r="95" spans="1:8" x14ac:dyDescent="0.2">
      <c r="A95" s="31" t="s">
        <v>1043</v>
      </c>
      <c r="B95" s="31" t="s">
        <v>1112</v>
      </c>
      <c r="C95" s="31" t="str">
        <f t="shared" si="2"/>
        <v>Commerce</v>
      </c>
      <c r="D95" s="34">
        <v>12</v>
      </c>
      <c r="E95" s="34">
        <v>7</v>
      </c>
      <c r="F95" s="34">
        <v>7</v>
      </c>
      <c r="G95" s="34">
        <v>20</v>
      </c>
      <c r="H95" s="33">
        <f t="shared" si="3"/>
        <v>46</v>
      </c>
    </row>
    <row r="96" spans="1:8" x14ac:dyDescent="0.2">
      <c r="A96" s="31" t="s">
        <v>1043</v>
      </c>
      <c r="B96" s="31" t="s">
        <v>1111</v>
      </c>
      <c r="C96" s="31" t="str">
        <f t="shared" si="2"/>
        <v>Compton</v>
      </c>
      <c r="D96" s="34">
        <v>1</v>
      </c>
      <c r="E96" s="34">
        <v>1</v>
      </c>
      <c r="F96" s="34">
        <v>0</v>
      </c>
      <c r="G96" s="34">
        <v>0</v>
      </c>
      <c r="H96" s="33">
        <f t="shared" si="3"/>
        <v>2</v>
      </c>
    </row>
    <row r="97" spans="1:8" x14ac:dyDescent="0.2">
      <c r="A97" s="31" t="s">
        <v>1193</v>
      </c>
      <c r="B97" s="31" t="s">
        <v>1207</v>
      </c>
      <c r="C97" s="31" t="str">
        <f t="shared" si="2"/>
        <v>Concord</v>
      </c>
      <c r="D97" s="34">
        <v>798</v>
      </c>
      <c r="E97" s="34">
        <v>444</v>
      </c>
      <c r="F97" s="34">
        <v>559</v>
      </c>
      <c r="G97" s="34">
        <v>1677</v>
      </c>
      <c r="H97" s="33">
        <f t="shared" si="3"/>
        <v>3478</v>
      </c>
    </row>
    <row r="98" spans="1:8" x14ac:dyDescent="0.2">
      <c r="A98" s="31" t="s">
        <v>693</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2">
      <c r="A99" s="31" t="s">
        <v>1136</v>
      </c>
      <c r="B99" s="31" t="s">
        <v>1138</v>
      </c>
      <c r="C99" s="31" t="str">
        <f t="shared" si="2"/>
        <v>Corcoran</v>
      </c>
      <c r="D99" s="41">
        <v>215</v>
      </c>
      <c r="E99" s="41">
        <v>161</v>
      </c>
      <c r="F99" s="41">
        <v>169</v>
      </c>
      <c r="G99" s="41">
        <v>401</v>
      </c>
      <c r="H99" s="33">
        <f t="shared" si="3"/>
        <v>946</v>
      </c>
    </row>
    <row r="100" spans="1:8" x14ac:dyDescent="0.2">
      <c r="A100" s="31" t="s">
        <v>778</v>
      </c>
      <c r="B100" s="31" t="s">
        <v>780</v>
      </c>
      <c r="C100" s="31" t="str">
        <f t="shared" si="2"/>
        <v>Corning</v>
      </c>
      <c r="D100" s="34">
        <v>38</v>
      </c>
      <c r="E100" s="34">
        <v>30</v>
      </c>
      <c r="F100" s="34">
        <v>33</v>
      </c>
      <c r="G100" s="34">
        <v>75</v>
      </c>
      <c r="H100" s="33">
        <f t="shared" si="3"/>
        <v>176</v>
      </c>
    </row>
    <row r="101" spans="1:8" x14ac:dyDescent="0.2">
      <c r="A101" s="31" t="s">
        <v>933</v>
      </c>
      <c r="B101" s="31" t="s">
        <v>950</v>
      </c>
      <c r="C101" s="31" t="str">
        <f t="shared" si="2"/>
        <v>Corona</v>
      </c>
      <c r="D101" s="34">
        <v>192</v>
      </c>
      <c r="E101" s="34">
        <v>128</v>
      </c>
      <c r="F101" s="34">
        <v>142</v>
      </c>
      <c r="G101" s="34">
        <v>308</v>
      </c>
      <c r="H101" s="33">
        <f t="shared" si="3"/>
        <v>770</v>
      </c>
    </row>
    <row r="102" spans="1:8" x14ac:dyDescent="0.2">
      <c r="A102" s="31" t="s">
        <v>883</v>
      </c>
      <c r="B102" s="31" t="s">
        <v>897</v>
      </c>
      <c r="C102" s="31" t="str">
        <f t="shared" si="2"/>
        <v>Coronado</v>
      </c>
      <c r="D102" s="34">
        <v>13</v>
      </c>
      <c r="E102" s="34">
        <v>9</v>
      </c>
      <c r="F102" s="34">
        <v>9</v>
      </c>
      <c r="G102" s="34">
        <v>19</v>
      </c>
      <c r="H102" s="33">
        <f t="shared" si="3"/>
        <v>50</v>
      </c>
    </row>
    <row r="103" spans="1:8" x14ac:dyDescent="0.2">
      <c r="A103" s="31" t="s">
        <v>1033</v>
      </c>
      <c r="B103" s="31" t="s">
        <v>1315</v>
      </c>
      <c r="C103" s="31" t="str">
        <f t="shared" si="2"/>
        <v>Corte Madera</v>
      </c>
      <c r="D103" s="34">
        <v>22</v>
      </c>
      <c r="E103" s="34">
        <v>13</v>
      </c>
      <c r="F103" s="34">
        <v>13</v>
      </c>
      <c r="G103" s="34">
        <v>24</v>
      </c>
      <c r="H103" s="33">
        <f t="shared" si="3"/>
        <v>72</v>
      </c>
    </row>
    <row r="104" spans="1:8" x14ac:dyDescent="0.2">
      <c r="A104" s="31" t="s">
        <v>966</v>
      </c>
      <c r="B104" s="31" t="s">
        <v>994</v>
      </c>
      <c r="C104" s="31" t="str">
        <f t="shared" si="2"/>
        <v>Costa Mesa</v>
      </c>
      <c r="D104" s="34">
        <v>1</v>
      </c>
      <c r="E104" s="34">
        <v>1</v>
      </c>
      <c r="F104" s="34">
        <v>0</v>
      </c>
      <c r="G104" s="34">
        <v>0</v>
      </c>
      <c r="H104" s="33">
        <f t="shared" si="3"/>
        <v>2</v>
      </c>
    </row>
    <row r="105" spans="1:8" x14ac:dyDescent="0.2">
      <c r="A105" s="31" t="s">
        <v>794</v>
      </c>
      <c r="B105" s="31" t="s">
        <v>800</v>
      </c>
      <c r="C105" s="31" t="str">
        <f t="shared" si="2"/>
        <v>Cotati</v>
      </c>
      <c r="D105" s="34">
        <v>35</v>
      </c>
      <c r="E105" s="34">
        <v>18</v>
      </c>
      <c r="F105" s="34">
        <v>18</v>
      </c>
      <c r="G105" s="34">
        <v>66</v>
      </c>
      <c r="H105" s="33">
        <f t="shared" si="3"/>
        <v>137</v>
      </c>
    </row>
    <row r="106" spans="1:8" x14ac:dyDescent="0.2">
      <c r="A106" s="31" t="s">
        <v>1043</v>
      </c>
      <c r="B106" s="31" t="s">
        <v>1110</v>
      </c>
      <c r="C106" s="31" t="str">
        <f t="shared" si="2"/>
        <v>Covina</v>
      </c>
      <c r="D106" s="34">
        <v>60</v>
      </c>
      <c r="E106" s="34">
        <v>35</v>
      </c>
      <c r="F106" s="34">
        <v>38</v>
      </c>
      <c r="G106" s="34">
        <v>97</v>
      </c>
      <c r="H106" s="33">
        <f t="shared" si="3"/>
        <v>230</v>
      </c>
    </row>
    <row r="107" spans="1:8" x14ac:dyDescent="0.2">
      <c r="A107" s="31" t="s">
        <v>1191</v>
      </c>
      <c r="B107" s="31" t="s">
        <v>1190</v>
      </c>
      <c r="C107" s="31" t="str">
        <f t="shared" si="2"/>
        <v>Crescent City</v>
      </c>
      <c r="D107" s="34">
        <v>20</v>
      </c>
      <c r="E107" s="34">
        <v>13</v>
      </c>
      <c r="F107" s="34">
        <v>10</v>
      </c>
      <c r="G107" s="34">
        <v>34</v>
      </c>
      <c r="H107" s="33">
        <f t="shared" si="3"/>
        <v>77</v>
      </c>
    </row>
    <row r="108" spans="1:8" x14ac:dyDescent="0.2">
      <c r="A108" s="31" t="s">
        <v>1043</v>
      </c>
      <c r="B108" s="31" t="s">
        <v>1109</v>
      </c>
      <c r="C108" s="31" t="str">
        <f t="shared" si="2"/>
        <v>Cudahy</v>
      </c>
      <c r="D108" s="34">
        <v>80</v>
      </c>
      <c r="E108" s="34">
        <v>46</v>
      </c>
      <c r="F108" s="34">
        <v>51</v>
      </c>
      <c r="G108" s="34">
        <v>141</v>
      </c>
      <c r="H108" s="33">
        <f t="shared" si="3"/>
        <v>318</v>
      </c>
    </row>
    <row r="109" spans="1:8" x14ac:dyDescent="0.2">
      <c r="A109" s="31" t="s">
        <v>1043</v>
      </c>
      <c r="B109" s="31" t="s">
        <v>1108</v>
      </c>
      <c r="C109" s="31" t="str">
        <f t="shared" si="2"/>
        <v>Culver City</v>
      </c>
      <c r="D109" s="34">
        <v>48</v>
      </c>
      <c r="E109" s="34">
        <v>29</v>
      </c>
      <c r="F109" s="34">
        <v>31</v>
      </c>
      <c r="G109" s="34">
        <v>77</v>
      </c>
      <c r="H109" s="33">
        <f t="shared" si="3"/>
        <v>185</v>
      </c>
    </row>
    <row r="110" spans="1:8" x14ac:dyDescent="0.2">
      <c r="A110" s="31" t="s">
        <v>831</v>
      </c>
      <c r="B110" s="31" t="s">
        <v>841</v>
      </c>
      <c r="C110" s="31" t="str">
        <f t="shared" si="2"/>
        <v>Cupertino</v>
      </c>
      <c r="D110" s="34">
        <v>356</v>
      </c>
      <c r="E110" s="34">
        <v>207</v>
      </c>
      <c r="F110" s="34">
        <v>231</v>
      </c>
      <c r="G110" s="34">
        <v>270</v>
      </c>
      <c r="H110" s="33">
        <f t="shared" si="3"/>
        <v>1064</v>
      </c>
    </row>
    <row r="111" spans="1:8" x14ac:dyDescent="0.2">
      <c r="A111" s="31" t="s">
        <v>966</v>
      </c>
      <c r="B111" s="31" t="s">
        <v>993</v>
      </c>
      <c r="C111" s="31" t="str">
        <f t="shared" si="2"/>
        <v>Cypress</v>
      </c>
      <c r="D111" s="34">
        <v>71</v>
      </c>
      <c r="E111" s="34">
        <v>50</v>
      </c>
      <c r="F111" s="34">
        <v>56</v>
      </c>
      <c r="G111" s="34">
        <v>131</v>
      </c>
      <c r="H111" s="33">
        <f t="shared" si="3"/>
        <v>308</v>
      </c>
    </row>
    <row r="112" spans="1:8" x14ac:dyDescent="0.2">
      <c r="A112" s="31" t="s">
        <v>851</v>
      </c>
      <c r="B112" s="31" t="s">
        <v>862</v>
      </c>
      <c r="C112" s="31" t="str">
        <f t="shared" si="2"/>
        <v>Daly City</v>
      </c>
      <c r="D112" s="34">
        <v>400</v>
      </c>
      <c r="E112" s="34">
        <v>188</v>
      </c>
      <c r="F112" s="34">
        <v>221</v>
      </c>
      <c r="G112" s="34">
        <v>541</v>
      </c>
      <c r="H112" s="33">
        <f t="shared" si="3"/>
        <v>1350</v>
      </c>
    </row>
    <row r="113" spans="1:8" x14ac:dyDescent="0.2">
      <c r="A113" s="31" t="s">
        <v>966</v>
      </c>
      <c r="B113" s="31" t="s">
        <v>992</v>
      </c>
      <c r="C113" s="31" t="str">
        <f t="shared" si="2"/>
        <v>Dana Point</v>
      </c>
      <c r="D113" s="34">
        <v>76</v>
      </c>
      <c r="E113" s="34">
        <v>53</v>
      </c>
      <c r="F113" s="34">
        <v>61</v>
      </c>
      <c r="G113" s="34">
        <v>137</v>
      </c>
      <c r="H113" s="33">
        <f t="shared" si="3"/>
        <v>327</v>
      </c>
    </row>
    <row r="114" spans="1:8" x14ac:dyDescent="0.2">
      <c r="A114" s="31" t="s">
        <v>1193</v>
      </c>
      <c r="B114" s="31" t="s">
        <v>1313</v>
      </c>
      <c r="C114" s="31" t="str">
        <f t="shared" si="2"/>
        <v>Danville</v>
      </c>
      <c r="D114" s="34">
        <v>196</v>
      </c>
      <c r="E114" s="34">
        <v>111</v>
      </c>
      <c r="F114" s="34">
        <v>124</v>
      </c>
      <c r="G114" s="34">
        <v>126</v>
      </c>
      <c r="H114" s="33">
        <f t="shared" si="3"/>
        <v>557</v>
      </c>
    </row>
    <row r="115" spans="1:8" x14ac:dyDescent="0.2">
      <c r="A115" s="31" t="s">
        <v>753</v>
      </c>
      <c r="B115" s="31" t="s">
        <v>756</v>
      </c>
      <c r="C115" s="31" t="str">
        <f t="shared" si="2"/>
        <v>Davis</v>
      </c>
      <c r="D115" s="34">
        <v>248</v>
      </c>
      <c r="E115" s="34">
        <v>174</v>
      </c>
      <c r="F115" s="34">
        <v>198</v>
      </c>
      <c r="G115" s="34">
        <v>446</v>
      </c>
      <c r="H115" s="33">
        <f t="shared" si="3"/>
        <v>1066</v>
      </c>
    </row>
    <row r="116" spans="1:8" x14ac:dyDescent="0.2">
      <c r="A116" s="31" t="s">
        <v>883</v>
      </c>
      <c r="B116" s="31" t="s">
        <v>896</v>
      </c>
      <c r="C116" s="31" t="str">
        <f t="shared" si="2"/>
        <v>Del Mar</v>
      </c>
      <c r="D116" s="34">
        <v>7</v>
      </c>
      <c r="E116" s="34">
        <v>5</v>
      </c>
      <c r="F116" s="34">
        <v>15</v>
      </c>
      <c r="G116" s="34">
        <v>34</v>
      </c>
      <c r="H116" s="33">
        <f t="shared" si="3"/>
        <v>61</v>
      </c>
    </row>
    <row r="117" spans="1:8" x14ac:dyDescent="0.2">
      <c r="A117" s="31" t="s">
        <v>674</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2">
      <c r="A118" s="31" t="s">
        <v>1008</v>
      </c>
      <c r="B118" s="31" t="s">
        <v>1017</v>
      </c>
      <c r="C118" s="31" t="str">
        <f t="shared" si="2"/>
        <v>Del Rey Oaks</v>
      </c>
      <c r="D118" s="37">
        <v>7</v>
      </c>
      <c r="E118" s="37">
        <v>4</v>
      </c>
      <c r="F118" s="37">
        <v>5</v>
      </c>
      <c r="G118" s="37">
        <v>11</v>
      </c>
      <c r="H118" s="42">
        <f t="shared" si="3"/>
        <v>27</v>
      </c>
    </row>
    <row r="119" spans="1:8" x14ac:dyDescent="0.2">
      <c r="A119" s="31" t="s">
        <v>1141</v>
      </c>
      <c r="B119" s="31" t="s">
        <v>1148</v>
      </c>
      <c r="C119" s="31" t="str">
        <f t="shared" si="2"/>
        <v>Delano</v>
      </c>
      <c r="D119" s="41">
        <v>396</v>
      </c>
      <c r="E119" s="41">
        <v>277</v>
      </c>
      <c r="F119" s="41">
        <v>243</v>
      </c>
      <c r="G119" s="41">
        <v>546</v>
      </c>
      <c r="H119" s="33">
        <f t="shared" si="3"/>
        <v>1462</v>
      </c>
    </row>
    <row r="120" spans="1:8" x14ac:dyDescent="0.2">
      <c r="A120" s="31" t="s">
        <v>933</v>
      </c>
      <c r="B120" s="31" t="s">
        <v>949</v>
      </c>
      <c r="C120" s="31" t="str">
        <f t="shared" si="2"/>
        <v>Desert Hot Springs</v>
      </c>
      <c r="D120" s="34">
        <v>946</v>
      </c>
      <c r="E120" s="34">
        <v>661</v>
      </c>
      <c r="F120" s="34">
        <v>772</v>
      </c>
      <c r="G120" s="34">
        <v>1817</v>
      </c>
      <c r="H120" s="33">
        <f t="shared" si="3"/>
        <v>4196</v>
      </c>
    </row>
    <row r="121" spans="1:8" x14ac:dyDescent="0.2">
      <c r="A121" s="31" t="s">
        <v>1043</v>
      </c>
      <c r="B121" s="31" t="s">
        <v>1107</v>
      </c>
      <c r="C121" s="31" t="str">
        <f t="shared" si="2"/>
        <v>Diamond Bar</v>
      </c>
      <c r="D121" s="34">
        <v>308</v>
      </c>
      <c r="E121" s="34">
        <v>182</v>
      </c>
      <c r="F121" s="34">
        <v>190</v>
      </c>
      <c r="G121" s="34">
        <v>466</v>
      </c>
      <c r="H121" s="33">
        <f t="shared" si="3"/>
        <v>1146</v>
      </c>
    </row>
    <row r="122" spans="1:8" x14ac:dyDescent="0.2">
      <c r="A122" s="31" t="s">
        <v>771</v>
      </c>
      <c r="B122" s="31" t="s">
        <v>777</v>
      </c>
      <c r="C122" s="31" t="str">
        <f t="shared" si="2"/>
        <v>Dinuba</v>
      </c>
      <c r="D122" s="35">
        <v>211</v>
      </c>
      <c r="E122" s="35">
        <v>163</v>
      </c>
      <c r="F122" s="35">
        <v>121</v>
      </c>
      <c r="G122" s="35">
        <v>470</v>
      </c>
      <c r="H122" s="33">
        <f t="shared" si="3"/>
        <v>965</v>
      </c>
    </row>
    <row r="123" spans="1:8" x14ac:dyDescent="0.2">
      <c r="A123" s="31" t="s">
        <v>803</v>
      </c>
      <c r="B123" s="31" t="s">
        <v>808</v>
      </c>
      <c r="C123" s="31" t="str">
        <f t="shared" si="2"/>
        <v>Dixon</v>
      </c>
      <c r="D123" s="34">
        <v>50</v>
      </c>
      <c r="E123" s="34">
        <v>24</v>
      </c>
      <c r="F123" s="34">
        <v>30</v>
      </c>
      <c r="G123" s="34">
        <v>93</v>
      </c>
      <c r="H123" s="33">
        <f t="shared" si="3"/>
        <v>197</v>
      </c>
    </row>
    <row r="124" spans="1:8" x14ac:dyDescent="0.2">
      <c r="A124" s="31" t="s">
        <v>811</v>
      </c>
      <c r="B124" s="31" t="s">
        <v>819</v>
      </c>
      <c r="C124" s="31" t="str">
        <f t="shared" si="2"/>
        <v>Dorris</v>
      </c>
      <c r="D124" s="34">
        <v>3</v>
      </c>
      <c r="E124" s="34">
        <v>2</v>
      </c>
      <c r="F124" s="34">
        <v>2</v>
      </c>
      <c r="G124" s="34">
        <v>5</v>
      </c>
      <c r="H124" s="33">
        <f t="shared" si="3"/>
        <v>12</v>
      </c>
    </row>
    <row r="125" spans="1:8" x14ac:dyDescent="0.2">
      <c r="A125" s="31" t="s">
        <v>1022</v>
      </c>
      <c r="B125" s="31" t="s">
        <v>1026</v>
      </c>
      <c r="C125" s="31" t="str">
        <f t="shared" si="2"/>
        <v>Dos Palos</v>
      </c>
      <c r="D125" s="40">
        <v>71</v>
      </c>
      <c r="E125" s="40">
        <v>27</v>
      </c>
      <c r="F125" s="40">
        <v>47</v>
      </c>
      <c r="G125" s="40">
        <v>124</v>
      </c>
      <c r="H125" s="33">
        <f t="shared" si="3"/>
        <v>269</v>
      </c>
    </row>
    <row r="126" spans="1:8" x14ac:dyDescent="0.2">
      <c r="A126" s="31" t="s">
        <v>1043</v>
      </c>
      <c r="B126" s="31" t="s">
        <v>1106</v>
      </c>
      <c r="C126" s="31" t="str">
        <f t="shared" si="2"/>
        <v>Downey</v>
      </c>
      <c r="D126" s="34">
        <v>210</v>
      </c>
      <c r="E126" s="34">
        <v>123</v>
      </c>
      <c r="F126" s="34">
        <v>135</v>
      </c>
      <c r="G126" s="34">
        <v>346</v>
      </c>
      <c r="H126" s="33">
        <f t="shared" si="3"/>
        <v>814</v>
      </c>
    </row>
    <row r="127" spans="1:8" x14ac:dyDescent="0.2">
      <c r="A127" s="31" t="s">
        <v>1043</v>
      </c>
      <c r="B127" s="31" t="s">
        <v>1105</v>
      </c>
      <c r="C127" s="31" t="str">
        <f t="shared" si="2"/>
        <v>Duarte</v>
      </c>
      <c r="D127" s="34">
        <v>87</v>
      </c>
      <c r="E127" s="34">
        <v>53</v>
      </c>
      <c r="F127" s="34">
        <v>55</v>
      </c>
      <c r="G127" s="34">
        <v>142</v>
      </c>
      <c r="H127" s="33">
        <f t="shared" si="3"/>
        <v>337</v>
      </c>
    </row>
    <row r="128" spans="1:8" x14ac:dyDescent="0.2">
      <c r="A128" s="31" t="s">
        <v>1226</v>
      </c>
      <c r="B128" s="31" t="s">
        <v>1236</v>
      </c>
      <c r="C128" s="31" t="str">
        <f t="shared" si="2"/>
        <v>Dublin</v>
      </c>
      <c r="D128" s="34">
        <v>796</v>
      </c>
      <c r="E128" s="34">
        <v>446</v>
      </c>
      <c r="F128" s="34">
        <v>425</v>
      </c>
      <c r="G128" s="34">
        <v>618</v>
      </c>
      <c r="H128" s="33">
        <f t="shared" si="3"/>
        <v>2285</v>
      </c>
    </row>
    <row r="129" spans="1:8" x14ac:dyDescent="0.2">
      <c r="A129" s="31" t="s">
        <v>811</v>
      </c>
      <c r="B129" s="31" t="s">
        <v>818</v>
      </c>
      <c r="C129" s="31" t="str">
        <f t="shared" si="2"/>
        <v>Dunsmuir</v>
      </c>
      <c r="D129" s="34">
        <v>6</v>
      </c>
      <c r="E129" s="34">
        <v>4</v>
      </c>
      <c r="F129" s="34">
        <v>4</v>
      </c>
      <c r="G129" s="34">
        <v>9</v>
      </c>
      <c r="H129" s="33">
        <f t="shared" si="3"/>
        <v>23</v>
      </c>
    </row>
    <row r="130" spans="1:8" x14ac:dyDescent="0.2">
      <c r="A130" s="31" t="s">
        <v>851</v>
      </c>
      <c r="B130" s="31" t="s">
        <v>861</v>
      </c>
      <c r="C130" s="31" t="str">
        <f t="shared" ref="C130:C193" si="4">B130</f>
        <v>East Palo Alto</v>
      </c>
      <c r="D130" s="34">
        <v>64</v>
      </c>
      <c r="E130" s="34">
        <v>54</v>
      </c>
      <c r="F130" s="34">
        <v>83</v>
      </c>
      <c r="G130" s="34">
        <v>266</v>
      </c>
      <c r="H130" s="33">
        <f t="shared" ref="H130:H193" si="5">SUM(D130:G130)</f>
        <v>467</v>
      </c>
    </row>
    <row r="131" spans="1:8" x14ac:dyDescent="0.2">
      <c r="A131" s="31" t="s">
        <v>933</v>
      </c>
      <c r="B131" s="39" t="s">
        <v>1324</v>
      </c>
      <c r="C131" s="31" t="str">
        <f t="shared" si="4"/>
        <v>Eastvale</v>
      </c>
      <c r="D131" s="34">
        <v>374</v>
      </c>
      <c r="E131" s="34">
        <v>250</v>
      </c>
      <c r="F131" s="34">
        <v>274</v>
      </c>
      <c r="G131" s="34">
        <v>565</v>
      </c>
      <c r="H131" s="33">
        <f t="shared" si="5"/>
        <v>1463</v>
      </c>
    </row>
    <row r="132" spans="1:8" x14ac:dyDescent="0.2">
      <c r="A132" s="31" t="s">
        <v>883</v>
      </c>
      <c r="B132" s="31" t="s">
        <v>895</v>
      </c>
      <c r="C132" s="31" t="str">
        <f t="shared" si="4"/>
        <v>El Cajon</v>
      </c>
      <c r="D132" s="34">
        <v>1448</v>
      </c>
      <c r="E132" s="34">
        <v>1101</v>
      </c>
      <c r="F132" s="34">
        <v>1019</v>
      </c>
      <c r="G132" s="34">
        <v>2237</v>
      </c>
      <c r="H132" s="33">
        <f t="shared" si="5"/>
        <v>5805</v>
      </c>
    </row>
    <row r="133" spans="1:8" x14ac:dyDescent="0.2">
      <c r="A133" s="31" t="s">
        <v>1156</v>
      </c>
      <c r="B133" s="31" t="s">
        <v>1158</v>
      </c>
      <c r="C133" s="31" t="str">
        <f t="shared" si="4"/>
        <v>El Centro</v>
      </c>
      <c r="D133" s="34">
        <v>487</v>
      </c>
      <c r="E133" s="34">
        <v>300</v>
      </c>
      <c r="F133" s="34">
        <v>297</v>
      </c>
      <c r="G133" s="34">
        <v>840</v>
      </c>
      <c r="H133" s="33">
        <f t="shared" si="5"/>
        <v>1924</v>
      </c>
    </row>
    <row r="134" spans="1:8" x14ac:dyDescent="0.2">
      <c r="A134" s="31" t="s">
        <v>1193</v>
      </c>
      <c r="B134" s="31" t="s">
        <v>1206</v>
      </c>
      <c r="C134" s="31" t="str">
        <f t="shared" si="4"/>
        <v>El Cerrito</v>
      </c>
      <c r="D134" s="34">
        <v>100</v>
      </c>
      <c r="E134" s="34">
        <v>63</v>
      </c>
      <c r="F134" s="34">
        <v>69</v>
      </c>
      <c r="G134" s="34">
        <v>166</v>
      </c>
      <c r="H134" s="33">
        <f t="shared" si="5"/>
        <v>398</v>
      </c>
    </row>
    <row r="135" spans="1:8" x14ac:dyDescent="0.2">
      <c r="A135" s="31" t="s">
        <v>673</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2">
      <c r="A136" s="31" t="s">
        <v>1043</v>
      </c>
      <c r="B136" s="31" t="s">
        <v>1104</v>
      </c>
      <c r="C136" s="31" t="str">
        <f t="shared" si="4"/>
        <v>El Monte</v>
      </c>
      <c r="D136" s="34">
        <v>529</v>
      </c>
      <c r="E136" s="34">
        <v>315</v>
      </c>
      <c r="F136" s="34">
        <v>352</v>
      </c>
      <c r="G136" s="34">
        <v>946</v>
      </c>
      <c r="H136" s="33">
        <f t="shared" si="5"/>
        <v>2142</v>
      </c>
    </row>
    <row r="137" spans="1:8" x14ac:dyDescent="0.2">
      <c r="A137" s="31" t="s">
        <v>1043</v>
      </c>
      <c r="B137" s="31" t="s">
        <v>1103</v>
      </c>
      <c r="C137" s="31" t="str">
        <f t="shared" si="4"/>
        <v>El Segundo</v>
      </c>
      <c r="D137" s="34">
        <v>18</v>
      </c>
      <c r="E137" s="34">
        <v>11</v>
      </c>
      <c r="F137" s="34">
        <v>12</v>
      </c>
      <c r="G137" s="34">
        <v>28</v>
      </c>
      <c r="H137" s="33">
        <f t="shared" si="5"/>
        <v>69</v>
      </c>
    </row>
    <row r="138" spans="1:8" x14ac:dyDescent="0.2">
      <c r="A138" s="31" t="s">
        <v>926</v>
      </c>
      <c r="B138" s="31" t="s">
        <v>931</v>
      </c>
      <c r="C138" s="31" t="str">
        <f t="shared" si="4"/>
        <v>Elk Grove</v>
      </c>
      <c r="D138" s="34">
        <v>2035</v>
      </c>
      <c r="E138" s="34">
        <v>1427</v>
      </c>
      <c r="F138" s="34">
        <v>1377</v>
      </c>
      <c r="G138" s="34">
        <v>2563</v>
      </c>
      <c r="H138" s="33">
        <f t="shared" si="5"/>
        <v>7402</v>
      </c>
    </row>
    <row r="139" spans="1:8" x14ac:dyDescent="0.2">
      <c r="A139" s="31" t="s">
        <v>1226</v>
      </c>
      <c r="B139" s="31" t="s">
        <v>1235</v>
      </c>
      <c r="C139" s="31" t="str">
        <f t="shared" si="4"/>
        <v>Emeryville</v>
      </c>
      <c r="D139" s="34">
        <v>276</v>
      </c>
      <c r="E139" s="34">
        <v>211</v>
      </c>
      <c r="F139" s="34">
        <v>259</v>
      </c>
      <c r="G139" s="34">
        <v>752</v>
      </c>
      <c r="H139" s="33">
        <f t="shared" si="5"/>
        <v>1498</v>
      </c>
    </row>
    <row r="140" spans="1:8" x14ac:dyDescent="0.2">
      <c r="A140" s="31" t="s">
        <v>883</v>
      </c>
      <c r="B140" s="31" t="s">
        <v>894</v>
      </c>
      <c r="C140" s="31" t="str">
        <f t="shared" si="4"/>
        <v>Encinitas</v>
      </c>
      <c r="D140" s="34">
        <v>587</v>
      </c>
      <c r="E140" s="34">
        <v>446</v>
      </c>
      <c r="F140" s="34">
        <v>413</v>
      </c>
      <c r="G140" s="34">
        <v>907</v>
      </c>
      <c r="H140" s="33">
        <f t="shared" si="5"/>
        <v>2353</v>
      </c>
    </row>
    <row r="141" spans="1:8" x14ac:dyDescent="0.2">
      <c r="A141" s="31" t="s">
        <v>875</v>
      </c>
      <c r="B141" s="31" t="s">
        <v>881</v>
      </c>
      <c r="C141" s="31" t="str">
        <f t="shared" si="4"/>
        <v>Escalon</v>
      </c>
      <c r="D141" s="40">
        <v>103</v>
      </c>
      <c r="E141" s="40">
        <v>66</v>
      </c>
      <c r="F141" s="40">
        <v>64</v>
      </c>
      <c r="G141" s="40">
        <v>192</v>
      </c>
      <c r="H141" s="33">
        <f t="shared" si="5"/>
        <v>425</v>
      </c>
    </row>
    <row r="142" spans="1:8" x14ac:dyDescent="0.2">
      <c r="A142" s="31" t="s">
        <v>883</v>
      </c>
      <c r="B142" s="31" t="s">
        <v>893</v>
      </c>
      <c r="C142" s="31" t="str">
        <f t="shared" si="4"/>
        <v>Escondido</v>
      </c>
      <c r="D142" s="34">
        <v>1042</v>
      </c>
      <c r="E142" s="34">
        <v>791</v>
      </c>
      <c r="F142" s="34">
        <v>733</v>
      </c>
      <c r="G142" s="34">
        <v>1609</v>
      </c>
      <c r="H142" s="33">
        <f t="shared" si="5"/>
        <v>4175</v>
      </c>
    </row>
    <row r="143" spans="1:8" x14ac:dyDescent="0.2">
      <c r="A143" s="31" t="s">
        <v>811</v>
      </c>
      <c r="B143" s="31" t="s">
        <v>817</v>
      </c>
      <c r="C143" s="31" t="str">
        <f t="shared" si="4"/>
        <v>Etna</v>
      </c>
      <c r="D143" s="34">
        <v>3</v>
      </c>
      <c r="E143" s="34">
        <v>2</v>
      </c>
      <c r="F143" s="34">
        <v>2</v>
      </c>
      <c r="G143" s="34">
        <v>3</v>
      </c>
      <c r="H143" s="33">
        <f t="shared" si="5"/>
        <v>10</v>
      </c>
    </row>
    <row r="144" spans="1:8" x14ac:dyDescent="0.2">
      <c r="A144" s="31" t="s">
        <v>1163</v>
      </c>
      <c r="B144" s="31" t="s">
        <v>1167</v>
      </c>
      <c r="C144" s="31" t="str">
        <f t="shared" si="4"/>
        <v>Eureka</v>
      </c>
      <c r="D144" s="34">
        <v>145</v>
      </c>
      <c r="E144" s="34">
        <v>96</v>
      </c>
      <c r="F144" s="34">
        <v>104</v>
      </c>
      <c r="G144" s="34">
        <v>264</v>
      </c>
      <c r="H144" s="33">
        <f t="shared" si="5"/>
        <v>609</v>
      </c>
    </row>
    <row r="145" spans="1:8" x14ac:dyDescent="0.2">
      <c r="A145" s="31" t="s">
        <v>771</v>
      </c>
      <c r="B145" s="31" t="s">
        <v>776</v>
      </c>
      <c r="C145" s="31" t="str">
        <f t="shared" si="4"/>
        <v>Exeter</v>
      </c>
      <c r="D145" s="35">
        <v>143</v>
      </c>
      <c r="E145" s="35">
        <v>125</v>
      </c>
      <c r="F145" s="35">
        <v>85</v>
      </c>
      <c r="G145" s="35">
        <v>272</v>
      </c>
      <c r="H145" s="33">
        <f t="shared" si="5"/>
        <v>625</v>
      </c>
    </row>
    <row r="146" spans="1:8" x14ac:dyDescent="0.2">
      <c r="A146" s="31" t="s">
        <v>1033</v>
      </c>
      <c r="B146" s="31" t="s">
        <v>1316</v>
      </c>
      <c r="C146" s="31" t="str">
        <f t="shared" si="4"/>
        <v>Fairfax</v>
      </c>
      <c r="D146" s="34">
        <v>16</v>
      </c>
      <c r="E146" s="34">
        <v>11</v>
      </c>
      <c r="F146" s="34">
        <v>11</v>
      </c>
      <c r="G146" s="34">
        <v>23</v>
      </c>
      <c r="H146" s="33">
        <f t="shared" si="5"/>
        <v>61</v>
      </c>
    </row>
    <row r="147" spans="1:8" x14ac:dyDescent="0.2">
      <c r="A147" s="31" t="s">
        <v>803</v>
      </c>
      <c r="B147" s="31" t="s">
        <v>807</v>
      </c>
      <c r="C147" s="31" t="str">
        <f t="shared" si="4"/>
        <v>Fairfield</v>
      </c>
      <c r="D147" s="34">
        <v>779</v>
      </c>
      <c r="E147" s="34">
        <v>404</v>
      </c>
      <c r="F147" s="34">
        <v>456</v>
      </c>
      <c r="G147" s="34">
        <v>1461</v>
      </c>
      <c r="H147" s="33">
        <f t="shared" si="5"/>
        <v>3100</v>
      </c>
    </row>
    <row r="148" spans="1:8" x14ac:dyDescent="0.2">
      <c r="A148" s="31" t="s">
        <v>771</v>
      </c>
      <c r="B148" s="31" t="s">
        <v>775</v>
      </c>
      <c r="C148" s="31" t="str">
        <f t="shared" si="4"/>
        <v>Farmersville</v>
      </c>
      <c r="D148" s="35">
        <v>74</v>
      </c>
      <c r="E148" s="35">
        <v>65</v>
      </c>
      <c r="F148" s="35">
        <v>68</v>
      </c>
      <c r="G148" s="35">
        <v>259</v>
      </c>
      <c r="H148" s="33">
        <f t="shared" si="5"/>
        <v>466</v>
      </c>
    </row>
    <row r="149" spans="1:8" x14ac:dyDescent="0.2">
      <c r="A149" s="31" t="s">
        <v>1163</v>
      </c>
      <c r="B149" s="31" t="s">
        <v>1166</v>
      </c>
      <c r="C149" s="31" t="str">
        <f t="shared" si="4"/>
        <v>Ferndale</v>
      </c>
      <c r="D149" s="34">
        <v>6</v>
      </c>
      <c r="E149" s="34">
        <v>3</v>
      </c>
      <c r="F149" s="34">
        <v>4</v>
      </c>
      <c r="G149" s="34">
        <v>8</v>
      </c>
      <c r="H149" s="33">
        <f t="shared" si="5"/>
        <v>21</v>
      </c>
    </row>
    <row r="150" spans="1:8" x14ac:dyDescent="0.2">
      <c r="A150" s="31" t="s">
        <v>758</v>
      </c>
      <c r="B150" s="31" t="s">
        <v>766</v>
      </c>
      <c r="C150" s="31" t="str">
        <f t="shared" si="4"/>
        <v>Fillmore</v>
      </c>
      <c r="D150" s="34">
        <v>160</v>
      </c>
      <c r="E150" s="34">
        <v>112</v>
      </c>
      <c r="F150" s="34">
        <v>128</v>
      </c>
      <c r="G150" s="34">
        <v>294</v>
      </c>
      <c r="H150" s="33">
        <f t="shared" si="5"/>
        <v>694</v>
      </c>
    </row>
    <row r="151" spans="1:8" x14ac:dyDescent="0.2">
      <c r="A151" s="31" t="s">
        <v>1174</v>
      </c>
      <c r="B151" s="31" t="s">
        <v>1184</v>
      </c>
      <c r="C151" s="31" t="str">
        <f t="shared" si="4"/>
        <v>Firebaugh</v>
      </c>
      <c r="D151" s="41">
        <v>128</v>
      </c>
      <c r="E151" s="41">
        <v>169</v>
      </c>
      <c r="F151" s="41">
        <v>204</v>
      </c>
      <c r="G151" s="41">
        <v>211</v>
      </c>
      <c r="H151" s="33">
        <f t="shared" si="5"/>
        <v>712</v>
      </c>
    </row>
    <row r="152" spans="1:8" x14ac:dyDescent="0.2">
      <c r="A152" s="31" t="s">
        <v>926</v>
      </c>
      <c r="B152" s="31" t="s">
        <v>930</v>
      </c>
      <c r="C152" s="31" t="str">
        <f t="shared" si="4"/>
        <v>Folsom</v>
      </c>
      <c r="D152" s="34">
        <v>1218</v>
      </c>
      <c r="E152" s="34">
        <v>854</v>
      </c>
      <c r="F152" s="34">
        <v>862</v>
      </c>
      <c r="G152" s="34">
        <v>1699</v>
      </c>
      <c r="H152" s="33">
        <f t="shared" si="5"/>
        <v>4633</v>
      </c>
    </row>
    <row r="153" spans="1:8" x14ac:dyDescent="0.2">
      <c r="A153" s="31" t="s">
        <v>901</v>
      </c>
      <c r="B153" s="31" t="s">
        <v>916</v>
      </c>
      <c r="C153" s="31" t="str">
        <f t="shared" si="4"/>
        <v>Fontana</v>
      </c>
      <c r="D153" s="34">
        <v>1442</v>
      </c>
      <c r="E153" s="34">
        <v>974</v>
      </c>
      <c r="F153" s="34">
        <v>1090</v>
      </c>
      <c r="G153" s="34">
        <v>2471</v>
      </c>
      <c r="H153" s="33">
        <f t="shared" si="5"/>
        <v>5977</v>
      </c>
    </row>
    <row r="154" spans="1:8" x14ac:dyDescent="0.2">
      <c r="A154" s="31" t="s">
        <v>1029</v>
      </c>
      <c r="B154" s="31" t="s">
        <v>1032</v>
      </c>
      <c r="C154" s="31" t="str">
        <f t="shared" si="4"/>
        <v>Fort Bragg</v>
      </c>
      <c r="D154" s="34">
        <v>5</v>
      </c>
      <c r="E154" s="34">
        <v>3</v>
      </c>
      <c r="F154" s="34">
        <v>3</v>
      </c>
      <c r="G154" s="34">
        <v>9</v>
      </c>
      <c r="H154" s="33">
        <f t="shared" si="5"/>
        <v>20</v>
      </c>
    </row>
    <row r="155" spans="1:8" x14ac:dyDescent="0.2">
      <c r="A155" s="31" t="s">
        <v>811</v>
      </c>
      <c r="B155" s="31" t="s">
        <v>816</v>
      </c>
      <c r="C155" s="31" t="str">
        <f t="shared" si="4"/>
        <v>Fort Jones</v>
      </c>
      <c r="D155" s="34">
        <v>2</v>
      </c>
      <c r="E155" s="34">
        <v>1</v>
      </c>
      <c r="F155" s="34">
        <v>2</v>
      </c>
      <c r="G155" s="34">
        <v>4</v>
      </c>
      <c r="H155" s="33">
        <f t="shared" si="5"/>
        <v>9</v>
      </c>
    </row>
    <row r="156" spans="1:8" x14ac:dyDescent="0.2">
      <c r="A156" s="31" t="s">
        <v>1163</v>
      </c>
      <c r="B156" s="31" t="s">
        <v>1165</v>
      </c>
      <c r="C156" s="31" t="str">
        <f t="shared" si="4"/>
        <v>Fortuna</v>
      </c>
      <c r="D156" s="34">
        <v>39</v>
      </c>
      <c r="E156" s="34">
        <v>24</v>
      </c>
      <c r="F156" s="34">
        <v>27</v>
      </c>
      <c r="G156" s="34">
        <v>71</v>
      </c>
      <c r="H156" s="33">
        <f t="shared" si="5"/>
        <v>161</v>
      </c>
    </row>
    <row r="157" spans="1:8" x14ac:dyDescent="0.2">
      <c r="A157" s="31" t="s">
        <v>851</v>
      </c>
      <c r="B157" s="31" t="s">
        <v>860</v>
      </c>
      <c r="C157" s="31" t="str">
        <f t="shared" si="4"/>
        <v>Foster City</v>
      </c>
      <c r="D157" s="34">
        <v>148</v>
      </c>
      <c r="E157" s="34">
        <v>87</v>
      </c>
      <c r="F157" s="34">
        <v>76</v>
      </c>
      <c r="G157" s="34">
        <v>119</v>
      </c>
      <c r="H157" s="33">
        <f t="shared" si="5"/>
        <v>430</v>
      </c>
    </row>
    <row r="158" spans="1:8" x14ac:dyDescent="0.2">
      <c r="A158" s="31" t="s">
        <v>966</v>
      </c>
      <c r="B158" s="31" t="s">
        <v>991</v>
      </c>
      <c r="C158" s="31" t="str">
        <f t="shared" si="4"/>
        <v>Fountain Valley</v>
      </c>
      <c r="D158" s="34">
        <v>83</v>
      </c>
      <c r="E158" s="34">
        <v>59</v>
      </c>
      <c r="F158" s="34">
        <v>65</v>
      </c>
      <c r="G158" s="34">
        <v>151</v>
      </c>
      <c r="H158" s="33">
        <f t="shared" si="5"/>
        <v>358</v>
      </c>
    </row>
    <row r="159" spans="1:8" x14ac:dyDescent="0.2">
      <c r="A159" s="31" t="s">
        <v>1174</v>
      </c>
      <c r="B159" s="31" t="s">
        <v>1183</v>
      </c>
      <c r="C159" s="31" t="str">
        <f t="shared" si="4"/>
        <v>Fowler</v>
      </c>
      <c r="D159" s="41">
        <v>123</v>
      </c>
      <c r="E159" s="41">
        <v>83</v>
      </c>
      <c r="F159" s="41">
        <v>75</v>
      </c>
      <c r="G159" s="41">
        <v>243</v>
      </c>
      <c r="H159" s="33">
        <f t="shared" si="5"/>
        <v>524</v>
      </c>
    </row>
    <row r="160" spans="1:8" x14ac:dyDescent="0.2">
      <c r="A160" s="31" t="s">
        <v>1226</v>
      </c>
      <c r="B160" s="31" t="s">
        <v>1234</v>
      </c>
      <c r="C160" s="31" t="str">
        <f t="shared" si="4"/>
        <v>Fremont</v>
      </c>
      <c r="D160" s="34">
        <v>1714</v>
      </c>
      <c r="E160" s="34">
        <v>926</v>
      </c>
      <c r="F160" s="34">
        <v>978</v>
      </c>
      <c r="G160" s="34">
        <v>1837</v>
      </c>
      <c r="H160" s="33">
        <f t="shared" si="5"/>
        <v>5455</v>
      </c>
    </row>
    <row r="161" spans="1:8" x14ac:dyDescent="0.2">
      <c r="A161" s="31" t="s">
        <v>1174</v>
      </c>
      <c r="B161" s="31" t="s">
        <v>1174</v>
      </c>
      <c r="C161" s="31" t="str">
        <f t="shared" si="4"/>
        <v>Fresno</v>
      </c>
      <c r="D161" s="41">
        <v>5666</v>
      </c>
      <c r="E161" s="41">
        <v>3289</v>
      </c>
      <c r="F161" s="41">
        <v>3571</v>
      </c>
      <c r="G161" s="41">
        <v>11039</v>
      </c>
      <c r="H161" s="33">
        <f t="shared" si="5"/>
        <v>23565</v>
      </c>
    </row>
    <row r="162" spans="1:8" x14ac:dyDescent="0.2">
      <c r="A162" s="31" t="s">
        <v>664</v>
      </c>
      <c r="B162" s="31" t="str">
        <f>A162</f>
        <v>Fresno County - Unincorporated</v>
      </c>
      <c r="C162" s="31" t="str">
        <f t="shared" si="4"/>
        <v>Fresno County - Unincorporated</v>
      </c>
      <c r="D162" s="41">
        <v>460</v>
      </c>
      <c r="E162" s="41">
        <v>527</v>
      </c>
      <c r="F162" s="41">
        <v>589</v>
      </c>
      <c r="G162" s="41">
        <v>1146</v>
      </c>
      <c r="H162" s="33">
        <f t="shared" si="5"/>
        <v>2722</v>
      </c>
    </row>
    <row r="163" spans="1:8" x14ac:dyDescent="0.2">
      <c r="A163" s="31" t="s">
        <v>966</v>
      </c>
      <c r="B163" s="31" t="s">
        <v>990</v>
      </c>
      <c r="C163" s="31" t="str">
        <f t="shared" si="4"/>
        <v>Fullerton</v>
      </c>
      <c r="D163" s="34">
        <v>411</v>
      </c>
      <c r="E163" s="34">
        <v>299</v>
      </c>
      <c r="F163" s="34">
        <v>337</v>
      </c>
      <c r="G163" s="34">
        <v>794</v>
      </c>
      <c r="H163" s="33">
        <f t="shared" si="5"/>
        <v>1841</v>
      </c>
    </row>
    <row r="164" spans="1:8" x14ac:dyDescent="0.2">
      <c r="A164" s="31" t="s">
        <v>926</v>
      </c>
      <c r="B164" s="31" t="s">
        <v>929</v>
      </c>
      <c r="C164" s="31" t="str">
        <f t="shared" si="4"/>
        <v>Galt</v>
      </c>
      <c r="D164" s="34">
        <v>131</v>
      </c>
      <c r="E164" s="34">
        <v>91</v>
      </c>
      <c r="F164" s="34">
        <v>126</v>
      </c>
      <c r="G164" s="34">
        <v>331</v>
      </c>
      <c r="H164" s="33">
        <f t="shared" si="5"/>
        <v>679</v>
      </c>
    </row>
    <row r="165" spans="1:8" x14ac:dyDescent="0.2">
      <c r="A165" s="31" t="s">
        <v>966</v>
      </c>
      <c r="B165" s="31" t="s">
        <v>989</v>
      </c>
      <c r="C165" s="31" t="str">
        <f t="shared" si="4"/>
        <v>Garden Grove</v>
      </c>
      <c r="D165" s="34">
        <v>164</v>
      </c>
      <c r="E165" s="34">
        <v>120</v>
      </c>
      <c r="F165" s="34">
        <v>135</v>
      </c>
      <c r="G165" s="34">
        <v>328</v>
      </c>
      <c r="H165" s="33">
        <f t="shared" si="5"/>
        <v>747</v>
      </c>
    </row>
    <row r="166" spans="1:8" x14ac:dyDescent="0.2">
      <c r="A166" s="31" t="s">
        <v>1043</v>
      </c>
      <c r="B166" s="31" t="s">
        <v>1102</v>
      </c>
      <c r="C166" s="31" t="str">
        <f t="shared" si="4"/>
        <v>Gardena</v>
      </c>
      <c r="D166" s="34">
        <v>98</v>
      </c>
      <c r="E166" s="34">
        <v>60</v>
      </c>
      <c r="F166" s="34">
        <v>66</v>
      </c>
      <c r="G166" s="34">
        <v>173</v>
      </c>
      <c r="H166" s="33">
        <f t="shared" si="5"/>
        <v>397</v>
      </c>
    </row>
    <row r="167" spans="1:8" x14ac:dyDescent="0.2">
      <c r="A167" s="31" t="s">
        <v>831</v>
      </c>
      <c r="B167" s="31" t="s">
        <v>840</v>
      </c>
      <c r="C167" s="31" t="str">
        <f t="shared" si="4"/>
        <v>Gilroy</v>
      </c>
      <c r="D167" s="34">
        <v>236</v>
      </c>
      <c r="E167" s="34">
        <v>160</v>
      </c>
      <c r="F167" s="34">
        <v>217</v>
      </c>
      <c r="G167" s="34">
        <v>475</v>
      </c>
      <c r="H167" s="33">
        <f t="shared" si="5"/>
        <v>1088</v>
      </c>
    </row>
    <row r="168" spans="1:8" x14ac:dyDescent="0.2">
      <c r="A168" s="31" t="s">
        <v>1043</v>
      </c>
      <c r="B168" s="31" t="s">
        <v>1101</v>
      </c>
      <c r="C168" s="31" t="str">
        <f t="shared" si="4"/>
        <v>Glendale</v>
      </c>
      <c r="D168" s="34">
        <v>508</v>
      </c>
      <c r="E168" s="34">
        <v>310</v>
      </c>
      <c r="F168" s="34">
        <v>337</v>
      </c>
      <c r="G168" s="34">
        <v>862</v>
      </c>
      <c r="H168" s="33">
        <f t="shared" si="5"/>
        <v>2017</v>
      </c>
    </row>
    <row r="169" spans="1:8" x14ac:dyDescent="0.2">
      <c r="A169" s="31" t="s">
        <v>1043</v>
      </c>
      <c r="B169" s="31" t="s">
        <v>1100</v>
      </c>
      <c r="C169" s="31" t="str">
        <f t="shared" si="4"/>
        <v>Glendora</v>
      </c>
      <c r="D169" s="34">
        <v>171</v>
      </c>
      <c r="E169" s="34">
        <v>100</v>
      </c>
      <c r="F169" s="34">
        <v>108</v>
      </c>
      <c r="G169" s="34">
        <v>267</v>
      </c>
      <c r="H169" s="33">
        <f t="shared" si="5"/>
        <v>646</v>
      </c>
    </row>
    <row r="170" spans="1:8" x14ac:dyDescent="0.2">
      <c r="A170" s="31" t="s">
        <v>652</v>
      </c>
      <c r="B170" s="31" t="str">
        <f>A170</f>
        <v>Glenn County - Unincorporated</v>
      </c>
      <c r="C170" s="31" t="str">
        <f t="shared" si="4"/>
        <v>Glenn County - Unincorporated</v>
      </c>
      <c r="D170" s="34">
        <v>25</v>
      </c>
      <c r="E170" s="34">
        <v>19</v>
      </c>
      <c r="F170" s="34">
        <v>25</v>
      </c>
      <c r="G170" s="34">
        <v>48</v>
      </c>
      <c r="H170" s="33">
        <f t="shared" si="5"/>
        <v>117</v>
      </c>
    </row>
    <row r="171" spans="1:8" x14ac:dyDescent="0.2">
      <c r="A171" s="31" t="s">
        <v>844</v>
      </c>
      <c r="B171" s="31" t="s">
        <v>848</v>
      </c>
      <c r="C171" s="31" t="str">
        <f t="shared" si="4"/>
        <v>Goleta</v>
      </c>
      <c r="D171" s="38">
        <v>235</v>
      </c>
      <c r="E171" s="38">
        <v>157</v>
      </c>
      <c r="F171" s="38">
        <v>174</v>
      </c>
      <c r="G171" s="38">
        <v>413</v>
      </c>
      <c r="H171" s="33">
        <f t="shared" si="5"/>
        <v>979</v>
      </c>
    </row>
    <row r="172" spans="1:8" x14ac:dyDescent="0.2">
      <c r="A172" s="31" t="s">
        <v>1008</v>
      </c>
      <c r="B172" s="31" t="s">
        <v>1016</v>
      </c>
      <c r="C172" s="31" t="str">
        <f t="shared" si="4"/>
        <v>Gonzales</v>
      </c>
      <c r="D172" s="37">
        <v>71</v>
      </c>
      <c r="E172" s="37">
        <v>46</v>
      </c>
      <c r="F172" s="37">
        <v>53</v>
      </c>
      <c r="G172" s="37">
        <v>123</v>
      </c>
      <c r="H172" s="42">
        <f t="shared" si="5"/>
        <v>293</v>
      </c>
    </row>
    <row r="173" spans="1:8" x14ac:dyDescent="0.2">
      <c r="A173" s="31" t="s">
        <v>901</v>
      </c>
      <c r="B173" s="31" t="s">
        <v>915</v>
      </c>
      <c r="C173" s="31" t="str">
        <f t="shared" si="4"/>
        <v>Grand Terrace</v>
      </c>
      <c r="D173" s="34">
        <v>28</v>
      </c>
      <c r="E173" s="34">
        <v>19</v>
      </c>
      <c r="F173" s="34">
        <v>22</v>
      </c>
      <c r="G173" s="34">
        <v>49</v>
      </c>
      <c r="H173" s="33">
        <f t="shared" si="5"/>
        <v>118</v>
      </c>
    </row>
    <row r="174" spans="1:8" x14ac:dyDescent="0.2">
      <c r="A174" s="31" t="s">
        <v>1000</v>
      </c>
      <c r="B174" s="31" t="s">
        <v>1002</v>
      </c>
      <c r="C174" s="31" t="str">
        <f t="shared" si="4"/>
        <v>Grass Valley</v>
      </c>
      <c r="D174" s="34">
        <v>122</v>
      </c>
      <c r="E174" s="34">
        <v>88</v>
      </c>
      <c r="F174" s="34">
        <v>100</v>
      </c>
      <c r="G174" s="34">
        <v>220</v>
      </c>
      <c r="H174" s="33">
        <f t="shared" si="5"/>
        <v>530</v>
      </c>
    </row>
    <row r="175" spans="1:8" x14ac:dyDescent="0.2">
      <c r="A175" s="31" t="s">
        <v>1008</v>
      </c>
      <c r="B175" s="31" t="s">
        <v>1015</v>
      </c>
      <c r="C175" s="31" t="str">
        <f t="shared" si="4"/>
        <v>Greenfield</v>
      </c>
      <c r="D175" s="37">
        <v>87</v>
      </c>
      <c r="E175" s="37">
        <v>57</v>
      </c>
      <c r="F175" s="37">
        <v>66</v>
      </c>
      <c r="G175" s="37">
        <v>153</v>
      </c>
      <c r="H175" s="42">
        <f t="shared" si="5"/>
        <v>363</v>
      </c>
    </row>
    <row r="176" spans="1:8" x14ac:dyDescent="0.2">
      <c r="A176" s="31" t="s">
        <v>1214</v>
      </c>
      <c r="B176" s="31" t="s">
        <v>1216</v>
      </c>
      <c r="C176" s="31" t="str">
        <f t="shared" si="4"/>
        <v>Gridley</v>
      </c>
      <c r="D176" s="34">
        <v>231</v>
      </c>
      <c r="E176" s="34">
        <v>118</v>
      </c>
      <c r="F176" s="34">
        <v>99</v>
      </c>
      <c r="G176" s="34">
        <v>321</v>
      </c>
      <c r="H176" s="33">
        <f t="shared" si="5"/>
        <v>769</v>
      </c>
    </row>
    <row r="177" spans="1:8" x14ac:dyDescent="0.2">
      <c r="A177" s="31" t="s">
        <v>866</v>
      </c>
      <c r="B177" s="31" t="s">
        <v>870</v>
      </c>
      <c r="C177" s="31" t="str">
        <f t="shared" si="4"/>
        <v>Grover Beach</v>
      </c>
      <c r="D177" s="34">
        <v>41</v>
      </c>
      <c r="E177" s="34">
        <v>26</v>
      </c>
      <c r="F177" s="34">
        <v>29</v>
      </c>
      <c r="G177" s="34">
        <v>69</v>
      </c>
      <c r="H177" s="33">
        <f t="shared" si="5"/>
        <v>165</v>
      </c>
    </row>
    <row r="178" spans="1:8" x14ac:dyDescent="0.2">
      <c r="A178" s="31" t="s">
        <v>844</v>
      </c>
      <c r="B178" s="31" t="s">
        <v>847</v>
      </c>
      <c r="C178" s="31" t="str">
        <f t="shared" si="4"/>
        <v>Guadalupe</v>
      </c>
      <c r="D178" s="38">
        <v>12</v>
      </c>
      <c r="E178" s="38">
        <v>8</v>
      </c>
      <c r="F178" s="38">
        <v>13</v>
      </c>
      <c r="G178" s="38">
        <v>16</v>
      </c>
      <c r="H178" s="33">
        <f t="shared" si="5"/>
        <v>49</v>
      </c>
    </row>
    <row r="179" spans="1:8" x14ac:dyDescent="0.2">
      <c r="A179" s="31" t="s">
        <v>1022</v>
      </c>
      <c r="B179" s="31" t="s">
        <v>1025</v>
      </c>
      <c r="C179" s="31" t="str">
        <f t="shared" si="4"/>
        <v>Gustine</v>
      </c>
      <c r="D179" s="40">
        <v>61</v>
      </c>
      <c r="E179" s="40">
        <v>56</v>
      </c>
      <c r="F179" s="40">
        <v>51</v>
      </c>
      <c r="G179" s="40">
        <v>136</v>
      </c>
      <c r="H179" s="33">
        <f t="shared" si="5"/>
        <v>304</v>
      </c>
    </row>
    <row r="180" spans="1:8" x14ac:dyDescent="0.2">
      <c r="A180" s="31" t="s">
        <v>851</v>
      </c>
      <c r="B180" s="31" t="s">
        <v>859</v>
      </c>
      <c r="C180" s="31" t="str">
        <f t="shared" si="4"/>
        <v>Half Moon Bay</v>
      </c>
      <c r="D180" s="34">
        <v>52</v>
      </c>
      <c r="E180" s="34">
        <v>31</v>
      </c>
      <c r="F180" s="34">
        <v>36</v>
      </c>
      <c r="G180" s="34">
        <v>121</v>
      </c>
      <c r="H180" s="33">
        <f t="shared" si="5"/>
        <v>240</v>
      </c>
    </row>
    <row r="181" spans="1:8" x14ac:dyDescent="0.2">
      <c r="A181" s="31" t="s">
        <v>1136</v>
      </c>
      <c r="B181" s="31" t="s">
        <v>1137</v>
      </c>
      <c r="C181" s="31" t="str">
        <f t="shared" si="4"/>
        <v>Hanford</v>
      </c>
      <c r="D181" s="45">
        <v>1097</v>
      </c>
      <c r="E181" s="41">
        <v>821</v>
      </c>
      <c r="F181" s="41">
        <v>865</v>
      </c>
      <c r="G181" s="45">
        <v>2049</v>
      </c>
      <c r="H181" s="33">
        <f t="shared" si="5"/>
        <v>4832</v>
      </c>
    </row>
    <row r="182" spans="1:8" x14ac:dyDescent="0.2">
      <c r="A182" s="31" t="s">
        <v>1043</v>
      </c>
      <c r="B182" s="31" t="s">
        <v>1099</v>
      </c>
      <c r="C182" s="31" t="str">
        <f t="shared" si="4"/>
        <v>Hawaiian Gardens</v>
      </c>
      <c r="D182" s="34">
        <v>32</v>
      </c>
      <c r="E182" s="34">
        <v>19</v>
      </c>
      <c r="F182" s="34">
        <v>21</v>
      </c>
      <c r="G182" s="34">
        <v>57</v>
      </c>
      <c r="H182" s="33">
        <f t="shared" si="5"/>
        <v>129</v>
      </c>
    </row>
    <row r="183" spans="1:8" x14ac:dyDescent="0.2">
      <c r="A183" s="31" t="s">
        <v>1043</v>
      </c>
      <c r="B183" s="31" t="s">
        <v>1098</v>
      </c>
      <c r="C183" s="31" t="str">
        <f t="shared" si="4"/>
        <v>Hawthorne</v>
      </c>
      <c r="D183" s="34">
        <v>170</v>
      </c>
      <c r="E183" s="34">
        <v>101</v>
      </c>
      <c r="F183" s="34">
        <v>112</v>
      </c>
      <c r="G183" s="34">
        <v>300</v>
      </c>
      <c r="H183" s="33">
        <f t="shared" si="5"/>
        <v>683</v>
      </c>
    </row>
    <row r="184" spans="1:8" x14ac:dyDescent="0.2">
      <c r="A184" s="31" t="s">
        <v>1226</v>
      </c>
      <c r="B184" s="31" t="s">
        <v>1233</v>
      </c>
      <c r="C184" s="31" t="str">
        <f t="shared" si="4"/>
        <v>Hayward</v>
      </c>
      <c r="D184" s="34">
        <v>851</v>
      </c>
      <c r="E184" s="34">
        <v>480</v>
      </c>
      <c r="F184" s="34">
        <v>608</v>
      </c>
      <c r="G184" s="34">
        <v>1981</v>
      </c>
      <c r="H184" s="33">
        <f t="shared" si="5"/>
        <v>3920</v>
      </c>
    </row>
    <row r="185" spans="1:8" x14ac:dyDescent="0.2">
      <c r="A185" s="31" t="s">
        <v>794</v>
      </c>
      <c r="B185" s="31" t="s">
        <v>799</v>
      </c>
      <c r="C185" s="31" t="str">
        <f t="shared" si="4"/>
        <v>Healdsburg</v>
      </c>
      <c r="D185" s="34">
        <v>31</v>
      </c>
      <c r="E185" s="34">
        <v>24</v>
      </c>
      <c r="F185" s="34">
        <v>26</v>
      </c>
      <c r="G185" s="34">
        <v>76</v>
      </c>
      <c r="H185" s="33">
        <f t="shared" si="5"/>
        <v>157</v>
      </c>
    </row>
    <row r="186" spans="1:8" x14ac:dyDescent="0.2">
      <c r="A186" s="31" t="s">
        <v>933</v>
      </c>
      <c r="B186" s="31" t="s">
        <v>948</v>
      </c>
      <c r="C186" s="31" t="str">
        <f t="shared" si="4"/>
        <v>Hemet</v>
      </c>
      <c r="D186" s="34">
        <v>134</v>
      </c>
      <c r="E186" s="34">
        <v>96</v>
      </c>
      <c r="F186" s="34">
        <v>112</v>
      </c>
      <c r="G186" s="34">
        <v>262</v>
      </c>
      <c r="H186" s="33">
        <f t="shared" si="5"/>
        <v>604</v>
      </c>
    </row>
    <row r="187" spans="1:8" x14ac:dyDescent="0.2">
      <c r="A187" s="31" t="s">
        <v>1193</v>
      </c>
      <c r="B187" s="31" t="s">
        <v>1205</v>
      </c>
      <c r="C187" s="31" t="str">
        <f t="shared" si="4"/>
        <v>Hercules</v>
      </c>
      <c r="D187" s="34">
        <v>220</v>
      </c>
      <c r="E187" s="34">
        <v>118</v>
      </c>
      <c r="F187" s="34">
        <v>100</v>
      </c>
      <c r="G187" s="34">
        <v>244</v>
      </c>
      <c r="H187" s="33">
        <f t="shared" si="5"/>
        <v>682</v>
      </c>
    </row>
    <row r="188" spans="1:8" x14ac:dyDescent="0.2">
      <c r="A188" s="31" t="s">
        <v>1043</v>
      </c>
      <c r="B188" s="31" t="s">
        <v>1097</v>
      </c>
      <c r="C188" s="31" t="str">
        <f t="shared" si="4"/>
        <v>Hermosa Beach</v>
      </c>
      <c r="D188" s="34">
        <v>1</v>
      </c>
      <c r="E188" s="34">
        <v>1</v>
      </c>
      <c r="F188" s="34">
        <v>0</v>
      </c>
      <c r="G188" s="34">
        <v>0</v>
      </c>
      <c r="H188" s="33">
        <f t="shared" si="5"/>
        <v>2</v>
      </c>
    </row>
    <row r="189" spans="1:8" x14ac:dyDescent="0.2">
      <c r="A189" s="31" t="s">
        <v>901</v>
      </c>
      <c r="B189" s="31" t="s">
        <v>914</v>
      </c>
      <c r="C189" s="31" t="str">
        <f t="shared" si="4"/>
        <v>Hesperia</v>
      </c>
      <c r="D189" s="34">
        <v>398</v>
      </c>
      <c r="E189" s="34">
        <v>274</v>
      </c>
      <c r="F189" s="34">
        <v>314</v>
      </c>
      <c r="G189" s="34">
        <v>729</v>
      </c>
      <c r="H189" s="33">
        <f t="shared" si="5"/>
        <v>1715</v>
      </c>
    </row>
    <row r="190" spans="1:8" x14ac:dyDescent="0.2">
      <c r="A190" s="31" t="s">
        <v>1043</v>
      </c>
      <c r="B190" s="31" t="s">
        <v>1096</v>
      </c>
      <c r="C190" s="31" t="str">
        <f t="shared" si="4"/>
        <v>Hidden Hills</v>
      </c>
      <c r="D190" s="34">
        <v>5</v>
      </c>
      <c r="E190" s="34">
        <v>3</v>
      </c>
      <c r="F190" s="34">
        <v>3</v>
      </c>
      <c r="G190" s="34">
        <v>7</v>
      </c>
      <c r="H190" s="33">
        <f t="shared" si="5"/>
        <v>18</v>
      </c>
    </row>
    <row r="191" spans="1:8" x14ac:dyDescent="0.2">
      <c r="A191" s="31" t="s">
        <v>901</v>
      </c>
      <c r="B191" s="31" t="s">
        <v>913</v>
      </c>
      <c r="C191" s="31" t="str">
        <f t="shared" si="4"/>
        <v>Highland</v>
      </c>
      <c r="D191" s="34">
        <v>349</v>
      </c>
      <c r="E191" s="34">
        <v>246</v>
      </c>
      <c r="F191" s="34">
        <v>280</v>
      </c>
      <c r="G191" s="34">
        <v>625</v>
      </c>
      <c r="H191" s="33">
        <f t="shared" si="5"/>
        <v>1500</v>
      </c>
    </row>
    <row r="192" spans="1:8" x14ac:dyDescent="0.2">
      <c r="A192" s="31" t="s">
        <v>851</v>
      </c>
      <c r="B192" s="31" t="s">
        <v>1329</v>
      </c>
      <c r="C192" s="31" t="str">
        <f t="shared" si="4"/>
        <v>Hillsborough</v>
      </c>
      <c r="D192" s="34">
        <v>32</v>
      </c>
      <c r="E192" s="34">
        <v>17</v>
      </c>
      <c r="F192" s="34">
        <v>21</v>
      </c>
      <c r="G192" s="34">
        <v>21</v>
      </c>
      <c r="H192" s="33">
        <f t="shared" si="5"/>
        <v>91</v>
      </c>
    </row>
    <row r="193" spans="1:8" x14ac:dyDescent="0.2">
      <c r="A193" s="31" t="s">
        <v>924</v>
      </c>
      <c r="B193" s="31" t="s">
        <v>925</v>
      </c>
      <c r="C193" s="31" t="str">
        <f t="shared" si="4"/>
        <v>Hollister</v>
      </c>
      <c r="D193" s="41">
        <v>312</v>
      </c>
      <c r="E193" s="41">
        <v>189</v>
      </c>
      <c r="F193" s="41">
        <v>258</v>
      </c>
      <c r="G193" s="41">
        <v>557</v>
      </c>
      <c r="H193" s="33">
        <f t="shared" si="5"/>
        <v>1316</v>
      </c>
    </row>
    <row r="194" spans="1:8" x14ac:dyDescent="0.2">
      <c r="A194" s="31" t="s">
        <v>1156</v>
      </c>
      <c r="B194" s="31" t="s">
        <v>1157</v>
      </c>
      <c r="C194" s="31" t="str">
        <f t="shared" ref="C194:C257" si="6">B194</f>
        <v>Holtville</v>
      </c>
      <c r="D194" s="34">
        <v>54</v>
      </c>
      <c r="E194" s="34">
        <v>31</v>
      </c>
      <c r="F194" s="34">
        <v>32</v>
      </c>
      <c r="G194" s="34">
        <v>92</v>
      </c>
      <c r="H194" s="33">
        <f t="shared" ref="H194:H257" si="7">SUM(D194:G194)</f>
        <v>209</v>
      </c>
    </row>
    <row r="195" spans="1:8" x14ac:dyDescent="0.2">
      <c r="A195" s="31" t="s">
        <v>785</v>
      </c>
      <c r="B195" s="31" t="s">
        <v>792</v>
      </c>
      <c r="C195" s="31" t="str">
        <f t="shared" si="6"/>
        <v>Hughson</v>
      </c>
      <c r="D195" s="35">
        <v>53</v>
      </c>
      <c r="E195" s="35">
        <v>34</v>
      </c>
      <c r="F195" s="35">
        <v>38</v>
      </c>
      <c r="G195" s="35">
        <v>93</v>
      </c>
      <c r="H195" s="33">
        <f t="shared" si="7"/>
        <v>218</v>
      </c>
    </row>
    <row r="196" spans="1:8" x14ac:dyDescent="0.2">
      <c r="A196" s="31" t="s">
        <v>643</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2">
      <c r="A197" s="31" t="s">
        <v>966</v>
      </c>
      <c r="B197" s="31" t="s">
        <v>988</v>
      </c>
      <c r="C197" s="31" t="str">
        <f t="shared" si="6"/>
        <v>Huntington Beach</v>
      </c>
      <c r="D197" s="34">
        <v>313</v>
      </c>
      <c r="E197" s="34">
        <v>220</v>
      </c>
      <c r="F197" s="34">
        <v>248</v>
      </c>
      <c r="G197" s="34">
        <v>572</v>
      </c>
      <c r="H197" s="33">
        <f t="shared" si="7"/>
        <v>1353</v>
      </c>
    </row>
    <row r="198" spans="1:8" x14ac:dyDescent="0.2">
      <c r="A198" s="31" t="s">
        <v>1043</v>
      </c>
      <c r="B198" s="31" t="s">
        <v>1095</v>
      </c>
      <c r="C198" s="31" t="str">
        <f t="shared" si="6"/>
        <v>Huntington Park</v>
      </c>
      <c r="D198" s="34">
        <v>216</v>
      </c>
      <c r="E198" s="34">
        <v>128</v>
      </c>
      <c r="F198" s="34">
        <v>149</v>
      </c>
      <c r="G198" s="34">
        <v>402</v>
      </c>
      <c r="H198" s="33">
        <f t="shared" si="7"/>
        <v>895</v>
      </c>
    </row>
    <row r="199" spans="1:8" x14ac:dyDescent="0.2">
      <c r="A199" s="31" t="s">
        <v>1174</v>
      </c>
      <c r="B199" s="31" t="s">
        <v>1182</v>
      </c>
      <c r="C199" s="31" t="str">
        <f t="shared" si="6"/>
        <v>Huron</v>
      </c>
      <c r="D199" s="41">
        <v>87</v>
      </c>
      <c r="E199" s="41">
        <v>107</v>
      </c>
      <c r="F199" s="41">
        <v>106</v>
      </c>
      <c r="G199" s="41">
        <v>124</v>
      </c>
      <c r="H199" s="33">
        <f t="shared" si="7"/>
        <v>424</v>
      </c>
    </row>
    <row r="200" spans="1:8" x14ac:dyDescent="0.2">
      <c r="A200" s="31" t="s">
        <v>1156</v>
      </c>
      <c r="B200" s="31" t="s">
        <v>1156</v>
      </c>
      <c r="C200" s="31" t="str">
        <f t="shared" si="6"/>
        <v>Imperial</v>
      </c>
      <c r="D200" s="34">
        <v>349</v>
      </c>
      <c r="E200" s="34">
        <v>205</v>
      </c>
      <c r="F200" s="34">
        <v>202</v>
      </c>
      <c r="G200" s="34">
        <v>553</v>
      </c>
      <c r="H200" s="33">
        <f t="shared" si="7"/>
        <v>1309</v>
      </c>
    </row>
    <row r="201" spans="1:8" x14ac:dyDescent="0.2">
      <c r="A201" s="31" t="s">
        <v>883</v>
      </c>
      <c r="B201" s="31" t="s">
        <v>892</v>
      </c>
      <c r="C201" s="31" t="str">
        <f t="shared" si="6"/>
        <v>Imperial Beach</v>
      </c>
      <c r="D201" s="34">
        <v>63</v>
      </c>
      <c r="E201" s="34">
        <v>48</v>
      </c>
      <c r="F201" s="34">
        <v>45</v>
      </c>
      <c r="G201" s="34">
        <v>98</v>
      </c>
      <c r="H201" s="33">
        <f t="shared" si="7"/>
        <v>254</v>
      </c>
    </row>
    <row r="202" spans="1:8" x14ac:dyDescent="0.2">
      <c r="A202" s="31" t="s">
        <v>633</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2">
      <c r="A203" s="31" t="s">
        <v>933</v>
      </c>
      <c r="B203" s="31" t="s">
        <v>947</v>
      </c>
      <c r="C203" s="31" t="str">
        <f t="shared" si="6"/>
        <v>Indian Wells</v>
      </c>
      <c r="D203" s="34">
        <v>40</v>
      </c>
      <c r="E203" s="34">
        <v>27</v>
      </c>
      <c r="F203" s="34">
        <v>31</v>
      </c>
      <c r="G203" s="34">
        <v>62</v>
      </c>
      <c r="H203" s="33">
        <f t="shared" si="7"/>
        <v>160</v>
      </c>
    </row>
    <row r="204" spans="1:8" x14ac:dyDescent="0.2">
      <c r="A204" s="31" t="s">
        <v>933</v>
      </c>
      <c r="B204" s="31" t="s">
        <v>946</v>
      </c>
      <c r="C204" s="31" t="str">
        <f t="shared" si="6"/>
        <v>Indio</v>
      </c>
      <c r="D204" s="34">
        <v>714</v>
      </c>
      <c r="E204" s="34">
        <v>487</v>
      </c>
      <c r="F204" s="34">
        <v>553</v>
      </c>
      <c r="G204" s="34">
        <v>1271</v>
      </c>
      <c r="H204" s="33">
        <f t="shared" si="7"/>
        <v>3025</v>
      </c>
    </row>
    <row r="205" spans="1:8" x14ac:dyDescent="0.2">
      <c r="A205" s="31" t="s">
        <v>1043</v>
      </c>
      <c r="B205" s="31" t="s">
        <v>1094</v>
      </c>
      <c r="C205" s="31" t="str">
        <f t="shared" si="6"/>
        <v>Industry</v>
      </c>
      <c r="D205" s="34">
        <v>0</v>
      </c>
      <c r="E205" s="34">
        <v>0</v>
      </c>
      <c r="F205" s="34">
        <v>0</v>
      </c>
      <c r="G205" s="34">
        <v>0</v>
      </c>
      <c r="H205" s="33">
        <f t="shared" si="7"/>
        <v>0</v>
      </c>
    </row>
    <row r="206" spans="1:8" x14ac:dyDescent="0.2">
      <c r="A206" s="31" t="s">
        <v>1043</v>
      </c>
      <c r="B206" s="31" t="s">
        <v>1093</v>
      </c>
      <c r="C206" s="31" t="str">
        <f t="shared" si="6"/>
        <v>Inglewood</v>
      </c>
      <c r="D206" s="34">
        <v>250</v>
      </c>
      <c r="E206" s="34">
        <v>150</v>
      </c>
      <c r="F206" s="34">
        <v>167</v>
      </c>
      <c r="G206" s="34">
        <v>446</v>
      </c>
      <c r="H206" s="33">
        <f t="shared" si="7"/>
        <v>1013</v>
      </c>
    </row>
    <row r="207" spans="1:8" x14ac:dyDescent="0.2">
      <c r="A207" s="31" t="s">
        <v>1152</v>
      </c>
      <c r="B207" s="31" t="str">
        <f>A207</f>
        <v>Inyo County - Unincorporated</v>
      </c>
      <c r="C207" s="31" t="str">
        <f t="shared" si="6"/>
        <v>Inyo County - Unincorporated</v>
      </c>
      <c r="D207" s="34">
        <v>35</v>
      </c>
      <c r="E207" s="34">
        <v>25</v>
      </c>
      <c r="F207" s="34">
        <v>28</v>
      </c>
      <c r="G207" s="34">
        <v>72</v>
      </c>
      <c r="H207" s="33">
        <f t="shared" si="7"/>
        <v>160</v>
      </c>
    </row>
    <row r="208" spans="1:8" x14ac:dyDescent="0.2">
      <c r="A208" s="31" t="s">
        <v>1220</v>
      </c>
      <c r="B208" s="31" t="s">
        <v>1223</v>
      </c>
      <c r="C208" s="31" t="str">
        <f t="shared" si="6"/>
        <v>Ione</v>
      </c>
      <c r="D208" s="34">
        <v>3</v>
      </c>
      <c r="E208" s="34">
        <v>3</v>
      </c>
      <c r="F208" s="34">
        <v>3</v>
      </c>
      <c r="G208" s="34">
        <v>7</v>
      </c>
      <c r="H208" s="33">
        <f t="shared" si="7"/>
        <v>16</v>
      </c>
    </row>
    <row r="209" spans="1:8" x14ac:dyDescent="0.2">
      <c r="A209" s="31" t="s">
        <v>966</v>
      </c>
      <c r="B209" s="31" t="s">
        <v>987</v>
      </c>
      <c r="C209" s="31" t="str">
        <f t="shared" si="6"/>
        <v>Irvine</v>
      </c>
      <c r="D209" s="34">
        <v>2817</v>
      </c>
      <c r="E209" s="34">
        <v>2034</v>
      </c>
      <c r="F209" s="34">
        <v>2239</v>
      </c>
      <c r="G209" s="34">
        <v>5059</v>
      </c>
      <c r="H209" s="33">
        <f t="shared" si="7"/>
        <v>12149</v>
      </c>
    </row>
    <row r="210" spans="1:8" x14ac:dyDescent="0.2">
      <c r="A210" s="31" t="s">
        <v>1043</v>
      </c>
      <c r="B210" s="31" t="s">
        <v>1092</v>
      </c>
      <c r="C210" s="31" t="str">
        <f t="shared" si="6"/>
        <v>Irwindale</v>
      </c>
      <c r="D210" s="34">
        <v>4</v>
      </c>
      <c r="E210" s="34">
        <v>2</v>
      </c>
      <c r="F210" s="34">
        <v>2</v>
      </c>
      <c r="G210" s="34">
        <v>7</v>
      </c>
      <c r="H210" s="33">
        <f t="shared" si="7"/>
        <v>15</v>
      </c>
    </row>
    <row r="211" spans="1:8" x14ac:dyDescent="0.2">
      <c r="A211" s="31" t="s">
        <v>926</v>
      </c>
      <c r="B211" s="31" t="s">
        <v>928</v>
      </c>
      <c r="C211" s="31" t="str">
        <f t="shared" si="6"/>
        <v>Isleton</v>
      </c>
      <c r="D211" s="34">
        <v>4</v>
      </c>
      <c r="E211" s="34">
        <v>3</v>
      </c>
      <c r="F211" s="34">
        <v>4</v>
      </c>
      <c r="G211" s="34">
        <v>12</v>
      </c>
      <c r="H211" s="33">
        <f t="shared" si="7"/>
        <v>23</v>
      </c>
    </row>
    <row r="212" spans="1:8" x14ac:dyDescent="0.2">
      <c r="A212" s="31" t="s">
        <v>1220</v>
      </c>
      <c r="B212" s="31" t="s">
        <v>1222</v>
      </c>
      <c r="C212" s="31" t="str">
        <f t="shared" si="6"/>
        <v>Jackson</v>
      </c>
      <c r="D212" s="34">
        <v>4</v>
      </c>
      <c r="E212" s="34">
        <v>3</v>
      </c>
      <c r="F212" s="34">
        <v>4</v>
      </c>
      <c r="G212" s="34">
        <v>8</v>
      </c>
      <c r="H212" s="33">
        <f t="shared" si="7"/>
        <v>19</v>
      </c>
    </row>
    <row r="213" spans="1:8" x14ac:dyDescent="0.2">
      <c r="A213" s="31" t="s">
        <v>933</v>
      </c>
      <c r="B213" s="31" t="s">
        <v>1346</v>
      </c>
      <c r="C213" s="31" t="str">
        <f t="shared" si="6"/>
        <v>Jurupa Valley</v>
      </c>
      <c r="D213" s="34">
        <v>409</v>
      </c>
      <c r="E213" s="34">
        <v>275</v>
      </c>
      <c r="F213" s="34">
        <v>307</v>
      </c>
      <c r="G213" s="34">
        <v>721</v>
      </c>
      <c r="H213" s="33">
        <f t="shared" si="7"/>
        <v>1712</v>
      </c>
    </row>
    <row r="214" spans="1:8" x14ac:dyDescent="0.2">
      <c r="A214" s="31" t="s">
        <v>1174</v>
      </c>
      <c r="B214" s="31" t="s">
        <v>1181</v>
      </c>
      <c r="C214" s="31" t="str">
        <f t="shared" si="6"/>
        <v>Kerman</v>
      </c>
      <c r="D214" s="41">
        <v>238</v>
      </c>
      <c r="E214" s="41">
        <v>211</v>
      </c>
      <c r="F214" s="41">
        <v>202</v>
      </c>
      <c r="G214" s="41">
        <v>258</v>
      </c>
      <c r="H214" s="33">
        <f t="shared" si="7"/>
        <v>909</v>
      </c>
    </row>
    <row r="215" spans="1:8" x14ac:dyDescent="0.2">
      <c r="A215" s="31" t="s">
        <v>624</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2">
      <c r="A216" s="31" t="s">
        <v>1008</v>
      </c>
      <c r="B216" s="31" t="s">
        <v>1014</v>
      </c>
      <c r="C216" s="31" t="str">
        <f t="shared" si="6"/>
        <v>King City</v>
      </c>
      <c r="D216" s="37">
        <v>43</v>
      </c>
      <c r="E216" s="37">
        <v>28</v>
      </c>
      <c r="F216" s="37">
        <v>33</v>
      </c>
      <c r="G216" s="37">
        <v>76</v>
      </c>
      <c r="H216" s="42">
        <f t="shared" si="7"/>
        <v>180</v>
      </c>
    </row>
    <row r="217" spans="1:8" x14ac:dyDescent="0.2">
      <c r="A217" s="31" t="s">
        <v>611</v>
      </c>
      <c r="B217" s="31" t="str">
        <f>A217</f>
        <v>Kings County - Unincorporated</v>
      </c>
      <c r="C217" s="31" t="str">
        <f t="shared" si="6"/>
        <v>Kings County - Unincorporated</v>
      </c>
      <c r="D217" s="41">
        <v>186</v>
      </c>
      <c r="E217" s="41">
        <v>138</v>
      </c>
      <c r="F217" s="41">
        <v>147</v>
      </c>
      <c r="G217" s="41">
        <v>347</v>
      </c>
      <c r="H217" s="33">
        <f t="shared" si="7"/>
        <v>818</v>
      </c>
    </row>
    <row r="218" spans="1:8" x14ac:dyDescent="0.2">
      <c r="A218" s="31" t="s">
        <v>1174</v>
      </c>
      <c r="B218" s="31" t="s">
        <v>1180</v>
      </c>
      <c r="C218" s="31" t="str">
        <f t="shared" si="6"/>
        <v>Kingsburg</v>
      </c>
      <c r="D218" s="41">
        <v>113</v>
      </c>
      <c r="E218" s="41">
        <v>70</v>
      </c>
      <c r="F218" s="41">
        <v>60</v>
      </c>
      <c r="G218" s="41">
        <v>131</v>
      </c>
      <c r="H218" s="33">
        <f t="shared" si="7"/>
        <v>374</v>
      </c>
    </row>
    <row r="219" spans="1:8" x14ac:dyDescent="0.2">
      <c r="A219" s="31" t="s">
        <v>1043</v>
      </c>
      <c r="B219" s="31" t="s">
        <v>1091</v>
      </c>
      <c r="C219" s="31" t="str">
        <f t="shared" si="6"/>
        <v>La Canada Flintridge</v>
      </c>
      <c r="D219" s="34">
        <v>30</v>
      </c>
      <c r="E219" s="34">
        <v>18</v>
      </c>
      <c r="F219" s="34">
        <v>20</v>
      </c>
      <c r="G219" s="34">
        <v>44</v>
      </c>
      <c r="H219" s="33">
        <f t="shared" si="7"/>
        <v>112</v>
      </c>
    </row>
    <row r="220" spans="1:8" x14ac:dyDescent="0.2">
      <c r="A220" s="31" t="s">
        <v>966</v>
      </c>
      <c r="B220" s="31" t="s">
        <v>986</v>
      </c>
      <c r="C220" s="31" t="str">
        <f t="shared" si="6"/>
        <v>La Habra</v>
      </c>
      <c r="D220" s="34">
        <v>1</v>
      </c>
      <c r="E220" s="34">
        <v>1</v>
      </c>
      <c r="F220" s="34">
        <v>1</v>
      </c>
      <c r="G220" s="34">
        <v>1</v>
      </c>
      <c r="H220" s="33">
        <f t="shared" si="7"/>
        <v>4</v>
      </c>
    </row>
    <row r="221" spans="1:8" x14ac:dyDescent="0.2">
      <c r="A221" s="31" t="s">
        <v>1043</v>
      </c>
      <c r="B221" s="31" t="s">
        <v>1090</v>
      </c>
      <c r="C221" s="31" t="str">
        <f t="shared" si="6"/>
        <v>La Habra Heights</v>
      </c>
      <c r="D221" s="34">
        <v>32</v>
      </c>
      <c r="E221" s="34">
        <v>19</v>
      </c>
      <c r="F221" s="34">
        <v>21</v>
      </c>
      <c r="G221" s="34">
        <v>47</v>
      </c>
      <c r="H221" s="33">
        <f t="shared" si="7"/>
        <v>119</v>
      </c>
    </row>
    <row r="222" spans="1:8" x14ac:dyDescent="0.2">
      <c r="A222" s="31" t="s">
        <v>883</v>
      </c>
      <c r="B222" s="31" t="s">
        <v>891</v>
      </c>
      <c r="C222" s="31" t="str">
        <f t="shared" si="6"/>
        <v>La Mesa</v>
      </c>
      <c r="D222" s="34">
        <v>430</v>
      </c>
      <c r="E222" s="34">
        <v>326</v>
      </c>
      <c r="F222" s="34">
        <v>302</v>
      </c>
      <c r="G222" s="34">
        <v>664</v>
      </c>
      <c r="H222" s="33">
        <f t="shared" si="7"/>
        <v>1722</v>
      </c>
    </row>
    <row r="223" spans="1:8" x14ac:dyDescent="0.2">
      <c r="A223" s="31" t="s">
        <v>1043</v>
      </c>
      <c r="B223" s="31" t="s">
        <v>1089</v>
      </c>
      <c r="C223" s="31" t="str">
        <f t="shared" si="6"/>
        <v>La Mirada</v>
      </c>
      <c r="D223" s="34">
        <v>62</v>
      </c>
      <c r="E223" s="34">
        <v>37</v>
      </c>
      <c r="F223" s="34">
        <v>40</v>
      </c>
      <c r="G223" s="34">
        <v>96</v>
      </c>
      <c r="H223" s="33">
        <f t="shared" si="7"/>
        <v>235</v>
      </c>
    </row>
    <row r="224" spans="1:8" x14ac:dyDescent="0.2">
      <c r="A224" s="31" t="s">
        <v>966</v>
      </c>
      <c r="B224" s="31" t="s">
        <v>985</v>
      </c>
      <c r="C224" s="31" t="str">
        <f t="shared" si="6"/>
        <v>La Palma</v>
      </c>
      <c r="D224" s="34">
        <v>2</v>
      </c>
      <c r="E224" s="34">
        <v>2</v>
      </c>
      <c r="F224" s="34">
        <v>2</v>
      </c>
      <c r="G224" s="34">
        <v>3</v>
      </c>
      <c r="H224" s="33">
        <f t="shared" si="7"/>
        <v>9</v>
      </c>
    </row>
    <row r="225" spans="1:8" x14ac:dyDescent="0.2">
      <c r="A225" s="31" t="s">
        <v>1043</v>
      </c>
      <c r="B225" s="31" t="s">
        <v>1088</v>
      </c>
      <c r="C225" s="31" t="str">
        <f t="shared" si="6"/>
        <v>La Puente</v>
      </c>
      <c r="D225" s="34">
        <v>208</v>
      </c>
      <c r="E225" s="34">
        <v>121</v>
      </c>
      <c r="F225" s="34">
        <v>135</v>
      </c>
      <c r="G225" s="34">
        <v>354</v>
      </c>
      <c r="H225" s="33">
        <f t="shared" si="7"/>
        <v>818</v>
      </c>
    </row>
    <row r="226" spans="1:8" x14ac:dyDescent="0.2">
      <c r="A226" s="31" t="s">
        <v>933</v>
      </c>
      <c r="B226" s="31" t="s">
        <v>945</v>
      </c>
      <c r="C226" s="31" t="str">
        <f t="shared" si="6"/>
        <v>La Quinta</v>
      </c>
      <c r="D226" s="34">
        <v>91</v>
      </c>
      <c r="E226" s="34">
        <v>61</v>
      </c>
      <c r="F226" s="34">
        <v>66</v>
      </c>
      <c r="G226" s="34">
        <v>146</v>
      </c>
      <c r="H226" s="33">
        <f t="shared" si="7"/>
        <v>364</v>
      </c>
    </row>
    <row r="227" spans="1:8" x14ac:dyDescent="0.2">
      <c r="A227" s="31" t="s">
        <v>1043</v>
      </c>
      <c r="B227" s="31" t="s">
        <v>1087</v>
      </c>
      <c r="C227" s="31" t="str">
        <f t="shared" si="6"/>
        <v>La Verne</v>
      </c>
      <c r="D227" s="34">
        <v>147</v>
      </c>
      <c r="E227" s="34">
        <v>88</v>
      </c>
      <c r="F227" s="34">
        <v>94</v>
      </c>
      <c r="G227" s="34">
        <v>233</v>
      </c>
      <c r="H227" s="33">
        <f t="shared" si="7"/>
        <v>562</v>
      </c>
    </row>
    <row r="228" spans="1:8" x14ac:dyDescent="0.2">
      <c r="A228" s="31" t="s">
        <v>1193</v>
      </c>
      <c r="B228" s="31" t="s">
        <v>1204</v>
      </c>
      <c r="C228" s="31" t="str">
        <f t="shared" si="6"/>
        <v>Lafayette</v>
      </c>
      <c r="D228" s="34">
        <v>138</v>
      </c>
      <c r="E228" s="34">
        <v>78</v>
      </c>
      <c r="F228" s="34">
        <v>85</v>
      </c>
      <c r="G228" s="34">
        <v>99</v>
      </c>
      <c r="H228" s="33">
        <f t="shared" si="7"/>
        <v>400</v>
      </c>
    </row>
    <row r="229" spans="1:8" x14ac:dyDescent="0.2">
      <c r="A229" s="31" t="s">
        <v>966</v>
      </c>
      <c r="B229" s="31" t="s">
        <v>984</v>
      </c>
      <c r="C229" s="31" t="str">
        <f t="shared" si="6"/>
        <v>Laguna Beach</v>
      </c>
      <c r="D229" s="34">
        <v>1</v>
      </c>
      <c r="E229" s="34">
        <v>1</v>
      </c>
      <c r="F229" s="34">
        <v>0</v>
      </c>
      <c r="G229" s="34">
        <v>0</v>
      </c>
      <c r="H229" s="33">
        <f t="shared" si="7"/>
        <v>2</v>
      </c>
    </row>
    <row r="230" spans="1:8" x14ac:dyDescent="0.2">
      <c r="A230" s="31" t="s">
        <v>966</v>
      </c>
      <c r="B230" s="31" t="s">
        <v>983</v>
      </c>
      <c r="C230" s="31" t="str">
        <f t="shared" si="6"/>
        <v>Laguna Hills</v>
      </c>
      <c r="D230" s="34">
        <v>1</v>
      </c>
      <c r="E230" s="34">
        <v>1</v>
      </c>
      <c r="F230" s="34">
        <v>0</v>
      </c>
      <c r="G230" s="34">
        <v>0</v>
      </c>
      <c r="H230" s="33">
        <f t="shared" si="7"/>
        <v>2</v>
      </c>
    </row>
    <row r="231" spans="1:8" x14ac:dyDescent="0.2">
      <c r="A231" s="31" t="s">
        <v>966</v>
      </c>
      <c r="B231" s="31" t="s">
        <v>982</v>
      </c>
      <c r="C231" s="31" t="str">
        <f t="shared" si="6"/>
        <v>Laguna Niguel</v>
      </c>
      <c r="D231" s="34">
        <v>43</v>
      </c>
      <c r="E231" s="34">
        <v>30</v>
      </c>
      <c r="F231" s="34">
        <v>34</v>
      </c>
      <c r="G231" s="34">
        <v>75</v>
      </c>
      <c r="H231" s="33">
        <f t="shared" si="7"/>
        <v>182</v>
      </c>
    </row>
    <row r="232" spans="1:8" x14ac:dyDescent="0.2">
      <c r="A232" s="31" t="s">
        <v>966</v>
      </c>
      <c r="B232" s="31" t="s">
        <v>981</v>
      </c>
      <c r="C232" s="31" t="str">
        <f t="shared" si="6"/>
        <v>Laguna Woods</v>
      </c>
      <c r="D232" s="34">
        <v>1</v>
      </c>
      <c r="E232" s="34">
        <v>1</v>
      </c>
      <c r="F232" s="34">
        <v>0</v>
      </c>
      <c r="G232" s="34">
        <v>0</v>
      </c>
      <c r="H232" s="33">
        <f t="shared" si="7"/>
        <v>2</v>
      </c>
    </row>
    <row r="233" spans="1:8" x14ac:dyDescent="0.2">
      <c r="A233" s="31" t="s">
        <v>607</v>
      </c>
      <c r="B233" s="31" t="str">
        <f>A233</f>
        <v>Lake County - Unincorporated</v>
      </c>
      <c r="C233" s="31" t="str">
        <f t="shared" si="6"/>
        <v>Lake County - Unincorporated</v>
      </c>
      <c r="D233" s="34">
        <v>368</v>
      </c>
      <c r="E233" s="34">
        <v>231</v>
      </c>
      <c r="F233" s="34">
        <v>256</v>
      </c>
      <c r="G233" s="34">
        <v>601</v>
      </c>
      <c r="H233" s="33">
        <f t="shared" si="7"/>
        <v>1456</v>
      </c>
    </row>
    <row r="234" spans="1:8" x14ac:dyDescent="0.2">
      <c r="A234" s="31" t="s">
        <v>933</v>
      </c>
      <c r="B234" s="31" t="s">
        <v>944</v>
      </c>
      <c r="C234" s="31" t="str">
        <f t="shared" si="6"/>
        <v>Lake Elsinore</v>
      </c>
      <c r="D234" s="34">
        <v>1196</v>
      </c>
      <c r="E234" s="34">
        <v>801</v>
      </c>
      <c r="F234" s="34">
        <v>897</v>
      </c>
      <c r="G234" s="34">
        <v>2035</v>
      </c>
      <c r="H234" s="33">
        <f t="shared" si="7"/>
        <v>4929</v>
      </c>
    </row>
    <row r="235" spans="1:8" x14ac:dyDescent="0.2">
      <c r="A235" s="31" t="s">
        <v>966</v>
      </c>
      <c r="B235" s="31" t="s">
        <v>980</v>
      </c>
      <c r="C235" s="31" t="str">
        <f t="shared" si="6"/>
        <v>Lake Forest</v>
      </c>
      <c r="D235" s="34">
        <v>647</v>
      </c>
      <c r="E235" s="34">
        <v>450</v>
      </c>
      <c r="F235" s="34">
        <v>497</v>
      </c>
      <c r="G235" s="34">
        <v>1133</v>
      </c>
      <c r="H235" s="33">
        <f t="shared" si="7"/>
        <v>2727</v>
      </c>
    </row>
    <row r="236" spans="1:8" x14ac:dyDescent="0.2">
      <c r="A236" s="31" t="s">
        <v>1133</v>
      </c>
      <c r="B236" s="31" t="s">
        <v>1132</v>
      </c>
      <c r="C236" s="31" t="str">
        <f t="shared" si="6"/>
        <v>Lakeport</v>
      </c>
      <c r="D236" s="34">
        <v>34</v>
      </c>
      <c r="E236" s="34">
        <v>22</v>
      </c>
      <c r="F236" s="34">
        <v>27</v>
      </c>
      <c r="G236" s="34">
        <v>64</v>
      </c>
      <c r="H236" s="33">
        <f t="shared" si="7"/>
        <v>147</v>
      </c>
    </row>
    <row r="237" spans="1:8" x14ac:dyDescent="0.2">
      <c r="A237" s="31" t="s">
        <v>1043</v>
      </c>
      <c r="B237" s="31" t="s">
        <v>1086</v>
      </c>
      <c r="C237" s="31" t="str">
        <f t="shared" si="6"/>
        <v>Lakewood</v>
      </c>
      <c r="D237" s="34">
        <v>107</v>
      </c>
      <c r="E237" s="34">
        <v>63</v>
      </c>
      <c r="F237" s="34">
        <v>67</v>
      </c>
      <c r="G237" s="34">
        <v>166</v>
      </c>
      <c r="H237" s="33">
        <f t="shared" si="7"/>
        <v>403</v>
      </c>
    </row>
    <row r="238" spans="1:8" x14ac:dyDescent="0.2">
      <c r="A238" s="31" t="s">
        <v>1043</v>
      </c>
      <c r="B238" s="31" t="s">
        <v>1085</v>
      </c>
      <c r="C238" s="31" t="str">
        <f t="shared" si="6"/>
        <v>Lancaster</v>
      </c>
      <c r="D238" s="34">
        <v>627</v>
      </c>
      <c r="E238" s="34">
        <v>384</v>
      </c>
      <c r="F238" s="34">
        <v>413</v>
      </c>
      <c r="G238" s="34">
        <v>1086</v>
      </c>
      <c r="H238" s="33">
        <f t="shared" si="7"/>
        <v>2510</v>
      </c>
    </row>
    <row r="239" spans="1:8" x14ac:dyDescent="0.2">
      <c r="A239" s="31" t="s">
        <v>1033</v>
      </c>
      <c r="B239" s="31" t="s">
        <v>1038</v>
      </c>
      <c r="C239" s="31" t="str">
        <f t="shared" si="6"/>
        <v>Larkspur</v>
      </c>
      <c r="D239" s="34">
        <v>40</v>
      </c>
      <c r="E239" s="34">
        <v>20</v>
      </c>
      <c r="F239" s="34">
        <v>21</v>
      </c>
      <c r="G239" s="34">
        <v>51</v>
      </c>
      <c r="H239" s="33">
        <f t="shared" si="7"/>
        <v>132</v>
      </c>
    </row>
    <row r="240" spans="1:8" x14ac:dyDescent="0.2">
      <c r="A240" s="31" t="s">
        <v>604</v>
      </c>
      <c r="B240" s="31" t="str">
        <f>A240</f>
        <v>Lassen County - Unincorporated</v>
      </c>
      <c r="C240" s="31" t="str">
        <f t="shared" si="6"/>
        <v>Lassen County - Unincorporated</v>
      </c>
      <c r="D240" s="34">
        <v>10</v>
      </c>
      <c r="E240" s="34">
        <v>5</v>
      </c>
      <c r="F240" s="34">
        <v>7</v>
      </c>
      <c r="G240" s="34">
        <v>18</v>
      </c>
      <c r="H240" s="33">
        <f t="shared" si="7"/>
        <v>40</v>
      </c>
    </row>
    <row r="241" spans="1:8" x14ac:dyDescent="0.2">
      <c r="A241" s="31" t="s">
        <v>875</v>
      </c>
      <c r="B241" s="31" t="s">
        <v>880</v>
      </c>
      <c r="C241" s="31" t="str">
        <f t="shared" si="6"/>
        <v>Lathrop</v>
      </c>
      <c r="D241" s="40">
        <v>1019</v>
      </c>
      <c r="E241" s="40">
        <v>759</v>
      </c>
      <c r="F241" s="40">
        <v>957</v>
      </c>
      <c r="G241" s="40">
        <v>2421</v>
      </c>
      <c r="H241" s="33">
        <f t="shared" si="7"/>
        <v>5156</v>
      </c>
    </row>
    <row r="242" spans="1:8" x14ac:dyDescent="0.2">
      <c r="A242" s="31" t="s">
        <v>1043</v>
      </c>
      <c r="B242" s="31" t="s">
        <v>1084</v>
      </c>
      <c r="C242" s="31" t="str">
        <f t="shared" si="6"/>
        <v>Lawndale</v>
      </c>
      <c r="D242" s="34">
        <v>96</v>
      </c>
      <c r="E242" s="34">
        <v>57</v>
      </c>
      <c r="F242" s="34">
        <v>62</v>
      </c>
      <c r="G242" s="34">
        <v>166</v>
      </c>
      <c r="H242" s="33">
        <f t="shared" si="7"/>
        <v>381</v>
      </c>
    </row>
    <row r="243" spans="1:8" x14ac:dyDescent="0.2">
      <c r="A243" s="31" t="s">
        <v>883</v>
      </c>
      <c r="B243" s="31" t="s">
        <v>890</v>
      </c>
      <c r="C243" s="31" t="str">
        <f t="shared" si="6"/>
        <v>Lemon Grove</v>
      </c>
      <c r="D243" s="34">
        <v>77</v>
      </c>
      <c r="E243" s="34">
        <v>59</v>
      </c>
      <c r="F243" s="34">
        <v>54</v>
      </c>
      <c r="G243" s="34">
        <v>119</v>
      </c>
      <c r="H243" s="33">
        <f t="shared" si="7"/>
        <v>309</v>
      </c>
    </row>
    <row r="244" spans="1:8" x14ac:dyDescent="0.2">
      <c r="A244" s="31" t="s">
        <v>1136</v>
      </c>
      <c r="B244" s="31" t="s">
        <v>1135</v>
      </c>
      <c r="C244" s="31" t="str">
        <f t="shared" si="6"/>
        <v>Lemoore</v>
      </c>
      <c r="D244" s="41">
        <v>677</v>
      </c>
      <c r="E244" s="41">
        <v>507</v>
      </c>
      <c r="F244" s="41">
        <v>534</v>
      </c>
      <c r="G244" s="45">
        <v>1267</v>
      </c>
      <c r="H244" s="33">
        <f t="shared" si="7"/>
        <v>2985</v>
      </c>
    </row>
    <row r="245" spans="1:8" x14ac:dyDescent="0.2">
      <c r="A245" s="31" t="s">
        <v>960</v>
      </c>
      <c r="B245" s="31" t="s">
        <v>962</v>
      </c>
      <c r="C245" s="31" t="str">
        <f t="shared" si="6"/>
        <v>Lincoln</v>
      </c>
      <c r="D245" s="34">
        <v>953</v>
      </c>
      <c r="E245" s="34">
        <v>668</v>
      </c>
      <c r="F245" s="34">
        <v>705</v>
      </c>
      <c r="G245" s="34">
        <v>1464</v>
      </c>
      <c r="H245" s="33">
        <f t="shared" si="7"/>
        <v>3790</v>
      </c>
    </row>
    <row r="246" spans="1:8" x14ac:dyDescent="0.2">
      <c r="A246" s="31" t="s">
        <v>771</v>
      </c>
      <c r="B246" s="31" t="s">
        <v>774</v>
      </c>
      <c r="C246" s="31" t="str">
        <f t="shared" si="6"/>
        <v>Lindsay</v>
      </c>
      <c r="D246" s="35">
        <v>80</v>
      </c>
      <c r="E246" s="35">
        <v>80</v>
      </c>
      <c r="F246" s="35">
        <v>82</v>
      </c>
      <c r="G246" s="35">
        <v>348</v>
      </c>
      <c r="H246" s="33">
        <f t="shared" si="7"/>
        <v>590</v>
      </c>
    </row>
    <row r="247" spans="1:8" x14ac:dyDescent="0.2">
      <c r="A247" s="31" t="s">
        <v>782</v>
      </c>
      <c r="B247" s="31" t="s">
        <v>783</v>
      </c>
      <c r="C247" s="31" t="str">
        <f t="shared" si="6"/>
        <v>Live Oak</v>
      </c>
      <c r="D247" s="34">
        <v>104</v>
      </c>
      <c r="E247" s="34">
        <v>72</v>
      </c>
      <c r="F247" s="34">
        <v>83</v>
      </c>
      <c r="G247" s="34">
        <v>190</v>
      </c>
      <c r="H247" s="33">
        <f t="shared" si="7"/>
        <v>449</v>
      </c>
    </row>
    <row r="248" spans="1:8" x14ac:dyDescent="0.2">
      <c r="A248" s="31" t="s">
        <v>1226</v>
      </c>
      <c r="B248" s="31" t="s">
        <v>1232</v>
      </c>
      <c r="C248" s="31" t="str">
        <f t="shared" si="6"/>
        <v>Livermore</v>
      </c>
      <c r="D248" s="34">
        <v>839</v>
      </c>
      <c r="E248" s="34">
        <v>474</v>
      </c>
      <c r="F248" s="34">
        <v>496</v>
      </c>
      <c r="G248" s="34">
        <v>920</v>
      </c>
      <c r="H248" s="33">
        <f t="shared" si="7"/>
        <v>2729</v>
      </c>
    </row>
    <row r="249" spans="1:8" x14ac:dyDescent="0.2">
      <c r="A249" s="31" t="s">
        <v>1022</v>
      </c>
      <c r="B249" s="31" t="s">
        <v>1024</v>
      </c>
      <c r="C249" s="31" t="str">
        <f t="shared" si="6"/>
        <v>Livingston</v>
      </c>
      <c r="D249" s="40">
        <v>249</v>
      </c>
      <c r="E249" s="40">
        <v>178</v>
      </c>
      <c r="F249" s="40">
        <v>163</v>
      </c>
      <c r="G249" s="40">
        <v>435</v>
      </c>
      <c r="H249" s="33">
        <f t="shared" si="7"/>
        <v>1025</v>
      </c>
    </row>
    <row r="250" spans="1:8" x14ac:dyDescent="0.2">
      <c r="A250" s="31" t="s">
        <v>875</v>
      </c>
      <c r="B250" s="31" t="s">
        <v>879</v>
      </c>
      <c r="C250" s="31" t="str">
        <f t="shared" si="6"/>
        <v>Lodi</v>
      </c>
      <c r="D250" s="40">
        <v>497</v>
      </c>
      <c r="E250" s="40">
        <v>331</v>
      </c>
      <c r="F250" s="40">
        <v>333</v>
      </c>
      <c r="G250" s="40">
        <v>770</v>
      </c>
      <c r="H250" s="33">
        <f t="shared" si="7"/>
        <v>1931</v>
      </c>
    </row>
    <row r="251" spans="1:8" x14ac:dyDescent="0.2">
      <c r="A251" s="31" t="s">
        <v>901</v>
      </c>
      <c r="B251" s="31" t="s">
        <v>912</v>
      </c>
      <c r="C251" s="31" t="str">
        <f t="shared" si="6"/>
        <v>Loma Linda</v>
      </c>
      <c r="D251" s="34">
        <v>254</v>
      </c>
      <c r="E251" s="34">
        <v>177</v>
      </c>
      <c r="F251" s="34">
        <v>202</v>
      </c>
      <c r="G251" s="34">
        <v>462</v>
      </c>
      <c r="H251" s="33">
        <f t="shared" si="7"/>
        <v>1095</v>
      </c>
    </row>
    <row r="252" spans="1:8" x14ac:dyDescent="0.2">
      <c r="A252" s="31" t="s">
        <v>1043</v>
      </c>
      <c r="B252" s="31" t="s">
        <v>1083</v>
      </c>
      <c r="C252" s="31" t="str">
        <f t="shared" si="6"/>
        <v>Lomita</v>
      </c>
      <c r="D252" s="34">
        <v>12</v>
      </c>
      <c r="E252" s="34">
        <v>7</v>
      </c>
      <c r="F252" s="34">
        <v>8</v>
      </c>
      <c r="G252" s="34">
        <v>20</v>
      </c>
      <c r="H252" s="33">
        <f t="shared" si="7"/>
        <v>47</v>
      </c>
    </row>
    <row r="253" spans="1:8" x14ac:dyDescent="0.2">
      <c r="A253" s="31" t="s">
        <v>844</v>
      </c>
      <c r="B253" s="31" t="s">
        <v>846</v>
      </c>
      <c r="C253" s="31" t="str">
        <f t="shared" si="6"/>
        <v>Lompoc</v>
      </c>
      <c r="D253" s="38">
        <v>126</v>
      </c>
      <c r="E253" s="38">
        <v>84</v>
      </c>
      <c r="F253" s="38">
        <v>95</v>
      </c>
      <c r="G253" s="38">
        <v>221</v>
      </c>
      <c r="H253" s="33">
        <f t="shared" si="7"/>
        <v>526</v>
      </c>
    </row>
    <row r="254" spans="1:8" x14ac:dyDescent="0.2">
      <c r="A254" s="31" t="s">
        <v>1043</v>
      </c>
      <c r="B254" s="31" t="s">
        <v>1082</v>
      </c>
      <c r="C254" s="31" t="str">
        <f t="shared" si="6"/>
        <v>Long Beach</v>
      </c>
      <c r="D254" s="34">
        <v>1773</v>
      </c>
      <c r="E254" s="34">
        <v>1066</v>
      </c>
      <c r="F254" s="34">
        <v>1170</v>
      </c>
      <c r="G254" s="34">
        <v>3039</v>
      </c>
      <c r="H254" s="33">
        <f t="shared" si="7"/>
        <v>7048</v>
      </c>
    </row>
    <row r="255" spans="1:8" x14ac:dyDescent="0.2">
      <c r="A255" s="31" t="s">
        <v>960</v>
      </c>
      <c r="B255" s="31" t="s">
        <v>1322</v>
      </c>
      <c r="C255" s="31" t="str">
        <f t="shared" si="6"/>
        <v>Loomis</v>
      </c>
      <c r="D255" s="34">
        <v>39</v>
      </c>
      <c r="E255" s="34">
        <v>27</v>
      </c>
      <c r="F255" s="34">
        <v>29</v>
      </c>
      <c r="G255" s="34">
        <v>59</v>
      </c>
      <c r="H255" s="33">
        <f t="shared" si="7"/>
        <v>154</v>
      </c>
    </row>
    <row r="256" spans="1:8" x14ac:dyDescent="0.2">
      <c r="A256" s="31" t="s">
        <v>966</v>
      </c>
      <c r="B256" s="31" t="s">
        <v>979</v>
      </c>
      <c r="C256" s="31" t="str">
        <f t="shared" si="6"/>
        <v>Los Alamitos</v>
      </c>
      <c r="D256" s="34">
        <v>14</v>
      </c>
      <c r="E256" s="34">
        <v>10</v>
      </c>
      <c r="F256" s="34">
        <v>11</v>
      </c>
      <c r="G256" s="34">
        <v>26</v>
      </c>
      <c r="H256" s="33">
        <f t="shared" si="7"/>
        <v>61</v>
      </c>
    </row>
    <row r="257" spans="1:8" x14ac:dyDescent="0.2">
      <c r="A257" s="31" t="s">
        <v>831</v>
      </c>
      <c r="B257" s="31" t="s">
        <v>839</v>
      </c>
      <c r="C257" s="31" t="str">
        <f t="shared" si="6"/>
        <v>Los Altos</v>
      </c>
      <c r="D257" s="34">
        <v>169</v>
      </c>
      <c r="E257" s="34">
        <v>99</v>
      </c>
      <c r="F257" s="34">
        <v>112</v>
      </c>
      <c r="G257" s="34">
        <v>97</v>
      </c>
      <c r="H257" s="33">
        <f t="shared" si="7"/>
        <v>477</v>
      </c>
    </row>
    <row r="258" spans="1:8" x14ac:dyDescent="0.2">
      <c r="A258" s="31" t="s">
        <v>831</v>
      </c>
      <c r="B258" s="31" t="s">
        <v>1332</v>
      </c>
      <c r="C258" s="31" t="str">
        <f t="shared" ref="C258:C321" si="8">B258</f>
        <v>Los Altos Hills</v>
      </c>
      <c r="D258" s="34">
        <v>46</v>
      </c>
      <c r="E258" s="34">
        <v>28</v>
      </c>
      <c r="F258" s="34">
        <v>32</v>
      </c>
      <c r="G258" s="34">
        <v>15</v>
      </c>
      <c r="H258" s="33">
        <f t="shared" ref="H258:H321" si="9">SUM(D258:G258)</f>
        <v>121</v>
      </c>
    </row>
    <row r="259" spans="1:8" x14ac:dyDescent="0.2">
      <c r="A259" s="31" t="s">
        <v>1043</v>
      </c>
      <c r="B259" s="31" t="s">
        <v>1043</v>
      </c>
      <c r="C259" s="31" t="str">
        <f t="shared" si="8"/>
        <v>Los Angeles</v>
      </c>
      <c r="D259" s="34">
        <v>20427</v>
      </c>
      <c r="E259" s="34">
        <v>12435</v>
      </c>
      <c r="F259" s="34">
        <v>13728</v>
      </c>
      <c r="G259" s="34">
        <v>35412</v>
      </c>
      <c r="H259" s="33">
        <f>SUM(D259:G259)</f>
        <v>82002</v>
      </c>
    </row>
    <row r="260" spans="1:8" x14ac:dyDescent="0.2">
      <c r="A260" s="31" t="s">
        <v>552</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2">
      <c r="A261" s="31" t="s">
        <v>1022</v>
      </c>
      <c r="B261" s="31" t="s">
        <v>1023</v>
      </c>
      <c r="C261" s="31" t="str">
        <f t="shared" si="8"/>
        <v>Los Banos</v>
      </c>
      <c r="D261" s="40">
        <v>604</v>
      </c>
      <c r="E261" s="40">
        <v>431</v>
      </c>
      <c r="F261" s="40">
        <v>396</v>
      </c>
      <c r="G261" s="40">
        <v>1049</v>
      </c>
      <c r="H261" s="33">
        <f t="shared" si="9"/>
        <v>2480</v>
      </c>
    </row>
    <row r="262" spans="1:8" x14ac:dyDescent="0.2">
      <c r="A262" s="31" t="s">
        <v>831</v>
      </c>
      <c r="B262" s="31" t="s">
        <v>1333</v>
      </c>
      <c r="C262" s="31" t="str">
        <f t="shared" si="8"/>
        <v>Los Gatos</v>
      </c>
      <c r="D262" s="34">
        <v>201</v>
      </c>
      <c r="E262" s="34">
        <v>112</v>
      </c>
      <c r="F262" s="34">
        <v>132</v>
      </c>
      <c r="G262" s="34">
        <v>174</v>
      </c>
      <c r="H262" s="33">
        <f t="shared" si="9"/>
        <v>619</v>
      </c>
    </row>
    <row r="263" spans="1:8" x14ac:dyDescent="0.2">
      <c r="A263" s="31" t="s">
        <v>821</v>
      </c>
      <c r="B263" s="31" t="s">
        <v>820</v>
      </c>
      <c r="C263" s="31" t="str">
        <f t="shared" si="8"/>
        <v>Loyalton</v>
      </c>
      <c r="D263" s="34">
        <v>1</v>
      </c>
      <c r="E263" s="34">
        <v>1</v>
      </c>
      <c r="F263" s="34">
        <v>1</v>
      </c>
      <c r="G263" s="34">
        <v>1</v>
      </c>
      <c r="H263" s="33">
        <f t="shared" si="9"/>
        <v>4</v>
      </c>
    </row>
    <row r="264" spans="1:8" x14ac:dyDescent="0.2">
      <c r="A264" s="31" t="s">
        <v>1043</v>
      </c>
      <c r="B264" s="31" t="s">
        <v>1081</v>
      </c>
      <c r="C264" s="31" t="str">
        <f t="shared" si="8"/>
        <v>Lynwood</v>
      </c>
      <c r="D264" s="34">
        <v>123</v>
      </c>
      <c r="E264" s="34">
        <v>72</v>
      </c>
      <c r="F264" s="34">
        <v>81</v>
      </c>
      <c r="G264" s="34">
        <v>218</v>
      </c>
      <c r="H264" s="33">
        <f t="shared" si="9"/>
        <v>494</v>
      </c>
    </row>
    <row r="265" spans="1:8" x14ac:dyDescent="0.2">
      <c r="A265" s="31" t="s">
        <v>1040</v>
      </c>
      <c r="B265" s="31" t="s">
        <v>1040</v>
      </c>
      <c r="C265" s="31" t="str">
        <f t="shared" si="8"/>
        <v>Madera</v>
      </c>
      <c r="D265" s="43">
        <v>1352</v>
      </c>
      <c r="E265" s="43">
        <v>1056</v>
      </c>
      <c r="F265" s="43">
        <v>1091</v>
      </c>
      <c r="G265" s="43">
        <v>2600</v>
      </c>
      <c r="H265" s="33">
        <f t="shared" si="9"/>
        <v>6099</v>
      </c>
    </row>
    <row r="266" spans="1:8" x14ac:dyDescent="0.2">
      <c r="A266" s="31" t="s">
        <v>509</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2">
      <c r="A267" s="31" t="s">
        <v>1043</v>
      </c>
      <c r="B267" s="31" t="s">
        <v>1080</v>
      </c>
      <c r="C267" s="31" t="str">
        <f t="shared" si="8"/>
        <v>Malibu</v>
      </c>
      <c r="D267" s="34">
        <v>1</v>
      </c>
      <c r="E267" s="34">
        <v>1</v>
      </c>
      <c r="F267" s="34">
        <v>0</v>
      </c>
      <c r="G267" s="34">
        <v>0</v>
      </c>
      <c r="H267" s="33">
        <f t="shared" si="9"/>
        <v>2</v>
      </c>
    </row>
    <row r="268" spans="1:8" x14ac:dyDescent="0.2">
      <c r="A268" s="31" t="s">
        <v>1019</v>
      </c>
      <c r="B268" s="31" t="s">
        <v>1320</v>
      </c>
      <c r="C268" s="31" t="str">
        <f t="shared" si="8"/>
        <v>Mammoth Lakes</v>
      </c>
      <c r="D268" s="34">
        <v>17</v>
      </c>
      <c r="E268" s="34">
        <v>12</v>
      </c>
      <c r="F268" s="34">
        <v>14</v>
      </c>
      <c r="G268" s="34">
        <v>31</v>
      </c>
      <c r="H268" s="33">
        <f t="shared" si="9"/>
        <v>74</v>
      </c>
    </row>
    <row r="269" spans="1:8" x14ac:dyDescent="0.2">
      <c r="A269" s="31" t="s">
        <v>1043</v>
      </c>
      <c r="B269" s="31" t="s">
        <v>1079</v>
      </c>
      <c r="C269" s="31" t="str">
        <f t="shared" si="8"/>
        <v>Manhattan Beach</v>
      </c>
      <c r="D269" s="34">
        <v>10</v>
      </c>
      <c r="E269" s="34">
        <v>6</v>
      </c>
      <c r="F269" s="34">
        <v>7</v>
      </c>
      <c r="G269" s="34">
        <v>15</v>
      </c>
      <c r="H269" s="33">
        <f t="shared" si="9"/>
        <v>38</v>
      </c>
    </row>
    <row r="270" spans="1:8" x14ac:dyDescent="0.2">
      <c r="A270" s="31" t="s">
        <v>875</v>
      </c>
      <c r="B270" s="31" t="s">
        <v>878</v>
      </c>
      <c r="C270" s="31" t="str">
        <f t="shared" si="8"/>
        <v>Manteca</v>
      </c>
      <c r="D270" s="40">
        <v>925</v>
      </c>
      <c r="E270" s="40">
        <v>693</v>
      </c>
      <c r="F270" s="40">
        <v>825</v>
      </c>
      <c r="G270" s="40">
        <v>1958</v>
      </c>
      <c r="H270" s="33">
        <f t="shared" si="9"/>
        <v>4401</v>
      </c>
    </row>
    <row r="271" spans="1:8" x14ac:dyDescent="0.2">
      <c r="A271" s="31" t="s">
        <v>1141</v>
      </c>
      <c r="B271" s="31" t="s">
        <v>1147</v>
      </c>
      <c r="C271" s="31" t="str">
        <f t="shared" si="8"/>
        <v>Maricopa</v>
      </c>
      <c r="D271" s="41">
        <v>11</v>
      </c>
      <c r="E271" s="41">
        <v>5</v>
      </c>
      <c r="F271" s="41">
        <v>6</v>
      </c>
      <c r="G271" s="41">
        <v>14</v>
      </c>
      <c r="H271" s="33">
        <f t="shared" si="9"/>
        <v>36</v>
      </c>
    </row>
    <row r="272" spans="1:8" x14ac:dyDescent="0.2">
      <c r="A272" s="31" t="s">
        <v>503</v>
      </c>
      <c r="B272" s="31" t="str">
        <f>A272</f>
        <v>Marin County - Unincorporated</v>
      </c>
      <c r="C272" s="31" t="str">
        <f t="shared" si="8"/>
        <v>Marin County - Unincorporated</v>
      </c>
      <c r="D272" s="34">
        <v>55</v>
      </c>
      <c r="E272" s="34">
        <v>32</v>
      </c>
      <c r="F272" s="34">
        <v>37</v>
      </c>
      <c r="G272" s="34">
        <v>61</v>
      </c>
      <c r="H272" s="33">
        <f t="shared" si="9"/>
        <v>185</v>
      </c>
    </row>
    <row r="273" spans="1:8" x14ac:dyDescent="0.2">
      <c r="A273" s="31" t="s">
        <v>1008</v>
      </c>
      <c r="B273" s="31" t="s">
        <v>1013</v>
      </c>
      <c r="C273" s="31" t="str">
        <f t="shared" si="8"/>
        <v>Marina</v>
      </c>
      <c r="D273" s="37">
        <v>315</v>
      </c>
      <c r="E273" s="37">
        <v>206</v>
      </c>
      <c r="F273" s="37">
        <v>239</v>
      </c>
      <c r="G273" s="37">
        <v>548</v>
      </c>
      <c r="H273" s="42">
        <f t="shared" si="9"/>
        <v>1308</v>
      </c>
    </row>
    <row r="274" spans="1:8" x14ac:dyDescent="0.2">
      <c r="A274" s="31" t="s">
        <v>1337</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2">
      <c r="A275" s="31" t="s">
        <v>1193</v>
      </c>
      <c r="B275" s="31" t="s">
        <v>1203</v>
      </c>
      <c r="C275" s="31" t="str">
        <f t="shared" si="8"/>
        <v>Martinez</v>
      </c>
      <c r="D275" s="34">
        <v>124</v>
      </c>
      <c r="E275" s="34">
        <v>72</v>
      </c>
      <c r="F275" s="34">
        <v>78</v>
      </c>
      <c r="G275" s="34">
        <v>195</v>
      </c>
      <c r="H275" s="33">
        <f t="shared" si="9"/>
        <v>469</v>
      </c>
    </row>
    <row r="276" spans="1:8" x14ac:dyDescent="0.2">
      <c r="A276" s="31" t="s">
        <v>750</v>
      </c>
      <c r="B276" s="31" t="s">
        <v>751</v>
      </c>
      <c r="C276" s="31" t="str">
        <f t="shared" si="8"/>
        <v>Marysville</v>
      </c>
      <c r="D276" s="34">
        <v>12</v>
      </c>
      <c r="E276" s="34">
        <v>8</v>
      </c>
      <c r="F276" s="34">
        <v>13</v>
      </c>
      <c r="G276" s="34">
        <v>39</v>
      </c>
      <c r="H276" s="33">
        <f t="shared" si="9"/>
        <v>72</v>
      </c>
    </row>
    <row r="277" spans="1:8" x14ac:dyDescent="0.2">
      <c r="A277" s="31" t="s">
        <v>1043</v>
      </c>
      <c r="B277" s="31" t="s">
        <v>1078</v>
      </c>
      <c r="C277" s="31" t="str">
        <f t="shared" si="8"/>
        <v>Maywood</v>
      </c>
      <c r="D277" s="34">
        <v>13</v>
      </c>
      <c r="E277" s="34">
        <v>8</v>
      </c>
      <c r="F277" s="34">
        <v>9</v>
      </c>
      <c r="G277" s="34">
        <v>23</v>
      </c>
      <c r="H277" s="33">
        <f t="shared" si="9"/>
        <v>53</v>
      </c>
    </row>
    <row r="278" spans="1:8" x14ac:dyDescent="0.2">
      <c r="A278" s="31" t="s">
        <v>1141</v>
      </c>
      <c r="B278" s="31" t="s">
        <v>1146</v>
      </c>
      <c r="C278" s="31" t="str">
        <f t="shared" si="8"/>
        <v>McFarland</v>
      </c>
      <c r="D278" s="41">
        <v>93</v>
      </c>
      <c r="E278" s="41">
        <v>73</v>
      </c>
      <c r="F278" s="41">
        <v>66</v>
      </c>
      <c r="G278" s="41">
        <v>79</v>
      </c>
      <c r="H278" s="33">
        <f t="shared" si="9"/>
        <v>311</v>
      </c>
    </row>
    <row r="279" spans="1:8" x14ac:dyDescent="0.2">
      <c r="A279" s="31" t="s">
        <v>493</v>
      </c>
      <c r="B279" s="31" t="str">
        <f>A279</f>
        <v>Mendocino County - Unincorporated</v>
      </c>
      <c r="C279" s="31" t="str">
        <f t="shared" si="8"/>
        <v>Mendocino County - Unincorporated</v>
      </c>
      <c r="D279" s="34">
        <v>40</v>
      </c>
      <c r="E279" s="34">
        <v>27</v>
      </c>
      <c r="F279" s="34">
        <v>27</v>
      </c>
      <c r="G279" s="34">
        <v>74</v>
      </c>
      <c r="H279" s="33">
        <f t="shared" si="9"/>
        <v>168</v>
      </c>
    </row>
    <row r="280" spans="1:8" x14ac:dyDescent="0.2">
      <c r="A280" s="31" t="s">
        <v>1174</v>
      </c>
      <c r="B280" s="31" t="s">
        <v>1179</v>
      </c>
      <c r="C280" s="31" t="str">
        <f t="shared" si="8"/>
        <v>Mendota</v>
      </c>
      <c r="D280" s="41">
        <v>80</v>
      </c>
      <c r="E280" s="41">
        <v>56</v>
      </c>
      <c r="F280" s="41">
        <v>77</v>
      </c>
      <c r="G280" s="41">
        <v>341</v>
      </c>
      <c r="H280" s="33">
        <f t="shared" si="9"/>
        <v>554</v>
      </c>
    </row>
    <row r="281" spans="1:8" x14ac:dyDescent="0.2">
      <c r="A281" s="31" t="s">
        <v>933</v>
      </c>
      <c r="B281" s="31" t="s">
        <v>943</v>
      </c>
      <c r="C281" s="31" t="str">
        <f t="shared" si="8"/>
        <v>Menifee</v>
      </c>
      <c r="D281" s="34">
        <v>1488</v>
      </c>
      <c r="E281" s="34">
        <v>1007</v>
      </c>
      <c r="F281" s="34">
        <v>1140</v>
      </c>
      <c r="G281" s="34">
        <v>2610</v>
      </c>
      <c r="H281" s="33">
        <f t="shared" si="9"/>
        <v>6245</v>
      </c>
    </row>
    <row r="282" spans="1:8" x14ac:dyDescent="0.2">
      <c r="A282" s="31" t="s">
        <v>851</v>
      </c>
      <c r="B282" s="31" t="s">
        <v>858</v>
      </c>
      <c r="C282" s="31" t="str">
        <f t="shared" si="8"/>
        <v>Menlo Park</v>
      </c>
      <c r="D282" s="34">
        <v>233</v>
      </c>
      <c r="E282" s="34">
        <v>129</v>
      </c>
      <c r="F282" s="34">
        <v>143</v>
      </c>
      <c r="G282" s="34">
        <v>150</v>
      </c>
      <c r="H282" s="33">
        <f t="shared" si="9"/>
        <v>655</v>
      </c>
    </row>
    <row r="283" spans="1:8" x14ac:dyDescent="0.2">
      <c r="A283" s="31" t="s">
        <v>1022</v>
      </c>
      <c r="B283" s="31" t="s">
        <v>1022</v>
      </c>
      <c r="C283" s="31" t="str">
        <f t="shared" si="8"/>
        <v>Merced</v>
      </c>
      <c r="D283" s="40">
        <v>1351</v>
      </c>
      <c r="E283" s="40">
        <v>966</v>
      </c>
      <c r="F283" s="40">
        <v>886</v>
      </c>
      <c r="G283" s="40">
        <v>2348</v>
      </c>
      <c r="H283" s="33">
        <f t="shared" si="9"/>
        <v>5551</v>
      </c>
    </row>
    <row r="284" spans="1:8" x14ac:dyDescent="0.2">
      <c r="A284" s="31" t="s">
        <v>481</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2">
      <c r="A285" s="31" t="s">
        <v>1033</v>
      </c>
      <c r="B285" s="31" t="s">
        <v>1037</v>
      </c>
      <c r="C285" s="31" t="str">
        <f t="shared" si="8"/>
        <v>Mill Valley</v>
      </c>
      <c r="D285" s="34">
        <v>41</v>
      </c>
      <c r="E285" s="34">
        <v>24</v>
      </c>
      <c r="F285" s="34">
        <v>26</v>
      </c>
      <c r="G285" s="34">
        <v>38</v>
      </c>
      <c r="H285" s="33">
        <f t="shared" si="9"/>
        <v>129</v>
      </c>
    </row>
    <row r="286" spans="1:8" x14ac:dyDescent="0.2">
      <c r="A286" s="31" t="s">
        <v>851</v>
      </c>
      <c r="B286" s="31" t="s">
        <v>857</v>
      </c>
      <c r="C286" s="31" t="str">
        <f t="shared" si="8"/>
        <v>Millbrae</v>
      </c>
      <c r="D286" s="34">
        <v>193</v>
      </c>
      <c r="E286" s="34">
        <v>101</v>
      </c>
      <c r="F286" s="34">
        <v>112</v>
      </c>
      <c r="G286" s="34">
        <v>257</v>
      </c>
      <c r="H286" s="33">
        <f t="shared" si="9"/>
        <v>663</v>
      </c>
    </row>
    <row r="287" spans="1:8" x14ac:dyDescent="0.2">
      <c r="A287" s="31" t="s">
        <v>831</v>
      </c>
      <c r="B287" s="31" t="s">
        <v>838</v>
      </c>
      <c r="C287" s="31" t="str">
        <f t="shared" si="8"/>
        <v>Milpitas</v>
      </c>
      <c r="D287" s="34">
        <v>1004</v>
      </c>
      <c r="E287" s="34">
        <v>570</v>
      </c>
      <c r="F287" s="34">
        <v>565</v>
      </c>
      <c r="G287" s="34">
        <v>1151</v>
      </c>
      <c r="H287" s="33">
        <f t="shared" si="9"/>
        <v>3290</v>
      </c>
    </row>
    <row r="288" spans="1:8" x14ac:dyDescent="0.2">
      <c r="A288" s="31" t="s">
        <v>966</v>
      </c>
      <c r="B288" s="31" t="s">
        <v>978</v>
      </c>
      <c r="C288" s="31" t="str">
        <f t="shared" si="8"/>
        <v>Mission Viejo</v>
      </c>
      <c r="D288" s="34">
        <v>42</v>
      </c>
      <c r="E288" s="34">
        <v>29</v>
      </c>
      <c r="F288" s="34">
        <v>33</v>
      </c>
      <c r="G288" s="34">
        <v>73</v>
      </c>
      <c r="H288" s="33">
        <f t="shared" si="9"/>
        <v>177</v>
      </c>
    </row>
    <row r="289" spans="1:8" x14ac:dyDescent="0.2">
      <c r="A289" s="31" t="s">
        <v>785</v>
      </c>
      <c r="B289" s="31" t="s">
        <v>791</v>
      </c>
      <c r="C289" s="31" t="str">
        <f t="shared" si="8"/>
        <v>Modesto</v>
      </c>
      <c r="D289" s="35">
        <v>1546</v>
      </c>
      <c r="E289" s="35">
        <v>991</v>
      </c>
      <c r="F289" s="35">
        <v>1100</v>
      </c>
      <c r="G289" s="35">
        <v>2724</v>
      </c>
      <c r="H289" s="33">
        <f t="shared" si="9"/>
        <v>6361</v>
      </c>
    </row>
    <row r="290" spans="1:8" x14ac:dyDescent="0.2">
      <c r="A290" s="31" t="s">
        <v>477</v>
      </c>
      <c r="B290" s="31" t="str">
        <f>A290</f>
        <v>Modoc County - Unincorporated</v>
      </c>
      <c r="C290" s="31" t="str">
        <f t="shared" si="8"/>
        <v>Modoc County - Unincorporated</v>
      </c>
      <c r="D290" s="34">
        <v>2</v>
      </c>
      <c r="E290" s="34">
        <v>2</v>
      </c>
      <c r="F290" s="34">
        <v>1</v>
      </c>
      <c r="G290" s="34">
        <v>5</v>
      </c>
      <c r="H290" s="33">
        <f t="shared" si="9"/>
        <v>10</v>
      </c>
    </row>
    <row r="291" spans="1:8" x14ac:dyDescent="0.2">
      <c r="A291" s="31" t="s">
        <v>474</v>
      </c>
      <c r="B291" s="31" t="str">
        <f>A291</f>
        <v>Mono County - Unincorporated</v>
      </c>
      <c r="C291" s="31" t="str">
        <f t="shared" si="8"/>
        <v>Mono County - Unincorporated</v>
      </c>
      <c r="D291" s="34">
        <v>11</v>
      </c>
      <c r="E291" s="34">
        <v>7</v>
      </c>
      <c r="F291" s="34">
        <v>9</v>
      </c>
      <c r="G291" s="34">
        <v>19</v>
      </c>
      <c r="H291" s="33">
        <f t="shared" si="9"/>
        <v>46</v>
      </c>
    </row>
    <row r="292" spans="1:8" x14ac:dyDescent="0.2">
      <c r="A292" s="31" t="s">
        <v>1043</v>
      </c>
      <c r="B292" s="31" t="s">
        <v>1077</v>
      </c>
      <c r="C292" s="31" t="str">
        <f t="shared" si="8"/>
        <v>Monrovia</v>
      </c>
      <c r="D292" s="34">
        <v>101</v>
      </c>
      <c r="E292" s="34">
        <v>61</v>
      </c>
      <c r="F292" s="34">
        <v>65</v>
      </c>
      <c r="G292" s="34">
        <v>162</v>
      </c>
      <c r="H292" s="33">
        <f t="shared" si="9"/>
        <v>389</v>
      </c>
    </row>
    <row r="293" spans="1:8" x14ac:dyDescent="0.2">
      <c r="A293" s="31" t="s">
        <v>811</v>
      </c>
      <c r="B293" s="31" t="s">
        <v>815</v>
      </c>
      <c r="C293" s="31" t="str">
        <f t="shared" si="8"/>
        <v>Montague</v>
      </c>
      <c r="D293" s="34">
        <v>5</v>
      </c>
      <c r="E293" s="34">
        <v>3</v>
      </c>
      <c r="F293" s="34">
        <v>3</v>
      </c>
      <c r="G293" s="34">
        <v>8</v>
      </c>
      <c r="H293" s="33">
        <f t="shared" si="9"/>
        <v>19</v>
      </c>
    </row>
    <row r="294" spans="1:8" x14ac:dyDescent="0.2">
      <c r="A294" s="31" t="s">
        <v>901</v>
      </c>
      <c r="B294" s="31" t="s">
        <v>911</v>
      </c>
      <c r="C294" s="31" t="str">
        <f t="shared" si="8"/>
        <v>Montclair</v>
      </c>
      <c r="D294" s="34">
        <v>164</v>
      </c>
      <c r="E294" s="34">
        <v>114</v>
      </c>
      <c r="F294" s="34">
        <v>125</v>
      </c>
      <c r="G294" s="34">
        <v>294</v>
      </c>
      <c r="H294" s="33">
        <f t="shared" si="9"/>
        <v>697</v>
      </c>
    </row>
    <row r="295" spans="1:8" x14ac:dyDescent="0.2">
      <c r="A295" s="31" t="s">
        <v>831</v>
      </c>
      <c r="B295" s="31" t="s">
        <v>837</v>
      </c>
      <c r="C295" s="31" t="str">
        <f t="shared" si="8"/>
        <v>Monte Sereno</v>
      </c>
      <c r="D295" s="34">
        <v>23</v>
      </c>
      <c r="E295" s="34">
        <v>13</v>
      </c>
      <c r="F295" s="34">
        <v>13</v>
      </c>
      <c r="G295" s="34">
        <v>12</v>
      </c>
      <c r="H295" s="33">
        <f t="shared" si="9"/>
        <v>61</v>
      </c>
    </row>
    <row r="296" spans="1:8" x14ac:dyDescent="0.2">
      <c r="A296" s="31" t="s">
        <v>1043</v>
      </c>
      <c r="B296" s="31" t="s">
        <v>1076</v>
      </c>
      <c r="C296" s="31" t="str">
        <f t="shared" si="8"/>
        <v>Montebello</v>
      </c>
      <c r="D296" s="34">
        <v>269</v>
      </c>
      <c r="E296" s="34">
        <v>161</v>
      </c>
      <c r="F296" s="34">
        <v>175</v>
      </c>
      <c r="G296" s="34">
        <v>461</v>
      </c>
      <c r="H296" s="33">
        <f t="shared" si="9"/>
        <v>1066</v>
      </c>
    </row>
    <row r="297" spans="1:8" x14ac:dyDescent="0.2">
      <c r="A297" s="31" t="s">
        <v>1008</v>
      </c>
      <c r="B297" s="31" t="s">
        <v>1008</v>
      </c>
      <c r="C297" s="31" t="str">
        <f t="shared" si="8"/>
        <v>Monterey</v>
      </c>
      <c r="D297" s="37">
        <v>157</v>
      </c>
      <c r="E297" s="37">
        <v>102</v>
      </c>
      <c r="F297" s="37">
        <v>119</v>
      </c>
      <c r="G297" s="37">
        <v>272</v>
      </c>
      <c r="H297" s="42">
        <f t="shared" si="9"/>
        <v>650</v>
      </c>
    </row>
    <row r="298" spans="1:8" x14ac:dyDescent="0.2">
      <c r="A298" s="31" t="s">
        <v>467</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2">
      <c r="A299" s="31" t="s">
        <v>1043</v>
      </c>
      <c r="B299" s="31" t="s">
        <v>1075</v>
      </c>
      <c r="C299" s="31" t="str">
        <f t="shared" si="8"/>
        <v>Monterey Park</v>
      </c>
      <c r="D299" s="34">
        <v>205</v>
      </c>
      <c r="E299" s="34">
        <v>123</v>
      </c>
      <c r="F299" s="34">
        <v>137</v>
      </c>
      <c r="G299" s="34">
        <v>350</v>
      </c>
      <c r="H299" s="33">
        <f t="shared" si="9"/>
        <v>815</v>
      </c>
    </row>
    <row r="300" spans="1:8" x14ac:dyDescent="0.2">
      <c r="A300" s="31" t="s">
        <v>758</v>
      </c>
      <c r="B300" s="31" t="s">
        <v>765</v>
      </c>
      <c r="C300" s="31" t="str">
        <f t="shared" si="8"/>
        <v>Moorpark</v>
      </c>
      <c r="D300" s="34">
        <v>289</v>
      </c>
      <c r="E300" s="34">
        <v>197</v>
      </c>
      <c r="F300" s="34">
        <v>216</v>
      </c>
      <c r="G300" s="34">
        <v>462</v>
      </c>
      <c r="H300" s="33">
        <f t="shared" si="9"/>
        <v>1164</v>
      </c>
    </row>
    <row r="301" spans="1:8" x14ac:dyDescent="0.2">
      <c r="A301" s="31" t="s">
        <v>1193</v>
      </c>
      <c r="B301" s="31" t="s">
        <v>1202</v>
      </c>
      <c r="C301" s="31" t="str">
        <f t="shared" si="8"/>
        <v>Moraga</v>
      </c>
      <c r="D301" s="34">
        <v>75</v>
      </c>
      <c r="E301" s="34">
        <v>44</v>
      </c>
      <c r="F301" s="34">
        <v>50</v>
      </c>
      <c r="G301" s="34">
        <v>60</v>
      </c>
      <c r="H301" s="33">
        <f t="shared" si="9"/>
        <v>229</v>
      </c>
    </row>
    <row r="302" spans="1:8" x14ac:dyDescent="0.2">
      <c r="A302" s="31" t="s">
        <v>933</v>
      </c>
      <c r="B302" s="31" t="s">
        <v>942</v>
      </c>
      <c r="C302" s="31" t="str">
        <f t="shared" si="8"/>
        <v>Moreno Valley</v>
      </c>
      <c r="D302" s="34">
        <v>1500</v>
      </c>
      <c r="E302" s="34">
        <v>993</v>
      </c>
      <c r="F302" s="34">
        <v>1112</v>
      </c>
      <c r="G302" s="34">
        <v>2564</v>
      </c>
      <c r="H302" s="33">
        <f t="shared" si="9"/>
        <v>6169</v>
      </c>
    </row>
    <row r="303" spans="1:8" x14ac:dyDescent="0.2">
      <c r="A303" s="31" t="s">
        <v>831</v>
      </c>
      <c r="B303" s="31" t="s">
        <v>836</v>
      </c>
      <c r="C303" s="31" t="str">
        <f t="shared" si="8"/>
        <v>Morgan Hill</v>
      </c>
      <c r="D303" s="34">
        <v>273</v>
      </c>
      <c r="E303" s="34">
        <v>154</v>
      </c>
      <c r="F303" s="34">
        <v>185</v>
      </c>
      <c r="G303" s="34">
        <v>316</v>
      </c>
      <c r="H303" s="33">
        <f t="shared" si="9"/>
        <v>928</v>
      </c>
    </row>
    <row r="304" spans="1:8" x14ac:dyDescent="0.2">
      <c r="A304" s="31" t="s">
        <v>866</v>
      </c>
      <c r="B304" s="31" t="s">
        <v>869</v>
      </c>
      <c r="C304" s="31" t="str">
        <f t="shared" si="8"/>
        <v>Morro Bay</v>
      </c>
      <c r="D304" s="34">
        <v>39</v>
      </c>
      <c r="E304" s="34">
        <v>24</v>
      </c>
      <c r="F304" s="34">
        <v>27</v>
      </c>
      <c r="G304" s="34">
        <v>65</v>
      </c>
      <c r="H304" s="33">
        <f t="shared" si="9"/>
        <v>155</v>
      </c>
    </row>
    <row r="305" spans="1:8" x14ac:dyDescent="0.2">
      <c r="A305" s="31" t="s">
        <v>811</v>
      </c>
      <c r="B305" s="31" t="s">
        <v>814</v>
      </c>
      <c r="C305" s="31" t="str">
        <f t="shared" si="8"/>
        <v>Mount Shasta</v>
      </c>
      <c r="D305" s="34">
        <v>11</v>
      </c>
      <c r="E305" s="34">
        <v>7</v>
      </c>
      <c r="F305" s="34">
        <v>8</v>
      </c>
      <c r="G305" s="34">
        <v>19</v>
      </c>
      <c r="H305" s="33">
        <f t="shared" si="9"/>
        <v>45</v>
      </c>
    </row>
    <row r="306" spans="1:8" x14ac:dyDescent="0.2">
      <c r="A306" s="31" t="s">
        <v>831</v>
      </c>
      <c r="B306" s="31" t="s">
        <v>835</v>
      </c>
      <c r="C306" s="31" t="str">
        <f t="shared" si="8"/>
        <v>Mountain View</v>
      </c>
      <c r="D306" s="34">
        <v>814</v>
      </c>
      <c r="E306" s="34">
        <v>492</v>
      </c>
      <c r="F306" s="34">
        <v>527</v>
      </c>
      <c r="G306" s="34">
        <v>1093</v>
      </c>
      <c r="H306" s="33">
        <f t="shared" si="9"/>
        <v>2926</v>
      </c>
    </row>
    <row r="307" spans="1:8" x14ac:dyDescent="0.2">
      <c r="A307" s="31" t="s">
        <v>933</v>
      </c>
      <c r="B307" s="31" t="s">
        <v>941</v>
      </c>
      <c r="C307" s="31" t="str">
        <f t="shared" si="8"/>
        <v>Murrieta</v>
      </c>
      <c r="D307" s="34">
        <v>395</v>
      </c>
      <c r="E307" s="34">
        <v>262</v>
      </c>
      <c r="F307" s="34">
        <v>289</v>
      </c>
      <c r="G307" s="34">
        <v>627</v>
      </c>
      <c r="H307" s="33">
        <f t="shared" si="9"/>
        <v>1573</v>
      </c>
    </row>
    <row r="308" spans="1:8" x14ac:dyDescent="0.2">
      <c r="A308" s="31" t="s">
        <v>1003</v>
      </c>
      <c r="B308" s="31" t="s">
        <v>1003</v>
      </c>
      <c r="C308" s="31" t="str">
        <f t="shared" si="8"/>
        <v>Napa</v>
      </c>
      <c r="D308" s="34">
        <v>185</v>
      </c>
      <c r="E308" s="34">
        <v>106</v>
      </c>
      <c r="F308" s="34">
        <v>141</v>
      </c>
      <c r="G308" s="34">
        <v>403</v>
      </c>
      <c r="H308" s="33">
        <f t="shared" si="9"/>
        <v>835</v>
      </c>
    </row>
    <row r="309" spans="1:8" x14ac:dyDescent="0.2">
      <c r="A309" s="31" t="s">
        <v>457</v>
      </c>
      <c r="B309" s="31" t="str">
        <f>A309</f>
        <v>Napa County - Unincorporated</v>
      </c>
      <c r="C309" s="31" t="str">
        <f t="shared" si="8"/>
        <v>Napa County - Unincorporated</v>
      </c>
      <c r="D309" s="34">
        <v>51</v>
      </c>
      <c r="E309" s="34">
        <v>30</v>
      </c>
      <c r="F309" s="34">
        <v>32</v>
      </c>
      <c r="G309" s="34">
        <v>67</v>
      </c>
      <c r="H309" s="33">
        <f t="shared" si="9"/>
        <v>180</v>
      </c>
    </row>
    <row r="310" spans="1:8" x14ac:dyDescent="0.2">
      <c r="A310" s="31" t="s">
        <v>883</v>
      </c>
      <c r="B310" s="31" t="s">
        <v>889</v>
      </c>
      <c r="C310" s="31" t="str">
        <f t="shared" si="8"/>
        <v>National City</v>
      </c>
      <c r="D310" s="34">
        <v>465</v>
      </c>
      <c r="E310" s="34">
        <v>353</v>
      </c>
      <c r="F310" s="34">
        <v>327</v>
      </c>
      <c r="G310" s="34">
        <v>718</v>
      </c>
      <c r="H310" s="33">
        <f t="shared" si="9"/>
        <v>1863</v>
      </c>
    </row>
    <row r="311" spans="1:8" x14ac:dyDescent="0.2">
      <c r="A311" s="31" t="s">
        <v>901</v>
      </c>
      <c r="B311" s="31" t="s">
        <v>910</v>
      </c>
      <c r="C311" s="31" t="str">
        <f t="shared" si="8"/>
        <v>Needles</v>
      </c>
      <c r="D311" s="34">
        <v>38</v>
      </c>
      <c r="E311" s="34">
        <v>29</v>
      </c>
      <c r="F311" s="34">
        <v>34</v>
      </c>
      <c r="G311" s="34">
        <v>80</v>
      </c>
      <c r="H311" s="33">
        <f t="shared" si="9"/>
        <v>181</v>
      </c>
    </row>
    <row r="312" spans="1:8" x14ac:dyDescent="0.2">
      <c r="A312" s="31" t="s">
        <v>1000</v>
      </c>
      <c r="B312" s="31" t="s">
        <v>1001</v>
      </c>
      <c r="C312" s="31" t="str">
        <f t="shared" si="8"/>
        <v>Nevada City</v>
      </c>
      <c r="D312" s="34">
        <v>19</v>
      </c>
      <c r="E312" s="34">
        <v>14</v>
      </c>
      <c r="F312" s="34">
        <v>16</v>
      </c>
      <c r="G312" s="34">
        <v>36</v>
      </c>
      <c r="H312" s="33">
        <f t="shared" si="9"/>
        <v>85</v>
      </c>
    </row>
    <row r="313" spans="1:8" x14ac:dyDescent="0.2">
      <c r="A313" s="31" t="s">
        <v>452</v>
      </c>
      <c r="B313" s="31" t="str">
        <f>A313</f>
        <v>Nevada County - Unincorporated</v>
      </c>
      <c r="C313" s="31" t="str">
        <f t="shared" si="8"/>
        <v>Nevada County - Unincorporated</v>
      </c>
      <c r="D313" s="34">
        <v>174</v>
      </c>
      <c r="E313" s="34">
        <v>126</v>
      </c>
      <c r="F313" s="34">
        <v>150</v>
      </c>
      <c r="G313" s="34">
        <v>314</v>
      </c>
      <c r="H313" s="33">
        <f t="shared" si="9"/>
        <v>764</v>
      </c>
    </row>
    <row r="314" spans="1:8" x14ac:dyDescent="0.2">
      <c r="A314" s="31" t="s">
        <v>1226</v>
      </c>
      <c r="B314" s="31" t="s">
        <v>1231</v>
      </c>
      <c r="C314" s="31" t="str">
        <f t="shared" si="8"/>
        <v>Newark</v>
      </c>
      <c r="D314" s="34">
        <v>330</v>
      </c>
      <c r="E314" s="34">
        <v>167</v>
      </c>
      <c r="F314" s="34">
        <v>158</v>
      </c>
      <c r="G314" s="34">
        <v>423</v>
      </c>
      <c r="H314" s="33">
        <f t="shared" si="9"/>
        <v>1078</v>
      </c>
    </row>
    <row r="315" spans="1:8" x14ac:dyDescent="0.2">
      <c r="A315" s="31" t="s">
        <v>785</v>
      </c>
      <c r="B315" s="31" t="s">
        <v>790</v>
      </c>
      <c r="C315" s="31" t="str">
        <f t="shared" si="8"/>
        <v>Newman</v>
      </c>
      <c r="D315" s="35">
        <v>186</v>
      </c>
      <c r="E315" s="35">
        <v>119</v>
      </c>
      <c r="F315" s="35">
        <v>136</v>
      </c>
      <c r="G315" s="35">
        <v>337</v>
      </c>
      <c r="H315" s="33">
        <f t="shared" si="9"/>
        <v>778</v>
      </c>
    </row>
    <row r="316" spans="1:8" x14ac:dyDescent="0.2">
      <c r="A316" s="31" t="s">
        <v>966</v>
      </c>
      <c r="B316" s="31" t="s">
        <v>977</v>
      </c>
      <c r="C316" s="31" t="str">
        <f t="shared" si="8"/>
        <v>Newport Beach</v>
      </c>
      <c r="D316" s="34">
        <v>1</v>
      </c>
      <c r="E316" s="34">
        <v>1</v>
      </c>
      <c r="F316" s="34">
        <v>1</v>
      </c>
      <c r="G316" s="34">
        <v>2</v>
      </c>
      <c r="H316" s="33">
        <f t="shared" si="9"/>
        <v>5</v>
      </c>
    </row>
    <row r="317" spans="1:8" x14ac:dyDescent="0.2">
      <c r="A317" s="31" t="s">
        <v>933</v>
      </c>
      <c r="B317" s="31" t="s">
        <v>940</v>
      </c>
      <c r="C317" s="31" t="str">
        <f t="shared" si="8"/>
        <v>Norco</v>
      </c>
      <c r="D317" s="34">
        <v>205</v>
      </c>
      <c r="E317" s="34">
        <v>136</v>
      </c>
      <c r="F317" s="34">
        <v>151</v>
      </c>
      <c r="G317" s="34">
        <v>326</v>
      </c>
      <c r="H317" s="33">
        <f t="shared" si="9"/>
        <v>818</v>
      </c>
    </row>
    <row r="318" spans="1:8" x14ac:dyDescent="0.2">
      <c r="A318" s="31" t="s">
        <v>1043</v>
      </c>
      <c r="B318" s="31" t="s">
        <v>1074</v>
      </c>
      <c r="C318" s="31" t="str">
        <f t="shared" si="8"/>
        <v>Norwalk</v>
      </c>
      <c r="D318" s="34">
        <v>52</v>
      </c>
      <c r="E318" s="34">
        <v>31</v>
      </c>
      <c r="F318" s="34">
        <v>33</v>
      </c>
      <c r="G318" s="34">
        <v>85</v>
      </c>
      <c r="H318" s="33">
        <f t="shared" si="9"/>
        <v>201</v>
      </c>
    </row>
    <row r="319" spans="1:8" x14ac:dyDescent="0.2">
      <c r="A319" s="31" t="s">
        <v>1033</v>
      </c>
      <c r="B319" s="31" t="s">
        <v>1036</v>
      </c>
      <c r="C319" s="31" t="str">
        <f t="shared" si="8"/>
        <v>Novato</v>
      </c>
      <c r="D319" s="34">
        <v>111</v>
      </c>
      <c r="E319" s="34">
        <v>65</v>
      </c>
      <c r="F319" s="34">
        <v>72</v>
      </c>
      <c r="G319" s="34">
        <v>167</v>
      </c>
      <c r="H319" s="33">
        <f t="shared" si="9"/>
        <v>415</v>
      </c>
    </row>
    <row r="320" spans="1:8" x14ac:dyDescent="0.2">
      <c r="A320" s="31" t="s">
        <v>785</v>
      </c>
      <c r="B320" s="31" t="s">
        <v>789</v>
      </c>
      <c r="C320" s="31" t="str">
        <f t="shared" si="8"/>
        <v>Oakdale</v>
      </c>
      <c r="D320" s="35">
        <v>315</v>
      </c>
      <c r="E320" s="35">
        <v>202</v>
      </c>
      <c r="F320" s="35">
        <v>210</v>
      </c>
      <c r="G320" s="35">
        <v>520</v>
      </c>
      <c r="H320" s="33">
        <f t="shared" si="9"/>
        <v>1247</v>
      </c>
    </row>
    <row r="321" spans="1:8" x14ac:dyDescent="0.2">
      <c r="A321" s="31" t="s">
        <v>1226</v>
      </c>
      <c r="B321" s="31" t="s">
        <v>1230</v>
      </c>
      <c r="C321" s="31" t="str">
        <f t="shared" si="8"/>
        <v>Oakland</v>
      </c>
      <c r="D321" s="34">
        <v>2059</v>
      </c>
      <c r="E321" s="34">
        <v>2075</v>
      </c>
      <c r="F321" s="34">
        <v>2815</v>
      </c>
      <c r="G321" s="34">
        <v>7816</v>
      </c>
      <c r="H321" s="33">
        <f t="shared" si="9"/>
        <v>14765</v>
      </c>
    </row>
    <row r="322" spans="1:8" x14ac:dyDescent="0.2">
      <c r="A322" s="31" t="s">
        <v>1193</v>
      </c>
      <c r="B322" s="31" t="s">
        <v>1201</v>
      </c>
      <c r="C322" s="31" t="str">
        <f t="shared" ref="C322:C385" si="10">B322</f>
        <v>Oakley</v>
      </c>
      <c r="D322" s="34">
        <v>317</v>
      </c>
      <c r="E322" s="34">
        <v>174</v>
      </c>
      <c r="F322" s="34">
        <v>175</v>
      </c>
      <c r="G322" s="34">
        <v>502</v>
      </c>
      <c r="H322" s="33">
        <f t="shared" ref="H322:H385" si="11">SUM(D322:G322)</f>
        <v>1168</v>
      </c>
    </row>
    <row r="323" spans="1:8" x14ac:dyDescent="0.2">
      <c r="A323" s="31" t="s">
        <v>883</v>
      </c>
      <c r="B323" s="31" t="s">
        <v>888</v>
      </c>
      <c r="C323" s="31" t="str">
        <f t="shared" si="10"/>
        <v>Oceanside</v>
      </c>
      <c r="D323" s="34">
        <v>1549</v>
      </c>
      <c r="E323" s="34">
        <v>1178</v>
      </c>
      <c r="F323" s="34">
        <v>1090</v>
      </c>
      <c r="G323" s="34">
        <v>2393</v>
      </c>
      <c r="H323" s="33">
        <f t="shared" si="11"/>
        <v>6210</v>
      </c>
    </row>
    <row r="324" spans="1:8" x14ac:dyDescent="0.2">
      <c r="A324" s="31" t="s">
        <v>758</v>
      </c>
      <c r="B324" s="31" t="s">
        <v>764</v>
      </c>
      <c r="C324" s="31" t="str">
        <f t="shared" si="10"/>
        <v>Ojai</v>
      </c>
      <c r="D324" s="34">
        <v>87</v>
      </c>
      <c r="E324" s="34">
        <v>59</v>
      </c>
      <c r="F324" s="34">
        <v>70</v>
      </c>
      <c r="G324" s="34">
        <v>155</v>
      </c>
      <c r="H324" s="33">
        <f t="shared" si="11"/>
        <v>371</v>
      </c>
    </row>
    <row r="325" spans="1:8" x14ac:dyDescent="0.2">
      <c r="A325" s="31" t="s">
        <v>901</v>
      </c>
      <c r="B325" s="31" t="s">
        <v>909</v>
      </c>
      <c r="C325" s="31" t="str">
        <f t="shared" si="10"/>
        <v>Ontario</v>
      </c>
      <c r="D325" s="34">
        <v>2592</v>
      </c>
      <c r="E325" s="34">
        <v>1745</v>
      </c>
      <c r="F325" s="34">
        <v>1977</v>
      </c>
      <c r="G325" s="34">
        <v>4547</v>
      </c>
      <c r="H325" s="33">
        <f t="shared" si="11"/>
        <v>10861</v>
      </c>
    </row>
    <row r="326" spans="1:8" x14ac:dyDescent="0.2">
      <c r="A326" s="31" t="s">
        <v>966</v>
      </c>
      <c r="B326" s="31" t="s">
        <v>966</v>
      </c>
      <c r="C326" s="31" t="str">
        <f t="shared" si="10"/>
        <v>Orange</v>
      </c>
      <c r="D326" s="34">
        <v>83</v>
      </c>
      <c r="E326" s="34">
        <v>59</v>
      </c>
      <c r="F326" s="34">
        <v>66</v>
      </c>
      <c r="G326" s="34">
        <v>155</v>
      </c>
      <c r="H326" s="33">
        <f t="shared" si="11"/>
        <v>363</v>
      </c>
    </row>
    <row r="327" spans="1:8" x14ac:dyDescent="0.2">
      <c r="A327" s="31" t="s">
        <v>426</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2">
      <c r="A328" s="31" t="s">
        <v>1174</v>
      </c>
      <c r="B328" s="31" t="s">
        <v>1178</v>
      </c>
      <c r="C328" s="31" t="str">
        <f t="shared" si="10"/>
        <v>Orange Cove</v>
      </c>
      <c r="D328" s="41">
        <v>111</v>
      </c>
      <c r="E328" s="41">
        <v>86</v>
      </c>
      <c r="F328" s="41">
        <v>105</v>
      </c>
      <c r="G328" s="41">
        <v>367</v>
      </c>
      <c r="H328" s="33">
        <f t="shared" si="11"/>
        <v>669</v>
      </c>
    </row>
    <row r="329" spans="1:8" x14ac:dyDescent="0.2">
      <c r="A329" s="31" t="s">
        <v>1193</v>
      </c>
      <c r="B329" s="31" t="s">
        <v>1200</v>
      </c>
      <c r="C329" s="31" t="str">
        <f t="shared" si="10"/>
        <v>Orinda</v>
      </c>
      <c r="D329" s="34">
        <v>84</v>
      </c>
      <c r="E329" s="34">
        <v>47</v>
      </c>
      <c r="F329" s="34">
        <v>54</v>
      </c>
      <c r="G329" s="34">
        <v>42</v>
      </c>
      <c r="H329" s="33">
        <f t="shared" si="11"/>
        <v>227</v>
      </c>
    </row>
    <row r="330" spans="1:8" x14ac:dyDescent="0.2">
      <c r="A330" s="31" t="s">
        <v>1171</v>
      </c>
      <c r="B330" s="31" t="s">
        <v>1172</v>
      </c>
      <c r="C330" s="31" t="str">
        <f t="shared" si="10"/>
        <v>Orland</v>
      </c>
      <c r="D330" s="34">
        <v>20</v>
      </c>
      <c r="E330" s="34">
        <v>10</v>
      </c>
      <c r="F330" s="34">
        <v>14</v>
      </c>
      <c r="G330" s="34">
        <v>36</v>
      </c>
      <c r="H330" s="33">
        <f t="shared" si="11"/>
        <v>80</v>
      </c>
    </row>
    <row r="331" spans="1:8" x14ac:dyDescent="0.2">
      <c r="A331" s="31" t="s">
        <v>1214</v>
      </c>
      <c r="B331" s="31" t="s">
        <v>1215</v>
      </c>
      <c r="C331" s="31" t="str">
        <f t="shared" si="10"/>
        <v>Oroville</v>
      </c>
      <c r="D331" s="34">
        <v>419</v>
      </c>
      <c r="E331" s="34">
        <v>284</v>
      </c>
      <c r="F331" s="34">
        <v>306</v>
      </c>
      <c r="G331" s="34">
        <v>784</v>
      </c>
      <c r="H331" s="33">
        <f t="shared" si="11"/>
        <v>1793</v>
      </c>
    </row>
    <row r="332" spans="1:8" x14ac:dyDescent="0.2">
      <c r="A332" s="31" t="s">
        <v>758</v>
      </c>
      <c r="B332" s="31" t="s">
        <v>763</v>
      </c>
      <c r="C332" s="31" t="str">
        <f t="shared" si="10"/>
        <v>Oxnard</v>
      </c>
      <c r="D332" s="34">
        <v>1688</v>
      </c>
      <c r="E332" s="34">
        <v>1160</v>
      </c>
      <c r="F332" s="34">
        <v>1351</v>
      </c>
      <c r="G332" s="34">
        <v>3102</v>
      </c>
      <c r="H332" s="33">
        <f t="shared" si="11"/>
        <v>7301</v>
      </c>
    </row>
    <row r="333" spans="1:8" x14ac:dyDescent="0.2">
      <c r="A333" s="31" t="s">
        <v>1008</v>
      </c>
      <c r="B333" s="31" t="s">
        <v>1012</v>
      </c>
      <c r="C333" s="31" t="str">
        <f t="shared" si="10"/>
        <v>Pacific Grove</v>
      </c>
      <c r="D333" s="37">
        <v>28</v>
      </c>
      <c r="E333" s="37">
        <v>18</v>
      </c>
      <c r="F333" s="37">
        <v>21</v>
      </c>
      <c r="G333" s="37">
        <v>48</v>
      </c>
      <c r="H333" s="42">
        <f t="shared" si="11"/>
        <v>115</v>
      </c>
    </row>
    <row r="334" spans="1:8" x14ac:dyDescent="0.2">
      <c r="A334" s="31" t="s">
        <v>851</v>
      </c>
      <c r="B334" s="31" t="s">
        <v>856</v>
      </c>
      <c r="C334" s="31" t="str">
        <f t="shared" si="10"/>
        <v>Pacifica</v>
      </c>
      <c r="D334" s="34">
        <v>121</v>
      </c>
      <c r="E334" s="34">
        <v>68</v>
      </c>
      <c r="F334" s="34">
        <v>70</v>
      </c>
      <c r="G334" s="34">
        <v>154</v>
      </c>
      <c r="H334" s="33">
        <f t="shared" si="11"/>
        <v>413</v>
      </c>
    </row>
    <row r="335" spans="1:8" x14ac:dyDescent="0.2">
      <c r="A335" s="31" t="s">
        <v>933</v>
      </c>
      <c r="B335" s="31" t="s">
        <v>939</v>
      </c>
      <c r="C335" s="31" t="str">
        <f t="shared" si="10"/>
        <v>Palm Desert</v>
      </c>
      <c r="D335" s="34">
        <v>98</v>
      </c>
      <c r="E335" s="34">
        <v>67</v>
      </c>
      <c r="F335" s="34">
        <v>76</v>
      </c>
      <c r="G335" s="34">
        <v>172</v>
      </c>
      <c r="H335" s="33">
        <f t="shared" si="11"/>
        <v>413</v>
      </c>
    </row>
    <row r="336" spans="1:8" x14ac:dyDescent="0.2">
      <c r="A336" s="31" t="s">
        <v>933</v>
      </c>
      <c r="B336" s="31" t="s">
        <v>938</v>
      </c>
      <c r="C336" s="31" t="str">
        <f t="shared" si="10"/>
        <v>Palm Springs</v>
      </c>
      <c r="D336" s="34">
        <v>63</v>
      </c>
      <c r="E336" s="34">
        <v>43</v>
      </c>
      <c r="F336" s="34">
        <v>50</v>
      </c>
      <c r="G336" s="34">
        <v>116</v>
      </c>
      <c r="H336" s="33">
        <f t="shared" si="11"/>
        <v>272</v>
      </c>
    </row>
    <row r="337" spans="1:8" x14ac:dyDescent="0.2">
      <c r="A337" s="31" t="s">
        <v>1043</v>
      </c>
      <c r="B337" s="31" t="s">
        <v>1073</v>
      </c>
      <c r="C337" s="31" t="str">
        <f t="shared" si="10"/>
        <v>Palmdale</v>
      </c>
      <c r="D337" s="34">
        <v>1395</v>
      </c>
      <c r="E337" s="34">
        <v>827</v>
      </c>
      <c r="F337" s="34">
        <v>898</v>
      </c>
      <c r="G337" s="34">
        <v>2332</v>
      </c>
      <c r="H337" s="33">
        <f t="shared" si="11"/>
        <v>5452</v>
      </c>
    </row>
    <row r="338" spans="1:8" x14ac:dyDescent="0.2">
      <c r="A338" s="31" t="s">
        <v>831</v>
      </c>
      <c r="B338" s="31" t="s">
        <v>834</v>
      </c>
      <c r="C338" s="31" t="str">
        <f t="shared" si="10"/>
        <v>Palo Alto</v>
      </c>
      <c r="D338" s="34">
        <v>691</v>
      </c>
      <c r="E338" s="34">
        <v>432</v>
      </c>
      <c r="F338" s="34">
        <v>278</v>
      </c>
      <c r="G338" s="34">
        <v>587</v>
      </c>
      <c r="H338" s="33">
        <f t="shared" si="11"/>
        <v>1988</v>
      </c>
    </row>
    <row r="339" spans="1:8" x14ac:dyDescent="0.2">
      <c r="A339" s="31" t="s">
        <v>1043</v>
      </c>
      <c r="B339" s="31" t="s">
        <v>1072</v>
      </c>
      <c r="C339" s="31" t="str">
        <f t="shared" si="10"/>
        <v>Palos Verdes Estates</v>
      </c>
      <c r="D339" s="34">
        <v>4</v>
      </c>
      <c r="E339" s="34">
        <v>3</v>
      </c>
      <c r="F339" s="34">
        <v>3</v>
      </c>
      <c r="G339" s="34">
        <v>6</v>
      </c>
      <c r="H339" s="33">
        <f t="shared" si="11"/>
        <v>16</v>
      </c>
    </row>
    <row r="340" spans="1:8" x14ac:dyDescent="0.2">
      <c r="A340" s="31" t="s">
        <v>1214</v>
      </c>
      <c r="B340" s="31" t="s">
        <v>1312</v>
      </c>
      <c r="C340" s="31" t="str">
        <f t="shared" si="10"/>
        <v>Paradise</v>
      </c>
      <c r="D340" s="34">
        <v>141</v>
      </c>
      <c r="E340" s="34">
        <v>100</v>
      </c>
      <c r="F340" s="34">
        <v>93</v>
      </c>
      <c r="G340" s="34">
        <v>303</v>
      </c>
      <c r="H340" s="33">
        <f t="shared" si="11"/>
        <v>637</v>
      </c>
    </row>
    <row r="341" spans="1:8" x14ac:dyDescent="0.2">
      <c r="A341" s="31" t="s">
        <v>1043</v>
      </c>
      <c r="B341" s="31" t="s">
        <v>1071</v>
      </c>
      <c r="C341" s="31" t="str">
        <f t="shared" si="10"/>
        <v>Paramount</v>
      </c>
      <c r="D341" s="34">
        <v>26</v>
      </c>
      <c r="E341" s="34">
        <v>16</v>
      </c>
      <c r="F341" s="34">
        <v>17</v>
      </c>
      <c r="G341" s="34">
        <v>46</v>
      </c>
      <c r="H341" s="33">
        <f t="shared" si="11"/>
        <v>105</v>
      </c>
    </row>
    <row r="342" spans="1:8" x14ac:dyDescent="0.2">
      <c r="A342" s="31" t="s">
        <v>1174</v>
      </c>
      <c r="B342" s="31" t="s">
        <v>1177</v>
      </c>
      <c r="C342" s="31" t="str">
        <f t="shared" si="10"/>
        <v>Parlier</v>
      </c>
      <c r="D342" s="41">
        <v>110</v>
      </c>
      <c r="E342" s="41">
        <v>82</v>
      </c>
      <c r="F342" s="41">
        <v>77</v>
      </c>
      <c r="G342" s="41">
        <v>319</v>
      </c>
      <c r="H342" s="33">
        <f t="shared" si="11"/>
        <v>588</v>
      </c>
    </row>
    <row r="343" spans="1:8" x14ac:dyDescent="0.2">
      <c r="A343" s="31" t="s">
        <v>1043</v>
      </c>
      <c r="B343" s="31" t="s">
        <v>1070</v>
      </c>
      <c r="C343" s="31" t="str">
        <f t="shared" si="10"/>
        <v>Pasadena</v>
      </c>
      <c r="D343" s="34">
        <v>340</v>
      </c>
      <c r="E343" s="34">
        <v>207</v>
      </c>
      <c r="F343" s="34">
        <v>224</v>
      </c>
      <c r="G343" s="34">
        <v>561</v>
      </c>
      <c r="H343" s="33">
        <f t="shared" si="11"/>
        <v>1332</v>
      </c>
    </row>
    <row r="344" spans="1:8" x14ac:dyDescent="0.2">
      <c r="A344" s="31" t="s">
        <v>866</v>
      </c>
      <c r="B344" s="31" t="s">
        <v>868</v>
      </c>
      <c r="C344" s="31" t="str">
        <f t="shared" si="10"/>
        <v>Paso Robles</v>
      </c>
      <c r="D344" s="34">
        <v>123</v>
      </c>
      <c r="E344" s="34">
        <v>77</v>
      </c>
      <c r="F344" s="34">
        <v>87</v>
      </c>
      <c r="G344" s="34">
        <v>206</v>
      </c>
      <c r="H344" s="33">
        <f t="shared" si="11"/>
        <v>493</v>
      </c>
    </row>
    <row r="345" spans="1:8" x14ac:dyDescent="0.2">
      <c r="A345" s="31" t="s">
        <v>785</v>
      </c>
      <c r="B345" s="31" t="s">
        <v>788</v>
      </c>
      <c r="C345" s="31" t="str">
        <f t="shared" si="10"/>
        <v>Patterson</v>
      </c>
      <c r="D345" s="35">
        <v>636</v>
      </c>
      <c r="E345" s="35">
        <v>408</v>
      </c>
      <c r="F345" s="35">
        <v>416</v>
      </c>
      <c r="G345" s="35">
        <v>1031</v>
      </c>
      <c r="H345" s="33">
        <f t="shared" si="11"/>
        <v>2491</v>
      </c>
    </row>
    <row r="346" spans="1:8" x14ac:dyDescent="0.2">
      <c r="A346" s="31" t="s">
        <v>933</v>
      </c>
      <c r="B346" s="31" t="s">
        <v>937</v>
      </c>
      <c r="C346" s="31" t="str">
        <f t="shared" si="10"/>
        <v>Perris</v>
      </c>
      <c r="D346" s="34">
        <v>1026</v>
      </c>
      <c r="E346" s="34">
        <v>681</v>
      </c>
      <c r="F346" s="34">
        <v>759</v>
      </c>
      <c r="G346" s="34">
        <v>1814</v>
      </c>
      <c r="H346" s="33">
        <f t="shared" si="11"/>
        <v>4280</v>
      </c>
    </row>
    <row r="347" spans="1:8" x14ac:dyDescent="0.2">
      <c r="A347" s="31" t="s">
        <v>794</v>
      </c>
      <c r="B347" s="31" t="s">
        <v>798</v>
      </c>
      <c r="C347" s="31" t="str">
        <f t="shared" si="10"/>
        <v>Petaluma</v>
      </c>
      <c r="D347" s="34">
        <v>199</v>
      </c>
      <c r="E347" s="34">
        <v>103</v>
      </c>
      <c r="F347" s="34">
        <v>121</v>
      </c>
      <c r="G347" s="34">
        <v>322</v>
      </c>
      <c r="H347" s="33">
        <f t="shared" si="11"/>
        <v>745</v>
      </c>
    </row>
    <row r="348" spans="1:8" x14ac:dyDescent="0.2">
      <c r="A348" s="31" t="s">
        <v>1043</v>
      </c>
      <c r="B348" s="31" t="s">
        <v>1069</v>
      </c>
      <c r="C348" s="31" t="str">
        <f t="shared" si="10"/>
        <v>Pico Rivera</v>
      </c>
      <c r="D348" s="34">
        <v>217</v>
      </c>
      <c r="E348" s="34">
        <v>131</v>
      </c>
      <c r="F348" s="34">
        <v>140</v>
      </c>
      <c r="G348" s="34">
        <v>362</v>
      </c>
      <c r="H348" s="33">
        <f t="shared" si="11"/>
        <v>850</v>
      </c>
    </row>
    <row r="349" spans="1:8" x14ac:dyDescent="0.2">
      <c r="A349" s="31" t="s">
        <v>1226</v>
      </c>
      <c r="B349" s="31" t="s">
        <v>1229</v>
      </c>
      <c r="C349" s="31" t="str">
        <f t="shared" si="10"/>
        <v>Piedmont</v>
      </c>
      <c r="D349" s="34">
        <v>24</v>
      </c>
      <c r="E349" s="34">
        <v>14</v>
      </c>
      <c r="F349" s="34">
        <v>15</v>
      </c>
      <c r="G349" s="34">
        <v>7</v>
      </c>
      <c r="H349" s="33">
        <f t="shared" si="11"/>
        <v>60</v>
      </c>
    </row>
    <row r="350" spans="1:8" x14ac:dyDescent="0.2">
      <c r="A350" s="31" t="s">
        <v>1193</v>
      </c>
      <c r="B350" s="31" t="s">
        <v>1199</v>
      </c>
      <c r="C350" s="31" t="str">
        <f t="shared" si="10"/>
        <v>Pinole</v>
      </c>
      <c r="D350" s="34">
        <v>80</v>
      </c>
      <c r="E350" s="34">
        <v>48</v>
      </c>
      <c r="F350" s="34">
        <v>43</v>
      </c>
      <c r="G350" s="34">
        <v>126</v>
      </c>
      <c r="H350" s="33">
        <f t="shared" si="11"/>
        <v>297</v>
      </c>
    </row>
    <row r="351" spans="1:8" x14ac:dyDescent="0.2">
      <c r="A351" s="31" t="s">
        <v>866</v>
      </c>
      <c r="B351" s="31" t="s">
        <v>867</v>
      </c>
      <c r="C351" s="31" t="str">
        <f t="shared" si="10"/>
        <v>Pismo Beach</v>
      </c>
      <c r="D351" s="34">
        <v>38</v>
      </c>
      <c r="E351" s="34">
        <v>24</v>
      </c>
      <c r="F351" s="34">
        <v>27</v>
      </c>
      <c r="G351" s="34">
        <v>64</v>
      </c>
      <c r="H351" s="33">
        <f t="shared" si="11"/>
        <v>153</v>
      </c>
    </row>
    <row r="352" spans="1:8" x14ac:dyDescent="0.2">
      <c r="A352" s="31" t="s">
        <v>1193</v>
      </c>
      <c r="B352" s="31" t="s">
        <v>1198</v>
      </c>
      <c r="C352" s="31" t="str">
        <f t="shared" si="10"/>
        <v>Pittsburg</v>
      </c>
      <c r="D352" s="34">
        <v>392</v>
      </c>
      <c r="E352" s="34">
        <v>254</v>
      </c>
      <c r="F352" s="34">
        <v>316</v>
      </c>
      <c r="G352" s="34">
        <v>1063</v>
      </c>
      <c r="H352" s="33">
        <f t="shared" si="11"/>
        <v>2025</v>
      </c>
    </row>
    <row r="353" spans="1:8" x14ac:dyDescent="0.2">
      <c r="A353" s="31" t="s">
        <v>966</v>
      </c>
      <c r="B353" s="31" t="s">
        <v>976</v>
      </c>
      <c r="C353" s="31" t="str">
        <f t="shared" si="10"/>
        <v>Placentia</v>
      </c>
      <c r="D353" s="34">
        <v>112</v>
      </c>
      <c r="E353" s="34">
        <v>81</v>
      </c>
      <c r="F353" s="34">
        <v>90</v>
      </c>
      <c r="G353" s="34">
        <v>209</v>
      </c>
      <c r="H353" s="33">
        <f t="shared" si="11"/>
        <v>492</v>
      </c>
    </row>
    <row r="354" spans="1:8" x14ac:dyDescent="0.2">
      <c r="A354" s="31" t="s">
        <v>410</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2">
      <c r="A355" s="31" t="s">
        <v>1188</v>
      </c>
      <c r="B355" s="31" t="s">
        <v>1189</v>
      </c>
      <c r="C355" s="31" t="str">
        <f t="shared" si="10"/>
        <v>Placerville</v>
      </c>
      <c r="D355" s="34">
        <v>78</v>
      </c>
      <c r="E355" s="34">
        <v>55</v>
      </c>
      <c r="F355" s="34">
        <v>69</v>
      </c>
      <c r="G355" s="34">
        <v>170</v>
      </c>
      <c r="H355" s="33">
        <f t="shared" si="11"/>
        <v>372</v>
      </c>
    </row>
    <row r="356" spans="1:8" x14ac:dyDescent="0.2">
      <c r="A356" s="31" t="s">
        <v>1193</v>
      </c>
      <c r="B356" s="31" t="s">
        <v>1197</v>
      </c>
      <c r="C356" s="31" t="str">
        <f t="shared" si="10"/>
        <v>Pleasant Hill</v>
      </c>
      <c r="D356" s="34">
        <v>118</v>
      </c>
      <c r="E356" s="34">
        <v>69</v>
      </c>
      <c r="F356" s="34">
        <v>84</v>
      </c>
      <c r="G356" s="34">
        <v>177</v>
      </c>
      <c r="H356" s="33">
        <f t="shared" si="11"/>
        <v>448</v>
      </c>
    </row>
    <row r="357" spans="1:8" x14ac:dyDescent="0.2">
      <c r="A357" s="31" t="s">
        <v>1226</v>
      </c>
      <c r="B357" s="31" t="s">
        <v>1228</v>
      </c>
      <c r="C357" s="31" t="str">
        <f t="shared" si="10"/>
        <v>Pleasanton</v>
      </c>
      <c r="D357" s="34">
        <v>716</v>
      </c>
      <c r="E357" s="34">
        <v>391</v>
      </c>
      <c r="F357" s="34">
        <v>407</v>
      </c>
      <c r="G357" s="34">
        <v>553</v>
      </c>
      <c r="H357" s="33">
        <f t="shared" si="11"/>
        <v>2067</v>
      </c>
    </row>
    <row r="358" spans="1:8" x14ac:dyDescent="0.2">
      <c r="A358" s="31" t="s">
        <v>406</v>
      </c>
      <c r="B358" s="31" t="str">
        <f>A358</f>
        <v>Plumas County - Unincorporated</v>
      </c>
      <c r="C358" s="31" t="str">
        <f t="shared" si="10"/>
        <v>Plumas County - Unincorporated</v>
      </c>
      <c r="D358" s="34">
        <v>12</v>
      </c>
      <c r="E358" s="34">
        <v>8</v>
      </c>
      <c r="F358" s="34">
        <v>12</v>
      </c>
      <c r="G358" s="34">
        <v>25</v>
      </c>
      <c r="H358" s="33">
        <f t="shared" si="11"/>
        <v>57</v>
      </c>
    </row>
    <row r="359" spans="1:8" x14ac:dyDescent="0.2">
      <c r="A359" s="31" t="s">
        <v>1220</v>
      </c>
      <c r="B359" s="31" t="s">
        <v>1221</v>
      </c>
      <c r="C359" s="31" t="str">
        <f t="shared" si="10"/>
        <v>Plymouth</v>
      </c>
      <c r="D359" s="34">
        <v>1</v>
      </c>
      <c r="E359" s="34">
        <v>1</v>
      </c>
      <c r="F359" s="34">
        <v>1</v>
      </c>
      <c r="G359" s="34">
        <v>1</v>
      </c>
      <c r="H359" s="33">
        <f t="shared" si="11"/>
        <v>4</v>
      </c>
    </row>
    <row r="360" spans="1:8" x14ac:dyDescent="0.2">
      <c r="A360" s="31" t="s">
        <v>1029</v>
      </c>
      <c r="B360" s="31" t="s">
        <v>1031</v>
      </c>
      <c r="C360" s="31" t="str">
        <f t="shared" si="10"/>
        <v>Point Arena</v>
      </c>
      <c r="D360" s="34">
        <v>1</v>
      </c>
      <c r="E360" s="34">
        <v>1</v>
      </c>
      <c r="F360" s="34">
        <v>1</v>
      </c>
      <c r="G360" s="34">
        <v>1</v>
      </c>
      <c r="H360" s="33">
        <f t="shared" si="11"/>
        <v>4</v>
      </c>
    </row>
    <row r="361" spans="1:8" x14ac:dyDescent="0.2">
      <c r="A361" s="31" t="s">
        <v>1043</v>
      </c>
      <c r="B361" s="31" t="s">
        <v>1068</v>
      </c>
      <c r="C361" s="31" t="str">
        <f t="shared" si="10"/>
        <v>Pomona</v>
      </c>
      <c r="D361" s="34">
        <v>919</v>
      </c>
      <c r="E361" s="34">
        <v>543</v>
      </c>
      <c r="F361" s="34">
        <v>592</v>
      </c>
      <c r="G361" s="34">
        <v>1572</v>
      </c>
      <c r="H361" s="33">
        <f t="shared" si="11"/>
        <v>3626</v>
      </c>
    </row>
    <row r="362" spans="1:8" x14ac:dyDescent="0.2">
      <c r="A362" s="31" t="s">
        <v>758</v>
      </c>
      <c r="B362" s="31" t="s">
        <v>762</v>
      </c>
      <c r="C362" s="31" t="str">
        <f t="shared" si="10"/>
        <v>Port Hueneme</v>
      </c>
      <c r="D362" s="34">
        <v>1</v>
      </c>
      <c r="E362" s="34">
        <v>1</v>
      </c>
      <c r="F362" s="34">
        <v>0</v>
      </c>
      <c r="G362" s="34">
        <v>0</v>
      </c>
      <c r="H362" s="33">
        <f t="shared" si="11"/>
        <v>2</v>
      </c>
    </row>
    <row r="363" spans="1:8" x14ac:dyDescent="0.2">
      <c r="A363" s="31" t="s">
        <v>771</v>
      </c>
      <c r="B363" s="31" t="s">
        <v>773</v>
      </c>
      <c r="C363" s="31" t="str">
        <f t="shared" si="10"/>
        <v>Porterville</v>
      </c>
      <c r="D363" s="35">
        <v>623</v>
      </c>
      <c r="E363" s="35">
        <v>576</v>
      </c>
      <c r="F363" s="35">
        <v>566</v>
      </c>
      <c r="G363" s="35">
        <v>1431</v>
      </c>
      <c r="H363" s="33">
        <f t="shared" si="11"/>
        <v>3196</v>
      </c>
    </row>
    <row r="364" spans="1:8" x14ac:dyDescent="0.2">
      <c r="A364" s="31" t="s">
        <v>958</v>
      </c>
      <c r="B364" s="31" t="s">
        <v>957</v>
      </c>
      <c r="C364" s="31" t="str">
        <f t="shared" si="10"/>
        <v>Portola</v>
      </c>
      <c r="D364" s="34">
        <v>3</v>
      </c>
      <c r="E364" s="34">
        <v>2</v>
      </c>
      <c r="F364" s="34">
        <v>3</v>
      </c>
      <c r="G364" s="34">
        <v>5</v>
      </c>
      <c r="H364" s="33">
        <f t="shared" si="11"/>
        <v>13</v>
      </c>
    </row>
    <row r="365" spans="1:8" x14ac:dyDescent="0.2">
      <c r="A365" s="31" t="s">
        <v>851</v>
      </c>
      <c r="B365" s="31" t="s">
        <v>1330</v>
      </c>
      <c r="C365" s="31" t="str">
        <f t="shared" si="10"/>
        <v>Portola Valley</v>
      </c>
      <c r="D365" s="34">
        <v>21</v>
      </c>
      <c r="E365" s="34">
        <v>15</v>
      </c>
      <c r="F365" s="34">
        <v>15</v>
      </c>
      <c r="G365" s="34">
        <v>13</v>
      </c>
      <c r="H365" s="33">
        <f t="shared" si="11"/>
        <v>64</v>
      </c>
    </row>
    <row r="366" spans="1:8" x14ac:dyDescent="0.2">
      <c r="A366" s="31" t="s">
        <v>883</v>
      </c>
      <c r="B366" s="31" t="s">
        <v>887</v>
      </c>
      <c r="C366" s="31" t="str">
        <f t="shared" si="10"/>
        <v>Poway</v>
      </c>
      <c r="D366" s="34">
        <v>201</v>
      </c>
      <c r="E366" s="34">
        <v>152</v>
      </c>
      <c r="F366" s="34">
        <v>282</v>
      </c>
      <c r="G366" s="34">
        <v>618</v>
      </c>
      <c r="H366" s="33">
        <f t="shared" si="11"/>
        <v>1253</v>
      </c>
    </row>
    <row r="367" spans="1:8" x14ac:dyDescent="0.2">
      <c r="A367" s="31" t="s">
        <v>926</v>
      </c>
      <c r="B367" s="31" t="s">
        <v>927</v>
      </c>
      <c r="C367" s="31" t="str">
        <f t="shared" si="10"/>
        <v>Rancho Cordova</v>
      </c>
      <c r="D367" s="34">
        <v>1539</v>
      </c>
      <c r="E367" s="34">
        <v>1079</v>
      </c>
      <c r="F367" s="34">
        <v>1303</v>
      </c>
      <c r="G367" s="34">
        <v>3087</v>
      </c>
      <c r="H367" s="33">
        <f t="shared" si="11"/>
        <v>7008</v>
      </c>
    </row>
    <row r="368" spans="1:8" x14ac:dyDescent="0.2">
      <c r="A368" s="31" t="s">
        <v>901</v>
      </c>
      <c r="B368" s="31" t="s">
        <v>908</v>
      </c>
      <c r="C368" s="31" t="str">
        <f t="shared" si="10"/>
        <v>Rancho Cucamonga</v>
      </c>
      <c r="D368" s="34">
        <v>209</v>
      </c>
      <c r="E368" s="34">
        <v>141</v>
      </c>
      <c r="F368" s="34">
        <v>158</v>
      </c>
      <c r="G368" s="34">
        <v>340</v>
      </c>
      <c r="H368" s="33">
        <f t="shared" si="11"/>
        <v>848</v>
      </c>
    </row>
    <row r="369" spans="1:8" x14ac:dyDescent="0.2">
      <c r="A369" s="31" t="s">
        <v>933</v>
      </c>
      <c r="B369" s="31" t="s">
        <v>936</v>
      </c>
      <c r="C369" s="31" t="str">
        <f t="shared" si="10"/>
        <v>Rancho Mirage</v>
      </c>
      <c r="D369" s="34">
        <v>23</v>
      </c>
      <c r="E369" s="34">
        <v>15</v>
      </c>
      <c r="F369" s="34">
        <v>18</v>
      </c>
      <c r="G369" s="34">
        <v>39</v>
      </c>
      <c r="H369" s="33">
        <f t="shared" si="11"/>
        <v>95</v>
      </c>
    </row>
    <row r="370" spans="1:8" x14ac:dyDescent="0.2">
      <c r="A370" s="31" t="s">
        <v>1043</v>
      </c>
      <c r="B370" s="31" t="s">
        <v>1067</v>
      </c>
      <c r="C370" s="31" t="str">
        <f t="shared" si="10"/>
        <v>Rancho Palos Verdes</v>
      </c>
      <c r="D370" s="34">
        <v>8</v>
      </c>
      <c r="E370" s="34">
        <v>5</v>
      </c>
      <c r="F370" s="34">
        <v>5</v>
      </c>
      <c r="G370" s="34">
        <v>13</v>
      </c>
      <c r="H370" s="33">
        <f t="shared" si="11"/>
        <v>31</v>
      </c>
    </row>
    <row r="371" spans="1:8" x14ac:dyDescent="0.2">
      <c r="A371" s="31" t="s">
        <v>966</v>
      </c>
      <c r="B371" s="31" t="s">
        <v>975</v>
      </c>
      <c r="C371" s="31" t="str">
        <f t="shared" si="10"/>
        <v>Rancho Santa Margarita</v>
      </c>
      <c r="D371" s="34">
        <v>1</v>
      </c>
      <c r="E371" s="34">
        <v>1</v>
      </c>
      <c r="F371" s="34">
        <v>0</v>
      </c>
      <c r="G371" s="34">
        <v>0</v>
      </c>
      <c r="H371" s="33">
        <f t="shared" si="11"/>
        <v>2</v>
      </c>
    </row>
    <row r="372" spans="1:8" x14ac:dyDescent="0.2">
      <c r="A372" s="31" t="s">
        <v>778</v>
      </c>
      <c r="B372" s="31" t="s">
        <v>779</v>
      </c>
      <c r="C372" s="31" t="str">
        <f t="shared" si="10"/>
        <v>Red Bluff</v>
      </c>
      <c r="D372" s="34">
        <v>73</v>
      </c>
      <c r="E372" s="34">
        <v>52</v>
      </c>
      <c r="F372" s="34">
        <v>61</v>
      </c>
      <c r="G372" s="34">
        <v>137</v>
      </c>
      <c r="H372" s="33">
        <f t="shared" si="11"/>
        <v>323</v>
      </c>
    </row>
    <row r="373" spans="1:8" x14ac:dyDescent="0.2">
      <c r="A373" s="31" t="s">
        <v>823</v>
      </c>
      <c r="B373" s="31" t="s">
        <v>824</v>
      </c>
      <c r="C373" s="31" t="str">
        <f t="shared" si="10"/>
        <v>Redding</v>
      </c>
      <c r="D373" s="34">
        <v>287</v>
      </c>
      <c r="E373" s="34">
        <v>181</v>
      </c>
      <c r="F373" s="34">
        <v>205</v>
      </c>
      <c r="G373" s="34">
        <v>502</v>
      </c>
      <c r="H373" s="33">
        <f t="shared" si="11"/>
        <v>1175</v>
      </c>
    </row>
    <row r="374" spans="1:8" x14ac:dyDescent="0.2">
      <c r="A374" s="31" t="s">
        <v>901</v>
      </c>
      <c r="B374" s="31" t="s">
        <v>907</v>
      </c>
      <c r="C374" s="31" t="str">
        <f t="shared" si="10"/>
        <v>Redlands</v>
      </c>
      <c r="D374" s="34">
        <v>579</v>
      </c>
      <c r="E374" s="34">
        <v>396</v>
      </c>
      <c r="F374" s="34">
        <v>453</v>
      </c>
      <c r="G374" s="34">
        <v>1001</v>
      </c>
      <c r="H374" s="33">
        <f t="shared" si="11"/>
        <v>2429</v>
      </c>
    </row>
    <row r="375" spans="1:8" x14ac:dyDescent="0.2">
      <c r="A375" s="31" t="s">
        <v>1043</v>
      </c>
      <c r="B375" s="31" t="s">
        <v>1066</v>
      </c>
      <c r="C375" s="31" t="str">
        <f t="shared" si="10"/>
        <v>Redondo Beach</v>
      </c>
      <c r="D375" s="34">
        <v>372</v>
      </c>
      <c r="E375" s="34">
        <v>223</v>
      </c>
      <c r="F375" s="34">
        <v>238</v>
      </c>
      <c r="G375" s="34">
        <v>564</v>
      </c>
      <c r="H375" s="33">
        <f t="shared" si="11"/>
        <v>1397</v>
      </c>
    </row>
    <row r="376" spans="1:8" x14ac:dyDescent="0.2">
      <c r="A376" s="31" t="s">
        <v>851</v>
      </c>
      <c r="B376" s="31" t="s">
        <v>855</v>
      </c>
      <c r="C376" s="31" t="str">
        <f t="shared" si="10"/>
        <v>Redwood City</v>
      </c>
      <c r="D376" s="34">
        <v>706</v>
      </c>
      <c r="E376" s="34">
        <v>429</v>
      </c>
      <c r="F376" s="34">
        <v>502</v>
      </c>
      <c r="G376" s="34">
        <v>1152</v>
      </c>
      <c r="H376" s="33">
        <f t="shared" si="11"/>
        <v>2789</v>
      </c>
    </row>
    <row r="377" spans="1:8" x14ac:dyDescent="0.2">
      <c r="A377" s="31" t="s">
        <v>1174</v>
      </c>
      <c r="B377" s="31" t="s">
        <v>1176</v>
      </c>
      <c r="C377" s="31" t="str">
        <f t="shared" si="10"/>
        <v>Reedley</v>
      </c>
      <c r="D377" s="41">
        <v>393</v>
      </c>
      <c r="E377" s="41">
        <v>204</v>
      </c>
      <c r="F377" s="41">
        <v>161</v>
      </c>
      <c r="G377" s="41">
        <v>553</v>
      </c>
      <c r="H377" s="33">
        <f t="shared" si="11"/>
        <v>1311</v>
      </c>
    </row>
    <row r="378" spans="1:8" x14ac:dyDescent="0.2">
      <c r="A378" s="31" t="s">
        <v>901</v>
      </c>
      <c r="B378" s="31" t="s">
        <v>906</v>
      </c>
      <c r="C378" s="31" t="str">
        <f t="shared" si="10"/>
        <v>Rialto</v>
      </c>
      <c r="D378" s="34">
        <v>636</v>
      </c>
      <c r="E378" s="34">
        <v>432</v>
      </c>
      <c r="F378" s="34">
        <v>496</v>
      </c>
      <c r="G378" s="34">
        <v>1151</v>
      </c>
      <c r="H378" s="33">
        <f t="shared" si="11"/>
        <v>2715</v>
      </c>
    </row>
    <row r="379" spans="1:8" x14ac:dyDescent="0.2">
      <c r="A379" s="31" t="s">
        <v>1193</v>
      </c>
      <c r="B379" s="31" t="s">
        <v>1196</v>
      </c>
      <c r="C379" s="31" t="str">
        <f t="shared" si="10"/>
        <v>Richmond</v>
      </c>
      <c r="D379" s="34">
        <v>438</v>
      </c>
      <c r="E379" s="34">
        <v>305</v>
      </c>
      <c r="F379" s="34">
        <v>410</v>
      </c>
      <c r="G379" s="34">
        <v>1282</v>
      </c>
      <c r="H379" s="33">
        <f t="shared" si="11"/>
        <v>2435</v>
      </c>
    </row>
    <row r="380" spans="1:8" x14ac:dyDescent="0.2">
      <c r="A380" s="31" t="s">
        <v>1141</v>
      </c>
      <c r="B380" s="31" t="s">
        <v>1145</v>
      </c>
      <c r="C380" s="31" t="str">
        <f t="shared" si="10"/>
        <v>Ridgecrest</v>
      </c>
      <c r="D380" s="41">
        <v>159</v>
      </c>
      <c r="E380" s="41">
        <v>131</v>
      </c>
      <c r="F380" s="41">
        <v>207</v>
      </c>
      <c r="G380" s="41">
        <v>848</v>
      </c>
      <c r="H380" s="33">
        <f t="shared" si="11"/>
        <v>1345</v>
      </c>
    </row>
    <row r="381" spans="1:8" x14ac:dyDescent="0.2">
      <c r="A381" s="31" t="s">
        <v>1163</v>
      </c>
      <c r="B381" s="31" t="s">
        <v>1164</v>
      </c>
      <c r="C381" s="31" t="str">
        <f t="shared" si="10"/>
        <v>Rio Dell</v>
      </c>
      <c r="D381" s="34">
        <v>8</v>
      </c>
      <c r="E381" s="34">
        <v>4</v>
      </c>
      <c r="F381" s="34">
        <v>4</v>
      </c>
      <c r="G381" s="34">
        <v>15</v>
      </c>
      <c r="H381" s="33">
        <f t="shared" si="11"/>
        <v>31</v>
      </c>
    </row>
    <row r="382" spans="1:8" x14ac:dyDescent="0.2">
      <c r="A382" s="31" t="s">
        <v>803</v>
      </c>
      <c r="B382" s="31" t="s">
        <v>806</v>
      </c>
      <c r="C382" s="31" t="str">
        <f t="shared" si="10"/>
        <v>Rio Vista</v>
      </c>
      <c r="D382" s="34">
        <v>45</v>
      </c>
      <c r="E382" s="34">
        <v>36</v>
      </c>
      <c r="F382" s="34">
        <v>48</v>
      </c>
      <c r="G382" s="34">
        <v>170</v>
      </c>
      <c r="H382" s="33">
        <f t="shared" si="11"/>
        <v>299</v>
      </c>
    </row>
    <row r="383" spans="1:8" x14ac:dyDescent="0.2">
      <c r="A383" s="31" t="s">
        <v>875</v>
      </c>
      <c r="B383" s="31" t="s">
        <v>877</v>
      </c>
      <c r="C383" s="31" t="str">
        <f t="shared" si="10"/>
        <v>Ripon</v>
      </c>
      <c r="D383" s="40">
        <v>308</v>
      </c>
      <c r="E383" s="40">
        <v>215</v>
      </c>
      <c r="F383" s="40">
        <v>231</v>
      </c>
      <c r="G383" s="40">
        <v>726</v>
      </c>
      <c r="H383" s="33">
        <f t="shared" si="11"/>
        <v>1480</v>
      </c>
    </row>
    <row r="384" spans="1:8" x14ac:dyDescent="0.2">
      <c r="A384" s="31" t="s">
        <v>785</v>
      </c>
      <c r="B384" s="31" t="s">
        <v>787</v>
      </c>
      <c r="C384" s="31" t="str">
        <f t="shared" si="10"/>
        <v>Riverbank</v>
      </c>
      <c r="D384" s="35">
        <v>321</v>
      </c>
      <c r="E384" s="35">
        <v>206</v>
      </c>
      <c r="F384" s="35">
        <v>217</v>
      </c>
      <c r="G384" s="35">
        <v>536</v>
      </c>
      <c r="H384" s="33">
        <f t="shared" si="11"/>
        <v>1280</v>
      </c>
    </row>
    <row r="385" spans="1:8" x14ac:dyDescent="0.2">
      <c r="A385" s="31" t="s">
        <v>933</v>
      </c>
      <c r="B385" s="31" t="s">
        <v>933</v>
      </c>
      <c r="C385" s="31" t="str">
        <f t="shared" si="10"/>
        <v>Riverside</v>
      </c>
      <c r="D385" s="34">
        <v>2002</v>
      </c>
      <c r="E385" s="34">
        <v>1336</v>
      </c>
      <c r="F385" s="34">
        <v>1503</v>
      </c>
      <c r="G385" s="34">
        <v>3442</v>
      </c>
      <c r="H385" s="33">
        <f t="shared" si="11"/>
        <v>8283</v>
      </c>
    </row>
    <row r="386" spans="1:8" x14ac:dyDescent="0.2">
      <c r="A386" s="31" t="s">
        <v>378</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2">
      <c r="A387" s="31" t="s">
        <v>960</v>
      </c>
      <c r="B387" s="31" t="s">
        <v>961</v>
      </c>
      <c r="C387" s="31" t="str">
        <f t="shared" si="12"/>
        <v>Rocklin</v>
      </c>
      <c r="D387" s="34">
        <v>1040</v>
      </c>
      <c r="E387" s="34">
        <v>729</v>
      </c>
      <c r="F387" s="34">
        <v>709</v>
      </c>
      <c r="G387" s="34">
        <v>1335</v>
      </c>
      <c r="H387" s="33">
        <f t="shared" si="13"/>
        <v>3813</v>
      </c>
    </row>
    <row r="388" spans="1:8" x14ac:dyDescent="0.2">
      <c r="A388" s="31" t="s">
        <v>794</v>
      </c>
      <c r="B388" s="31" t="s">
        <v>797</v>
      </c>
      <c r="C388" s="31" t="str">
        <f t="shared" si="12"/>
        <v>Rohnert Park</v>
      </c>
      <c r="D388" s="34">
        <v>181</v>
      </c>
      <c r="E388" s="34">
        <v>107</v>
      </c>
      <c r="F388" s="34">
        <v>127</v>
      </c>
      <c r="G388" s="34">
        <v>484</v>
      </c>
      <c r="H388" s="33">
        <f t="shared" si="13"/>
        <v>899</v>
      </c>
    </row>
    <row r="389" spans="1:8" x14ac:dyDescent="0.2">
      <c r="A389" s="31" t="s">
        <v>1043</v>
      </c>
      <c r="B389" s="31" t="s">
        <v>1065</v>
      </c>
      <c r="C389" s="31" t="str">
        <f t="shared" si="12"/>
        <v>Rolling Hills</v>
      </c>
      <c r="D389" s="34">
        <v>2</v>
      </c>
      <c r="E389" s="34">
        <v>1</v>
      </c>
      <c r="F389" s="34">
        <v>1</v>
      </c>
      <c r="G389" s="34">
        <v>2</v>
      </c>
      <c r="H389" s="33">
        <f t="shared" si="13"/>
        <v>6</v>
      </c>
    </row>
    <row r="390" spans="1:8" x14ac:dyDescent="0.2">
      <c r="A390" s="31" t="s">
        <v>1043</v>
      </c>
      <c r="B390" s="31" t="s">
        <v>1064</v>
      </c>
      <c r="C390" s="31" t="str">
        <f t="shared" si="12"/>
        <v>Rolling Hills Estates</v>
      </c>
      <c r="D390" s="34">
        <v>1</v>
      </c>
      <c r="E390" s="34">
        <v>1</v>
      </c>
      <c r="F390" s="34">
        <v>1</v>
      </c>
      <c r="G390" s="34">
        <v>2</v>
      </c>
      <c r="H390" s="33">
        <f t="shared" si="13"/>
        <v>5</v>
      </c>
    </row>
    <row r="391" spans="1:8" x14ac:dyDescent="0.2">
      <c r="A391" s="31" t="s">
        <v>1043</v>
      </c>
      <c r="B391" s="31" t="s">
        <v>1063</v>
      </c>
      <c r="C391" s="31" t="str">
        <f t="shared" si="12"/>
        <v>Rosemead</v>
      </c>
      <c r="D391" s="34">
        <v>153</v>
      </c>
      <c r="E391" s="34">
        <v>88</v>
      </c>
      <c r="F391" s="34">
        <v>99</v>
      </c>
      <c r="G391" s="34">
        <v>262</v>
      </c>
      <c r="H391" s="33">
        <f t="shared" si="13"/>
        <v>602</v>
      </c>
    </row>
    <row r="392" spans="1:8" x14ac:dyDescent="0.2">
      <c r="A392" s="31" t="s">
        <v>960</v>
      </c>
      <c r="B392" s="31" t="s">
        <v>959</v>
      </c>
      <c r="C392" s="31" t="str">
        <f t="shared" si="12"/>
        <v>Roseville</v>
      </c>
      <c r="D392" s="34">
        <v>2268</v>
      </c>
      <c r="E392" s="34">
        <v>1590</v>
      </c>
      <c r="F392" s="34">
        <v>1577</v>
      </c>
      <c r="G392" s="34">
        <v>3043</v>
      </c>
      <c r="H392" s="33">
        <f t="shared" si="13"/>
        <v>8478</v>
      </c>
    </row>
    <row r="393" spans="1:8" x14ac:dyDescent="0.2">
      <c r="A393" s="31" t="s">
        <v>1033</v>
      </c>
      <c r="B393" s="31" t="s">
        <v>1317</v>
      </c>
      <c r="C393" s="31" t="str">
        <f t="shared" si="12"/>
        <v>Ross</v>
      </c>
      <c r="D393" s="34">
        <v>6</v>
      </c>
      <c r="E393" s="34">
        <v>4</v>
      </c>
      <c r="F393" s="34">
        <v>4</v>
      </c>
      <c r="G393" s="34">
        <v>4</v>
      </c>
      <c r="H393" s="33">
        <f t="shared" si="13"/>
        <v>18</v>
      </c>
    </row>
    <row r="394" spans="1:8" x14ac:dyDescent="0.2">
      <c r="A394" s="31" t="s">
        <v>926</v>
      </c>
      <c r="B394" s="31" t="s">
        <v>926</v>
      </c>
      <c r="C394" s="31" t="str">
        <f t="shared" si="12"/>
        <v>Sacramento</v>
      </c>
      <c r="D394" s="34">
        <v>4944</v>
      </c>
      <c r="E394" s="34">
        <v>3467</v>
      </c>
      <c r="F394" s="34">
        <v>4482</v>
      </c>
      <c r="G394" s="34">
        <v>11208</v>
      </c>
      <c r="H394" s="33">
        <f t="shared" si="13"/>
        <v>24101</v>
      </c>
    </row>
    <row r="395" spans="1:8" x14ac:dyDescent="0.2">
      <c r="A395" s="31" t="s">
        <v>365</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2">
      <c r="A396" s="31" t="s">
        <v>1008</v>
      </c>
      <c r="B396" s="31" t="s">
        <v>1011</v>
      </c>
      <c r="C396" s="31" t="str">
        <f t="shared" si="12"/>
        <v>Salinas</v>
      </c>
      <c r="D396" s="37">
        <v>537</v>
      </c>
      <c r="E396" s="37">
        <v>351</v>
      </c>
      <c r="F396" s="37">
        <v>407</v>
      </c>
      <c r="G396" s="37">
        <v>934</v>
      </c>
      <c r="H396" s="42">
        <f t="shared" si="13"/>
        <v>2229</v>
      </c>
    </row>
    <row r="397" spans="1:8" x14ac:dyDescent="0.2">
      <c r="A397" s="31" t="s">
        <v>1033</v>
      </c>
      <c r="B397" s="31" t="s">
        <v>1318</v>
      </c>
      <c r="C397" s="31" t="str">
        <f t="shared" si="12"/>
        <v>San Anselmo</v>
      </c>
      <c r="D397" s="34">
        <v>33</v>
      </c>
      <c r="E397" s="34">
        <v>17</v>
      </c>
      <c r="F397" s="34">
        <v>19</v>
      </c>
      <c r="G397" s="34">
        <v>37</v>
      </c>
      <c r="H397" s="33">
        <f t="shared" si="13"/>
        <v>106</v>
      </c>
    </row>
    <row r="398" spans="1:8" x14ac:dyDescent="0.2">
      <c r="A398" s="31" t="s">
        <v>363</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2">
      <c r="A399" s="31" t="s">
        <v>901</v>
      </c>
      <c r="B399" s="31" t="s">
        <v>901</v>
      </c>
      <c r="C399" s="31" t="str">
        <f t="shared" si="12"/>
        <v>San Bernardino</v>
      </c>
      <c r="D399" s="34">
        <v>980</v>
      </c>
      <c r="E399" s="34">
        <v>696</v>
      </c>
      <c r="F399" s="34">
        <v>808</v>
      </c>
      <c r="G399" s="34">
        <v>1900</v>
      </c>
      <c r="H399" s="33">
        <f t="shared" si="13"/>
        <v>4384</v>
      </c>
    </row>
    <row r="400" spans="1:8" x14ac:dyDescent="0.2">
      <c r="A400" s="31" t="s">
        <v>341</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2">
      <c r="A401" s="31" t="s">
        <v>851</v>
      </c>
      <c r="B401" s="31" t="s">
        <v>854</v>
      </c>
      <c r="C401" s="31" t="str">
        <f t="shared" si="12"/>
        <v>San Bruno</v>
      </c>
      <c r="D401" s="34">
        <v>358</v>
      </c>
      <c r="E401" s="34">
        <v>161</v>
      </c>
      <c r="F401" s="34">
        <v>205</v>
      </c>
      <c r="G401" s="34">
        <v>431</v>
      </c>
      <c r="H401" s="33">
        <f t="shared" si="13"/>
        <v>1155</v>
      </c>
    </row>
    <row r="402" spans="1:8" x14ac:dyDescent="0.2">
      <c r="A402" s="31" t="s">
        <v>758</v>
      </c>
      <c r="B402" s="31" t="s">
        <v>761</v>
      </c>
      <c r="C402" s="31" t="str">
        <f t="shared" si="12"/>
        <v>San Buenaventura</v>
      </c>
      <c r="D402" s="34">
        <v>861</v>
      </c>
      <c r="E402" s="34">
        <v>591</v>
      </c>
      <c r="F402" s="34">
        <v>673</v>
      </c>
      <c r="G402" s="34">
        <v>1529</v>
      </c>
      <c r="H402" s="33">
        <f t="shared" si="13"/>
        <v>3654</v>
      </c>
    </row>
    <row r="403" spans="1:8" x14ac:dyDescent="0.2">
      <c r="A403" s="31" t="s">
        <v>851</v>
      </c>
      <c r="B403" s="31" t="s">
        <v>853</v>
      </c>
      <c r="C403" s="31" t="str">
        <f t="shared" si="12"/>
        <v>San Carlos</v>
      </c>
      <c r="D403" s="34">
        <v>195</v>
      </c>
      <c r="E403" s="34">
        <v>107</v>
      </c>
      <c r="F403" s="34">
        <v>111</v>
      </c>
      <c r="G403" s="34">
        <v>183</v>
      </c>
      <c r="H403" s="33">
        <f t="shared" si="13"/>
        <v>596</v>
      </c>
    </row>
    <row r="404" spans="1:8" x14ac:dyDescent="0.2">
      <c r="A404" s="31" t="s">
        <v>966</v>
      </c>
      <c r="B404" s="31" t="s">
        <v>974</v>
      </c>
      <c r="C404" s="31" t="str">
        <f t="shared" si="12"/>
        <v>San Clemente</v>
      </c>
      <c r="D404" s="34">
        <v>134</v>
      </c>
      <c r="E404" s="34">
        <v>95</v>
      </c>
      <c r="F404" s="34">
        <v>108</v>
      </c>
      <c r="G404" s="34">
        <v>244</v>
      </c>
      <c r="H404" s="33">
        <f t="shared" si="13"/>
        <v>581</v>
      </c>
    </row>
    <row r="405" spans="1:8" x14ac:dyDescent="0.2">
      <c r="A405" s="31" t="s">
        <v>883</v>
      </c>
      <c r="B405" s="31" t="s">
        <v>883</v>
      </c>
      <c r="C405" s="31" t="str">
        <f t="shared" si="12"/>
        <v>San Diego</v>
      </c>
      <c r="D405" s="34">
        <v>21977</v>
      </c>
      <c r="E405" s="34">
        <v>16703</v>
      </c>
      <c r="F405" s="34">
        <v>15462</v>
      </c>
      <c r="G405" s="34">
        <v>33954</v>
      </c>
      <c r="H405" s="33">
        <f t="shared" si="13"/>
        <v>88096</v>
      </c>
    </row>
    <row r="406" spans="1:8" x14ac:dyDescent="0.2">
      <c r="A406" s="31" t="s">
        <v>320</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2">
      <c r="A407" s="31" t="s">
        <v>1043</v>
      </c>
      <c r="B407" s="31" t="s">
        <v>1062</v>
      </c>
      <c r="C407" s="31" t="str">
        <f t="shared" si="12"/>
        <v>San Dimas</v>
      </c>
      <c r="D407" s="34">
        <v>121</v>
      </c>
      <c r="E407" s="34">
        <v>72</v>
      </c>
      <c r="F407" s="34">
        <v>77</v>
      </c>
      <c r="G407" s="34">
        <v>193</v>
      </c>
      <c r="H407" s="33">
        <f t="shared" si="13"/>
        <v>463</v>
      </c>
    </row>
    <row r="408" spans="1:8" x14ac:dyDescent="0.2">
      <c r="A408" s="31" t="s">
        <v>1043</v>
      </c>
      <c r="B408" s="31" t="s">
        <v>1061</v>
      </c>
      <c r="C408" s="31" t="str">
        <f t="shared" si="12"/>
        <v>San Fernando</v>
      </c>
      <c r="D408" s="34">
        <v>55</v>
      </c>
      <c r="E408" s="34">
        <v>32</v>
      </c>
      <c r="F408" s="34">
        <v>35</v>
      </c>
      <c r="G408" s="34">
        <v>95</v>
      </c>
      <c r="H408" s="33">
        <f t="shared" si="13"/>
        <v>217</v>
      </c>
    </row>
    <row r="409" spans="1:8" x14ac:dyDescent="0.2">
      <c r="A409" s="28" t="s">
        <v>747</v>
      </c>
      <c r="B409" s="32" t="s">
        <v>747</v>
      </c>
      <c r="C409" s="31" t="str">
        <f t="shared" si="12"/>
        <v>San Francisco</v>
      </c>
      <c r="D409" s="30">
        <v>6234</v>
      </c>
      <c r="E409" s="30">
        <v>4639</v>
      </c>
      <c r="F409" s="30">
        <v>5460</v>
      </c>
      <c r="G409" s="30">
        <v>12536</v>
      </c>
      <c r="H409" s="29">
        <f t="shared" si="13"/>
        <v>28869</v>
      </c>
    </row>
    <row r="410" spans="1:8" x14ac:dyDescent="0.2">
      <c r="A410" s="31" t="s">
        <v>1043</v>
      </c>
      <c r="B410" s="31" t="s">
        <v>1060</v>
      </c>
      <c r="C410" s="31" t="str">
        <f t="shared" si="12"/>
        <v>San Gabriel</v>
      </c>
      <c r="D410" s="34">
        <v>236</v>
      </c>
      <c r="E410" s="34">
        <v>142</v>
      </c>
      <c r="F410" s="34">
        <v>154</v>
      </c>
      <c r="G410" s="34">
        <v>398</v>
      </c>
      <c r="H410" s="33">
        <f t="shared" si="13"/>
        <v>930</v>
      </c>
    </row>
    <row r="411" spans="1:8" x14ac:dyDescent="0.2">
      <c r="A411" s="31" t="s">
        <v>933</v>
      </c>
      <c r="B411" s="31" t="s">
        <v>935</v>
      </c>
      <c r="C411" s="31" t="str">
        <f t="shared" si="12"/>
        <v>San Jacinto</v>
      </c>
      <c r="D411" s="34">
        <v>562</v>
      </c>
      <c r="E411" s="34">
        <v>394</v>
      </c>
      <c r="F411" s="34">
        <v>441</v>
      </c>
      <c r="G411" s="34">
        <v>1036</v>
      </c>
      <c r="H411" s="33">
        <f t="shared" si="13"/>
        <v>2433</v>
      </c>
    </row>
    <row r="412" spans="1:8" x14ac:dyDescent="0.2">
      <c r="A412" s="31" t="s">
        <v>1174</v>
      </c>
      <c r="B412" s="31" t="s">
        <v>875</v>
      </c>
      <c r="C412" s="31" t="str">
        <f t="shared" si="12"/>
        <v>San Joaquin</v>
      </c>
      <c r="D412" s="41">
        <v>103</v>
      </c>
      <c r="E412" s="41">
        <v>36</v>
      </c>
      <c r="F412" s="41">
        <v>35</v>
      </c>
      <c r="G412" s="41">
        <v>204</v>
      </c>
      <c r="H412" s="33">
        <f t="shared" si="13"/>
        <v>378</v>
      </c>
    </row>
    <row r="413" spans="1:8" x14ac:dyDescent="0.2">
      <c r="A413" s="31" t="s">
        <v>873</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2">
      <c r="A414" s="31" t="s">
        <v>831</v>
      </c>
      <c r="B414" s="31" t="s">
        <v>833</v>
      </c>
      <c r="C414" s="31" t="str">
        <f t="shared" si="12"/>
        <v>San Jose</v>
      </c>
      <c r="D414" s="34">
        <v>9233</v>
      </c>
      <c r="E414" s="34">
        <v>5428</v>
      </c>
      <c r="F414" s="34">
        <v>6188</v>
      </c>
      <c r="G414" s="34">
        <v>14231</v>
      </c>
      <c r="H414" s="33">
        <f t="shared" si="13"/>
        <v>35080</v>
      </c>
    </row>
    <row r="415" spans="1:8" x14ac:dyDescent="0.2">
      <c r="A415" s="31" t="s">
        <v>924</v>
      </c>
      <c r="B415" s="31" t="s">
        <v>923</v>
      </c>
      <c r="C415" s="31" t="str">
        <f t="shared" si="12"/>
        <v>San Juan Bautista</v>
      </c>
      <c r="D415" s="41">
        <v>10</v>
      </c>
      <c r="E415" s="41">
        <v>6</v>
      </c>
      <c r="F415" s="41">
        <v>8</v>
      </c>
      <c r="G415" s="41">
        <v>17</v>
      </c>
      <c r="H415" s="33">
        <f t="shared" si="13"/>
        <v>41</v>
      </c>
    </row>
    <row r="416" spans="1:8" x14ac:dyDescent="0.2">
      <c r="A416" s="31" t="s">
        <v>966</v>
      </c>
      <c r="B416" s="31" t="s">
        <v>973</v>
      </c>
      <c r="C416" s="31" t="str">
        <f t="shared" si="12"/>
        <v>San Juan Capistrano</v>
      </c>
      <c r="D416" s="34">
        <v>147</v>
      </c>
      <c r="E416" s="34">
        <v>104</v>
      </c>
      <c r="F416" s="34">
        <v>120</v>
      </c>
      <c r="G416" s="34">
        <v>267</v>
      </c>
      <c r="H416" s="33">
        <f t="shared" si="13"/>
        <v>638</v>
      </c>
    </row>
    <row r="417" spans="1:8" x14ac:dyDescent="0.2">
      <c r="A417" s="31" t="s">
        <v>1226</v>
      </c>
      <c r="B417" s="31" t="s">
        <v>1227</v>
      </c>
      <c r="C417" s="31" t="str">
        <f t="shared" si="12"/>
        <v>San Leandro</v>
      </c>
      <c r="D417" s="34">
        <v>504</v>
      </c>
      <c r="E417" s="34">
        <v>270</v>
      </c>
      <c r="F417" s="34">
        <v>352</v>
      </c>
      <c r="G417" s="34">
        <v>1161</v>
      </c>
      <c r="H417" s="33">
        <f t="shared" si="13"/>
        <v>2287</v>
      </c>
    </row>
    <row r="418" spans="1:8" x14ac:dyDescent="0.2">
      <c r="A418" s="31" t="s">
        <v>866</v>
      </c>
      <c r="B418" s="31" t="s">
        <v>866</v>
      </c>
      <c r="C418" s="31" t="str">
        <f t="shared" si="12"/>
        <v>San Luis Obispo</v>
      </c>
      <c r="D418" s="34">
        <v>285</v>
      </c>
      <c r="E418" s="34">
        <v>179</v>
      </c>
      <c r="F418" s="34">
        <v>201</v>
      </c>
      <c r="G418" s="34">
        <v>478</v>
      </c>
      <c r="H418" s="33">
        <f t="shared" si="13"/>
        <v>1143</v>
      </c>
    </row>
    <row r="419" spans="1:8" x14ac:dyDescent="0.2">
      <c r="A419" s="31" t="s">
        <v>294</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2">
      <c r="A420" s="31" t="s">
        <v>883</v>
      </c>
      <c r="B420" s="31" t="s">
        <v>886</v>
      </c>
      <c r="C420" s="31" t="str">
        <f t="shared" si="12"/>
        <v>San Marcos</v>
      </c>
      <c r="D420" s="34">
        <v>1043</v>
      </c>
      <c r="E420" s="34">
        <v>793</v>
      </c>
      <c r="F420" s="34">
        <v>734</v>
      </c>
      <c r="G420" s="34">
        <v>1613</v>
      </c>
      <c r="H420" s="33">
        <f t="shared" si="13"/>
        <v>4183</v>
      </c>
    </row>
    <row r="421" spans="1:8" x14ac:dyDescent="0.2">
      <c r="A421" s="31" t="s">
        <v>1043</v>
      </c>
      <c r="B421" s="31" t="s">
        <v>1059</v>
      </c>
      <c r="C421" s="31" t="str">
        <f t="shared" si="12"/>
        <v>San Marino</v>
      </c>
      <c r="D421" s="34">
        <v>1</v>
      </c>
      <c r="E421" s="34">
        <v>1</v>
      </c>
      <c r="F421" s="34">
        <v>0</v>
      </c>
      <c r="G421" s="34">
        <v>0</v>
      </c>
      <c r="H421" s="33">
        <f t="shared" si="13"/>
        <v>2</v>
      </c>
    </row>
    <row r="422" spans="1:8" x14ac:dyDescent="0.2">
      <c r="A422" s="31" t="s">
        <v>851</v>
      </c>
      <c r="B422" s="31" t="s">
        <v>851</v>
      </c>
      <c r="C422" s="31" t="str">
        <f t="shared" si="12"/>
        <v>San Mateo</v>
      </c>
      <c r="D422" s="34">
        <v>859</v>
      </c>
      <c r="E422" s="34">
        <v>469</v>
      </c>
      <c r="F422" s="34">
        <v>530</v>
      </c>
      <c r="G422" s="34">
        <v>1242</v>
      </c>
      <c r="H422" s="33">
        <f t="shared" si="13"/>
        <v>3100</v>
      </c>
    </row>
    <row r="423" spans="1:8" x14ac:dyDescent="0.2">
      <c r="A423" s="31" t="s">
        <v>275</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2">
      <c r="A424" s="31" t="s">
        <v>1193</v>
      </c>
      <c r="B424" s="31" t="s">
        <v>1195</v>
      </c>
      <c r="C424" s="31" t="str">
        <f t="shared" si="12"/>
        <v>San Pablo</v>
      </c>
      <c r="D424" s="34">
        <v>56</v>
      </c>
      <c r="E424" s="34">
        <v>53</v>
      </c>
      <c r="F424" s="34">
        <v>75</v>
      </c>
      <c r="G424" s="34">
        <v>265</v>
      </c>
      <c r="H424" s="33">
        <f t="shared" si="13"/>
        <v>449</v>
      </c>
    </row>
    <row r="425" spans="1:8" x14ac:dyDescent="0.2">
      <c r="A425" s="31" t="s">
        <v>1033</v>
      </c>
      <c r="B425" s="31" t="s">
        <v>1035</v>
      </c>
      <c r="C425" s="31" t="str">
        <f t="shared" si="12"/>
        <v>San Rafael</v>
      </c>
      <c r="D425" s="34">
        <v>240</v>
      </c>
      <c r="E425" s="34">
        <v>148</v>
      </c>
      <c r="F425" s="34">
        <v>181</v>
      </c>
      <c r="G425" s="34">
        <v>438</v>
      </c>
      <c r="H425" s="33">
        <f t="shared" si="13"/>
        <v>1007</v>
      </c>
    </row>
    <row r="426" spans="1:8" x14ac:dyDescent="0.2">
      <c r="A426" s="31" t="s">
        <v>1193</v>
      </c>
      <c r="B426" s="31" t="s">
        <v>1194</v>
      </c>
      <c r="C426" s="31" t="str">
        <f t="shared" si="12"/>
        <v>San Ramon</v>
      </c>
      <c r="D426" s="34">
        <v>516</v>
      </c>
      <c r="E426" s="34">
        <v>279</v>
      </c>
      <c r="F426" s="34">
        <v>282</v>
      </c>
      <c r="G426" s="34">
        <v>340</v>
      </c>
      <c r="H426" s="33">
        <f t="shared" si="13"/>
        <v>1417</v>
      </c>
    </row>
    <row r="427" spans="1:8" x14ac:dyDescent="0.2">
      <c r="A427" s="31" t="s">
        <v>1008</v>
      </c>
      <c r="B427" s="31" t="s">
        <v>1010</v>
      </c>
      <c r="C427" s="31" t="str">
        <f t="shared" si="12"/>
        <v>Sand City</v>
      </c>
      <c r="D427" s="37">
        <v>13</v>
      </c>
      <c r="E427" s="37">
        <v>9</v>
      </c>
      <c r="F427" s="37">
        <v>10</v>
      </c>
      <c r="G427" s="37">
        <v>23</v>
      </c>
      <c r="H427" s="42">
        <f t="shared" si="13"/>
        <v>55</v>
      </c>
    </row>
    <row r="428" spans="1:8" x14ac:dyDescent="0.2">
      <c r="A428" s="31" t="s">
        <v>1174</v>
      </c>
      <c r="B428" s="31" t="s">
        <v>1175</v>
      </c>
      <c r="C428" s="31" t="str">
        <f t="shared" si="12"/>
        <v>Sanger</v>
      </c>
      <c r="D428" s="41">
        <v>312</v>
      </c>
      <c r="E428" s="41">
        <v>175</v>
      </c>
      <c r="F428" s="41">
        <v>163</v>
      </c>
      <c r="G428" s="41">
        <v>568</v>
      </c>
      <c r="H428" s="33">
        <f t="shared" si="13"/>
        <v>1218</v>
      </c>
    </row>
    <row r="429" spans="1:8" x14ac:dyDescent="0.2">
      <c r="A429" s="31" t="s">
        <v>966</v>
      </c>
      <c r="B429" s="31" t="s">
        <v>972</v>
      </c>
      <c r="C429" s="31" t="str">
        <f t="shared" si="12"/>
        <v>Santa Ana</v>
      </c>
      <c r="D429" s="34">
        <v>45</v>
      </c>
      <c r="E429" s="34">
        <v>32</v>
      </c>
      <c r="F429" s="34">
        <v>37</v>
      </c>
      <c r="G429" s="34">
        <v>90</v>
      </c>
      <c r="H429" s="33">
        <f t="shared" si="13"/>
        <v>204</v>
      </c>
    </row>
    <row r="430" spans="1:8" x14ac:dyDescent="0.2">
      <c r="A430" s="31" t="s">
        <v>844</v>
      </c>
      <c r="B430" s="31" t="s">
        <v>844</v>
      </c>
      <c r="C430" s="31" t="str">
        <f t="shared" si="12"/>
        <v>Santa Barbara</v>
      </c>
      <c r="D430" s="38">
        <v>962</v>
      </c>
      <c r="E430" s="38">
        <v>701</v>
      </c>
      <c r="F430" s="38">
        <v>820</v>
      </c>
      <c r="G430" s="38">
        <v>1617</v>
      </c>
      <c r="H430" s="33">
        <f t="shared" si="13"/>
        <v>4100</v>
      </c>
    </row>
    <row r="431" spans="1:8" x14ac:dyDescent="0.2">
      <c r="A431" s="31" t="s">
        <v>265</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2">
      <c r="A432" s="31" t="s">
        <v>831</v>
      </c>
      <c r="B432" s="31" t="s">
        <v>831</v>
      </c>
      <c r="C432" s="31" t="str">
        <f t="shared" si="12"/>
        <v>Santa Clara</v>
      </c>
      <c r="D432" s="34">
        <v>1050</v>
      </c>
      <c r="E432" s="34">
        <v>695</v>
      </c>
      <c r="F432" s="34">
        <v>755</v>
      </c>
      <c r="G432" s="34">
        <v>1593</v>
      </c>
      <c r="H432" s="33">
        <f t="shared" si="13"/>
        <v>4093</v>
      </c>
    </row>
    <row r="433" spans="1:8" x14ac:dyDescent="0.2">
      <c r="A433" s="31" t="s">
        <v>246</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2">
      <c r="A434" s="31" t="s">
        <v>1043</v>
      </c>
      <c r="B434" s="31" t="s">
        <v>1058</v>
      </c>
      <c r="C434" s="31" t="str">
        <f t="shared" si="12"/>
        <v>Santa Clarita</v>
      </c>
      <c r="D434" s="34">
        <v>2645</v>
      </c>
      <c r="E434" s="34">
        <v>1678</v>
      </c>
      <c r="F434" s="34">
        <v>1532</v>
      </c>
      <c r="G434" s="34">
        <v>5127</v>
      </c>
      <c r="H434" s="33">
        <f t="shared" si="13"/>
        <v>10982</v>
      </c>
    </row>
    <row r="435" spans="1:8" x14ac:dyDescent="0.2">
      <c r="A435" s="31" t="s">
        <v>827</v>
      </c>
      <c r="B435" s="31" t="s">
        <v>827</v>
      </c>
      <c r="C435" s="31" t="str">
        <f t="shared" si="12"/>
        <v>Santa Cruz</v>
      </c>
      <c r="D435" s="37">
        <v>180</v>
      </c>
      <c r="E435" s="37">
        <v>118</v>
      </c>
      <c r="F435" s="37">
        <v>136</v>
      </c>
      <c r="G435" s="37">
        <v>313</v>
      </c>
      <c r="H435" s="33">
        <f t="shared" si="13"/>
        <v>747</v>
      </c>
    </row>
    <row r="436" spans="1:8" x14ac:dyDescent="0.2">
      <c r="A436" s="31" t="s">
        <v>240</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2">
      <c r="A437" s="31" t="s">
        <v>1043</v>
      </c>
      <c r="B437" s="31" t="s">
        <v>1057</v>
      </c>
      <c r="C437" s="31" t="str">
        <f t="shared" si="12"/>
        <v>Santa Fe Springs</v>
      </c>
      <c r="D437" s="34">
        <v>82</v>
      </c>
      <c r="E437" s="34">
        <v>50</v>
      </c>
      <c r="F437" s="34">
        <v>53</v>
      </c>
      <c r="G437" s="34">
        <v>139</v>
      </c>
      <c r="H437" s="33">
        <f t="shared" si="13"/>
        <v>324</v>
      </c>
    </row>
    <row r="438" spans="1:8" x14ac:dyDescent="0.2">
      <c r="A438" s="31" t="s">
        <v>844</v>
      </c>
      <c r="B438" s="31" t="s">
        <v>845</v>
      </c>
      <c r="C438" s="31" t="str">
        <f t="shared" si="12"/>
        <v>Santa Maria</v>
      </c>
      <c r="D438" s="38">
        <v>985</v>
      </c>
      <c r="E438" s="38">
        <v>656</v>
      </c>
      <c r="F438" s="38">
        <v>730</v>
      </c>
      <c r="G438" s="38">
        <v>1731</v>
      </c>
      <c r="H438" s="33">
        <f t="shared" si="13"/>
        <v>4102</v>
      </c>
    </row>
    <row r="439" spans="1:8" x14ac:dyDescent="0.2">
      <c r="A439" s="31" t="s">
        <v>1043</v>
      </c>
      <c r="B439" s="31" t="s">
        <v>1056</v>
      </c>
      <c r="C439" s="31" t="str">
        <f t="shared" si="12"/>
        <v>Santa Monica</v>
      </c>
      <c r="D439" s="34">
        <v>428</v>
      </c>
      <c r="E439" s="34">
        <v>263</v>
      </c>
      <c r="F439" s="34">
        <v>283</v>
      </c>
      <c r="G439" s="34">
        <v>700</v>
      </c>
      <c r="H439" s="33">
        <f t="shared" si="13"/>
        <v>1674</v>
      </c>
    </row>
    <row r="440" spans="1:8" x14ac:dyDescent="0.2">
      <c r="A440" s="31" t="s">
        <v>758</v>
      </c>
      <c r="B440" s="31" t="s">
        <v>760</v>
      </c>
      <c r="C440" s="31" t="str">
        <f t="shared" si="12"/>
        <v>Santa Paula</v>
      </c>
      <c r="D440" s="34">
        <v>288</v>
      </c>
      <c r="E440" s="34">
        <v>201</v>
      </c>
      <c r="F440" s="34">
        <v>241</v>
      </c>
      <c r="G440" s="34">
        <v>555</v>
      </c>
      <c r="H440" s="33">
        <f t="shared" si="13"/>
        <v>1285</v>
      </c>
    </row>
    <row r="441" spans="1:8" x14ac:dyDescent="0.2">
      <c r="A441" s="31" t="s">
        <v>794</v>
      </c>
      <c r="B441" s="31" t="s">
        <v>796</v>
      </c>
      <c r="C441" s="31" t="str">
        <f t="shared" si="12"/>
        <v>Santa Rosa</v>
      </c>
      <c r="D441" s="34">
        <f>947+94</f>
        <v>1041</v>
      </c>
      <c r="E441" s="34">
        <f>581+90</f>
        <v>671</v>
      </c>
      <c r="F441" s="34">
        <v>759</v>
      </c>
      <c r="G441" s="34">
        <f>2375+237</f>
        <v>2612</v>
      </c>
      <c r="H441" s="33">
        <f t="shared" si="13"/>
        <v>5083</v>
      </c>
    </row>
    <row r="442" spans="1:8" x14ac:dyDescent="0.2">
      <c r="A442" s="31" t="s">
        <v>883</v>
      </c>
      <c r="B442" s="31" t="s">
        <v>885</v>
      </c>
      <c r="C442" s="31" t="str">
        <f t="shared" si="12"/>
        <v>Santee</v>
      </c>
      <c r="D442" s="34">
        <v>914</v>
      </c>
      <c r="E442" s="34">
        <v>694</v>
      </c>
      <c r="F442" s="34">
        <v>642</v>
      </c>
      <c r="G442" s="34">
        <v>1410</v>
      </c>
      <c r="H442" s="33">
        <f t="shared" si="13"/>
        <v>3660</v>
      </c>
    </row>
    <row r="443" spans="1:8" x14ac:dyDescent="0.2">
      <c r="A443" s="31" t="s">
        <v>831</v>
      </c>
      <c r="B443" s="31" t="s">
        <v>832</v>
      </c>
      <c r="C443" s="31" t="str">
        <f t="shared" si="12"/>
        <v>Saratoga</v>
      </c>
      <c r="D443" s="34">
        <v>147</v>
      </c>
      <c r="E443" s="34">
        <v>95</v>
      </c>
      <c r="F443" s="34">
        <v>104</v>
      </c>
      <c r="G443" s="34">
        <v>93</v>
      </c>
      <c r="H443" s="33">
        <f t="shared" si="13"/>
        <v>439</v>
      </c>
    </row>
    <row r="444" spans="1:8" x14ac:dyDescent="0.2">
      <c r="A444" s="31" t="s">
        <v>1033</v>
      </c>
      <c r="B444" s="31" t="s">
        <v>1034</v>
      </c>
      <c r="C444" s="31" t="str">
        <f t="shared" si="12"/>
        <v>Sausalito</v>
      </c>
      <c r="D444" s="34">
        <v>26</v>
      </c>
      <c r="E444" s="34">
        <v>14</v>
      </c>
      <c r="F444" s="34">
        <v>16</v>
      </c>
      <c r="G444" s="34">
        <v>23</v>
      </c>
      <c r="H444" s="33">
        <f t="shared" si="13"/>
        <v>79</v>
      </c>
    </row>
    <row r="445" spans="1:8" x14ac:dyDescent="0.2">
      <c r="A445" s="31" t="s">
        <v>827</v>
      </c>
      <c r="B445" s="31" t="s">
        <v>828</v>
      </c>
      <c r="C445" s="31" t="str">
        <f t="shared" si="12"/>
        <v>Scotts Valley</v>
      </c>
      <c r="D445" s="37">
        <v>34</v>
      </c>
      <c r="E445" s="37">
        <v>22</v>
      </c>
      <c r="F445" s="37">
        <v>26</v>
      </c>
      <c r="G445" s="37">
        <v>58</v>
      </c>
      <c r="H445" s="33">
        <f t="shared" si="13"/>
        <v>140</v>
      </c>
    </row>
    <row r="446" spans="1:8" x14ac:dyDescent="0.2">
      <c r="A446" s="31" t="s">
        <v>966</v>
      </c>
      <c r="B446" s="31" t="s">
        <v>971</v>
      </c>
      <c r="C446" s="31" t="str">
        <f t="shared" si="12"/>
        <v>Seal Beach</v>
      </c>
      <c r="D446" s="34">
        <v>1</v>
      </c>
      <c r="E446" s="34">
        <v>1</v>
      </c>
      <c r="F446" s="34">
        <v>0</v>
      </c>
      <c r="G446" s="34">
        <v>0</v>
      </c>
      <c r="H446" s="33">
        <f t="shared" si="13"/>
        <v>2</v>
      </c>
    </row>
    <row r="447" spans="1:8" x14ac:dyDescent="0.2">
      <c r="A447" s="31" t="s">
        <v>1008</v>
      </c>
      <c r="B447" s="31" t="s">
        <v>1009</v>
      </c>
      <c r="C447" s="31" t="str">
        <f t="shared" si="12"/>
        <v>Seaside</v>
      </c>
      <c r="D447" s="37">
        <v>95</v>
      </c>
      <c r="E447" s="37">
        <v>62</v>
      </c>
      <c r="F447" s="37">
        <v>72</v>
      </c>
      <c r="G447" s="37">
        <v>164</v>
      </c>
      <c r="H447" s="42">
        <f t="shared" si="13"/>
        <v>393</v>
      </c>
    </row>
    <row r="448" spans="1:8" x14ac:dyDescent="0.2">
      <c r="A448" s="31" t="s">
        <v>794</v>
      </c>
      <c r="B448" s="31" t="s">
        <v>795</v>
      </c>
      <c r="C448" s="31" t="str">
        <f t="shared" si="12"/>
        <v>Sebastopol</v>
      </c>
      <c r="D448" s="34">
        <v>22</v>
      </c>
      <c r="E448" s="34">
        <v>17</v>
      </c>
      <c r="F448" s="34">
        <v>19</v>
      </c>
      <c r="G448" s="34">
        <v>62</v>
      </c>
      <c r="H448" s="33">
        <f t="shared" si="13"/>
        <v>120</v>
      </c>
    </row>
    <row r="449" spans="1:8" x14ac:dyDescent="0.2">
      <c r="A449" s="31" t="s">
        <v>1174</v>
      </c>
      <c r="B449" s="31" t="s">
        <v>1173</v>
      </c>
      <c r="C449" s="31" t="str">
        <f t="shared" si="12"/>
        <v>Selma</v>
      </c>
      <c r="D449" s="41">
        <v>140</v>
      </c>
      <c r="E449" s="41">
        <v>115</v>
      </c>
      <c r="F449" s="41">
        <v>69</v>
      </c>
      <c r="G449" s="41">
        <v>281</v>
      </c>
      <c r="H449" s="33">
        <f t="shared" si="13"/>
        <v>605</v>
      </c>
    </row>
    <row r="450" spans="1:8" x14ac:dyDescent="0.2">
      <c r="A450" s="31" t="s">
        <v>1141</v>
      </c>
      <c r="B450" s="31" t="s">
        <v>1144</v>
      </c>
      <c r="C450" s="31" t="str">
        <f t="shared" ref="C450:C513" si="14">B450</f>
        <v>Shafter</v>
      </c>
      <c r="D450" s="41">
        <v>417</v>
      </c>
      <c r="E450" s="41">
        <v>426</v>
      </c>
      <c r="F450" s="41">
        <v>397</v>
      </c>
      <c r="G450" s="41">
        <v>796</v>
      </c>
      <c r="H450" s="33">
        <f t="shared" ref="H450:H513" si="15">SUM(D450:G450)</f>
        <v>2036</v>
      </c>
    </row>
    <row r="451" spans="1:8" x14ac:dyDescent="0.2">
      <c r="A451" s="31" t="s">
        <v>233</v>
      </c>
      <c r="B451" s="31" t="str">
        <f>A451</f>
        <v>Shasta County - Unincorporated</v>
      </c>
      <c r="C451" s="31" t="str">
        <f t="shared" si="14"/>
        <v>Shasta County - Unincorporated</v>
      </c>
      <c r="D451" s="34">
        <v>189</v>
      </c>
      <c r="E451" s="34">
        <v>117</v>
      </c>
      <c r="F451" s="34">
        <v>128</v>
      </c>
      <c r="G451" s="34">
        <v>321</v>
      </c>
      <c r="H451" s="33">
        <f t="shared" si="15"/>
        <v>755</v>
      </c>
    </row>
    <row r="452" spans="1:8" x14ac:dyDescent="0.2">
      <c r="A452" s="31" t="s">
        <v>823</v>
      </c>
      <c r="B452" s="31" t="s">
        <v>822</v>
      </c>
      <c r="C452" s="31" t="str">
        <f t="shared" si="14"/>
        <v>Shasta Lake</v>
      </c>
      <c r="D452" s="34">
        <v>32</v>
      </c>
      <c r="E452" s="34">
        <v>21</v>
      </c>
      <c r="F452" s="34">
        <v>23</v>
      </c>
      <c r="G452" s="34">
        <v>58</v>
      </c>
      <c r="H452" s="33">
        <f t="shared" si="15"/>
        <v>134</v>
      </c>
    </row>
    <row r="453" spans="1:8" x14ac:dyDescent="0.2">
      <c r="A453" s="31" t="s">
        <v>228</v>
      </c>
      <c r="B453" s="31" t="str">
        <f>A453</f>
        <v>Sierra County - Unincorporated</v>
      </c>
      <c r="C453" s="31" t="str">
        <f t="shared" si="14"/>
        <v>Sierra County - Unincorporated</v>
      </c>
      <c r="D453" s="34">
        <v>1</v>
      </c>
      <c r="E453" s="34">
        <v>1</v>
      </c>
      <c r="F453" s="34">
        <v>0</v>
      </c>
      <c r="G453" s="34">
        <v>0</v>
      </c>
      <c r="H453" s="33">
        <f t="shared" si="15"/>
        <v>2</v>
      </c>
    </row>
    <row r="454" spans="1:8" x14ac:dyDescent="0.2">
      <c r="A454" s="31" t="s">
        <v>1043</v>
      </c>
      <c r="B454" s="31" t="s">
        <v>1055</v>
      </c>
      <c r="C454" s="31" t="str">
        <f t="shared" si="14"/>
        <v>Sierra Madre</v>
      </c>
      <c r="D454" s="34">
        <v>14</v>
      </c>
      <c r="E454" s="34">
        <v>9</v>
      </c>
      <c r="F454" s="34">
        <v>9</v>
      </c>
      <c r="G454" s="34">
        <v>23</v>
      </c>
      <c r="H454" s="33">
        <f t="shared" si="15"/>
        <v>55</v>
      </c>
    </row>
    <row r="455" spans="1:8" x14ac:dyDescent="0.2">
      <c r="A455" s="31" t="s">
        <v>1043</v>
      </c>
      <c r="B455" s="31" t="s">
        <v>1054</v>
      </c>
      <c r="C455" s="31" t="str">
        <f t="shared" si="14"/>
        <v>Signal Hill</v>
      </c>
      <c r="D455" s="34">
        <v>44</v>
      </c>
      <c r="E455" s="34">
        <v>27</v>
      </c>
      <c r="F455" s="34">
        <v>28</v>
      </c>
      <c r="G455" s="34">
        <v>70</v>
      </c>
      <c r="H455" s="33">
        <f t="shared" si="15"/>
        <v>169</v>
      </c>
    </row>
    <row r="456" spans="1:8" x14ac:dyDescent="0.2">
      <c r="A456" s="31" t="s">
        <v>758</v>
      </c>
      <c r="B456" s="31" t="s">
        <v>759</v>
      </c>
      <c r="C456" s="31" t="str">
        <f t="shared" si="14"/>
        <v>Simi Valley</v>
      </c>
      <c r="D456" s="34">
        <v>310</v>
      </c>
      <c r="E456" s="34">
        <v>208</v>
      </c>
      <c r="F456" s="34">
        <v>229</v>
      </c>
      <c r="G456" s="34">
        <v>509</v>
      </c>
      <c r="H456" s="33">
        <f t="shared" si="15"/>
        <v>1256</v>
      </c>
    </row>
    <row r="457" spans="1:8" x14ac:dyDescent="0.2">
      <c r="A457" s="31" t="s">
        <v>221</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2">
      <c r="A458" s="31" t="s">
        <v>883</v>
      </c>
      <c r="B458" s="31" t="s">
        <v>884</v>
      </c>
      <c r="C458" s="31" t="str">
        <f t="shared" si="14"/>
        <v>Solana Beach</v>
      </c>
      <c r="D458" s="34">
        <v>85</v>
      </c>
      <c r="E458" s="34">
        <v>65</v>
      </c>
      <c r="F458" s="34">
        <v>59</v>
      </c>
      <c r="G458" s="34">
        <v>131</v>
      </c>
      <c r="H458" s="33">
        <f t="shared" si="15"/>
        <v>340</v>
      </c>
    </row>
    <row r="459" spans="1:8" x14ac:dyDescent="0.2">
      <c r="A459" s="31" t="s">
        <v>212</v>
      </c>
      <c r="B459" s="31" t="str">
        <f>A459</f>
        <v>Solano County - Unincorporated</v>
      </c>
      <c r="C459" s="31" t="str">
        <f t="shared" si="14"/>
        <v>Solano County - Unincorporated</v>
      </c>
      <c r="D459" s="34">
        <v>26</v>
      </c>
      <c r="E459" s="34">
        <v>15</v>
      </c>
      <c r="F459" s="34">
        <v>19</v>
      </c>
      <c r="G459" s="34">
        <v>43</v>
      </c>
      <c r="H459" s="33">
        <f t="shared" si="15"/>
        <v>103</v>
      </c>
    </row>
    <row r="460" spans="1:8" x14ac:dyDescent="0.2">
      <c r="A460" s="31" t="s">
        <v>1008</v>
      </c>
      <c r="B460" s="31" t="s">
        <v>1007</v>
      </c>
      <c r="C460" s="31" t="str">
        <f t="shared" si="14"/>
        <v>Soledad</v>
      </c>
      <c r="D460" s="37">
        <v>46</v>
      </c>
      <c r="E460" s="37">
        <v>30</v>
      </c>
      <c r="F460" s="37">
        <v>35</v>
      </c>
      <c r="G460" s="37">
        <v>80</v>
      </c>
      <c r="H460" s="42">
        <f t="shared" si="15"/>
        <v>191</v>
      </c>
    </row>
    <row r="461" spans="1:8" x14ac:dyDescent="0.2">
      <c r="A461" s="39" t="s">
        <v>844</v>
      </c>
      <c r="B461" s="31" t="s">
        <v>843</v>
      </c>
      <c r="C461" s="31" t="str">
        <f t="shared" si="14"/>
        <v>Solvang</v>
      </c>
      <c r="D461" s="38">
        <v>42</v>
      </c>
      <c r="E461" s="38">
        <v>28</v>
      </c>
      <c r="F461" s="38">
        <v>30</v>
      </c>
      <c r="G461" s="38">
        <v>75</v>
      </c>
      <c r="H461" s="33">
        <f t="shared" si="15"/>
        <v>175</v>
      </c>
    </row>
    <row r="462" spans="1:8" x14ac:dyDescent="0.2">
      <c r="A462" s="31" t="s">
        <v>794</v>
      </c>
      <c r="B462" s="31" t="s">
        <v>794</v>
      </c>
      <c r="C462" s="31" t="str">
        <f t="shared" si="14"/>
        <v>Sonoma</v>
      </c>
      <c r="D462" s="34">
        <v>24</v>
      </c>
      <c r="E462" s="34">
        <v>23</v>
      </c>
      <c r="F462" s="34">
        <v>27</v>
      </c>
      <c r="G462" s="34">
        <v>63</v>
      </c>
      <c r="H462" s="33">
        <f t="shared" si="15"/>
        <v>137</v>
      </c>
    </row>
    <row r="463" spans="1:8" x14ac:dyDescent="0.2">
      <c r="A463" s="31" t="s">
        <v>199</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2">
      <c r="A464" s="31" t="s">
        <v>769</v>
      </c>
      <c r="B464" s="31" t="s">
        <v>768</v>
      </c>
      <c r="C464" s="31" t="str">
        <f t="shared" si="14"/>
        <v>Sonora</v>
      </c>
      <c r="D464" s="34">
        <v>23</v>
      </c>
      <c r="E464" s="34">
        <v>16</v>
      </c>
      <c r="F464" s="34">
        <v>19</v>
      </c>
      <c r="G464" s="34">
        <v>42</v>
      </c>
      <c r="H464" s="33">
        <f t="shared" si="15"/>
        <v>100</v>
      </c>
    </row>
    <row r="465" spans="1:8" x14ac:dyDescent="0.2">
      <c r="A465" s="31" t="s">
        <v>1043</v>
      </c>
      <c r="B465" s="31" t="s">
        <v>1053</v>
      </c>
      <c r="C465" s="31" t="str">
        <f t="shared" si="14"/>
        <v>South El Monte</v>
      </c>
      <c r="D465" s="34">
        <v>43</v>
      </c>
      <c r="E465" s="34">
        <v>25</v>
      </c>
      <c r="F465" s="34">
        <v>28</v>
      </c>
      <c r="G465" s="34">
        <v>76</v>
      </c>
      <c r="H465" s="33">
        <f t="shared" si="15"/>
        <v>172</v>
      </c>
    </row>
    <row r="466" spans="1:8" x14ac:dyDescent="0.2">
      <c r="A466" s="31" t="s">
        <v>1043</v>
      </c>
      <c r="B466" s="31" t="s">
        <v>1052</v>
      </c>
      <c r="C466" s="31" t="str">
        <f t="shared" si="14"/>
        <v>South Gate</v>
      </c>
      <c r="D466" s="34">
        <v>314</v>
      </c>
      <c r="E466" s="34">
        <v>185</v>
      </c>
      <c r="F466" s="34">
        <v>205</v>
      </c>
      <c r="G466" s="34">
        <v>558</v>
      </c>
      <c r="H466" s="33">
        <f t="shared" si="15"/>
        <v>1262</v>
      </c>
    </row>
    <row r="467" spans="1:8" x14ac:dyDescent="0.2">
      <c r="A467" s="31" t="s">
        <v>1188</v>
      </c>
      <c r="B467" s="31" t="s">
        <v>1187</v>
      </c>
      <c r="C467" s="31" t="str">
        <f t="shared" si="14"/>
        <v>South Lake Tahoe</v>
      </c>
      <c r="D467" s="34">
        <v>54</v>
      </c>
      <c r="E467" s="34">
        <v>38</v>
      </c>
      <c r="F467" s="34">
        <v>63</v>
      </c>
      <c r="G467" s="34">
        <v>181</v>
      </c>
      <c r="H467" s="33">
        <f t="shared" si="15"/>
        <v>336</v>
      </c>
    </row>
    <row r="468" spans="1:8" x14ac:dyDescent="0.2">
      <c r="A468" s="31" t="s">
        <v>1043</v>
      </c>
      <c r="B468" s="31" t="s">
        <v>1051</v>
      </c>
      <c r="C468" s="31" t="str">
        <f t="shared" si="14"/>
        <v>South Pasadena</v>
      </c>
      <c r="D468" s="34">
        <v>17</v>
      </c>
      <c r="E468" s="34">
        <v>10</v>
      </c>
      <c r="F468" s="34">
        <v>11</v>
      </c>
      <c r="G468" s="34">
        <v>25</v>
      </c>
      <c r="H468" s="33">
        <f t="shared" si="15"/>
        <v>63</v>
      </c>
    </row>
    <row r="469" spans="1:8" x14ac:dyDescent="0.2">
      <c r="A469" s="31" t="s">
        <v>851</v>
      </c>
      <c r="B469" s="31" t="s">
        <v>852</v>
      </c>
      <c r="C469" s="31" t="str">
        <f t="shared" si="14"/>
        <v>South San Francisco</v>
      </c>
      <c r="D469" s="34">
        <v>565</v>
      </c>
      <c r="E469" s="34">
        <v>281</v>
      </c>
      <c r="F469" s="34">
        <v>313</v>
      </c>
      <c r="G469" s="34">
        <v>705</v>
      </c>
      <c r="H469" s="33">
        <f t="shared" si="15"/>
        <v>1864</v>
      </c>
    </row>
    <row r="470" spans="1:8" x14ac:dyDescent="0.2">
      <c r="A470" s="31" t="s">
        <v>1003</v>
      </c>
      <c r="B470" s="31" t="s">
        <v>1004</v>
      </c>
      <c r="C470" s="31" t="str">
        <f t="shared" si="14"/>
        <v>St. Helena</v>
      </c>
      <c r="D470" s="34">
        <v>8</v>
      </c>
      <c r="E470" s="34">
        <v>5</v>
      </c>
      <c r="F470" s="34">
        <v>5</v>
      </c>
      <c r="G470" s="34">
        <v>13</v>
      </c>
      <c r="H470" s="33">
        <f t="shared" si="15"/>
        <v>31</v>
      </c>
    </row>
    <row r="471" spans="1:8" x14ac:dyDescent="0.2">
      <c r="A471" s="31" t="s">
        <v>187</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2">
      <c r="A472" s="31" t="s">
        <v>966</v>
      </c>
      <c r="B472" s="31" t="s">
        <v>970</v>
      </c>
      <c r="C472" s="31" t="str">
        <f t="shared" si="14"/>
        <v>Stanton</v>
      </c>
      <c r="D472" s="34">
        <v>68</v>
      </c>
      <c r="E472" s="34">
        <v>49</v>
      </c>
      <c r="F472" s="34">
        <v>56</v>
      </c>
      <c r="G472" s="34">
        <v>140</v>
      </c>
      <c r="H472" s="33">
        <f t="shared" si="15"/>
        <v>313</v>
      </c>
    </row>
    <row r="473" spans="1:8" x14ac:dyDescent="0.2">
      <c r="A473" s="31" t="s">
        <v>875</v>
      </c>
      <c r="B473" s="31" t="s">
        <v>876</v>
      </c>
      <c r="C473" s="31" t="str">
        <f t="shared" si="14"/>
        <v>Stockton</v>
      </c>
      <c r="D473" s="40">
        <v>3157</v>
      </c>
      <c r="E473" s="40">
        <v>2004</v>
      </c>
      <c r="F473" s="40">
        <v>2103</v>
      </c>
      <c r="G473" s="40">
        <v>4560</v>
      </c>
      <c r="H473" s="33">
        <f t="shared" si="15"/>
        <v>11824</v>
      </c>
    </row>
    <row r="474" spans="1:8" x14ac:dyDescent="0.2">
      <c r="A474" s="31" t="s">
        <v>803</v>
      </c>
      <c r="B474" s="31" t="s">
        <v>805</v>
      </c>
      <c r="C474" s="31" t="str">
        <f t="shared" si="14"/>
        <v>Suisun City</v>
      </c>
      <c r="D474" s="34">
        <v>147</v>
      </c>
      <c r="E474" s="34">
        <v>57</v>
      </c>
      <c r="F474" s="34">
        <v>60</v>
      </c>
      <c r="G474" s="34">
        <v>241</v>
      </c>
      <c r="H474" s="33">
        <f t="shared" si="15"/>
        <v>505</v>
      </c>
    </row>
    <row r="475" spans="1:8" x14ac:dyDescent="0.2">
      <c r="A475" s="31" t="s">
        <v>831</v>
      </c>
      <c r="B475" s="31" t="s">
        <v>830</v>
      </c>
      <c r="C475" s="31" t="str">
        <f t="shared" si="14"/>
        <v>Sunnyvale</v>
      </c>
      <c r="D475" s="34">
        <v>1640</v>
      </c>
      <c r="E475" s="34">
        <v>906</v>
      </c>
      <c r="F475" s="34">
        <v>932</v>
      </c>
      <c r="G475" s="34">
        <v>1974</v>
      </c>
      <c r="H475" s="33">
        <f t="shared" si="15"/>
        <v>5452</v>
      </c>
    </row>
    <row r="476" spans="1:8" x14ac:dyDescent="0.2">
      <c r="A476" s="31" t="s">
        <v>1131</v>
      </c>
      <c r="B476" s="31" t="s">
        <v>1130</v>
      </c>
      <c r="C476" s="31" t="str">
        <f t="shared" si="14"/>
        <v>Susanville</v>
      </c>
      <c r="D476" s="34">
        <v>8</v>
      </c>
      <c r="E476" s="34">
        <v>4</v>
      </c>
      <c r="F476" s="34">
        <v>6</v>
      </c>
      <c r="G476" s="34">
        <v>12</v>
      </c>
      <c r="H476" s="33">
        <f t="shared" si="15"/>
        <v>30</v>
      </c>
    </row>
    <row r="477" spans="1:8" x14ac:dyDescent="0.2">
      <c r="A477" s="31" t="s">
        <v>182</v>
      </c>
      <c r="B477" s="31" t="str">
        <f>A477</f>
        <v>Sutter County - Unincorporated</v>
      </c>
      <c r="C477" s="31" t="str">
        <f t="shared" si="14"/>
        <v>Sutter County - Unincorporated</v>
      </c>
      <c r="D477" s="34">
        <v>85</v>
      </c>
      <c r="E477" s="34">
        <v>60</v>
      </c>
      <c r="F477" s="34">
        <v>62</v>
      </c>
      <c r="G477" s="34">
        <v>128</v>
      </c>
      <c r="H477" s="33">
        <f t="shared" si="15"/>
        <v>335</v>
      </c>
    </row>
    <row r="478" spans="1:8" x14ac:dyDescent="0.2">
      <c r="A478" s="31" t="s">
        <v>1220</v>
      </c>
      <c r="B478" s="31" t="s">
        <v>1219</v>
      </c>
      <c r="C478" s="31" t="str">
        <f t="shared" si="14"/>
        <v>Sutter Creek</v>
      </c>
      <c r="D478" s="34">
        <v>2</v>
      </c>
      <c r="E478" s="34">
        <v>2</v>
      </c>
      <c r="F478" s="34">
        <v>2</v>
      </c>
      <c r="G478" s="34">
        <v>4</v>
      </c>
      <c r="H478" s="33">
        <f t="shared" si="15"/>
        <v>10</v>
      </c>
    </row>
    <row r="479" spans="1:8" x14ac:dyDescent="0.2">
      <c r="A479" s="31" t="s">
        <v>1141</v>
      </c>
      <c r="B479" s="31" t="s">
        <v>1143</v>
      </c>
      <c r="C479" s="31" t="str">
        <f t="shared" si="14"/>
        <v>Taft</v>
      </c>
      <c r="D479" s="41">
        <v>52</v>
      </c>
      <c r="E479" s="41">
        <v>26</v>
      </c>
      <c r="F479" s="41">
        <v>30</v>
      </c>
      <c r="G479" s="41">
        <v>146</v>
      </c>
      <c r="H479" s="33">
        <f t="shared" si="15"/>
        <v>254</v>
      </c>
    </row>
    <row r="480" spans="1:8" x14ac:dyDescent="0.2">
      <c r="A480" s="31" t="s">
        <v>1141</v>
      </c>
      <c r="B480" s="31" t="s">
        <v>1142</v>
      </c>
      <c r="C480" s="31" t="str">
        <f t="shared" si="14"/>
        <v>Tehachapi</v>
      </c>
      <c r="D480" s="41">
        <v>127</v>
      </c>
      <c r="E480" s="41">
        <v>64</v>
      </c>
      <c r="F480" s="41">
        <v>88</v>
      </c>
      <c r="G480" s="41">
        <v>216</v>
      </c>
      <c r="H480" s="33">
        <f t="shared" si="15"/>
        <v>495</v>
      </c>
    </row>
    <row r="481" spans="1:8" x14ac:dyDescent="0.2">
      <c r="A481" s="31" t="s">
        <v>778</v>
      </c>
      <c r="B481" s="31" t="s">
        <v>778</v>
      </c>
      <c r="C481" s="31" t="str">
        <f t="shared" si="14"/>
        <v>Tehama</v>
      </c>
      <c r="D481" s="34">
        <v>2</v>
      </c>
      <c r="E481" s="34">
        <v>2</v>
      </c>
      <c r="F481" s="34">
        <v>2</v>
      </c>
      <c r="G481" s="34">
        <v>4</v>
      </c>
      <c r="H481" s="33">
        <f t="shared" si="15"/>
        <v>10</v>
      </c>
    </row>
    <row r="482" spans="1:8" x14ac:dyDescent="0.2">
      <c r="A482" s="31" t="s">
        <v>175</v>
      </c>
      <c r="B482" s="31" t="str">
        <f>A482</f>
        <v>Tehama County - Unincorporated</v>
      </c>
      <c r="C482" s="31" t="str">
        <f t="shared" si="14"/>
        <v>Tehama County - Unincorporated</v>
      </c>
      <c r="D482" s="34">
        <v>112</v>
      </c>
      <c r="E482" s="34">
        <v>76</v>
      </c>
      <c r="F482" s="34">
        <v>89</v>
      </c>
      <c r="G482" s="34">
        <v>209</v>
      </c>
      <c r="H482" s="33">
        <f t="shared" si="15"/>
        <v>486</v>
      </c>
    </row>
    <row r="483" spans="1:8" x14ac:dyDescent="0.2">
      <c r="A483" s="31" t="s">
        <v>933</v>
      </c>
      <c r="B483" s="31" t="s">
        <v>934</v>
      </c>
      <c r="C483" s="31" t="str">
        <f t="shared" si="14"/>
        <v>Temecula</v>
      </c>
      <c r="D483" s="34">
        <v>375</v>
      </c>
      <c r="E483" s="34">
        <v>251</v>
      </c>
      <c r="F483" s="34">
        <v>271</v>
      </c>
      <c r="G483" s="34">
        <v>596</v>
      </c>
      <c r="H483" s="33">
        <f t="shared" si="15"/>
        <v>1493</v>
      </c>
    </row>
    <row r="484" spans="1:8" x14ac:dyDescent="0.2">
      <c r="A484" s="31" t="s">
        <v>1043</v>
      </c>
      <c r="B484" s="31" t="s">
        <v>1050</v>
      </c>
      <c r="C484" s="31" t="str">
        <f t="shared" si="14"/>
        <v>Temple City</v>
      </c>
      <c r="D484" s="34">
        <v>159</v>
      </c>
      <c r="E484" s="34">
        <v>93</v>
      </c>
      <c r="F484" s="34">
        <v>99</v>
      </c>
      <c r="G484" s="34">
        <v>252</v>
      </c>
      <c r="H484" s="33">
        <f t="shared" si="15"/>
        <v>603</v>
      </c>
    </row>
    <row r="485" spans="1:8" x14ac:dyDescent="0.2">
      <c r="A485" s="31" t="s">
        <v>758</v>
      </c>
      <c r="B485" s="31" t="s">
        <v>757</v>
      </c>
      <c r="C485" s="31" t="str">
        <f t="shared" si="14"/>
        <v>Thousand Oaks</v>
      </c>
      <c r="D485" s="34">
        <v>47</v>
      </c>
      <c r="E485" s="34">
        <v>32</v>
      </c>
      <c r="F485" s="34">
        <v>36</v>
      </c>
      <c r="G485" s="34">
        <v>77</v>
      </c>
      <c r="H485" s="33">
        <f t="shared" si="15"/>
        <v>192</v>
      </c>
    </row>
    <row r="486" spans="1:8" x14ac:dyDescent="0.2">
      <c r="A486" s="31" t="s">
        <v>1033</v>
      </c>
      <c r="B486" s="31" t="s">
        <v>1319</v>
      </c>
      <c r="C486" s="31" t="str">
        <f t="shared" si="14"/>
        <v>Tiburon</v>
      </c>
      <c r="D486" s="34">
        <v>24</v>
      </c>
      <c r="E486" s="34">
        <v>16</v>
      </c>
      <c r="F486" s="34">
        <v>19</v>
      </c>
      <c r="G486" s="34">
        <v>19</v>
      </c>
      <c r="H486" s="33">
        <f t="shared" si="15"/>
        <v>78</v>
      </c>
    </row>
    <row r="487" spans="1:8" x14ac:dyDescent="0.2">
      <c r="A487" s="31" t="s">
        <v>1043</v>
      </c>
      <c r="B487" s="31" t="s">
        <v>1049</v>
      </c>
      <c r="C487" s="31" t="str">
        <f t="shared" si="14"/>
        <v>Torrance</v>
      </c>
      <c r="D487" s="34">
        <v>380</v>
      </c>
      <c r="E487" s="34">
        <v>227</v>
      </c>
      <c r="F487" s="34">
        <v>243</v>
      </c>
      <c r="G487" s="34">
        <v>600</v>
      </c>
      <c r="H487" s="33">
        <f t="shared" si="15"/>
        <v>1450</v>
      </c>
    </row>
    <row r="488" spans="1:8" x14ac:dyDescent="0.2">
      <c r="A488" s="31" t="s">
        <v>875</v>
      </c>
      <c r="B488" s="31" t="s">
        <v>874</v>
      </c>
      <c r="C488" s="31" t="str">
        <f t="shared" si="14"/>
        <v>Tracy</v>
      </c>
      <c r="D488" s="40">
        <v>980</v>
      </c>
      <c r="E488" s="40">
        <v>705</v>
      </c>
      <c r="F488" s="40">
        <v>828</v>
      </c>
      <c r="G488" s="40">
        <v>2463</v>
      </c>
      <c r="H488" s="33">
        <f t="shared" si="15"/>
        <v>4976</v>
      </c>
    </row>
    <row r="489" spans="1:8" x14ac:dyDescent="0.2">
      <c r="A489" s="31" t="s">
        <v>1163</v>
      </c>
      <c r="B489" s="31" t="s">
        <v>1162</v>
      </c>
      <c r="C489" s="31" t="str">
        <f t="shared" si="14"/>
        <v>Trinidad</v>
      </c>
      <c r="D489" s="34">
        <v>1</v>
      </c>
      <c r="E489" s="34">
        <v>1</v>
      </c>
      <c r="F489" s="34">
        <v>1</v>
      </c>
      <c r="G489" s="34">
        <v>2</v>
      </c>
      <c r="H489" s="33">
        <f t="shared" si="15"/>
        <v>5</v>
      </c>
    </row>
    <row r="490" spans="1:8" x14ac:dyDescent="0.2">
      <c r="A490" s="31" t="s">
        <v>1354</v>
      </c>
      <c r="B490" s="31" t="str">
        <f>A490</f>
        <v>Trinity County - Unincorporated</v>
      </c>
      <c r="C490" s="31" t="str">
        <f>B490</f>
        <v>Trinity County - Unincorporated</v>
      </c>
      <c r="D490" s="34">
        <v>2</v>
      </c>
      <c r="E490" s="34">
        <v>2</v>
      </c>
      <c r="F490" s="34">
        <v>2</v>
      </c>
      <c r="G490" s="34">
        <v>4</v>
      </c>
      <c r="H490" s="29">
        <f t="shared" si="15"/>
        <v>10</v>
      </c>
    </row>
    <row r="491" spans="1:8" x14ac:dyDescent="0.2">
      <c r="A491" s="31" t="s">
        <v>1000</v>
      </c>
      <c r="B491" s="31" t="s">
        <v>999</v>
      </c>
      <c r="C491" s="31" t="str">
        <f t="shared" si="14"/>
        <v>Truckee</v>
      </c>
      <c r="D491" s="34">
        <v>108</v>
      </c>
      <c r="E491" s="34">
        <v>75</v>
      </c>
      <c r="F491" s="34">
        <v>78</v>
      </c>
      <c r="G491" s="34">
        <v>199</v>
      </c>
      <c r="H491" s="33">
        <f t="shared" si="15"/>
        <v>460</v>
      </c>
    </row>
    <row r="492" spans="1:8" x14ac:dyDescent="0.2">
      <c r="A492" s="31" t="s">
        <v>771</v>
      </c>
      <c r="B492" s="31" t="s">
        <v>771</v>
      </c>
      <c r="C492" s="31" t="str">
        <f t="shared" si="14"/>
        <v>Tulare</v>
      </c>
      <c r="D492" s="35">
        <v>920</v>
      </c>
      <c r="E492" s="35">
        <v>609</v>
      </c>
      <c r="F492" s="35">
        <v>613</v>
      </c>
      <c r="G492" s="35">
        <v>1452</v>
      </c>
      <c r="H492" s="33">
        <f t="shared" si="15"/>
        <v>3594</v>
      </c>
    </row>
    <row r="493" spans="1:8" x14ac:dyDescent="0.2">
      <c r="A493" s="31" t="s">
        <v>169</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2">
      <c r="A494" s="31" t="s">
        <v>811</v>
      </c>
      <c r="B494" s="31" t="s">
        <v>813</v>
      </c>
      <c r="C494" s="31" t="str">
        <f t="shared" si="14"/>
        <v>Tulelake</v>
      </c>
      <c r="D494" s="34">
        <v>3</v>
      </c>
      <c r="E494" s="34">
        <v>2</v>
      </c>
      <c r="F494" s="34">
        <v>2</v>
      </c>
      <c r="G494" s="34">
        <v>6</v>
      </c>
      <c r="H494" s="33">
        <f t="shared" si="15"/>
        <v>13</v>
      </c>
    </row>
    <row r="495" spans="1:8" x14ac:dyDescent="0.2">
      <c r="A495" s="31" t="s">
        <v>161</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2">
      <c r="A496" s="31" t="s">
        <v>785</v>
      </c>
      <c r="B496" s="31" t="s">
        <v>786</v>
      </c>
      <c r="C496" s="31" t="str">
        <f t="shared" si="14"/>
        <v>Turlock</v>
      </c>
      <c r="D496" s="35">
        <v>877</v>
      </c>
      <c r="E496" s="35">
        <v>562</v>
      </c>
      <c r="F496" s="35">
        <v>627</v>
      </c>
      <c r="G496" s="35">
        <v>1552</v>
      </c>
      <c r="H496" s="33">
        <f t="shared" si="15"/>
        <v>3618</v>
      </c>
    </row>
    <row r="497" spans="1:8" x14ac:dyDescent="0.2">
      <c r="A497" s="31" t="s">
        <v>966</v>
      </c>
      <c r="B497" s="31" t="s">
        <v>969</v>
      </c>
      <c r="C497" s="31" t="str">
        <f t="shared" si="14"/>
        <v>Tustin</v>
      </c>
      <c r="D497" s="34">
        <v>283</v>
      </c>
      <c r="E497" s="34">
        <v>195</v>
      </c>
      <c r="F497" s="34">
        <v>224</v>
      </c>
      <c r="G497" s="34">
        <v>525</v>
      </c>
      <c r="H497" s="33">
        <f t="shared" si="15"/>
        <v>1227</v>
      </c>
    </row>
    <row r="498" spans="1:8" x14ac:dyDescent="0.2">
      <c r="A498" s="31" t="s">
        <v>901</v>
      </c>
      <c r="B498" s="31" t="s">
        <v>905</v>
      </c>
      <c r="C498" s="31" t="str">
        <f t="shared" si="14"/>
        <v>Twentynine Palms</v>
      </c>
      <c r="D498" s="34">
        <v>103</v>
      </c>
      <c r="E498" s="34">
        <v>72</v>
      </c>
      <c r="F498" s="34">
        <v>84</v>
      </c>
      <c r="G498" s="34">
        <v>195</v>
      </c>
      <c r="H498" s="33">
        <f t="shared" si="15"/>
        <v>454</v>
      </c>
    </row>
    <row r="499" spans="1:8" x14ac:dyDescent="0.2">
      <c r="A499" s="31" t="s">
        <v>1029</v>
      </c>
      <c r="B499" s="31" t="s">
        <v>1030</v>
      </c>
      <c r="C499" s="31" t="str">
        <f t="shared" si="14"/>
        <v>Ukiah</v>
      </c>
      <c r="D499" s="34">
        <v>11</v>
      </c>
      <c r="E499" s="34">
        <v>7</v>
      </c>
      <c r="F499" s="34">
        <v>7</v>
      </c>
      <c r="G499" s="34">
        <v>20</v>
      </c>
      <c r="H499" s="33">
        <f t="shared" si="15"/>
        <v>45</v>
      </c>
    </row>
    <row r="500" spans="1:8" x14ac:dyDescent="0.2">
      <c r="A500" s="31" t="s">
        <v>1226</v>
      </c>
      <c r="B500" s="31" t="s">
        <v>1225</v>
      </c>
      <c r="C500" s="31" t="str">
        <f t="shared" si="14"/>
        <v>Union City</v>
      </c>
      <c r="D500" s="34">
        <v>317</v>
      </c>
      <c r="E500" s="34">
        <v>180</v>
      </c>
      <c r="F500" s="34">
        <v>192</v>
      </c>
      <c r="G500" s="34">
        <v>417</v>
      </c>
      <c r="H500" s="33">
        <f t="shared" si="15"/>
        <v>1106</v>
      </c>
    </row>
    <row r="501" spans="1:8" x14ac:dyDescent="0.2">
      <c r="A501" s="31" t="s">
        <v>901</v>
      </c>
      <c r="B501" s="31" t="s">
        <v>904</v>
      </c>
      <c r="C501" s="31" t="str">
        <f t="shared" si="14"/>
        <v>Upland</v>
      </c>
      <c r="D501" s="34">
        <v>382</v>
      </c>
      <c r="E501" s="34">
        <v>260</v>
      </c>
      <c r="F501" s="34">
        <v>294</v>
      </c>
      <c r="G501" s="34">
        <v>653</v>
      </c>
      <c r="H501" s="33">
        <f t="shared" si="15"/>
        <v>1589</v>
      </c>
    </row>
    <row r="502" spans="1:8" x14ac:dyDescent="0.2">
      <c r="A502" s="31" t="s">
        <v>803</v>
      </c>
      <c r="B502" s="31" t="s">
        <v>804</v>
      </c>
      <c r="C502" s="31" t="str">
        <f t="shared" si="14"/>
        <v>Vacaville</v>
      </c>
      <c r="D502" s="34">
        <v>287</v>
      </c>
      <c r="E502" s="34">
        <v>134</v>
      </c>
      <c r="F502" s="34">
        <v>173</v>
      </c>
      <c r="G502" s="34">
        <v>490</v>
      </c>
      <c r="H502" s="33">
        <f t="shared" si="15"/>
        <v>1084</v>
      </c>
    </row>
    <row r="503" spans="1:8" x14ac:dyDescent="0.2">
      <c r="A503" s="31" t="s">
        <v>803</v>
      </c>
      <c r="B503" s="31" t="s">
        <v>802</v>
      </c>
      <c r="C503" s="31" t="str">
        <f t="shared" si="14"/>
        <v>Vallejo</v>
      </c>
      <c r="D503" s="34">
        <v>283</v>
      </c>
      <c r="E503" s="34">
        <v>178</v>
      </c>
      <c r="F503" s="34">
        <v>211</v>
      </c>
      <c r="G503" s="34">
        <v>690</v>
      </c>
      <c r="H503" s="33">
        <f t="shared" si="15"/>
        <v>1362</v>
      </c>
    </row>
    <row r="504" spans="1:8" x14ac:dyDescent="0.2">
      <c r="A504" s="31" t="s">
        <v>147</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2">
      <c r="A505" s="31" t="s">
        <v>1043</v>
      </c>
      <c r="B505" s="31" t="s">
        <v>1048</v>
      </c>
      <c r="C505" s="31" t="str">
        <f t="shared" si="14"/>
        <v>Vernon</v>
      </c>
      <c r="D505" s="34">
        <v>1</v>
      </c>
      <c r="E505" s="34">
        <v>1</v>
      </c>
      <c r="F505" s="34">
        <v>0</v>
      </c>
      <c r="G505" s="34">
        <v>0</v>
      </c>
      <c r="H505" s="33">
        <f t="shared" si="15"/>
        <v>2</v>
      </c>
    </row>
    <row r="506" spans="1:8" x14ac:dyDescent="0.2">
      <c r="A506" s="31" t="s">
        <v>901</v>
      </c>
      <c r="B506" s="31" t="s">
        <v>903</v>
      </c>
      <c r="C506" s="31" t="str">
        <f t="shared" si="14"/>
        <v>Victorville</v>
      </c>
      <c r="D506" s="34">
        <v>1698</v>
      </c>
      <c r="E506" s="34">
        <v>1207</v>
      </c>
      <c r="F506" s="34">
        <v>1342</v>
      </c>
      <c r="G506" s="34">
        <v>3124</v>
      </c>
      <c r="H506" s="33">
        <f t="shared" si="15"/>
        <v>7371</v>
      </c>
    </row>
    <row r="507" spans="1:8" x14ac:dyDescent="0.2">
      <c r="A507" s="31" t="s">
        <v>966</v>
      </c>
      <c r="B507" s="31" t="s">
        <v>968</v>
      </c>
      <c r="C507" s="31" t="str">
        <f t="shared" si="14"/>
        <v>Villa Park</v>
      </c>
      <c r="D507" s="34">
        <v>3</v>
      </c>
      <c r="E507" s="34">
        <v>2</v>
      </c>
      <c r="F507" s="34">
        <v>3</v>
      </c>
      <c r="G507" s="34">
        <v>6</v>
      </c>
      <c r="H507" s="33">
        <f t="shared" si="15"/>
        <v>14</v>
      </c>
    </row>
    <row r="508" spans="1:8" x14ac:dyDescent="0.2">
      <c r="A508" s="31" t="s">
        <v>771</v>
      </c>
      <c r="B508" s="31" t="s">
        <v>772</v>
      </c>
      <c r="C508" s="31" t="str">
        <f t="shared" si="14"/>
        <v>Visalia</v>
      </c>
      <c r="D508" s="35">
        <v>2616</v>
      </c>
      <c r="E508" s="35">
        <v>1931</v>
      </c>
      <c r="F508" s="35">
        <v>1802</v>
      </c>
      <c r="G508" s="35">
        <v>3672</v>
      </c>
      <c r="H508" s="33">
        <f t="shared" si="15"/>
        <v>10021</v>
      </c>
    </row>
    <row r="509" spans="1:8" x14ac:dyDescent="0.2">
      <c r="A509" s="31" t="s">
        <v>883</v>
      </c>
      <c r="B509" s="31" t="s">
        <v>882</v>
      </c>
      <c r="C509" s="31" t="str">
        <f t="shared" si="14"/>
        <v>Vista</v>
      </c>
      <c r="D509" s="34">
        <v>343</v>
      </c>
      <c r="E509" s="34">
        <v>260</v>
      </c>
      <c r="F509" s="34">
        <v>241</v>
      </c>
      <c r="G509" s="34">
        <v>530</v>
      </c>
      <c r="H509" s="33">
        <f t="shared" si="15"/>
        <v>1374</v>
      </c>
    </row>
    <row r="510" spans="1:8" x14ac:dyDescent="0.2">
      <c r="A510" s="31" t="s">
        <v>1043</v>
      </c>
      <c r="B510" s="31" t="s">
        <v>1047</v>
      </c>
      <c r="C510" s="31" t="str">
        <f t="shared" si="14"/>
        <v>Walnut</v>
      </c>
      <c r="D510" s="34">
        <v>246</v>
      </c>
      <c r="E510" s="34">
        <v>144</v>
      </c>
      <c r="F510" s="34">
        <v>155</v>
      </c>
      <c r="G510" s="34">
        <v>363</v>
      </c>
      <c r="H510" s="33">
        <f t="shared" si="15"/>
        <v>908</v>
      </c>
    </row>
    <row r="511" spans="1:8" x14ac:dyDescent="0.2">
      <c r="A511" s="31" t="s">
        <v>1193</v>
      </c>
      <c r="B511" s="31" t="s">
        <v>1192</v>
      </c>
      <c r="C511" s="31" t="str">
        <f t="shared" si="14"/>
        <v>Walnut Creek</v>
      </c>
      <c r="D511" s="34">
        <v>604</v>
      </c>
      <c r="E511" s="34">
        <v>355</v>
      </c>
      <c r="F511" s="34">
        <v>381</v>
      </c>
      <c r="G511" s="34">
        <v>895</v>
      </c>
      <c r="H511" s="33">
        <f t="shared" si="15"/>
        <v>2235</v>
      </c>
    </row>
    <row r="512" spans="1:8" x14ac:dyDescent="0.2">
      <c r="A512" s="31" t="s">
        <v>1141</v>
      </c>
      <c r="B512" s="31" t="s">
        <v>1140</v>
      </c>
      <c r="C512" s="31" t="str">
        <f t="shared" si="14"/>
        <v>Wasco</v>
      </c>
      <c r="D512" s="41">
        <v>350</v>
      </c>
      <c r="E512" s="41">
        <v>275</v>
      </c>
      <c r="F512" s="41">
        <v>280</v>
      </c>
      <c r="G512" s="41">
        <v>521</v>
      </c>
      <c r="H512" s="33">
        <f t="shared" si="15"/>
        <v>1426</v>
      </c>
    </row>
    <row r="513" spans="1:8" x14ac:dyDescent="0.2">
      <c r="A513" s="31" t="s">
        <v>785</v>
      </c>
      <c r="B513" s="31" t="s">
        <v>784</v>
      </c>
      <c r="C513" s="31" t="str">
        <f t="shared" si="14"/>
        <v>Waterford</v>
      </c>
      <c r="D513" s="35">
        <v>131</v>
      </c>
      <c r="E513" s="35">
        <v>84</v>
      </c>
      <c r="F513" s="35">
        <v>89</v>
      </c>
      <c r="G513" s="35">
        <v>221</v>
      </c>
      <c r="H513" s="33">
        <f t="shared" si="15"/>
        <v>525</v>
      </c>
    </row>
    <row r="514" spans="1:8" x14ac:dyDescent="0.2">
      <c r="A514" s="31" t="s">
        <v>827</v>
      </c>
      <c r="B514" s="31" t="s">
        <v>826</v>
      </c>
      <c r="C514" s="31" t="str">
        <f t="shared" ref="C514:C540" si="16">B514</f>
        <v>Watsonville</v>
      </c>
      <c r="D514" s="37">
        <v>169</v>
      </c>
      <c r="E514" s="37">
        <v>110</v>
      </c>
      <c r="F514" s="37">
        <v>128</v>
      </c>
      <c r="G514" s="37">
        <v>293</v>
      </c>
      <c r="H514" s="33">
        <f t="shared" ref="H514:H540" si="17">SUM(D514:G514)</f>
        <v>700</v>
      </c>
    </row>
    <row r="515" spans="1:8" x14ac:dyDescent="0.2">
      <c r="A515" s="31" t="s">
        <v>811</v>
      </c>
      <c r="B515" s="31" t="s">
        <v>812</v>
      </c>
      <c r="C515" s="31" t="str">
        <f t="shared" si="16"/>
        <v>Weed</v>
      </c>
      <c r="D515" s="34">
        <v>10</v>
      </c>
      <c r="E515" s="34">
        <v>6</v>
      </c>
      <c r="F515" s="34">
        <v>6</v>
      </c>
      <c r="G515" s="34">
        <v>16</v>
      </c>
      <c r="H515" s="33">
        <f t="shared" si="17"/>
        <v>38</v>
      </c>
    </row>
    <row r="516" spans="1:8" x14ac:dyDescent="0.2">
      <c r="A516" s="31" t="s">
        <v>1043</v>
      </c>
      <c r="B516" s="31" t="s">
        <v>1046</v>
      </c>
      <c r="C516" s="31" t="str">
        <f t="shared" si="16"/>
        <v>West Covina</v>
      </c>
      <c r="D516" s="34">
        <v>217</v>
      </c>
      <c r="E516" s="34">
        <v>129</v>
      </c>
      <c r="F516" s="34">
        <v>138</v>
      </c>
      <c r="G516" s="34">
        <v>347</v>
      </c>
      <c r="H516" s="33">
        <f t="shared" si="17"/>
        <v>831</v>
      </c>
    </row>
    <row r="517" spans="1:8" x14ac:dyDescent="0.2">
      <c r="A517" s="31" t="s">
        <v>1043</v>
      </c>
      <c r="B517" s="31" t="s">
        <v>1045</v>
      </c>
      <c r="C517" s="31" t="str">
        <f>B517</f>
        <v>West Hollywood</v>
      </c>
      <c r="D517" s="34">
        <v>19</v>
      </c>
      <c r="E517" s="34">
        <v>12</v>
      </c>
      <c r="F517" s="34">
        <v>13</v>
      </c>
      <c r="G517" s="34">
        <v>33</v>
      </c>
      <c r="H517" s="33">
        <f t="shared" si="17"/>
        <v>77</v>
      </c>
    </row>
    <row r="518" spans="1:8" x14ac:dyDescent="0.2">
      <c r="A518" s="31" t="s">
        <v>753</v>
      </c>
      <c r="B518" s="31" t="s">
        <v>755</v>
      </c>
      <c r="C518" s="31" t="str">
        <f t="shared" si="16"/>
        <v>West Sacramento</v>
      </c>
      <c r="D518" s="34">
        <v>1316</v>
      </c>
      <c r="E518" s="34">
        <v>923</v>
      </c>
      <c r="F518" s="34">
        <v>1111</v>
      </c>
      <c r="G518" s="34">
        <v>2627</v>
      </c>
      <c r="H518" s="33">
        <f t="shared" si="17"/>
        <v>5977</v>
      </c>
    </row>
    <row r="519" spans="1:8" x14ac:dyDescent="0.2">
      <c r="A519" s="31" t="s">
        <v>1043</v>
      </c>
      <c r="B519" s="31" t="s">
        <v>1044</v>
      </c>
      <c r="C519" s="31" t="str">
        <f t="shared" si="16"/>
        <v>Westlake Village</v>
      </c>
      <c r="D519" s="34">
        <v>12</v>
      </c>
      <c r="E519" s="34">
        <v>7</v>
      </c>
      <c r="F519" s="34">
        <v>8</v>
      </c>
      <c r="G519" s="34">
        <v>18</v>
      </c>
      <c r="H519" s="33">
        <f t="shared" si="17"/>
        <v>45</v>
      </c>
    </row>
    <row r="520" spans="1:8" x14ac:dyDescent="0.2">
      <c r="A520" s="31" t="s">
        <v>966</v>
      </c>
      <c r="B520" s="31" t="s">
        <v>967</v>
      </c>
      <c r="C520" s="31" t="str">
        <f t="shared" si="16"/>
        <v>Westminster</v>
      </c>
      <c r="D520" s="34">
        <v>1</v>
      </c>
      <c r="E520" s="34">
        <v>1</v>
      </c>
      <c r="F520" s="34">
        <v>0</v>
      </c>
      <c r="G520" s="34">
        <v>0</v>
      </c>
      <c r="H520" s="33">
        <f t="shared" si="17"/>
        <v>2</v>
      </c>
    </row>
    <row r="521" spans="1:8" x14ac:dyDescent="0.2">
      <c r="A521" s="31" t="s">
        <v>1156</v>
      </c>
      <c r="B521" s="31" t="s">
        <v>1155</v>
      </c>
      <c r="C521" s="31" t="str">
        <f t="shared" si="16"/>
        <v>Westmorland</v>
      </c>
      <c r="D521" s="34">
        <v>57</v>
      </c>
      <c r="E521" s="34">
        <v>35</v>
      </c>
      <c r="F521" s="34">
        <v>36</v>
      </c>
      <c r="G521" s="34">
        <v>105</v>
      </c>
      <c r="H521" s="33">
        <f t="shared" si="17"/>
        <v>233</v>
      </c>
    </row>
    <row r="522" spans="1:8" x14ac:dyDescent="0.2">
      <c r="A522" s="31" t="s">
        <v>750</v>
      </c>
      <c r="B522" s="31" t="s">
        <v>749</v>
      </c>
      <c r="C522" s="31" t="str">
        <f t="shared" si="16"/>
        <v>Wheatland</v>
      </c>
      <c r="D522" s="34">
        <v>109</v>
      </c>
      <c r="E522" s="34">
        <v>76</v>
      </c>
      <c r="F522" s="34">
        <v>90</v>
      </c>
      <c r="G522" s="34">
        <v>208</v>
      </c>
      <c r="H522" s="33">
        <f t="shared" si="17"/>
        <v>483</v>
      </c>
    </row>
    <row r="523" spans="1:8" x14ac:dyDescent="0.2">
      <c r="A523" s="31" t="s">
        <v>1043</v>
      </c>
      <c r="B523" s="31" t="s">
        <v>1042</v>
      </c>
      <c r="C523" s="31" t="str">
        <f t="shared" si="16"/>
        <v>Whittier</v>
      </c>
      <c r="D523" s="34">
        <v>228</v>
      </c>
      <c r="E523" s="34">
        <v>135</v>
      </c>
      <c r="F523" s="34">
        <v>146</v>
      </c>
      <c r="G523" s="34">
        <v>369</v>
      </c>
      <c r="H523" s="33">
        <f t="shared" si="17"/>
        <v>878</v>
      </c>
    </row>
    <row r="524" spans="1:8" x14ac:dyDescent="0.2">
      <c r="A524" s="31" t="s">
        <v>933</v>
      </c>
      <c r="B524" s="31" t="s">
        <v>1325</v>
      </c>
      <c r="C524" s="31" t="str">
        <f>B524</f>
        <v>Wildomar</v>
      </c>
      <c r="D524" s="34">
        <v>621</v>
      </c>
      <c r="E524" s="34">
        <v>415</v>
      </c>
      <c r="F524" s="34">
        <v>461</v>
      </c>
      <c r="G524" s="34">
        <v>1038</v>
      </c>
      <c r="H524" s="33">
        <f t="shared" si="17"/>
        <v>2535</v>
      </c>
    </row>
    <row r="525" spans="1:8" x14ac:dyDescent="0.2">
      <c r="A525" s="31" t="s">
        <v>1212</v>
      </c>
      <c r="B525" s="31" t="s">
        <v>1211</v>
      </c>
      <c r="C525" s="31" t="str">
        <f t="shared" si="16"/>
        <v>Williams</v>
      </c>
      <c r="D525" s="34">
        <v>69</v>
      </c>
      <c r="E525" s="34">
        <v>50</v>
      </c>
      <c r="F525" s="34">
        <v>58</v>
      </c>
      <c r="G525" s="34">
        <v>130</v>
      </c>
      <c r="H525" s="33">
        <f t="shared" si="17"/>
        <v>307</v>
      </c>
    </row>
    <row r="526" spans="1:8" x14ac:dyDescent="0.2">
      <c r="A526" s="31" t="s">
        <v>1029</v>
      </c>
      <c r="B526" s="31" t="s">
        <v>1028</v>
      </c>
      <c r="C526" s="31" t="str">
        <f t="shared" si="16"/>
        <v>Willits</v>
      </c>
      <c r="D526" s="34">
        <v>3</v>
      </c>
      <c r="E526" s="34">
        <v>2</v>
      </c>
      <c r="F526" s="34">
        <v>2</v>
      </c>
      <c r="G526" s="34">
        <v>6</v>
      </c>
      <c r="H526" s="33">
        <f t="shared" si="17"/>
        <v>13</v>
      </c>
    </row>
    <row r="527" spans="1:8" x14ac:dyDescent="0.2">
      <c r="A527" s="31" t="s">
        <v>1171</v>
      </c>
      <c r="B527" s="31" t="s">
        <v>1170</v>
      </c>
      <c r="C527" s="31" t="str">
        <f t="shared" si="16"/>
        <v>Willows</v>
      </c>
      <c r="D527" s="34">
        <v>15</v>
      </c>
      <c r="E527" s="34">
        <v>11</v>
      </c>
      <c r="F527" s="34">
        <v>11</v>
      </c>
      <c r="G527" s="34">
        <v>26</v>
      </c>
      <c r="H527" s="33">
        <f t="shared" si="17"/>
        <v>63</v>
      </c>
    </row>
    <row r="528" spans="1:8" x14ac:dyDescent="0.2">
      <c r="A528" s="31" t="s">
        <v>794</v>
      </c>
      <c r="B528" s="31" t="s">
        <v>1334</v>
      </c>
      <c r="C528" s="31" t="str">
        <f t="shared" si="16"/>
        <v>Windsor</v>
      </c>
      <c r="D528" s="34">
        <v>120</v>
      </c>
      <c r="E528" s="34">
        <v>65</v>
      </c>
      <c r="F528" s="34">
        <v>67</v>
      </c>
      <c r="G528" s="34">
        <v>188</v>
      </c>
      <c r="H528" s="33">
        <f t="shared" si="17"/>
        <v>440</v>
      </c>
    </row>
    <row r="529" spans="1:8" x14ac:dyDescent="0.2">
      <c r="A529" s="31" t="s">
        <v>753</v>
      </c>
      <c r="B529" s="31" t="s">
        <v>754</v>
      </c>
      <c r="C529" s="31" t="str">
        <f t="shared" si="16"/>
        <v>Winters</v>
      </c>
      <c r="D529" s="34">
        <v>76</v>
      </c>
      <c r="E529" s="34">
        <v>54</v>
      </c>
      <c r="F529" s="34">
        <v>59</v>
      </c>
      <c r="G529" s="34">
        <v>130</v>
      </c>
      <c r="H529" s="33">
        <f t="shared" si="17"/>
        <v>319</v>
      </c>
    </row>
    <row r="530" spans="1:8" x14ac:dyDescent="0.2">
      <c r="A530" s="31" t="s">
        <v>771</v>
      </c>
      <c r="B530" s="31" t="s">
        <v>770</v>
      </c>
      <c r="C530" s="31" t="str">
        <f t="shared" si="16"/>
        <v>Woodlake</v>
      </c>
      <c r="D530" s="36">
        <v>71</v>
      </c>
      <c r="E530" s="36">
        <v>41</v>
      </c>
      <c r="F530" s="36">
        <v>69</v>
      </c>
      <c r="G530" s="36">
        <v>191</v>
      </c>
      <c r="H530" s="33">
        <f t="shared" si="17"/>
        <v>372</v>
      </c>
    </row>
    <row r="531" spans="1:8" x14ac:dyDescent="0.2">
      <c r="A531" s="31" t="s">
        <v>753</v>
      </c>
      <c r="B531" s="31" t="s">
        <v>752</v>
      </c>
      <c r="C531" s="31" t="str">
        <f t="shared" si="16"/>
        <v>Woodland</v>
      </c>
      <c r="D531" s="34">
        <v>390</v>
      </c>
      <c r="E531" s="34">
        <v>274</v>
      </c>
      <c r="F531" s="34">
        <v>349</v>
      </c>
      <c r="G531" s="34">
        <v>864</v>
      </c>
      <c r="H531" s="33">
        <f t="shared" si="17"/>
        <v>1877</v>
      </c>
    </row>
    <row r="532" spans="1:8" x14ac:dyDescent="0.2">
      <c r="A532" s="31" t="s">
        <v>851</v>
      </c>
      <c r="B532" s="31" t="s">
        <v>1331</v>
      </c>
      <c r="C532" s="31" t="str">
        <f t="shared" si="16"/>
        <v>Woodside</v>
      </c>
      <c r="D532" s="34">
        <v>23</v>
      </c>
      <c r="E532" s="34">
        <v>13</v>
      </c>
      <c r="F532" s="34">
        <v>15</v>
      </c>
      <c r="G532" s="34">
        <v>11</v>
      </c>
      <c r="H532" s="33">
        <f t="shared" si="17"/>
        <v>62</v>
      </c>
    </row>
    <row r="533" spans="1:8" x14ac:dyDescent="0.2">
      <c r="A533" s="31" t="s">
        <v>139</v>
      </c>
      <c r="B533" s="31" t="str">
        <f>A533</f>
        <v>Yolo County - Unincorporated</v>
      </c>
      <c r="C533" s="31" t="str">
        <f t="shared" si="16"/>
        <v>Yolo County - Unincorporated</v>
      </c>
      <c r="D533" s="34">
        <v>427</v>
      </c>
      <c r="E533" s="34">
        <v>299</v>
      </c>
      <c r="F533" s="34">
        <v>351</v>
      </c>
      <c r="G533" s="34">
        <v>813</v>
      </c>
      <c r="H533" s="33">
        <f t="shared" si="17"/>
        <v>1890</v>
      </c>
    </row>
    <row r="534" spans="1:8" x14ac:dyDescent="0.2">
      <c r="A534" s="31" t="s">
        <v>966</v>
      </c>
      <c r="B534" s="31" t="s">
        <v>965</v>
      </c>
      <c r="C534" s="31" t="str">
        <f t="shared" si="16"/>
        <v>Yorba Linda</v>
      </c>
      <c r="D534" s="34">
        <v>160</v>
      </c>
      <c r="E534" s="34">
        <v>113</v>
      </c>
      <c r="F534" s="34">
        <v>126</v>
      </c>
      <c r="G534" s="34">
        <v>270</v>
      </c>
      <c r="H534" s="33">
        <f t="shared" si="17"/>
        <v>669</v>
      </c>
    </row>
    <row r="535" spans="1:8" x14ac:dyDescent="0.2">
      <c r="A535" s="31" t="s">
        <v>1003</v>
      </c>
      <c r="B535" s="31" t="s">
        <v>1321</v>
      </c>
      <c r="C535" s="31" t="str">
        <f t="shared" si="16"/>
        <v>Yountville</v>
      </c>
      <c r="D535" s="34">
        <v>4</v>
      </c>
      <c r="E535" s="34">
        <v>2</v>
      </c>
      <c r="F535" s="34">
        <v>3</v>
      </c>
      <c r="G535" s="34">
        <v>8</v>
      </c>
      <c r="H535" s="33">
        <f t="shared" si="17"/>
        <v>17</v>
      </c>
    </row>
    <row r="536" spans="1:8" x14ac:dyDescent="0.2">
      <c r="A536" s="31" t="s">
        <v>811</v>
      </c>
      <c r="B536" s="31" t="s">
        <v>810</v>
      </c>
      <c r="C536" s="31" t="str">
        <f t="shared" si="16"/>
        <v>Yreka</v>
      </c>
      <c r="D536" s="34">
        <v>25</v>
      </c>
      <c r="E536" s="34">
        <v>17</v>
      </c>
      <c r="F536" s="34">
        <v>18</v>
      </c>
      <c r="G536" s="34">
        <v>43</v>
      </c>
      <c r="H536" s="33">
        <f t="shared" si="17"/>
        <v>103</v>
      </c>
    </row>
    <row r="537" spans="1:8" x14ac:dyDescent="0.2">
      <c r="A537" s="31" t="s">
        <v>782</v>
      </c>
      <c r="B537" s="31" t="s">
        <v>781</v>
      </c>
      <c r="C537" s="31" t="str">
        <f t="shared" si="16"/>
        <v>Yuba City</v>
      </c>
      <c r="D537" s="34">
        <v>624</v>
      </c>
      <c r="E537" s="34">
        <v>437</v>
      </c>
      <c r="F537" s="34">
        <v>498</v>
      </c>
      <c r="G537" s="34">
        <v>1120</v>
      </c>
      <c r="H537" s="33">
        <f t="shared" si="17"/>
        <v>2679</v>
      </c>
    </row>
    <row r="538" spans="1:8" x14ac:dyDescent="0.2">
      <c r="A538" s="31" t="s">
        <v>748</v>
      </c>
      <c r="B538" s="31" t="str">
        <f>A538</f>
        <v>Yuba County - Unincorporated</v>
      </c>
      <c r="C538" s="31" t="str">
        <f t="shared" si="16"/>
        <v>Yuba County - Unincorporated</v>
      </c>
      <c r="D538" s="34">
        <v>1036</v>
      </c>
      <c r="E538" s="34">
        <v>727</v>
      </c>
      <c r="F538" s="34">
        <v>870</v>
      </c>
      <c r="G538" s="34">
        <v>2043</v>
      </c>
      <c r="H538" s="33">
        <f t="shared" si="17"/>
        <v>4676</v>
      </c>
    </row>
    <row r="539" spans="1:8" x14ac:dyDescent="0.2">
      <c r="A539" s="31" t="s">
        <v>901</v>
      </c>
      <c r="B539" s="31" t="s">
        <v>902</v>
      </c>
      <c r="C539" s="31" t="str">
        <f t="shared" si="16"/>
        <v>Yucaipa</v>
      </c>
      <c r="D539" s="34">
        <v>376</v>
      </c>
      <c r="E539" s="34">
        <v>261</v>
      </c>
      <c r="F539" s="34">
        <v>299</v>
      </c>
      <c r="G539" s="34">
        <v>669</v>
      </c>
      <c r="H539" s="33">
        <f t="shared" si="17"/>
        <v>1605</v>
      </c>
    </row>
    <row r="540" spans="1:8" x14ac:dyDescent="0.2">
      <c r="A540" s="31" t="s">
        <v>901</v>
      </c>
      <c r="B540" s="31" t="s">
        <v>900</v>
      </c>
      <c r="C540" s="31" t="str">
        <f t="shared" si="16"/>
        <v>Yucca Valley</v>
      </c>
      <c r="D540" s="34">
        <v>209</v>
      </c>
      <c r="E540" s="34">
        <v>149</v>
      </c>
      <c r="F540" s="34">
        <v>172</v>
      </c>
      <c r="G540" s="34">
        <v>400</v>
      </c>
      <c r="H540" s="33">
        <f t="shared" si="17"/>
        <v>930</v>
      </c>
    </row>
  </sheetData>
  <autoFilter ref="A1:WVK540" xr:uid="{00000000-0009-0000-0000-000016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1">
    <pageSetUpPr fitToPage="1"/>
  </sheetPr>
  <dimension ref="A1:Y671"/>
  <sheetViews>
    <sheetView showZeros="0" zoomScale="80" zoomScaleNormal="80" zoomScaleSheetLayoutView="70" workbookViewId="0">
      <pane ySplit="11" topLeftCell="A12" activePane="bottomLeft" state="frozen"/>
      <selection pane="bottomLeft" activeCell="H43" sqref="H43"/>
    </sheetView>
  </sheetViews>
  <sheetFormatPr defaultColWidth="0" defaultRowHeight="14.25" x14ac:dyDescent="0.2"/>
  <cols>
    <col min="1" max="1" width="19.140625" style="14" customWidth="1"/>
    <col min="2" max="2" width="20.42578125" style="14" customWidth="1"/>
    <col min="3" max="3" width="17.42578125" style="14" customWidth="1"/>
    <col min="4" max="7" width="15.7109375" style="14" customWidth="1"/>
    <col min="8" max="8" width="17.140625" style="14" customWidth="1"/>
    <col min="9" max="16" width="15.7109375" style="14" customWidth="1"/>
    <col min="17" max="17" width="20.7109375" style="14" customWidth="1"/>
    <col min="18" max="18" width="21.42578125" style="14" customWidth="1"/>
    <col min="19" max="19" width="3.28515625" style="14" hidden="1" customWidth="1"/>
    <col min="20" max="16384" width="8.85546875" style="14" hidden="1"/>
  </cols>
  <sheetData>
    <row r="1" spans="1:25" s="213" customFormat="1" ht="22.9" customHeight="1" x14ac:dyDescent="0.35">
      <c r="A1" s="266" t="s">
        <v>10</v>
      </c>
      <c r="B1" s="200" t="str">
        <f>'Start Here'!B4</f>
        <v>Pleasanton</v>
      </c>
      <c r="C1" s="267"/>
      <c r="D1" s="344"/>
      <c r="E1" s="344"/>
      <c r="F1" s="344"/>
      <c r="G1" s="344" t="s">
        <v>8</v>
      </c>
      <c r="H1" s="344"/>
      <c r="I1" s="344"/>
      <c r="J1" s="344"/>
      <c r="K1" s="344"/>
      <c r="L1" s="344"/>
      <c r="M1" s="488" t="s">
        <v>1766</v>
      </c>
      <c r="N1" s="489"/>
      <c r="O1" s="489"/>
      <c r="P1" s="490"/>
      <c r="Q1" s="344"/>
      <c r="R1" s="344"/>
      <c r="S1" s="344"/>
      <c r="T1" s="344"/>
      <c r="U1" s="57"/>
      <c r="V1" s="57"/>
      <c r="W1" s="57"/>
      <c r="X1" s="57"/>
      <c r="Y1" s="57"/>
    </row>
    <row r="2" spans="1:25" s="213" customFormat="1" ht="22.9" customHeight="1" x14ac:dyDescent="0.35">
      <c r="A2" s="266" t="s">
        <v>36</v>
      </c>
      <c r="B2" s="199">
        <f>'Start Here'!B5</f>
        <v>2019</v>
      </c>
      <c r="C2" s="268" t="str">
        <f>'Table A2'!C2</f>
        <v>(Jan. 1 - Dec. 31)</v>
      </c>
      <c r="D2" s="344"/>
      <c r="E2" s="344"/>
      <c r="F2" s="344"/>
      <c r="G2" s="344" t="s">
        <v>9</v>
      </c>
      <c r="H2" s="344"/>
      <c r="I2" s="344"/>
      <c r="J2" s="344"/>
      <c r="K2" s="344"/>
      <c r="L2" s="344"/>
      <c r="M2" s="474" t="s">
        <v>102</v>
      </c>
      <c r="N2" s="475"/>
      <c r="O2" s="475"/>
      <c r="P2" s="476"/>
      <c r="Q2" s="344"/>
      <c r="R2" s="344"/>
      <c r="S2" s="344"/>
      <c r="T2" s="344"/>
      <c r="U2" s="58"/>
      <c r="V2" s="58"/>
      <c r="W2" s="58"/>
      <c r="X2" s="58"/>
      <c r="Y2" s="58"/>
    </row>
    <row r="3" spans="1:25" s="213" customFormat="1" ht="15" x14ac:dyDescent="0.2">
      <c r="A3" s="477" t="s">
        <v>1369</v>
      </c>
      <c r="B3" s="477"/>
      <c r="C3" s="477"/>
      <c r="D3" s="477"/>
      <c r="E3" s="477"/>
      <c r="F3" s="477"/>
      <c r="G3" s="477"/>
      <c r="H3" s="477"/>
      <c r="I3" s="477"/>
      <c r="J3" s="477"/>
      <c r="K3" s="477"/>
      <c r="L3" s="477"/>
      <c r="M3" s="477"/>
      <c r="N3" s="477"/>
      <c r="O3" s="477"/>
      <c r="P3" s="477"/>
      <c r="Q3" s="477"/>
      <c r="R3" s="477"/>
      <c r="S3" s="477"/>
      <c r="T3" s="477"/>
      <c r="U3" s="59"/>
      <c r="V3" s="59"/>
      <c r="W3" s="59"/>
      <c r="X3" s="59"/>
      <c r="Y3" s="59"/>
    </row>
    <row r="4" spans="1:25" s="61" customFormat="1" ht="5.45" customHeight="1" x14ac:dyDescent="0.2">
      <c r="D4" s="60"/>
      <c r="E4" s="60"/>
      <c r="I4" s="60"/>
      <c r="J4" s="60"/>
    </row>
    <row r="5" spans="1:25" s="61" customFormat="1" ht="3" customHeight="1" x14ac:dyDescent="0.2">
      <c r="D5" s="62"/>
      <c r="E5" s="62"/>
      <c r="I5" s="60"/>
      <c r="J5" s="60"/>
    </row>
    <row r="6" spans="1:25" s="279" customFormat="1" ht="11.25" hidden="1" x14ac:dyDescent="0.2">
      <c r="A6" s="279" t="s">
        <v>1445</v>
      </c>
      <c r="B6" s="279" t="s">
        <v>1446</v>
      </c>
      <c r="C6" s="279" t="s">
        <v>1447</v>
      </c>
      <c r="D6" s="279" t="s">
        <v>1448</v>
      </c>
      <c r="E6" s="279" t="s">
        <v>1449</v>
      </c>
      <c r="F6" s="279" t="s">
        <v>1450</v>
      </c>
      <c r="G6" s="279" t="s">
        <v>1451</v>
      </c>
      <c r="H6" s="279" t="s">
        <v>1452</v>
      </c>
      <c r="I6" s="279" t="s">
        <v>1453</v>
      </c>
      <c r="J6" s="279" t="s">
        <v>1454</v>
      </c>
      <c r="K6" s="279" t="s">
        <v>1455</v>
      </c>
      <c r="L6" s="279" t="s">
        <v>1456</v>
      </c>
      <c r="M6" s="279" t="s">
        <v>1457</v>
      </c>
      <c r="N6" s="279" t="s">
        <v>1458</v>
      </c>
      <c r="O6" s="279" t="s">
        <v>1459</v>
      </c>
      <c r="P6" s="279" t="s">
        <v>1460</v>
      </c>
      <c r="Q6" s="279" t="s">
        <v>1461</v>
      </c>
      <c r="R6" s="279" t="s">
        <v>1462</v>
      </c>
    </row>
    <row r="7" spans="1:25" s="203" customFormat="1" ht="15.75" x14ac:dyDescent="0.25">
      <c r="A7" s="523" t="s">
        <v>21</v>
      </c>
      <c r="B7" s="523"/>
      <c r="C7" s="523"/>
      <c r="D7" s="523"/>
      <c r="E7" s="523"/>
      <c r="F7" s="523"/>
      <c r="G7" s="523"/>
      <c r="H7" s="523"/>
      <c r="I7" s="523"/>
      <c r="J7" s="523"/>
      <c r="K7" s="523"/>
      <c r="L7" s="523"/>
      <c r="M7" s="523"/>
      <c r="N7" s="523"/>
      <c r="O7" s="523"/>
      <c r="P7" s="523"/>
      <c r="Q7" s="523"/>
      <c r="R7" s="524"/>
    </row>
    <row r="8" spans="1:25" s="203" customFormat="1" ht="15.75" x14ac:dyDescent="0.25">
      <c r="A8" s="520" t="s">
        <v>46</v>
      </c>
      <c r="B8" s="521"/>
      <c r="C8" s="521"/>
      <c r="D8" s="521"/>
      <c r="E8" s="521"/>
      <c r="F8" s="521"/>
      <c r="G8" s="521"/>
      <c r="H8" s="521"/>
      <c r="I8" s="521"/>
      <c r="J8" s="521"/>
      <c r="K8" s="521"/>
      <c r="L8" s="521"/>
      <c r="M8" s="521"/>
      <c r="N8" s="521"/>
      <c r="O8" s="521"/>
      <c r="P8" s="521"/>
      <c r="Q8" s="521"/>
      <c r="R8" s="522"/>
    </row>
    <row r="9" spans="1:25" s="243" customFormat="1" ht="39.75" customHeight="1" x14ac:dyDescent="0.25">
      <c r="A9" s="478" t="s">
        <v>43</v>
      </c>
      <c r="B9" s="517"/>
      <c r="C9" s="517"/>
      <c r="D9" s="517"/>
      <c r="E9" s="167" t="s">
        <v>49</v>
      </c>
      <c r="F9" s="478" t="s">
        <v>1739</v>
      </c>
      <c r="G9" s="517"/>
      <c r="H9" s="517"/>
      <c r="I9" s="517"/>
      <c r="J9" s="167" t="s">
        <v>112</v>
      </c>
      <c r="K9" s="478" t="s">
        <v>113</v>
      </c>
      <c r="L9" s="518"/>
      <c r="M9" s="518"/>
      <c r="N9" s="518"/>
      <c r="O9" s="518"/>
      <c r="P9" s="518"/>
      <c r="Q9" s="518"/>
      <c r="R9" s="518"/>
    </row>
    <row r="10" spans="1:25" s="72" customFormat="1" x14ac:dyDescent="0.2">
      <c r="A10" s="514">
        <v>1</v>
      </c>
      <c r="B10" s="519"/>
      <c r="C10" s="519"/>
      <c r="D10" s="516"/>
      <c r="E10" s="173">
        <v>2</v>
      </c>
      <c r="F10" s="514">
        <v>3</v>
      </c>
      <c r="G10" s="515"/>
      <c r="H10" s="515"/>
      <c r="I10" s="516"/>
      <c r="J10" s="69">
        <v>4</v>
      </c>
      <c r="K10" s="172">
        <v>5</v>
      </c>
      <c r="L10" s="172">
        <v>6</v>
      </c>
      <c r="M10" s="172">
        <v>7</v>
      </c>
      <c r="N10" s="510">
        <v>8</v>
      </c>
      <c r="O10" s="510"/>
      <c r="P10" s="172">
        <v>9</v>
      </c>
      <c r="Q10" s="172">
        <v>10</v>
      </c>
      <c r="R10" s="172">
        <v>11</v>
      </c>
    </row>
    <row r="11" spans="1:25" s="72" customFormat="1" ht="53.25" customHeight="1" x14ac:dyDescent="0.2">
      <c r="A11" s="179" t="s">
        <v>1</v>
      </c>
      <c r="B11" s="179" t="s">
        <v>2</v>
      </c>
      <c r="C11" s="179" t="s">
        <v>129</v>
      </c>
      <c r="D11" s="179" t="s">
        <v>1288</v>
      </c>
      <c r="E11" s="13" t="s">
        <v>49</v>
      </c>
      <c r="F11" s="179" t="s">
        <v>1776</v>
      </c>
      <c r="G11" s="179" t="s">
        <v>35</v>
      </c>
      <c r="H11" s="179" t="s">
        <v>1777</v>
      </c>
      <c r="I11" s="179" t="s">
        <v>1778</v>
      </c>
      <c r="J11" s="13" t="s">
        <v>45</v>
      </c>
      <c r="K11" s="179" t="s">
        <v>22</v>
      </c>
      <c r="L11" s="179" t="s">
        <v>23</v>
      </c>
      <c r="M11" s="179" t="s">
        <v>24</v>
      </c>
      <c r="N11" s="179" t="s">
        <v>100</v>
      </c>
      <c r="O11" s="179" t="s">
        <v>101</v>
      </c>
      <c r="P11" s="179" t="s">
        <v>25</v>
      </c>
      <c r="Q11" s="179" t="s">
        <v>82</v>
      </c>
      <c r="R11" s="179" t="s">
        <v>44</v>
      </c>
    </row>
    <row r="12" spans="1:25" s="72" customFormat="1" ht="15" customHeight="1" x14ac:dyDescent="0.2">
      <c r="A12" s="512" t="s">
        <v>132</v>
      </c>
      <c r="B12" s="513"/>
      <c r="C12" s="513"/>
      <c r="D12" s="513"/>
      <c r="E12" s="513"/>
      <c r="F12" s="244">
        <f>SUMPRODUCT((YEAR($E13:$E1000)='Start Here'!$B$5)*F13:F1000)</f>
        <v>0</v>
      </c>
      <c r="G12" s="244">
        <f>SUMPRODUCT((YEAR($E13:$E1000)='Start Here'!$B$5)*G13:G1000)</f>
        <v>0</v>
      </c>
      <c r="H12" s="244">
        <f>SUMPRODUCT((YEAR($E13:$E1000)='Start Here'!$B$5)*H13:H1000)</f>
        <v>0</v>
      </c>
      <c r="I12" s="244">
        <f>SUMPRODUCT((YEAR($E13:$E1000)='Start Here'!$B$5)*I13:I1000)</f>
        <v>0</v>
      </c>
      <c r="J12" s="245"/>
      <c r="K12" s="245"/>
      <c r="L12" s="245"/>
      <c r="M12" s="245"/>
      <c r="N12" s="245"/>
      <c r="O12" s="246"/>
      <c r="P12" s="244">
        <f>SUMPRODUCT((YEAR($E13:$E1000)='Start Here'!$B$5)*P13:P1000)</f>
        <v>0</v>
      </c>
      <c r="Q12" s="244"/>
      <c r="R12" s="247"/>
      <c r="S12" s="248"/>
    </row>
    <row r="13" spans="1:25" s="15" customFormat="1" ht="12.75" x14ac:dyDescent="0.2">
      <c r="A13" s="128"/>
      <c r="B13" s="128"/>
      <c r="C13" s="128"/>
      <c r="D13" s="128"/>
      <c r="E13" s="128"/>
      <c r="F13" s="128"/>
      <c r="G13" s="128"/>
      <c r="H13" s="383"/>
      <c r="I13" s="383"/>
      <c r="J13" s="128"/>
      <c r="K13" s="128"/>
      <c r="L13" s="128"/>
      <c r="M13" s="128"/>
      <c r="N13" s="128"/>
      <c r="O13" s="128"/>
      <c r="P13" s="128"/>
      <c r="Q13" s="128"/>
      <c r="R13" s="128"/>
    </row>
    <row r="14" spans="1:25" s="15" customFormat="1" ht="12.75" x14ac:dyDescent="0.2">
      <c r="A14" s="128"/>
      <c r="B14" s="128"/>
      <c r="C14" s="128"/>
      <c r="D14" s="128"/>
      <c r="E14" s="128"/>
      <c r="F14" s="128"/>
      <c r="G14" s="128"/>
      <c r="H14" s="383"/>
      <c r="I14" s="383"/>
      <c r="J14" s="128"/>
      <c r="K14" s="128"/>
      <c r="L14" s="128"/>
      <c r="M14" s="128"/>
      <c r="N14" s="128"/>
      <c r="O14" s="128"/>
      <c r="P14" s="128"/>
      <c r="Q14" s="128"/>
      <c r="R14" s="128"/>
    </row>
    <row r="15" spans="1:25" s="15" customFormat="1" ht="12.75" x14ac:dyDescent="0.2">
      <c r="A15" s="128"/>
      <c r="B15" s="128"/>
      <c r="C15" s="128"/>
      <c r="D15" s="128"/>
      <c r="E15" s="128"/>
      <c r="F15" s="128"/>
      <c r="G15" s="128"/>
      <c r="H15" s="383"/>
      <c r="I15" s="383"/>
      <c r="J15" s="128"/>
      <c r="K15" s="128"/>
      <c r="L15" s="128"/>
      <c r="M15" s="128"/>
      <c r="N15" s="128"/>
      <c r="O15" s="128"/>
      <c r="P15" s="128"/>
      <c r="Q15" s="128"/>
      <c r="R15" s="128"/>
    </row>
    <row r="16" spans="1:25" s="15" customFormat="1" ht="12.75" x14ac:dyDescent="0.2">
      <c r="A16" s="128"/>
      <c r="B16" s="128"/>
      <c r="C16" s="128"/>
      <c r="D16" s="128"/>
      <c r="E16" s="128"/>
      <c r="F16" s="128"/>
      <c r="G16" s="128"/>
      <c r="H16" s="383"/>
      <c r="I16" s="383"/>
      <c r="J16" s="128"/>
      <c r="K16" s="128"/>
      <c r="L16" s="128"/>
      <c r="M16" s="128"/>
      <c r="N16" s="128"/>
      <c r="O16" s="128"/>
      <c r="P16" s="128"/>
      <c r="Q16" s="128"/>
      <c r="R16" s="128"/>
    </row>
    <row r="17" spans="1:20" s="15" customFormat="1" ht="12.75" x14ac:dyDescent="0.2">
      <c r="A17" s="128"/>
      <c r="B17" s="128"/>
      <c r="C17" s="128"/>
      <c r="D17" s="128"/>
      <c r="E17" s="128"/>
      <c r="F17" s="128"/>
      <c r="G17" s="128"/>
      <c r="H17" s="383"/>
      <c r="I17" s="383"/>
      <c r="J17" s="128"/>
      <c r="K17" s="128"/>
      <c r="L17" s="128"/>
      <c r="M17" s="128"/>
      <c r="N17" s="128"/>
      <c r="O17" s="128"/>
      <c r="P17" s="128"/>
      <c r="Q17" s="128"/>
      <c r="R17" s="128"/>
    </row>
    <row r="18" spans="1:20" s="15" customFormat="1" ht="12.75" x14ac:dyDescent="0.2">
      <c r="A18" s="128"/>
      <c r="B18" s="128"/>
      <c r="C18" s="128"/>
      <c r="D18" s="128"/>
      <c r="E18" s="128"/>
      <c r="F18" s="128"/>
      <c r="G18" s="128"/>
      <c r="H18" s="383"/>
      <c r="I18" s="383"/>
      <c r="J18" s="128"/>
      <c r="K18" s="128"/>
      <c r="L18" s="128"/>
      <c r="M18" s="128"/>
      <c r="N18" s="128"/>
      <c r="O18" s="128"/>
      <c r="P18" s="128"/>
      <c r="Q18" s="128"/>
      <c r="R18" s="128"/>
    </row>
    <row r="19" spans="1:20" s="15" customFormat="1" ht="12.75" x14ac:dyDescent="0.2">
      <c r="A19" s="128"/>
      <c r="B19" s="128"/>
      <c r="C19" s="128"/>
      <c r="D19" s="128"/>
      <c r="E19" s="128"/>
      <c r="F19" s="128"/>
      <c r="G19" s="128"/>
      <c r="H19" s="383"/>
      <c r="I19" s="383"/>
      <c r="J19" s="128"/>
      <c r="K19" s="128"/>
      <c r="L19" s="128"/>
      <c r="M19" s="128"/>
      <c r="N19" s="128"/>
      <c r="O19" s="128"/>
      <c r="P19" s="128"/>
      <c r="Q19" s="128"/>
      <c r="R19" s="128"/>
    </row>
    <row r="20" spans="1:20" s="15" customFormat="1" ht="12.75" x14ac:dyDescent="0.2">
      <c r="A20" s="128"/>
      <c r="B20" s="128"/>
      <c r="C20" s="128"/>
      <c r="D20" s="128"/>
      <c r="E20" s="128"/>
      <c r="F20" s="128"/>
      <c r="G20" s="128"/>
      <c r="H20" s="383"/>
      <c r="I20" s="383"/>
      <c r="J20" s="128"/>
      <c r="K20" s="128"/>
      <c r="L20" s="128"/>
      <c r="M20" s="128"/>
      <c r="N20" s="128"/>
      <c r="O20" s="128"/>
      <c r="P20" s="128"/>
      <c r="Q20" s="128"/>
      <c r="R20" s="128"/>
      <c r="S20" s="188"/>
    </row>
    <row r="21" spans="1:20" s="221" customFormat="1" x14ac:dyDescent="0.2">
      <c r="A21" s="128"/>
      <c r="B21" s="128"/>
      <c r="C21" s="128"/>
      <c r="D21" s="128"/>
      <c r="E21" s="128"/>
      <c r="F21" s="128"/>
      <c r="G21" s="128"/>
      <c r="H21" s="383"/>
      <c r="I21" s="383"/>
      <c r="J21" s="128"/>
      <c r="K21" s="128"/>
      <c r="L21" s="128"/>
      <c r="M21" s="128"/>
      <c r="N21" s="128"/>
      <c r="O21" s="128"/>
      <c r="P21" s="128"/>
      <c r="Q21" s="128"/>
      <c r="R21" s="128"/>
    </row>
    <row r="22" spans="1:20" s="249" customFormat="1" ht="12.75" x14ac:dyDescent="0.2">
      <c r="A22" s="128"/>
      <c r="B22" s="128"/>
      <c r="C22" s="128"/>
      <c r="D22" s="128"/>
      <c r="E22" s="128"/>
      <c r="F22" s="128"/>
      <c r="G22" s="128"/>
      <c r="H22" s="383"/>
      <c r="I22" s="383"/>
      <c r="J22" s="128"/>
      <c r="K22" s="128"/>
      <c r="L22" s="128"/>
      <c r="M22" s="128"/>
      <c r="N22" s="128"/>
      <c r="O22" s="128"/>
      <c r="P22" s="128"/>
      <c r="Q22" s="128"/>
      <c r="R22" s="128"/>
    </row>
    <row r="23" spans="1:20" s="221" customFormat="1" x14ac:dyDescent="0.2">
      <c r="A23" s="128"/>
      <c r="B23" s="128"/>
      <c r="C23" s="128"/>
      <c r="D23" s="128"/>
      <c r="E23" s="128"/>
      <c r="F23" s="128"/>
      <c r="G23" s="128"/>
      <c r="H23" s="383"/>
      <c r="I23" s="383"/>
      <c r="J23" s="128"/>
      <c r="K23" s="128"/>
      <c r="L23" s="128"/>
      <c r="M23" s="128"/>
      <c r="N23" s="128"/>
      <c r="O23" s="128"/>
      <c r="P23" s="128"/>
      <c r="Q23" s="128"/>
      <c r="R23" s="128"/>
    </row>
    <row r="24" spans="1:20" s="221" customFormat="1" x14ac:dyDescent="0.2">
      <c r="A24" s="128"/>
      <c r="B24" s="128"/>
      <c r="C24" s="128"/>
      <c r="D24" s="128"/>
      <c r="E24" s="128"/>
      <c r="F24" s="128"/>
      <c r="G24" s="128"/>
      <c r="H24" s="383"/>
      <c r="I24" s="383"/>
      <c r="J24" s="128"/>
      <c r="K24" s="128"/>
      <c r="L24" s="128"/>
      <c r="M24" s="128"/>
      <c r="N24" s="128"/>
      <c r="O24" s="128"/>
      <c r="P24" s="128"/>
      <c r="Q24" s="128"/>
      <c r="R24" s="128"/>
      <c r="S24" s="222"/>
      <c r="T24" s="222"/>
    </row>
    <row r="25" spans="1:20" s="221" customFormat="1" x14ac:dyDescent="0.2">
      <c r="A25" s="128"/>
      <c r="B25" s="128"/>
      <c r="C25" s="128"/>
      <c r="D25" s="128"/>
      <c r="E25" s="128"/>
      <c r="F25" s="128"/>
      <c r="G25" s="128"/>
      <c r="H25" s="383"/>
      <c r="I25" s="383"/>
      <c r="J25" s="128"/>
      <c r="K25" s="128"/>
      <c r="L25" s="128"/>
      <c r="M25" s="128"/>
      <c r="N25" s="128"/>
      <c r="O25" s="128"/>
      <c r="P25" s="128"/>
      <c r="Q25" s="128"/>
      <c r="R25" s="128"/>
      <c r="S25" s="222"/>
      <c r="T25" s="222"/>
    </row>
    <row r="26" spans="1:20" s="221" customFormat="1" x14ac:dyDescent="0.2">
      <c r="A26" s="128"/>
      <c r="B26" s="128"/>
      <c r="C26" s="128"/>
      <c r="D26" s="128"/>
      <c r="E26" s="128"/>
      <c r="F26" s="128"/>
      <c r="G26" s="128"/>
      <c r="H26" s="383"/>
      <c r="I26" s="383"/>
      <c r="J26" s="128"/>
      <c r="K26" s="128"/>
      <c r="L26" s="128"/>
      <c r="M26" s="128"/>
      <c r="N26" s="128"/>
      <c r="O26" s="128"/>
      <c r="P26" s="128"/>
      <c r="Q26" s="128"/>
      <c r="R26" s="128"/>
      <c r="S26" s="222"/>
      <c r="T26" s="222"/>
    </row>
    <row r="27" spans="1:20" s="221" customFormat="1" x14ac:dyDescent="0.2">
      <c r="A27" s="128"/>
      <c r="B27" s="128"/>
      <c r="C27" s="128"/>
      <c r="D27" s="128"/>
      <c r="E27" s="128"/>
      <c r="F27" s="128"/>
      <c r="G27" s="128"/>
      <c r="H27" s="383"/>
      <c r="I27" s="383"/>
      <c r="J27" s="128"/>
      <c r="K27" s="128"/>
      <c r="L27" s="128"/>
      <c r="M27" s="128"/>
      <c r="N27" s="128"/>
      <c r="O27" s="128"/>
      <c r="P27" s="128"/>
      <c r="Q27" s="128"/>
      <c r="R27" s="128"/>
      <c r="S27" s="222"/>
      <c r="T27" s="222"/>
    </row>
    <row r="28" spans="1:20" s="221" customFormat="1" x14ac:dyDescent="0.2">
      <c r="A28" s="128"/>
      <c r="B28" s="128"/>
      <c r="C28" s="128"/>
      <c r="D28" s="128"/>
      <c r="E28" s="128"/>
      <c r="F28" s="128"/>
      <c r="G28" s="128"/>
      <c r="H28" s="383"/>
      <c r="I28" s="383"/>
      <c r="J28" s="128"/>
      <c r="K28" s="128"/>
      <c r="L28" s="128"/>
      <c r="M28" s="128"/>
      <c r="N28" s="128"/>
      <c r="O28" s="128"/>
      <c r="P28" s="128"/>
      <c r="Q28" s="128"/>
      <c r="R28" s="128"/>
      <c r="S28" s="222"/>
      <c r="T28" s="222"/>
    </row>
    <row r="29" spans="1:20" s="221" customFormat="1" x14ac:dyDescent="0.2">
      <c r="A29" s="128"/>
      <c r="B29" s="128"/>
      <c r="C29" s="128"/>
      <c r="D29" s="128"/>
      <c r="E29" s="128"/>
      <c r="F29" s="128"/>
      <c r="G29" s="128"/>
      <c r="H29" s="383"/>
      <c r="I29" s="383"/>
      <c r="J29" s="128"/>
      <c r="K29" s="128"/>
      <c r="L29" s="128"/>
      <c r="M29" s="128"/>
      <c r="N29" s="128"/>
      <c r="O29" s="128"/>
      <c r="P29" s="128"/>
      <c r="Q29" s="128"/>
      <c r="R29" s="128"/>
      <c r="S29" s="222"/>
      <c r="T29" s="222"/>
    </row>
    <row r="30" spans="1:20" s="221" customFormat="1" x14ac:dyDescent="0.2">
      <c r="A30" s="128"/>
      <c r="B30" s="128"/>
      <c r="C30" s="128"/>
      <c r="D30" s="128"/>
      <c r="E30" s="128"/>
      <c r="F30" s="128"/>
      <c r="G30" s="128"/>
      <c r="H30" s="383"/>
      <c r="I30" s="383"/>
      <c r="J30" s="128"/>
      <c r="K30" s="128"/>
      <c r="L30" s="128"/>
      <c r="M30" s="128"/>
      <c r="N30" s="128"/>
      <c r="O30" s="128"/>
      <c r="P30" s="128"/>
      <c r="Q30" s="128"/>
      <c r="R30" s="128"/>
      <c r="S30" s="222"/>
      <c r="T30" s="222"/>
    </row>
    <row r="31" spans="1:20" s="221" customFormat="1" x14ac:dyDescent="0.2">
      <c r="A31" s="128"/>
      <c r="B31" s="128"/>
      <c r="C31" s="128"/>
      <c r="D31" s="128"/>
      <c r="E31" s="128"/>
      <c r="F31" s="128"/>
      <c r="G31" s="128"/>
      <c r="H31" s="383"/>
      <c r="I31" s="383"/>
      <c r="J31" s="128"/>
      <c r="K31" s="128"/>
      <c r="L31" s="128"/>
      <c r="M31" s="128"/>
      <c r="N31" s="128"/>
      <c r="O31" s="128"/>
      <c r="P31" s="128"/>
      <c r="Q31" s="128"/>
      <c r="R31" s="128"/>
      <c r="S31" s="222"/>
      <c r="T31" s="222"/>
    </row>
    <row r="32" spans="1:20" s="221" customFormat="1" x14ac:dyDescent="0.2">
      <c r="A32" s="128"/>
      <c r="B32" s="128"/>
      <c r="C32" s="128"/>
      <c r="D32" s="128"/>
      <c r="E32" s="128"/>
      <c r="F32" s="128"/>
      <c r="G32" s="128"/>
      <c r="H32" s="383"/>
      <c r="I32" s="383"/>
      <c r="J32" s="128"/>
      <c r="K32" s="128"/>
      <c r="L32" s="128"/>
      <c r="M32" s="128"/>
      <c r="N32" s="128"/>
      <c r="O32" s="128"/>
      <c r="P32" s="128"/>
      <c r="Q32" s="128"/>
      <c r="R32" s="128"/>
      <c r="S32" s="222"/>
      <c r="T32" s="222"/>
    </row>
    <row r="33" spans="1:20" s="221" customFormat="1" x14ac:dyDescent="0.2">
      <c r="A33" s="128"/>
      <c r="B33" s="128"/>
      <c r="C33" s="128"/>
      <c r="D33" s="128"/>
      <c r="E33" s="128"/>
      <c r="F33" s="128"/>
      <c r="G33" s="128"/>
      <c r="H33" s="383"/>
      <c r="I33" s="383"/>
      <c r="J33" s="128"/>
      <c r="K33" s="128"/>
      <c r="L33" s="128"/>
      <c r="M33" s="128"/>
      <c r="N33" s="128"/>
      <c r="O33" s="128"/>
      <c r="P33" s="128"/>
      <c r="Q33" s="128"/>
      <c r="R33" s="128"/>
      <c r="S33" s="222"/>
      <c r="T33" s="222"/>
    </row>
    <row r="34" spans="1:20" s="221" customFormat="1" x14ac:dyDescent="0.2">
      <c r="A34" s="128"/>
      <c r="B34" s="128"/>
      <c r="C34" s="128"/>
      <c r="D34" s="128"/>
      <c r="E34" s="128"/>
      <c r="F34" s="128"/>
      <c r="G34" s="128"/>
      <c r="H34" s="383"/>
      <c r="I34" s="383"/>
      <c r="J34" s="128"/>
      <c r="K34" s="128"/>
      <c r="L34" s="128"/>
      <c r="M34" s="128"/>
      <c r="N34" s="128"/>
      <c r="O34" s="128"/>
      <c r="P34" s="128"/>
      <c r="Q34" s="128"/>
      <c r="R34" s="128"/>
      <c r="S34" s="222"/>
      <c r="T34" s="222"/>
    </row>
    <row r="35" spans="1:20" s="221" customFormat="1" x14ac:dyDescent="0.2">
      <c r="A35" s="128"/>
      <c r="B35" s="128"/>
      <c r="C35" s="128"/>
      <c r="D35" s="128"/>
      <c r="E35" s="128"/>
      <c r="F35" s="128"/>
      <c r="G35" s="128"/>
      <c r="H35" s="383"/>
      <c r="I35" s="383"/>
      <c r="J35" s="128"/>
      <c r="K35" s="128"/>
      <c r="L35" s="128"/>
      <c r="M35" s="128"/>
      <c r="N35" s="128"/>
      <c r="O35" s="128"/>
      <c r="P35" s="128"/>
      <c r="Q35" s="128"/>
      <c r="R35" s="128"/>
      <c r="S35" s="222"/>
      <c r="T35" s="222"/>
    </row>
    <row r="36" spans="1:20" s="221" customFormat="1" x14ac:dyDescent="0.2">
      <c r="A36" s="128"/>
      <c r="B36" s="128"/>
      <c r="C36" s="128"/>
      <c r="D36" s="128"/>
      <c r="E36" s="128"/>
      <c r="F36" s="128"/>
      <c r="G36" s="128"/>
      <c r="H36" s="383"/>
      <c r="I36" s="383"/>
      <c r="J36" s="128"/>
      <c r="K36" s="128"/>
      <c r="L36" s="128"/>
      <c r="M36" s="128"/>
      <c r="N36" s="128"/>
      <c r="O36" s="128"/>
      <c r="P36" s="128"/>
      <c r="Q36" s="128"/>
      <c r="R36" s="128"/>
      <c r="S36" s="222"/>
      <c r="T36" s="222"/>
    </row>
    <row r="37" spans="1:20" s="221" customFormat="1" x14ac:dyDescent="0.2">
      <c r="A37" s="128"/>
      <c r="B37" s="128"/>
      <c r="C37" s="128"/>
      <c r="D37" s="128"/>
      <c r="E37" s="128"/>
      <c r="F37" s="128"/>
      <c r="G37" s="128"/>
      <c r="H37" s="383"/>
      <c r="I37" s="383"/>
      <c r="J37" s="128"/>
      <c r="K37" s="128"/>
      <c r="L37" s="128"/>
      <c r="M37" s="128"/>
      <c r="N37" s="128"/>
      <c r="O37" s="128"/>
      <c r="P37" s="128"/>
      <c r="Q37" s="128"/>
      <c r="R37" s="128"/>
      <c r="S37" s="222"/>
      <c r="T37" s="222"/>
    </row>
    <row r="38" spans="1:20" s="221" customFormat="1" x14ac:dyDescent="0.2">
      <c r="A38" s="128"/>
      <c r="B38" s="128"/>
      <c r="C38" s="128"/>
      <c r="D38" s="128"/>
      <c r="E38" s="128"/>
      <c r="F38" s="128"/>
      <c r="G38" s="128"/>
      <c r="H38" s="383"/>
      <c r="I38" s="383"/>
      <c r="J38" s="128"/>
      <c r="K38" s="128"/>
      <c r="L38" s="128"/>
      <c r="M38" s="128"/>
      <c r="N38" s="128"/>
      <c r="O38" s="128"/>
      <c r="P38" s="128"/>
      <c r="Q38" s="128"/>
      <c r="R38" s="128"/>
      <c r="S38" s="222"/>
      <c r="T38" s="222"/>
    </row>
    <row r="39" spans="1:20" s="221" customFormat="1" x14ac:dyDescent="0.2">
      <c r="A39" s="128"/>
      <c r="B39" s="128"/>
      <c r="C39" s="128"/>
      <c r="D39" s="128"/>
      <c r="E39" s="128"/>
      <c r="F39" s="128"/>
      <c r="G39" s="128"/>
      <c r="H39" s="383"/>
      <c r="I39" s="383"/>
      <c r="J39" s="128"/>
      <c r="K39" s="128"/>
      <c r="L39" s="128"/>
      <c r="M39" s="128"/>
      <c r="N39" s="128"/>
      <c r="O39" s="128"/>
      <c r="P39" s="128"/>
      <c r="Q39" s="128"/>
      <c r="R39" s="128"/>
      <c r="S39" s="222"/>
      <c r="T39" s="222"/>
    </row>
    <row r="40" spans="1:20" s="221" customFormat="1" x14ac:dyDescent="0.2">
      <c r="A40" s="128"/>
      <c r="B40" s="128"/>
      <c r="C40" s="128"/>
      <c r="D40" s="128"/>
      <c r="E40" s="128"/>
      <c r="F40" s="128"/>
      <c r="G40" s="128"/>
      <c r="H40" s="383"/>
      <c r="I40" s="383"/>
      <c r="J40" s="128"/>
      <c r="K40" s="128"/>
      <c r="L40" s="128"/>
      <c r="M40" s="128"/>
      <c r="N40" s="128"/>
      <c r="O40" s="128"/>
      <c r="P40" s="128"/>
      <c r="Q40" s="128"/>
      <c r="R40" s="128"/>
      <c r="S40" s="222"/>
      <c r="T40" s="222"/>
    </row>
    <row r="41" spans="1:20" s="221" customFormat="1" x14ac:dyDescent="0.2">
      <c r="A41" s="128"/>
      <c r="B41" s="128"/>
      <c r="C41" s="128"/>
      <c r="D41" s="128"/>
      <c r="E41" s="128"/>
      <c r="F41" s="128"/>
      <c r="G41" s="128"/>
      <c r="H41" s="383"/>
      <c r="I41" s="383"/>
      <c r="J41" s="128"/>
      <c r="K41" s="128"/>
      <c r="L41" s="128"/>
      <c r="M41" s="128"/>
      <c r="N41" s="128"/>
      <c r="O41" s="128"/>
      <c r="P41" s="128"/>
      <c r="Q41" s="128"/>
      <c r="R41" s="128"/>
      <c r="S41" s="222"/>
      <c r="T41" s="222"/>
    </row>
    <row r="42" spans="1:20" s="221" customFormat="1" x14ac:dyDescent="0.2">
      <c r="A42" s="128"/>
      <c r="B42" s="128"/>
      <c r="C42" s="128"/>
      <c r="D42" s="128"/>
      <c r="E42" s="128"/>
      <c r="F42" s="128"/>
      <c r="G42" s="128"/>
      <c r="H42" s="383"/>
      <c r="I42" s="383"/>
      <c r="J42" s="128"/>
      <c r="K42" s="128"/>
      <c r="L42" s="128"/>
      <c r="M42" s="128"/>
      <c r="N42" s="128"/>
      <c r="O42" s="128"/>
      <c r="P42" s="128"/>
      <c r="Q42" s="128"/>
      <c r="R42" s="128"/>
      <c r="S42" s="222"/>
      <c r="T42" s="222"/>
    </row>
    <row r="43" spans="1:20" s="221" customFormat="1" x14ac:dyDescent="0.2">
      <c r="A43" s="128"/>
      <c r="B43" s="128"/>
      <c r="C43" s="128"/>
      <c r="D43" s="128"/>
      <c r="E43" s="128"/>
      <c r="F43" s="128"/>
      <c r="G43" s="128"/>
      <c r="H43" s="383"/>
      <c r="I43" s="383"/>
      <c r="J43" s="128"/>
      <c r="K43" s="128"/>
      <c r="L43" s="128"/>
      <c r="M43" s="128"/>
      <c r="N43" s="128"/>
      <c r="O43" s="128"/>
      <c r="P43" s="128"/>
      <c r="Q43" s="128"/>
      <c r="R43" s="128"/>
      <c r="S43" s="222"/>
      <c r="T43" s="222"/>
    </row>
    <row r="44" spans="1:20" s="221" customFormat="1" x14ac:dyDescent="0.2">
      <c r="A44" s="128"/>
      <c r="B44" s="128"/>
      <c r="C44" s="128"/>
      <c r="D44" s="128"/>
      <c r="E44" s="128"/>
      <c r="F44" s="128"/>
      <c r="G44" s="128"/>
      <c r="H44" s="383"/>
      <c r="I44" s="383"/>
      <c r="J44" s="128"/>
      <c r="K44" s="128"/>
      <c r="L44" s="128"/>
      <c r="M44" s="128"/>
      <c r="N44" s="128"/>
      <c r="O44" s="128"/>
      <c r="P44" s="128"/>
      <c r="Q44" s="128"/>
      <c r="R44" s="128"/>
      <c r="S44" s="222"/>
      <c r="T44" s="222"/>
    </row>
    <row r="45" spans="1:20" s="221" customFormat="1" x14ac:dyDescent="0.2">
      <c r="A45" s="128"/>
      <c r="B45" s="128"/>
      <c r="C45" s="128"/>
      <c r="D45" s="128"/>
      <c r="E45" s="128"/>
      <c r="F45" s="128"/>
      <c r="G45" s="128"/>
      <c r="H45" s="383"/>
      <c r="I45" s="383"/>
      <c r="J45" s="128"/>
      <c r="K45" s="128"/>
      <c r="L45" s="128"/>
      <c r="M45" s="128"/>
      <c r="N45" s="128"/>
      <c r="O45" s="128"/>
      <c r="P45" s="128"/>
      <c r="Q45" s="128"/>
      <c r="R45" s="128"/>
      <c r="S45" s="222"/>
      <c r="T45" s="222"/>
    </row>
    <row r="46" spans="1:20" s="221" customFormat="1" x14ac:dyDescent="0.2">
      <c r="A46" s="128"/>
      <c r="B46" s="128"/>
      <c r="C46" s="128"/>
      <c r="D46" s="128"/>
      <c r="E46" s="128"/>
      <c r="F46" s="128"/>
      <c r="G46" s="128"/>
      <c r="H46" s="383"/>
      <c r="I46" s="383"/>
      <c r="J46" s="128"/>
      <c r="K46" s="128"/>
      <c r="L46" s="128"/>
      <c r="M46" s="128"/>
      <c r="N46" s="128"/>
      <c r="O46" s="128"/>
      <c r="P46" s="128"/>
      <c r="Q46" s="128"/>
      <c r="R46" s="128"/>
      <c r="S46" s="222"/>
      <c r="T46" s="222"/>
    </row>
    <row r="47" spans="1:20" s="221" customFormat="1" x14ac:dyDescent="0.2">
      <c r="A47" s="128"/>
      <c r="B47" s="128"/>
      <c r="C47" s="128"/>
      <c r="D47" s="128"/>
      <c r="E47" s="128"/>
      <c r="F47" s="128"/>
      <c r="G47" s="128"/>
      <c r="H47" s="383"/>
      <c r="I47" s="383"/>
      <c r="J47" s="128"/>
      <c r="K47" s="128"/>
      <c r="L47" s="128"/>
      <c r="M47" s="128"/>
      <c r="N47" s="128"/>
      <c r="O47" s="128"/>
      <c r="P47" s="128"/>
      <c r="Q47" s="128"/>
      <c r="R47" s="128"/>
      <c r="S47" s="222"/>
      <c r="T47" s="222"/>
    </row>
    <row r="48" spans="1:20" s="221" customFormat="1" x14ac:dyDescent="0.2">
      <c r="A48" s="128"/>
      <c r="B48" s="128"/>
      <c r="C48" s="128"/>
      <c r="D48" s="128"/>
      <c r="E48" s="128"/>
      <c r="F48" s="128"/>
      <c r="G48" s="128"/>
      <c r="H48" s="383"/>
      <c r="I48" s="383"/>
      <c r="J48" s="128"/>
      <c r="K48" s="128"/>
      <c r="L48" s="128"/>
      <c r="M48" s="128"/>
      <c r="N48" s="128"/>
      <c r="O48" s="128"/>
      <c r="P48" s="128"/>
      <c r="Q48" s="128"/>
      <c r="R48" s="128"/>
      <c r="S48" s="222"/>
      <c r="T48" s="222"/>
    </row>
    <row r="49" spans="1:20" s="221" customFormat="1" x14ac:dyDescent="0.2">
      <c r="A49" s="128"/>
      <c r="B49" s="128"/>
      <c r="C49" s="128"/>
      <c r="D49" s="128"/>
      <c r="E49" s="128"/>
      <c r="F49" s="128"/>
      <c r="G49" s="128"/>
      <c r="H49" s="383"/>
      <c r="I49" s="383"/>
      <c r="J49" s="128"/>
      <c r="K49" s="128"/>
      <c r="L49" s="128"/>
      <c r="M49" s="128"/>
      <c r="N49" s="128"/>
      <c r="O49" s="128"/>
      <c r="P49" s="128"/>
      <c r="Q49" s="128"/>
      <c r="R49" s="128"/>
      <c r="S49" s="222"/>
      <c r="T49" s="222"/>
    </row>
    <row r="50" spans="1:20" s="221" customFormat="1" x14ac:dyDescent="0.2">
      <c r="A50" s="128"/>
      <c r="B50" s="128"/>
      <c r="C50" s="128"/>
      <c r="D50" s="128"/>
      <c r="E50" s="128"/>
      <c r="F50" s="128"/>
      <c r="G50" s="128"/>
      <c r="H50" s="383"/>
      <c r="I50" s="383"/>
      <c r="J50" s="128"/>
      <c r="K50" s="128"/>
      <c r="L50" s="128"/>
      <c r="M50" s="128"/>
      <c r="N50" s="128"/>
      <c r="O50" s="128"/>
      <c r="P50" s="128"/>
      <c r="Q50" s="128"/>
      <c r="R50" s="128"/>
      <c r="S50" s="222"/>
      <c r="T50" s="222"/>
    </row>
    <row r="51" spans="1:20" s="221" customFormat="1" x14ac:dyDescent="0.2">
      <c r="A51" s="128"/>
      <c r="B51" s="128"/>
      <c r="C51" s="128"/>
      <c r="D51" s="128"/>
      <c r="E51" s="128"/>
      <c r="F51" s="128"/>
      <c r="G51" s="128"/>
      <c r="H51" s="383"/>
      <c r="I51" s="383"/>
      <c r="J51" s="128"/>
      <c r="K51" s="128"/>
      <c r="L51" s="128"/>
      <c r="M51" s="128"/>
      <c r="N51" s="128"/>
      <c r="O51" s="128"/>
      <c r="P51" s="128"/>
      <c r="Q51" s="128"/>
      <c r="R51" s="128"/>
      <c r="S51" s="222"/>
      <c r="T51" s="222"/>
    </row>
    <row r="52" spans="1:20" s="221" customFormat="1" x14ac:dyDescent="0.2">
      <c r="A52" s="128"/>
      <c r="B52" s="128"/>
      <c r="C52" s="128"/>
      <c r="D52" s="128"/>
      <c r="E52" s="128"/>
      <c r="F52" s="128"/>
      <c r="G52" s="128"/>
      <c r="H52" s="383"/>
      <c r="I52" s="383"/>
      <c r="J52" s="128"/>
      <c r="K52" s="128"/>
      <c r="L52" s="128"/>
      <c r="M52" s="128"/>
      <c r="N52" s="128"/>
      <c r="O52" s="128"/>
      <c r="P52" s="128"/>
      <c r="Q52" s="128"/>
      <c r="R52" s="128"/>
      <c r="S52" s="222"/>
      <c r="T52" s="222"/>
    </row>
    <row r="53" spans="1:20" s="221" customFormat="1" x14ac:dyDescent="0.2">
      <c r="A53" s="128"/>
      <c r="B53" s="128"/>
      <c r="C53" s="128"/>
      <c r="D53" s="128"/>
      <c r="E53" s="128"/>
      <c r="F53" s="128"/>
      <c r="G53" s="128"/>
      <c r="H53" s="383"/>
      <c r="I53" s="383"/>
      <c r="J53" s="128"/>
      <c r="K53" s="128"/>
      <c r="L53" s="128"/>
      <c r="M53" s="128"/>
      <c r="N53" s="128"/>
      <c r="O53" s="128"/>
      <c r="P53" s="128"/>
      <c r="Q53" s="128"/>
      <c r="R53" s="128"/>
      <c r="S53" s="222"/>
      <c r="T53" s="222"/>
    </row>
    <row r="54" spans="1:20" s="221" customFormat="1" x14ac:dyDescent="0.2">
      <c r="A54" s="128"/>
      <c r="B54" s="128"/>
      <c r="C54" s="128"/>
      <c r="D54" s="128"/>
      <c r="E54" s="128"/>
      <c r="F54" s="128"/>
      <c r="G54" s="128"/>
      <c r="H54" s="383"/>
      <c r="I54" s="383"/>
      <c r="J54" s="128"/>
      <c r="K54" s="128"/>
      <c r="L54" s="128"/>
      <c r="M54" s="128"/>
      <c r="N54" s="128"/>
      <c r="O54" s="128"/>
      <c r="P54" s="128"/>
      <c r="Q54" s="128"/>
      <c r="R54" s="128"/>
      <c r="S54" s="222"/>
      <c r="T54" s="222"/>
    </row>
    <row r="55" spans="1:20" s="221" customFormat="1" x14ac:dyDescent="0.2">
      <c r="A55" s="128"/>
      <c r="B55" s="128"/>
      <c r="C55" s="128"/>
      <c r="D55" s="128"/>
      <c r="E55" s="128"/>
      <c r="F55" s="128"/>
      <c r="G55" s="128"/>
      <c r="H55" s="383"/>
      <c r="I55" s="383"/>
      <c r="J55" s="128"/>
      <c r="K55" s="128"/>
      <c r="L55" s="128"/>
      <c r="M55" s="128"/>
      <c r="N55" s="128"/>
      <c r="O55" s="128"/>
      <c r="P55" s="128"/>
      <c r="Q55" s="128"/>
      <c r="R55" s="128"/>
      <c r="S55" s="222"/>
      <c r="T55" s="222"/>
    </row>
    <row r="56" spans="1:20" s="221" customFormat="1" x14ac:dyDescent="0.2">
      <c r="A56" s="128"/>
      <c r="B56" s="128"/>
      <c r="C56" s="128"/>
      <c r="D56" s="128"/>
      <c r="E56" s="128"/>
      <c r="F56" s="128"/>
      <c r="G56" s="128"/>
      <c r="H56" s="383"/>
      <c r="I56" s="383"/>
      <c r="J56" s="128"/>
      <c r="K56" s="128"/>
      <c r="L56" s="128"/>
      <c r="M56" s="128"/>
      <c r="N56" s="128"/>
      <c r="O56" s="128"/>
      <c r="P56" s="128"/>
      <c r="Q56" s="128"/>
      <c r="R56" s="128"/>
      <c r="S56" s="222"/>
      <c r="T56" s="222"/>
    </row>
    <row r="57" spans="1:20" s="221" customFormat="1" x14ac:dyDescent="0.2">
      <c r="A57" s="128"/>
      <c r="B57" s="128"/>
      <c r="C57" s="128"/>
      <c r="D57" s="128"/>
      <c r="E57" s="128"/>
      <c r="F57" s="128"/>
      <c r="G57" s="128"/>
      <c r="H57" s="383"/>
      <c r="I57" s="383"/>
      <c r="J57" s="128"/>
      <c r="K57" s="128"/>
      <c r="L57" s="128"/>
      <c r="M57" s="128"/>
      <c r="N57" s="128"/>
      <c r="O57" s="128"/>
      <c r="P57" s="128"/>
      <c r="Q57" s="128"/>
      <c r="R57" s="128"/>
      <c r="S57" s="222"/>
      <c r="T57" s="222"/>
    </row>
    <row r="58" spans="1:20" s="221" customFormat="1" x14ac:dyDescent="0.2">
      <c r="A58" s="128"/>
      <c r="B58" s="128"/>
      <c r="C58" s="128"/>
      <c r="D58" s="128"/>
      <c r="E58" s="128"/>
      <c r="F58" s="128"/>
      <c r="G58" s="128"/>
      <c r="H58" s="383"/>
      <c r="I58" s="383"/>
      <c r="J58" s="128"/>
      <c r="K58" s="128"/>
      <c r="L58" s="128"/>
      <c r="M58" s="128"/>
      <c r="N58" s="128"/>
      <c r="O58" s="128"/>
      <c r="P58" s="128"/>
      <c r="Q58" s="128"/>
      <c r="R58" s="128"/>
      <c r="S58" s="222"/>
      <c r="T58" s="222"/>
    </row>
    <row r="59" spans="1:20" s="221" customFormat="1" x14ac:dyDescent="0.2">
      <c r="A59" s="128"/>
      <c r="B59" s="128"/>
      <c r="C59" s="128"/>
      <c r="D59" s="128"/>
      <c r="E59" s="128"/>
      <c r="F59" s="128"/>
      <c r="G59" s="128"/>
      <c r="H59" s="383"/>
      <c r="I59" s="383"/>
      <c r="J59" s="128"/>
      <c r="K59" s="128"/>
      <c r="L59" s="128"/>
      <c r="M59" s="128"/>
      <c r="N59" s="128"/>
      <c r="O59" s="128"/>
      <c r="P59" s="128"/>
      <c r="Q59" s="128"/>
      <c r="R59" s="128"/>
      <c r="S59" s="222"/>
      <c r="T59" s="222"/>
    </row>
    <row r="60" spans="1:20" s="221" customFormat="1" x14ac:dyDescent="0.2">
      <c r="A60" s="128"/>
      <c r="B60" s="128"/>
      <c r="C60" s="128"/>
      <c r="D60" s="128"/>
      <c r="E60" s="128"/>
      <c r="F60" s="128"/>
      <c r="G60" s="128"/>
      <c r="H60" s="383"/>
      <c r="I60" s="383"/>
      <c r="J60" s="128"/>
      <c r="K60" s="128"/>
      <c r="L60" s="128"/>
      <c r="M60" s="128"/>
      <c r="N60" s="128"/>
      <c r="O60" s="128"/>
      <c r="P60" s="128"/>
      <c r="Q60" s="128"/>
      <c r="R60" s="128"/>
      <c r="S60" s="222"/>
      <c r="T60" s="222"/>
    </row>
    <row r="61" spans="1:20" s="221" customFormat="1" x14ac:dyDescent="0.2">
      <c r="A61" s="128"/>
      <c r="B61" s="128"/>
      <c r="C61" s="128"/>
      <c r="D61" s="128"/>
      <c r="E61" s="128"/>
      <c r="F61" s="128"/>
      <c r="G61" s="128"/>
      <c r="H61" s="383"/>
      <c r="I61" s="383"/>
      <c r="J61" s="128"/>
      <c r="K61" s="128"/>
      <c r="L61" s="128"/>
      <c r="M61" s="128"/>
      <c r="N61" s="128"/>
      <c r="O61" s="128"/>
      <c r="P61" s="128"/>
      <c r="Q61" s="128"/>
      <c r="R61" s="128"/>
    </row>
    <row r="62" spans="1:20" s="221" customFormat="1" x14ac:dyDescent="0.2">
      <c r="A62" s="128"/>
      <c r="B62" s="128"/>
      <c r="C62" s="128"/>
      <c r="D62" s="128"/>
      <c r="E62" s="128"/>
      <c r="F62" s="128"/>
      <c r="G62" s="128"/>
      <c r="H62" s="383"/>
      <c r="I62" s="383"/>
      <c r="J62" s="128"/>
      <c r="K62" s="128"/>
      <c r="L62" s="128"/>
      <c r="M62" s="128"/>
      <c r="N62" s="128"/>
      <c r="O62" s="128"/>
      <c r="P62" s="128"/>
      <c r="Q62" s="128"/>
      <c r="R62" s="128"/>
    </row>
    <row r="63" spans="1:20" s="221" customFormat="1" x14ac:dyDescent="0.2">
      <c r="A63" s="128"/>
      <c r="B63" s="128"/>
      <c r="C63" s="128"/>
      <c r="D63" s="128"/>
      <c r="E63" s="128"/>
      <c r="F63" s="128"/>
      <c r="G63" s="128"/>
      <c r="H63" s="383"/>
      <c r="I63" s="383"/>
      <c r="J63" s="128"/>
      <c r="K63" s="128"/>
      <c r="L63" s="128"/>
      <c r="M63" s="128"/>
      <c r="N63" s="128"/>
      <c r="O63" s="128"/>
      <c r="P63" s="128"/>
      <c r="Q63" s="128"/>
      <c r="R63" s="128"/>
    </row>
    <row r="64" spans="1:20" s="221" customFormat="1" x14ac:dyDescent="0.2">
      <c r="A64" s="128"/>
      <c r="B64" s="128"/>
      <c r="C64" s="128"/>
      <c r="D64" s="128"/>
      <c r="E64" s="128"/>
      <c r="F64" s="128"/>
      <c r="G64" s="128"/>
      <c r="H64" s="383"/>
      <c r="I64" s="383"/>
      <c r="J64" s="128"/>
      <c r="K64" s="128"/>
      <c r="L64" s="128"/>
      <c r="M64" s="128"/>
      <c r="N64" s="128"/>
      <c r="O64" s="128"/>
      <c r="P64" s="128"/>
      <c r="Q64" s="128"/>
      <c r="R64" s="128"/>
    </row>
    <row r="65" spans="1:18" s="221" customFormat="1" x14ac:dyDescent="0.2">
      <c r="A65" s="128"/>
      <c r="B65" s="128"/>
      <c r="C65" s="128"/>
      <c r="D65" s="128"/>
      <c r="E65" s="128"/>
      <c r="F65" s="128"/>
      <c r="G65" s="128"/>
      <c r="H65" s="383"/>
      <c r="I65" s="383"/>
      <c r="J65" s="128"/>
      <c r="K65" s="128"/>
      <c r="L65" s="128"/>
      <c r="M65" s="128"/>
      <c r="N65" s="128"/>
      <c r="O65" s="128"/>
      <c r="P65" s="128"/>
      <c r="Q65" s="128"/>
      <c r="R65" s="128"/>
    </row>
    <row r="66" spans="1:18" s="221" customFormat="1" x14ac:dyDescent="0.2">
      <c r="A66" s="128"/>
      <c r="B66" s="128"/>
      <c r="C66" s="128"/>
      <c r="D66" s="128"/>
      <c r="E66" s="128"/>
      <c r="F66" s="128"/>
      <c r="G66" s="128"/>
      <c r="H66" s="383"/>
      <c r="I66" s="383"/>
      <c r="J66" s="128"/>
      <c r="K66" s="128"/>
      <c r="L66" s="128"/>
      <c r="M66" s="128"/>
      <c r="N66" s="128"/>
      <c r="O66" s="128"/>
      <c r="P66" s="128"/>
      <c r="Q66" s="128"/>
      <c r="R66" s="128"/>
    </row>
    <row r="67" spans="1:18" s="221" customFormat="1" x14ac:dyDescent="0.2">
      <c r="A67" s="128"/>
      <c r="B67" s="128"/>
      <c r="C67" s="128"/>
      <c r="D67" s="128"/>
      <c r="E67" s="128"/>
      <c r="F67" s="128"/>
      <c r="G67" s="128"/>
      <c r="H67" s="383"/>
      <c r="I67" s="383"/>
      <c r="J67" s="128"/>
      <c r="K67" s="128"/>
      <c r="L67" s="128"/>
      <c r="M67" s="128"/>
      <c r="N67" s="128"/>
      <c r="O67" s="128"/>
      <c r="P67" s="128"/>
      <c r="Q67" s="128"/>
      <c r="R67" s="128"/>
    </row>
    <row r="68" spans="1:18" s="221" customFormat="1" x14ac:dyDescent="0.2">
      <c r="A68" s="128"/>
      <c r="B68" s="128"/>
      <c r="C68" s="128"/>
      <c r="D68" s="128"/>
      <c r="E68" s="128"/>
      <c r="F68" s="128"/>
      <c r="G68" s="128"/>
      <c r="H68" s="383"/>
      <c r="I68" s="383"/>
      <c r="J68" s="128"/>
      <c r="K68" s="128"/>
      <c r="L68" s="128"/>
      <c r="M68" s="128"/>
      <c r="N68" s="128"/>
      <c r="O68" s="128"/>
      <c r="P68" s="128"/>
      <c r="Q68" s="128"/>
      <c r="R68" s="128"/>
    </row>
    <row r="69" spans="1:18" s="221" customFormat="1" x14ac:dyDescent="0.2">
      <c r="A69" s="128"/>
      <c r="B69" s="128"/>
      <c r="C69" s="128"/>
      <c r="D69" s="128"/>
      <c r="E69" s="128"/>
      <c r="F69" s="128"/>
      <c r="G69" s="128"/>
      <c r="H69" s="383"/>
      <c r="I69" s="383"/>
      <c r="J69" s="128"/>
      <c r="K69" s="128"/>
      <c r="L69" s="128"/>
      <c r="M69" s="128"/>
      <c r="N69" s="128"/>
      <c r="O69" s="128"/>
      <c r="P69" s="128"/>
      <c r="Q69" s="128"/>
      <c r="R69" s="128"/>
    </row>
    <row r="70" spans="1:18" s="221" customFormat="1" x14ac:dyDescent="0.2">
      <c r="A70" s="128"/>
      <c r="B70" s="128"/>
      <c r="C70" s="128"/>
      <c r="D70" s="128"/>
      <c r="E70" s="128"/>
      <c r="F70" s="128"/>
      <c r="G70" s="128"/>
      <c r="H70" s="383"/>
      <c r="I70" s="383"/>
      <c r="J70" s="128"/>
      <c r="K70" s="128"/>
      <c r="L70" s="128"/>
      <c r="M70" s="128"/>
      <c r="N70" s="128"/>
      <c r="O70" s="128"/>
      <c r="P70" s="128"/>
      <c r="Q70" s="128"/>
      <c r="R70" s="128"/>
    </row>
    <row r="71" spans="1:18" s="221" customFormat="1" x14ac:dyDescent="0.2">
      <c r="A71" s="128"/>
      <c r="B71" s="128"/>
      <c r="C71" s="128"/>
      <c r="D71" s="128"/>
      <c r="E71" s="128"/>
      <c r="F71" s="128"/>
      <c r="G71" s="128"/>
      <c r="H71" s="383"/>
      <c r="I71" s="383"/>
      <c r="J71" s="128"/>
      <c r="K71" s="128"/>
      <c r="L71" s="128"/>
      <c r="M71" s="128"/>
      <c r="N71" s="128"/>
      <c r="O71" s="128"/>
      <c r="P71" s="128"/>
      <c r="Q71" s="128"/>
      <c r="R71" s="128"/>
    </row>
    <row r="72" spans="1:18" s="221" customFormat="1" x14ac:dyDescent="0.2">
      <c r="A72" s="128"/>
      <c r="B72" s="128"/>
      <c r="C72" s="128"/>
      <c r="D72" s="128"/>
      <c r="E72" s="128"/>
      <c r="F72" s="128"/>
      <c r="G72" s="128"/>
      <c r="H72" s="383"/>
      <c r="I72" s="383"/>
      <c r="J72" s="128"/>
      <c r="K72" s="128"/>
      <c r="L72" s="128"/>
      <c r="M72" s="128"/>
      <c r="N72" s="128"/>
      <c r="O72" s="128"/>
      <c r="P72" s="128"/>
      <c r="Q72" s="128"/>
      <c r="R72" s="128"/>
    </row>
    <row r="73" spans="1:18" s="221" customFormat="1" x14ac:dyDescent="0.2">
      <c r="A73" s="128"/>
      <c r="B73" s="128"/>
      <c r="C73" s="128"/>
      <c r="D73" s="128"/>
      <c r="E73" s="128"/>
      <c r="F73" s="128"/>
      <c r="G73" s="128"/>
      <c r="H73" s="383"/>
      <c r="I73" s="383"/>
      <c r="J73" s="128"/>
      <c r="K73" s="128"/>
      <c r="L73" s="128"/>
      <c r="M73" s="128"/>
      <c r="N73" s="128"/>
      <c r="O73" s="128"/>
      <c r="P73" s="128"/>
      <c r="Q73" s="128"/>
      <c r="R73" s="128"/>
    </row>
    <row r="74" spans="1:18" s="221" customFormat="1" x14ac:dyDescent="0.2">
      <c r="A74" s="128"/>
      <c r="B74" s="128"/>
      <c r="C74" s="128"/>
      <c r="D74" s="128"/>
      <c r="E74" s="128"/>
      <c r="F74" s="128"/>
      <c r="G74" s="128"/>
      <c r="H74" s="383"/>
      <c r="I74" s="383"/>
      <c r="J74" s="128"/>
      <c r="K74" s="128"/>
      <c r="L74" s="128"/>
      <c r="M74" s="128"/>
      <c r="N74" s="128"/>
      <c r="O74" s="128"/>
      <c r="P74" s="128"/>
      <c r="Q74" s="128"/>
      <c r="R74" s="128"/>
    </row>
    <row r="75" spans="1:18" s="221" customFormat="1" x14ac:dyDescent="0.2">
      <c r="A75" s="128"/>
      <c r="B75" s="128"/>
      <c r="C75" s="128"/>
      <c r="D75" s="128"/>
      <c r="E75" s="128"/>
      <c r="F75" s="128"/>
      <c r="G75" s="128"/>
      <c r="H75" s="383"/>
      <c r="I75" s="383"/>
      <c r="J75" s="128"/>
      <c r="K75" s="128"/>
      <c r="L75" s="128"/>
      <c r="M75" s="128"/>
      <c r="N75" s="128"/>
      <c r="O75" s="128"/>
      <c r="P75" s="128"/>
      <c r="Q75" s="128"/>
      <c r="R75" s="128"/>
    </row>
    <row r="76" spans="1:18" s="221" customFormat="1" x14ac:dyDescent="0.2">
      <c r="A76" s="128"/>
      <c r="B76" s="128"/>
      <c r="C76" s="128"/>
      <c r="D76" s="128"/>
      <c r="E76" s="128"/>
      <c r="F76" s="128"/>
      <c r="G76" s="128"/>
      <c r="H76" s="383"/>
      <c r="I76" s="383"/>
      <c r="J76" s="128"/>
      <c r="K76" s="128"/>
      <c r="L76" s="128"/>
      <c r="M76" s="128"/>
      <c r="N76" s="128"/>
      <c r="O76" s="128"/>
      <c r="P76" s="128"/>
      <c r="Q76" s="128"/>
      <c r="R76" s="128"/>
    </row>
    <row r="77" spans="1:18" s="221" customFormat="1" x14ac:dyDescent="0.2">
      <c r="A77" s="128"/>
      <c r="B77" s="128"/>
      <c r="C77" s="128"/>
      <c r="D77" s="128"/>
      <c r="E77" s="128"/>
      <c r="F77" s="128"/>
      <c r="G77" s="128"/>
      <c r="H77" s="383"/>
      <c r="I77" s="383"/>
      <c r="J77" s="128"/>
      <c r="K77" s="128"/>
      <c r="L77" s="128"/>
      <c r="M77" s="128"/>
      <c r="N77" s="128"/>
      <c r="O77" s="128"/>
      <c r="P77" s="128"/>
      <c r="Q77" s="128"/>
      <c r="R77" s="128"/>
    </row>
    <row r="78" spans="1:18" s="221" customFormat="1" x14ac:dyDescent="0.2">
      <c r="A78" s="128"/>
      <c r="B78" s="128"/>
      <c r="C78" s="128"/>
      <c r="D78" s="128"/>
      <c r="E78" s="128"/>
      <c r="F78" s="128"/>
      <c r="G78" s="128"/>
      <c r="H78" s="383"/>
      <c r="I78" s="383"/>
      <c r="J78" s="128"/>
      <c r="K78" s="128"/>
      <c r="L78" s="128"/>
      <c r="M78" s="128"/>
      <c r="N78" s="128"/>
      <c r="O78" s="128"/>
      <c r="P78" s="128"/>
      <c r="Q78" s="128"/>
      <c r="R78" s="128"/>
    </row>
    <row r="79" spans="1:18" s="221" customFormat="1" x14ac:dyDescent="0.2">
      <c r="A79" s="128"/>
      <c r="B79" s="128"/>
      <c r="C79" s="128"/>
      <c r="D79" s="128"/>
      <c r="E79" s="128"/>
      <c r="F79" s="128"/>
      <c r="G79" s="128"/>
      <c r="H79" s="383"/>
      <c r="I79" s="383"/>
      <c r="J79" s="128"/>
      <c r="K79" s="128"/>
      <c r="L79" s="128"/>
      <c r="M79" s="128"/>
      <c r="N79" s="128"/>
      <c r="O79" s="128"/>
      <c r="P79" s="128"/>
      <c r="Q79" s="128"/>
      <c r="R79" s="128"/>
    </row>
    <row r="80" spans="1:18" s="221" customFormat="1" x14ac:dyDescent="0.2">
      <c r="A80" s="128"/>
      <c r="B80" s="128"/>
      <c r="C80" s="128"/>
      <c r="D80" s="128"/>
      <c r="E80" s="128"/>
      <c r="F80" s="128"/>
      <c r="G80" s="128"/>
      <c r="H80" s="383"/>
      <c r="I80" s="383"/>
      <c r="J80" s="128"/>
      <c r="K80" s="128"/>
      <c r="L80" s="128"/>
      <c r="M80" s="128"/>
      <c r="N80" s="128"/>
      <c r="O80" s="128"/>
      <c r="P80" s="128"/>
      <c r="Q80" s="128"/>
      <c r="R80" s="128"/>
    </row>
    <row r="81" spans="1:18" s="221" customFormat="1" x14ac:dyDescent="0.2">
      <c r="A81" s="128"/>
      <c r="B81" s="128"/>
      <c r="C81" s="128"/>
      <c r="D81" s="128"/>
      <c r="E81" s="128"/>
      <c r="F81" s="128"/>
      <c r="G81" s="128"/>
      <c r="H81" s="383"/>
      <c r="I81" s="383"/>
      <c r="J81" s="128"/>
      <c r="K81" s="128"/>
      <c r="L81" s="128"/>
      <c r="M81" s="128"/>
      <c r="N81" s="128"/>
      <c r="O81" s="128"/>
      <c r="P81" s="128"/>
      <c r="Q81" s="128"/>
      <c r="R81" s="128"/>
    </row>
    <row r="82" spans="1:18" s="221" customFormat="1" x14ac:dyDescent="0.2">
      <c r="A82" s="128"/>
      <c r="B82" s="128"/>
      <c r="C82" s="128"/>
      <c r="D82" s="128"/>
      <c r="E82" s="128"/>
      <c r="F82" s="128"/>
      <c r="G82" s="128"/>
      <c r="H82" s="383"/>
      <c r="I82" s="383"/>
      <c r="J82" s="128"/>
      <c r="K82" s="128"/>
      <c r="L82" s="128"/>
      <c r="M82" s="128"/>
      <c r="N82" s="128"/>
      <c r="O82" s="128"/>
      <c r="P82" s="128"/>
      <c r="Q82" s="128"/>
      <c r="R82" s="128"/>
    </row>
    <row r="83" spans="1:18" s="221" customFormat="1" x14ac:dyDescent="0.2">
      <c r="A83" s="128"/>
      <c r="B83" s="128"/>
      <c r="C83" s="128"/>
      <c r="D83" s="128"/>
      <c r="E83" s="128"/>
      <c r="F83" s="128"/>
      <c r="G83" s="128"/>
      <c r="H83" s="383"/>
      <c r="I83" s="383"/>
      <c r="J83" s="128"/>
      <c r="K83" s="128"/>
      <c r="L83" s="128"/>
      <c r="M83" s="128"/>
      <c r="N83" s="128"/>
      <c r="O83" s="128"/>
      <c r="P83" s="128"/>
      <c r="Q83" s="128"/>
      <c r="R83" s="128"/>
    </row>
    <row r="84" spans="1:18" s="221" customFormat="1" x14ac:dyDescent="0.2">
      <c r="A84" s="128"/>
      <c r="B84" s="128"/>
      <c r="C84" s="128"/>
      <c r="D84" s="128"/>
      <c r="E84" s="128"/>
      <c r="F84" s="128"/>
      <c r="G84" s="128"/>
      <c r="H84" s="383"/>
      <c r="I84" s="383"/>
      <c r="J84" s="128"/>
      <c r="K84" s="128"/>
      <c r="L84" s="128"/>
      <c r="M84" s="128"/>
      <c r="N84" s="128"/>
      <c r="O84" s="128"/>
      <c r="P84" s="128"/>
      <c r="Q84" s="128"/>
      <c r="R84" s="128"/>
    </row>
    <row r="85" spans="1:18" s="221" customFormat="1" x14ac:dyDescent="0.2">
      <c r="A85" s="128"/>
      <c r="B85" s="128"/>
      <c r="C85" s="128"/>
      <c r="D85" s="128"/>
      <c r="E85" s="128"/>
      <c r="F85" s="128"/>
      <c r="G85" s="128"/>
      <c r="H85" s="383"/>
      <c r="I85" s="383"/>
      <c r="J85" s="128"/>
      <c r="K85" s="128"/>
      <c r="L85" s="128"/>
      <c r="M85" s="128"/>
      <c r="N85" s="128"/>
      <c r="O85" s="128"/>
      <c r="P85" s="128"/>
      <c r="Q85" s="128"/>
      <c r="R85" s="128"/>
    </row>
    <row r="86" spans="1:18" s="221" customFormat="1" x14ac:dyDescent="0.2">
      <c r="A86" s="128"/>
      <c r="B86" s="128"/>
      <c r="C86" s="128"/>
      <c r="D86" s="128"/>
      <c r="E86" s="128"/>
      <c r="F86" s="128"/>
      <c r="G86" s="128"/>
      <c r="H86" s="383"/>
      <c r="I86" s="383"/>
      <c r="J86" s="128"/>
      <c r="K86" s="128"/>
      <c r="L86" s="128"/>
      <c r="M86" s="128"/>
      <c r="N86" s="128"/>
      <c r="O86" s="128"/>
      <c r="P86" s="128"/>
      <c r="Q86" s="128"/>
      <c r="R86" s="128"/>
    </row>
    <row r="87" spans="1:18" s="221" customFormat="1" x14ac:dyDescent="0.2">
      <c r="A87" s="128"/>
      <c r="B87" s="128"/>
      <c r="C87" s="128"/>
      <c r="D87" s="128"/>
      <c r="E87" s="128"/>
      <c r="F87" s="128"/>
      <c r="G87" s="128"/>
      <c r="H87" s="383"/>
      <c r="I87" s="383"/>
      <c r="J87" s="128"/>
      <c r="K87" s="128"/>
      <c r="L87" s="128"/>
      <c r="M87" s="128"/>
      <c r="N87" s="128"/>
      <c r="O87" s="128"/>
      <c r="P87" s="128"/>
      <c r="Q87" s="128"/>
      <c r="R87" s="128"/>
    </row>
    <row r="88" spans="1:18" s="221" customFormat="1" x14ac:dyDescent="0.2">
      <c r="A88" s="128"/>
      <c r="B88" s="128"/>
      <c r="C88" s="128"/>
      <c r="D88" s="128"/>
      <c r="E88" s="128"/>
      <c r="F88" s="128"/>
      <c r="G88" s="128"/>
      <c r="H88" s="383"/>
      <c r="I88" s="383"/>
      <c r="J88" s="128"/>
      <c r="K88" s="128"/>
      <c r="L88" s="128"/>
      <c r="M88" s="128"/>
      <c r="N88" s="128"/>
      <c r="O88" s="128"/>
      <c r="P88" s="128"/>
      <c r="Q88" s="128"/>
      <c r="R88" s="128"/>
    </row>
    <row r="89" spans="1:18" s="221" customFormat="1" x14ac:dyDescent="0.2">
      <c r="A89" s="128"/>
      <c r="B89" s="128"/>
      <c r="C89" s="128"/>
      <c r="D89" s="128"/>
      <c r="E89" s="128"/>
      <c r="F89" s="128"/>
      <c r="G89" s="128"/>
      <c r="H89" s="383"/>
      <c r="I89" s="383"/>
      <c r="J89" s="128"/>
      <c r="K89" s="128"/>
      <c r="L89" s="128"/>
      <c r="M89" s="128"/>
      <c r="N89" s="128"/>
      <c r="O89" s="128"/>
      <c r="P89" s="128"/>
      <c r="Q89" s="128"/>
      <c r="R89" s="128"/>
    </row>
    <row r="90" spans="1:18" s="221" customFormat="1" x14ac:dyDescent="0.2">
      <c r="A90" s="128"/>
      <c r="B90" s="128"/>
      <c r="C90" s="128"/>
      <c r="D90" s="128"/>
      <c r="E90" s="128"/>
      <c r="F90" s="128"/>
      <c r="G90" s="128"/>
      <c r="H90" s="383"/>
      <c r="I90" s="383"/>
      <c r="J90" s="128"/>
      <c r="K90" s="128"/>
      <c r="L90" s="128"/>
      <c r="M90" s="128"/>
      <c r="N90" s="128"/>
      <c r="O90" s="128"/>
      <c r="P90" s="128"/>
      <c r="Q90" s="128"/>
      <c r="R90" s="128"/>
    </row>
    <row r="91" spans="1:18" s="221" customFormat="1" x14ac:dyDescent="0.2">
      <c r="A91" s="128"/>
      <c r="B91" s="128"/>
      <c r="C91" s="128"/>
      <c r="D91" s="128"/>
      <c r="E91" s="128"/>
      <c r="F91" s="128"/>
      <c r="G91" s="128"/>
      <c r="H91" s="383"/>
      <c r="I91" s="383"/>
      <c r="J91" s="128"/>
      <c r="K91" s="128"/>
      <c r="L91" s="128"/>
      <c r="M91" s="128"/>
      <c r="N91" s="128"/>
      <c r="O91" s="128"/>
      <c r="P91" s="128"/>
      <c r="Q91" s="128"/>
      <c r="R91" s="128"/>
    </row>
    <row r="92" spans="1:18" s="221" customFormat="1" x14ac:dyDescent="0.2">
      <c r="A92" s="128"/>
      <c r="B92" s="128"/>
      <c r="C92" s="128"/>
      <c r="D92" s="128"/>
      <c r="E92" s="128"/>
      <c r="F92" s="128"/>
      <c r="G92" s="128"/>
      <c r="H92" s="383"/>
      <c r="I92" s="383"/>
      <c r="J92" s="128"/>
      <c r="K92" s="128"/>
      <c r="L92" s="128"/>
      <c r="M92" s="128"/>
      <c r="N92" s="128"/>
      <c r="O92" s="128"/>
      <c r="P92" s="128"/>
      <c r="Q92" s="128"/>
      <c r="R92" s="128"/>
    </row>
    <row r="93" spans="1:18" s="221" customFormat="1" x14ac:dyDescent="0.2">
      <c r="A93" s="128"/>
      <c r="B93" s="128"/>
      <c r="C93" s="128"/>
      <c r="D93" s="128"/>
      <c r="E93" s="128"/>
      <c r="F93" s="128"/>
      <c r="G93" s="128"/>
      <c r="H93" s="383"/>
      <c r="I93" s="383"/>
      <c r="J93" s="128"/>
      <c r="K93" s="128"/>
      <c r="L93" s="128"/>
      <c r="M93" s="128"/>
      <c r="N93" s="128"/>
      <c r="O93" s="128"/>
      <c r="P93" s="128"/>
      <c r="Q93" s="128"/>
      <c r="R93" s="128"/>
    </row>
    <row r="94" spans="1:18" s="221" customFormat="1" x14ac:dyDescent="0.2">
      <c r="A94" s="128"/>
      <c r="B94" s="128"/>
      <c r="C94" s="128"/>
      <c r="D94" s="128"/>
      <c r="E94" s="128"/>
      <c r="F94" s="128"/>
      <c r="G94" s="128"/>
      <c r="H94" s="383"/>
      <c r="I94" s="383"/>
      <c r="J94" s="128"/>
      <c r="K94" s="128"/>
      <c r="L94" s="128"/>
      <c r="M94" s="128"/>
      <c r="N94" s="128"/>
      <c r="O94" s="128"/>
      <c r="P94" s="128"/>
      <c r="Q94" s="128"/>
      <c r="R94" s="128"/>
    </row>
    <row r="95" spans="1:18" s="221" customFormat="1" x14ac:dyDescent="0.2">
      <c r="A95" s="128"/>
      <c r="B95" s="128"/>
      <c r="C95" s="128"/>
      <c r="D95" s="128"/>
      <c r="E95" s="128"/>
      <c r="F95" s="128"/>
      <c r="G95" s="128"/>
      <c r="H95" s="383"/>
      <c r="I95" s="383"/>
      <c r="J95" s="128"/>
      <c r="K95" s="128"/>
      <c r="L95" s="128"/>
      <c r="M95" s="128"/>
      <c r="N95" s="128"/>
      <c r="O95" s="128"/>
      <c r="P95" s="128"/>
      <c r="Q95" s="128"/>
      <c r="R95" s="128"/>
    </row>
    <row r="96" spans="1:18" s="221" customFormat="1" x14ac:dyDescent="0.2">
      <c r="A96" s="128"/>
      <c r="B96" s="128"/>
      <c r="C96" s="128"/>
      <c r="D96" s="128"/>
      <c r="E96" s="128"/>
      <c r="F96" s="128"/>
      <c r="G96" s="128"/>
      <c r="H96" s="383"/>
      <c r="I96" s="383"/>
      <c r="J96" s="128"/>
      <c r="K96" s="128"/>
      <c r="L96" s="128"/>
      <c r="M96" s="128"/>
      <c r="N96" s="128"/>
      <c r="O96" s="128"/>
      <c r="P96" s="128"/>
      <c r="Q96" s="128"/>
      <c r="R96" s="128"/>
    </row>
    <row r="97" spans="1:18" s="221" customFormat="1" x14ac:dyDescent="0.2">
      <c r="A97" s="128"/>
      <c r="B97" s="128"/>
      <c r="C97" s="128"/>
      <c r="D97" s="128"/>
      <c r="E97" s="128"/>
      <c r="F97" s="128"/>
      <c r="G97" s="128"/>
      <c r="H97" s="383"/>
      <c r="I97" s="383"/>
      <c r="J97" s="128"/>
      <c r="K97" s="128"/>
      <c r="L97" s="128"/>
      <c r="M97" s="128"/>
      <c r="N97" s="128"/>
      <c r="O97" s="128"/>
      <c r="P97" s="128"/>
      <c r="Q97" s="128"/>
      <c r="R97" s="128"/>
    </row>
    <row r="98" spans="1:18" s="221" customFormat="1" x14ac:dyDescent="0.2">
      <c r="A98" s="128"/>
      <c r="B98" s="128"/>
      <c r="C98" s="128"/>
      <c r="D98" s="128"/>
      <c r="E98" s="128"/>
      <c r="F98" s="128"/>
      <c r="G98" s="128"/>
      <c r="H98" s="383"/>
      <c r="I98" s="383"/>
      <c r="J98" s="128"/>
      <c r="K98" s="128"/>
      <c r="L98" s="128"/>
      <c r="M98" s="128"/>
      <c r="N98" s="128"/>
      <c r="O98" s="128"/>
      <c r="P98" s="128"/>
      <c r="Q98" s="128"/>
      <c r="R98" s="128"/>
    </row>
    <row r="99" spans="1:18" s="221" customFormat="1" x14ac:dyDescent="0.2">
      <c r="A99" s="128"/>
      <c r="B99" s="128"/>
      <c r="C99" s="128"/>
      <c r="D99" s="128"/>
      <c r="E99" s="128"/>
      <c r="F99" s="128"/>
      <c r="G99" s="128"/>
      <c r="H99" s="383"/>
      <c r="I99" s="383"/>
      <c r="J99" s="128"/>
      <c r="K99" s="128"/>
      <c r="L99" s="128"/>
      <c r="M99" s="128"/>
      <c r="N99" s="128"/>
      <c r="O99" s="128"/>
      <c r="P99" s="128"/>
      <c r="Q99" s="128"/>
      <c r="R99" s="128"/>
    </row>
    <row r="100" spans="1:18" s="221" customFormat="1" x14ac:dyDescent="0.2">
      <c r="A100" s="128"/>
      <c r="B100" s="128"/>
      <c r="C100" s="128"/>
      <c r="D100" s="128"/>
      <c r="E100" s="128"/>
      <c r="F100" s="128"/>
      <c r="G100" s="128"/>
      <c r="H100" s="383"/>
      <c r="I100" s="383"/>
      <c r="J100" s="128"/>
      <c r="K100" s="128"/>
      <c r="L100" s="128"/>
      <c r="M100" s="128"/>
      <c r="N100" s="128"/>
      <c r="O100" s="128"/>
      <c r="P100" s="128"/>
      <c r="Q100" s="128"/>
      <c r="R100" s="128"/>
    </row>
    <row r="101" spans="1:18" s="221" customFormat="1" x14ac:dyDescent="0.2">
      <c r="A101" s="128"/>
      <c r="B101" s="128"/>
      <c r="C101" s="128"/>
      <c r="D101" s="128"/>
      <c r="E101" s="128"/>
      <c r="F101" s="128"/>
      <c r="G101" s="128"/>
      <c r="H101" s="383"/>
      <c r="I101" s="383"/>
      <c r="J101" s="128"/>
      <c r="K101" s="128"/>
      <c r="L101" s="128"/>
      <c r="M101" s="128"/>
      <c r="N101" s="128"/>
      <c r="O101" s="128"/>
      <c r="P101" s="128"/>
      <c r="Q101" s="128"/>
      <c r="R101" s="128"/>
    </row>
    <row r="102" spans="1:18" s="221" customFormat="1" x14ac:dyDescent="0.2">
      <c r="A102" s="128"/>
      <c r="B102" s="128"/>
      <c r="C102" s="128"/>
      <c r="D102" s="128"/>
      <c r="E102" s="128"/>
      <c r="F102" s="128"/>
      <c r="G102" s="128"/>
      <c r="H102" s="383"/>
      <c r="I102" s="383"/>
      <c r="J102" s="128"/>
      <c r="K102" s="128"/>
      <c r="L102" s="128"/>
      <c r="M102" s="128"/>
      <c r="N102" s="128"/>
      <c r="O102" s="128"/>
      <c r="P102" s="128"/>
      <c r="Q102" s="128"/>
      <c r="R102" s="128"/>
    </row>
    <row r="103" spans="1:18" s="221" customFormat="1" x14ac:dyDescent="0.2">
      <c r="A103" s="128"/>
      <c r="B103" s="128"/>
      <c r="C103" s="128"/>
      <c r="D103" s="128"/>
      <c r="E103" s="128"/>
      <c r="F103" s="128"/>
      <c r="G103" s="128"/>
      <c r="H103" s="383"/>
      <c r="I103" s="383"/>
      <c r="J103" s="128"/>
      <c r="K103" s="128"/>
      <c r="L103" s="128"/>
      <c r="M103" s="128"/>
      <c r="N103" s="128"/>
      <c r="O103" s="128"/>
      <c r="P103" s="128"/>
      <c r="Q103" s="128"/>
      <c r="R103" s="128"/>
    </row>
    <row r="104" spans="1:18" s="221" customFormat="1" x14ac:dyDescent="0.2">
      <c r="A104" s="128"/>
      <c r="B104" s="128"/>
      <c r="C104" s="128"/>
      <c r="D104" s="128"/>
      <c r="E104" s="128"/>
      <c r="F104" s="128"/>
      <c r="G104" s="128"/>
      <c r="H104" s="383"/>
      <c r="I104" s="383"/>
      <c r="J104" s="128"/>
      <c r="K104" s="128"/>
      <c r="L104" s="128"/>
      <c r="M104" s="128"/>
      <c r="N104" s="128"/>
      <c r="O104" s="128"/>
      <c r="P104" s="128"/>
      <c r="Q104" s="128"/>
      <c r="R104" s="128"/>
    </row>
    <row r="105" spans="1:18" s="221" customFormat="1" x14ac:dyDescent="0.2">
      <c r="A105" s="128"/>
      <c r="B105" s="128"/>
      <c r="C105" s="128"/>
      <c r="D105" s="128"/>
      <c r="E105" s="128"/>
      <c r="F105" s="128"/>
      <c r="G105" s="128"/>
      <c r="H105" s="383"/>
      <c r="I105" s="383"/>
      <c r="J105" s="128"/>
      <c r="K105" s="128"/>
      <c r="L105" s="128"/>
      <c r="M105" s="128"/>
      <c r="N105" s="128"/>
      <c r="O105" s="128"/>
      <c r="P105" s="128"/>
      <c r="Q105" s="128"/>
      <c r="R105" s="128"/>
    </row>
    <row r="106" spans="1:18" s="221" customFormat="1" x14ac:dyDescent="0.2">
      <c r="A106" s="128"/>
      <c r="B106" s="128"/>
      <c r="C106" s="128"/>
      <c r="D106" s="128"/>
      <c r="E106" s="128"/>
      <c r="F106" s="128"/>
      <c r="G106" s="128"/>
      <c r="H106" s="383"/>
      <c r="I106" s="383"/>
      <c r="J106" s="128"/>
      <c r="K106" s="128"/>
      <c r="L106" s="128"/>
      <c r="M106" s="128"/>
      <c r="N106" s="128"/>
      <c r="O106" s="128"/>
      <c r="P106" s="128"/>
      <c r="Q106" s="128"/>
      <c r="R106" s="128"/>
    </row>
    <row r="107" spans="1:18" s="221" customFormat="1" x14ac:dyDescent="0.2">
      <c r="A107" s="128"/>
      <c r="B107" s="128"/>
      <c r="C107" s="128"/>
      <c r="D107" s="128"/>
      <c r="E107" s="128"/>
      <c r="F107" s="128"/>
      <c r="G107" s="128"/>
      <c r="H107" s="383"/>
      <c r="I107" s="383"/>
      <c r="J107" s="128"/>
      <c r="K107" s="128"/>
      <c r="L107" s="128"/>
      <c r="M107" s="128"/>
      <c r="N107" s="128"/>
      <c r="O107" s="128"/>
      <c r="P107" s="128"/>
      <c r="Q107" s="128"/>
      <c r="R107" s="128"/>
    </row>
    <row r="108" spans="1:18" s="221" customFormat="1" x14ac:dyDescent="0.2">
      <c r="A108" s="128"/>
      <c r="B108" s="128"/>
      <c r="C108" s="128"/>
      <c r="D108" s="128"/>
      <c r="E108" s="128"/>
      <c r="F108" s="128"/>
      <c r="G108" s="128"/>
      <c r="H108" s="383"/>
      <c r="I108" s="383"/>
      <c r="J108" s="128"/>
      <c r="K108" s="128"/>
      <c r="L108" s="128"/>
      <c r="M108" s="128"/>
      <c r="N108" s="128"/>
      <c r="O108" s="128"/>
      <c r="P108" s="128"/>
      <c r="Q108" s="128"/>
      <c r="R108" s="128"/>
    </row>
    <row r="109" spans="1:18" s="221" customFormat="1" x14ac:dyDescent="0.2">
      <c r="A109" s="128"/>
      <c r="B109" s="128"/>
      <c r="C109" s="128"/>
      <c r="D109" s="128"/>
      <c r="E109" s="128"/>
      <c r="F109" s="128"/>
      <c r="G109" s="128"/>
      <c r="H109" s="383"/>
      <c r="I109" s="383"/>
      <c r="J109" s="128"/>
      <c r="K109" s="128"/>
      <c r="L109" s="128"/>
      <c r="M109" s="128"/>
      <c r="N109" s="128"/>
      <c r="O109" s="128"/>
      <c r="P109" s="128"/>
      <c r="Q109" s="128"/>
      <c r="R109" s="128"/>
    </row>
    <row r="110" spans="1:18" s="221" customFormat="1" x14ac:dyDescent="0.2">
      <c r="A110" s="128"/>
      <c r="B110" s="128"/>
      <c r="C110" s="128"/>
      <c r="D110" s="128"/>
      <c r="E110" s="128"/>
      <c r="F110" s="128"/>
      <c r="G110" s="128"/>
      <c r="H110" s="383"/>
      <c r="I110" s="383"/>
      <c r="J110" s="128"/>
      <c r="K110" s="128"/>
      <c r="L110" s="128"/>
      <c r="M110" s="128"/>
      <c r="N110" s="128"/>
      <c r="O110" s="128"/>
      <c r="P110" s="128"/>
      <c r="Q110" s="128"/>
      <c r="R110" s="128"/>
    </row>
    <row r="111" spans="1:18" s="221" customFormat="1" x14ac:dyDescent="0.2">
      <c r="A111" s="128"/>
      <c r="B111" s="128"/>
      <c r="C111" s="128"/>
      <c r="D111" s="128"/>
      <c r="E111" s="128"/>
      <c r="F111" s="128"/>
      <c r="G111" s="128"/>
      <c r="H111" s="383"/>
      <c r="I111" s="383"/>
      <c r="J111" s="128"/>
      <c r="K111" s="128"/>
      <c r="L111" s="128"/>
      <c r="M111" s="128"/>
      <c r="N111" s="128"/>
      <c r="O111" s="128"/>
      <c r="P111" s="128"/>
      <c r="Q111" s="128"/>
      <c r="R111" s="128"/>
    </row>
    <row r="112" spans="1:18" s="221" customFormat="1" x14ac:dyDescent="0.2">
      <c r="A112" s="128"/>
      <c r="B112" s="128"/>
      <c r="C112" s="128"/>
      <c r="D112" s="128"/>
      <c r="E112" s="128"/>
      <c r="F112" s="128"/>
      <c r="G112" s="128"/>
      <c r="H112" s="383"/>
      <c r="I112" s="383"/>
      <c r="J112" s="128"/>
      <c r="K112" s="128"/>
      <c r="L112" s="128"/>
      <c r="M112" s="128"/>
      <c r="N112" s="128"/>
      <c r="O112" s="128"/>
      <c r="P112" s="128"/>
      <c r="Q112" s="128"/>
      <c r="R112" s="128"/>
    </row>
    <row r="113" spans="1:18" s="221" customFormat="1" x14ac:dyDescent="0.2">
      <c r="A113" s="128"/>
      <c r="B113" s="128"/>
      <c r="C113" s="128"/>
      <c r="D113" s="128"/>
      <c r="E113" s="128"/>
      <c r="F113" s="128"/>
      <c r="G113" s="128"/>
      <c r="H113" s="383"/>
      <c r="I113" s="383"/>
      <c r="J113" s="128"/>
      <c r="K113" s="128"/>
      <c r="L113" s="128"/>
      <c r="M113" s="128"/>
      <c r="N113" s="128"/>
      <c r="O113" s="128"/>
      <c r="P113" s="128"/>
      <c r="Q113" s="128"/>
      <c r="R113" s="128"/>
    </row>
    <row r="114" spans="1:18" s="221" customFormat="1" x14ac:dyDescent="0.2">
      <c r="A114" s="128"/>
      <c r="B114" s="128"/>
      <c r="C114" s="128"/>
      <c r="D114" s="128"/>
      <c r="E114" s="128"/>
      <c r="F114" s="128"/>
      <c r="G114" s="128"/>
      <c r="H114" s="383"/>
      <c r="I114" s="383"/>
      <c r="J114" s="128"/>
      <c r="K114" s="128"/>
      <c r="L114" s="128"/>
      <c r="M114" s="128"/>
      <c r="N114" s="128"/>
      <c r="O114" s="128"/>
      <c r="P114" s="128"/>
      <c r="Q114" s="128"/>
      <c r="R114" s="128"/>
    </row>
    <row r="115" spans="1:18" s="221" customFormat="1" x14ac:dyDescent="0.2">
      <c r="A115" s="128"/>
      <c r="B115" s="128"/>
      <c r="C115" s="128"/>
      <c r="D115" s="128"/>
      <c r="E115" s="128"/>
      <c r="F115" s="128"/>
      <c r="G115" s="128"/>
      <c r="H115" s="383"/>
      <c r="I115" s="383"/>
      <c r="J115" s="128"/>
      <c r="K115" s="128"/>
      <c r="L115" s="128"/>
      <c r="M115" s="128"/>
      <c r="N115" s="128"/>
      <c r="O115" s="128"/>
      <c r="P115" s="128"/>
      <c r="Q115" s="128"/>
      <c r="R115" s="128"/>
    </row>
    <row r="116" spans="1:18" s="221" customFormat="1" x14ac:dyDescent="0.2">
      <c r="A116" s="128"/>
      <c r="B116" s="128"/>
      <c r="C116" s="128"/>
      <c r="D116" s="128"/>
      <c r="E116" s="128"/>
      <c r="F116" s="128"/>
      <c r="G116" s="128"/>
      <c r="H116" s="383"/>
      <c r="I116" s="383"/>
      <c r="J116" s="128"/>
      <c r="K116" s="128"/>
      <c r="L116" s="128"/>
      <c r="M116" s="128"/>
      <c r="N116" s="128"/>
      <c r="O116" s="128"/>
      <c r="P116" s="128"/>
      <c r="Q116" s="128"/>
      <c r="R116" s="128"/>
    </row>
    <row r="117" spans="1:18" s="221" customFormat="1" x14ac:dyDescent="0.2">
      <c r="A117" s="128"/>
      <c r="B117" s="128"/>
      <c r="C117" s="128"/>
      <c r="D117" s="128"/>
      <c r="E117" s="128"/>
      <c r="F117" s="128"/>
      <c r="G117" s="128"/>
      <c r="H117" s="383"/>
      <c r="I117" s="383"/>
      <c r="J117" s="128"/>
      <c r="K117" s="128"/>
      <c r="L117" s="128"/>
      <c r="M117" s="128"/>
      <c r="N117" s="128"/>
      <c r="O117" s="128"/>
      <c r="P117" s="128"/>
      <c r="Q117" s="128"/>
      <c r="R117" s="128"/>
    </row>
    <row r="118" spans="1:18" s="221" customFormat="1" x14ac:dyDescent="0.2">
      <c r="A118" s="128"/>
      <c r="B118" s="128"/>
      <c r="C118" s="128"/>
      <c r="D118" s="128"/>
      <c r="E118" s="128"/>
      <c r="F118" s="128"/>
      <c r="G118" s="128"/>
      <c r="H118" s="383"/>
      <c r="I118" s="383"/>
      <c r="J118" s="128"/>
      <c r="K118" s="128"/>
      <c r="L118" s="128"/>
      <c r="M118" s="128"/>
      <c r="N118" s="128"/>
      <c r="O118" s="128"/>
      <c r="P118" s="128"/>
      <c r="Q118" s="128"/>
      <c r="R118" s="128"/>
    </row>
    <row r="119" spans="1:18" s="221" customFormat="1" x14ac:dyDescent="0.2">
      <c r="A119" s="128"/>
      <c r="B119" s="128"/>
      <c r="C119" s="128"/>
      <c r="D119" s="128"/>
      <c r="E119" s="128"/>
      <c r="F119" s="128"/>
      <c r="G119" s="128"/>
      <c r="H119" s="383"/>
      <c r="I119" s="383"/>
      <c r="J119" s="128"/>
      <c r="K119" s="128"/>
      <c r="L119" s="128"/>
      <c r="M119" s="128"/>
      <c r="N119" s="128"/>
      <c r="O119" s="128"/>
      <c r="P119" s="128"/>
      <c r="Q119" s="128"/>
      <c r="R119" s="128"/>
    </row>
    <row r="120" spans="1:18" s="221" customFormat="1" x14ac:dyDescent="0.2">
      <c r="A120" s="128"/>
      <c r="B120" s="128"/>
      <c r="C120" s="128"/>
      <c r="D120" s="128"/>
      <c r="E120" s="128"/>
      <c r="F120" s="128"/>
      <c r="G120" s="128"/>
      <c r="H120" s="383"/>
      <c r="I120" s="383"/>
      <c r="J120" s="128"/>
      <c r="K120" s="128"/>
      <c r="L120" s="128"/>
      <c r="M120" s="128"/>
      <c r="N120" s="128"/>
      <c r="O120" s="128"/>
      <c r="P120" s="128"/>
      <c r="Q120" s="128"/>
      <c r="R120" s="128"/>
    </row>
    <row r="121" spans="1:18" s="221" customFormat="1" x14ac:dyDescent="0.2">
      <c r="A121" s="128"/>
      <c r="B121" s="128"/>
      <c r="C121" s="128"/>
      <c r="D121" s="128"/>
      <c r="E121" s="128"/>
      <c r="F121" s="128"/>
      <c r="G121" s="128"/>
      <c r="H121" s="383"/>
      <c r="I121" s="383"/>
      <c r="J121" s="128"/>
      <c r="K121" s="128"/>
      <c r="L121" s="128"/>
      <c r="M121" s="128"/>
      <c r="N121" s="128"/>
      <c r="O121" s="128"/>
      <c r="P121" s="128"/>
      <c r="Q121" s="128"/>
      <c r="R121" s="128"/>
    </row>
    <row r="122" spans="1:18" s="221" customFormat="1" x14ac:dyDescent="0.2">
      <c r="A122" s="128"/>
      <c r="B122" s="128"/>
      <c r="C122" s="128"/>
      <c r="D122" s="128"/>
      <c r="E122" s="128"/>
      <c r="F122" s="128"/>
      <c r="G122" s="128"/>
      <c r="H122" s="383"/>
      <c r="I122" s="383"/>
      <c r="J122" s="128"/>
      <c r="K122" s="128"/>
      <c r="L122" s="128"/>
      <c r="M122" s="128"/>
      <c r="N122" s="128"/>
      <c r="O122" s="128"/>
      <c r="P122" s="128"/>
      <c r="Q122" s="128"/>
      <c r="R122" s="128"/>
    </row>
    <row r="123" spans="1:18" s="221" customFormat="1" x14ac:dyDescent="0.2">
      <c r="A123" s="128"/>
      <c r="B123" s="128"/>
      <c r="C123" s="128"/>
      <c r="D123" s="128"/>
      <c r="E123" s="128"/>
      <c r="F123" s="128"/>
      <c r="G123" s="128"/>
      <c r="H123" s="383"/>
      <c r="I123" s="383"/>
      <c r="J123" s="128"/>
      <c r="K123" s="128"/>
      <c r="L123" s="128"/>
      <c r="M123" s="128"/>
      <c r="N123" s="128"/>
      <c r="O123" s="128"/>
      <c r="P123" s="128"/>
      <c r="Q123" s="128"/>
      <c r="R123" s="128"/>
    </row>
    <row r="124" spans="1:18" s="221" customFormat="1" x14ac:dyDescent="0.2">
      <c r="A124" s="128"/>
      <c r="B124" s="128"/>
      <c r="C124" s="128"/>
      <c r="D124" s="128"/>
      <c r="E124" s="128"/>
      <c r="F124" s="128"/>
      <c r="G124" s="128"/>
      <c r="H124" s="383"/>
      <c r="I124" s="383"/>
      <c r="J124" s="128"/>
      <c r="K124" s="128"/>
      <c r="L124" s="128"/>
      <c r="M124" s="128"/>
      <c r="N124" s="128"/>
      <c r="O124" s="128"/>
      <c r="P124" s="128"/>
      <c r="Q124" s="128"/>
      <c r="R124" s="128"/>
    </row>
    <row r="125" spans="1:18" s="221" customFormat="1" x14ac:dyDescent="0.2">
      <c r="A125" s="128"/>
      <c r="B125" s="128"/>
      <c r="C125" s="128"/>
      <c r="D125" s="128"/>
      <c r="E125" s="128"/>
      <c r="F125" s="128"/>
      <c r="G125" s="128"/>
      <c r="H125" s="383"/>
      <c r="I125" s="383"/>
      <c r="J125" s="128"/>
      <c r="K125" s="128"/>
      <c r="L125" s="128"/>
      <c r="M125" s="128"/>
      <c r="N125" s="128"/>
      <c r="O125" s="128"/>
      <c r="P125" s="128"/>
      <c r="Q125" s="128"/>
      <c r="R125" s="128"/>
    </row>
    <row r="126" spans="1:18" s="221" customFormat="1" x14ac:dyDescent="0.2">
      <c r="A126" s="128"/>
      <c r="B126" s="128"/>
      <c r="C126" s="128"/>
      <c r="D126" s="128"/>
      <c r="E126" s="128"/>
      <c r="F126" s="128"/>
      <c r="G126" s="128"/>
      <c r="H126" s="383"/>
      <c r="I126" s="383"/>
      <c r="J126" s="128"/>
      <c r="K126" s="128"/>
      <c r="L126" s="128"/>
      <c r="M126" s="128"/>
      <c r="N126" s="128"/>
      <c r="O126" s="128"/>
      <c r="P126" s="128"/>
      <c r="Q126" s="128"/>
      <c r="R126" s="128"/>
    </row>
    <row r="127" spans="1:18" s="221" customFormat="1" x14ac:dyDescent="0.2">
      <c r="A127" s="128"/>
      <c r="B127" s="128"/>
      <c r="C127" s="128"/>
      <c r="D127" s="128"/>
      <c r="E127" s="128"/>
      <c r="F127" s="128"/>
      <c r="G127" s="128"/>
      <c r="H127" s="383"/>
      <c r="I127" s="383"/>
      <c r="J127" s="128"/>
      <c r="K127" s="128"/>
      <c r="L127" s="128"/>
      <c r="M127" s="128"/>
      <c r="N127" s="128"/>
      <c r="O127" s="128"/>
      <c r="P127" s="128"/>
      <c r="Q127" s="128"/>
      <c r="R127" s="128"/>
    </row>
    <row r="128" spans="1:18" s="221" customFormat="1" x14ac:dyDescent="0.2">
      <c r="A128" s="128"/>
      <c r="B128" s="128"/>
      <c r="C128" s="128"/>
      <c r="D128" s="128"/>
      <c r="E128" s="128"/>
      <c r="F128" s="128"/>
      <c r="G128" s="128"/>
      <c r="H128" s="383"/>
      <c r="I128" s="383"/>
      <c r="J128" s="128"/>
      <c r="K128" s="128"/>
      <c r="L128" s="128"/>
      <c r="M128" s="128"/>
      <c r="N128" s="128"/>
      <c r="O128" s="128"/>
      <c r="P128" s="128"/>
      <c r="Q128" s="128"/>
      <c r="R128" s="128"/>
    </row>
    <row r="129" spans="1:18" s="221" customFormat="1" x14ac:dyDescent="0.2">
      <c r="A129" s="128"/>
      <c r="B129" s="128"/>
      <c r="C129" s="128"/>
      <c r="D129" s="128"/>
      <c r="E129" s="128"/>
      <c r="F129" s="128"/>
      <c r="G129" s="128"/>
      <c r="H129" s="383"/>
      <c r="I129" s="383"/>
      <c r="J129" s="128"/>
      <c r="K129" s="128"/>
      <c r="L129" s="128"/>
      <c r="M129" s="128"/>
      <c r="N129" s="128"/>
      <c r="O129" s="128"/>
      <c r="P129" s="128"/>
      <c r="Q129" s="128"/>
      <c r="R129" s="128"/>
    </row>
    <row r="130" spans="1:18" s="221" customFormat="1" x14ac:dyDescent="0.2">
      <c r="A130" s="128"/>
      <c r="B130" s="128"/>
      <c r="C130" s="128"/>
      <c r="D130" s="128"/>
      <c r="E130" s="128"/>
      <c r="F130" s="128"/>
      <c r="G130" s="128"/>
      <c r="H130" s="383"/>
      <c r="I130" s="383"/>
      <c r="J130" s="128"/>
      <c r="K130" s="128"/>
      <c r="L130" s="128"/>
      <c r="M130" s="128"/>
      <c r="N130" s="128"/>
      <c r="O130" s="128"/>
      <c r="P130" s="128"/>
      <c r="Q130" s="128"/>
      <c r="R130" s="128"/>
    </row>
    <row r="131" spans="1:18" s="221" customFormat="1" x14ac:dyDescent="0.2">
      <c r="A131" s="128"/>
      <c r="B131" s="128"/>
      <c r="C131" s="128"/>
      <c r="D131" s="128"/>
      <c r="E131" s="128"/>
      <c r="F131" s="128"/>
      <c r="G131" s="128"/>
      <c r="H131" s="383"/>
      <c r="I131" s="383"/>
      <c r="J131" s="128"/>
      <c r="K131" s="128"/>
      <c r="L131" s="128"/>
      <c r="M131" s="128"/>
      <c r="N131" s="128"/>
      <c r="O131" s="128"/>
      <c r="P131" s="128"/>
      <c r="Q131" s="128"/>
      <c r="R131" s="128"/>
    </row>
    <row r="132" spans="1:18" s="221" customFormat="1" x14ac:dyDescent="0.2">
      <c r="A132" s="128"/>
      <c r="B132" s="128"/>
      <c r="C132" s="128"/>
      <c r="D132" s="128"/>
      <c r="E132" s="128"/>
      <c r="F132" s="128"/>
      <c r="G132" s="128"/>
      <c r="H132" s="383"/>
      <c r="I132" s="383"/>
      <c r="J132" s="128"/>
      <c r="K132" s="128"/>
      <c r="L132" s="128"/>
      <c r="M132" s="128"/>
      <c r="N132" s="128"/>
      <c r="O132" s="128"/>
      <c r="P132" s="128"/>
      <c r="Q132" s="128"/>
      <c r="R132" s="128"/>
    </row>
    <row r="133" spans="1:18" s="221" customFormat="1" x14ac:dyDescent="0.2">
      <c r="A133" s="128"/>
      <c r="B133" s="128"/>
      <c r="C133" s="128"/>
      <c r="D133" s="128"/>
      <c r="E133" s="128"/>
      <c r="F133" s="128"/>
      <c r="G133" s="128"/>
      <c r="H133" s="383"/>
      <c r="I133" s="383"/>
      <c r="J133" s="128"/>
      <c r="K133" s="128"/>
      <c r="L133" s="128"/>
      <c r="M133" s="128"/>
      <c r="N133" s="128"/>
      <c r="O133" s="128"/>
      <c r="P133" s="128"/>
      <c r="Q133" s="128"/>
      <c r="R133" s="128"/>
    </row>
    <row r="134" spans="1:18" s="221" customFormat="1" x14ac:dyDescent="0.2">
      <c r="A134" s="128"/>
      <c r="B134" s="128"/>
      <c r="C134" s="128"/>
      <c r="D134" s="128"/>
      <c r="E134" s="128"/>
      <c r="F134" s="128"/>
      <c r="G134" s="128"/>
      <c r="H134" s="383"/>
      <c r="I134" s="383"/>
      <c r="J134" s="128"/>
      <c r="K134" s="128"/>
      <c r="L134" s="128"/>
      <c r="M134" s="128"/>
      <c r="N134" s="128"/>
      <c r="O134" s="128"/>
      <c r="P134" s="128"/>
      <c r="Q134" s="128"/>
      <c r="R134" s="128"/>
    </row>
    <row r="135" spans="1:18" s="221" customFormat="1" x14ac:dyDescent="0.2">
      <c r="A135" s="128"/>
      <c r="B135" s="128"/>
      <c r="C135" s="128"/>
      <c r="D135" s="128"/>
      <c r="E135" s="128"/>
      <c r="F135" s="128"/>
      <c r="G135" s="128"/>
      <c r="H135" s="383"/>
      <c r="I135" s="383"/>
      <c r="J135" s="128"/>
      <c r="K135" s="128"/>
      <c r="L135" s="128"/>
      <c r="M135" s="128"/>
      <c r="N135" s="128"/>
      <c r="O135" s="128"/>
      <c r="P135" s="128"/>
      <c r="Q135" s="128"/>
      <c r="R135" s="128"/>
    </row>
    <row r="136" spans="1:18" s="221" customFormat="1" x14ac:dyDescent="0.2">
      <c r="A136" s="128"/>
      <c r="B136" s="128"/>
      <c r="C136" s="128"/>
      <c r="D136" s="128"/>
      <c r="E136" s="128"/>
      <c r="F136" s="128"/>
      <c r="G136" s="128"/>
      <c r="H136" s="383"/>
      <c r="I136" s="383"/>
      <c r="J136" s="128"/>
      <c r="K136" s="128"/>
      <c r="L136" s="128"/>
      <c r="M136" s="128"/>
      <c r="N136" s="128"/>
      <c r="O136" s="128"/>
      <c r="P136" s="128"/>
      <c r="Q136" s="128"/>
      <c r="R136" s="128"/>
    </row>
    <row r="137" spans="1:18" s="221" customFormat="1" x14ac:dyDescent="0.2">
      <c r="A137" s="128"/>
      <c r="B137" s="128"/>
      <c r="C137" s="128"/>
      <c r="D137" s="128"/>
      <c r="E137" s="128"/>
      <c r="F137" s="128"/>
      <c r="G137" s="128"/>
      <c r="H137" s="383"/>
      <c r="I137" s="383"/>
      <c r="J137" s="128"/>
      <c r="K137" s="128"/>
      <c r="L137" s="128"/>
      <c r="M137" s="128"/>
      <c r="N137" s="128"/>
      <c r="O137" s="128"/>
      <c r="P137" s="128"/>
      <c r="Q137" s="128"/>
      <c r="R137" s="128"/>
    </row>
    <row r="138" spans="1:18" s="221" customFormat="1" x14ac:dyDescent="0.2">
      <c r="A138" s="128"/>
      <c r="B138" s="128"/>
      <c r="C138" s="128"/>
      <c r="D138" s="128"/>
      <c r="E138" s="128"/>
      <c r="F138" s="128"/>
      <c r="G138" s="128"/>
      <c r="H138" s="383"/>
      <c r="I138" s="383"/>
      <c r="J138" s="128"/>
      <c r="K138" s="128"/>
      <c r="L138" s="128"/>
      <c r="M138" s="128"/>
      <c r="N138" s="128"/>
      <c r="O138" s="128"/>
      <c r="P138" s="128"/>
      <c r="Q138" s="128"/>
      <c r="R138" s="128"/>
    </row>
    <row r="139" spans="1:18" s="221" customFormat="1" x14ac:dyDescent="0.2">
      <c r="A139" s="128"/>
      <c r="B139" s="128"/>
      <c r="C139" s="128"/>
      <c r="D139" s="128"/>
      <c r="E139" s="128"/>
      <c r="F139" s="128"/>
      <c r="G139" s="128"/>
      <c r="H139" s="383"/>
      <c r="I139" s="383"/>
      <c r="J139" s="128"/>
      <c r="K139" s="128"/>
      <c r="L139" s="128"/>
      <c r="M139" s="128"/>
      <c r="N139" s="128"/>
      <c r="O139" s="128"/>
      <c r="P139" s="128"/>
      <c r="Q139" s="128"/>
      <c r="R139" s="128"/>
    </row>
    <row r="140" spans="1:18" s="221" customFormat="1" x14ac:dyDescent="0.2">
      <c r="A140" s="128"/>
      <c r="B140" s="128"/>
      <c r="C140" s="128"/>
      <c r="D140" s="128"/>
      <c r="E140" s="128"/>
      <c r="F140" s="128"/>
      <c r="G140" s="128"/>
      <c r="H140" s="383"/>
      <c r="I140" s="383"/>
      <c r="J140" s="128"/>
      <c r="K140" s="128"/>
      <c r="L140" s="128"/>
      <c r="M140" s="128"/>
      <c r="N140" s="128"/>
      <c r="O140" s="128"/>
      <c r="P140" s="128"/>
      <c r="Q140" s="128"/>
      <c r="R140" s="128"/>
    </row>
    <row r="141" spans="1:18" s="221" customFormat="1" x14ac:dyDescent="0.2">
      <c r="A141" s="128"/>
      <c r="B141" s="128"/>
      <c r="C141" s="128"/>
      <c r="D141" s="128"/>
      <c r="E141" s="128"/>
      <c r="F141" s="128"/>
      <c r="G141" s="128"/>
      <c r="H141" s="383"/>
      <c r="I141" s="383"/>
      <c r="J141" s="128"/>
      <c r="K141" s="128"/>
      <c r="L141" s="128"/>
      <c r="M141" s="128"/>
      <c r="N141" s="128"/>
      <c r="O141" s="128"/>
      <c r="P141" s="128"/>
      <c r="Q141" s="128"/>
      <c r="R141" s="128"/>
    </row>
    <row r="142" spans="1:18" s="221" customFormat="1" x14ac:dyDescent="0.2">
      <c r="A142" s="128"/>
      <c r="B142" s="128"/>
      <c r="C142" s="128"/>
      <c r="D142" s="128"/>
      <c r="E142" s="128"/>
      <c r="F142" s="128"/>
      <c r="G142" s="128"/>
      <c r="H142" s="383"/>
      <c r="I142" s="383"/>
      <c r="J142" s="128"/>
      <c r="K142" s="128"/>
      <c r="L142" s="128"/>
      <c r="M142" s="128"/>
      <c r="N142" s="128"/>
      <c r="O142" s="128"/>
      <c r="P142" s="128"/>
      <c r="Q142" s="128"/>
      <c r="R142" s="128"/>
    </row>
    <row r="143" spans="1:18" s="221" customFormat="1" x14ac:dyDescent="0.2">
      <c r="A143" s="128"/>
      <c r="B143" s="128"/>
      <c r="C143" s="128"/>
      <c r="D143" s="128"/>
      <c r="E143" s="128"/>
      <c r="F143" s="128"/>
      <c r="G143" s="128"/>
      <c r="H143" s="383"/>
      <c r="I143" s="383"/>
      <c r="J143" s="128"/>
      <c r="K143" s="128"/>
      <c r="L143" s="128"/>
      <c r="M143" s="128"/>
      <c r="N143" s="128"/>
      <c r="O143" s="128"/>
      <c r="P143" s="128"/>
      <c r="Q143" s="128"/>
      <c r="R143" s="128"/>
    </row>
    <row r="144" spans="1:18" s="221" customFormat="1" x14ac:dyDescent="0.2">
      <c r="A144" s="128"/>
      <c r="B144" s="128"/>
      <c r="C144" s="128"/>
      <c r="D144" s="128"/>
      <c r="E144" s="128"/>
      <c r="F144" s="128"/>
      <c r="G144" s="128"/>
      <c r="H144" s="383"/>
      <c r="I144" s="383"/>
      <c r="J144" s="128"/>
      <c r="K144" s="128"/>
      <c r="L144" s="128"/>
      <c r="M144" s="128"/>
      <c r="N144" s="128"/>
      <c r="O144" s="128"/>
      <c r="P144" s="128"/>
      <c r="Q144" s="128"/>
      <c r="R144" s="128"/>
    </row>
    <row r="145" spans="1:18" s="221" customFormat="1" x14ac:dyDescent="0.2">
      <c r="A145" s="128"/>
      <c r="B145" s="128"/>
      <c r="C145" s="128"/>
      <c r="D145" s="128"/>
      <c r="E145" s="128"/>
      <c r="F145" s="128"/>
      <c r="G145" s="128"/>
      <c r="H145" s="383"/>
      <c r="I145" s="383"/>
      <c r="J145" s="128"/>
      <c r="K145" s="128"/>
      <c r="L145" s="128"/>
      <c r="M145" s="128"/>
      <c r="N145" s="128"/>
      <c r="O145" s="128"/>
      <c r="P145" s="128"/>
      <c r="Q145" s="128"/>
      <c r="R145" s="128"/>
    </row>
    <row r="146" spans="1:18" s="221" customFormat="1" x14ac:dyDescent="0.2">
      <c r="A146" s="128"/>
      <c r="B146" s="128"/>
      <c r="C146" s="128"/>
      <c r="D146" s="128"/>
      <c r="E146" s="128"/>
      <c r="F146" s="128"/>
      <c r="G146" s="128"/>
      <c r="H146" s="383"/>
      <c r="I146" s="383"/>
      <c r="J146" s="128"/>
      <c r="K146" s="128"/>
      <c r="L146" s="128"/>
      <c r="M146" s="128"/>
      <c r="N146" s="128"/>
      <c r="O146" s="128"/>
      <c r="P146" s="128"/>
      <c r="Q146" s="128"/>
      <c r="R146" s="128"/>
    </row>
    <row r="147" spans="1:18" s="221" customFormat="1" x14ac:dyDescent="0.2">
      <c r="A147" s="128"/>
      <c r="B147" s="128"/>
      <c r="C147" s="128"/>
      <c r="D147" s="128"/>
      <c r="E147" s="128"/>
      <c r="F147" s="128"/>
      <c r="G147" s="128"/>
      <c r="H147" s="383"/>
      <c r="I147" s="383"/>
      <c r="J147" s="128"/>
      <c r="K147" s="128"/>
      <c r="L147" s="128"/>
      <c r="M147" s="128"/>
      <c r="N147" s="128"/>
      <c r="O147" s="128"/>
      <c r="P147" s="128"/>
      <c r="Q147" s="128"/>
      <c r="R147" s="128"/>
    </row>
    <row r="148" spans="1:18" s="221" customFormat="1" x14ac:dyDescent="0.2">
      <c r="A148" s="128"/>
      <c r="B148" s="128"/>
      <c r="C148" s="128"/>
      <c r="D148" s="128"/>
      <c r="E148" s="128"/>
      <c r="F148" s="128"/>
      <c r="G148" s="128"/>
      <c r="H148" s="383"/>
      <c r="I148" s="383"/>
      <c r="J148" s="128"/>
      <c r="K148" s="128"/>
      <c r="L148" s="128"/>
      <c r="M148" s="128"/>
      <c r="N148" s="128"/>
      <c r="O148" s="128"/>
      <c r="P148" s="128"/>
      <c r="Q148" s="128"/>
      <c r="R148" s="128"/>
    </row>
    <row r="149" spans="1:18" s="221" customFormat="1" x14ac:dyDescent="0.2">
      <c r="A149" s="128"/>
      <c r="B149" s="128"/>
      <c r="C149" s="128"/>
      <c r="D149" s="128"/>
      <c r="E149" s="128"/>
      <c r="F149" s="128"/>
      <c r="G149" s="128"/>
      <c r="H149" s="383"/>
      <c r="I149" s="383"/>
      <c r="J149" s="128"/>
      <c r="K149" s="128"/>
      <c r="L149" s="128"/>
      <c r="M149" s="128"/>
      <c r="N149" s="128"/>
      <c r="O149" s="128"/>
      <c r="P149" s="128"/>
      <c r="Q149" s="128"/>
      <c r="R149" s="128"/>
    </row>
    <row r="150" spans="1:18" s="221" customFormat="1" x14ac:dyDescent="0.2">
      <c r="A150" s="128"/>
      <c r="B150" s="128"/>
      <c r="C150" s="128"/>
      <c r="D150" s="128"/>
      <c r="E150" s="128"/>
      <c r="F150" s="128"/>
      <c r="G150" s="128"/>
      <c r="H150" s="383"/>
      <c r="I150" s="383"/>
      <c r="J150" s="128"/>
      <c r="K150" s="128"/>
      <c r="L150" s="128"/>
      <c r="M150" s="128"/>
      <c r="N150" s="128"/>
      <c r="O150" s="128"/>
      <c r="P150" s="128"/>
      <c r="Q150" s="128"/>
      <c r="R150" s="128"/>
    </row>
    <row r="151" spans="1:18" s="221" customFormat="1" x14ac:dyDescent="0.2">
      <c r="A151" s="128"/>
      <c r="B151" s="128"/>
      <c r="C151" s="128"/>
      <c r="D151" s="128"/>
      <c r="E151" s="128"/>
      <c r="F151" s="128"/>
      <c r="G151" s="128"/>
      <c r="H151" s="383"/>
      <c r="I151" s="383"/>
      <c r="J151" s="128"/>
      <c r="K151" s="128"/>
      <c r="L151" s="128"/>
      <c r="M151" s="128"/>
      <c r="N151" s="128"/>
      <c r="O151" s="128"/>
      <c r="P151" s="128"/>
      <c r="Q151" s="128"/>
      <c r="R151" s="128"/>
    </row>
    <row r="152" spans="1:18" s="221" customFormat="1" x14ac:dyDescent="0.2">
      <c r="A152" s="128"/>
      <c r="B152" s="128"/>
      <c r="C152" s="128"/>
      <c r="D152" s="128"/>
      <c r="E152" s="128"/>
      <c r="F152" s="128"/>
      <c r="G152" s="128"/>
      <c r="H152" s="383"/>
      <c r="I152" s="383"/>
      <c r="J152" s="128"/>
      <c r="K152" s="128"/>
      <c r="L152" s="128"/>
      <c r="M152" s="128"/>
      <c r="N152" s="128"/>
      <c r="O152" s="128"/>
      <c r="P152" s="128"/>
      <c r="Q152" s="128"/>
      <c r="R152" s="128"/>
    </row>
    <row r="153" spans="1:18" s="221" customFormat="1" x14ac:dyDescent="0.2">
      <c r="A153" s="128"/>
      <c r="B153" s="128"/>
      <c r="C153" s="128"/>
      <c r="D153" s="128"/>
      <c r="E153" s="128"/>
      <c r="F153" s="128"/>
      <c r="G153" s="128"/>
      <c r="H153" s="383"/>
      <c r="I153" s="383"/>
      <c r="J153" s="128"/>
      <c r="K153" s="128"/>
      <c r="L153" s="128"/>
      <c r="M153" s="128"/>
      <c r="N153" s="128"/>
      <c r="O153" s="128"/>
      <c r="P153" s="128"/>
      <c r="Q153" s="128"/>
      <c r="R153" s="128"/>
    </row>
    <row r="154" spans="1:18" s="221" customFormat="1" x14ac:dyDescent="0.2">
      <c r="A154" s="128"/>
      <c r="B154" s="128"/>
      <c r="C154" s="128"/>
      <c r="D154" s="128"/>
      <c r="E154" s="128"/>
      <c r="F154" s="128"/>
      <c r="G154" s="128"/>
      <c r="H154" s="383"/>
      <c r="I154" s="383"/>
      <c r="J154" s="128"/>
      <c r="K154" s="128"/>
      <c r="L154" s="128"/>
      <c r="M154" s="128"/>
      <c r="N154" s="128"/>
      <c r="O154" s="128"/>
      <c r="P154" s="128"/>
      <c r="Q154" s="128"/>
      <c r="R154" s="128"/>
    </row>
    <row r="155" spans="1:18" s="221" customFormat="1" x14ac:dyDescent="0.2">
      <c r="A155" s="128"/>
      <c r="B155" s="128"/>
      <c r="C155" s="128"/>
      <c r="D155" s="128"/>
      <c r="E155" s="128"/>
      <c r="F155" s="128"/>
      <c r="G155" s="128"/>
      <c r="H155" s="383"/>
      <c r="I155" s="383"/>
      <c r="J155" s="128"/>
      <c r="K155" s="128"/>
      <c r="L155" s="128"/>
      <c r="M155" s="128"/>
      <c r="N155" s="128"/>
      <c r="O155" s="128"/>
      <c r="P155" s="128"/>
      <c r="Q155" s="128"/>
      <c r="R155" s="128"/>
    </row>
    <row r="156" spans="1:18" s="221" customFormat="1" x14ac:dyDescent="0.2">
      <c r="A156" s="128"/>
      <c r="B156" s="128"/>
      <c r="C156" s="128"/>
      <c r="D156" s="128"/>
      <c r="E156" s="128"/>
      <c r="F156" s="128"/>
      <c r="G156" s="128"/>
      <c r="H156" s="383"/>
      <c r="I156" s="383"/>
      <c r="J156" s="128"/>
      <c r="K156" s="128"/>
      <c r="L156" s="128"/>
      <c r="M156" s="128"/>
      <c r="N156" s="128"/>
      <c r="O156" s="128"/>
      <c r="P156" s="128"/>
      <c r="Q156" s="128"/>
      <c r="R156" s="128"/>
    </row>
    <row r="157" spans="1:18" s="221" customFormat="1" x14ac:dyDescent="0.2">
      <c r="A157" s="128"/>
      <c r="B157" s="128"/>
      <c r="C157" s="128"/>
      <c r="D157" s="128"/>
      <c r="E157" s="128"/>
      <c r="F157" s="128"/>
      <c r="G157" s="128"/>
      <c r="H157" s="383"/>
      <c r="I157" s="383"/>
      <c r="J157" s="128"/>
      <c r="K157" s="128"/>
      <c r="L157" s="128"/>
      <c r="M157" s="128"/>
      <c r="N157" s="128"/>
      <c r="O157" s="128"/>
      <c r="P157" s="128"/>
      <c r="Q157" s="128"/>
      <c r="R157" s="128"/>
    </row>
    <row r="158" spans="1:18" s="221" customFormat="1" x14ac:dyDescent="0.2">
      <c r="A158" s="128"/>
      <c r="B158" s="128"/>
      <c r="C158" s="128"/>
      <c r="D158" s="128"/>
      <c r="E158" s="128"/>
      <c r="F158" s="128"/>
      <c r="G158" s="128"/>
      <c r="H158" s="383"/>
      <c r="I158" s="383"/>
      <c r="J158" s="128"/>
      <c r="K158" s="128"/>
      <c r="L158" s="128"/>
      <c r="M158" s="128"/>
      <c r="N158" s="128"/>
      <c r="O158" s="128"/>
      <c r="P158" s="128"/>
      <c r="Q158" s="128"/>
      <c r="R158" s="128"/>
    </row>
    <row r="159" spans="1:18" s="221" customFormat="1" x14ac:dyDescent="0.2">
      <c r="A159" s="128"/>
      <c r="B159" s="128"/>
      <c r="C159" s="128"/>
      <c r="D159" s="128"/>
      <c r="E159" s="128"/>
      <c r="F159" s="128"/>
      <c r="G159" s="128"/>
      <c r="H159" s="383"/>
      <c r="I159" s="383"/>
      <c r="J159" s="128"/>
      <c r="K159" s="128"/>
      <c r="L159" s="128"/>
      <c r="M159" s="128"/>
      <c r="N159" s="128"/>
      <c r="O159" s="128"/>
      <c r="P159" s="128"/>
      <c r="Q159" s="128"/>
      <c r="R159" s="128"/>
    </row>
    <row r="160" spans="1:18" s="221" customFormat="1" x14ac:dyDescent="0.2">
      <c r="A160" s="128"/>
      <c r="B160" s="128"/>
      <c r="C160" s="128"/>
      <c r="D160" s="128"/>
      <c r="E160" s="128"/>
      <c r="F160" s="128"/>
      <c r="G160" s="128"/>
      <c r="H160" s="383"/>
      <c r="I160" s="383"/>
      <c r="J160" s="128"/>
      <c r="K160" s="128"/>
      <c r="L160" s="128"/>
      <c r="M160" s="128"/>
      <c r="N160" s="128"/>
      <c r="O160" s="128"/>
      <c r="P160" s="128"/>
      <c r="Q160" s="128"/>
      <c r="R160" s="128"/>
    </row>
    <row r="161" spans="1:18" s="221" customFormat="1" x14ac:dyDescent="0.2">
      <c r="A161" s="128"/>
      <c r="B161" s="128"/>
      <c r="C161" s="128"/>
      <c r="D161" s="128"/>
      <c r="E161" s="128"/>
      <c r="F161" s="128"/>
      <c r="G161" s="128"/>
      <c r="H161" s="383"/>
      <c r="I161" s="383"/>
      <c r="J161" s="128"/>
      <c r="K161" s="128"/>
      <c r="L161" s="128"/>
      <c r="M161" s="128"/>
      <c r="N161" s="128"/>
      <c r="O161" s="128"/>
      <c r="P161" s="128"/>
      <c r="Q161" s="128"/>
      <c r="R161" s="128"/>
    </row>
    <row r="162" spans="1:18" s="221" customFormat="1" x14ac:dyDescent="0.2">
      <c r="A162" s="128"/>
      <c r="B162" s="128"/>
      <c r="C162" s="128"/>
      <c r="D162" s="128"/>
      <c r="E162" s="128"/>
      <c r="F162" s="128"/>
      <c r="G162" s="128"/>
      <c r="H162" s="383"/>
      <c r="I162" s="383"/>
      <c r="J162" s="128"/>
      <c r="K162" s="128"/>
      <c r="L162" s="128"/>
      <c r="M162" s="128"/>
      <c r="N162" s="128"/>
      <c r="O162" s="128"/>
      <c r="P162" s="128"/>
      <c r="Q162" s="128"/>
      <c r="R162" s="128"/>
    </row>
    <row r="163" spans="1:18" s="221" customFormat="1" x14ac:dyDescent="0.2">
      <c r="A163" s="128"/>
      <c r="B163" s="128"/>
      <c r="C163" s="128"/>
      <c r="D163" s="128"/>
      <c r="E163" s="128"/>
      <c r="F163" s="128"/>
      <c r="G163" s="128"/>
      <c r="H163" s="383"/>
      <c r="I163" s="383"/>
      <c r="J163" s="128"/>
      <c r="K163" s="128"/>
      <c r="L163" s="128"/>
      <c r="M163" s="128"/>
      <c r="N163" s="128"/>
      <c r="O163" s="128"/>
      <c r="P163" s="128"/>
      <c r="Q163" s="128"/>
      <c r="R163" s="128"/>
    </row>
    <row r="164" spans="1:18" s="221" customFormat="1" x14ac:dyDescent="0.2">
      <c r="A164" s="128"/>
      <c r="B164" s="128"/>
      <c r="C164" s="128"/>
      <c r="D164" s="128"/>
      <c r="E164" s="128"/>
      <c r="F164" s="128"/>
      <c r="G164" s="128"/>
      <c r="H164" s="383"/>
      <c r="I164" s="383"/>
      <c r="J164" s="128"/>
      <c r="K164" s="128"/>
      <c r="L164" s="128"/>
      <c r="M164" s="128"/>
      <c r="N164" s="128"/>
      <c r="O164" s="128"/>
      <c r="P164" s="128"/>
      <c r="Q164" s="128"/>
      <c r="R164" s="128"/>
    </row>
    <row r="165" spans="1:18" s="221" customFormat="1" x14ac:dyDescent="0.2">
      <c r="A165" s="128"/>
      <c r="B165" s="128"/>
      <c r="C165" s="128"/>
      <c r="D165" s="128"/>
      <c r="E165" s="128"/>
      <c r="F165" s="128"/>
      <c r="G165" s="128"/>
      <c r="H165" s="383"/>
      <c r="I165" s="383"/>
      <c r="J165" s="128"/>
      <c r="K165" s="128"/>
      <c r="L165" s="128"/>
      <c r="M165" s="128"/>
      <c r="N165" s="128"/>
      <c r="O165" s="128"/>
      <c r="P165" s="128"/>
      <c r="Q165" s="128"/>
      <c r="R165" s="128"/>
    </row>
    <row r="166" spans="1:18" s="221" customFormat="1" x14ac:dyDescent="0.2">
      <c r="A166" s="128"/>
      <c r="B166" s="128"/>
      <c r="C166" s="128"/>
      <c r="D166" s="128"/>
      <c r="E166" s="128"/>
      <c r="F166" s="128"/>
      <c r="G166" s="128"/>
      <c r="H166" s="383"/>
      <c r="I166" s="383"/>
      <c r="J166" s="128"/>
      <c r="K166" s="128"/>
      <c r="L166" s="128"/>
      <c r="M166" s="128"/>
      <c r="N166" s="128"/>
      <c r="O166" s="128"/>
      <c r="P166" s="128"/>
      <c r="Q166" s="128"/>
      <c r="R166" s="128"/>
    </row>
    <row r="167" spans="1:18" s="221" customFormat="1" x14ac:dyDescent="0.2">
      <c r="A167" s="128"/>
      <c r="B167" s="128"/>
      <c r="C167" s="128"/>
      <c r="D167" s="128"/>
      <c r="E167" s="128"/>
      <c r="F167" s="128"/>
      <c r="G167" s="128"/>
      <c r="H167" s="383"/>
      <c r="I167" s="383"/>
      <c r="J167" s="128"/>
      <c r="K167" s="128"/>
      <c r="L167" s="128"/>
      <c r="M167" s="128"/>
      <c r="N167" s="128"/>
      <c r="O167" s="128"/>
      <c r="P167" s="128"/>
      <c r="Q167" s="128"/>
      <c r="R167" s="128"/>
    </row>
    <row r="168" spans="1:18" s="221" customFormat="1" x14ac:dyDescent="0.2">
      <c r="A168" s="128"/>
      <c r="B168" s="128"/>
      <c r="C168" s="128"/>
      <c r="D168" s="128"/>
      <c r="E168" s="128"/>
      <c r="F168" s="128"/>
      <c r="G168" s="128"/>
      <c r="H168" s="383"/>
      <c r="I168" s="383"/>
      <c r="J168" s="128"/>
      <c r="K168" s="128"/>
      <c r="L168" s="128"/>
      <c r="M168" s="128"/>
      <c r="N168" s="128"/>
      <c r="O168" s="128"/>
      <c r="P168" s="128"/>
      <c r="Q168" s="128"/>
      <c r="R168" s="128"/>
    </row>
    <row r="169" spans="1:18" s="221" customFormat="1" x14ac:dyDescent="0.2">
      <c r="A169" s="128"/>
      <c r="B169" s="128"/>
      <c r="C169" s="128"/>
      <c r="D169" s="128"/>
      <c r="E169" s="128"/>
      <c r="F169" s="128"/>
      <c r="G169" s="128"/>
      <c r="H169" s="383"/>
      <c r="I169" s="383"/>
      <c r="J169" s="128"/>
      <c r="K169" s="128"/>
      <c r="L169" s="128"/>
      <c r="M169" s="128"/>
      <c r="N169" s="128"/>
      <c r="O169" s="128"/>
      <c r="P169" s="128"/>
      <c r="Q169" s="128"/>
      <c r="R169" s="128"/>
    </row>
    <row r="170" spans="1:18" s="221" customFormat="1" x14ac:dyDescent="0.2">
      <c r="A170" s="128"/>
      <c r="B170" s="128"/>
      <c r="C170" s="128"/>
      <c r="D170" s="128"/>
      <c r="E170" s="128"/>
      <c r="F170" s="128"/>
      <c r="G170" s="128"/>
      <c r="H170" s="383"/>
      <c r="I170" s="383"/>
      <c r="J170" s="128"/>
      <c r="K170" s="128"/>
      <c r="L170" s="128"/>
      <c r="M170" s="128"/>
      <c r="N170" s="128"/>
      <c r="O170" s="128"/>
      <c r="P170" s="128"/>
      <c r="Q170" s="128"/>
      <c r="R170" s="128"/>
    </row>
    <row r="171" spans="1:18" s="221" customFormat="1" x14ac:dyDescent="0.2">
      <c r="A171" s="128"/>
      <c r="B171" s="128"/>
      <c r="C171" s="128"/>
      <c r="D171" s="128"/>
      <c r="E171" s="128"/>
      <c r="F171" s="128"/>
      <c r="G171" s="128"/>
      <c r="H171" s="383"/>
      <c r="I171" s="383"/>
      <c r="J171" s="128"/>
      <c r="K171" s="128"/>
      <c r="L171" s="128"/>
      <c r="M171" s="128"/>
      <c r="N171" s="128"/>
      <c r="O171" s="128"/>
      <c r="P171" s="128"/>
      <c r="Q171" s="128"/>
      <c r="R171" s="128"/>
    </row>
    <row r="172" spans="1:18" s="221" customFormat="1" x14ac:dyDescent="0.2">
      <c r="A172" s="128"/>
      <c r="B172" s="128"/>
      <c r="C172" s="128"/>
      <c r="D172" s="128"/>
      <c r="E172" s="128"/>
      <c r="F172" s="128"/>
      <c r="G172" s="128"/>
      <c r="H172" s="383"/>
      <c r="I172" s="383"/>
      <c r="J172" s="128"/>
      <c r="K172" s="128"/>
      <c r="L172" s="128"/>
      <c r="M172" s="128"/>
      <c r="N172" s="128"/>
      <c r="O172" s="128"/>
      <c r="P172" s="128"/>
      <c r="Q172" s="128"/>
      <c r="R172" s="128"/>
    </row>
    <row r="173" spans="1:18" s="221" customFormat="1" x14ac:dyDescent="0.2">
      <c r="A173" s="128"/>
      <c r="B173" s="128"/>
      <c r="C173" s="128"/>
      <c r="D173" s="128"/>
      <c r="E173" s="128"/>
      <c r="F173" s="128"/>
      <c r="G173" s="128"/>
      <c r="H173" s="383"/>
      <c r="I173" s="383"/>
      <c r="J173" s="128"/>
      <c r="K173" s="128"/>
      <c r="L173" s="128"/>
      <c r="M173" s="128"/>
      <c r="N173" s="128"/>
      <c r="O173" s="128"/>
      <c r="P173" s="128"/>
      <c r="Q173" s="128"/>
      <c r="R173" s="128"/>
    </row>
    <row r="174" spans="1:18" s="221" customFormat="1" x14ac:dyDescent="0.2">
      <c r="A174" s="128"/>
      <c r="B174" s="128"/>
      <c r="C174" s="128"/>
      <c r="D174" s="128"/>
      <c r="E174" s="128"/>
      <c r="F174" s="128"/>
      <c r="G174" s="128"/>
      <c r="H174" s="383"/>
      <c r="I174" s="383"/>
      <c r="J174" s="128"/>
      <c r="K174" s="128"/>
      <c r="L174" s="128"/>
      <c r="M174" s="128"/>
      <c r="N174" s="128"/>
      <c r="O174" s="128"/>
      <c r="P174" s="128"/>
      <c r="Q174" s="128"/>
      <c r="R174" s="128"/>
    </row>
    <row r="175" spans="1:18" s="221" customFormat="1" x14ac:dyDescent="0.2">
      <c r="A175" s="128"/>
      <c r="B175" s="128"/>
      <c r="C175" s="128"/>
      <c r="D175" s="128"/>
      <c r="E175" s="128"/>
      <c r="F175" s="128"/>
      <c r="G175" s="128"/>
      <c r="H175" s="383"/>
      <c r="I175" s="383"/>
      <c r="J175" s="128"/>
      <c r="K175" s="128"/>
      <c r="L175" s="128"/>
      <c r="M175" s="128"/>
      <c r="N175" s="128"/>
      <c r="O175" s="128"/>
      <c r="P175" s="128"/>
      <c r="Q175" s="128"/>
      <c r="R175" s="128"/>
    </row>
    <row r="176" spans="1:18" s="221" customFormat="1" x14ac:dyDescent="0.2">
      <c r="A176" s="128"/>
      <c r="B176" s="128"/>
      <c r="C176" s="128"/>
      <c r="D176" s="128"/>
      <c r="E176" s="128"/>
      <c r="F176" s="128"/>
      <c r="G176" s="128"/>
      <c r="H176" s="383"/>
      <c r="I176" s="383"/>
      <c r="J176" s="128"/>
      <c r="K176" s="128"/>
      <c r="L176" s="128"/>
      <c r="M176" s="128"/>
      <c r="N176" s="128"/>
      <c r="O176" s="128"/>
      <c r="P176" s="128"/>
      <c r="Q176" s="128"/>
      <c r="R176" s="128"/>
    </row>
    <row r="177" spans="1:18" s="221" customFormat="1" x14ac:dyDescent="0.2">
      <c r="A177" s="128"/>
      <c r="B177" s="128"/>
      <c r="C177" s="128"/>
      <c r="D177" s="128"/>
      <c r="E177" s="128"/>
      <c r="F177" s="128"/>
      <c r="G177" s="128"/>
      <c r="H177" s="383"/>
      <c r="I177" s="383"/>
      <c r="J177" s="128"/>
      <c r="K177" s="128"/>
      <c r="L177" s="128"/>
      <c r="M177" s="128"/>
      <c r="N177" s="128"/>
      <c r="O177" s="128"/>
      <c r="P177" s="128"/>
      <c r="Q177" s="128"/>
      <c r="R177" s="128"/>
    </row>
    <row r="178" spans="1:18" s="221" customFormat="1" x14ac:dyDescent="0.2">
      <c r="A178" s="128"/>
      <c r="B178" s="128"/>
      <c r="C178" s="128"/>
      <c r="D178" s="128"/>
      <c r="E178" s="128"/>
      <c r="F178" s="128"/>
      <c r="G178" s="128"/>
      <c r="H178" s="383"/>
      <c r="I178" s="383"/>
      <c r="J178" s="128"/>
      <c r="K178" s="128"/>
      <c r="L178" s="128"/>
      <c r="M178" s="128"/>
      <c r="N178" s="128"/>
      <c r="O178" s="128"/>
      <c r="P178" s="128"/>
      <c r="Q178" s="128"/>
      <c r="R178" s="128"/>
    </row>
    <row r="179" spans="1:18" s="221" customFormat="1" x14ac:dyDescent="0.2">
      <c r="A179" s="128"/>
      <c r="B179" s="128"/>
      <c r="C179" s="128"/>
      <c r="D179" s="128"/>
      <c r="E179" s="128"/>
      <c r="F179" s="128"/>
      <c r="G179" s="128"/>
      <c r="H179" s="383"/>
      <c r="I179" s="383"/>
      <c r="J179" s="128"/>
      <c r="K179" s="128"/>
      <c r="L179" s="128"/>
      <c r="M179" s="128"/>
      <c r="N179" s="128"/>
      <c r="O179" s="128"/>
      <c r="P179" s="128"/>
      <c r="Q179" s="128"/>
      <c r="R179" s="128"/>
    </row>
    <row r="180" spans="1:18" s="221" customFormat="1" x14ac:dyDescent="0.2">
      <c r="A180" s="128"/>
      <c r="B180" s="128"/>
      <c r="C180" s="128"/>
      <c r="D180" s="128"/>
      <c r="E180" s="128"/>
      <c r="F180" s="128"/>
      <c r="G180" s="128"/>
      <c r="H180" s="383"/>
      <c r="I180" s="383"/>
      <c r="J180" s="128"/>
      <c r="K180" s="128"/>
      <c r="L180" s="128"/>
      <c r="M180" s="128"/>
      <c r="N180" s="128"/>
      <c r="O180" s="128"/>
      <c r="P180" s="128"/>
      <c r="Q180" s="128"/>
      <c r="R180" s="128"/>
    </row>
    <row r="181" spans="1:18" s="221" customFormat="1" x14ac:dyDescent="0.2">
      <c r="A181" s="128"/>
      <c r="B181" s="128"/>
      <c r="C181" s="128"/>
      <c r="D181" s="128"/>
      <c r="E181" s="128"/>
      <c r="F181" s="128"/>
      <c r="G181" s="128"/>
      <c r="H181" s="383"/>
      <c r="I181" s="383"/>
      <c r="J181" s="128"/>
      <c r="K181" s="128"/>
      <c r="L181" s="128"/>
      <c r="M181" s="128"/>
      <c r="N181" s="128"/>
      <c r="O181" s="128"/>
      <c r="P181" s="128"/>
      <c r="Q181" s="128"/>
      <c r="R181" s="128"/>
    </row>
    <row r="182" spans="1:18" s="221" customFormat="1" x14ac:dyDescent="0.2">
      <c r="A182" s="128"/>
      <c r="B182" s="128"/>
      <c r="C182" s="128"/>
      <c r="D182" s="128"/>
      <c r="E182" s="128"/>
      <c r="F182" s="128"/>
      <c r="G182" s="128"/>
      <c r="H182" s="383"/>
      <c r="I182" s="383"/>
      <c r="J182" s="128"/>
      <c r="K182" s="128"/>
      <c r="L182" s="128"/>
      <c r="M182" s="128"/>
      <c r="N182" s="128"/>
      <c r="O182" s="128"/>
      <c r="P182" s="128"/>
      <c r="Q182" s="128"/>
      <c r="R182" s="128"/>
    </row>
    <row r="183" spans="1:18" s="221" customFormat="1" x14ac:dyDescent="0.2">
      <c r="A183" s="128"/>
      <c r="B183" s="128"/>
      <c r="C183" s="128"/>
      <c r="D183" s="128"/>
      <c r="E183" s="128"/>
      <c r="F183" s="128"/>
      <c r="G183" s="128"/>
      <c r="H183" s="383"/>
      <c r="I183" s="383"/>
      <c r="J183" s="128"/>
      <c r="K183" s="128"/>
      <c r="L183" s="128"/>
      <c r="M183" s="128"/>
      <c r="N183" s="128"/>
      <c r="O183" s="128"/>
      <c r="P183" s="128"/>
      <c r="Q183" s="128"/>
      <c r="R183" s="128"/>
    </row>
    <row r="184" spans="1:18" s="221" customFormat="1" x14ac:dyDescent="0.2">
      <c r="A184" s="128"/>
      <c r="B184" s="128"/>
      <c r="C184" s="128"/>
      <c r="D184" s="128"/>
      <c r="E184" s="128"/>
      <c r="F184" s="128"/>
      <c r="G184" s="128"/>
      <c r="H184" s="383"/>
      <c r="I184" s="383"/>
      <c r="J184" s="128"/>
      <c r="K184" s="128"/>
      <c r="L184" s="128"/>
      <c r="M184" s="128"/>
      <c r="N184" s="128"/>
      <c r="O184" s="128"/>
      <c r="P184" s="128"/>
      <c r="Q184" s="128"/>
      <c r="R184" s="128"/>
    </row>
    <row r="185" spans="1:18" s="221" customFormat="1" x14ac:dyDescent="0.2">
      <c r="A185" s="128"/>
      <c r="B185" s="128"/>
      <c r="C185" s="128"/>
      <c r="D185" s="128"/>
      <c r="E185" s="128"/>
      <c r="F185" s="128"/>
      <c r="G185" s="128"/>
      <c r="H185" s="383"/>
      <c r="I185" s="383"/>
      <c r="J185" s="128"/>
      <c r="K185" s="128"/>
      <c r="L185" s="128"/>
      <c r="M185" s="128"/>
      <c r="N185" s="128"/>
      <c r="O185" s="128"/>
      <c r="P185" s="128"/>
      <c r="Q185" s="128"/>
      <c r="R185" s="128"/>
    </row>
    <row r="186" spans="1:18" s="221" customFormat="1" x14ac:dyDescent="0.2">
      <c r="A186" s="128"/>
      <c r="B186" s="128"/>
      <c r="C186" s="128"/>
      <c r="D186" s="128"/>
      <c r="E186" s="128"/>
      <c r="F186" s="128"/>
      <c r="G186" s="128"/>
      <c r="H186" s="383"/>
      <c r="I186" s="383"/>
      <c r="J186" s="128"/>
      <c r="K186" s="128"/>
      <c r="L186" s="128"/>
      <c r="M186" s="128"/>
      <c r="N186" s="128"/>
      <c r="O186" s="128"/>
      <c r="P186" s="128"/>
      <c r="Q186" s="128"/>
      <c r="R186" s="128"/>
    </row>
    <row r="187" spans="1:18" s="221" customFormat="1" x14ac:dyDescent="0.2">
      <c r="A187" s="128"/>
      <c r="B187" s="128"/>
      <c r="C187" s="128"/>
      <c r="D187" s="128"/>
      <c r="E187" s="128"/>
      <c r="F187" s="128"/>
      <c r="G187" s="128"/>
      <c r="H187" s="383"/>
      <c r="I187" s="383"/>
      <c r="J187" s="128"/>
      <c r="K187" s="128"/>
      <c r="L187" s="128"/>
      <c r="M187" s="128"/>
      <c r="N187" s="128"/>
      <c r="O187" s="128"/>
      <c r="P187" s="128"/>
      <c r="Q187" s="128"/>
      <c r="R187" s="128"/>
    </row>
    <row r="188" spans="1:18" s="221" customFormat="1" x14ac:dyDescent="0.2">
      <c r="A188" s="128"/>
      <c r="B188" s="128"/>
      <c r="C188" s="128"/>
      <c r="D188" s="128"/>
      <c r="E188" s="128"/>
      <c r="F188" s="128"/>
      <c r="G188" s="128"/>
      <c r="H188" s="383"/>
      <c r="I188" s="383"/>
      <c r="J188" s="128"/>
      <c r="K188" s="128"/>
      <c r="L188" s="128"/>
      <c r="M188" s="128"/>
      <c r="N188" s="128"/>
      <c r="O188" s="128"/>
      <c r="P188" s="128"/>
      <c r="Q188" s="128"/>
      <c r="R188" s="128"/>
    </row>
    <row r="189" spans="1:18" s="221" customFormat="1" x14ac:dyDescent="0.2">
      <c r="A189" s="128"/>
      <c r="B189" s="128"/>
      <c r="C189" s="128"/>
      <c r="D189" s="128"/>
      <c r="E189" s="128"/>
      <c r="F189" s="128"/>
      <c r="G189" s="128"/>
      <c r="H189" s="383"/>
      <c r="I189" s="383"/>
      <c r="J189" s="128"/>
      <c r="K189" s="128"/>
      <c r="L189" s="128"/>
      <c r="M189" s="128"/>
      <c r="N189" s="128"/>
      <c r="O189" s="128"/>
      <c r="P189" s="128"/>
      <c r="Q189" s="128"/>
      <c r="R189" s="128"/>
    </row>
    <row r="190" spans="1:18" s="221" customFormat="1" x14ac:dyDescent="0.2">
      <c r="A190" s="128"/>
      <c r="B190" s="128"/>
      <c r="C190" s="128"/>
      <c r="D190" s="128"/>
      <c r="E190" s="128"/>
      <c r="F190" s="128"/>
      <c r="G190" s="128"/>
      <c r="H190" s="383"/>
      <c r="I190" s="383"/>
      <c r="J190" s="128"/>
      <c r="K190" s="128"/>
      <c r="L190" s="128"/>
      <c r="M190" s="128"/>
      <c r="N190" s="128"/>
      <c r="O190" s="128"/>
      <c r="P190" s="128"/>
      <c r="Q190" s="128"/>
      <c r="R190" s="128"/>
    </row>
    <row r="191" spans="1:18" s="221" customFormat="1" x14ac:dyDescent="0.2">
      <c r="A191" s="128"/>
      <c r="B191" s="128"/>
      <c r="C191" s="128"/>
      <c r="D191" s="128"/>
      <c r="E191" s="128"/>
      <c r="F191" s="128"/>
      <c r="G191" s="128"/>
      <c r="H191" s="383"/>
      <c r="I191" s="383"/>
      <c r="J191" s="128"/>
      <c r="K191" s="128"/>
      <c r="L191" s="128"/>
      <c r="M191" s="128"/>
      <c r="N191" s="128"/>
      <c r="O191" s="128"/>
      <c r="P191" s="128"/>
      <c r="Q191" s="128"/>
      <c r="R191" s="128"/>
    </row>
    <row r="192" spans="1:18" s="221" customFormat="1" x14ac:dyDescent="0.2">
      <c r="A192" s="128"/>
      <c r="B192" s="128"/>
      <c r="C192" s="128"/>
      <c r="D192" s="128"/>
      <c r="E192" s="128"/>
      <c r="F192" s="128"/>
      <c r="G192" s="128"/>
      <c r="H192" s="383"/>
      <c r="I192" s="383"/>
      <c r="J192" s="128"/>
      <c r="K192" s="128"/>
      <c r="L192" s="128"/>
      <c r="M192" s="128"/>
      <c r="N192" s="128"/>
      <c r="O192" s="128"/>
      <c r="P192" s="128"/>
      <c r="Q192" s="128"/>
      <c r="R192" s="128"/>
    </row>
    <row r="193" spans="1:18" s="221" customFormat="1" x14ac:dyDescent="0.2">
      <c r="A193" s="128"/>
      <c r="B193" s="128"/>
      <c r="C193" s="128"/>
      <c r="D193" s="128"/>
      <c r="E193" s="128"/>
      <c r="F193" s="128"/>
      <c r="G193" s="128"/>
      <c r="H193" s="383"/>
      <c r="I193" s="383"/>
      <c r="J193" s="128"/>
      <c r="K193" s="128"/>
      <c r="L193" s="128"/>
      <c r="M193" s="128"/>
      <c r="N193" s="128"/>
      <c r="O193" s="128"/>
      <c r="P193" s="128"/>
      <c r="Q193" s="128"/>
      <c r="R193" s="128"/>
    </row>
    <row r="194" spans="1:18" s="221" customFormat="1" x14ac:dyDescent="0.2">
      <c r="A194" s="128"/>
      <c r="B194" s="128"/>
      <c r="C194" s="128"/>
      <c r="D194" s="128"/>
      <c r="E194" s="128"/>
      <c r="F194" s="128"/>
      <c r="G194" s="128"/>
      <c r="H194" s="383"/>
      <c r="I194" s="383"/>
      <c r="J194" s="128"/>
      <c r="K194" s="128"/>
      <c r="L194" s="128"/>
      <c r="M194" s="128"/>
      <c r="N194" s="128"/>
      <c r="O194" s="128"/>
      <c r="P194" s="128"/>
      <c r="Q194" s="128"/>
      <c r="R194" s="128"/>
    </row>
    <row r="195" spans="1:18" s="221" customFormat="1" x14ac:dyDescent="0.2">
      <c r="A195" s="128"/>
      <c r="B195" s="128"/>
      <c r="C195" s="128"/>
      <c r="D195" s="128"/>
      <c r="E195" s="128"/>
      <c r="F195" s="128"/>
      <c r="G195" s="128"/>
      <c r="H195" s="383"/>
      <c r="I195" s="383"/>
      <c r="J195" s="128"/>
      <c r="K195" s="128"/>
      <c r="L195" s="128"/>
      <c r="M195" s="128"/>
      <c r="N195" s="128"/>
      <c r="O195" s="128"/>
      <c r="P195" s="128"/>
      <c r="Q195" s="128"/>
      <c r="R195" s="128"/>
    </row>
    <row r="196" spans="1:18" s="221" customFormat="1" x14ac:dyDescent="0.2">
      <c r="A196" s="128"/>
      <c r="B196" s="128"/>
      <c r="C196" s="128"/>
      <c r="D196" s="128"/>
      <c r="E196" s="128"/>
      <c r="F196" s="128"/>
      <c r="G196" s="128"/>
      <c r="H196" s="383"/>
      <c r="I196" s="383"/>
      <c r="J196" s="128"/>
      <c r="K196" s="128"/>
      <c r="L196" s="128"/>
      <c r="M196" s="128"/>
      <c r="N196" s="128"/>
      <c r="O196" s="128"/>
      <c r="P196" s="128"/>
      <c r="Q196" s="128"/>
      <c r="R196" s="128"/>
    </row>
    <row r="197" spans="1:18" s="221" customFormat="1" x14ac:dyDescent="0.2">
      <c r="A197" s="128"/>
      <c r="B197" s="128"/>
      <c r="C197" s="128"/>
      <c r="D197" s="128"/>
      <c r="E197" s="128"/>
      <c r="F197" s="128"/>
      <c r="G197" s="128"/>
      <c r="H197" s="383"/>
      <c r="I197" s="383"/>
      <c r="J197" s="128"/>
      <c r="K197" s="128"/>
      <c r="L197" s="128"/>
      <c r="M197" s="128"/>
      <c r="N197" s="128"/>
      <c r="O197" s="128"/>
      <c r="P197" s="128"/>
      <c r="Q197" s="128"/>
      <c r="R197" s="128"/>
    </row>
    <row r="198" spans="1:18" s="221" customFormat="1" x14ac:dyDescent="0.2">
      <c r="A198" s="128"/>
      <c r="B198" s="128"/>
      <c r="C198" s="128"/>
      <c r="D198" s="128"/>
      <c r="E198" s="128"/>
      <c r="F198" s="128"/>
      <c r="G198" s="128"/>
      <c r="H198" s="383"/>
      <c r="I198" s="383"/>
      <c r="J198" s="128"/>
      <c r="K198" s="128"/>
      <c r="L198" s="128"/>
      <c r="M198" s="128"/>
      <c r="N198" s="128"/>
      <c r="O198" s="128"/>
      <c r="P198" s="128"/>
      <c r="Q198" s="128"/>
      <c r="R198" s="128"/>
    </row>
    <row r="199" spans="1:18" s="221" customFormat="1" x14ac:dyDescent="0.2">
      <c r="A199" s="128"/>
      <c r="B199" s="128"/>
      <c r="C199" s="128"/>
      <c r="D199" s="128"/>
      <c r="E199" s="128"/>
      <c r="F199" s="128"/>
      <c r="G199" s="128"/>
      <c r="H199" s="383"/>
      <c r="I199" s="383"/>
      <c r="J199" s="128"/>
      <c r="K199" s="128"/>
      <c r="L199" s="128"/>
      <c r="M199" s="128"/>
      <c r="N199" s="128"/>
      <c r="O199" s="128"/>
      <c r="P199" s="128"/>
      <c r="Q199" s="128"/>
      <c r="R199" s="128"/>
    </row>
    <row r="200" spans="1:18" s="221" customFormat="1" x14ac:dyDescent="0.2">
      <c r="A200" s="128"/>
      <c r="B200" s="128"/>
      <c r="C200" s="128"/>
      <c r="D200" s="128"/>
      <c r="E200" s="128"/>
      <c r="F200" s="128"/>
      <c r="G200" s="128"/>
      <c r="H200" s="383"/>
      <c r="I200" s="383"/>
      <c r="J200" s="128"/>
      <c r="K200" s="128"/>
      <c r="L200" s="128"/>
      <c r="M200" s="128"/>
      <c r="N200" s="128"/>
      <c r="O200" s="128"/>
      <c r="P200" s="128"/>
      <c r="Q200" s="128"/>
      <c r="R200" s="128"/>
    </row>
    <row r="201" spans="1:18" s="221" customFormat="1" x14ac:dyDescent="0.2">
      <c r="A201" s="128"/>
      <c r="B201" s="128"/>
      <c r="C201" s="128"/>
      <c r="D201" s="128"/>
      <c r="E201" s="128"/>
      <c r="F201" s="128"/>
      <c r="G201" s="128"/>
      <c r="H201" s="383"/>
      <c r="I201" s="383"/>
      <c r="J201" s="128"/>
      <c r="K201" s="128"/>
      <c r="L201" s="128"/>
      <c r="M201" s="128"/>
      <c r="N201" s="128"/>
      <c r="O201" s="128"/>
      <c r="P201" s="128"/>
      <c r="Q201" s="128"/>
      <c r="R201" s="128"/>
    </row>
    <row r="202" spans="1:18" s="221" customFormat="1" x14ac:dyDescent="0.2">
      <c r="A202" s="128"/>
      <c r="B202" s="128"/>
      <c r="C202" s="128"/>
      <c r="D202" s="128"/>
      <c r="E202" s="128"/>
      <c r="F202" s="128"/>
      <c r="G202" s="128"/>
      <c r="H202" s="383"/>
      <c r="I202" s="383"/>
      <c r="J202" s="128"/>
      <c r="K202" s="128"/>
      <c r="L202" s="128"/>
      <c r="M202" s="128"/>
      <c r="N202" s="128"/>
      <c r="O202" s="128"/>
      <c r="P202" s="128"/>
      <c r="Q202" s="128"/>
      <c r="R202" s="128"/>
    </row>
    <row r="203" spans="1:18" s="221" customFormat="1" x14ac:dyDescent="0.2">
      <c r="A203" s="128"/>
      <c r="B203" s="128"/>
      <c r="C203" s="128"/>
      <c r="D203" s="128"/>
      <c r="E203" s="128"/>
      <c r="F203" s="128"/>
      <c r="G203" s="128"/>
      <c r="H203" s="383"/>
      <c r="I203" s="383"/>
      <c r="J203" s="128"/>
      <c r="K203" s="128"/>
      <c r="L203" s="128"/>
      <c r="M203" s="128"/>
      <c r="N203" s="128"/>
      <c r="O203" s="128"/>
      <c r="P203" s="128"/>
      <c r="Q203" s="128"/>
      <c r="R203" s="128"/>
    </row>
    <row r="204" spans="1:18" s="221" customFormat="1" x14ac:dyDescent="0.2">
      <c r="A204" s="128"/>
      <c r="B204" s="128"/>
      <c r="C204" s="128"/>
      <c r="D204" s="128"/>
      <c r="E204" s="128"/>
      <c r="F204" s="128"/>
      <c r="G204" s="128"/>
      <c r="H204" s="383"/>
      <c r="I204" s="383"/>
      <c r="J204" s="128"/>
      <c r="K204" s="128"/>
      <c r="L204" s="128"/>
      <c r="M204" s="128"/>
      <c r="N204" s="128"/>
      <c r="O204" s="128"/>
      <c r="P204" s="128"/>
      <c r="Q204" s="128"/>
      <c r="R204" s="128"/>
    </row>
    <row r="205" spans="1:18" s="221" customFormat="1" x14ac:dyDescent="0.2">
      <c r="A205" s="128"/>
      <c r="B205" s="128"/>
      <c r="C205" s="128"/>
      <c r="D205" s="128"/>
      <c r="E205" s="128"/>
      <c r="F205" s="128"/>
      <c r="G205" s="128"/>
      <c r="H205" s="383"/>
      <c r="I205" s="383"/>
      <c r="J205" s="128"/>
      <c r="K205" s="128"/>
      <c r="L205" s="128"/>
      <c r="M205" s="128"/>
      <c r="N205" s="128"/>
      <c r="O205" s="128"/>
      <c r="P205" s="128"/>
      <c r="Q205" s="128"/>
      <c r="R205" s="128"/>
    </row>
    <row r="206" spans="1:18" s="221" customFormat="1" x14ac:dyDescent="0.2">
      <c r="A206" s="128"/>
      <c r="B206" s="128"/>
      <c r="C206" s="128"/>
      <c r="D206" s="128"/>
      <c r="E206" s="128"/>
      <c r="F206" s="128"/>
      <c r="G206" s="128"/>
      <c r="H206" s="383"/>
      <c r="I206" s="383"/>
      <c r="J206" s="128"/>
      <c r="K206" s="128"/>
      <c r="L206" s="128"/>
      <c r="M206" s="128"/>
      <c r="N206" s="128"/>
      <c r="O206" s="128"/>
      <c r="P206" s="128"/>
      <c r="Q206" s="128"/>
      <c r="R206" s="128"/>
    </row>
    <row r="207" spans="1:18" s="221" customFormat="1" x14ac:dyDescent="0.2">
      <c r="A207" s="128"/>
      <c r="B207" s="128"/>
      <c r="C207" s="128"/>
      <c r="D207" s="128"/>
      <c r="E207" s="128"/>
      <c r="F207" s="128"/>
      <c r="G207" s="128"/>
      <c r="H207" s="383"/>
      <c r="I207" s="383"/>
      <c r="J207" s="128"/>
      <c r="K207" s="128"/>
      <c r="L207" s="128"/>
      <c r="M207" s="128"/>
      <c r="N207" s="128"/>
      <c r="O207" s="128"/>
      <c r="P207" s="128"/>
      <c r="Q207" s="128"/>
      <c r="R207" s="128"/>
    </row>
    <row r="208" spans="1:18" s="221" customFormat="1" x14ac:dyDescent="0.2">
      <c r="A208" s="128"/>
      <c r="B208" s="128"/>
      <c r="C208" s="128"/>
      <c r="D208" s="128"/>
      <c r="E208" s="128"/>
      <c r="F208" s="128"/>
      <c r="G208" s="128"/>
      <c r="H208" s="383"/>
      <c r="I208" s="383"/>
      <c r="J208" s="128"/>
      <c r="K208" s="128"/>
      <c r="L208" s="128"/>
      <c r="M208" s="128"/>
      <c r="N208" s="128"/>
      <c r="O208" s="128"/>
      <c r="P208" s="128"/>
      <c r="Q208" s="128"/>
      <c r="R208" s="128"/>
    </row>
    <row r="209" spans="1:18" s="221" customFormat="1" x14ac:dyDescent="0.2">
      <c r="A209" s="128"/>
      <c r="B209" s="128"/>
      <c r="C209" s="128"/>
      <c r="D209" s="128"/>
      <c r="E209" s="128"/>
      <c r="F209" s="128"/>
      <c r="G209" s="128"/>
      <c r="H209" s="383"/>
      <c r="I209" s="383"/>
      <c r="J209" s="128"/>
      <c r="K209" s="128"/>
      <c r="L209" s="128"/>
      <c r="M209" s="128"/>
      <c r="N209" s="128"/>
      <c r="O209" s="128"/>
      <c r="P209" s="128"/>
      <c r="Q209" s="128"/>
      <c r="R209" s="128"/>
    </row>
    <row r="210" spans="1:18" s="221" customFormat="1" x14ac:dyDescent="0.2">
      <c r="A210" s="128"/>
      <c r="B210" s="128"/>
      <c r="C210" s="128"/>
      <c r="D210" s="128"/>
      <c r="E210" s="128"/>
      <c r="F210" s="128"/>
      <c r="G210" s="128"/>
      <c r="H210" s="383"/>
      <c r="I210" s="383"/>
      <c r="J210" s="128"/>
      <c r="K210" s="128"/>
      <c r="L210" s="128"/>
      <c r="M210" s="128"/>
      <c r="N210" s="128"/>
      <c r="O210" s="128"/>
      <c r="P210" s="128"/>
      <c r="Q210" s="128"/>
      <c r="R210" s="128"/>
    </row>
    <row r="211" spans="1:18" s="221" customFormat="1" x14ac:dyDescent="0.2">
      <c r="A211" s="128"/>
      <c r="B211" s="128"/>
      <c r="C211" s="128"/>
      <c r="D211" s="128"/>
      <c r="E211" s="128"/>
      <c r="F211" s="128"/>
      <c r="G211" s="128"/>
      <c r="H211" s="383"/>
      <c r="I211" s="383"/>
      <c r="J211" s="128"/>
      <c r="K211" s="128"/>
      <c r="L211" s="128"/>
      <c r="M211" s="128"/>
      <c r="N211" s="128"/>
      <c r="O211" s="128"/>
      <c r="P211" s="128"/>
      <c r="Q211" s="128"/>
      <c r="R211" s="128"/>
    </row>
    <row r="212" spans="1:18" s="221" customFormat="1" x14ac:dyDescent="0.2">
      <c r="A212" s="128"/>
      <c r="B212" s="128"/>
      <c r="C212" s="128"/>
      <c r="D212" s="128"/>
      <c r="E212" s="128"/>
      <c r="F212" s="128"/>
      <c r="G212" s="128"/>
      <c r="H212" s="383"/>
      <c r="I212" s="383"/>
      <c r="J212" s="128"/>
      <c r="K212" s="128"/>
      <c r="L212" s="128"/>
      <c r="M212" s="128"/>
      <c r="N212" s="128"/>
      <c r="O212" s="128"/>
      <c r="P212" s="128"/>
      <c r="Q212" s="128"/>
      <c r="R212" s="128"/>
    </row>
    <row r="213" spans="1:18" s="221" customFormat="1" x14ac:dyDescent="0.2">
      <c r="A213" s="128"/>
      <c r="B213" s="128"/>
      <c r="C213" s="128"/>
      <c r="D213" s="128"/>
      <c r="E213" s="128"/>
      <c r="F213" s="128"/>
      <c r="G213" s="128"/>
      <c r="H213" s="383"/>
      <c r="I213" s="383"/>
      <c r="J213" s="128"/>
      <c r="K213" s="128"/>
      <c r="L213" s="128"/>
      <c r="M213" s="128"/>
      <c r="N213" s="128"/>
      <c r="O213" s="128"/>
      <c r="P213" s="128"/>
      <c r="Q213" s="128"/>
      <c r="R213" s="128"/>
    </row>
    <row r="214" spans="1:18" s="221" customFormat="1" x14ac:dyDescent="0.2">
      <c r="A214" s="128"/>
      <c r="B214" s="128"/>
      <c r="C214" s="128"/>
      <c r="D214" s="128"/>
      <c r="E214" s="128"/>
      <c r="F214" s="128"/>
      <c r="G214" s="128"/>
      <c r="H214" s="383"/>
      <c r="I214" s="383"/>
      <c r="J214" s="128"/>
      <c r="K214" s="128"/>
      <c r="L214" s="128"/>
      <c r="M214" s="128"/>
      <c r="N214" s="128"/>
      <c r="O214" s="128"/>
      <c r="P214" s="128"/>
      <c r="Q214" s="128"/>
      <c r="R214" s="128"/>
    </row>
    <row r="215" spans="1:18" s="221" customFormat="1" x14ac:dyDescent="0.2">
      <c r="A215" s="128"/>
      <c r="B215" s="128"/>
      <c r="C215" s="128"/>
      <c r="D215" s="128"/>
      <c r="E215" s="128"/>
      <c r="F215" s="128"/>
      <c r="G215" s="128"/>
      <c r="H215" s="383"/>
      <c r="I215" s="383"/>
      <c r="J215" s="128"/>
      <c r="K215" s="128"/>
      <c r="L215" s="128"/>
      <c r="M215" s="128"/>
      <c r="N215" s="128"/>
      <c r="O215" s="128"/>
      <c r="P215" s="128"/>
      <c r="Q215" s="128"/>
      <c r="R215" s="128"/>
    </row>
    <row r="216" spans="1:18" s="221" customFormat="1" x14ac:dyDescent="0.2">
      <c r="A216" s="128"/>
      <c r="B216" s="128"/>
      <c r="C216" s="128"/>
      <c r="D216" s="128"/>
      <c r="E216" s="128"/>
      <c r="F216" s="128"/>
      <c r="G216" s="128"/>
      <c r="H216" s="383"/>
      <c r="I216" s="383"/>
      <c r="J216" s="128"/>
      <c r="K216" s="128"/>
      <c r="L216" s="128"/>
      <c r="M216" s="128"/>
      <c r="N216" s="128"/>
      <c r="O216" s="128"/>
      <c r="P216" s="128"/>
      <c r="Q216" s="128"/>
      <c r="R216" s="128"/>
    </row>
    <row r="217" spans="1:18" s="221" customFormat="1" x14ac:dyDescent="0.2">
      <c r="A217" s="128"/>
      <c r="B217" s="128"/>
      <c r="C217" s="128"/>
      <c r="D217" s="128"/>
      <c r="E217" s="128"/>
      <c r="F217" s="128"/>
      <c r="G217" s="128"/>
      <c r="H217" s="383"/>
      <c r="I217" s="383"/>
      <c r="J217" s="128"/>
      <c r="K217" s="128"/>
      <c r="L217" s="128"/>
      <c r="M217" s="128"/>
      <c r="N217" s="128"/>
      <c r="O217" s="128"/>
      <c r="P217" s="128"/>
      <c r="Q217" s="128"/>
      <c r="R217" s="128"/>
    </row>
    <row r="218" spans="1:18" s="221" customFormat="1" x14ac:dyDescent="0.2">
      <c r="A218" s="128"/>
      <c r="B218" s="128"/>
      <c r="C218" s="128"/>
      <c r="D218" s="128"/>
      <c r="E218" s="128"/>
      <c r="F218" s="128"/>
      <c r="G218" s="128"/>
      <c r="H218" s="383"/>
      <c r="I218" s="383"/>
      <c r="J218" s="128"/>
      <c r="K218" s="128"/>
      <c r="L218" s="128"/>
      <c r="M218" s="128"/>
      <c r="N218" s="128"/>
      <c r="O218" s="128"/>
      <c r="P218" s="128"/>
      <c r="Q218" s="128"/>
      <c r="R218" s="128"/>
    </row>
    <row r="219" spans="1:18" s="221" customFormat="1" x14ac:dyDescent="0.2">
      <c r="A219" s="128"/>
      <c r="B219" s="128"/>
      <c r="C219" s="128"/>
      <c r="D219" s="128"/>
      <c r="E219" s="128"/>
      <c r="F219" s="128"/>
      <c r="G219" s="128"/>
      <c r="H219" s="383"/>
      <c r="I219" s="383"/>
      <c r="J219" s="128"/>
      <c r="K219" s="128"/>
      <c r="L219" s="128"/>
      <c r="M219" s="128"/>
      <c r="N219" s="128"/>
      <c r="O219" s="128"/>
      <c r="P219" s="128"/>
      <c r="Q219" s="128"/>
      <c r="R219" s="128"/>
    </row>
    <row r="220" spans="1:18" s="221" customFormat="1" x14ac:dyDescent="0.2">
      <c r="A220" s="128"/>
      <c r="B220" s="128"/>
      <c r="C220" s="128"/>
      <c r="D220" s="128"/>
      <c r="E220" s="128"/>
      <c r="F220" s="128"/>
      <c r="G220" s="128"/>
      <c r="H220" s="383"/>
      <c r="I220" s="383"/>
      <c r="J220" s="128"/>
      <c r="K220" s="128"/>
      <c r="L220" s="128"/>
      <c r="M220" s="128"/>
      <c r="N220" s="128"/>
      <c r="O220" s="128"/>
      <c r="P220" s="128"/>
      <c r="Q220" s="128"/>
      <c r="R220" s="128"/>
    </row>
    <row r="221" spans="1:18" s="221" customFormat="1" x14ac:dyDescent="0.2">
      <c r="A221" s="128"/>
      <c r="B221" s="128"/>
      <c r="C221" s="128"/>
      <c r="D221" s="128"/>
      <c r="E221" s="128"/>
      <c r="F221" s="128"/>
      <c r="G221" s="128"/>
      <c r="H221" s="383"/>
      <c r="I221" s="383"/>
      <c r="J221" s="128"/>
      <c r="K221" s="128"/>
      <c r="L221" s="128"/>
      <c r="M221" s="128"/>
      <c r="N221" s="128"/>
      <c r="O221" s="128"/>
      <c r="P221" s="128"/>
      <c r="Q221" s="128"/>
      <c r="R221" s="128"/>
    </row>
    <row r="222" spans="1:18" s="221" customFormat="1" x14ac:dyDescent="0.2">
      <c r="A222" s="128"/>
      <c r="B222" s="128"/>
      <c r="C222" s="128"/>
      <c r="D222" s="128"/>
      <c r="E222" s="128"/>
      <c r="F222" s="128"/>
      <c r="G222" s="128"/>
      <c r="H222" s="383"/>
      <c r="I222" s="383"/>
      <c r="J222" s="128"/>
      <c r="K222" s="128"/>
      <c r="L222" s="128"/>
      <c r="M222" s="128"/>
      <c r="N222" s="128"/>
      <c r="O222" s="128"/>
      <c r="P222" s="128"/>
      <c r="Q222" s="128"/>
      <c r="R222" s="128"/>
    </row>
    <row r="223" spans="1:18" s="221" customFormat="1" x14ac:dyDescent="0.2">
      <c r="A223" s="128"/>
      <c r="B223" s="128"/>
      <c r="C223" s="128"/>
      <c r="D223" s="128"/>
      <c r="E223" s="128"/>
      <c r="F223" s="128"/>
      <c r="G223" s="128"/>
      <c r="H223" s="383"/>
      <c r="I223" s="383"/>
      <c r="J223" s="128"/>
      <c r="K223" s="128"/>
      <c r="L223" s="128"/>
      <c r="M223" s="128"/>
      <c r="N223" s="128"/>
      <c r="O223" s="128"/>
      <c r="P223" s="128"/>
      <c r="Q223" s="128"/>
      <c r="R223" s="128"/>
    </row>
    <row r="224" spans="1:18" s="221" customFormat="1" x14ac:dyDescent="0.2">
      <c r="A224" s="128"/>
      <c r="B224" s="128"/>
      <c r="C224" s="128"/>
      <c r="D224" s="128"/>
      <c r="E224" s="128"/>
      <c r="F224" s="128"/>
      <c r="G224" s="128"/>
      <c r="H224" s="383"/>
      <c r="I224" s="383"/>
      <c r="J224" s="128"/>
      <c r="K224" s="128"/>
      <c r="L224" s="128"/>
      <c r="M224" s="128"/>
      <c r="N224" s="128"/>
      <c r="O224" s="128"/>
      <c r="P224" s="128"/>
      <c r="Q224" s="128"/>
      <c r="R224" s="128"/>
    </row>
    <row r="225" spans="1:18" s="221" customFormat="1" x14ac:dyDescent="0.2">
      <c r="A225" s="128"/>
      <c r="B225" s="128"/>
      <c r="C225" s="128"/>
      <c r="D225" s="128"/>
      <c r="E225" s="128"/>
      <c r="F225" s="128"/>
      <c r="G225" s="128"/>
      <c r="H225" s="383"/>
      <c r="I225" s="383"/>
      <c r="J225" s="128"/>
      <c r="K225" s="128"/>
      <c r="L225" s="128"/>
      <c r="M225" s="128"/>
      <c r="N225" s="128"/>
      <c r="O225" s="128"/>
      <c r="P225" s="128"/>
      <c r="Q225" s="128"/>
      <c r="R225" s="128"/>
    </row>
    <row r="226" spans="1:18" s="221" customFormat="1" x14ac:dyDescent="0.2">
      <c r="A226" s="128"/>
      <c r="B226" s="128"/>
      <c r="C226" s="128"/>
      <c r="D226" s="128"/>
      <c r="E226" s="128"/>
      <c r="F226" s="128"/>
      <c r="G226" s="128"/>
      <c r="H226" s="383"/>
      <c r="I226" s="383"/>
      <c r="J226" s="128"/>
      <c r="K226" s="128"/>
      <c r="L226" s="128"/>
      <c r="M226" s="128"/>
      <c r="N226" s="128"/>
      <c r="O226" s="128"/>
      <c r="P226" s="128"/>
      <c r="Q226" s="128"/>
      <c r="R226" s="128"/>
    </row>
    <row r="227" spans="1:18" s="221" customFormat="1" x14ac:dyDescent="0.2">
      <c r="A227" s="128"/>
      <c r="B227" s="128"/>
      <c r="C227" s="128"/>
      <c r="D227" s="128"/>
      <c r="E227" s="128"/>
      <c r="F227" s="128"/>
      <c r="G227" s="128"/>
      <c r="H227" s="383"/>
      <c r="I227" s="383"/>
      <c r="J227" s="128"/>
      <c r="K227" s="128"/>
      <c r="L227" s="128"/>
      <c r="M227" s="128"/>
      <c r="N227" s="128"/>
      <c r="O227" s="128"/>
      <c r="P227" s="128"/>
      <c r="Q227" s="128"/>
      <c r="R227" s="128"/>
    </row>
    <row r="228" spans="1:18" s="221" customFormat="1" x14ac:dyDescent="0.2">
      <c r="A228" s="128"/>
      <c r="B228" s="128"/>
      <c r="C228" s="128"/>
      <c r="D228" s="128"/>
      <c r="E228" s="128"/>
      <c r="F228" s="128"/>
      <c r="G228" s="128"/>
      <c r="H228" s="383"/>
      <c r="I228" s="383"/>
      <c r="J228" s="128"/>
      <c r="K228" s="128"/>
      <c r="L228" s="128"/>
      <c r="M228" s="128"/>
      <c r="N228" s="128"/>
      <c r="O228" s="128"/>
      <c r="P228" s="128"/>
      <c r="Q228" s="128"/>
      <c r="R228" s="128"/>
    </row>
    <row r="229" spans="1:18" s="221" customFormat="1" x14ac:dyDescent="0.2">
      <c r="A229" s="128"/>
      <c r="B229" s="128"/>
      <c r="C229" s="128"/>
      <c r="D229" s="128"/>
      <c r="E229" s="128"/>
      <c r="F229" s="128"/>
      <c r="G229" s="128"/>
      <c r="H229" s="383"/>
      <c r="I229" s="383"/>
      <c r="J229" s="128"/>
      <c r="K229" s="128"/>
      <c r="L229" s="128"/>
      <c r="M229" s="128"/>
      <c r="N229" s="128"/>
      <c r="O229" s="128"/>
      <c r="P229" s="128"/>
      <c r="Q229" s="128"/>
      <c r="R229" s="128"/>
    </row>
    <row r="230" spans="1:18" s="221" customFormat="1" x14ac:dyDescent="0.2">
      <c r="A230" s="128"/>
      <c r="B230" s="128"/>
      <c r="C230" s="128"/>
      <c r="D230" s="128"/>
      <c r="E230" s="128"/>
      <c r="F230" s="128"/>
      <c r="G230" s="128"/>
      <c r="H230" s="383"/>
      <c r="I230" s="383"/>
      <c r="J230" s="128"/>
      <c r="K230" s="128"/>
      <c r="L230" s="128"/>
      <c r="M230" s="128"/>
      <c r="N230" s="128"/>
      <c r="O230" s="128"/>
      <c r="P230" s="128"/>
      <c r="Q230" s="128"/>
      <c r="R230" s="128"/>
    </row>
    <row r="231" spans="1:18" s="221" customFormat="1" x14ac:dyDescent="0.2">
      <c r="A231" s="128"/>
      <c r="B231" s="128"/>
      <c r="C231" s="128"/>
      <c r="D231" s="128"/>
      <c r="E231" s="128"/>
      <c r="F231" s="128"/>
      <c r="G231" s="128"/>
      <c r="H231" s="383"/>
      <c r="I231" s="383"/>
      <c r="J231" s="128"/>
      <c r="K231" s="128"/>
      <c r="L231" s="128"/>
      <c r="M231" s="128"/>
      <c r="N231" s="128"/>
      <c r="O231" s="128"/>
      <c r="P231" s="128"/>
      <c r="Q231" s="128"/>
      <c r="R231" s="128"/>
    </row>
    <row r="232" spans="1:18" s="221" customFormat="1" x14ac:dyDescent="0.2">
      <c r="A232" s="128"/>
      <c r="B232" s="128"/>
      <c r="C232" s="128"/>
      <c r="D232" s="128"/>
      <c r="E232" s="128"/>
      <c r="F232" s="128"/>
      <c r="G232" s="128"/>
      <c r="H232" s="383"/>
      <c r="I232" s="383"/>
      <c r="J232" s="128"/>
      <c r="K232" s="128"/>
      <c r="L232" s="128"/>
      <c r="M232" s="128"/>
      <c r="N232" s="128"/>
      <c r="O232" s="128"/>
      <c r="P232" s="128"/>
      <c r="Q232" s="128"/>
      <c r="R232" s="128"/>
    </row>
    <row r="233" spans="1:18" s="221" customFormat="1" x14ac:dyDescent="0.2">
      <c r="A233" s="128"/>
      <c r="B233" s="128"/>
      <c r="C233" s="128"/>
      <c r="D233" s="128"/>
      <c r="E233" s="128"/>
      <c r="F233" s="128"/>
      <c r="G233" s="128"/>
      <c r="H233" s="383"/>
      <c r="I233" s="383"/>
      <c r="J233" s="128"/>
      <c r="K233" s="128"/>
      <c r="L233" s="128"/>
      <c r="M233" s="128"/>
      <c r="N233" s="128"/>
      <c r="O233" s="128"/>
      <c r="P233" s="128"/>
      <c r="Q233" s="128"/>
      <c r="R233" s="128"/>
    </row>
    <row r="234" spans="1:18" s="221" customFormat="1" x14ac:dyDescent="0.2">
      <c r="A234" s="128"/>
      <c r="B234" s="128"/>
      <c r="C234" s="128"/>
      <c r="D234" s="128"/>
      <c r="E234" s="128"/>
      <c r="F234" s="128"/>
      <c r="G234" s="128"/>
      <c r="H234" s="383"/>
      <c r="I234" s="383"/>
      <c r="J234" s="128"/>
      <c r="K234" s="128"/>
      <c r="L234" s="128"/>
      <c r="M234" s="128"/>
      <c r="N234" s="128"/>
      <c r="O234" s="128"/>
      <c r="P234" s="128"/>
      <c r="Q234" s="128"/>
      <c r="R234" s="128"/>
    </row>
    <row r="235" spans="1:18" s="221" customFormat="1" x14ac:dyDescent="0.2">
      <c r="A235" s="128"/>
      <c r="B235" s="128"/>
      <c r="C235" s="128"/>
      <c r="D235" s="128"/>
      <c r="E235" s="128"/>
      <c r="F235" s="128"/>
      <c r="G235" s="128"/>
      <c r="H235" s="383"/>
      <c r="I235" s="383"/>
      <c r="J235" s="128"/>
      <c r="K235" s="128"/>
      <c r="L235" s="128"/>
      <c r="M235" s="128"/>
      <c r="N235" s="128"/>
      <c r="O235" s="128"/>
      <c r="P235" s="128"/>
      <c r="Q235" s="128"/>
      <c r="R235" s="128"/>
    </row>
    <row r="236" spans="1:18" s="221" customFormat="1" x14ac:dyDescent="0.2">
      <c r="A236" s="128"/>
      <c r="B236" s="128"/>
      <c r="C236" s="128"/>
      <c r="D236" s="128"/>
      <c r="E236" s="128"/>
      <c r="F236" s="128"/>
      <c r="G236" s="128"/>
      <c r="H236" s="383"/>
      <c r="I236" s="383"/>
      <c r="J236" s="128"/>
      <c r="K236" s="128"/>
      <c r="L236" s="128"/>
      <c r="M236" s="128"/>
      <c r="N236" s="128"/>
      <c r="O236" s="128"/>
      <c r="P236" s="128"/>
      <c r="Q236" s="128"/>
      <c r="R236" s="128"/>
    </row>
    <row r="237" spans="1:18" s="221" customFormat="1" x14ac:dyDescent="0.2">
      <c r="A237" s="128"/>
      <c r="B237" s="128"/>
      <c r="C237" s="128"/>
      <c r="D237" s="128"/>
      <c r="E237" s="128"/>
      <c r="F237" s="128"/>
      <c r="G237" s="128"/>
      <c r="H237" s="383"/>
      <c r="I237" s="383"/>
      <c r="J237" s="128"/>
      <c r="K237" s="128"/>
      <c r="L237" s="128"/>
      <c r="M237" s="128"/>
      <c r="N237" s="128"/>
      <c r="O237" s="128"/>
      <c r="P237" s="128"/>
      <c r="Q237" s="128"/>
      <c r="R237" s="128"/>
    </row>
    <row r="238" spans="1:18" s="221" customFormat="1" x14ac:dyDescent="0.2">
      <c r="A238" s="128"/>
      <c r="B238" s="128"/>
      <c r="C238" s="128"/>
      <c r="D238" s="128"/>
      <c r="E238" s="128"/>
      <c r="F238" s="128"/>
      <c r="G238" s="128"/>
      <c r="H238" s="383"/>
      <c r="I238" s="383"/>
      <c r="J238" s="128"/>
      <c r="K238" s="128"/>
      <c r="L238" s="128"/>
      <c r="M238" s="128"/>
      <c r="N238" s="128"/>
      <c r="O238" s="128"/>
      <c r="P238" s="128"/>
      <c r="Q238" s="128"/>
      <c r="R238" s="128"/>
    </row>
    <row r="239" spans="1:18" s="221" customFormat="1" x14ac:dyDescent="0.2">
      <c r="A239" s="128"/>
      <c r="B239" s="128"/>
      <c r="C239" s="128"/>
      <c r="D239" s="128"/>
      <c r="E239" s="128"/>
      <c r="F239" s="128"/>
      <c r="G239" s="128"/>
      <c r="H239" s="383"/>
      <c r="I239" s="383"/>
      <c r="J239" s="128"/>
      <c r="K239" s="128"/>
      <c r="L239" s="128"/>
      <c r="M239" s="128"/>
      <c r="N239" s="128"/>
      <c r="O239" s="128"/>
      <c r="P239" s="128"/>
      <c r="Q239" s="128"/>
      <c r="R239" s="128"/>
    </row>
    <row r="240" spans="1:18" s="221" customFormat="1" x14ac:dyDescent="0.2">
      <c r="A240" s="128"/>
      <c r="B240" s="128"/>
      <c r="C240" s="128"/>
      <c r="D240" s="128"/>
      <c r="E240" s="128"/>
      <c r="F240" s="128"/>
      <c r="G240" s="128"/>
      <c r="H240" s="383"/>
      <c r="I240" s="383"/>
      <c r="J240" s="128"/>
      <c r="K240" s="128"/>
      <c r="L240" s="128"/>
      <c r="M240" s="128"/>
      <c r="N240" s="128"/>
      <c r="O240" s="128"/>
      <c r="P240" s="128"/>
      <c r="Q240" s="128"/>
      <c r="R240" s="128"/>
    </row>
    <row r="241" spans="1:18" s="221" customFormat="1" x14ac:dyDescent="0.2">
      <c r="A241" s="128"/>
      <c r="B241" s="128"/>
      <c r="C241" s="128"/>
      <c r="D241" s="128"/>
      <c r="E241" s="128"/>
      <c r="F241" s="128"/>
      <c r="G241" s="128"/>
      <c r="H241" s="383"/>
      <c r="I241" s="383"/>
      <c r="J241" s="128"/>
      <c r="K241" s="128"/>
      <c r="L241" s="128"/>
      <c r="M241" s="128"/>
      <c r="N241" s="128"/>
      <c r="O241" s="128"/>
      <c r="P241" s="128"/>
      <c r="Q241" s="128"/>
      <c r="R241" s="128"/>
    </row>
    <row r="242" spans="1:18" s="221" customFormat="1" x14ac:dyDescent="0.2">
      <c r="A242" s="128"/>
      <c r="B242" s="128"/>
      <c r="C242" s="128"/>
      <c r="D242" s="128"/>
      <c r="E242" s="128"/>
      <c r="F242" s="128"/>
      <c r="G242" s="128"/>
      <c r="H242" s="383"/>
      <c r="I242" s="383"/>
      <c r="J242" s="128"/>
      <c r="K242" s="128"/>
      <c r="L242" s="128"/>
      <c r="M242" s="128"/>
      <c r="N242" s="128"/>
      <c r="O242" s="128"/>
      <c r="P242" s="128"/>
      <c r="Q242" s="128"/>
      <c r="R242" s="128"/>
    </row>
    <row r="243" spans="1:18" s="221" customFormat="1" x14ac:dyDescent="0.2">
      <c r="A243" s="128"/>
      <c r="B243" s="128"/>
      <c r="C243" s="128"/>
      <c r="D243" s="128"/>
      <c r="E243" s="128"/>
      <c r="F243" s="128"/>
      <c r="G243" s="128"/>
      <c r="H243" s="383"/>
      <c r="I243" s="383"/>
      <c r="J243" s="128"/>
      <c r="K243" s="128"/>
      <c r="L243" s="128"/>
      <c r="M243" s="128"/>
      <c r="N243" s="128"/>
      <c r="O243" s="128"/>
      <c r="P243" s="128"/>
      <c r="Q243" s="128"/>
      <c r="R243" s="128"/>
    </row>
    <row r="244" spans="1:18" s="221" customFormat="1" x14ac:dyDescent="0.2">
      <c r="A244" s="128"/>
      <c r="B244" s="128"/>
      <c r="C244" s="128"/>
      <c r="D244" s="128"/>
      <c r="E244" s="128"/>
      <c r="F244" s="128"/>
      <c r="G244" s="128"/>
      <c r="H244" s="383"/>
      <c r="I244" s="383"/>
      <c r="J244" s="128"/>
      <c r="K244" s="128"/>
      <c r="L244" s="128"/>
      <c r="M244" s="128"/>
      <c r="N244" s="128"/>
      <c r="O244" s="128"/>
      <c r="P244" s="128"/>
      <c r="Q244" s="128"/>
      <c r="R244" s="128"/>
    </row>
    <row r="245" spans="1:18" s="221" customFormat="1" x14ac:dyDescent="0.2">
      <c r="A245" s="128"/>
      <c r="B245" s="128"/>
      <c r="C245" s="128"/>
      <c r="D245" s="128"/>
      <c r="E245" s="128"/>
      <c r="F245" s="128"/>
      <c r="G245" s="128"/>
      <c r="H245" s="383"/>
      <c r="I245" s="383"/>
      <c r="J245" s="128"/>
      <c r="K245" s="128"/>
      <c r="L245" s="128"/>
      <c r="M245" s="128"/>
      <c r="N245" s="128"/>
      <c r="O245" s="128"/>
      <c r="P245" s="128"/>
      <c r="Q245" s="128"/>
      <c r="R245" s="128"/>
    </row>
    <row r="246" spans="1:18" s="221" customFormat="1" x14ac:dyDescent="0.2">
      <c r="A246" s="128"/>
      <c r="B246" s="128"/>
      <c r="C246" s="128"/>
      <c r="D246" s="128"/>
      <c r="E246" s="128"/>
      <c r="F246" s="128"/>
      <c r="G246" s="128"/>
      <c r="H246" s="383"/>
      <c r="I246" s="383"/>
      <c r="J246" s="128"/>
      <c r="K246" s="128"/>
      <c r="L246" s="128"/>
      <c r="M246" s="128"/>
      <c r="N246" s="128"/>
      <c r="O246" s="128"/>
      <c r="P246" s="128"/>
      <c r="Q246" s="128"/>
      <c r="R246" s="128"/>
    </row>
    <row r="247" spans="1:18" s="221" customFormat="1" x14ac:dyDescent="0.2">
      <c r="A247" s="128"/>
      <c r="B247" s="128"/>
      <c r="C247" s="128"/>
      <c r="D247" s="128"/>
      <c r="E247" s="128"/>
      <c r="F247" s="128"/>
      <c r="G247" s="128"/>
      <c r="H247" s="383"/>
      <c r="I247" s="383"/>
      <c r="J247" s="128"/>
      <c r="K247" s="128"/>
      <c r="L247" s="128"/>
      <c r="M247" s="128"/>
      <c r="N247" s="128"/>
      <c r="O247" s="128"/>
      <c r="P247" s="128"/>
      <c r="Q247" s="128"/>
      <c r="R247" s="128"/>
    </row>
    <row r="248" spans="1:18" s="221" customFormat="1" x14ac:dyDescent="0.2">
      <c r="A248" s="128"/>
      <c r="B248" s="128"/>
      <c r="C248" s="128"/>
      <c r="D248" s="128"/>
      <c r="E248" s="128"/>
      <c r="F248" s="128"/>
      <c r="G248" s="128"/>
      <c r="H248" s="383"/>
      <c r="I248" s="383"/>
      <c r="J248" s="128"/>
      <c r="K248" s="128"/>
      <c r="L248" s="128"/>
      <c r="M248" s="128"/>
      <c r="N248" s="128"/>
      <c r="O248" s="128"/>
      <c r="P248" s="128"/>
      <c r="Q248" s="128"/>
      <c r="R248" s="128"/>
    </row>
    <row r="249" spans="1:18" s="221" customFormat="1" x14ac:dyDescent="0.2">
      <c r="A249" s="128"/>
      <c r="B249" s="128"/>
      <c r="C249" s="128"/>
      <c r="D249" s="128"/>
      <c r="E249" s="128"/>
      <c r="F249" s="128"/>
      <c r="G249" s="128"/>
      <c r="H249" s="383"/>
      <c r="I249" s="383"/>
      <c r="J249" s="128"/>
      <c r="K249" s="128"/>
      <c r="L249" s="128"/>
      <c r="M249" s="128"/>
      <c r="N249" s="128"/>
      <c r="O249" s="128"/>
      <c r="P249" s="128"/>
      <c r="Q249" s="128"/>
      <c r="R249" s="128"/>
    </row>
    <row r="250" spans="1:18" s="221" customFormat="1" x14ac:dyDescent="0.2">
      <c r="A250" s="128"/>
      <c r="B250" s="128"/>
      <c r="C250" s="128"/>
      <c r="D250" s="128"/>
      <c r="E250" s="128"/>
      <c r="F250" s="128"/>
      <c r="G250" s="128"/>
      <c r="H250" s="383"/>
      <c r="I250" s="383"/>
      <c r="J250" s="128"/>
      <c r="K250" s="128"/>
      <c r="L250" s="128"/>
      <c r="M250" s="128"/>
      <c r="N250" s="128"/>
      <c r="O250" s="128"/>
      <c r="P250" s="128"/>
      <c r="Q250" s="128"/>
      <c r="R250" s="128"/>
    </row>
    <row r="251" spans="1:18" s="221" customFormat="1" x14ac:dyDescent="0.2">
      <c r="A251" s="128"/>
      <c r="B251" s="128"/>
      <c r="C251" s="128"/>
      <c r="D251" s="128"/>
      <c r="E251" s="128"/>
      <c r="F251" s="128"/>
      <c r="G251" s="128"/>
      <c r="H251" s="383"/>
      <c r="I251" s="383"/>
      <c r="J251" s="128"/>
      <c r="K251" s="128"/>
      <c r="L251" s="128"/>
      <c r="M251" s="128"/>
      <c r="N251" s="128"/>
      <c r="O251" s="128"/>
      <c r="P251" s="128"/>
      <c r="Q251" s="128"/>
      <c r="R251" s="128"/>
    </row>
    <row r="252" spans="1:18" s="221" customFormat="1" x14ac:dyDescent="0.2">
      <c r="A252" s="128"/>
      <c r="B252" s="128"/>
      <c r="C252" s="128"/>
      <c r="D252" s="128"/>
      <c r="E252" s="128"/>
      <c r="F252" s="128"/>
      <c r="G252" s="128"/>
      <c r="H252" s="383"/>
      <c r="I252" s="383"/>
      <c r="J252" s="128"/>
      <c r="K252" s="128"/>
      <c r="L252" s="128"/>
      <c r="M252" s="128"/>
      <c r="N252" s="128"/>
      <c r="O252" s="128"/>
      <c r="P252" s="128"/>
      <c r="Q252" s="128"/>
      <c r="R252" s="128"/>
    </row>
    <row r="253" spans="1:18" s="221" customFormat="1" x14ac:dyDescent="0.2">
      <c r="A253" s="128"/>
      <c r="B253" s="128"/>
      <c r="C253" s="128"/>
      <c r="D253" s="128"/>
      <c r="E253" s="128"/>
      <c r="F253" s="128"/>
      <c r="G253" s="128"/>
      <c r="H253" s="383"/>
      <c r="I253" s="383"/>
      <c r="J253" s="128"/>
      <c r="K253" s="128"/>
      <c r="L253" s="128"/>
      <c r="M253" s="128"/>
      <c r="N253" s="128"/>
      <c r="O253" s="128"/>
      <c r="P253" s="128"/>
      <c r="Q253" s="128"/>
      <c r="R253" s="128"/>
    </row>
    <row r="254" spans="1:18" s="221" customFormat="1" x14ac:dyDescent="0.2">
      <c r="A254" s="128"/>
      <c r="B254" s="128"/>
      <c r="C254" s="128"/>
      <c r="D254" s="128"/>
      <c r="E254" s="128"/>
      <c r="F254" s="128"/>
      <c r="G254" s="128"/>
      <c r="H254" s="383"/>
      <c r="I254" s="383"/>
      <c r="J254" s="128"/>
      <c r="K254" s="128"/>
      <c r="L254" s="128"/>
      <c r="M254" s="128"/>
      <c r="N254" s="128"/>
      <c r="O254" s="128"/>
      <c r="P254" s="128"/>
      <c r="Q254" s="128"/>
      <c r="R254" s="128"/>
    </row>
    <row r="255" spans="1:18" s="221" customFormat="1" x14ac:dyDescent="0.2">
      <c r="A255" s="128"/>
      <c r="B255" s="128"/>
      <c r="C255" s="128"/>
      <c r="D255" s="128"/>
      <c r="E255" s="128"/>
      <c r="F255" s="128"/>
      <c r="G255" s="128"/>
      <c r="H255" s="383"/>
      <c r="I255" s="383"/>
      <c r="J255" s="128"/>
      <c r="K255" s="128"/>
      <c r="L255" s="128"/>
      <c r="M255" s="128"/>
      <c r="N255" s="128"/>
      <c r="O255" s="128"/>
      <c r="P255" s="128"/>
      <c r="Q255" s="128"/>
      <c r="R255" s="128"/>
    </row>
    <row r="256" spans="1:18" s="221" customFormat="1" x14ac:dyDescent="0.2">
      <c r="A256" s="128"/>
      <c r="B256" s="128"/>
      <c r="C256" s="128"/>
      <c r="D256" s="128"/>
      <c r="E256" s="128"/>
      <c r="F256" s="128"/>
      <c r="G256" s="128"/>
      <c r="H256" s="383"/>
      <c r="I256" s="383"/>
      <c r="J256" s="128"/>
      <c r="K256" s="128"/>
      <c r="L256" s="128"/>
      <c r="M256" s="128"/>
      <c r="N256" s="128"/>
      <c r="O256" s="128"/>
      <c r="P256" s="128"/>
      <c r="Q256" s="128"/>
      <c r="R256" s="128"/>
    </row>
    <row r="257" spans="1:18" s="221" customFormat="1" x14ac:dyDescent="0.2">
      <c r="A257" s="128"/>
      <c r="B257" s="128"/>
      <c r="C257" s="128"/>
      <c r="D257" s="128"/>
      <c r="E257" s="128"/>
      <c r="F257" s="128"/>
      <c r="G257" s="128"/>
      <c r="H257" s="383"/>
      <c r="I257" s="383"/>
      <c r="J257" s="128"/>
      <c r="K257" s="128"/>
      <c r="L257" s="128"/>
      <c r="M257" s="128"/>
      <c r="N257" s="128"/>
      <c r="O257" s="128"/>
      <c r="P257" s="128"/>
      <c r="Q257" s="128"/>
      <c r="R257" s="128"/>
    </row>
    <row r="258" spans="1:18" s="221" customFormat="1" x14ac:dyDescent="0.2">
      <c r="A258" s="128"/>
      <c r="B258" s="128"/>
      <c r="C258" s="128"/>
      <c r="D258" s="128"/>
      <c r="E258" s="128"/>
      <c r="F258" s="128"/>
      <c r="G258" s="128"/>
      <c r="H258" s="383"/>
      <c r="I258" s="383"/>
      <c r="J258" s="128"/>
      <c r="K258" s="128"/>
      <c r="L258" s="128"/>
      <c r="M258" s="128"/>
      <c r="N258" s="128"/>
      <c r="O258" s="128"/>
      <c r="P258" s="128"/>
      <c r="Q258" s="128"/>
      <c r="R258" s="128"/>
    </row>
    <row r="259" spans="1:18" s="221" customFormat="1" x14ac:dyDescent="0.2">
      <c r="A259" s="128"/>
      <c r="B259" s="128"/>
      <c r="C259" s="128"/>
      <c r="D259" s="128"/>
      <c r="E259" s="128"/>
      <c r="F259" s="128"/>
      <c r="G259" s="128"/>
      <c r="H259" s="383"/>
      <c r="I259" s="383"/>
      <c r="J259" s="128"/>
      <c r="K259" s="128"/>
      <c r="L259" s="128"/>
      <c r="M259" s="128"/>
      <c r="N259" s="128"/>
      <c r="O259" s="128"/>
      <c r="P259" s="128"/>
      <c r="Q259" s="128"/>
      <c r="R259" s="128"/>
    </row>
    <row r="260" spans="1:18" s="221" customFormat="1" x14ac:dyDescent="0.2">
      <c r="A260" s="128"/>
      <c r="B260" s="128"/>
      <c r="C260" s="128"/>
      <c r="D260" s="128"/>
      <c r="E260" s="128"/>
      <c r="F260" s="128"/>
      <c r="G260" s="128"/>
      <c r="H260" s="383"/>
      <c r="I260" s="383"/>
      <c r="J260" s="128"/>
      <c r="K260" s="128"/>
      <c r="L260" s="128"/>
      <c r="M260" s="128"/>
      <c r="N260" s="128"/>
      <c r="O260" s="128"/>
      <c r="P260" s="128"/>
      <c r="Q260" s="128"/>
      <c r="R260" s="128"/>
    </row>
    <row r="261" spans="1:18" s="221" customFormat="1" x14ac:dyDescent="0.2">
      <c r="A261" s="128"/>
      <c r="B261" s="128"/>
      <c r="C261" s="128"/>
      <c r="D261" s="128"/>
      <c r="E261" s="128"/>
      <c r="F261" s="128"/>
      <c r="G261" s="128"/>
      <c r="H261" s="383"/>
      <c r="I261" s="383"/>
      <c r="J261" s="128"/>
      <c r="K261" s="128"/>
      <c r="L261" s="128"/>
      <c r="M261" s="128"/>
      <c r="N261" s="128"/>
      <c r="O261" s="128"/>
      <c r="P261" s="128"/>
      <c r="Q261" s="128"/>
      <c r="R261" s="128"/>
    </row>
    <row r="262" spans="1:18" s="221" customFormat="1" x14ac:dyDescent="0.2">
      <c r="A262" s="128"/>
      <c r="B262" s="128"/>
      <c r="C262" s="128"/>
      <c r="D262" s="128"/>
      <c r="E262" s="128"/>
      <c r="F262" s="128"/>
      <c r="G262" s="128"/>
      <c r="H262" s="383"/>
      <c r="I262" s="383"/>
      <c r="J262" s="128"/>
      <c r="K262" s="128"/>
      <c r="L262" s="128"/>
      <c r="M262" s="128"/>
      <c r="N262" s="128"/>
      <c r="O262" s="128"/>
      <c r="P262" s="128"/>
      <c r="Q262" s="128"/>
      <c r="R262" s="128"/>
    </row>
    <row r="263" spans="1:18" s="221" customFormat="1" x14ac:dyDescent="0.2">
      <c r="A263" s="128"/>
      <c r="B263" s="128"/>
      <c r="C263" s="128"/>
      <c r="D263" s="128"/>
      <c r="E263" s="128"/>
      <c r="F263" s="128"/>
      <c r="G263" s="128"/>
      <c r="H263" s="383"/>
      <c r="I263" s="383"/>
      <c r="J263" s="128"/>
      <c r="K263" s="128"/>
      <c r="L263" s="128"/>
      <c r="M263" s="128"/>
      <c r="N263" s="128"/>
      <c r="O263" s="128"/>
      <c r="P263" s="128"/>
      <c r="Q263" s="128"/>
      <c r="R263" s="128"/>
    </row>
    <row r="264" spans="1:18" s="221" customFormat="1" x14ac:dyDescent="0.2">
      <c r="A264" s="128"/>
      <c r="B264" s="128"/>
      <c r="C264" s="128"/>
      <c r="D264" s="128"/>
      <c r="E264" s="128"/>
      <c r="F264" s="128"/>
      <c r="G264" s="128"/>
      <c r="H264" s="383"/>
      <c r="I264" s="383"/>
      <c r="J264" s="128"/>
      <c r="K264" s="128"/>
      <c r="L264" s="128"/>
      <c r="M264" s="128"/>
      <c r="N264" s="128"/>
      <c r="O264" s="128"/>
      <c r="P264" s="128"/>
      <c r="Q264" s="128"/>
      <c r="R264" s="128"/>
    </row>
    <row r="265" spans="1:18" s="221" customFormat="1" x14ac:dyDescent="0.2">
      <c r="A265" s="128"/>
      <c r="B265" s="128"/>
      <c r="C265" s="128"/>
      <c r="D265" s="128"/>
      <c r="E265" s="128"/>
      <c r="F265" s="128"/>
      <c r="G265" s="128"/>
      <c r="H265" s="383"/>
      <c r="I265" s="383"/>
      <c r="J265" s="128"/>
      <c r="K265" s="128"/>
      <c r="L265" s="128"/>
      <c r="M265" s="128"/>
      <c r="N265" s="128"/>
      <c r="O265" s="128"/>
      <c r="P265" s="128"/>
      <c r="Q265" s="128"/>
      <c r="R265" s="128"/>
    </row>
    <row r="266" spans="1:18" s="221" customFormat="1" x14ac:dyDescent="0.2">
      <c r="A266" s="128"/>
      <c r="B266" s="128"/>
      <c r="C266" s="128"/>
      <c r="D266" s="128"/>
      <c r="E266" s="128"/>
      <c r="F266" s="128"/>
      <c r="G266" s="128"/>
      <c r="H266" s="383"/>
      <c r="I266" s="383"/>
      <c r="J266" s="128"/>
      <c r="K266" s="128"/>
      <c r="L266" s="128"/>
      <c r="M266" s="128"/>
      <c r="N266" s="128"/>
      <c r="O266" s="128"/>
      <c r="P266" s="128"/>
      <c r="Q266" s="128"/>
      <c r="R266" s="128"/>
    </row>
    <row r="267" spans="1:18" s="221" customFormat="1" x14ac:dyDescent="0.2">
      <c r="A267" s="128"/>
      <c r="B267" s="128"/>
      <c r="C267" s="128"/>
      <c r="D267" s="128"/>
      <c r="E267" s="128"/>
      <c r="F267" s="128"/>
      <c r="G267" s="128"/>
      <c r="H267" s="383"/>
      <c r="I267" s="383"/>
      <c r="J267" s="128"/>
      <c r="K267" s="128"/>
      <c r="L267" s="128"/>
      <c r="M267" s="128"/>
      <c r="N267" s="128"/>
      <c r="O267" s="128"/>
      <c r="P267" s="128"/>
      <c r="Q267" s="128"/>
      <c r="R267" s="128"/>
    </row>
    <row r="268" spans="1:18" s="221" customFormat="1" x14ac:dyDescent="0.2">
      <c r="A268" s="128"/>
      <c r="B268" s="128"/>
      <c r="C268" s="128"/>
      <c r="D268" s="128"/>
      <c r="E268" s="128"/>
      <c r="F268" s="128"/>
      <c r="G268" s="128"/>
      <c r="H268" s="383"/>
      <c r="I268" s="383"/>
      <c r="J268" s="128"/>
      <c r="K268" s="128"/>
      <c r="L268" s="128"/>
      <c r="M268" s="128"/>
      <c r="N268" s="128"/>
      <c r="O268" s="128"/>
      <c r="P268" s="128"/>
      <c r="Q268" s="128"/>
      <c r="R268" s="128"/>
    </row>
    <row r="269" spans="1:18" s="221" customFormat="1" x14ac:dyDescent="0.2">
      <c r="A269" s="128"/>
      <c r="B269" s="128"/>
      <c r="C269" s="128"/>
      <c r="D269" s="128"/>
      <c r="E269" s="128"/>
      <c r="F269" s="128"/>
      <c r="G269" s="128"/>
      <c r="H269" s="383"/>
      <c r="I269" s="383"/>
      <c r="J269" s="128"/>
      <c r="K269" s="128"/>
      <c r="L269" s="128"/>
      <c r="M269" s="128"/>
      <c r="N269" s="128"/>
      <c r="O269" s="128"/>
      <c r="P269" s="128"/>
      <c r="Q269" s="128"/>
      <c r="R269" s="128"/>
    </row>
    <row r="270" spans="1:18" s="221" customFormat="1" x14ac:dyDescent="0.2">
      <c r="A270" s="128"/>
      <c r="B270" s="128"/>
      <c r="C270" s="128"/>
      <c r="D270" s="128"/>
      <c r="E270" s="128"/>
      <c r="F270" s="128"/>
      <c r="G270" s="128"/>
      <c r="H270" s="383"/>
      <c r="I270" s="383"/>
      <c r="J270" s="128"/>
      <c r="K270" s="128"/>
      <c r="L270" s="128"/>
      <c r="M270" s="128"/>
      <c r="N270" s="128"/>
      <c r="O270" s="128"/>
      <c r="P270" s="128"/>
      <c r="Q270" s="128"/>
      <c r="R270" s="128"/>
    </row>
    <row r="271" spans="1:18" s="221" customFormat="1" x14ac:dyDescent="0.2">
      <c r="A271" s="128"/>
      <c r="B271" s="128"/>
      <c r="C271" s="128"/>
      <c r="D271" s="128"/>
      <c r="E271" s="128"/>
      <c r="F271" s="128"/>
      <c r="G271" s="128"/>
      <c r="H271" s="383"/>
      <c r="I271" s="383"/>
      <c r="J271" s="128"/>
      <c r="K271" s="128"/>
      <c r="L271" s="128"/>
      <c r="M271" s="128"/>
      <c r="N271" s="128"/>
      <c r="O271" s="128"/>
      <c r="P271" s="128"/>
      <c r="Q271" s="128"/>
      <c r="R271" s="128"/>
    </row>
    <row r="272" spans="1:18" s="221" customFormat="1" x14ac:dyDescent="0.2">
      <c r="A272" s="128"/>
      <c r="B272" s="128"/>
      <c r="C272" s="128"/>
      <c r="D272" s="128"/>
      <c r="E272" s="128"/>
      <c r="F272" s="128"/>
      <c r="G272" s="128"/>
      <c r="H272" s="383"/>
      <c r="I272" s="383"/>
      <c r="J272" s="128"/>
      <c r="K272" s="128"/>
      <c r="L272" s="128"/>
      <c r="M272" s="128"/>
      <c r="N272" s="128"/>
      <c r="O272" s="128"/>
      <c r="P272" s="128"/>
      <c r="Q272" s="128"/>
      <c r="R272" s="128"/>
    </row>
    <row r="273" spans="1:18" s="221" customFormat="1" x14ac:dyDescent="0.2">
      <c r="A273" s="128"/>
      <c r="B273" s="128"/>
      <c r="C273" s="128"/>
      <c r="D273" s="128"/>
      <c r="E273" s="128"/>
      <c r="F273" s="128"/>
      <c r="G273" s="128"/>
      <c r="H273" s="383"/>
      <c r="I273" s="383"/>
      <c r="J273" s="128"/>
      <c r="K273" s="128"/>
      <c r="L273" s="128"/>
      <c r="M273" s="128"/>
      <c r="N273" s="128"/>
      <c r="O273" s="128"/>
      <c r="P273" s="128"/>
      <c r="Q273" s="128"/>
      <c r="R273" s="128"/>
    </row>
    <row r="274" spans="1:18" s="221" customFormat="1" x14ac:dyDescent="0.2">
      <c r="A274" s="128"/>
      <c r="B274" s="128"/>
      <c r="C274" s="128"/>
      <c r="D274" s="128"/>
      <c r="E274" s="128"/>
      <c r="F274" s="128"/>
      <c r="G274" s="128"/>
      <c r="H274" s="383"/>
      <c r="I274" s="383"/>
      <c r="J274" s="128"/>
      <c r="K274" s="128"/>
      <c r="L274" s="128"/>
      <c r="M274" s="128"/>
      <c r="N274" s="128"/>
      <c r="O274" s="128"/>
      <c r="P274" s="128"/>
      <c r="Q274" s="128"/>
      <c r="R274" s="128"/>
    </row>
    <row r="275" spans="1:18" s="221" customFormat="1" x14ac:dyDescent="0.2">
      <c r="A275" s="128"/>
      <c r="B275" s="128"/>
      <c r="C275" s="128"/>
      <c r="D275" s="128"/>
      <c r="E275" s="128"/>
      <c r="F275" s="128"/>
      <c r="G275" s="128"/>
      <c r="H275" s="383"/>
      <c r="I275" s="383"/>
      <c r="J275" s="128"/>
      <c r="K275" s="128"/>
      <c r="L275" s="128"/>
      <c r="M275" s="128"/>
      <c r="N275" s="128"/>
      <c r="O275" s="128"/>
      <c r="P275" s="128"/>
      <c r="Q275" s="128"/>
      <c r="R275" s="128"/>
    </row>
    <row r="276" spans="1:18" s="221" customFormat="1" x14ac:dyDescent="0.2">
      <c r="A276" s="128"/>
      <c r="B276" s="128"/>
      <c r="C276" s="128"/>
      <c r="D276" s="128"/>
      <c r="E276" s="128"/>
      <c r="F276" s="128"/>
      <c r="G276" s="128"/>
      <c r="H276" s="383"/>
      <c r="I276" s="383"/>
      <c r="J276" s="128"/>
      <c r="K276" s="128"/>
      <c r="L276" s="128"/>
      <c r="M276" s="128"/>
      <c r="N276" s="128"/>
      <c r="O276" s="128"/>
      <c r="P276" s="128"/>
      <c r="Q276" s="128"/>
      <c r="R276" s="128"/>
    </row>
    <row r="277" spans="1:18" s="221" customFormat="1" x14ac:dyDescent="0.2">
      <c r="A277" s="128"/>
      <c r="B277" s="128"/>
      <c r="C277" s="128"/>
      <c r="D277" s="128"/>
      <c r="E277" s="128"/>
      <c r="F277" s="128"/>
      <c r="G277" s="128"/>
      <c r="H277" s="383"/>
      <c r="I277" s="383"/>
      <c r="J277" s="128"/>
      <c r="K277" s="128"/>
      <c r="L277" s="128"/>
      <c r="M277" s="128"/>
      <c r="N277" s="128"/>
      <c r="O277" s="128"/>
      <c r="P277" s="128"/>
      <c r="Q277" s="128"/>
      <c r="R277" s="128"/>
    </row>
    <row r="278" spans="1:18" s="221" customFormat="1" x14ac:dyDescent="0.2">
      <c r="A278" s="128"/>
      <c r="B278" s="128"/>
      <c r="C278" s="128"/>
      <c r="D278" s="128"/>
      <c r="E278" s="128"/>
      <c r="F278" s="128"/>
      <c r="G278" s="128"/>
      <c r="H278" s="383"/>
      <c r="I278" s="383"/>
      <c r="J278" s="128"/>
      <c r="K278" s="128"/>
      <c r="L278" s="128"/>
      <c r="M278" s="128"/>
      <c r="N278" s="128"/>
      <c r="O278" s="128"/>
      <c r="P278" s="128"/>
      <c r="Q278" s="128"/>
      <c r="R278" s="128"/>
    </row>
    <row r="279" spans="1:18" s="221" customFormat="1" x14ac:dyDescent="0.2">
      <c r="A279" s="128"/>
      <c r="B279" s="128"/>
      <c r="C279" s="128"/>
      <c r="D279" s="128"/>
      <c r="E279" s="128"/>
      <c r="F279" s="128"/>
      <c r="G279" s="128"/>
      <c r="H279" s="383"/>
      <c r="I279" s="383"/>
      <c r="J279" s="128"/>
      <c r="K279" s="128"/>
      <c r="L279" s="128"/>
      <c r="M279" s="128"/>
      <c r="N279" s="128"/>
      <c r="O279" s="128"/>
      <c r="P279" s="128"/>
      <c r="Q279" s="128"/>
      <c r="R279" s="128"/>
    </row>
    <row r="280" spans="1:18" s="221" customFormat="1" x14ac:dyDescent="0.2">
      <c r="A280" s="128"/>
      <c r="B280" s="128"/>
      <c r="C280" s="128"/>
      <c r="D280" s="128"/>
      <c r="E280" s="128"/>
      <c r="F280" s="128"/>
      <c r="G280" s="128"/>
      <c r="H280" s="383"/>
      <c r="I280" s="383"/>
      <c r="J280" s="128"/>
      <c r="K280" s="128"/>
      <c r="L280" s="128"/>
      <c r="M280" s="128"/>
      <c r="N280" s="128"/>
      <c r="O280" s="128"/>
      <c r="P280" s="128"/>
      <c r="Q280" s="128"/>
      <c r="R280" s="128"/>
    </row>
    <row r="281" spans="1:18" s="221" customFormat="1" x14ac:dyDescent="0.2">
      <c r="A281" s="128"/>
      <c r="B281" s="128"/>
      <c r="C281" s="128"/>
      <c r="D281" s="128"/>
      <c r="E281" s="128"/>
      <c r="F281" s="128"/>
      <c r="G281" s="128"/>
      <c r="H281" s="383"/>
      <c r="I281" s="383"/>
      <c r="J281" s="128"/>
      <c r="K281" s="128"/>
      <c r="L281" s="128"/>
      <c r="M281" s="128"/>
      <c r="N281" s="128"/>
      <c r="O281" s="128"/>
      <c r="P281" s="128"/>
      <c r="Q281" s="128"/>
      <c r="R281" s="128"/>
    </row>
    <row r="282" spans="1:18" s="221" customFormat="1" x14ac:dyDescent="0.2">
      <c r="A282" s="128"/>
      <c r="B282" s="128"/>
      <c r="C282" s="128"/>
      <c r="D282" s="128"/>
      <c r="E282" s="128"/>
      <c r="F282" s="128"/>
      <c r="G282" s="128"/>
      <c r="H282" s="383"/>
      <c r="I282" s="383"/>
      <c r="J282" s="128"/>
      <c r="K282" s="128"/>
      <c r="L282" s="128"/>
      <c r="M282" s="128"/>
      <c r="N282" s="128"/>
      <c r="O282" s="128"/>
      <c r="P282" s="128"/>
      <c r="Q282" s="128"/>
      <c r="R282" s="128"/>
    </row>
    <row r="283" spans="1:18" s="221" customFormat="1" x14ac:dyDescent="0.2">
      <c r="A283" s="128"/>
      <c r="B283" s="128"/>
      <c r="C283" s="128"/>
      <c r="D283" s="128"/>
      <c r="E283" s="128"/>
      <c r="F283" s="128"/>
      <c r="G283" s="128"/>
      <c r="H283" s="383"/>
      <c r="I283" s="383"/>
      <c r="J283" s="128"/>
      <c r="K283" s="128"/>
      <c r="L283" s="128"/>
      <c r="M283" s="128"/>
      <c r="N283" s="128"/>
      <c r="O283" s="128"/>
      <c r="P283" s="128"/>
      <c r="Q283" s="128"/>
      <c r="R283" s="128"/>
    </row>
    <row r="284" spans="1:18" s="221" customFormat="1" x14ac:dyDescent="0.2">
      <c r="A284" s="128"/>
      <c r="B284" s="128"/>
      <c r="C284" s="128"/>
      <c r="D284" s="128"/>
      <c r="E284" s="128"/>
      <c r="F284" s="128"/>
      <c r="G284" s="128"/>
      <c r="H284" s="383"/>
      <c r="I284" s="383"/>
      <c r="J284" s="128"/>
      <c r="K284" s="128"/>
      <c r="L284" s="128"/>
      <c r="M284" s="128"/>
      <c r="N284" s="128"/>
      <c r="O284" s="128"/>
      <c r="P284" s="128"/>
      <c r="Q284" s="128"/>
      <c r="R284" s="128"/>
    </row>
    <row r="285" spans="1:18" s="221" customFormat="1" x14ac:dyDescent="0.2">
      <c r="A285" s="128"/>
      <c r="B285" s="128"/>
      <c r="C285" s="128"/>
      <c r="D285" s="128"/>
      <c r="E285" s="128"/>
      <c r="F285" s="128"/>
      <c r="G285" s="128"/>
      <c r="H285" s="383"/>
      <c r="I285" s="383"/>
      <c r="J285" s="128"/>
      <c r="K285" s="128"/>
      <c r="L285" s="128"/>
      <c r="M285" s="128"/>
      <c r="N285" s="128"/>
      <c r="O285" s="128"/>
      <c r="P285" s="128"/>
      <c r="Q285" s="128"/>
      <c r="R285" s="128"/>
    </row>
    <row r="286" spans="1:18" s="221" customFormat="1" x14ac:dyDescent="0.2">
      <c r="A286" s="128"/>
      <c r="B286" s="128"/>
      <c r="C286" s="128"/>
      <c r="D286" s="128"/>
      <c r="E286" s="128"/>
      <c r="F286" s="128"/>
      <c r="G286" s="128"/>
      <c r="H286" s="383"/>
      <c r="I286" s="383"/>
      <c r="J286" s="128"/>
      <c r="K286" s="128"/>
      <c r="L286" s="128"/>
      <c r="M286" s="128"/>
      <c r="N286" s="128"/>
      <c r="O286" s="128"/>
      <c r="P286" s="128"/>
      <c r="Q286" s="128"/>
      <c r="R286" s="128"/>
    </row>
    <row r="287" spans="1:18" s="221" customFormat="1" x14ac:dyDescent="0.2">
      <c r="A287" s="128"/>
      <c r="B287" s="128"/>
      <c r="C287" s="128"/>
      <c r="D287" s="128"/>
      <c r="E287" s="128"/>
      <c r="F287" s="128"/>
      <c r="G287" s="128"/>
      <c r="H287" s="383"/>
      <c r="I287" s="383"/>
      <c r="J287" s="128"/>
      <c r="K287" s="128"/>
      <c r="L287" s="128"/>
      <c r="M287" s="128"/>
      <c r="N287" s="128"/>
      <c r="O287" s="128"/>
      <c r="P287" s="128"/>
      <c r="Q287" s="128"/>
      <c r="R287" s="128"/>
    </row>
    <row r="288" spans="1:18" s="221" customFormat="1" x14ac:dyDescent="0.2">
      <c r="A288" s="128"/>
      <c r="B288" s="128"/>
      <c r="C288" s="128"/>
      <c r="D288" s="128"/>
      <c r="E288" s="128"/>
      <c r="F288" s="128"/>
      <c r="G288" s="128"/>
      <c r="H288" s="383"/>
      <c r="I288" s="383"/>
      <c r="J288" s="128"/>
      <c r="K288" s="128"/>
      <c r="L288" s="128"/>
      <c r="M288" s="128"/>
      <c r="N288" s="128"/>
      <c r="O288" s="128"/>
      <c r="P288" s="128"/>
      <c r="Q288" s="128"/>
      <c r="R288" s="128"/>
    </row>
    <row r="289" spans="1:18" s="221" customFormat="1" x14ac:dyDescent="0.2">
      <c r="A289" s="128"/>
      <c r="B289" s="128"/>
      <c r="C289" s="128"/>
      <c r="D289" s="128"/>
      <c r="E289" s="128"/>
      <c r="F289" s="128"/>
      <c r="G289" s="128"/>
      <c r="H289" s="383"/>
      <c r="I289" s="383"/>
      <c r="J289" s="128"/>
      <c r="K289" s="128"/>
      <c r="L289" s="128"/>
      <c r="M289" s="128"/>
      <c r="N289" s="128"/>
      <c r="O289" s="128"/>
      <c r="P289" s="128"/>
      <c r="Q289" s="128"/>
      <c r="R289" s="128"/>
    </row>
    <row r="290" spans="1:18" s="221" customFormat="1" x14ac:dyDescent="0.2">
      <c r="A290" s="128"/>
      <c r="B290" s="128"/>
      <c r="C290" s="128"/>
      <c r="D290" s="128"/>
      <c r="E290" s="128"/>
      <c r="F290" s="128"/>
      <c r="G290" s="128"/>
      <c r="H290" s="383"/>
      <c r="I290" s="383"/>
      <c r="J290" s="128"/>
      <c r="K290" s="128"/>
      <c r="L290" s="128"/>
      <c r="M290" s="128"/>
      <c r="N290" s="128"/>
      <c r="O290" s="128"/>
      <c r="P290" s="128"/>
      <c r="Q290" s="128"/>
      <c r="R290" s="128"/>
    </row>
    <row r="291" spans="1:18" s="221" customFormat="1" x14ac:dyDescent="0.2">
      <c r="A291" s="128"/>
      <c r="B291" s="128"/>
      <c r="C291" s="128"/>
      <c r="D291" s="128"/>
      <c r="E291" s="128"/>
      <c r="F291" s="128"/>
      <c r="G291" s="128"/>
      <c r="H291" s="383"/>
      <c r="I291" s="383"/>
      <c r="J291" s="128"/>
      <c r="K291" s="128"/>
      <c r="L291" s="128"/>
      <c r="M291" s="128"/>
      <c r="N291" s="128"/>
      <c r="O291" s="128"/>
      <c r="P291" s="128"/>
      <c r="Q291" s="128"/>
      <c r="R291" s="128"/>
    </row>
    <row r="292" spans="1:18" s="221" customFormat="1" x14ac:dyDescent="0.2">
      <c r="A292" s="128"/>
      <c r="B292" s="128"/>
      <c r="C292" s="128"/>
      <c r="D292" s="128"/>
      <c r="E292" s="128"/>
      <c r="F292" s="128"/>
      <c r="G292" s="128"/>
      <c r="H292" s="383"/>
      <c r="I292" s="383"/>
      <c r="J292" s="128"/>
      <c r="K292" s="128"/>
      <c r="L292" s="128"/>
      <c r="M292" s="128"/>
      <c r="N292" s="128"/>
      <c r="O292" s="128"/>
      <c r="P292" s="128"/>
      <c r="Q292" s="128"/>
      <c r="R292" s="128"/>
    </row>
    <row r="293" spans="1:18" s="221" customFormat="1" x14ac:dyDescent="0.2">
      <c r="A293" s="128"/>
      <c r="B293" s="128"/>
      <c r="C293" s="128"/>
      <c r="D293" s="128"/>
      <c r="E293" s="128"/>
      <c r="F293" s="128"/>
      <c r="G293" s="128"/>
      <c r="H293" s="383"/>
      <c r="I293" s="383"/>
      <c r="J293" s="128"/>
      <c r="K293" s="128"/>
      <c r="L293" s="128"/>
      <c r="M293" s="128"/>
      <c r="N293" s="128"/>
      <c r="O293" s="128"/>
      <c r="P293" s="128"/>
      <c r="Q293" s="128"/>
      <c r="R293" s="128"/>
    </row>
    <row r="294" spans="1:18" s="221" customFormat="1" x14ac:dyDescent="0.2">
      <c r="A294" s="128"/>
      <c r="B294" s="128"/>
      <c r="C294" s="128"/>
      <c r="D294" s="128"/>
      <c r="E294" s="128"/>
      <c r="F294" s="128"/>
      <c r="G294" s="128"/>
      <c r="H294" s="383"/>
      <c r="I294" s="383"/>
      <c r="J294" s="128"/>
      <c r="K294" s="128"/>
      <c r="L294" s="128"/>
      <c r="M294" s="128"/>
      <c r="N294" s="128"/>
      <c r="O294" s="128"/>
      <c r="P294" s="128"/>
      <c r="Q294" s="128"/>
      <c r="R294" s="128"/>
    </row>
    <row r="295" spans="1:18" s="221" customFormat="1" x14ac:dyDescent="0.2">
      <c r="A295" s="128"/>
      <c r="B295" s="128"/>
      <c r="C295" s="128"/>
      <c r="D295" s="128"/>
      <c r="E295" s="128"/>
      <c r="F295" s="128"/>
      <c r="G295" s="128"/>
      <c r="H295" s="383"/>
      <c r="I295" s="383"/>
      <c r="J295" s="128"/>
      <c r="K295" s="128"/>
      <c r="L295" s="128"/>
      <c r="M295" s="128"/>
      <c r="N295" s="128"/>
      <c r="O295" s="128"/>
      <c r="P295" s="128"/>
      <c r="Q295" s="128"/>
      <c r="R295" s="128"/>
    </row>
    <row r="296" spans="1:18" s="221" customFormat="1" x14ac:dyDescent="0.2">
      <c r="A296" s="128"/>
      <c r="B296" s="128"/>
      <c r="C296" s="128"/>
      <c r="D296" s="128"/>
      <c r="E296" s="128"/>
      <c r="F296" s="128"/>
      <c r="G296" s="128"/>
      <c r="H296" s="383"/>
      <c r="I296" s="383"/>
      <c r="J296" s="128"/>
      <c r="K296" s="128"/>
      <c r="L296" s="128"/>
      <c r="M296" s="128"/>
      <c r="N296" s="128"/>
      <c r="O296" s="128"/>
      <c r="P296" s="128"/>
      <c r="Q296" s="128"/>
      <c r="R296" s="128"/>
    </row>
    <row r="297" spans="1:18" s="221" customFormat="1" x14ac:dyDescent="0.2">
      <c r="A297" s="128"/>
      <c r="B297" s="128"/>
      <c r="C297" s="128"/>
      <c r="D297" s="128"/>
      <c r="E297" s="128"/>
      <c r="F297" s="128"/>
      <c r="G297" s="128"/>
      <c r="H297" s="383"/>
      <c r="I297" s="383"/>
      <c r="J297" s="128"/>
      <c r="K297" s="128"/>
      <c r="L297" s="128"/>
      <c r="M297" s="128"/>
      <c r="N297" s="128"/>
      <c r="O297" s="128"/>
      <c r="P297" s="128"/>
      <c r="Q297" s="128"/>
      <c r="R297" s="128"/>
    </row>
    <row r="298" spans="1:18" s="221" customFormat="1" x14ac:dyDescent="0.2">
      <c r="A298" s="128"/>
      <c r="B298" s="128"/>
      <c r="C298" s="128"/>
      <c r="D298" s="128"/>
      <c r="E298" s="128"/>
      <c r="F298" s="128"/>
      <c r="G298" s="128"/>
      <c r="H298" s="383"/>
      <c r="I298" s="383"/>
      <c r="J298" s="128"/>
      <c r="K298" s="128"/>
      <c r="L298" s="128"/>
      <c r="M298" s="128"/>
      <c r="N298" s="128"/>
      <c r="O298" s="128"/>
      <c r="P298" s="128"/>
      <c r="Q298" s="128"/>
      <c r="R298" s="128"/>
    </row>
    <row r="299" spans="1:18" s="221" customFormat="1" x14ac:dyDescent="0.2">
      <c r="A299" s="128"/>
      <c r="B299" s="128"/>
      <c r="C299" s="128"/>
      <c r="D299" s="128"/>
      <c r="E299" s="128"/>
      <c r="F299" s="128"/>
      <c r="G299" s="128"/>
      <c r="H299" s="383"/>
      <c r="I299" s="383"/>
      <c r="J299" s="128"/>
      <c r="K299" s="128"/>
      <c r="L299" s="128"/>
      <c r="M299" s="128"/>
      <c r="N299" s="128"/>
      <c r="O299" s="128"/>
      <c r="P299" s="128"/>
      <c r="Q299" s="128"/>
      <c r="R299" s="128"/>
    </row>
    <row r="300" spans="1:18" s="221" customFormat="1" x14ac:dyDescent="0.2">
      <c r="A300" s="128"/>
      <c r="B300" s="128"/>
      <c r="C300" s="128"/>
      <c r="D300" s="128"/>
      <c r="E300" s="128"/>
      <c r="F300" s="128"/>
      <c r="G300" s="128"/>
      <c r="H300" s="383"/>
      <c r="I300" s="383"/>
      <c r="J300" s="128"/>
      <c r="K300" s="128"/>
      <c r="L300" s="128"/>
      <c r="M300" s="128"/>
      <c r="N300" s="128"/>
      <c r="O300" s="128"/>
      <c r="P300" s="128"/>
      <c r="Q300" s="128"/>
      <c r="R300" s="128"/>
    </row>
    <row r="301" spans="1:18" s="221" customFormat="1" x14ac:dyDescent="0.2">
      <c r="A301" s="128"/>
      <c r="B301" s="128"/>
      <c r="C301" s="128"/>
      <c r="D301" s="128"/>
      <c r="E301" s="128"/>
      <c r="F301" s="128"/>
      <c r="G301" s="128"/>
      <c r="H301" s="383"/>
      <c r="I301" s="383"/>
      <c r="J301" s="128"/>
      <c r="K301" s="128"/>
      <c r="L301" s="128"/>
      <c r="M301" s="128"/>
      <c r="N301" s="128"/>
      <c r="O301" s="128"/>
      <c r="P301" s="128"/>
      <c r="Q301" s="128"/>
      <c r="R301" s="128"/>
    </row>
    <row r="302" spans="1:18" s="221" customFormat="1" x14ac:dyDescent="0.2">
      <c r="A302" s="128"/>
      <c r="B302" s="128"/>
      <c r="C302" s="128"/>
      <c r="D302" s="128"/>
      <c r="E302" s="128"/>
      <c r="F302" s="128"/>
      <c r="G302" s="128"/>
      <c r="H302" s="383"/>
      <c r="I302" s="383"/>
      <c r="J302" s="128"/>
      <c r="K302" s="128"/>
      <c r="L302" s="128"/>
      <c r="M302" s="128"/>
      <c r="N302" s="128"/>
      <c r="O302" s="128"/>
      <c r="P302" s="128"/>
      <c r="Q302" s="128"/>
      <c r="R302" s="128"/>
    </row>
    <row r="303" spans="1:18" s="221" customFormat="1" x14ac:dyDescent="0.2">
      <c r="A303" s="128"/>
      <c r="B303" s="128"/>
      <c r="C303" s="128"/>
      <c r="D303" s="128"/>
      <c r="E303" s="128"/>
      <c r="F303" s="128"/>
      <c r="G303" s="128"/>
      <c r="H303" s="383"/>
      <c r="I303" s="383"/>
      <c r="J303" s="128"/>
      <c r="K303" s="128"/>
      <c r="L303" s="128"/>
      <c r="M303" s="128"/>
      <c r="N303" s="128"/>
      <c r="O303" s="128"/>
      <c r="P303" s="128"/>
      <c r="Q303" s="128"/>
      <c r="R303" s="128"/>
    </row>
    <row r="304" spans="1:18" s="221" customFormat="1" x14ac:dyDescent="0.2">
      <c r="A304" s="128"/>
      <c r="B304" s="128"/>
      <c r="C304" s="128"/>
      <c r="D304" s="128"/>
      <c r="E304" s="128"/>
      <c r="F304" s="128"/>
      <c r="G304" s="128"/>
      <c r="H304" s="383"/>
      <c r="I304" s="383"/>
      <c r="J304" s="128"/>
      <c r="K304" s="128"/>
      <c r="L304" s="128"/>
      <c r="M304" s="128"/>
      <c r="N304" s="128"/>
      <c r="O304" s="128"/>
      <c r="P304" s="128"/>
      <c r="Q304" s="128"/>
      <c r="R304" s="128"/>
    </row>
    <row r="305" spans="1:18" s="221" customFormat="1" x14ac:dyDescent="0.2">
      <c r="A305" s="128"/>
      <c r="B305" s="128"/>
      <c r="C305" s="128"/>
      <c r="D305" s="128"/>
      <c r="E305" s="128"/>
      <c r="F305" s="128"/>
      <c r="G305" s="128"/>
      <c r="H305" s="383"/>
      <c r="I305" s="383"/>
      <c r="J305" s="128"/>
      <c r="K305" s="128"/>
      <c r="L305" s="128"/>
      <c r="M305" s="128"/>
      <c r="N305" s="128"/>
      <c r="O305" s="128"/>
      <c r="P305" s="128"/>
      <c r="Q305" s="128"/>
      <c r="R305" s="128"/>
    </row>
    <row r="306" spans="1:18" s="221" customFormat="1" x14ac:dyDescent="0.2">
      <c r="A306" s="128"/>
      <c r="B306" s="128"/>
      <c r="C306" s="128"/>
      <c r="D306" s="128"/>
      <c r="E306" s="128"/>
      <c r="F306" s="128"/>
      <c r="G306" s="128"/>
      <c r="H306" s="383"/>
      <c r="I306" s="383"/>
      <c r="J306" s="128"/>
      <c r="K306" s="128"/>
      <c r="L306" s="128"/>
      <c r="M306" s="128"/>
      <c r="N306" s="128"/>
      <c r="O306" s="128"/>
      <c r="P306" s="128"/>
      <c r="Q306" s="128"/>
      <c r="R306" s="128"/>
    </row>
    <row r="307" spans="1:18" s="221" customFormat="1" x14ac:dyDescent="0.2">
      <c r="A307" s="128"/>
      <c r="B307" s="128"/>
      <c r="C307" s="128"/>
      <c r="D307" s="128"/>
      <c r="E307" s="128"/>
      <c r="F307" s="128"/>
      <c r="G307" s="128"/>
      <c r="H307" s="383"/>
      <c r="I307" s="383"/>
      <c r="J307" s="128"/>
      <c r="K307" s="128"/>
      <c r="L307" s="128"/>
      <c r="M307" s="128"/>
      <c r="N307" s="128"/>
      <c r="O307" s="128"/>
      <c r="P307" s="128"/>
      <c r="Q307" s="128"/>
      <c r="R307" s="128"/>
    </row>
    <row r="308" spans="1:18" s="221" customFormat="1" x14ac:dyDescent="0.2">
      <c r="A308" s="128"/>
      <c r="B308" s="128"/>
      <c r="C308" s="128"/>
      <c r="D308" s="128"/>
      <c r="E308" s="128"/>
      <c r="F308" s="128"/>
      <c r="G308" s="128"/>
      <c r="H308" s="383"/>
      <c r="I308" s="383"/>
      <c r="J308" s="128"/>
      <c r="K308" s="128"/>
      <c r="L308" s="128"/>
      <c r="M308" s="128"/>
      <c r="N308" s="128"/>
      <c r="O308" s="128"/>
      <c r="P308" s="128"/>
      <c r="Q308" s="128"/>
      <c r="R308" s="128"/>
    </row>
    <row r="309" spans="1:18" s="221" customFormat="1" x14ac:dyDescent="0.2">
      <c r="A309" s="128"/>
      <c r="B309" s="128"/>
      <c r="C309" s="128"/>
      <c r="D309" s="128"/>
      <c r="E309" s="128"/>
      <c r="F309" s="128"/>
      <c r="G309" s="128"/>
      <c r="H309" s="383"/>
      <c r="I309" s="383"/>
      <c r="J309" s="128"/>
      <c r="K309" s="128"/>
      <c r="L309" s="128"/>
      <c r="M309" s="128"/>
      <c r="N309" s="128"/>
      <c r="O309" s="128"/>
      <c r="P309" s="128"/>
      <c r="Q309" s="128"/>
      <c r="R309" s="128"/>
    </row>
    <row r="310" spans="1:18" s="221" customFormat="1" x14ac:dyDescent="0.2">
      <c r="A310" s="128"/>
      <c r="B310" s="128"/>
      <c r="C310" s="128"/>
      <c r="D310" s="128"/>
      <c r="E310" s="128"/>
      <c r="F310" s="128"/>
      <c r="G310" s="128"/>
      <c r="H310" s="383"/>
      <c r="I310" s="383"/>
      <c r="J310" s="128"/>
      <c r="K310" s="128"/>
      <c r="L310" s="128"/>
      <c r="M310" s="128"/>
      <c r="N310" s="128"/>
      <c r="O310" s="128"/>
      <c r="P310" s="128"/>
      <c r="Q310" s="128"/>
      <c r="R310" s="128"/>
    </row>
    <row r="311" spans="1:18" s="221" customFormat="1" x14ac:dyDescent="0.2">
      <c r="A311" s="128"/>
      <c r="B311" s="128"/>
      <c r="C311" s="128"/>
      <c r="D311" s="128"/>
      <c r="E311" s="128"/>
      <c r="F311" s="128"/>
      <c r="G311" s="128"/>
      <c r="H311" s="383"/>
      <c r="I311" s="383"/>
      <c r="J311" s="128"/>
      <c r="K311" s="128"/>
      <c r="L311" s="128"/>
      <c r="M311" s="128"/>
      <c r="N311" s="128"/>
      <c r="O311" s="128"/>
      <c r="P311" s="128"/>
      <c r="Q311" s="128"/>
      <c r="R311" s="128"/>
    </row>
    <row r="312" spans="1:18" s="221" customFormat="1" x14ac:dyDescent="0.2">
      <c r="A312" s="128"/>
      <c r="B312" s="128"/>
      <c r="C312" s="128"/>
      <c r="D312" s="128"/>
      <c r="E312" s="128"/>
      <c r="F312" s="128"/>
      <c r="G312" s="128"/>
      <c r="H312" s="383"/>
      <c r="I312" s="383"/>
      <c r="J312" s="128"/>
      <c r="K312" s="128"/>
      <c r="L312" s="128"/>
      <c r="M312" s="128"/>
      <c r="N312" s="128"/>
      <c r="O312" s="128"/>
      <c r="P312" s="128"/>
      <c r="Q312" s="128"/>
      <c r="R312" s="128"/>
    </row>
    <row r="313" spans="1:18" s="221" customFormat="1" x14ac:dyDescent="0.2">
      <c r="A313" s="128"/>
      <c r="B313" s="128"/>
      <c r="C313" s="128"/>
      <c r="D313" s="128"/>
      <c r="E313" s="128"/>
      <c r="F313" s="128"/>
      <c r="G313" s="128"/>
      <c r="H313" s="383"/>
      <c r="I313" s="383"/>
      <c r="J313" s="128"/>
      <c r="K313" s="128"/>
      <c r="L313" s="128"/>
      <c r="M313" s="128"/>
      <c r="N313" s="128"/>
      <c r="O313" s="128"/>
      <c r="P313" s="128"/>
      <c r="Q313" s="128"/>
      <c r="R313" s="128"/>
    </row>
    <row r="314" spans="1:18" s="221" customFormat="1" x14ac:dyDescent="0.2">
      <c r="A314" s="128"/>
      <c r="B314" s="128"/>
      <c r="C314" s="128"/>
      <c r="D314" s="128"/>
      <c r="E314" s="128"/>
      <c r="F314" s="128"/>
      <c r="G314" s="128"/>
      <c r="H314" s="383"/>
      <c r="I314" s="383"/>
      <c r="J314" s="128"/>
      <c r="K314" s="128"/>
      <c r="L314" s="128"/>
      <c r="M314" s="128"/>
      <c r="N314" s="128"/>
      <c r="O314" s="128"/>
      <c r="P314" s="128"/>
      <c r="Q314" s="128"/>
      <c r="R314" s="128"/>
    </row>
    <row r="315" spans="1:18" s="221" customFormat="1" x14ac:dyDescent="0.2">
      <c r="A315" s="128"/>
      <c r="B315" s="128"/>
      <c r="C315" s="128"/>
      <c r="D315" s="128"/>
      <c r="E315" s="128"/>
      <c r="F315" s="128"/>
      <c r="G315" s="128"/>
      <c r="H315" s="383"/>
      <c r="I315" s="383"/>
      <c r="J315" s="128"/>
      <c r="K315" s="128"/>
      <c r="L315" s="128"/>
      <c r="M315" s="128"/>
      <c r="N315" s="128"/>
      <c r="O315" s="128"/>
      <c r="P315" s="128"/>
      <c r="Q315" s="128"/>
      <c r="R315" s="128"/>
    </row>
    <row r="316" spans="1:18" s="221" customFormat="1" x14ac:dyDescent="0.2">
      <c r="A316" s="128"/>
      <c r="B316" s="128"/>
      <c r="C316" s="128"/>
      <c r="D316" s="128"/>
      <c r="E316" s="128"/>
      <c r="F316" s="128"/>
      <c r="G316" s="128"/>
      <c r="H316" s="383"/>
      <c r="I316" s="383"/>
      <c r="J316" s="128"/>
      <c r="K316" s="128"/>
      <c r="L316" s="128"/>
      <c r="M316" s="128"/>
      <c r="N316" s="128"/>
      <c r="O316" s="128"/>
      <c r="P316" s="128"/>
      <c r="Q316" s="128"/>
      <c r="R316" s="128"/>
    </row>
    <row r="317" spans="1:18" s="221" customFormat="1" x14ac:dyDescent="0.2">
      <c r="A317" s="128"/>
      <c r="B317" s="128"/>
      <c r="C317" s="128"/>
      <c r="D317" s="128"/>
      <c r="E317" s="128"/>
      <c r="F317" s="128"/>
      <c r="G317" s="128"/>
      <c r="H317" s="383"/>
      <c r="I317" s="383"/>
      <c r="J317" s="128"/>
      <c r="K317" s="128"/>
      <c r="L317" s="128"/>
      <c r="M317" s="128"/>
      <c r="N317" s="128"/>
      <c r="O317" s="128"/>
      <c r="P317" s="128"/>
      <c r="Q317" s="128"/>
      <c r="R317" s="128"/>
    </row>
    <row r="318" spans="1:18" s="221" customFormat="1" x14ac:dyDescent="0.2">
      <c r="A318" s="128"/>
      <c r="B318" s="128"/>
      <c r="C318" s="128"/>
      <c r="D318" s="128"/>
      <c r="E318" s="128"/>
      <c r="F318" s="128"/>
      <c r="G318" s="128"/>
      <c r="H318" s="383"/>
      <c r="I318" s="383"/>
      <c r="J318" s="128"/>
      <c r="K318" s="128"/>
      <c r="L318" s="128"/>
      <c r="M318" s="128"/>
      <c r="N318" s="128"/>
      <c r="O318" s="128"/>
      <c r="P318" s="128"/>
      <c r="Q318" s="128"/>
      <c r="R318" s="128"/>
    </row>
    <row r="319" spans="1:18" s="221" customFormat="1" x14ac:dyDescent="0.2">
      <c r="A319" s="128"/>
      <c r="B319" s="128"/>
      <c r="C319" s="128"/>
      <c r="D319" s="128"/>
      <c r="E319" s="128"/>
      <c r="F319" s="128"/>
      <c r="G319" s="128"/>
      <c r="H319" s="383"/>
      <c r="I319" s="383"/>
      <c r="J319" s="128"/>
      <c r="K319" s="128"/>
      <c r="L319" s="128"/>
      <c r="M319" s="128"/>
      <c r="N319" s="128"/>
      <c r="O319" s="128"/>
      <c r="P319" s="128"/>
      <c r="Q319" s="128"/>
      <c r="R319" s="128"/>
    </row>
    <row r="320" spans="1:18" s="221" customFormat="1" x14ac:dyDescent="0.2">
      <c r="A320" s="128"/>
      <c r="B320" s="128"/>
      <c r="C320" s="128"/>
      <c r="D320" s="128"/>
      <c r="E320" s="128"/>
      <c r="F320" s="128"/>
      <c r="G320" s="128"/>
      <c r="H320" s="383"/>
      <c r="I320" s="383"/>
      <c r="J320" s="128"/>
      <c r="K320" s="128"/>
      <c r="L320" s="128"/>
      <c r="M320" s="128"/>
      <c r="N320" s="128"/>
      <c r="O320" s="128"/>
      <c r="P320" s="128"/>
      <c r="Q320" s="128"/>
      <c r="R320" s="128"/>
    </row>
    <row r="321" spans="1:18" s="221" customFormat="1" x14ac:dyDescent="0.2">
      <c r="A321" s="128"/>
      <c r="B321" s="128"/>
      <c r="C321" s="128"/>
      <c r="D321" s="128"/>
      <c r="E321" s="128"/>
      <c r="F321" s="128"/>
      <c r="G321" s="128"/>
      <c r="H321" s="383"/>
      <c r="I321" s="383"/>
      <c r="J321" s="128"/>
      <c r="K321" s="128"/>
      <c r="L321" s="128"/>
      <c r="M321" s="128"/>
      <c r="N321" s="128"/>
      <c r="O321" s="128"/>
      <c r="P321" s="128"/>
      <c r="Q321" s="128"/>
      <c r="R321" s="128"/>
    </row>
    <row r="322" spans="1:18" s="221" customFormat="1" x14ac:dyDescent="0.2">
      <c r="A322" s="128"/>
      <c r="B322" s="128"/>
      <c r="C322" s="128"/>
      <c r="D322" s="128"/>
      <c r="E322" s="128"/>
      <c r="F322" s="128"/>
      <c r="G322" s="128"/>
      <c r="H322" s="383"/>
      <c r="I322" s="383"/>
      <c r="J322" s="128"/>
      <c r="K322" s="128"/>
      <c r="L322" s="128"/>
      <c r="M322" s="128"/>
      <c r="N322" s="128"/>
      <c r="O322" s="128"/>
      <c r="P322" s="128"/>
      <c r="Q322" s="128"/>
      <c r="R322" s="128"/>
    </row>
    <row r="323" spans="1:18" s="221" customFormat="1" x14ac:dyDescent="0.2">
      <c r="A323" s="128"/>
      <c r="B323" s="128"/>
      <c r="C323" s="128"/>
      <c r="D323" s="128"/>
      <c r="E323" s="128"/>
      <c r="F323" s="128"/>
      <c r="G323" s="128"/>
      <c r="H323" s="383"/>
      <c r="I323" s="383"/>
      <c r="J323" s="128"/>
      <c r="K323" s="128"/>
      <c r="L323" s="128"/>
      <c r="M323" s="128"/>
      <c r="N323" s="128"/>
      <c r="O323" s="128"/>
      <c r="P323" s="128"/>
      <c r="Q323" s="128"/>
      <c r="R323" s="128"/>
    </row>
    <row r="324" spans="1:18" s="221" customFormat="1" x14ac:dyDescent="0.2">
      <c r="A324" s="128"/>
      <c r="B324" s="128"/>
      <c r="C324" s="128"/>
      <c r="D324" s="128"/>
      <c r="E324" s="128"/>
      <c r="F324" s="128"/>
      <c r="G324" s="128"/>
      <c r="H324" s="383"/>
      <c r="I324" s="383"/>
      <c r="J324" s="128"/>
      <c r="K324" s="128"/>
      <c r="L324" s="128"/>
      <c r="M324" s="128"/>
      <c r="N324" s="128"/>
      <c r="O324" s="128"/>
      <c r="P324" s="128"/>
      <c r="Q324" s="128"/>
      <c r="R324" s="128"/>
    </row>
    <row r="325" spans="1:18" s="221" customFormat="1" x14ac:dyDescent="0.2">
      <c r="A325" s="128"/>
      <c r="B325" s="128"/>
      <c r="C325" s="128"/>
      <c r="D325" s="128"/>
      <c r="E325" s="128"/>
      <c r="F325" s="128"/>
      <c r="G325" s="128"/>
      <c r="H325" s="383"/>
      <c r="I325" s="383"/>
      <c r="J325" s="128"/>
      <c r="K325" s="128"/>
      <c r="L325" s="128"/>
      <c r="M325" s="128"/>
      <c r="N325" s="128"/>
      <c r="O325" s="128"/>
      <c r="P325" s="128"/>
      <c r="Q325" s="128"/>
      <c r="R325" s="128"/>
    </row>
    <row r="326" spans="1:18" s="221" customFormat="1" x14ac:dyDescent="0.2">
      <c r="A326" s="128"/>
      <c r="B326" s="128"/>
      <c r="C326" s="128"/>
      <c r="D326" s="128"/>
      <c r="E326" s="128"/>
      <c r="F326" s="128"/>
      <c r="G326" s="128"/>
      <c r="H326" s="383"/>
      <c r="I326" s="383"/>
      <c r="J326" s="128"/>
      <c r="K326" s="128"/>
      <c r="L326" s="128"/>
      <c r="M326" s="128"/>
      <c r="N326" s="128"/>
      <c r="O326" s="128"/>
      <c r="P326" s="128"/>
      <c r="Q326" s="128"/>
      <c r="R326" s="128"/>
    </row>
    <row r="327" spans="1:18" s="221" customFormat="1" x14ac:dyDescent="0.2">
      <c r="A327" s="128"/>
      <c r="B327" s="128"/>
      <c r="C327" s="128"/>
      <c r="D327" s="128"/>
      <c r="E327" s="128"/>
      <c r="F327" s="128"/>
      <c r="G327" s="128"/>
      <c r="H327" s="383"/>
      <c r="I327" s="383"/>
      <c r="J327" s="128"/>
      <c r="K327" s="128"/>
      <c r="L327" s="128"/>
      <c r="M327" s="128"/>
      <c r="N327" s="128"/>
      <c r="O327" s="128"/>
      <c r="P327" s="128"/>
      <c r="Q327" s="128"/>
      <c r="R327" s="128"/>
    </row>
    <row r="328" spans="1:18" s="221" customFormat="1" x14ac:dyDescent="0.2">
      <c r="A328" s="128"/>
      <c r="B328" s="128"/>
      <c r="C328" s="128"/>
      <c r="D328" s="128"/>
      <c r="E328" s="128"/>
      <c r="F328" s="128"/>
      <c r="G328" s="128"/>
      <c r="H328" s="383"/>
      <c r="I328" s="383"/>
      <c r="J328" s="128"/>
      <c r="K328" s="128"/>
      <c r="L328" s="128"/>
      <c r="M328" s="128"/>
      <c r="N328" s="128"/>
      <c r="O328" s="128"/>
      <c r="P328" s="128"/>
      <c r="Q328" s="128"/>
      <c r="R328" s="128"/>
    </row>
    <row r="329" spans="1:18" s="221" customFormat="1" x14ac:dyDescent="0.2">
      <c r="A329" s="128"/>
      <c r="B329" s="128"/>
      <c r="C329" s="128"/>
      <c r="D329" s="128"/>
      <c r="E329" s="128"/>
      <c r="F329" s="128"/>
      <c r="G329" s="128"/>
      <c r="H329" s="383"/>
      <c r="I329" s="383"/>
      <c r="J329" s="128"/>
      <c r="K329" s="128"/>
      <c r="L329" s="128"/>
      <c r="M329" s="128"/>
      <c r="N329" s="128"/>
      <c r="O329" s="128"/>
      <c r="P329" s="128"/>
      <c r="Q329" s="128"/>
      <c r="R329" s="128"/>
    </row>
    <row r="330" spans="1:18" s="221" customFormat="1" x14ac:dyDescent="0.2">
      <c r="A330" s="128"/>
      <c r="B330" s="128"/>
      <c r="C330" s="128"/>
      <c r="D330" s="128"/>
      <c r="E330" s="128"/>
      <c r="F330" s="128"/>
      <c r="G330" s="128"/>
      <c r="H330" s="383"/>
      <c r="I330" s="383"/>
      <c r="J330" s="128"/>
      <c r="K330" s="128"/>
      <c r="L330" s="128"/>
      <c r="M330" s="128"/>
      <c r="N330" s="128"/>
      <c r="O330" s="128"/>
      <c r="P330" s="128"/>
      <c r="Q330" s="128"/>
      <c r="R330" s="128"/>
    </row>
    <row r="331" spans="1:18" s="221" customFormat="1" x14ac:dyDescent="0.2">
      <c r="A331" s="128"/>
      <c r="B331" s="128"/>
      <c r="C331" s="128"/>
      <c r="D331" s="128"/>
      <c r="E331" s="128"/>
      <c r="F331" s="128"/>
      <c r="G331" s="128"/>
      <c r="H331" s="383"/>
      <c r="I331" s="383"/>
      <c r="J331" s="128"/>
      <c r="K331" s="128"/>
      <c r="L331" s="128"/>
      <c r="M331" s="128"/>
      <c r="N331" s="128"/>
      <c r="O331" s="128"/>
      <c r="P331" s="128"/>
      <c r="Q331" s="128"/>
      <c r="R331" s="128"/>
    </row>
    <row r="332" spans="1:18" s="221" customFormat="1" x14ac:dyDescent="0.2">
      <c r="A332" s="128"/>
      <c r="B332" s="128"/>
      <c r="C332" s="128"/>
      <c r="D332" s="128"/>
      <c r="E332" s="128"/>
      <c r="F332" s="128"/>
      <c r="G332" s="128"/>
      <c r="H332" s="383"/>
      <c r="I332" s="383"/>
      <c r="J332" s="128"/>
      <c r="K332" s="128"/>
      <c r="L332" s="128"/>
      <c r="M332" s="128"/>
      <c r="N332" s="128"/>
      <c r="O332" s="128"/>
      <c r="P332" s="128"/>
      <c r="Q332" s="128"/>
      <c r="R332" s="128"/>
    </row>
    <row r="333" spans="1:18" s="221" customFormat="1" x14ac:dyDescent="0.2">
      <c r="A333" s="128"/>
      <c r="B333" s="128"/>
      <c r="C333" s="128"/>
      <c r="D333" s="128"/>
      <c r="E333" s="128"/>
      <c r="F333" s="128"/>
      <c r="G333" s="128"/>
      <c r="H333" s="383"/>
      <c r="I333" s="383"/>
      <c r="J333" s="128"/>
      <c r="K333" s="128"/>
      <c r="L333" s="128"/>
      <c r="M333" s="128"/>
      <c r="N333" s="128"/>
      <c r="O333" s="128"/>
      <c r="P333" s="128"/>
      <c r="Q333" s="128"/>
      <c r="R333" s="128"/>
    </row>
    <row r="334" spans="1:18" s="221" customFormat="1" x14ac:dyDescent="0.2">
      <c r="A334" s="128"/>
      <c r="B334" s="128"/>
      <c r="C334" s="128"/>
      <c r="D334" s="128"/>
      <c r="E334" s="128"/>
      <c r="F334" s="128"/>
      <c r="G334" s="128"/>
      <c r="H334" s="383"/>
      <c r="I334" s="383"/>
      <c r="J334" s="128"/>
      <c r="K334" s="128"/>
      <c r="L334" s="128"/>
      <c r="M334" s="128"/>
      <c r="N334" s="128"/>
      <c r="O334" s="128"/>
      <c r="P334" s="128"/>
      <c r="Q334" s="128"/>
      <c r="R334" s="128"/>
    </row>
    <row r="335" spans="1:18" s="221" customFormat="1" x14ac:dyDescent="0.2">
      <c r="A335" s="128"/>
      <c r="B335" s="128"/>
      <c r="C335" s="128"/>
      <c r="D335" s="128"/>
      <c r="E335" s="128"/>
      <c r="F335" s="128"/>
      <c r="G335" s="128"/>
      <c r="H335" s="383"/>
      <c r="I335" s="383"/>
      <c r="J335" s="128"/>
      <c r="K335" s="128"/>
      <c r="L335" s="128"/>
      <c r="M335" s="128"/>
      <c r="N335" s="128"/>
      <c r="O335" s="128"/>
      <c r="P335" s="128"/>
      <c r="Q335" s="128"/>
      <c r="R335" s="128"/>
    </row>
    <row r="336" spans="1:18" s="221" customFormat="1" x14ac:dyDescent="0.2">
      <c r="A336" s="128"/>
      <c r="B336" s="128"/>
      <c r="C336" s="128"/>
      <c r="D336" s="128"/>
      <c r="E336" s="128"/>
      <c r="F336" s="128"/>
      <c r="G336" s="128"/>
      <c r="H336" s="383"/>
      <c r="I336" s="383"/>
      <c r="J336" s="128"/>
      <c r="K336" s="128"/>
      <c r="L336" s="128"/>
      <c r="M336" s="128"/>
      <c r="N336" s="128"/>
      <c r="O336" s="128"/>
      <c r="P336" s="128"/>
      <c r="Q336" s="128"/>
      <c r="R336" s="128"/>
    </row>
    <row r="337" spans="1:18" s="221" customFormat="1" x14ac:dyDescent="0.2">
      <c r="A337" s="128"/>
      <c r="B337" s="128"/>
      <c r="C337" s="128"/>
      <c r="D337" s="128"/>
      <c r="E337" s="128"/>
      <c r="F337" s="128"/>
      <c r="G337" s="128"/>
      <c r="H337" s="383"/>
      <c r="I337" s="383"/>
      <c r="J337" s="128"/>
      <c r="K337" s="128"/>
      <c r="L337" s="128"/>
      <c r="M337" s="128"/>
      <c r="N337" s="128"/>
      <c r="O337" s="128"/>
      <c r="P337" s="128"/>
      <c r="Q337" s="128"/>
      <c r="R337" s="128"/>
    </row>
    <row r="338" spans="1:18" s="221" customFormat="1" x14ac:dyDescent="0.2">
      <c r="A338" s="128"/>
      <c r="B338" s="128"/>
      <c r="C338" s="128"/>
      <c r="D338" s="128"/>
      <c r="E338" s="128"/>
      <c r="F338" s="128"/>
      <c r="G338" s="128"/>
      <c r="H338" s="383"/>
      <c r="I338" s="383"/>
      <c r="J338" s="128"/>
      <c r="K338" s="128"/>
      <c r="L338" s="128"/>
      <c r="M338" s="128"/>
      <c r="N338" s="128"/>
      <c r="O338" s="128"/>
      <c r="P338" s="128"/>
      <c r="Q338" s="128"/>
      <c r="R338" s="128"/>
    </row>
    <row r="339" spans="1:18" s="221" customFormat="1" x14ac:dyDescent="0.2">
      <c r="A339" s="128"/>
      <c r="B339" s="128"/>
      <c r="C339" s="128"/>
      <c r="D339" s="128"/>
      <c r="E339" s="128"/>
      <c r="F339" s="128"/>
      <c r="G339" s="128"/>
      <c r="H339" s="383"/>
      <c r="I339" s="383"/>
      <c r="J339" s="128"/>
      <c r="K339" s="128"/>
      <c r="L339" s="128"/>
      <c r="M339" s="128"/>
      <c r="N339" s="128"/>
      <c r="O339" s="128"/>
      <c r="P339" s="128"/>
      <c r="Q339" s="128"/>
      <c r="R339" s="128"/>
    </row>
    <row r="340" spans="1:18" s="221" customFormat="1" x14ac:dyDescent="0.2">
      <c r="A340" s="128"/>
      <c r="B340" s="128"/>
      <c r="C340" s="128"/>
      <c r="D340" s="128"/>
      <c r="E340" s="128"/>
      <c r="F340" s="128"/>
      <c r="G340" s="128"/>
      <c r="H340" s="383"/>
      <c r="I340" s="383"/>
      <c r="J340" s="128"/>
      <c r="K340" s="128"/>
      <c r="L340" s="128"/>
      <c r="M340" s="128"/>
      <c r="N340" s="128"/>
      <c r="O340" s="128"/>
      <c r="P340" s="128"/>
      <c r="Q340" s="128"/>
      <c r="R340" s="128"/>
    </row>
    <row r="341" spans="1:18" s="221" customFormat="1" x14ac:dyDescent="0.2">
      <c r="A341" s="128"/>
      <c r="B341" s="128"/>
      <c r="C341" s="128"/>
      <c r="D341" s="128"/>
      <c r="E341" s="128"/>
      <c r="F341" s="128"/>
      <c r="G341" s="128"/>
      <c r="H341" s="383"/>
      <c r="I341" s="383"/>
      <c r="J341" s="128"/>
      <c r="K341" s="128"/>
      <c r="L341" s="128"/>
      <c r="M341" s="128"/>
      <c r="N341" s="128"/>
      <c r="O341" s="128"/>
      <c r="P341" s="128"/>
      <c r="Q341" s="128"/>
      <c r="R341" s="128"/>
    </row>
    <row r="342" spans="1:18" s="221" customFormat="1" x14ac:dyDescent="0.2">
      <c r="A342" s="128"/>
      <c r="B342" s="128"/>
      <c r="C342" s="128"/>
      <c r="D342" s="128"/>
      <c r="E342" s="128"/>
      <c r="F342" s="128"/>
      <c r="G342" s="128"/>
      <c r="H342" s="383"/>
      <c r="I342" s="383"/>
      <c r="J342" s="128"/>
      <c r="K342" s="128"/>
      <c r="L342" s="128"/>
      <c r="M342" s="128"/>
      <c r="N342" s="128"/>
      <c r="O342" s="128"/>
      <c r="P342" s="128"/>
      <c r="Q342" s="128"/>
      <c r="R342" s="128"/>
    </row>
    <row r="343" spans="1:18" s="221" customFormat="1" x14ac:dyDescent="0.2">
      <c r="A343" s="128"/>
      <c r="B343" s="128"/>
      <c r="C343" s="128"/>
      <c r="D343" s="128"/>
      <c r="E343" s="128"/>
      <c r="F343" s="128"/>
      <c r="G343" s="128"/>
      <c r="H343" s="383"/>
      <c r="I343" s="383"/>
      <c r="J343" s="128"/>
      <c r="K343" s="128"/>
      <c r="L343" s="128"/>
      <c r="M343" s="128"/>
      <c r="N343" s="128"/>
      <c r="O343" s="128"/>
      <c r="P343" s="128"/>
      <c r="Q343" s="128"/>
      <c r="R343" s="128"/>
    </row>
    <row r="344" spans="1:18" s="221" customFormat="1" x14ac:dyDescent="0.2">
      <c r="A344" s="128"/>
      <c r="B344" s="128"/>
      <c r="C344" s="128"/>
      <c r="D344" s="128"/>
      <c r="E344" s="128"/>
      <c r="F344" s="128"/>
      <c r="G344" s="128"/>
      <c r="H344" s="383"/>
      <c r="I344" s="383"/>
      <c r="J344" s="128"/>
      <c r="K344" s="128"/>
      <c r="L344" s="128"/>
      <c r="M344" s="128"/>
      <c r="N344" s="128"/>
      <c r="O344" s="128"/>
      <c r="P344" s="128"/>
      <c r="Q344" s="128"/>
      <c r="R344" s="128"/>
    </row>
    <row r="345" spans="1:18" s="221" customFormat="1" x14ac:dyDescent="0.2">
      <c r="A345" s="128"/>
      <c r="B345" s="128"/>
      <c r="C345" s="128"/>
      <c r="D345" s="128"/>
      <c r="E345" s="128"/>
      <c r="F345" s="128"/>
      <c r="G345" s="128"/>
      <c r="H345" s="383"/>
      <c r="I345" s="383"/>
      <c r="J345" s="128"/>
      <c r="K345" s="128"/>
      <c r="L345" s="128"/>
      <c r="M345" s="128"/>
      <c r="N345" s="128"/>
      <c r="O345" s="128"/>
      <c r="P345" s="128"/>
      <c r="Q345" s="128"/>
      <c r="R345" s="128"/>
    </row>
    <row r="346" spans="1:18" s="221" customFormat="1" x14ac:dyDescent="0.2">
      <c r="A346" s="128"/>
      <c r="B346" s="128"/>
      <c r="C346" s="128"/>
      <c r="D346" s="128"/>
      <c r="E346" s="128"/>
      <c r="F346" s="128"/>
      <c r="G346" s="128"/>
      <c r="H346" s="383"/>
      <c r="I346" s="383"/>
      <c r="J346" s="128"/>
      <c r="K346" s="128"/>
      <c r="L346" s="128"/>
      <c r="M346" s="128"/>
      <c r="N346" s="128"/>
      <c r="O346" s="128"/>
      <c r="P346" s="128"/>
      <c r="Q346" s="128"/>
      <c r="R346" s="128"/>
    </row>
    <row r="347" spans="1:18" s="221" customFormat="1" x14ac:dyDescent="0.2">
      <c r="A347" s="128"/>
      <c r="B347" s="128"/>
      <c r="C347" s="128"/>
      <c r="D347" s="128"/>
      <c r="E347" s="128"/>
      <c r="F347" s="128"/>
      <c r="G347" s="128"/>
      <c r="H347" s="383"/>
      <c r="I347" s="383"/>
      <c r="J347" s="128"/>
      <c r="K347" s="128"/>
      <c r="L347" s="128"/>
      <c r="M347" s="128"/>
      <c r="N347" s="128"/>
      <c r="O347" s="128"/>
      <c r="P347" s="128"/>
      <c r="Q347" s="128"/>
      <c r="R347" s="128"/>
    </row>
    <row r="348" spans="1:18" s="221" customFormat="1" x14ac:dyDescent="0.2">
      <c r="A348" s="128"/>
      <c r="B348" s="128"/>
      <c r="C348" s="128"/>
      <c r="D348" s="128"/>
      <c r="E348" s="128"/>
      <c r="F348" s="128"/>
      <c r="G348" s="128"/>
      <c r="H348" s="383"/>
      <c r="I348" s="383"/>
      <c r="J348" s="128"/>
      <c r="K348" s="128"/>
      <c r="L348" s="128"/>
      <c r="M348" s="128"/>
      <c r="N348" s="128"/>
      <c r="O348" s="128"/>
      <c r="P348" s="128"/>
      <c r="Q348" s="128"/>
      <c r="R348" s="128"/>
    </row>
    <row r="349" spans="1:18" s="221" customFormat="1" x14ac:dyDescent="0.2">
      <c r="A349" s="128"/>
      <c r="B349" s="128"/>
      <c r="C349" s="128"/>
      <c r="D349" s="128"/>
      <c r="E349" s="128"/>
      <c r="F349" s="128"/>
      <c r="G349" s="128"/>
      <c r="H349" s="383"/>
      <c r="I349" s="383"/>
      <c r="J349" s="128"/>
      <c r="K349" s="128"/>
      <c r="L349" s="128"/>
      <c r="M349" s="128"/>
      <c r="N349" s="128"/>
      <c r="O349" s="128"/>
      <c r="P349" s="128"/>
      <c r="Q349" s="128"/>
      <c r="R349" s="128"/>
    </row>
    <row r="350" spans="1:18" s="221" customFormat="1" x14ac:dyDescent="0.2">
      <c r="A350" s="128"/>
      <c r="B350" s="128"/>
      <c r="C350" s="128"/>
      <c r="D350" s="128"/>
      <c r="E350" s="128"/>
      <c r="F350" s="128"/>
      <c r="G350" s="128"/>
      <c r="H350" s="383"/>
      <c r="I350" s="383"/>
      <c r="J350" s="128"/>
      <c r="K350" s="128"/>
      <c r="L350" s="128"/>
      <c r="M350" s="128"/>
      <c r="N350" s="128"/>
      <c r="O350" s="128"/>
      <c r="P350" s="128"/>
      <c r="Q350" s="128"/>
      <c r="R350" s="128"/>
    </row>
    <row r="351" spans="1:18" s="221" customFormat="1" x14ac:dyDescent="0.2">
      <c r="A351" s="128"/>
      <c r="B351" s="128"/>
      <c r="C351" s="128"/>
      <c r="D351" s="128"/>
      <c r="E351" s="128"/>
      <c r="F351" s="128"/>
      <c r="G351" s="128"/>
      <c r="H351" s="383"/>
      <c r="I351" s="383"/>
      <c r="J351" s="128"/>
      <c r="K351" s="128"/>
      <c r="L351" s="128"/>
      <c r="M351" s="128"/>
      <c r="N351" s="128"/>
      <c r="O351" s="128"/>
      <c r="P351" s="128"/>
      <c r="Q351" s="128"/>
      <c r="R351" s="128"/>
    </row>
    <row r="352" spans="1:18" s="221" customFormat="1" x14ac:dyDescent="0.2">
      <c r="A352" s="128"/>
      <c r="B352" s="128"/>
      <c r="C352" s="128"/>
      <c r="D352" s="128"/>
      <c r="E352" s="128"/>
      <c r="F352" s="128"/>
      <c r="G352" s="128"/>
      <c r="H352" s="383"/>
      <c r="I352" s="383"/>
      <c r="J352" s="128"/>
      <c r="K352" s="128"/>
      <c r="L352" s="128"/>
      <c r="M352" s="128"/>
      <c r="N352" s="128"/>
      <c r="O352" s="128"/>
      <c r="P352" s="128"/>
      <c r="Q352" s="128"/>
      <c r="R352" s="128"/>
    </row>
    <row r="353" spans="1:18" s="221" customFormat="1" x14ac:dyDescent="0.2">
      <c r="A353" s="128"/>
      <c r="B353" s="128"/>
      <c r="C353" s="128"/>
      <c r="D353" s="128"/>
      <c r="E353" s="128"/>
      <c r="F353" s="128"/>
      <c r="G353" s="128"/>
      <c r="H353" s="383"/>
      <c r="I353" s="383"/>
      <c r="J353" s="128"/>
      <c r="K353" s="128"/>
      <c r="L353" s="128"/>
      <c r="M353" s="128"/>
      <c r="N353" s="128"/>
      <c r="O353" s="128"/>
      <c r="P353" s="128"/>
      <c r="Q353" s="128"/>
      <c r="R353" s="128"/>
    </row>
    <row r="354" spans="1:18" s="221" customFormat="1" x14ac:dyDescent="0.2">
      <c r="A354" s="128"/>
      <c r="B354" s="128"/>
      <c r="C354" s="128"/>
      <c r="D354" s="128"/>
      <c r="E354" s="128"/>
      <c r="F354" s="128"/>
      <c r="G354" s="128"/>
      <c r="H354" s="383"/>
      <c r="I354" s="383"/>
      <c r="J354" s="128"/>
      <c r="K354" s="128"/>
      <c r="L354" s="128"/>
      <c r="M354" s="128"/>
      <c r="N354" s="128"/>
      <c r="O354" s="128"/>
      <c r="P354" s="128"/>
      <c r="Q354" s="128"/>
      <c r="R354" s="128"/>
    </row>
    <row r="355" spans="1:18" s="221" customFormat="1" x14ac:dyDescent="0.2">
      <c r="A355" s="128"/>
      <c r="B355" s="128"/>
      <c r="C355" s="128"/>
      <c r="D355" s="128"/>
      <c r="E355" s="128"/>
      <c r="F355" s="128"/>
      <c r="G355" s="128"/>
      <c r="H355" s="383"/>
      <c r="I355" s="383"/>
      <c r="J355" s="128"/>
      <c r="K355" s="128"/>
      <c r="L355" s="128"/>
      <c r="M355" s="128"/>
      <c r="N355" s="128"/>
      <c r="O355" s="128"/>
      <c r="P355" s="128"/>
      <c r="Q355" s="128"/>
      <c r="R355" s="128"/>
    </row>
    <row r="356" spans="1:18" s="221" customFormat="1" x14ac:dyDescent="0.2">
      <c r="A356" s="128"/>
      <c r="B356" s="128"/>
      <c r="C356" s="128"/>
      <c r="D356" s="128"/>
      <c r="E356" s="128"/>
      <c r="F356" s="128"/>
      <c r="G356" s="128"/>
      <c r="H356" s="383"/>
      <c r="I356" s="383"/>
      <c r="J356" s="128"/>
      <c r="K356" s="128"/>
      <c r="L356" s="128"/>
      <c r="M356" s="128"/>
      <c r="N356" s="128"/>
      <c r="O356" s="128"/>
      <c r="P356" s="128"/>
      <c r="Q356" s="128"/>
      <c r="R356" s="128"/>
    </row>
    <row r="357" spans="1:18" s="221" customFormat="1" x14ac:dyDescent="0.2">
      <c r="A357" s="128"/>
      <c r="B357" s="128"/>
      <c r="C357" s="128"/>
      <c r="D357" s="128"/>
      <c r="E357" s="128"/>
      <c r="F357" s="128"/>
      <c r="G357" s="128"/>
      <c r="H357" s="383"/>
      <c r="I357" s="383"/>
      <c r="J357" s="128"/>
      <c r="K357" s="128"/>
      <c r="L357" s="128"/>
      <c r="M357" s="128"/>
      <c r="N357" s="128"/>
      <c r="O357" s="128"/>
      <c r="P357" s="128"/>
      <c r="Q357" s="128"/>
      <c r="R357" s="128"/>
    </row>
    <row r="358" spans="1:18" s="221" customFormat="1" x14ac:dyDescent="0.2">
      <c r="A358" s="128"/>
      <c r="B358" s="128"/>
      <c r="C358" s="128"/>
      <c r="D358" s="128"/>
      <c r="E358" s="128"/>
      <c r="F358" s="128"/>
      <c r="G358" s="128"/>
      <c r="H358" s="383"/>
      <c r="I358" s="383"/>
      <c r="J358" s="128"/>
      <c r="K358" s="128"/>
      <c r="L358" s="128"/>
      <c r="M358" s="128"/>
      <c r="N358" s="128"/>
      <c r="O358" s="128"/>
      <c r="P358" s="128"/>
      <c r="Q358" s="128"/>
      <c r="R358" s="128"/>
    </row>
    <row r="359" spans="1:18" s="221" customFormat="1" x14ac:dyDescent="0.2">
      <c r="A359" s="128"/>
      <c r="B359" s="128"/>
      <c r="C359" s="128"/>
      <c r="D359" s="128"/>
      <c r="E359" s="128"/>
      <c r="F359" s="128"/>
      <c r="G359" s="128"/>
      <c r="H359" s="383"/>
      <c r="I359" s="383"/>
      <c r="J359" s="128"/>
      <c r="K359" s="128"/>
      <c r="L359" s="128"/>
      <c r="M359" s="128"/>
      <c r="N359" s="128"/>
      <c r="O359" s="128"/>
      <c r="P359" s="128"/>
      <c r="Q359" s="128"/>
      <c r="R359" s="128"/>
    </row>
    <row r="360" spans="1:18" s="221" customFormat="1" x14ac:dyDescent="0.2">
      <c r="A360" s="128"/>
      <c r="B360" s="128"/>
      <c r="C360" s="128"/>
      <c r="D360" s="128"/>
      <c r="E360" s="128"/>
      <c r="F360" s="128"/>
      <c r="G360" s="128"/>
      <c r="H360" s="383"/>
      <c r="I360" s="383"/>
      <c r="J360" s="128"/>
      <c r="K360" s="128"/>
      <c r="L360" s="128"/>
      <c r="M360" s="128"/>
      <c r="N360" s="128"/>
      <c r="O360" s="128"/>
      <c r="P360" s="128"/>
      <c r="Q360" s="128"/>
      <c r="R360" s="128"/>
    </row>
    <row r="361" spans="1:18" s="221" customFormat="1" x14ac:dyDescent="0.2">
      <c r="A361" s="128"/>
      <c r="B361" s="128"/>
      <c r="C361" s="128"/>
      <c r="D361" s="128"/>
      <c r="E361" s="128"/>
      <c r="F361" s="128"/>
      <c r="G361" s="128"/>
      <c r="H361" s="383"/>
      <c r="I361" s="383"/>
      <c r="J361" s="128"/>
      <c r="K361" s="128"/>
      <c r="L361" s="128"/>
      <c r="M361" s="128"/>
      <c r="N361" s="128"/>
      <c r="O361" s="128"/>
      <c r="P361" s="128"/>
      <c r="Q361" s="128"/>
      <c r="R361" s="128"/>
    </row>
    <row r="362" spans="1:18" s="221" customFormat="1" x14ac:dyDescent="0.2">
      <c r="A362" s="128"/>
      <c r="B362" s="128"/>
      <c r="C362" s="128"/>
      <c r="D362" s="128"/>
      <c r="E362" s="128"/>
      <c r="F362" s="128"/>
      <c r="G362" s="128"/>
      <c r="H362" s="383"/>
      <c r="I362" s="383"/>
      <c r="J362" s="128"/>
      <c r="K362" s="128"/>
      <c r="L362" s="128"/>
      <c r="M362" s="128"/>
      <c r="N362" s="128"/>
      <c r="O362" s="128"/>
      <c r="P362" s="128"/>
      <c r="Q362" s="128"/>
      <c r="R362" s="128"/>
    </row>
    <row r="363" spans="1:18" s="221" customFormat="1" x14ac:dyDescent="0.2">
      <c r="A363" s="128"/>
      <c r="B363" s="128"/>
      <c r="C363" s="128"/>
      <c r="D363" s="128"/>
      <c r="E363" s="128"/>
      <c r="F363" s="128"/>
      <c r="G363" s="128"/>
      <c r="H363" s="383"/>
      <c r="I363" s="383"/>
      <c r="J363" s="128"/>
      <c r="K363" s="128"/>
      <c r="L363" s="128"/>
      <c r="M363" s="128"/>
      <c r="N363" s="128"/>
      <c r="O363" s="128"/>
      <c r="P363" s="128"/>
      <c r="Q363" s="128"/>
      <c r="R363" s="128"/>
    </row>
    <row r="364" spans="1:18" s="221" customFormat="1" x14ac:dyDescent="0.2">
      <c r="A364" s="128"/>
      <c r="B364" s="128"/>
      <c r="C364" s="128"/>
      <c r="D364" s="128"/>
      <c r="E364" s="128"/>
      <c r="F364" s="128"/>
      <c r="G364" s="128"/>
      <c r="H364" s="383"/>
      <c r="I364" s="383"/>
      <c r="J364" s="128"/>
      <c r="K364" s="128"/>
      <c r="L364" s="128"/>
      <c r="M364" s="128"/>
      <c r="N364" s="128"/>
      <c r="O364" s="128"/>
      <c r="P364" s="128"/>
      <c r="Q364" s="128"/>
      <c r="R364" s="128"/>
    </row>
    <row r="365" spans="1:18" s="221" customFormat="1" x14ac:dyDescent="0.2">
      <c r="A365" s="128"/>
      <c r="B365" s="128"/>
      <c r="C365" s="128"/>
      <c r="D365" s="128"/>
      <c r="E365" s="128"/>
      <c r="F365" s="128"/>
      <c r="G365" s="128"/>
      <c r="H365" s="383"/>
      <c r="I365" s="383"/>
      <c r="J365" s="128"/>
      <c r="K365" s="128"/>
      <c r="L365" s="128"/>
      <c r="M365" s="128"/>
      <c r="N365" s="128"/>
      <c r="O365" s="128"/>
      <c r="P365" s="128"/>
      <c r="Q365" s="128"/>
      <c r="R365" s="128"/>
    </row>
    <row r="366" spans="1:18" s="221" customFormat="1" x14ac:dyDescent="0.2">
      <c r="A366" s="128"/>
      <c r="B366" s="128"/>
      <c r="C366" s="128"/>
      <c r="D366" s="128"/>
      <c r="E366" s="128"/>
      <c r="F366" s="128"/>
      <c r="G366" s="128"/>
      <c r="H366" s="383"/>
      <c r="I366" s="383"/>
      <c r="J366" s="128"/>
      <c r="K366" s="128"/>
      <c r="L366" s="128"/>
      <c r="M366" s="128"/>
      <c r="N366" s="128"/>
      <c r="O366" s="128"/>
      <c r="P366" s="128"/>
      <c r="Q366" s="128"/>
      <c r="R366" s="128"/>
    </row>
    <row r="367" spans="1:18" s="221" customFormat="1" x14ac:dyDescent="0.2">
      <c r="A367" s="128"/>
      <c r="B367" s="128"/>
      <c r="C367" s="128"/>
      <c r="D367" s="128"/>
      <c r="E367" s="128"/>
      <c r="F367" s="128"/>
      <c r="G367" s="128"/>
      <c r="H367" s="383"/>
      <c r="I367" s="383"/>
      <c r="J367" s="128"/>
      <c r="K367" s="128"/>
      <c r="L367" s="128"/>
      <c r="M367" s="128"/>
      <c r="N367" s="128"/>
      <c r="O367" s="128"/>
      <c r="P367" s="128"/>
      <c r="Q367" s="128"/>
      <c r="R367" s="128"/>
    </row>
    <row r="368" spans="1:18" s="221" customFormat="1" x14ac:dyDescent="0.2">
      <c r="A368" s="128"/>
      <c r="B368" s="128"/>
      <c r="C368" s="128"/>
      <c r="D368" s="128"/>
      <c r="E368" s="128"/>
      <c r="F368" s="128"/>
      <c r="G368" s="128"/>
      <c r="H368" s="383"/>
      <c r="I368" s="383"/>
      <c r="J368" s="128"/>
      <c r="K368" s="128"/>
      <c r="L368" s="128"/>
      <c r="M368" s="128"/>
      <c r="N368" s="128"/>
      <c r="O368" s="128"/>
      <c r="P368" s="128"/>
      <c r="Q368" s="128"/>
      <c r="R368" s="128"/>
    </row>
    <row r="369" spans="1:18" s="221" customFormat="1" x14ac:dyDescent="0.2">
      <c r="A369" s="128"/>
      <c r="B369" s="128"/>
      <c r="C369" s="128"/>
      <c r="D369" s="128"/>
      <c r="E369" s="128"/>
      <c r="F369" s="128"/>
      <c r="G369" s="128"/>
      <c r="H369" s="383"/>
      <c r="I369" s="383"/>
      <c r="J369" s="128"/>
      <c r="K369" s="128"/>
      <c r="L369" s="128"/>
      <c r="M369" s="128"/>
      <c r="N369" s="128"/>
      <c r="O369" s="128"/>
      <c r="P369" s="128"/>
      <c r="Q369" s="128"/>
      <c r="R369" s="128"/>
    </row>
    <row r="370" spans="1:18" s="221" customFormat="1" x14ac:dyDescent="0.2">
      <c r="A370" s="128"/>
      <c r="B370" s="128"/>
      <c r="C370" s="128"/>
      <c r="D370" s="128"/>
      <c r="E370" s="128"/>
      <c r="F370" s="128"/>
      <c r="G370" s="128"/>
      <c r="H370" s="383"/>
      <c r="I370" s="383"/>
      <c r="J370" s="128"/>
      <c r="K370" s="128"/>
      <c r="L370" s="128"/>
      <c r="M370" s="128"/>
      <c r="N370" s="128"/>
      <c r="O370" s="128"/>
      <c r="P370" s="128"/>
      <c r="Q370" s="128"/>
      <c r="R370" s="128"/>
    </row>
    <row r="371" spans="1:18" s="221" customFormat="1" x14ac:dyDescent="0.2">
      <c r="A371" s="128"/>
      <c r="B371" s="128"/>
      <c r="C371" s="128"/>
      <c r="D371" s="128"/>
      <c r="E371" s="128"/>
      <c r="F371" s="128"/>
      <c r="G371" s="128"/>
      <c r="H371" s="383"/>
      <c r="I371" s="383"/>
      <c r="J371" s="128"/>
      <c r="K371" s="128"/>
      <c r="L371" s="128"/>
      <c r="M371" s="128"/>
      <c r="N371" s="128"/>
      <c r="O371" s="128"/>
      <c r="P371" s="128"/>
      <c r="Q371" s="128"/>
      <c r="R371" s="128"/>
    </row>
    <row r="372" spans="1:18" s="221" customFormat="1" x14ac:dyDescent="0.2">
      <c r="A372" s="128"/>
      <c r="B372" s="128"/>
      <c r="C372" s="128"/>
      <c r="D372" s="128"/>
      <c r="E372" s="128"/>
      <c r="F372" s="128"/>
      <c r="G372" s="128"/>
      <c r="H372" s="383"/>
      <c r="I372" s="383"/>
      <c r="J372" s="128"/>
      <c r="K372" s="128"/>
      <c r="L372" s="128"/>
      <c r="M372" s="128"/>
      <c r="N372" s="128"/>
      <c r="O372" s="128"/>
      <c r="P372" s="128"/>
      <c r="Q372" s="128"/>
      <c r="R372" s="128"/>
    </row>
    <row r="373" spans="1:18" s="221" customFormat="1" x14ac:dyDescent="0.2">
      <c r="A373" s="128"/>
      <c r="B373" s="128"/>
      <c r="C373" s="128"/>
      <c r="D373" s="128"/>
      <c r="E373" s="128"/>
      <c r="F373" s="128"/>
      <c r="G373" s="128"/>
      <c r="H373" s="383"/>
      <c r="I373" s="383"/>
      <c r="J373" s="128"/>
      <c r="K373" s="128"/>
      <c r="L373" s="128"/>
      <c r="M373" s="128"/>
      <c r="N373" s="128"/>
      <c r="O373" s="128"/>
      <c r="P373" s="128"/>
      <c r="Q373" s="128"/>
      <c r="R373" s="128"/>
    </row>
    <row r="374" spans="1:18" s="221" customFormat="1" x14ac:dyDescent="0.2">
      <c r="A374" s="128"/>
      <c r="B374" s="128"/>
      <c r="C374" s="128"/>
      <c r="D374" s="128"/>
      <c r="E374" s="128"/>
      <c r="F374" s="128"/>
      <c r="G374" s="128"/>
      <c r="H374" s="383"/>
      <c r="I374" s="383"/>
      <c r="J374" s="128"/>
      <c r="K374" s="128"/>
      <c r="L374" s="128"/>
      <c r="M374" s="128"/>
      <c r="N374" s="128"/>
      <c r="O374" s="128"/>
      <c r="P374" s="128"/>
      <c r="Q374" s="128"/>
      <c r="R374" s="128"/>
    </row>
    <row r="375" spans="1:18" s="221" customFormat="1" x14ac:dyDescent="0.2">
      <c r="A375" s="128"/>
      <c r="B375" s="128"/>
      <c r="C375" s="128"/>
      <c r="D375" s="128"/>
      <c r="E375" s="128"/>
      <c r="F375" s="128"/>
      <c r="G375" s="128"/>
      <c r="H375" s="383"/>
      <c r="I375" s="383"/>
      <c r="J375" s="128"/>
      <c r="K375" s="128"/>
      <c r="L375" s="128"/>
      <c r="M375" s="128"/>
      <c r="N375" s="128"/>
      <c r="O375" s="128"/>
      <c r="P375" s="128"/>
      <c r="Q375" s="128"/>
      <c r="R375" s="128"/>
    </row>
    <row r="376" spans="1:18" s="221" customFormat="1" x14ac:dyDescent="0.2">
      <c r="A376" s="128"/>
      <c r="B376" s="128"/>
      <c r="C376" s="128"/>
      <c r="D376" s="128"/>
      <c r="E376" s="128"/>
      <c r="F376" s="128"/>
      <c r="G376" s="128"/>
      <c r="H376" s="383"/>
      <c r="I376" s="383"/>
      <c r="J376" s="128"/>
      <c r="K376" s="128"/>
      <c r="L376" s="128"/>
      <c r="M376" s="128"/>
      <c r="N376" s="128"/>
      <c r="O376" s="128"/>
      <c r="P376" s="128"/>
      <c r="Q376" s="128"/>
      <c r="R376" s="128"/>
    </row>
    <row r="377" spans="1:18" s="221" customFormat="1" x14ac:dyDescent="0.2">
      <c r="A377" s="128"/>
      <c r="B377" s="128"/>
      <c r="C377" s="128"/>
      <c r="D377" s="128"/>
      <c r="E377" s="128"/>
      <c r="F377" s="128"/>
      <c r="G377" s="128"/>
      <c r="H377" s="383"/>
      <c r="I377" s="383"/>
      <c r="J377" s="128"/>
      <c r="K377" s="128"/>
      <c r="L377" s="128"/>
      <c r="M377" s="128"/>
      <c r="N377" s="128"/>
      <c r="O377" s="128"/>
      <c r="P377" s="128"/>
      <c r="Q377" s="128"/>
      <c r="R377" s="128"/>
    </row>
    <row r="378" spans="1:18" s="221" customFormat="1" x14ac:dyDescent="0.2">
      <c r="A378" s="128"/>
      <c r="B378" s="128"/>
      <c r="C378" s="128"/>
      <c r="D378" s="128"/>
      <c r="E378" s="128"/>
      <c r="F378" s="128"/>
      <c r="G378" s="128"/>
      <c r="H378" s="383"/>
      <c r="I378" s="383"/>
      <c r="J378" s="128"/>
      <c r="K378" s="128"/>
      <c r="L378" s="128"/>
      <c r="M378" s="128"/>
      <c r="N378" s="128"/>
      <c r="O378" s="128"/>
      <c r="P378" s="128"/>
      <c r="Q378" s="128"/>
      <c r="R378" s="128"/>
    </row>
    <row r="379" spans="1:18" s="221" customFormat="1" x14ac:dyDescent="0.2">
      <c r="A379" s="128"/>
      <c r="B379" s="128"/>
      <c r="C379" s="128"/>
      <c r="D379" s="128"/>
      <c r="E379" s="128"/>
      <c r="F379" s="128"/>
      <c r="G379" s="128"/>
      <c r="H379" s="383"/>
      <c r="I379" s="383"/>
      <c r="J379" s="128"/>
      <c r="K379" s="128"/>
      <c r="L379" s="128"/>
      <c r="M379" s="128"/>
      <c r="N379" s="128"/>
      <c r="O379" s="128"/>
      <c r="P379" s="128"/>
      <c r="Q379" s="128"/>
      <c r="R379" s="128"/>
    </row>
    <row r="380" spans="1:18" s="221" customFormat="1" x14ac:dyDescent="0.2">
      <c r="A380" s="128"/>
      <c r="B380" s="128"/>
      <c r="C380" s="128"/>
      <c r="D380" s="128"/>
      <c r="E380" s="128"/>
      <c r="F380" s="128"/>
      <c r="G380" s="128"/>
      <c r="H380" s="383"/>
      <c r="I380" s="383"/>
      <c r="J380" s="128"/>
      <c r="K380" s="128"/>
      <c r="L380" s="128"/>
      <c r="M380" s="128"/>
      <c r="N380" s="128"/>
      <c r="O380" s="128"/>
      <c r="P380" s="128"/>
      <c r="Q380" s="128"/>
      <c r="R380" s="128"/>
    </row>
    <row r="381" spans="1:18" s="221" customFormat="1" x14ac:dyDescent="0.2">
      <c r="A381" s="128"/>
      <c r="B381" s="128"/>
      <c r="C381" s="128"/>
      <c r="D381" s="128"/>
      <c r="E381" s="128"/>
      <c r="F381" s="128"/>
      <c r="G381" s="128"/>
      <c r="H381" s="383"/>
      <c r="I381" s="383"/>
      <c r="J381" s="128"/>
      <c r="K381" s="128"/>
      <c r="L381" s="128"/>
      <c r="M381" s="128"/>
      <c r="N381" s="128"/>
      <c r="O381" s="128"/>
      <c r="P381" s="128"/>
      <c r="Q381" s="128"/>
      <c r="R381" s="128"/>
    </row>
    <row r="382" spans="1:18" s="221" customFormat="1" x14ac:dyDescent="0.2">
      <c r="A382" s="128"/>
      <c r="B382" s="128"/>
      <c r="C382" s="128"/>
      <c r="D382" s="128"/>
      <c r="E382" s="128"/>
      <c r="F382" s="128"/>
      <c r="G382" s="128"/>
      <c r="H382" s="383"/>
      <c r="I382" s="383"/>
      <c r="J382" s="128"/>
      <c r="K382" s="128"/>
      <c r="L382" s="128"/>
      <c r="M382" s="128"/>
      <c r="N382" s="128"/>
      <c r="O382" s="128"/>
      <c r="P382" s="128"/>
      <c r="Q382" s="128"/>
      <c r="R382" s="128"/>
    </row>
    <row r="383" spans="1:18" s="221" customFormat="1" x14ac:dyDescent="0.2">
      <c r="A383" s="128"/>
      <c r="B383" s="128"/>
      <c r="C383" s="128"/>
      <c r="D383" s="128"/>
      <c r="E383" s="128"/>
      <c r="F383" s="128"/>
      <c r="G383" s="128"/>
      <c r="H383" s="383"/>
      <c r="I383" s="383"/>
      <c r="J383" s="128"/>
      <c r="K383" s="128"/>
      <c r="L383" s="128"/>
      <c r="M383" s="128"/>
      <c r="N383" s="128"/>
      <c r="O383" s="128"/>
      <c r="P383" s="128"/>
      <c r="Q383" s="128"/>
      <c r="R383" s="128"/>
    </row>
    <row r="384" spans="1:18" s="221" customFormat="1" x14ac:dyDescent="0.2">
      <c r="A384" s="128"/>
      <c r="B384" s="128"/>
      <c r="C384" s="128"/>
      <c r="D384" s="128"/>
      <c r="E384" s="128"/>
      <c r="F384" s="128"/>
      <c r="G384" s="128"/>
      <c r="H384" s="383"/>
      <c r="I384" s="383"/>
      <c r="J384" s="128"/>
      <c r="K384" s="128"/>
      <c r="L384" s="128"/>
      <c r="M384" s="128"/>
      <c r="N384" s="128"/>
      <c r="O384" s="128"/>
      <c r="P384" s="128"/>
      <c r="Q384" s="128"/>
      <c r="R384" s="128"/>
    </row>
    <row r="385" spans="1:18" s="221" customFormat="1" x14ac:dyDescent="0.2">
      <c r="A385" s="128"/>
      <c r="B385" s="128"/>
      <c r="C385" s="128"/>
      <c r="D385" s="128"/>
      <c r="E385" s="128"/>
      <c r="F385" s="128"/>
      <c r="G385" s="128"/>
      <c r="H385" s="383"/>
      <c r="I385" s="383"/>
      <c r="J385" s="128"/>
      <c r="K385" s="128"/>
      <c r="L385" s="128"/>
      <c r="M385" s="128"/>
      <c r="N385" s="128"/>
      <c r="O385" s="128"/>
      <c r="P385" s="128"/>
      <c r="Q385" s="128"/>
      <c r="R385" s="128"/>
    </row>
    <row r="386" spans="1:18" s="221" customFormat="1" x14ac:dyDescent="0.2">
      <c r="A386" s="128"/>
      <c r="B386" s="128"/>
      <c r="C386" s="128"/>
      <c r="D386" s="128"/>
      <c r="E386" s="128"/>
      <c r="F386" s="128"/>
      <c r="G386" s="128"/>
      <c r="H386" s="383"/>
      <c r="I386" s="383"/>
      <c r="J386" s="128"/>
      <c r="K386" s="128"/>
      <c r="L386" s="128"/>
      <c r="M386" s="128"/>
      <c r="N386" s="128"/>
      <c r="O386" s="128"/>
      <c r="P386" s="128"/>
      <c r="Q386" s="128"/>
      <c r="R386" s="128"/>
    </row>
    <row r="387" spans="1:18" s="221" customFormat="1" x14ac:dyDescent="0.2">
      <c r="A387" s="128"/>
      <c r="B387" s="128"/>
      <c r="C387" s="128"/>
      <c r="D387" s="128"/>
      <c r="E387" s="128"/>
      <c r="F387" s="128"/>
      <c r="G387" s="128"/>
      <c r="H387" s="383"/>
      <c r="I387" s="383"/>
      <c r="J387" s="128"/>
      <c r="K387" s="128"/>
      <c r="L387" s="128"/>
      <c r="M387" s="128"/>
      <c r="N387" s="128"/>
      <c r="O387" s="128"/>
      <c r="P387" s="128"/>
      <c r="Q387" s="128"/>
      <c r="R387" s="128"/>
    </row>
    <row r="388" spans="1:18" s="221" customFormat="1" x14ac:dyDescent="0.2">
      <c r="A388" s="128"/>
      <c r="B388" s="128"/>
      <c r="C388" s="128"/>
      <c r="D388" s="128"/>
      <c r="E388" s="128"/>
      <c r="F388" s="128"/>
      <c r="G388" s="128"/>
      <c r="H388" s="383"/>
      <c r="I388" s="383"/>
      <c r="J388" s="128"/>
      <c r="K388" s="128"/>
      <c r="L388" s="128"/>
      <c r="M388" s="128"/>
      <c r="N388" s="128"/>
      <c r="O388" s="128"/>
      <c r="P388" s="128"/>
      <c r="Q388" s="128"/>
      <c r="R388" s="128"/>
    </row>
    <row r="389" spans="1:18" s="221" customFormat="1" x14ac:dyDescent="0.2">
      <c r="A389" s="128"/>
      <c r="B389" s="128"/>
      <c r="C389" s="128"/>
      <c r="D389" s="128"/>
      <c r="E389" s="128"/>
      <c r="F389" s="128"/>
      <c r="G389" s="128"/>
      <c r="H389" s="383"/>
      <c r="I389" s="383"/>
      <c r="J389" s="128"/>
      <c r="K389" s="128"/>
      <c r="L389" s="128"/>
      <c r="M389" s="128"/>
      <c r="N389" s="128"/>
      <c r="O389" s="128"/>
      <c r="P389" s="128"/>
      <c r="Q389" s="128"/>
      <c r="R389" s="128"/>
    </row>
    <row r="390" spans="1:18" s="221" customFormat="1" x14ac:dyDescent="0.2">
      <c r="A390" s="128"/>
      <c r="B390" s="128"/>
      <c r="C390" s="128"/>
      <c r="D390" s="128"/>
      <c r="E390" s="128"/>
      <c r="F390" s="128"/>
      <c r="G390" s="128"/>
      <c r="H390" s="383"/>
      <c r="I390" s="383"/>
      <c r="J390" s="128"/>
      <c r="K390" s="128"/>
      <c r="L390" s="128"/>
      <c r="M390" s="128"/>
      <c r="N390" s="128"/>
      <c r="O390" s="128"/>
      <c r="P390" s="128"/>
      <c r="Q390" s="128"/>
      <c r="R390" s="128"/>
    </row>
    <row r="391" spans="1:18" s="221" customFormat="1" x14ac:dyDescent="0.2">
      <c r="A391" s="128"/>
      <c r="B391" s="128"/>
      <c r="C391" s="128"/>
      <c r="D391" s="128"/>
      <c r="E391" s="128"/>
      <c r="F391" s="128"/>
      <c r="G391" s="128"/>
      <c r="H391" s="383"/>
      <c r="I391" s="383"/>
      <c r="J391" s="128"/>
      <c r="K391" s="128"/>
      <c r="L391" s="128"/>
      <c r="M391" s="128"/>
      <c r="N391" s="128"/>
      <c r="O391" s="128"/>
      <c r="P391" s="128"/>
      <c r="Q391" s="128"/>
      <c r="R391" s="128"/>
    </row>
    <row r="392" spans="1:18" s="221" customFormat="1" x14ac:dyDescent="0.2">
      <c r="A392" s="128"/>
      <c r="B392" s="128"/>
      <c r="C392" s="128"/>
      <c r="D392" s="128"/>
      <c r="E392" s="128"/>
      <c r="F392" s="128"/>
      <c r="G392" s="128"/>
      <c r="H392" s="383"/>
      <c r="I392" s="383"/>
      <c r="J392" s="128"/>
      <c r="K392" s="128"/>
      <c r="L392" s="128"/>
      <c r="M392" s="128"/>
      <c r="N392" s="128"/>
      <c r="O392" s="128"/>
      <c r="P392" s="128"/>
      <c r="Q392" s="128"/>
      <c r="R392" s="128"/>
    </row>
    <row r="393" spans="1:18" s="221" customFormat="1" x14ac:dyDescent="0.2">
      <c r="A393" s="128"/>
      <c r="B393" s="128"/>
      <c r="C393" s="128"/>
      <c r="D393" s="128"/>
      <c r="E393" s="128"/>
      <c r="F393" s="128"/>
      <c r="G393" s="128"/>
      <c r="H393" s="383"/>
      <c r="I393" s="383"/>
      <c r="J393" s="128"/>
      <c r="K393" s="128"/>
      <c r="L393" s="128"/>
      <c r="M393" s="128"/>
      <c r="N393" s="128"/>
      <c r="O393" s="128"/>
      <c r="P393" s="128"/>
      <c r="Q393" s="128"/>
      <c r="R393" s="128"/>
    </row>
    <row r="394" spans="1:18" s="221" customFormat="1" x14ac:dyDescent="0.2">
      <c r="A394" s="128"/>
      <c r="B394" s="128"/>
      <c r="C394" s="128"/>
      <c r="D394" s="128"/>
      <c r="E394" s="128"/>
      <c r="F394" s="128"/>
      <c r="G394" s="128"/>
      <c r="H394" s="383"/>
      <c r="I394" s="383"/>
      <c r="J394" s="128"/>
      <c r="K394" s="128"/>
      <c r="L394" s="128"/>
      <c r="M394" s="128"/>
      <c r="N394" s="128"/>
      <c r="O394" s="128"/>
      <c r="P394" s="128"/>
      <c r="Q394" s="128"/>
      <c r="R394" s="128"/>
    </row>
    <row r="395" spans="1:18" s="221" customFormat="1" x14ac:dyDescent="0.2">
      <c r="A395" s="128"/>
      <c r="B395" s="128"/>
      <c r="C395" s="128"/>
      <c r="D395" s="128"/>
      <c r="E395" s="128"/>
      <c r="F395" s="128"/>
      <c r="G395" s="128"/>
      <c r="H395" s="383"/>
      <c r="I395" s="383"/>
      <c r="J395" s="128"/>
      <c r="K395" s="128"/>
      <c r="L395" s="128"/>
      <c r="M395" s="128"/>
      <c r="N395" s="128"/>
      <c r="O395" s="128"/>
      <c r="P395" s="128"/>
      <c r="Q395" s="128"/>
      <c r="R395" s="128"/>
    </row>
    <row r="396" spans="1:18" s="221" customFormat="1" x14ac:dyDescent="0.2">
      <c r="A396" s="128"/>
      <c r="B396" s="128"/>
      <c r="C396" s="128"/>
      <c r="D396" s="128"/>
      <c r="E396" s="128"/>
      <c r="F396" s="128"/>
      <c r="G396" s="128"/>
      <c r="H396" s="383"/>
      <c r="I396" s="383"/>
      <c r="J396" s="128"/>
      <c r="K396" s="128"/>
      <c r="L396" s="128"/>
      <c r="M396" s="128"/>
      <c r="N396" s="128"/>
      <c r="O396" s="128"/>
      <c r="P396" s="128"/>
      <c r="Q396" s="128"/>
      <c r="R396" s="128"/>
    </row>
    <row r="397" spans="1:18" s="221" customFormat="1" x14ac:dyDescent="0.2">
      <c r="A397" s="128"/>
      <c r="B397" s="128"/>
      <c r="C397" s="128"/>
      <c r="D397" s="128"/>
      <c r="E397" s="128"/>
      <c r="F397" s="128"/>
      <c r="G397" s="128"/>
      <c r="H397" s="383"/>
      <c r="I397" s="383"/>
      <c r="J397" s="128"/>
      <c r="K397" s="128"/>
      <c r="L397" s="128"/>
      <c r="M397" s="128"/>
      <c r="N397" s="128"/>
      <c r="O397" s="128"/>
      <c r="P397" s="128"/>
      <c r="Q397" s="128"/>
      <c r="R397" s="128"/>
    </row>
    <row r="398" spans="1:18" s="221" customFormat="1" x14ac:dyDescent="0.2">
      <c r="A398" s="128"/>
      <c r="B398" s="128"/>
      <c r="C398" s="128"/>
      <c r="D398" s="128"/>
      <c r="E398" s="128"/>
      <c r="F398" s="128"/>
      <c r="G398" s="128"/>
      <c r="H398" s="383"/>
      <c r="I398" s="383"/>
      <c r="J398" s="128"/>
      <c r="K398" s="128"/>
      <c r="L398" s="128"/>
      <c r="M398" s="128"/>
      <c r="N398" s="128"/>
      <c r="O398" s="128"/>
      <c r="P398" s="128"/>
      <c r="Q398" s="128"/>
      <c r="R398" s="128"/>
    </row>
    <row r="399" spans="1:18" s="221" customFormat="1" x14ac:dyDescent="0.2">
      <c r="A399" s="128"/>
      <c r="B399" s="128"/>
      <c r="C399" s="128"/>
      <c r="D399" s="128"/>
      <c r="E399" s="128"/>
      <c r="F399" s="128"/>
      <c r="G399" s="128"/>
      <c r="H399" s="383"/>
      <c r="I399" s="383"/>
      <c r="J399" s="128"/>
      <c r="K399" s="128"/>
      <c r="L399" s="128"/>
      <c r="M399" s="128"/>
      <c r="N399" s="128"/>
      <c r="O399" s="128"/>
      <c r="P399" s="128"/>
      <c r="Q399" s="128"/>
      <c r="R399" s="128"/>
    </row>
    <row r="400" spans="1:18" s="221" customFormat="1" x14ac:dyDescent="0.2">
      <c r="A400" s="128"/>
      <c r="B400" s="128"/>
      <c r="C400" s="128"/>
      <c r="D400" s="128"/>
      <c r="E400" s="128"/>
      <c r="F400" s="128"/>
      <c r="G400" s="128"/>
      <c r="H400" s="383"/>
      <c r="I400" s="383"/>
      <c r="J400" s="128"/>
      <c r="K400" s="128"/>
      <c r="L400" s="128"/>
      <c r="M400" s="128"/>
      <c r="N400" s="128"/>
      <c r="O400" s="128"/>
      <c r="P400" s="128"/>
      <c r="Q400" s="128"/>
      <c r="R400" s="128"/>
    </row>
    <row r="401" spans="1:18" s="221" customFormat="1" x14ac:dyDescent="0.2">
      <c r="A401" s="128"/>
      <c r="B401" s="128"/>
      <c r="C401" s="128"/>
      <c r="D401" s="128"/>
      <c r="E401" s="128"/>
      <c r="F401" s="128"/>
      <c r="G401" s="128"/>
      <c r="H401" s="383"/>
      <c r="I401" s="383"/>
      <c r="J401" s="128"/>
      <c r="K401" s="128"/>
      <c r="L401" s="128"/>
      <c r="M401" s="128"/>
      <c r="N401" s="128"/>
      <c r="O401" s="128"/>
      <c r="P401" s="128"/>
      <c r="Q401" s="128"/>
      <c r="R401" s="128"/>
    </row>
    <row r="402" spans="1:18" s="221" customFormat="1" x14ac:dyDescent="0.2">
      <c r="A402" s="128"/>
      <c r="B402" s="128"/>
      <c r="C402" s="128"/>
      <c r="D402" s="128"/>
      <c r="E402" s="128"/>
      <c r="F402" s="128"/>
      <c r="G402" s="128"/>
      <c r="H402" s="383"/>
      <c r="I402" s="383"/>
      <c r="J402" s="128"/>
      <c r="K402" s="128"/>
      <c r="L402" s="128"/>
      <c r="M402" s="128"/>
      <c r="N402" s="128"/>
      <c r="O402" s="128"/>
      <c r="P402" s="128"/>
      <c r="Q402" s="128"/>
      <c r="R402" s="128"/>
    </row>
    <row r="403" spans="1:18" s="221" customFormat="1" x14ac:dyDescent="0.2">
      <c r="A403" s="128"/>
      <c r="B403" s="128"/>
      <c r="C403" s="128"/>
      <c r="D403" s="128"/>
      <c r="E403" s="128"/>
      <c r="F403" s="128"/>
      <c r="G403" s="128"/>
      <c r="H403" s="383"/>
      <c r="I403" s="383"/>
      <c r="J403" s="128"/>
      <c r="K403" s="128"/>
      <c r="L403" s="128"/>
      <c r="M403" s="128"/>
      <c r="N403" s="128"/>
      <c r="O403" s="128"/>
      <c r="P403" s="128"/>
      <c r="Q403" s="128"/>
      <c r="R403" s="128"/>
    </row>
    <row r="404" spans="1:18" s="221" customFormat="1" x14ac:dyDescent="0.2">
      <c r="A404" s="128"/>
      <c r="B404" s="128"/>
      <c r="C404" s="128"/>
      <c r="D404" s="128"/>
      <c r="E404" s="128"/>
      <c r="F404" s="128"/>
      <c r="G404" s="128"/>
      <c r="H404" s="383"/>
      <c r="I404" s="383"/>
      <c r="J404" s="128"/>
      <c r="K404" s="128"/>
      <c r="L404" s="128"/>
      <c r="M404" s="128"/>
      <c r="N404" s="128"/>
      <c r="O404" s="128"/>
      <c r="P404" s="128"/>
      <c r="Q404" s="128"/>
      <c r="R404" s="128"/>
    </row>
    <row r="405" spans="1:18" s="221" customFormat="1" x14ac:dyDescent="0.2">
      <c r="A405" s="128"/>
      <c r="B405" s="128"/>
      <c r="C405" s="128"/>
      <c r="D405" s="128"/>
      <c r="E405" s="128"/>
      <c r="F405" s="128"/>
      <c r="G405" s="128"/>
      <c r="H405" s="383"/>
      <c r="I405" s="383"/>
      <c r="J405" s="128"/>
      <c r="K405" s="128"/>
      <c r="L405" s="128"/>
      <c r="M405" s="128"/>
      <c r="N405" s="128"/>
      <c r="O405" s="128"/>
      <c r="P405" s="128"/>
      <c r="Q405" s="128"/>
      <c r="R405" s="128"/>
    </row>
    <row r="406" spans="1:18" s="221" customFormat="1" x14ac:dyDescent="0.2">
      <c r="A406" s="128"/>
      <c r="B406" s="128"/>
      <c r="C406" s="128"/>
      <c r="D406" s="128"/>
      <c r="E406" s="128"/>
      <c r="F406" s="128"/>
      <c r="G406" s="128"/>
      <c r="H406" s="383"/>
      <c r="I406" s="383"/>
      <c r="J406" s="128"/>
      <c r="K406" s="128"/>
      <c r="L406" s="128"/>
      <c r="M406" s="128"/>
      <c r="N406" s="128"/>
      <c r="O406" s="128"/>
      <c r="P406" s="128"/>
      <c r="Q406" s="128"/>
      <c r="R406" s="128"/>
    </row>
    <row r="407" spans="1:18" s="221" customFormat="1" x14ac:dyDescent="0.2">
      <c r="A407" s="128"/>
      <c r="B407" s="128"/>
      <c r="C407" s="128"/>
      <c r="D407" s="128"/>
      <c r="E407" s="128"/>
      <c r="F407" s="128"/>
      <c r="G407" s="128"/>
      <c r="H407" s="383"/>
      <c r="I407" s="383"/>
      <c r="J407" s="128"/>
      <c r="K407" s="128"/>
      <c r="L407" s="128"/>
      <c r="M407" s="128"/>
      <c r="N407" s="128"/>
      <c r="O407" s="128"/>
      <c r="P407" s="128"/>
      <c r="Q407" s="128"/>
      <c r="R407" s="128"/>
    </row>
    <row r="408" spans="1:18" s="221" customFormat="1" x14ac:dyDescent="0.2">
      <c r="A408" s="128"/>
      <c r="B408" s="128"/>
      <c r="C408" s="128"/>
      <c r="D408" s="128"/>
      <c r="E408" s="128"/>
      <c r="F408" s="128"/>
      <c r="G408" s="128"/>
      <c r="H408" s="383"/>
      <c r="I408" s="383"/>
      <c r="J408" s="128"/>
      <c r="K408" s="128"/>
      <c r="L408" s="128"/>
      <c r="M408" s="128"/>
      <c r="N408" s="128"/>
      <c r="O408" s="128"/>
      <c r="P408" s="128"/>
      <c r="Q408" s="128"/>
      <c r="R408" s="128"/>
    </row>
    <row r="409" spans="1:18" s="221" customFormat="1" x14ac:dyDescent="0.2">
      <c r="A409" s="128"/>
      <c r="B409" s="128"/>
      <c r="C409" s="128"/>
      <c r="D409" s="128"/>
      <c r="E409" s="128"/>
      <c r="F409" s="128"/>
      <c r="G409" s="128"/>
      <c r="H409" s="383"/>
      <c r="I409" s="383"/>
      <c r="J409" s="128"/>
      <c r="K409" s="128"/>
      <c r="L409" s="128"/>
      <c r="M409" s="128"/>
      <c r="N409" s="128"/>
      <c r="O409" s="128"/>
      <c r="P409" s="128"/>
      <c r="Q409" s="128"/>
      <c r="R409" s="128"/>
    </row>
    <row r="410" spans="1:18" s="221" customFormat="1" x14ac:dyDescent="0.2">
      <c r="A410" s="128"/>
      <c r="B410" s="128"/>
      <c r="C410" s="128"/>
      <c r="D410" s="128"/>
      <c r="E410" s="128"/>
      <c r="F410" s="128"/>
      <c r="G410" s="128"/>
      <c r="H410" s="383"/>
      <c r="I410" s="383"/>
      <c r="J410" s="128"/>
      <c r="K410" s="128"/>
      <c r="L410" s="128"/>
      <c r="M410" s="128"/>
      <c r="N410" s="128"/>
      <c r="O410" s="128"/>
      <c r="P410" s="128"/>
      <c r="Q410" s="128"/>
      <c r="R410" s="128"/>
    </row>
    <row r="411" spans="1:18" s="221" customFormat="1" x14ac:dyDescent="0.2">
      <c r="A411" s="128"/>
      <c r="B411" s="128"/>
      <c r="C411" s="128"/>
      <c r="D411" s="128"/>
      <c r="E411" s="128"/>
      <c r="F411" s="128"/>
      <c r="G411" s="128"/>
      <c r="H411" s="383"/>
      <c r="I411" s="383"/>
      <c r="J411" s="128"/>
      <c r="K411" s="128"/>
      <c r="L411" s="128"/>
      <c r="M411" s="128"/>
      <c r="N411" s="128"/>
      <c r="O411" s="128"/>
      <c r="P411" s="128"/>
      <c r="Q411" s="128"/>
      <c r="R411" s="128"/>
    </row>
    <row r="412" spans="1:18" s="221" customFormat="1" x14ac:dyDescent="0.2">
      <c r="A412" s="128"/>
      <c r="B412" s="128"/>
      <c r="C412" s="128"/>
      <c r="D412" s="128"/>
      <c r="E412" s="128"/>
      <c r="F412" s="128"/>
      <c r="G412" s="128"/>
      <c r="H412" s="383"/>
      <c r="I412" s="383"/>
      <c r="J412" s="128"/>
      <c r="K412" s="128"/>
      <c r="L412" s="128"/>
      <c r="M412" s="128"/>
      <c r="N412" s="128"/>
      <c r="O412" s="128"/>
      <c r="P412" s="128"/>
      <c r="Q412" s="128"/>
      <c r="R412" s="128"/>
    </row>
    <row r="413" spans="1:18" s="221" customFormat="1" x14ac:dyDescent="0.2">
      <c r="A413" s="128"/>
      <c r="B413" s="128"/>
      <c r="C413" s="128"/>
      <c r="D413" s="128"/>
      <c r="E413" s="128"/>
      <c r="F413" s="128"/>
      <c r="G413" s="128"/>
      <c r="H413" s="383"/>
      <c r="I413" s="383"/>
      <c r="J413" s="128"/>
      <c r="K413" s="128"/>
      <c r="L413" s="128"/>
      <c r="M413" s="128"/>
      <c r="N413" s="128"/>
      <c r="O413" s="128"/>
      <c r="P413" s="128"/>
      <c r="Q413" s="128"/>
      <c r="R413" s="128"/>
    </row>
    <row r="414" spans="1:18" s="221" customFormat="1" x14ac:dyDescent="0.2">
      <c r="A414" s="128"/>
      <c r="B414" s="128"/>
      <c r="C414" s="128"/>
      <c r="D414" s="128"/>
      <c r="E414" s="128"/>
      <c r="F414" s="128"/>
      <c r="G414" s="128"/>
      <c r="H414" s="383"/>
      <c r="I414" s="383"/>
      <c r="J414" s="128"/>
      <c r="K414" s="128"/>
      <c r="L414" s="128"/>
      <c r="M414" s="128"/>
      <c r="N414" s="128"/>
      <c r="O414" s="128"/>
      <c r="P414" s="128"/>
      <c r="Q414" s="128"/>
      <c r="R414" s="128"/>
    </row>
    <row r="415" spans="1:18" s="221" customFormat="1" x14ac:dyDescent="0.2">
      <c r="A415" s="128"/>
      <c r="B415" s="128"/>
      <c r="C415" s="128"/>
      <c r="D415" s="128"/>
      <c r="E415" s="128"/>
      <c r="F415" s="128"/>
      <c r="G415" s="128"/>
      <c r="H415" s="383"/>
      <c r="I415" s="383"/>
      <c r="J415" s="128"/>
      <c r="K415" s="128"/>
      <c r="L415" s="128"/>
      <c r="M415" s="128"/>
      <c r="N415" s="128"/>
      <c r="O415" s="128"/>
      <c r="P415" s="128"/>
      <c r="Q415" s="128"/>
      <c r="R415" s="128"/>
    </row>
    <row r="416" spans="1:18" s="221" customFormat="1" x14ac:dyDescent="0.2">
      <c r="A416" s="128"/>
      <c r="B416" s="128"/>
      <c r="C416" s="128"/>
      <c r="D416" s="128"/>
      <c r="E416" s="128"/>
      <c r="F416" s="128"/>
      <c r="G416" s="128"/>
      <c r="H416" s="383"/>
      <c r="I416" s="383"/>
      <c r="J416" s="128"/>
      <c r="K416" s="128"/>
      <c r="L416" s="128"/>
      <c r="M416" s="128"/>
      <c r="N416" s="128"/>
      <c r="O416" s="128"/>
      <c r="P416" s="128"/>
      <c r="Q416" s="128"/>
      <c r="R416" s="128"/>
    </row>
    <row r="417" spans="1:18" s="221" customFormat="1" x14ac:dyDescent="0.2">
      <c r="A417" s="128"/>
      <c r="B417" s="128"/>
      <c r="C417" s="128"/>
      <c r="D417" s="128"/>
      <c r="E417" s="128"/>
      <c r="F417" s="128"/>
      <c r="G417" s="128"/>
      <c r="H417" s="383"/>
      <c r="I417" s="383"/>
      <c r="J417" s="128"/>
      <c r="K417" s="128"/>
      <c r="L417" s="128"/>
      <c r="M417" s="128"/>
      <c r="N417" s="128"/>
      <c r="O417" s="128"/>
      <c r="P417" s="128"/>
      <c r="Q417" s="128"/>
      <c r="R417" s="128"/>
    </row>
    <row r="418" spans="1:18" s="221" customFormat="1" x14ac:dyDescent="0.2">
      <c r="A418" s="128"/>
      <c r="B418" s="128"/>
      <c r="C418" s="128"/>
      <c r="D418" s="128"/>
      <c r="E418" s="128"/>
      <c r="F418" s="128"/>
      <c r="G418" s="128"/>
      <c r="H418" s="383"/>
      <c r="I418" s="383"/>
      <c r="J418" s="128"/>
      <c r="K418" s="128"/>
      <c r="L418" s="128"/>
      <c r="M418" s="128"/>
      <c r="N418" s="128"/>
      <c r="O418" s="128"/>
      <c r="P418" s="128"/>
      <c r="Q418" s="128"/>
      <c r="R418" s="128"/>
    </row>
    <row r="419" spans="1:18" s="221" customFormat="1" x14ac:dyDescent="0.2">
      <c r="A419" s="128"/>
      <c r="B419" s="128"/>
      <c r="C419" s="128"/>
      <c r="D419" s="128"/>
      <c r="E419" s="128"/>
      <c r="F419" s="128"/>
      <c r="G419" s="128"/>
      <c r="H419" s="383"/>
      <c r="I419" s="383"/>
      <c r="J419" s="128"/>
      <c r="K419" s="128"/>
      <c r="L419" s="128"/>
      <c r="M419" s="128"/>
      <c r="N419" s="128"/>
      <c r="O419" s="128"/>
      <c r="P419" s="128"/>
      <c r="Q419" s="128"/>
      <c r="R419" s="128"/>
    </row>
    <row r="420" spans="1:18" s="221" customFormat="1" x14ac:dyDescent="0.2">
      <c r="A420" s="128"/>
      <c r="B420" s="128"/>
      <c r="C420" s="128"/>
      <c r="D420" s="128"/>
      <c r="E420" s="128"/>
      <c r="F420" s="128"/>
      <c r="G420" s="128"/>
      <c r="H420" s="383"/>
      <c r="I420" s="383"/>
      <c r="J420" s="128"/>
      <c r="K420" s="128"/>
      <c r="L420" s="128"/>
      <c r="M420" s="128"/>
      <c r="N420" s="128"/>
      <c r="O420" s="128"/>
      <c r="P420" s="128"/>
      <c r="Q420" s="128"/>
      <c r="R420" s="128"/>
    </row>
    <row r="421" spans="1:18" s="221" customFormat="1" x14ac:dyDescent="0.2">
      <c r="A421" s="128"/>
      <c r="B421" s="128"/>
      <c r="C421" s="128"/>
      <c r="D421" s="128"/>
      <c r="E421" s="128"/>
      <c r="F421" s="128"/>
      <c r="G421" s="128"/>
      <c r="H421" s="383"/>
      <c r="I421" s="383"/>
      <c r="J421" s="128"/>
      <c r="K421" s="128"/>
      <c r="L421" s="128"/>
      <c r="M421" s="128"/>
      <c r="N421" s="128"/>
      <c r="O421" s="128"/>
      <c r="P421" s="128"/>
      <c r="Q421" s="128"/>
      <c r="R421" s="128"/>
    </row>
    <row r="422" spans="1:18" s="221" customFormat="1" x14ac:dyDescent="0.2">
      <c r="A422" s="128"/>
      <c r="B422" s="128"/>
      <c r="C422" s="128"/>
      <c r="D422" s="128"/>
      <c r="E422" s="128"/>
      <c r="F422" s="128"/>
      <c r="G422" s="128"/>
      <c r="H422" s="383"/>
      <c r="I422" s="383"/>
      <c r="J422" s="128"/>
      <c r="K422" s="128"/>
      <c r="L422" s="128"/>
      <c r="M422" s="128"/>
      <c r="N422" s="128"/>
      <c r="O422" s="128"/>
      <c r="P422" s="128"/>
      <c r="Q422" s="128"/>
      <c r="R422" s="128"/>
    </row>
    <row r="423" spans="1:18" s="221" customFormat="1" x14ac:dyDescent="0.2">
      <c r="A423" s="128"/>
      <c r="B423" s="128"/>
      <c r="C423" s="128"/>
      <c r="D423" s="128"/>
      <c r="E423" s="128"/>
      <c r="F423" s="128"/>
      <c r="G423" s="128"/>
      <c r="H423" s="383"/>
      <c r="I423" s="383"/>
      <c r="J423" s="128"/>
      <c r="K423" s="128"/>
      <c r="L423" s="128"/>
      <c r="M423" s="128"/>
      <c r="N423" s="128"/>
      <c r="O423" s="128"/>
      <c r="P423" s="128"/>
      <c r="Q423" s="128"/>
      <c r="R423" s="128"/>
    </row>
    <row r="424" spans="1:18" s="221" customFormat="1" x14ac:dyDescent="0.2">
      <c r="A424" s="128"/>
      <c r="B424" s="128"/>
      <c r="C424" s="128"/>
      <c r="D424" s="128"/>
      <c r="E424" s="128"/>
      <c r="F424" s="128"/>
      <c r="G424" s="128"/>
      <c r="H424" s="383"/>
      <c r="I424" s="383"/>
      <c r="J424" s="128"/>
      <c r="K424" s="128"/>
      <c r="L424" s="128"/>
      <c r="M424" s="128"/>
      <c r="N424" s="128"/>
      <c r="O424" s="128"/>
      <c r="P424" s="128"/>
      <c r="Q424" s="128"/>
      <c r="R424" s="128"/>
    </row>
    <row r="425" spans="1:18" s="221" customFormat="1" x14ac:dyDescent="0.2">
      <c r="A425" s="128"/>
      <c r="B425" s="128"/>
      <c r="C425" s="128"/>
      <c r="D425" s="128"/>
      <c r="E425" s="128"/>
      <c r="F425" s="128"/>
      <c r="G425" s="128"/>
      <c r="H425" s="383"/>
      <c r="I425" s="383"/>
      <c r="J425" s="128"/>
      <c r="K425" s="128"/>
      <c r="L425" s="128"/>
      <c r="M425" s="128"/>
      <c r="N425" s="128"/>
      <c r="O425" s="128"/>
      <c r="P425" s="128"/>
      <c r="Q425" s="128"/>
      <c r="R425" s="128"/>
    </row>
    <row r="426" spans="1:18" s="221" customFormat="1" x14ac:dyDescent="0.2">
      <c r="A426" s="128"/>
      <c r="B426" s="128"/>
      <c r="C426" s="128"/>
      <c r="D426" s="128"/>
      <c r="E426" s="128"/>
      <c r="F426" s="128"/>
      <c r="G426" s="128"/>
      <c r="H426" s="383"/>
      <c r="I426" s="383"/>
      <c r="J426" s="128"/>
      <c r="K426" s="128"/>
      <c r="L426" s="128"/>
      <c r="M426" s="128"/>
      <c r="N426" s="128"/>
      <c r="O426" s="128"/>
      <c r="P426" s="128"/>
      <c r="Q426" s="128"/>
      <c r="R426" s="128"/>
    </row>
    <row r="427" spans="1:18" s="221" customFormat="1" x14ac:dyDescent="0.2">
      <c r="A427" s="128"/>
      <c r="B427" s="128"/>
      <c r="C427" s="128"/>
      <c r="D427" s="128"/>
      <c r="E427" s="128"/>
      <c r="F427" s="128"/>
      <c r="G427" s="128"/>
      <c r="H427" s="383"/>
      <c r="I427" s="383"/>
      <c r="J427" s="128"/>
      <c r="K427" s="128"/>
      <c r="L427" s="128"/>
      <c r="M427" s="128"/>
      <c r="N427" s="128"/>
      <c r="O427" s="128"/>
      <c r="P427" s="128"/>
      <c r="Q427" s="128"/>
      <c r="R427" s="128"/>
    </row>
    <row r="428" spans="1:18" s="221" customFormat="1" x14ac:dyDescent="0.2">
      <c r="A428" s="128"/>
      <c r="B428" s="128"/>
      <c r="C428" s="128"/>
      <c r="D428" s="128"/>
      <c r="E428" s="128"/>
      <c r="F428" s="128"/>
      <c r="G428" s="128"/>
      <c r="H428" s="383"/>
      <c r="I428" s="383"/>
      <c r="J428" s="128"/>
      <c r="K428" s="128"/>
      <c r="L428" s="128"/>
      <c r="M428" s="128"/>
      <c r="N428" s="128"/>
      <c r="O428" s="128"/>
      <c r="P428" s="128"/>
      <c r="Q428" s="128"/>
      <c r="R428" s="128"/>
    </row>
    <row r="429" spans="1:18" s="221" customFormat="1" x14ac:dyDescent="0.2">
      <c r="A429" s="128"/>
      <c r="B429" s="128"/>
      <c r="C429" s="128"/>
      <c r="D429" s="128"/>
      <c r="E429" s="128"/>
      <c r="F429" s="128"/>
      <c r="G429" s="128"/>
      <c r="H429" s="383"/>
      <c r="I429" s="383"/>
      <c r="J429" s="128"/>
      <c r="K429" s="128"/>
      <c r="L429" s="128"/>
      <c r="M429" s="128"/>
      <c r="N429" s="128"/>
      <c r="O429" s="128"/>
      <c r="P429" s="128"/>
      <c r="Q429" s="128"/>
      <c r="R429" s="128"/>
    </row>
    <row r="430" spans="1:18" s="221" customFormat="1" x14ac:dyDescent="0.2">
      <c r="A430" s="128"/>
      <c r="B430" s="128"/>
      <c r="C430" s="128"/>
      <c r="D430" s="128"/>
      <c r="E430" s="128"/>
      <c r="F430" s="128"/>
      <c r="G430" s="128"/>
      <c r="H430" s="383"/>
      <c r="I430" s="383"/>
      <c r="J430" s="128"/>
      <c r="K430" s="128"/>
      <c r="L430" s="128"/>
      <c r="M430" s="128"/>
      <c r="N430" s="128"/>
      <c r="O430" s="128"/>
      <c r="P430" s="128"/>
      <c r="Q430" s="128"/>
      <c r="R430" s="128"/>
    </row>
    <row r="431" spans="1:18" s="221" customFormat="1" x14ac:dyDescent="0.2">
      <c r="A431" s="128"/>
      <c r="B431" s="128"/>
      <c r="C431" s="128"/>
      <c r="D431" s="128"/>
      <c r="E431" s="128"/>
      <c r="F431" s="128"/>
      <c r="G431" s="128"/>
      <c r="H431" s="383"/>
      <c r="I431" s="383"/>
      <c r="J431" s="128"/>
      <c r="K431" s="128"/>
      <c r="L431" s="128"/>
      <c r="M431" s="128"/>
      <c r="N431" s="128"/>
      <c r="O431" s="128"/>
      <c r="P431" s="128"/>
      <c r="Q431" s="128"/>
      <c r="R431" s="128"/>
    </row>
    <row r="432" spans="1:18" s="221" customFormat="1" x14ac:dyDescent="0.2">
      <c r="A432" s="128"/>
      <c r="B432" s="128"/>
      <c r="C432" s="128"/>
      <c r="D432" s="128"/>
      <c r="E432" s="128"/>
      <c r="F432" s="128"/>
      <c r="G432" s="128"/>
      <c r="H432" s="383"/>
      <c r="I432" s="383"/>
      <c r="J432" s="128"/>
      <c r="K432" s="128"/>
      <c r="L432" s="128"/>
      <c r="M432" s="128"/>
      <c r="N432" s="128"/>
      <c r="O432" s="128"/>
      <c r="P432" s="128"/>
      <c r="Q432" s="128"/>
      <c r="R432" s="128"/>
    </row>
    <row r="433" spans="1:18" s="221" customFormat="1" x14ac:dyDescent="0.2">
      <c r="A433" s="128"/>
      <c r="B433" s="128"/>
      <c r="C433" s="128"/>
      <c r="D433" s="128"/>
      <c r="E433" s="128"/>
      <c r="F433" s="128"/>
      <c r="G433" s="128"/>
      <c r="H433" s="383"/>
      <c r="I433" s="383"/>
      <c r="J433" s="128"/>
      <c r="K433" s="128"/>
      <c r="L433" s="128"/>
      <c r="M433" s="128"/>
      <c r="N433" s="128"/>
      <c r="O433" s="128"/>
      <c r="P433" s="128"/>
      <c r="Q433" s="128"/>
      <c r="R433" s="128"/>
    </row>
    <row r="434" spans="1:18" s="221" customFormat="1" x14ac:dyDescent="0.2">
      <c r="A434" s="128"/>
      <c r="B434" s="128"/>
      <c r="C434" s="128"/>
      <c r="D434" s="128"/>
      <c r="E434" s="128"/>
      <c r="F434" s="128"/>
      <c r="G434" s="128"/>
      <c r="H434" s="383"/>
      <c r="I434" s="383"/>
      <c r="J434" s="128"/>
      <c r="K434" s="128"/>
      <c r="L434" s="128"/>
      <c r="M434" s="128"/>
      <c r="N434" s="128"/>
      <c r="O434" s="128"/>
      <c r="P434" s="128"/>
      <c r="Q434" s="128"/>
      <c r="R434" s="128"/>
    </row>
    <row r="435" spans="1:18" s="221" customFormat="1" x14ac:dyDescent="0.2">
      <c r="A435" s="128"/>
      <c r="B435" s="128"/>
      <c r="C435" s="128"/>
      <c r="D435" s="128"/>
      <c r="E435" s="128"/>
      <c r="F435" s="128"/>
      <c r="G435" s="128"/>
      <c r="H435" s="383"/>
      <c r="I435" s="383"/>
      <c r="J435" s="128"/>
      <c r="K435" s="128"/>
      <c r="L435" s="128"/>
      <c r="M435" s="128"/>
      <c r="N435" s="128"/>
      <c r="O435" s="128"/>
      <c r="P435" s="128"/>
      <c r="Q435" s="128"/>
      <c r="R435" s="128"/>
    </row>
    <row r="436" spans="1:18" s="221" customFormat="1" x14ac:dyDescent="0.2">
      <c r="A436" s="128"/>
      <c r="B436" s="128"/>
      <c r="C436" s="128"/>
      <c r="D436" s="128"/>
      <c r="E436" s="128"/>
      <c r="F436" s="128"/>
      <c r="G436" s="128"/>
      <c r="H436" s="383"/>
      <c r="I436" s="383"/>
      <c r="J436" s="128"/>
      <c r="K436" s="128"/>
      <c r="L436" s="128"/>
      <c r="M436" s="128"/>
      <c r="N436" s="128"/>
      <c r="O436" s="128"/>
      <c r="P436" s="128"/>
      <c r="Q436" s="128"/>
      <c r="R436" s="128"/>
    </row>
    <row r="437" spans="1:18" s="221" customFormat="1" x14ac:dyDescent="0.2">
      <c r="A437" s="128"/>
      <c r="B437" s="128"/>
      <c r="C437" s="128"/>
      <c r="D437" s="128"/>
      <c r="E437" s="128"/>
      <c r="F437" s="128"/>
      <c r="G437" s="128"/>
      <c r="H437" s="383"/>
      <c r="I437" s="383"/>
      <c r="J437" s="128"/>
      <c r="K437" s="128"/>
      <c r="L437" s="128"/>
      <c r="M437" s="128"/>
      <c r="N437" s="128"/>
      <c r="O437" s="128"/>
      <c r="P437" s="128"/>
      <c r="Q437" s="128"/>
      <c r="R437" s="128"/>
    </row>
    <row r="438" spans="1:18" s="221" customFormat="1" x14ac:dyDescent="0.2">
      <c r="A438" s="128"/>
      <c r="B438" s="128"/>
      <c r="C438" s="128"/>
      <c r="D438" s="128"/>
      <c r="E438" s="128"/>
      <c r="F438" s="128"/>
      <c r="G438" s="128"/>
      <c r="H438" s="383"/>
      <c r="I438" s="383"/>
      <c r="J438" s="128"/>
      <c r="K438" s="128"/>
      <c r="L438" s="128"/>
      <c r="M438" s="128"/>
      <c r="N438" s="128"/>
      <c r="O438" s="128"/>
      <c r="P438" s="128"/>
      <c r="Q438" s="128"/>
      <c r="R438" s="128"/>
    </row>
    <row r="439" spans="1:18" s="221" customFormat="1" x14ac:dyDescent="0.2">
      <c r="A439" s="128"/>
      <c r="B439" s="128"/>
      <c r="C439" s="128"/>
      <c r="D439" s="128"/>
      <c r="E439" s="128"/>
      <c r="F439" s="128"/>
      <c r="G439" s="128"/>
      <c r="H439" s="383"/>
      <c r="I439" s="383"/>
      <c r="J439" s="128"/>
      <c r="K439" s="128"/>
      <c r="L439" s="128"/>
      <c r="M439" s="128"/>
      <c r="N439" s="128"/>
      <c r="O439" s="128"/>
      <c r="P439" s="128"/>
      <c r="Q439" s="128"/>
      <c r="R439" s="128"/>
    </row>
    <row r="440" spans="1:18" s="221" customFormat="1" x14ac:dyDescent="0.2">
      <c r="A440" s="128"/>
      <c r="B440" s="128"/>
      <c r="C440" s="128"/>
      <c r="D440" s="128"/>
      <c r="E440" s="128"/>
      <c r="F440" s="128"/>
      <c r="G440" s="128"/>
      <c r="H440" s="383"/>
      <c r="I440" s="383"/>
      <c r="J440" s="128"/>
      <c r="K440" s="128"/>
      <c r="L440" s="128"/>
      <c r="M440" s="128"/>
      <c r="N440" s="128"/>
      <c r="O440" s="128"/>
      <c r="P440" s="128"/>
      <c r="Q440" s="128"/>
      <c r="R440" s="128"/>
    </row>
    <row r="441" spans="1:18" s="221" customFormat="1" x14ac:dyDescent="0.2">
      <c r="A441" s="128"/>
      <c r="B441" s="128"/>
      <c r="C441" s="128"/>
      <c r="D441" s="128"/>
      <c r="E441" s="128"/>
      <c r="F441" s="128"/>
      <c r="G441" s="128"/>
      <c r="H441" s="383"/>
      <c r="I441" s="383"/>
      <c r="J441" s="128"/>
      <c r="K441" s="128"/>
      <c r="L441" s="128"/>
      <c r="M441" s="128"/>
      <c r="N441" s="128"/>
      <c r="O441" s="128"/>
      <c r="P441" s="128"/>
      <c r="Q441" s="128"/>
      <c r="R441" s="128"/>
    </row>
    <row r="442" spans="1:18" s="221" customFormat="1" x14ac:dyDescent="0.2">
      <c r="A442" s="128"/>
      <c r="B442" s="128"/>
      <c r="C442" s="128"/>
      <c r="D442" s="128"/>
      <c r="E442" s="128"/>
      <c r="F442" s="128"/>
      <c r="G442" s="128"/>
      <c r="H442" s="383"/>
      <c r="I442" s="383"/>
      <c r="J442" s="128"/>
      <c r="K442" s="128"/>
      <c r="L442" s="128"/>
      <c r="M442" s="128"/>
      <c r="N442" s="128"/>
      <c r="O442" s="128"/>
      <c r="P442" s="128"/>
      <c r="Q442" s="128"/>
      <c r="R442" s="128"/>
    </row>
    <row r="443" spans="1:18" s="221" customFormat="1" x14ac:dyDescent="0.2">
      <c r="A443" s="128"/>
      <c r="B443" s="128"/>
      <c r="C443" s="128"/>
      <c r="D443" s="128"/>
      <c r="E443" s="128"/>
      <c r="F443" s="128"/>
      <c r="G443" s="128"/>
      <c r="H443" s="383"/>
      <c r="I443" s="383"/>
      <c r="J443" s="128"/>
      <c r="K443" s="128"/>
      <c r="L443" s="128"/>
      <c r="M443" s="128"/>
      <c r="N443" s="128"/>
      <c r="O443" s="128"/>
      <c r="P443" s="128"/>
      <c r="Q443" s="128"/>
      <c r="R443" s="128"/>
    </row>
    <row r="444" spans="1:18" s="221" customFormat="1" x14ac:dyDescent="0.2">
      <c r="A444" s="128"/>
      <c r="B444" s="128"/>
      <c r="C444" s="128"/>
      <c r="D444" s="128"/>
      <c r="E444" s="128"/>
      <c r="F444" s="128"/>
      <c r="G444" s="128"/>
      <c r="H444" s="383"/>
      <c r="I444" s="383"/>
      <c r="J444" s="128"/>
      <c r="K444" s="128"/>
      <c r="L444" s="128"/>
      <c r="M444" s="128"/>
      <c r="N444" s="128"/>
      <c r="O444" s="128"/>
      <c r="P444" s="128"/>
      <c r="Q444" s="128"/>
      <c r="R444" s="128"/>
    </row>
    <row r="445" spans="1:18" s="221" customFormat="1" x14ac:dyDescent="0.2">
      <c r="A445" s="128"/>
      <c r="B445" s="128"/>
      <c r="C445" s="128"/>
      <c r="D445" s="128"/>
      <c r="E445" s="128"/>
      <c r="F445" s="128"/>
      <c r="G445" s="128"/>
      <c r="H445" s="383"/>
      <c r="I445" s="383"/>
      <c r="J445" s="128"/>
      <c r="K445" s="128"/>
      <c r="L445" s="128"/>
      <c r="M445" s="128"/>
      <c r="N445" s="128"/>
      <c r="O445" s="128"/>
      <c r="P445" s="128"/>
      <c r="Q445" s="128"/>
      <c r="R445" s="128"/>
    </row>
    <row r="446" spans="1:18" s="221" customFormat="1" x14ac:dyDescent="0.2">
      <c r="A446" s="128"/>
      <c r="B446" s="128"/>
      <c r="C446" s="128"/>
      <c r="D446" s="128"/>
      <c r="E446" s="128"/>
      <c r="F446" s="128"/>
      <c r="G446" s="128"/>
      <c r="H446" s="383"/>
      <c r="I446" s="383"/>
      <c r="J446" s="128"/>
      <c r="K446" s="128"/>
      <c r="L446" s="128"/>
      <c r="M446" s="128"/>
      <c r="N446" s="128"/>
      <c r="O446" s="128"/>
      <c r="P446" s="128"/>
      <c r="Q446" s="128"/>
      <c r="R446" s="128"/>
    </row>
    <row r="447" spans="1:18" s="221" customFormat="1" x14ac:dyDescent="0.2">
      <c r="A447" s="128"/>
      <c r="B447" s="128"/>
      <c r="C447" s="128"/>
      <c r="D447" s="128"/>
      <c r="E447" s="128"/>
      <c r="F447" s="128"/>
      <c r="G447" s="128"/>
      <c r="H447" s="383"/>
      <c r="I447" s="383"/>
      <c r="J447" s="128"/>
      <c r="K447" s="128"/>
      <c r="L447" s="128"/>
      <c r="M447" s="128"/>
      <c r="N447" s="128"/>
      <c r="O447" s="128"/>
      <c r="P447" s="128"/>
      <c r="Q447" s="128"/>
      <c r="R447" s="128"/>
    </row>
    <row r="448" spans="1:18" s="221" customFormat="1" x14ac:dyDescent="0.2">
      <c r="A448" s="128"/>
      <c r="B448" s="128"/>
      <c r="C448" s="128"/>
      <c r="D448" s="128"/>
      <c r="E448" s="128"/>
      <c r="F448" s="128"/>
      <c r="G448" s="128"/>
      <c r="H448" s="383"/>
      <c r="I448" s="383"/>
      <c r="J448" s="128"/>
      <c r="K448" s="128"/>
      <c r="L448" s="128"/>
      <c r="M448" s="128"/>
      <c r="N448" s="128"/>
      <c r="O448" s="128"/>
      <c r="P448" s="128"/>
      <c r="Q448" s="128"/>
      <c r="R448" s="128"/>
    </row>
    <row r="449" spans="1:18" s="221" customFormat="1" x14ac:dyDescent="0.2">
      <c r="A449" s="128"/>
      <c r="B449" s="128"/>
      <c r="C449" s="128"/>
      <c r="D449" s="128"/>
      <c r="E449" s="128"/>
      <c r="F449" s="128"/>
      <c r="G449" s="128"/>
      <c r="H449" s="383"/>
      <c r="I449" s="383"/>
      <c r="J449" s="128"/>
      <c r="K449" s="128"/>
      <c r="L449" s="128"/>
      <c r="M449" s="128"/>
      <c r="N449" s="128"/>
      <c r="O449" s="128"/>
      <c r="P449" s="128"/>
      <c r="Q449" s="128"/>
      <c r="R449" s="128"/>
    </row>
    <row r="450" spans="1:18" s="221" customFormat="1" x14ac:dyDescent="0.2">
      <c r="A450" s="128"/>
      <c r="B450" s="128"/>
      <c r="C450" s="128"/>
      <c r="D450" s="128"/>
      <c r="E450" s="128"/>
      <c r="F450" s="128"/>
      <c r="G450" s="128"/>
      <c r="H450" s="383"/>
      <c r="I450" s="383"/>
      <c r="J450" s="128"/>
      <c r="K450" s="128"/>
      <c r="L450" s="128"/>
      <c r="M450" s="128"/>
      <c r="N450" s="128"/>
      <c r="O450" s="128"/>
      <c r="P450" s="128"/>
      <c r="Q450" s="128"/>
      <c r="R450" s="128"/>
    </row>
    <row r="451" spans="1:18" s="221" customFormat="1" x14ac:dyDescent="0.2">
      <c r="A451" s="128"/>
      <c r="B451" s="128"/>
      <c r="C451" s="128"/>
      <c r="D451" s="128"/>
      <c r="E451" s="128"/>
      <c r="F451" s="128"/>
      <c r="G451" s="128"/>
      <c r="H451" s="383"/>
      <c r="I451" s="383"/>
      <c r="J451" s="128"/>
      <c r="K451" s="128"/>
      <c r="L451" s="128"/>
      <c r="M451" s="128"/>
      <c r="N451" s="128"/>
      <c r="O451" s="128"/>
      <c r="P451" s="128"/>
      <c r="Q451" s="128"/>
      <c r="R451" s="128"/>
    </row>
    <row r="452" spans="1:18" s="221" customFormat="1" x14ac:dyDescent="0.2">
      <c r="A452" s="128"/>
      <c r="B452" s="128"/>
      <c r="C452" s="128"/>
      <c r="D452" s="128"/>
      <c r="E452" s="128"/>
      <c r="F452" s="128"/>
      <c r="G452" s="128"/>
      <c r="H452" s="383"/>
      <c r="I452" s="383"/>
      <c r="J452" s="128"/>
      <c r="K452" s="128"/>
      <c r="L452" s="128"/>
      <c r="M452" s="128"/>
      <c r="N452" s="128"/>
      <c r="O452" s="128"/>
      <c r="P452" s="128"/>
      <c r="Q452" s="128"/>
      <c r="R452" s="128"/>
    </row>
    <row r="453" spans="1:18" s="221" customFormat="1" x14ac:dyDescent="0.2">
      <c r="A453" s="128"/>
      <c r="B453" s="128"/>
      <c r="C453" s="128"/>
      <c r="D453" s="128"/>
      <c r="E453" s="128"/>
      <c r="F453" s="128"/>
      <c r="G453" s="128"/>
      <c r="H453" s="383"/>
      <c r="I453" s="383"/>
      <c r="J453" s="128"/>
      <c r="K453" s="128"/>
      <c r="L453" s="128"/>
      <c r="M453" s="128"/>
      <c r="N453" s="128"/>
      <c r="O453" s="128"/>
      <c r="P453" s="128"/>
      <c r="Q453" s="128"/>
      <c r="R453" s="128"/>
    </row>
    <row r="454" spans="1:18" s="221" customFormat="1" x14ac:dyDescent="0.2">
      <c r="A454" s="128"/>
      <c r="B454" s="128"/>
      <c r="C454" s="128"/>
      <c r="D454" s="128"/>
      <c r="E454" s="128"/>
      <c r="F454" s="128"/>
      <c r="G454" s="128"/>
      <c r="H454" s="383"/>
      <c r="I454" s="383"/>
      <c r="J454" s="128"/>
      <c r="K454" s="128"/>
      <c r="L454" s="128"/>
      <c r="M454" s="128"/>
      <c r="N454" s="128"/>
      <c r="O454" s="128"/>
      <c r="P454" s="128"/>
      <c r="Q454" s="128"/>
      <c r="R454" s="128"/>
    </row>
    <row r="455" spans="1:18" s="221" customFormat="1" x14ac:dyDescent="0.2">
      <c r="A455" s="128"/>
      <c r="B455" s="128"/>
      <c r="C455" s="128"/>
      <c r="D455" s="128"/>
      <c r="E455" s="128"/>
      <c r="F455" s="128"/>
      <c r="G455" s="128"/>
      <c r="H455" s="383"/>
      <c r="I455" s="383"/>
      <c r="J455" s="128"/>
      <c r="K455" s="128"/>
      <c r="L455" s="128"/>
      <c r="M455" s="128"/>
      <c r="N455" s="128"/>
      <c r="O455" s="128"/>
      <c r="P455" s="128"/>
      <c r="Q455" s="128"/>
      <c r="R455" s="128"/>
    </row>
    <row r="456" spans="1:18" s="221" customFormat="1" x14ac:dyDescent="0.2">
      <c r="A456" s="128"/>
      <c r="B456" s="128"/>
      <c r="C456" s="128"/>
      <c r="D456" s="128"/>
      <c r="E456" s="128"/>
      <c r="F456" s="128"/>
      <c r="G456" s="128"/>
      <c r="H456" s="383"/>
      <c r="I456" s="383"/>
      <c r="J456" s="128"/>
      <c r="K456" s="128"/>
      <c r="L456" s="128"/>
      <c r="M456" s="128"/>
      <c r="N456" s="128"/>
      <c r="O456" s="128"/>
      <c r="P456" s="128"/>
      <c r="Q456" s="128"/>
      <c r="R456" s="128"/>
    </row>
    <row r="457" spans="1:18" s="221" customFormat="1" x14ac:dyDescent="0.2">
      <c r="A457" s="128"/>
      <c r="B457" s="128"/>
      <c r="C457" s="128"/>
      <c r="D457" s="128"/>
      <c r="E457" s="128"/>
      <c r="F457" s="128"/>
      <c r="G457" s="128"/>
      <c r="H457" s="383"/>
      <c r="I457" s="383"/>
      <c r="J457" s="128"/>
      <c r="K457" s="128"/>
      <c r="L457" s="128"/>
      <c r="M457" s="128"/>
      <c r="N457" s="128"/>
      <c r="O457" s="128"/>
      <c r="P457" s="128"/>
      <c r="Q457" s="128"/>
      <c r="R457" s="128"/>
    </row>
    <row r="458" spans="1:18" s="221" customFormat="1" x14ac:dyDescent="0.2">
      <c r="A458" s="128"/>
      <c r="B458" s="128"/>
      <c r="C458" s="128"/>
      <c r="D458" s="128"/>
      <c r="E458" s="128"/>
      <c r="F458" s="128"/>
      <c r="G458" s="128"/>
      <c r="H458" s="383"/>
      <c r="I458" s="383"/>
      <c r="J458" s="128"/>
      <c r="K458" s="128"/>
      <c r="L458" s="128"/>
      <c r="M458" s="128"/>
      <c r="N458" s="128"/>
      <c r="O458" s="128"/>
      <c r="P458" s="128"/>
      <c r="Q458" s="128"/>
      <c r="R458" s="128"/>
    </row>
    <row r="459" spans="1:18" s="221" customFormat="1" x14ac:dyDescent="0.2">
      <c r="A459" s="128"/>
      <c r="B459" s="128"/>
      <c r="C459" s="128"/>
      <c r="D459" s="128"/>
      <c r="E459" s="128"/>
      <c r="F459" s="128"/>
      <c r="G459" s="128"/>
      <c r="H459" s="383"/>
      <c r="I459" s="383"/>
      <c r="J459" s="128"/>
      <c r="K459" s="128"/>
      <c r="L459" s="128"/>
      <c r="M459" s="128"/>
      <c r="N459" s="128"/>
      <c r="O459" s="128"/>
      <c r="P459" s="128"/>
      <c r="Q459" s="128"/>
      <c r="R459" s="128"/>
    </row>
    <row r="460" spans="1:18" s="221" customFormat="1" x14ac:dyDescent="0.2">
      <c r="A460" s="128"/>
      <c r="B460" s="128"/>
      <c r="C460" s="128"/>
      <c r="D460" s="128"/>
      <c r="E460" s="128"/>
      <c r="F460" s="128"/>
      <c r="G460" s="128"/>
      <c r="H460" s="383"/>
      <c r="I460" s="383"/>
      <c r="J460" s="128"/>
      <c r="K460" s="128"/>
      <c r="L460" s="128"/>
      <c r="M460" s="128"/>
      <c r="N460" s="128"/>
      <c r="O460" s="128"/>
      <c r="P460" s="128"/>
      <c r="Q460" s="128"/>
      <c r="R460" s="128"/>
    </row>
    <row r="461" spans="1:18" s="221" customFormat="1" x14ac:dyDescent="0.2">
      <c r="A461" s="128"/>
      <c r="B461" s="128"/>
      <c r="C461" s="128"/>
      <c r="D461" s="128"/>
      <c r="E461" s="128"/>
      <c r="F461" s="128"/>
      <c r="G461" s="128"/>
      <c r="H461" s="383"/>
      <c r="I461" s="383"/>
      <c r="J461" s="128"/>
      <c r="K461" s="128"/>
      <c r="L461" s="128"/>
      <c r="M461" s="128"/>
      <c r="N461" s="128"/>
      <c r="O461" s="128"/>
      <c r="P461" s="128"/>
      <c r="Q461" s="128"/>
      <c r="R461" s="128"/>
    </row>
    <row r="462" spans="1:18" s="221" customFormat="1" x14ac:dyDescent="0.2">
      <c r="A462" s="128"/>
      <c r="B462" s="128"/>
      <c r="C462" s="128"/>
      <c r="D462" s="128"/>
      <c r="E462" s="128"/>
      <c r="F462" s="128"/>
      <c r="G462" s="128"/>
      <c r="H462" s="383"/>
      <c r="I462" s="383"/>
      <c r="J462" s="128"/>
      <c r="K462" s="128"/>
      <c r="L462" s="128"/>
      <c r="M462" s="128"/>
      <c r="N462" s="128"/>
      <c r="O462" s="128"/>
      <c r="P462" s="128"/>
      <c r="Q462" s="128"/>
      <c r="R462" s="128"/>
    </row>
    <row r="463" spans="1:18" s="221" customFormat="1" x14ac:dyDescent="0.2">
      <c r="A463" s="128"/>
      <c r="B463" s="128"/>
      <c r="C463" s="128"/>
      <c r="D463" s="128"/>
      <c r="E463" s="128"/>
      <c r="F463" s="128"/>
      <c r="G463" s="128"/>
      <c r="H463" s="383"/>
      <c r="I463" s="383"/>
      <c r="J463" s="128"/>
      <c r="K463" s="128"/>
      <c r="L463" s="128"/>
      <c r="M463" s="128"/>
      <c r="N463" s="128"/>
      <c r="O463" s="128"/>
      <c r="P463" s="128"/>
      <c r="Q463" s="128"/>
      <c r="R463" s="128"/>
    </row>
    <row r="464" spans="1:18" s="221" customFormat="1" x14ac:dyDescent="0.2">
      <c r="A464" s="128"/>
      <c r="B464" s="128"/>
      <c r="C464" s="128"/>
      <c r="D464" s="128"/>
      <c r="E464" s="128"/>
      <c r="F464" s="128"/>
      <c r="G464" s="128"/>
      <c r="H464" s="383"/>
      <c r="I464" s="383"/>
      <c r="J464" s="128"/>
      <c r="K464" s="128"/>
      <c r="L464" s="128"/>
      <c r="M464" s="128"/>
      <c r="N464" s="128"/>
      <c r="O464" s="128"/>
      <c r="P464" s="128"/>
      <c r="Q464" s="128"/>
      <c r="R464" s="128"/>
    </row>
    <row r="465" spans="1:18" s="221" customFormat="1" x14ac:dyDescent="0.2">
      <c r="A465" s="128"/>
      <c r="B465" s="128"/>
      <c r="C465" s="128"/>
      <c r="D465" s="128"/>
      <c r="E465" s="128"/>
      <c r="F465" s="128"/>
      <c r="G465" s="128"/>
      <c r="H465" s="383"/>
      <c r="I465" s="383"/>
      <c r="J465" s="128"/>
      <c r="K465" s="128"/>
      <c r="L465" s="128"/>
      <c r="M465" s="128"/>
      <c r="N465" s="128"/>
      <c r="O465" s="128"/>
      <c r="P465" s="128"/>
      <c r="Q465" s="128"/>
      <c r="R465" s="128"/>
    </row>
    <row r="466" spans="1:18" s="221" customFormat="1" x14ac:dyDescent="0.2">
      <c r="A466" s="128"/>
      <c r="B466" s="128"/>
      <c r="C466" s="128"/>
      <c r="D466" s="128"/>
      <c r="E466" s="128"/>
      <c r="F466" s="128"/>
      <c r="G466" s="128"/>
      <c r="H466" s="383"/>
      <c r="I466" s="383"/>
      <c r="J466" s="128"/>
      <c r="K466" s="128"/>
      <c r="L466" s="128"/>
      <c r="M466" s="128"/>
      <c r="N466" s="128"/>
      <c r="O466" s="128"/>
      <c r="P466" s="128"/>
      <c r="Q466" s="128"/>
      <c r="R466" s="128"/>
    </row>
    <row r="467" spans="1:18" s="221" customFormat="1" x14ac:dyDescent="0.2">
      <c r="A467" s="128"/>
      <c r="B467" s="128"/>
      <c r="C467" s="128"/>
      <c r="D467" s="128"/>
      <c r="E467" s="128"/>
      <c r="F467" s="128"/>
      <c r="G467" s="128"/>
      <c r="H467" s="383"/>
      <c r="I467" s="383"/>
      <c r="J467" s="128"/>
      <c r="K467" s="128"/>
      <c r="L467" s="128"/>
      <c r="M467" s="128"/>
      <c r="N467" s="128"/>
      <c r="O467" s="128"/>
      <c r="P467" s="128"/>
      <c r="Q467" s="128"/>
      <c r="R467" s="128"/>
    </row>
    <row r="468" spans="1:18" s="221" customFormat="1" x14ac:dyDescent="0.2">
      <c r="A468" s="128"/>
      <c r="B468" s="128"/>
      <c r="C468" s="128"/>
      <c r="D468" s="128"/>
      <c r="E468" s="128"/>
      <c r="F468" s="128"/>
      <c r="G468" s="128"/>
      <c r="H468" s="383"/>
      <c r="I468" s="383"/>
      <c r="J468" s="128"/>
      <c r="K468" s="128"/>
      <c r="L468" s="128"/>
      <c r="M468" s="128"/>
      <c r="N468" s="128"/>
      <c r="O468" s="128"/>
      <c r="P468" s="128"/>
      <c r="Q468" s="128"/>
      <c r="R468" s="128"/>
    </row>
    <row r="469" spans="1:18" s="221" customFormat="1" x14ac:dyDescent="0.2">
      <c r="A469" s="128"/>
      <c r="B469" s="128"/>
      <c r="C469" s="128"/>
      <c r="D469" s="128"/>
      <c r="E469" s="128"/>
      <c r="F469" s="128"/>
      <c r="G469" s="128"/>
      <c r="H469" s="383"/>
      <c r="I469" s="383"/>
      <c r="J469" s="128"/>
      <c r="K469" s="128"/>
      <c r="L469" s="128"/>
      <c r="M469" s="128"/>
      <c r="N469" s="128"/>
      <c r="O469" s="128"/>
      <c r="P469" s="128"/>
      <c r="Q469" s="128"/>
      <c r="R469" s="128"/>
    </row>
    <row r="470" spans="1:18" s="221" customFormat="1" x14ac:dyDescent="0.2">
      <c r="A470" s="128"/>
      <c r="B470" s="128"/>
      <c r="C470" s="128"/>
      <c r="D470" s="128"/>
      <c r="E470" s="128"/>
      <c r="F470" s="128"/>
      <c r="G470" s="128"/>
      <c r="H470" s="383"/>
      <c r="I470" s="383"/>
      <c r="J470" s="128"/>
      <c r="K470" s="128"/>
      <c r="L470" s="128"/>
      <c r="M470" s="128"/>
      <c r="N470" s="128"/>
      <c r="O470" s="128"/>
      <c r="P470" s="128"/>
      <c r="Q470" s="128"/>
      <c r="R470" s="128"/>
    </row>
    <row r="471" spans="1:18" s="221" customFormat="1" x14ac:dyDescent="0.2">
      <c r="A471" s="128"/>
      <c r="B471" s="128"/>
      <c r="C471" s="128"/>
      <c r="D471" s="128"/>
      <c r="E471" s="128"/>
      <c r="F471" s="128"/>
      <c r="G471" s="128"/>
      <c r="H471" s="383"/>
      <c r="I471" s="383"/>
      <c r="J471" s="128"/>
      <c r="K471" s="128"/>
      <c r="L471" s="128"/>
      <c r="M471" s="128"/>
      <c r="N471" s="128"/>
      <c r="O471" s="128"/>
      <c r="P471" s="128"/>
      <c r="Q471" s="128"/>
      <c r="R471" s="128"/>
    </row>
    <row r="472" spans="1:18" s="221" customFormat="1" x14ac:dyDescent="0.2">
      <c r="A472" s="128"/>
      <c r="B472" s="128"/>
      <c r="C472" s="128"/>
      <c r="D472" s="128"/>
      <c r="E472" s="128"/>
      <c r="F472" s="128"/>
      <c r="G472" s="128"/>
      <c r="H472" s="383"/>
      <c r="I472" s="383"/>
      <c r="J472" s="128"/>
      <c r="K472" s="128"/>
      <c r="L472" s="128"/>
      <c r="M472" s="128"/>
      <c r="N472" s="128"/>
      <c r="O472" s="128"/>
      <c r="P472" s="128"/>
      <c r="Q472" s="128"/>
      <c r="R472" s="128"/>
    </row>
    <row r="473" spans="1:18" s="221" customFormat="1" x14ac:dyDescent="0.2">
      <c r="A473" s="128"/>
      <c r="B473" s="128"/>
      <c r="C473" s="128"/>
      <c r="D473" s="128"/>
      <c r="E473" s="128"/>
      <c r="F473" s="128"/>
      <c r="G473" s="128"/>
      <c r="H473" s="383"/>
      <c r="I473" s="383"/>
      <c r="J473" s="128"/>
      <c r="K473" s="128"/>
      <c r="L473" s="128"/>
      <c r="M473" s="128"/>
      <c r="N473" s="128"/>
      <c r="O473" s="128"/>
      <c r="P473" s="128"/>
      <c r="Q473" s="128"/>
      <c r="R473" s="128"/>
    </row>
    <row r="474" spans="1:18" s="221" customFormat="1" x14ac:dyDescent="0.2">
      <c r="A474" s="128"/>
      <c r="B474" s="128"/>
      <c r="C474" s="128"/>
      <c r="D474" s="128"/>
      <c r="E474" s="128"/>
      <c r="F474" s="128"/>
      <c r="G474" s="128"/>
      <c r="H474" s="383"/>
      <c r="I474" s="383"/>
      <c r="J474" s="128"/>
      <c r="K474" s="128"/>
      <c r="L474" s="128"/>
      <c r="M474" s="128"/>
      <c r="N474" s="128"/>
      <c r="O474" s="128"/>
      <c r="P474" s="128"/>
      <c r="Q474" s="128"/>
      <c r="R474" s="128"/>
    </row>
    <row r="475" spans="1:18" s="221" customFormat="1" x14ac:dyDescent="0.2">
      <c r="A475" s="128"/>
      <c r="B475" s="128"/>
      <c r="C475" s="128"/>
      <c r="D475" s="128"/>
      <c r="E475" s="128"/>
      <c r="F475" s="128"/>
      <c r="G475" s="128"/>
      <c r="H475" s="383"/>
      <c r="I475" s="383"/>
      <c r="J475" s="128"/>
      <c r="K475" s="128"/>
      <c r="L475" s="128"/>
      <c r="M475" s="128"/>
      <c r="N475" s="128"/>
      <c r="O475" s="128"/>
      <c r="P475" s="128"/>
      <c r="Q475" s="128"/>
      <c r="R475" s="128"/>
    </row>
    <row r="476" spans="1:18" s="221" customFormat="1" x14ac:dyDescent="0.2">
      <c r="A476" s="128"/>
      <c r="B476" s="128"/>
      <c r="C476" s="128"/>
      <c r="D476" s="128"/>
      <c r="E476" s="128"/>
      <c r="F476" s="128"/>
      <c r="G476" s="128"/>
      <c r="H476" s="383"/>
      <c r="I476" s="383"/>
      <c r="J476" s="128"/>
      <c r="K476" s="128"/>
      <c r="L476" s="128"/>
      <c r="M476" s="128"/>
      <c r="N476" s="128"/>
      <c r="O476" s="128"/>
      <c r="P476" s="128"/>
      <c r="Q476" s="128"/>
      <c r="R476" s="128"/>
    </row>
    <row r="477" spans="1:18" s="221" customFormat="1" x14ac:dyDescent="0.2">
      <c r="A477" s="128"/>
      <c r="B477" s="128"/>
      <c r="C477" s="128"/>
      <c r="D477" s="128"/>
      <c r="E477" s="128"/>
      <c r="F477" s="128"/>
      <c r="G477" s="128"/>
      <c r="H477" s="383"/>
      <c r="I477" s="383"/>
      <c r="J477" s="128"/>
      <c r="K477" s="128"/>
      <c r="L477" s="128"/>
      <c r="M477" s="128"/>
      <c r="N477" s="128"/>
      <c r="O477" s="128"/>
      <c r="P477" s="128"/>
      <c r="Q477" s="128"/>
      <c r="R477" s="128"/>
    </row>
    <row r="478" spans="1:18" s="221" customFormat="1" x14ac:dyDescent="0.2">
      <c r="A478" s="128"/>
      <c r="B478" s="128"/>
      <c r="C478" s="128"/>
      <c r="D478" s="128"/>
      <c r="E478" s="128"/>
      <c r="F478" s="128"/>
      <c r="G478" s="128"/>
      <c r="H478" s="383"/>
      <c r="I478" s="383"/>
      <c r="J478" s="128"/>
      <c r="K478" s="128"/>
      <c r="L478" s="128"/>
      <c r="M478" s="128"/>
      <c r="N478" s="128"/>
      <c r="O478" s="128"/>
      <c r="P478" s="128"/>
      <c r="Q478" s="128"/>
      <c r="R478" s="128"/>
    </row>
    <row r="479" spans="1:18" s="221" customFormat="1" x14ac:dyDescent="0.2">
      <c r="A479" s="128"/>
      <c r="B479" s="128"/>
      <c r="C479" s="128"/>
      <c r="D479" s="128"/>
      <c r="E479" s="128"/>
      <c r="F479" s="128"/>
      <c r="G479" s="128"/>
      <c r="H479" s="383"/>
      <c r="I479" s="383"/>
      <c r="J479" s="128"/>
      <c r="K479" s="128"/>
      <c r="L479" s="128"/>
      <c r="M479" s="128"/>
      <c r="N479" s="128"/>
      <c r="O479" s="128"/>
      <c r="P479" s="128"/>
      <c r="Q479" s="128"/>
      <c r="R479" s="128"/>
    </row>
    <row r="480" spans="1:18" s="221" customFormat="1" x14ac:dyDescent="0.2">
      <c r="A480" s="128"/>
      <c r="B480" s="128"/>
      <c r="C480" s="128"/>
      <c r="D480" s="128"/>
      <c r="E480" s="128"/>
      <c r="F480" s="128"/>
      <c r="G480" s="128"/>
      <c r="H480" s="383"/>
      <c r="I480" s="383"/>
      <c r="J480" s="128"/>
      <c r="K480" s="128"/>
      <c r="L480" s="128"/>
      <c r="M480" s="128"/>
      <c r="N480" s="128"/>
      <c r="O480" s="128"/>
      <c r="P480" s="128"/>
      <c r="Q480" s="128"/>
      <c r="R480" s="128"/>
    </row>
    <row r="481" spans="1:18" s="221" customFormat="1" x14ac:dyDescent="0.2">
      <c r="A481" s="128"/>
      <c r="B481" s="128"/>
      <c r="C481" s="128"/>
      <c r="D481" s="128"/>
      <c r="E481" s="128"/>
      <c r="F481" s="128"/>
      <c r="G481" s="128"/>
      <c r="H481" s="383"/>
      <c r="I481" s="383"/>
      <c r="J481" s="128"/>
      <c r="K481" s="128"/>
      <c r="L481" s="128"/>
      <c r="M481" s="128"/>
      <c r="N481" s="128"/>
      <c r="O481" s="128"/>
      <c r="P481" s="128"/>
      <c r="Q481" s="128"/>
      <c r="R481" s="128"/>
    </row>
    <row r="482" spans="1:18" s="221" customFormat="1" x14ac:dyDescent="0.2">
      <c r="A482" s="128"/>
      <c r="B482" s="128"/>
      <c r="C482" s="128"/>
      <c r="D482" s="128"/>
      <c r="E482" s="128"/>
      <c r="F482" s="128"/>
      <c r="G482" s="128"/>
      <c r="H482" s="383"/>
      <c r="I482" s="383"/>
      <c r="J482" s="128"/>
      <c r="K482" s="128"/>
      <c r="L482" s="128"/>
      <c r="M482" s="128"/>
      <c r="N482" s="128"/>
      <c r="O482" s="128"/>
      <c r="P482" s="128"/>
      <c r="Q482" s="128"/>
      <c r="R482" s="128"/>
    </row>
    <row r="483" spans="1:18" s="221" customFormat="1" x14ac:dyDescent="0.2">
      <c r="A483" s="128"/>
      <c r="B483" s="128"/>
      <c r="C483" s="128"/>
      <c r="D483" s="128"/>
      <c r="E483" s="128"/>
      <c r="F483" s="128"/>
      <c r="G483" s="128"/>
      <c r="H483" s="383"/>
      <c r="I483" s="383"/>
      <c r="J483" s="128"/>
      <c r="K483" s="128"/>
      <c r="L483" s="128"/>
      <c r="M483" s="128"/>
      <c r="N483" s="128"/>
      <c r="O483" s="128"/>
      <c r="P483" s="128"/>
      <c r="Q483" s="128"/>
      <c r="R483" s="128"/>
    </row>
    <row r="484" spans="1:18" s="221" customFormat="1" x14ac:dyDescent="0.2">
      <c r="A484" s="128"/>
      <c r="B484" s="128"/>
      <c r="C484" s="128"/>
      <c r="D484" s="128"/>
      <c r="E484" s="128"/>
      <c r="F484" s="128"/>
      <c r="G484" s="128"/>
      <c r="H484" s="383"/>
      <c r="I484" s="383"/>
      <c r="J484" s="128"/>
      <c r="K484" s="128"/>
      <c r="L484" s="128"/>
      <c r="M484" s="128"/>
      <c r="N484" s="128"/>
      <c r="O484" s="128"/>
      <c r="P484" s="128"/>
      <c r="Q484" s="128"/>
      <c r="R484" s="128"/>
    </row>
    <row r="485" spans="1:18" s="221" customFormat="1" x14ac:dyDescent="0.2">
      <c r="A485" s="128"/>
      <c r="B485" s="128"/>
      <c r="C485" s="128"/>
      <c r="D485" s="128"/>
      <c r="E485" s="128"/>
      <c r="F485" s="128"/>
      <c r="G485" s="128"/>
      <c r="H485" s="383"/>
      <c r="I485" s="383"/>
      <c r="J485" s="128"/>
      <c r="K485" s="128"/>
      <c r="L485" s="128"/>
      <c r="M485" s="128"/>
      <c r="N485" s="128"/>
      <c r="O485" s="128"/>
      <c r="P485" s="128"/>
      <c r="Q485" s="128"/>
      <c r="R485" s="128"/>
    </row>
    <row r="486" spans="1:18" s="221" customFormat="1" x14ac:dyDescent="0.2">
      <c r="A486" s="128"/>
      <c r="B486" s="128"/>
      <c r="C486" s="128"/>
      <c r="D486" s="128"/>
      <c r="E486" s="128"/>
      <c r="F486" s="128"/>
      <c r="G486" s="128"/>
      <c r="H486" s="383"/>
      <c r="I486" s="383"/>
      <c r="J486" s="128"/>
      <c r="K486" s="128"/>
      <c r="L486" s="128"/>
      <c r="M486" s="128"/>
      <c r="N486" s="128"/>
      <c r="O486" s="128"/>
      <c r="P486" s="128"/>
      <c r="Q486" s="128"/>
      <c r="R486" s="128"/>
    </row>
    <row r="487" spans="1:18" s="221" customFormat="1" x14ac:dyDescent="0.2">
      <c r="A487" s="128"/>
      <c r="B487" s="128"/>
      <c r="C487" s="128"/>
      <c r="D487" s="128"/>
      <c r="E487" s="128"/>
      <c r="F487" s="128"/>
      <c r="G487" s="128"/>
      <c r="H487" s="383"/>
      <c r="I487" s="383"/>
      <c r="J487" s="128"/>
      <c r="K487" s="128"/>
      <c r="L487" s="128"/>
      <c r="M487" s="128"/>
      <c r="N487" s="128"/>
      <c r="O487" s="128"/>
      <c r="P487" s="128"/>
      <c r="Q487" s="128"/>
      <c r="R487" s="128"/>
    </row>
    <row r="488" spans="1:18" s="221" customFormat="1" x14ac:dyDescent="0.2">
      <c r="A488" s="128"/>
      <c r="B488" s="128"/>
      <c r="C488" s="128"/>
      <c r="D488" s="128"/>
      <c r="E488" s="128"/>
      <c r="F488" s="128"/>
      <c r="G488" s="128"/>
      <c r="H488" s="383"/>
      <c r="I488" s="383"/>
      <c r="J488" s="128"/>
      <c r="K488" s="128"/>
      <c r="L488" s="128"/>
      <c r="M488" s="128"/>
      <c r="N488" s="128"/>
      <c r="O488" s="128"/>
      <c r="P488" s="128"/>
      <c r="Q488" s="128"/>
      <c r="R488" s="128"/>
    </row>
    <row r="489" spans="1:18" s="221" customFormat="1" x14ac:dyDescent="0.2">
      <c r="A489" s="128"/>
      <c r="B489" s="128"/>
      <c r="C489" s="128"/>
      <c r="D489" s="128"/>
      <c r="E489" s="128"/>
      <c r="F489" s="128"/>
      <c r="G489" s="128"/>
      <c r="H489" s="383"/>
      <c r="I489" s="383"/>
      <c r="J489" s="128"/>
      <c r="K489" s="128"/>
      <c r="L489" s="128"/>
      <c r="M489" s="128"/>
      <c r="N489" s="128"/>
      <c r="O489" s="128"/>
      <c r="P489" s="128"/>
      <c r="Q489" s="128"/>
      <c r="R489" s="128"/>
    </row>
    <row r="490" spans="1:18" s="221" customFormat="1" x14ac:dyDescent="0.2">
      <c r="A490" s="128"/>
      <c r="B490" s="128"/>
      <c r="C490" s="128"/>
      <c r="D490" s="128"/>
      <c r="E490" s="128"/>
      <c r="F490" s="128"/>
      <c r="G490" s="128"/>
      <c r="H490" s="383"/>
      <c r="I490" s="383"/>
      <c r="J490" s="128"/>
      <c r="K490" s="128"/>
      <c r="L490" s="128"/>
      <c r="M490" s="128"/>
      <c r="N490" s="128"/>
      <c r="O490" s="128"/>
      <c r="P490" s="128"/>
      <c r="Q490" s="128"/>
      <c r="R490" s="128"/>
    </row>
    <row r="491" spans="1:18" s="221" customFormat="1" x14ac:dyDescent="0.2">
      <c r="A491" s="128"/>
      <c r="B491" s="128"/>
      <c r="C491" s="128"/>
      <c r="D491" s="128"/>
      <c r="E491" s="128"/>
      <c r="F491" s="128"/>
      <c r="G491" s="128"/>
      <c r="H491" s="383"/>
      <c r="I491" s="383"/>
      <c r="J491" s="128"/>
      <c r="K491" s="128"/>
      <c r="L491" s="128"/>
      <c r="M491" s="128"/>
      <c r="N491" s="128"/>
      <c r="O491" s="128"/>
      <c r="P491" s="128"/>
      <c r="Q491" s="128"/>
      <c r="R491" s="128"/>
    </row>
    <row r="492" spans="1:18" s="221" customFormat="1" x14ac:dyDescent="0.2">
      <c r="A492" s="128"/>
      <c r="B492" s="128"/>
      <c r="C492" s="128"/>
      <c r="D492" s="128"/>
      <c r="E492" s="128"/>
      <c r="F492" s="128"/>
      <c r="G492" s="128"/>
      <c r="H492" s="383"/>
      <c r="I492" s="383"/>
      <c r="J492" s="128"/>
      <c r="K492" s="128"/>
      <c r="L492" s="128"/>
      <c r="M492" s="128"/>
      <c r="N492" s="128"/>
      <c r="O492" s="128"/>
      <c r="P492" s="128"/>
      <c r="Q492" s="128"/>
      <c r="R492" s="128"/>
    </row>
    <row r="493" spans="1:18" s="221" customFormat="1" x14ac:dyDescent="0.2">
      <c r="A493" s="128"/>
      <c r="B493" s="128"/>
      <c r="C493" s="128"/>
      <c r="D493" s="128"/>
      <c r="E493" s="128"/>
      <c r="F493" s="128"/>
      <c r="G493" s="128"/>
      <c r="H493" s="383"/>
      <c r="I493" s="383"/>
      <c r="J493" s="128"/>
      <c r="K493" s="128"/>
      <c r="L493" s="128"/>
      <c r="M493" s="128"/>
      <c r="N493" s="128"/>
      <c r="O493" s="128"/>
      <c r="P493" s="128"/>
      <c r="Q493" s="128"/>
      <c r="R493" s="128"/>
    </row>
    <row r="494" spans="1:18" s="221" customFormat="1" x14ac:dyDescent="0.2">
      <c r="A494" s="128"/>
      <c r="B494" s="128"/>
      <c r="C494" s="128"/>
      <c r="D494" s="128"/>
      <c r="E494" s="128"/>
      <c r="F494" s="128"/>
      <c r="G494" s="128"/>
      <c r="H494" s="383"/>
      <c r="I494" s="383"/>
      <c r="J494" s="128"/>
      <c r="K494" s="128"/>
      <c r="L494" s="128"/>
      <c r="M494" s="128"/>
      <c r="N494" s="128"/>
      <c r="O494" s="128"/>
      <c r="P494" s="128"/>
      <c r="Q494" s="128"/>
      <c r="R494" s="128"/>
    </row>
    <row r="495" spans="1:18" s="221" customFormat="1" x14ac:dyDescent="0.2">
      <c r="A495" s="128"/>
      <c r="B495" s="128"/>
      <c r="C495" s="128"/>
      <c r="D495" s="128"/>
      <c r="E495" s="128"/>
      <c r="F495" s="128"/>
      <c r="G495" s="128"/>
      <c r="H495" s="383"/>
      <c r="I495" s="383"/>
      <c r="J495" s="128"/>
      <c r="K495" s="128"/>
      <c r="L495" s="128"/>
      <c r="M495" s="128"/>
      <c r="N495" s="128"/>
      <c r="O495" s="128"/>
      <c r="P495" s="128"/>
      <c r="Q495" s="128"/>
      <c r="R495" s="128"/>
    </row>
    <row r="496" spans="1:18" s="221" customFormat="1" x14ac:dyDescent="0.2">
      <c r="A496" s="128"/>
      <c r="B496" s="128"/>
      <c r="C496" s="128"/>
      <c r="D496" s="128"/>
      <c r="E496" s="128"/>
      <c r="F496" s="128"/>
      <c r="G496" s="128"/>
      <c r="H496" s="383"/>
      <c r="I496" s="383"/>
      <c r="J496" s="128"/>
      <c r="K496" s="128"/>
      <c r="L496" s="128"/>
      <c r="M496" s="128"/>
      <c r="N496" s="128"/>
      <c r="O496" s="128"/>
      <c r="P496" s="128"/>
      <c r="Q496" s="128"/>
      <c r="R496" s="128"/>
    </row>
    <row r="497" spans="1:18" s="221" customFormat="1" x14ac:dyDescent="0.2">
      <c r="A497" s="128"/>
      <c r="B497" s="128"/>
      <c r="C497" s="128"/>
      <c r="D497" s="128"/>
      <c r="E497" s="128"/>
      <c r="F497" s="128"/>
      <c r="G497" s="128"/>
      <c r="H497" s="383"/>
      <c r="I497" s="383"/>
      <c r="J497" s="128"/>
      <c r="K497" s="128"/>
      <c r="L497" s="128"/>
      <c r="M497" s="128"/>
      <c r="N497" s="128"/>
      <c r="O497" s="128"/>
      <c r="P497" s="128"/>
      <c r="Q497" s="128"/>
      <c r="R497" s="128"/>
    </row>
    <row r="498" spans="1:18" s="221" customFormat="1" x14ac:dyDescent="0.2">
      <c r="A498" s="128"/>
      <c r="B498" s="128"/>
      <c r="C498" s="128"/>
      <c r="D498" s="128"/>
      <c r="E498" s="128"/>
      <c r="F498" s="128"/>
      <c r="G498" s="128"/>
      <c r="H498" s="383"/>
      <c r="I498" s="383"/>
      <c r="J498" s="128"/>
      <c r="K498" s="128"/>
      <c r="L498" s="128"/>
      <c r="M498" s="128"/>
      <c r="N498" s="128"/>
      <c r="O498" s="128"/>
      <c r="P498" s="128"/>
      <c r="Q498" s="128"/>
      <c r="R498" s="128"/>
    </row>
    <row r="499" spans="1:18" s="221" customFormat="1" x14ac:dyDescent="0.2">
      <c r="A499" s="128"/>
      <c r="B499" s="128"/>
      <c r="C499" s="128"/>
      <c r="D499" s="128"/>
      <c r="E499" s="128"/>
      <c r="F499" s="128"/>
      <c r="G499" s="128"/>
      <c r="H499" s="383"/>
      <c r="I499" s="383"/>
      <c r="J499" s="128"/>
      <c r="K499" s="128"/>
      <c r="L499" s="128"/>
      <c r="M499" s="128"/>
      <c r="N499" s="128"/>
      <c r="O499" s="128"/>
      <c r="P499" s="128"/>
      <c r="Q499" s="128"/>
      <c r="R499" s="128"/>
    </row>
    <row r="500" spans="1:18" s="221" customFormat="1" x14ac:dyDescent="0.2"/>
    <row r="501" spans="1:18" s="221" customFormat="1" x14ac:dyDescent="0.2"/>
    <row r="502" spans="1:18" s="221" customFormat="1" x14ac:dyDescent="0.2"/>
    <row r="503" spans="1:18" s="221" customFormat="1" x14ac:dyDescent="0.2"/>
    <row r="504" spans="1:18" s="221" customFormat="1" x14ac:dyDescent="0.2"/>
    <row r="505" spans="1:18" s="221" customFormat="1" x14ac:dyDescent="0.2"/>
    <row r="506" spans="1:18" s="221" customFormat="1" x14ac:dyDescent="0.2"/>
    <row r="507" spans="1:18" s="221" customFormat="1" x14ac:dyDescent="0.2"/>
    <row r="508" spans="1:18" s="221" customFormat="1" x14ac:dyDescent="0.2"/>
    <row r="509" spans="1:18" s="221" customFormat="1" x14ac:dyDescent="0.2"/>
    <row r="510" spans="1:18" s="221" customFormat="1" x14ac:dyDescent="0.2"/>
    <row r="511" spans="1:18" s="221" customFormat="1" x14ac:dyDescent="0.2"/>
    <row r="512" spans="1:18" s="221" customFormat="1" x14ac:dyDescent="0.2"/>
    <row r="513" s="221" customFormat="1" x14ac:dyDescent="0.2"/>
    <row r="514" s="221" customFormat="1" x14ac:dyDescent="0.2"/>
    <row r="515" s="221" customFormat="1" x14ac:dyDescent="0.2"/>
    <row r="516" s="221" customFormat="1" x14ac:dyDescent="0.2"/>
    <row r="517" s="221" customFormat="1" x14ac:dyDescent="0.2"/>
    <row r="518" s="221" customFormat="1" x14ac:dyDescent="0.2"/>
    <row r="519" s="221" customFormat="1" x14ac:dyDescent="0.2"/>
    <row r="520" s="221" customFormat="1" x14ac:dyDescent="0.2"/>
    <row r="521" s="221" customFormat="1" x14ac:dyDescent="0.2"/>
    <row r="522" s="221" customFormat="1" x14ac:dyDescent="0.2"/>
    <row r="523" s="221" customFormat="1" x14ac:dyDescent="0.2"/>
    <row r="524" s="221" customFormat="1" x14ac:dyDescent="0.2"/>
    <row r="525" s="221" customFormat="1" x14ac:dyDescent="0.2"/>
    <row r="526" s="221" customFormat="1" x14ac:dyDescent="0.2"/>
    <row r="527" s="221" customFormat="1" x14ac:dyDescent="0.2"/>
    <row r="528" s="221" customFormat="1" x14ac:dyDescent="0.2"/>
    <row r="529" s="221" customFormat="1" x14ac:dyDescent="0.2"/>
    <row r="530" s="221" customFormat="1" x14ac:dyDescent="0.2"/>
    <row r="531" s="221" customFormat="1" x14ac:dyDescent="0.2"/>
    <row r="532" s="221" customFormat="1" x14ac:dyDescent="0.2"/>
    <row r="533" s="221" customFormat="1" x14ac:dyDescent="0.2"/>
    <row r="534" s="221" customFormat="1" x14ac:dyDescent="0.2"/>
    <row r="535" s="221" customFormat="1" x14ac:dyDescent="0.2"/>
    <row r="536" s="221" customFormat="1" x14ac:dyDescent="0.2"/>
    <row r="537" s="221" customFormat="1" x14ac:dyDescent="0.2"/>
    <row r="538" s="221" customFormat="1" x14ac:dyDescent="0.2"/>
    <row r="539" s="221" customFormat="1" x14ac:dyDescent="0.2"/>
    <row r="540" s="221" customFormat="1" x14ac:dyDescent="0.2"/>
    <row r="541" s="221" customFormat="1" x14ac:dyDescent="0.2"/>
    <row r="542" s="221" customFormat="1" x14ac:dyDescent="0.2"/>
    <row r="543" s="221" customFormat="1" x14ac:dyDescent="0.2"/>
    <row r="544" s="221" customFormat="1" x14ac:dyDescent="0.2"/>
    <row r="545" s="221" customFormat="1" x14ac:dyDescent="0.2"/>
    <row r="546" s="221" customFormat="1" x14ac:dyDescent="0.2"/>
    <row r="547" s="221" customFormat="1" x14ac:dyDescent="0.2"/>
    <row r="548" s="221" customFormat="1" x14ac:dyDescent="0.2"/>
    <row r="549" s="221" customFormat="1" x14ac:dyDescent="0.2"/>
    <row r="550" s="221" customFormat="1" x14ac:dyDescent="0.2"/>
    <row r="551" s="221" customFormat="1" x14ac:dyDescent="0.2"/>
    <row r="552" s="221" customFormat="1" x14ac:dyDescent="0.2"/>
    <row r="553" s="221" customFormat="1" x14ac:dyDescent="0.2"/>
    <row r="554" s="221" customFormat="1" x14ac:dyDescent="0.2"/>
    <row r="555" s="221" customFormat="1" x14ac:dyDescent="0.2"/>
    <row r="556" s="221" customFormat="1" x14ac:dyDescent="0.2"/>
    <row r="557" s="221" customFormat="1" x14ac:dyDescent="0.2"/>
    <row r="558" s="221" customFormat="1" x14ac:dyDescent="0.2"/>
    <row r="559" s="221" customFormat="1" x14ac:dyDescent="0.2"/>
    <row r="560" s="221" customFormat="1" x14ac:dyDescent="0.2"/>
    <row r="561" s="221" customFormat="1" x14ac:dyDescent="0.2"/>
    <row r="562" s="221" customFormat="1" x14ac:dyDescent="0.2"/>
    <row r="563" s="221" customFormat="1" x14ac:dyDescent="0.2"/>
    <row r="564" s="221" customFormat="1" x14ac:dyDescent="0.2"/>
    <row r="565" s="221" customFormat="1" x14ac:dyDescent="0.2"/>
    <row r="566" s="221" customFormat="1" x14ac:dyDescent="0.2"/>
    <row r="567" s="221" customFormat="1" x14ac:dyDescent="0.2"/>
    <row r="568" s="221" customFormat="1" x14ac:dyDescent="0.2"/>
    <row r="569" s="221" customFormat="1" x14ac:dyDescent="0.2"/>
    <row r="570" s="221" customFormat="1" x14ac:dyDescent="0.2"/>
    <row r="571" s="221" customFormat="1" x14ac:dyDescent="0.2"/>
    <row r="572" s="221" customFormat="1" x14ac:dyDescent="0.2"/>
    <row r="573" s="221" customFormat="1" x14ac:dyDescent="0.2"/>
    <row r="574" s="221" customFormat="1" x14ac:dyDescent="0.2"/>
    <row r="575" s="221" customFormat="1" x14ac:dyDescent="0.2"/>
    <row r="576" s="221" customFormat="1" x14ac:dyDescent="0.2"/>
    <row r="577" s="221" customFormat="1" x14ac:dyDescent="0.2"/>
    <row r="578" s="221" customFormat="1" x14ac:dyDescent="0.2"/>
    <row r="579" s="221" customFormat="1" x14ac:dyDescent="0.2"/>
    <row r="580" s="221" customFormat="1" x14ac:dyDescent="0.2"/>
    <row r="581" s="221" customFormat="1" x14ac:dyDescent="0.2"/>
    <row r="582" s="221" customFormat="1" x14ac:dyDescent="0.2"/>
    <row r="583" s="221" customFormat="1" x14ac:dyDescent="0.2"/>
    <row r="584" s="221" customFormat="1" x14ac:dyDescent="0.2"/>
    <row r="585" s="221" customFormat="1" x14ac:dyDescent="0.2"/>
    <row r="586" s="221" customFormat="1" x14ac:dyDescent="0.2"/>
    <row r="587" s="221" customFormat="1" x14ac:dyDescent="0.2"/>
    <row r="588" s="221" customFormat="1" x14ac:dyDescent="0.2"/>
    <row r="589" s="221" customFormat="1" x14ac:dyDescent="0.2"/>
    <row r="590" s="221" customFormat="1" x14ac:dyDescent="0.2"/>
    <row r="591" s="221" customFormat="1" x14ac:dyDescent="0.2"/>
    <row r="592" s="221" customFormat="1" x14ac:dyDescent="0.2"/>
    <row r="593" s="221" customFormat="1" x14ac:dyDescent="0.2"/>
    <row r="594" s="221" customFormat="1" x14ac:dyDescent="0.2"/>
    <row r="595" s="221" customFormat="1" x14ac:dyDescent="0.2"/>
    <row r="596" s="221" customFormat="1" x14ac:dyDescent="0.2"/>
    <row r="597" s="221" customFormat="1" x14ac:dyDescent="0.2"/>
    <row r="598" s="221" customFormat="1" x14ac:dyDescent="0.2"/>
    <row r="599" s="221" customFormat="1" x14ac:dyDescent="0.2"/>
    <row r="600" s="221" customFormat="1" x14ac:dyDescent="0.2"/>
    <row r="601" s="221" customFormat="1" x14ac:dyDescent="0.2"/>
    <row r="602" s="221" customFormat="1" x14ac:dyDescent="0.2"/>
    <row r="603" s="221" customFormat="1" x14ac:dyDescent="0.2"/>
    <row r="604" s="221" customFormat="1" x14ac:dyDescent="0.2"/>
    <row r="605" s="221" customFormat="1" x14ac:dyDescent="0.2"/>
    <row r="606" s="221" customFormat="1" x14ac:dyDescent="0.2"/>
    <row r="607" s="221" customFormat="1" x14ac:dyDescent="0.2"/>
    <row r="608" s="221" customFormat="1" x14ac:dyDescent="0.2"/>
    <row r="609" s="221" customFormat="1" x14ac:dyDescent="0.2"/>
    <row r="610" s="221" customFormat="1" x14ac:dyDescent="0.2"/>
    <row r="611" s="221" customFormat="1" x14ac:dyDescent="0.2"/>
    <row r="612" s="221" customFormat="1" x14ac:dyDescent="0.2"/>
    <row r="613" s="221" customFormat="1" x14ac:dyDescent="0.2"/>
    <row r="614" s="221" customFormat="1" x14ac:dyDescent="0.2"/>
    <row r="615" s="221" customFormat="1" x14ac:dyDescent="0.2"/>
    <row r="616" s="221" customFormat="1" x14ac:dyDescent="0.2"/>
    <row r="617" s="221" customFormat="1" x14ac:dyDescent="0.2"/>
    <row r="618" s="221" customFormat="1" x14ac:dyDescent="0.2"/>
    <row r="619" s="221" customFormat="1" x14ac:dyDescent="0.2"/>
    <row r="620" s="221" customFormat="1" x14ac:dyDescent="0.2"/>
    <row r="621" s="221" customFormat="1" x14ac:dyDescent="0.2"/>
    <row r="622" s="221" customFormat="1" x14ac:dyDescent="0.2"/>
    <row r="623" s="221" customFormat="1" x14ac:dyDescent="0.2"/>
    <row r="624" s="221" customFormat="1" x14ac:dyDescent="0.2"/>
    <row r="625" s="221" customFormat="1" x14ac:dyDescent="0.2"/>
    <row r="626" s="221" customFormat="1" x14ac:dyDescent="0.2"/>
    <row r="627" s="221" customFormat="1" x14ac:dyDescent="0.2"/>
    <row r="628" s="221" customFormat="1" x14ac:dyDescent="0.2"/>
    <row r="629" s="221" customFormat="1" x14ac:dyDescent="0.2"/>
    <row r="630" s="221" customFormat="1" x14ac:dyDescent="0.2"/>
    <row r="631" s="221" customFormat="1" x14ac:dyDescent="0.2"/>
    <row r="632" s="221" customFormat="1" x14ac:dyDescent="0.2"/>
    <row r="633" s="221" customFormat="1" x14ac:dyDescent="0.2"/>
    <row r="634" s="221" customFormat="1" x14ac:dyDescent="0.2"/>
    <row r="635" s="221" customFormat="1" x14ac:dyDescent="0.2"/>
    <row r="636" s="221" customFormat="1" x14ac:dyDescent="0.2"/>
    <row r="637" s="221" customFormat="1" x14ac:dyDescent="0.2"/>
    <row r="638" s="221" customFormat="1" x14ac:dyDescent="0.2"/>
    <row r="639" s="221" customFormat="1" x14ac:dyDescent="0.2"/>
    <row r="640" s="221" customFormat="1" x14ac:dyDescent="0.2"/>
    <row r="641" s="221" customFormat="1" x14ac:dyDescent="0.2"/>
    <row r="642" s="221" customFormat="1" x14ac:dyDescent="0.2"/>
    <row r="643" s="221" customFormat="1" x14ac:dyDescent="0.2"/>
    <row r="644" s="221" customFormat="1" x14ac:dyDescent="0.2"/>
    <row r="645" s="221" customFormat="1" x14ac:dyDescent="0.2"/>
    <row r="646" s="221" customFormat="1" x14ac:dyDescent="0.2"/>
    <row r="647" s="221" customFormat="1" x14ac:dyDescent="0.2"/>
    <row r="648" s="221" customFormat="1" x14ac:dyDescent="0.2"/>
    <row r="649" s="221" customFormat="1" x14ac:dyDescent="0.2"/>
    <row r="650" s="221" customFormat="1" x14ac:dyDescent="0.2"/>
    <row r="651" s="221" customFormat="1" x14ac:dyDescent="0.2"/>
    <row r="652" s="221" customFormat="1" x14ac:dyDescent="0.2"/>
    <row r="653" s="221" customFormat="1" x14ac:dyDescent="0.2"/>
    <row r="654" s="221" customFormat="1" x14ac:dyDescent="0.2"/>
    <row r="655" s="221" customFormat="1" x14ac:dyDescent="0.2"/>
    <row r="656" s="221" customFormat="1" x14ac:dyDescent="0.2"/>
    <row r="657" s="221" customFormat="1" x14ac:dyDescent="0.2"/>
    <row r="658" s="221" customFormat="1" x14ac:dyDescent="0.2"/>
    <row r="659" s="221" customFormat="1" x14ac:dyDescent="0.2"/>
    <row r="660" s="221" customFormat="1" x14ac:dyDescent="0.2"/>
    <row r="661" s="221" customFormat="1" x14ac:dyDescent="0.2"/>
    <row r="662" s="221" customFormat="1" x14ac:dyDescent="0.2"/>
    <row r="663" s="221" customFormat="1" x14ac:dyDescent="0.2"/>
    <row r="664" s="221" customFormat="1" x14ac:dyDescent="0.2"/>
    <row r="665" s="221" customFormat="1" x14ac:dyDescent="0.2"/>
    <row r="666" s="221" customFormat="1" x14ac:dyDescent="0.2"/>
    <row r="667" s="221" customFormat="1" x14ac:dyDescent="0.2"/>
    <row r="668" s="221" customFormat="1" x14ac:dyDescent="0.2"/>
    <row r="669" s="221" customFormat="1" x14ac:dyDescent="0.2"/>
    <row r="670" s="221" customFormat="1" x14ac:dyDescent="0.2"/>
    <row r="671" s="221" customFormat="1" x14ac:dyDescent="0.2"/>
  </sheetData>
  <sheetProtection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1" priority="4">
      <formula>AND(ISBLANK(A13),SUM(COUNTIF($A13:$R13,"&lt;&gt;"&amp;"")&gt;0))</formula>
    </cfRule>
  </conditionalFormatting>
  <conditionalFormatting sqref="B13:B499">
    <cfRule type="expression" dxfId="10" priority="3">
      <formula>AND(ISBLANK(B13),SUM(COUNTIF($A13:$R13,"&lt;&gt;"&amp;"")&gt;0))</formula>
    </cfRule>
  </conditionalFormatting>
  <conditionalFormatting sqref="E13:E499">
    <cfRule type="expression" dxfId="9" priority="6">
      <formula>AND(ISBLANK(E13),SUM(COUNTIF($A13:$R13,"&lt;&gt;"&amp;"")&gt;0))</formula>
    </cfRule>
  </conditionalFormatting>
  <conditionalFormatting sqref="J13:Q499">
    <cfRule type="expression" dxfId="8" priority="5">
      <formula>AND(ISBLANK(J13),SUM(COUNTIF($A13:$R13,"&lt;&gt;"&amp;"")&gt;0))</formula>
    </cfRule>
  </conditionalFormatting>
  <conditionalFormatting sqref="A13:A499">
    <cfRule type="expression" dxfId="7" priority="8">
      <formula>LEN(A13)&gt;40</formula>
    </cfRule>
  </conditionalFormatting>
  <conditionalFormatting sqref="B13:D499">
    <cfRule type="expression" dxfId="6" priority="7">
      <formula>LEN(B13)&gt;256</formula>
    </cfRule>
  </conditionalFormatting>
  <conditionalFormatting sqref="R13:R499">
    <cfRule type="expression" dxfId="5" priority="2">
      <formula>LEN(R13)&gt;256</formula>
    </cfRule>
  </conditionalFormatting>
  <conditionalFormatting sqref="F13:G13">
    <cfRule type="expression" dxfId="4" priority="1">
      <formula>AND(ISBLANK(F13),SUM(COUNTIF($A13:$R13,"&lt;&gt;"&amp;"")&gt;0))</formula>
    </cfRule>
  </conditionalFormatting>
  <dataValidations count="13">
    <dataValidation type="date" allowBlank="1" showInputMessage="1" showErrorMessage="1" error="Please enter a date" sqref="E7:E11 E4:E5 E13:E1048576" xr:uid="{00000000-0002-0000-1700-000000000000}">
      <formula1>18264</formula1>
      <formula2>54789</formula2>
    </dataValidation>
    <dataValidation type="decimal" allowBlank="1" showInputMessage="1" showErrorMessage="1" error="Please enter a number" sqref="P4:P5 P7:P11 P13:P1048576 K7:K1048576" xr:uid="{00000000-0002-0000-1700-000001000000}">
      <formula1>0</formula1>
      <formula2>100000</formula2>
    </dataValidation>
    <dataValidation type="whole" allowBlank="1" showInputMessage="1" showErrorMessage="1" error="Please enter a number" sqref="I4:I5 M2 P12:Q12 F7:I8 F10:I10 F12:I1048576" xr:uid="{00000000-0002-0000-1700-000002000000}">
      <formula1>0</formula1>
      <formula2>10000</formula2>
    </dataValidation>
    <dataValidation type="list" allowBlank="1" showInputMessage="1" showErrorMessage="1" error="Please enter &quot;No Net Loss&quot; &quot;Unaccomodated Need&quot;, or &quot;Shortfall of Sites&quot;" sqref="J7:J8 J500:J1048576" xr:uid="{00000000-0002-0000-1700-000003000000}">
      <formula1>"No Net Loss, Unaccomodated Need, Shortfall of Sites"</formula1>
    </dataValidation>
    <dataValidation allowBlank="1" showInputMessage="1" sqref="M1:P1" xr:uid="{63EC10F7-A5BC-4115-9610-26CC208BAB5A}"/>
    <dataValidation type="list" allowBlank="1" showInputMessage="1" showErrorMessage="1" error="Please enter &quot;No Net Loss&quot; &quot;Unaccomodated Need&quot;, or &quot;Shortfall of Sites&quot;" sqref="J13:J499" xr:uid="{00000000-0002-0000-1700-000005000000}">
      <formula1>"No Net Loss, Unaccommodated Need, Shortfall of Sites"</formula1>
    </dataValidation>
    <dataValidation type="list" allowBlank="1" showInputMessage="1" showErrorMessage="1" error="Please enter &quot;Vacant&quot;, or &quot;Non-Vacant&quot;" sqref="Q13:Q1048576 Q7:Q9" xr:uid="{00000000-0002-0000-1700-000006000000}">
      <formula1>"Vacant, Non-Vacant"</formula1>
    </dataValidation>
    <dataValidation allowBlank="1" showInputMessage="1" showErrorMessage="1" error="Please enter &quot;No Net Loss&quot; &quot;Unaccomodated Need&quot;, or &quot;Shortfall of Sites&quot;" sqref="J9:J12 J4:J6" xr:uid="{00000000-0002-0000-1700-000007000000}"/>
    <dataValidation allowBlank="1" showInputMessage="1" showErrorMessage="1" error="Please enter &quot;Vacant&quot;, or &quot;Non-Vacant&quot;" sqref="Q4:Q6 Q10:Q11" xr:uid="{00000000-0002-0000-1700-000008000000}"/>
    <dataValidation type="list" allowBlank="1" showInputMessage="1" showErrorMessage="1" error="Please enter &quot;No&quot;,&quot;Yes-But no action taken&quot;, &quot;Yes-Approved&quot; , &quot;Yes-Denied&quot;  " sqref="S1:S3" xr:uid="{00000000-0002-0000-1700-000009000000}">
      <formula1>"No,Yes-But no action taken,Yes-Approved,Yes-Denied"</formula1>
    </dataValidation>
    <dataValidation type="list" allowBlank="1" showInputMessage="1" showErrorMessage="1" sqref="F1:F3" xr:uid="{00000000-0002-0000-1700-00000A000000}">
      <formula1>"SFA,SFD,2 to 4,5+,ADU,MH"</formula1>
    </dataValidation>
    <dataValidation type="list" allowBlank="1" showInputMessage="1" showErrorMessage="1" sqref="G3" xr:uid="{00000000-0002-0000-1700-00000B000000}">
      <formula1>"R,O"</formula1>
    </dataValidation>
    <dataValidation allowBlank="1" showInputMessage="1" showErrorMessage="1" error="Please enter a number" sqref="F9:I9 F11:I11" xr:uid="{A6535014-705E-4590-AEEC-45DCA04E703D}"/>
  </dataValidations>
  <printOptions horizontalCentered="1"/>
  <pageMargins left="0.7" right="0.7" top="0.75" bottom="0.75" header="0.3" footer="0.3"/>
  <pageSetup scale="39"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XFD109"/>
  <sheetViews>
    <sheetView showZeros="0" zoomScale="89" zoomScaleNormal="89" zoomScaleSheetLayoutView="90" workbookViewId="0">
      <selection activeCell="A102" sqref="A102:D109"/>
    </sheetView>
  </sheetViews>
  <sheetFormatPr defaultColWidth="0" defaultRowHeight="14.25" x14ac:dyDescent="0.2"/>
  <cols>
    <col min="1" max="1" width="37.42578125" style="14" customWidth="1"/>
    <col min="2" max="2" width="35" style="14" customWidth="1"/>
    <col min="3" max="3" width="23.42578125" style="14" customWidth="1"/>
    <col min="4" max="4" width="70.140625" style="14" customWidth="1"/>
    <col min="5" max="5" width="2" style="14" hidden="1" customWidth="1"/>
    <col min="6" max="20" width="8.85546875" style="14" hidden="1" customWidth="1"/>
    <col min="21" max="21" width="0" style="14" hidden="1" customWidth="1"/>
    <col min="22" max="16384" width="8.85546875" style="14" hidden="1"/>
  </cols>
  <sheetData>
    <row r="1" spans="1:16384" s="240" customFormat="1" ht="23.25" x14ac:dyDescent="0.35">
      <c r="A1" s="530" t="s">
        <v>8</v>
      </c>
      <c r="B1" s="530"/>
      <c r="C1" s="530"/>
      <c r="D1" s="530"/>
      <c r="E1" s="530"/>
      <c r="F1" s="530"/>
      <c r="G1" s="530"/>
      <c r="H1" s="530"/>
      <c r="I1" s="530"/>
      <c r="J1" s="530"/>
      <c r="K1" s="530"/>
      <c r="L1" s="530"/>
      <c r="M1" s="530"/>
      <c r="N1" s="530"/>
      <c r="O1" s="530"/>
      <c r="P1" s="530"/>
      <c r="Q1" s="530"/>
      <c r="R1" s="530"/>
      <c r="S1" s="530"/>
      <c r="T1" s="530"/>
      <c r="U1" s="2"/>
      <c r="V1" s="2"/>
    </row>
    <row r="2" spans="1:16384" s="240" customFormat="1" ht="23.25" x14ac:dyDescent="0.35">
      <c r="A2" s="530" t="s">
        <v>9</v>
      </c>
      <c r="B2" s="530"/>
      <c r="C2" s="530"/>
      <c r="D2" s="530"/>
      <c r="E2" s="530"/>
      <c r="F2" s="530"/>
      <c r="G2" s="530"/>
      <c r="H2" s="530"/>
      <c r="I2" s="530"/>
      <c r="J2" s="530"/>
      <c r="K2" s="530"/>
      <c r="L2" s="530"/>
      <c r="M2" s="530"/>
      <c r="N2" s="530"/>
      <c r="O2" s="530"/>
      <c r="P2" s="530"/>
      <c r="Q2" s="530"/>
      <c r="R2" s="530"/>
      <c r="S2" s="530"/>
      <c r="T2" s="530"/>
      <c r="U2" s="3"/>
      <c r="V2" s="3"/>
    </row>
    <row r="3" spans="1:16384" s="240" customFormat="1" ht="15" x14ac:dyDescent="0.2">
      <c r="A3" s="477" t="s">
        <v>1369</v>
      </c>
      <c r="B3" s="477"/>
      <c r="C3" s="477"/>
      <c r="D3" s="477"/>
      <c r="E3" s="477"/>
      <c r="F3" s="477"/>
      <c r="G3" s="477"/>
      <c r="H3" s="477"/>
      <c r="I3" s="477"/>
      <c r="J3" s="477"/>
      <c r="K3" s="477"/>
      <c r="L3" s="477"/>
      <c r="M3" s="477"/>
      <c r="N3" s="477"/>
      <c r="O3" s="477"/>
      <c r="P3" s="477"/>
      <c r="Q3" s="477"/>
      <c r="R3" s="477"/>
      <c r="S3" s="477"/>
      <c r="T3" s="477"/>
      <c r="U3" s="16"/>
      <c r="V3" s="16"/>
    </row>
    <row r="4" spans="1:16384" s="1" customFormat="1" ht="12.75" x14ac:dyDescent="0.2">
      <c r="A4" s="270" t="s">
        <v>10</v>
      </c>
      <c r="B4" s="200" t="str">
        <f>'Start Here'!B4:E4</f>
        <v>Pleasanton</v>
      </c>
      <c r="C4" s="271"/>
      <c r="D4" s="174"/>
      <c r="E4" s="174"/>
      <c r="F4" s="174"/>
      <c r="G4" s="174"/>
      <c r="H4" s="174"/>
      <c r="I4" s="174"/>
      <c r="J4" s="174"/>
    </row>
    <row r="5" spans="1:16384" s="1" customFormat="1" ht="12.75" x14ac:dyDescent="0.2">
      <c r="A5" s="270" t="s">
        <v>36</v>
      </c>
      <c r="B5" s="199">
        <f>'Start Here'!B5</f>
        <v>2019</v>
      </c>
      <c r="C5" s="272" t="str">
        <f>'Table A2'!C2</f>
        <v>(Jan. 1 - Dec. 31)</v>
      </c>
      <c r="D5" s="6"/>
      <c r="E5" s="174"/>
      <c r="F5" s="174"/>
      <c r="G5" s="174"/>
    </row>
    <row r="6" spans="1:16384" s="279" customFormat="1" ht="11.25" hidden="1" x14ac:dyDescent="0.2">
      <c r="A6" s="279" t="s">
        <v>1463</v>
      </c>
      <c r="B6" s="279" t="s">
        <v>1464</v>
      </c>
      <c r="C6" s="279" t="s">
        <v>1465</v>
      </c>
      <c r="D6" s="279" t="s">
        <v>1466</v>
      </c>
    </row>
    <row r="7" spans="1:16384" ht="15.75" x14ac:dyDescent="0.2">
      <c r="A7" s="529" t="s">
        <v>26</v>
      </c>
      <c r="B7" s="529"/>
      <c r="C7" s="529"/>
      <c r="D7" s="529"/>
    </row>
    <row r="8" spans="1:16384" ht="15.75" x14ac:dyDescent="0.2">
      <c r="A8" s="529" t="s">
        <v>41</v>
      </c>
      <c r="B8" s="529"/>
      <c r="C8" s="529"/>
      <c r="D8" s="529"/>
    </row>
    <row r="9" spans="1:16384" s="15" customFormat="1" ht="52.5" customHeight="1" x14ac:dyDescent="0.2">
      <c r="A9" s="526" t="s">
        <v>42</v>
      </c>
      <c r="B9" s="527"/>
      <c r="C9" s="527"/>
      <c r="D9" s="528"/>
    </row>
    <row r="10" spans="1:16384" s="15" customFormat="1" ht="18.75" customHeight="1" x14ac:dyDescent="0.2">
      <c r="A10" s="177">
        <v>1</v>
      </c>
      <c r="B10" s="177">
        <v>2</v>
      </c>
      <c r="C10" s="177">
        <v>3</v>
      </c>
      <c r="D10" s="176">
        <v>4</v>
      </c>
    </row>
    <row r="11" spans="1:16384" s="15" customFormat="1" ht="12.75" x14ac:dyDescent="0.2">
      <c r="A11" s="307" t="s">
        <v>27</v>
      </c>
      <c r="B11" s="307" t="s">
        <v>28</v>
      </c>
      <c r="C11" s="307" t="s">
        <v>38</v>
      </c>
      <c r="D11" s="307" t="s">
        <v>29</v>
      </c>
      <c r="E11" s="249"/>
      <c r="F11" s="63"/>
      <c r="G11" s="63"/>
      <c r="H11" s="63"/>
    </row>
    <row r="12" spans="1:16384" s="72" customFormat="1" ht="138" customHeight="1" x14ac:dyDescent="0.2">
      <c r="A12" s="418" t="s">
        <v>2138</v>
      </c>
      <c r="B12" s="418" t="s">
        <v>2210</v>
      </c>
      <c r="C12" s="418" t="s">
        <v>2238</v>
      </c>
      <c r="D12" s="418" t="s">
        <v>2283</v>
      </c>
      <c r="E12" s="249"/>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0" customFormat="1" ht="90" customHeight="1" x14ac:dyDescent="0.25">
      <c r="A13" s="418" t="s">
        <v>2139</v>
      </c>
      <c r="B13" s="418" t="s">
        <v>2211</v>
      </c>
      <c r="C13" s="418" t="s">
        <v>2239</v>
      </c>
      <c r="D13" s="418" t="s">
        <v>2284</v>
      </c>
      <c r="E13" s="305"/>
      <c r="F13" s="305"/>
      <c r="G13" s="305"/>
      <c r="H13" s="305"/>
    </row>
    <row r="14" spans="1:16384" s="250" customFormat="1" ht="318" customHeight="1" x14ac:dyDescent="0.25">
      <c r="A14" s="418" t="s">
        <v>2140</v>
      </c>
      <c r="B14" s="418" t="s">
        <v>2212</v>
      </c>
      <c r="C14" s="418" t="s">
        <v>2240</v>
      </c>
      <c r="D14" s="418" t="s">
        <v>2337</v>
      </c>
      <c r="E14" s="305"/>
      <c r="F14" s="305"/>
      <c r="G14" s="305"/>
      <c r="H14" s="305"/>
    </row>
    <row r="15" spans="1:16384" s="250" customFormat="1" ht="191.25" x14ac:dyDescent="0.25">
      <c r="A15" s="418" t="s">
        <v>2141</v>
      </c>
      <c r="B15" s="418" t="s">
        <v>2213</v>
      </c>
      <c r="C15" s="418" t="s">
        <v>2241</v>
      </c>
      <c r="D15" s="418" t="s">
        <v>2285</v>
      </c>
      <c r="E15" s="305"/>
      <c r="F15" s="305"/>
      <c r="G15" s="305"/>
      <c r="H15" s="305"/>
    </row>
    <row r="16" spans="1:16384" s="250" customFormat="1" ht="102.75" customHeight="1" x14ac:dyDescent="0.25">
      <c r="A16" s="418" t="s">
        <v>2142</v>
      </c>
      <c r="B16" s="418" t="s">
        <v>2214</v>
      </c>
      <c r="C16" s="418" t="s">
        <v>2242</v>
      </c>
      <c r="D16" s="418" t="s">
        <v>2286</v>
      </c>
      <c r="E16" s="305"/>
      <c r="F16" s="305"/>
      <c r="G16" s="305"/>
      <c r="H16" s="305"/>
    </row>
    <row r="17" spans="1:8" s="250" customFormat="1" ht="355.5" customHeight="1" x14ac:dyDescent="0.25">
      <c r="A17" s="418" t="s">
        <v>2143</v>
      </c>
      <c r="B17" s="418" t="s">
        <v>2215</v>
      </c>
      <c r="C17" s="418" t="s">
        <v>2243</v>
      </c>
      <c r="D17" s="418" t="s">
        <v>2287</v>
      </c>
      <c r="E17" s="305"/>
      <c r="F17" s="305"/>
      <c r="G17" s="305"/>
      <c r="H17" s="305"/>
    </row>
    <row r="18" spans="1:8" s="250" customFormat="1" ht="175.5" customHeight="1" x14ac:dyDescent="0.25">
      <c r="A18" s="418" t="s">
        <v>2144</v>
      </c>
      <c r="B18" s="418" t="s">
        <v>2215</v>
      </c>
      <c r="C18" s="418" t="s">
        <v>2244</v>
      </c>
      <c r="D18" s="418" t="s">
        <v>2288</v>
      </c>
      <c r="E18" s="305"/>
      <c r="F18" s="305"/>
      <c r="G18" s="305"/>
      <c r="H18" s="305"/>
    </row>
    <row r="19" spans="1:8" s="250" customFormat="1" ht="409.5" x14ac:dyDescent="0.25">
      <c r="A19" s="418" t="s">
        <v>2145</v>
      </c>
      <c r="B19" s="418" t="s">
        <v>2216</v>
      </c>
      <c r="C19" s="418" t="s">
        <v>2245</v>
      </c>
      <c r="D19" s="418" t="s">
        <v>2338</v>
      </c>
      <c r="E19" s="305"/>
      <c r="F19" s="305"/>
      <c r="G19" s="305"/>
      <c r="H19" s="305"/>
    </row>
    <row r="20" spans="1:8" s="250" customFormat="1" ht="137.25" customHeight="1" x14ac:dyDescent="0.25">
      <c r="A20" s="418" t="s">
        <v>2146</v>
      </c>
      <c r="B20" s="418" t="s">
        <v>2216</v>
      </c>
      <c r="C20" s="418" t="s">
        <v>2246</v>
      </c>
      <c r="D20" s="418" t="s">
        <v>2339</v>
      </c>
    </row>
    <row r="21" spans="1:8" s="250" customFormat="1" ht="102" x14ac:dyDescent="0.25">
      <c r="A21" s="418" t="s">
        <v>2147</v>
      </c>
      <c r="B21" s="418" t="s">
        <v>2216</v>
      </c>
      <c r="C21" s="418" t="s">
        <v>2247</v>
      </c>
      <c r="D21" s="418" t="s">
        <v>2289</v>
      </c>
    </row>
    <row r="22" spans="1:8" s="250" customFormat="1" ht="228.75" customHeight="1" x14ac:dyDescent="0.25">
      <c r="A22" s="418" t="s">
        <v>2148</v>
      </c>
      <c r="B22" s="418" t="s">
        <v>2217</v>
      </c>
      <c r="C22" s="418" t="s">
        <v>2248</v>
      </c>
      <c r="D22" s="418" t="s">
        <v>2290</v>
      </c>
      <c r="E22" s="305"/>
      <c r="F22" s="305"/>
      <c r="G22" s="305"/>
      <c r="H22" s="305"/>
    </row>
    <row r="23" spans="1:8" s="250" customFormat="1" ht="63.75" x14ac:dyDescent="0.25">
      <c r="A23" s="418" t="s">
        <v>2149</v>
      </c>
      <c r="B23" s="418" t="s">
        <v>2217</v>
      </c>
      <c r="C23" s="418" t="s">
        <v>2249</v>
      </c>
      <c r="D23" s="418" t="s">
        <v>2291</v>
      </c>
      <c r="E23" s="305"/>
      <c r="F23" s="305"/>
      <c r="G23" s="305"/>
      <c r="H23" s="305"/>
    </row>
    <row r="24" spans="1:8" s="250" customFormat="1" ht="331.5" x14ac:dyDescent="0.25">
      <c r="A24" s="418" t="s">
        <v>2150</v>
      </c>
      <c r="B24" s="418" t="s">
        <v>2218</v>
      </c>
      <c r="C24" s="418" t="s">
        <v>2250</v>
      </c>
      <c r="D24" s="418" t="s">
        <v>2292</v>
      </c>
      <c r="E24" s="305"/>
      <c r="F24" s="305"/>
      <c r="G24" s="305"/>
      <c r="H24" s="305"/>
    </row>
    <row r="25" spans="1:8" s="250" customFormat="1" ht="132.75" customHeight="1" x14ac:dyDescent="0.25">
      <c r="A25" s="418" t="s">
        <v>2151</v>
      </c>
      <c r="B25" s="418" t="s">
        <v>2219</v>
      </c>
      <c r="C25" s="418" t="s">
        <v>2247</v>
      </c>
      <c r="D25" s="418" t="s">
        <v>2293</v>
      </c>
      <c r="E25" s="305"/>
      <c r="F25" s="305"/>
      <c r="G25" s="305"/>
      <c r="H25" s="305"/>
    </row>
    <row r="26" spans="1:8" s="250" customFormat="1" ht="242.25" x14ac:dyDescent="0.25">
      <c r="A26" s="418" t="s">
        <v>2152</v>
      </c>
      <c r="B26" s="418" t="s">
        <v>2219</v>
      </c>
      <c r="C26" s="418" t="s">
        <v>2251</v>
      </c>
      <c r="D26" s="418" t="s">
        <v>2294</v>
      </c>
      <c r="E26" s="305"/>
      <c r="F26" s="305"/>
      <c r="G26" s="305"/>
      <c r="H26" s="305"/>
    </row>
    <row r="27" spans="1:8" s="250" customFormat="1" ht="102" x14ac:dyDescent="0.25">
      <c r="A27" s="418" t="s">
        <v>2153</v>
      </c>
      <c r="B27" s="418" t="s">
        <v>2219</v>
      </c>
      <c r="C27" s="418" t="s">
        <v>2252</v>
      </c>
      <c r="D27" s="418" t="s">
        <v>2295</v>
      </c>
      <c r="E27" s="305"/>
      <c r="F27" s="305"/>
      <c r="G27" s="305"/>
      <c r="H27" s="305"/>
    </row>
    <row r="28" spans="1:8" s="250" customFormat="1" ht="101.25" customHeight="1" x14ac:dyDescent="0.25">
      <c r="A28" s="418" t="s">
        <v>2154</v>
      </c>
      <c r="B28" s="418" t="s">
        <v>2219</v>
      </c>
      <c r="C28" s="418" t="s">
        <v>2253</v>
      </c>
      <c r="D28" s="418" t="s">
        <v>2296</v>
      </c>
      <c r="E28" s="305"/>
      <c r="F28" s="305"/>
      <c r="G28" s="305"/>
      <c r="H28" s="305"/>
    </row>
    <row r="29" spans="1:8" s="250" customFormat="1" ht="87.75" customHeight="1" x14ac:dyDescent="0.25">
      <c r="A29" s="418" t="s">
        <v>2155</v>
      </c>
      <c r="B29" s="418" t="s">
        <v>2220</v>
      </c>
      <c r="C29" s="418" t="s">
        <v>2254</v>
      </c>
      <c r="D29" s="418" t="s">
        <v>2297</v>
      </c>
      <c r="E29" s="305"/>
      <c r="F29" s="305"/>
      <c r="G29" s="305"/>
      <c r="H29" s="305"/>
    </row>
    <row r="30" spans="1:8" s="250" customFormat="1" ht="72.75" customHeight="1" x14ac:dyDescent="0.25">
      <c r="A30" s="418" t="s">
        <v>2156</v>
      </c>
      <c r="B30" s="418" t="s">
        <v>2220</v>
      </c>
      <c r="C30" s="418" t="s">
        <v>2254</v>
      </c>
      <c r="D30" s="418" t="s">
        <v>2298</v>
      </c>
      <c r="E30" s="305"/>
      <c r="F30" s="305"/>
      <c r="G30" s="305"/>
      <c r="H30" s="305"/>
    </row>
    <row r="31" spans="1:8" s="250" customFormat="1" ht="73.5" customHeight="1" x14ac:dyDescent="0.25">
      <c r="A31" s="418" t="s">
        <v>2157</v>
      </c>
      <c r="B31" s="418" t="s">
        <v>2220</v>
      </c>
      <c r="C31" s="418" t="s">
        <v>2255</v>
      </c>
      <c r="D31" s="418" t="s">
        <v>2299</v>
      </c>
      <c r="E31" s="305"/>
      <c r="F31" s="305"/>
      <c r="G31" s="305"/>
      <c r="H31" s="305"/>
    </row>
    <row r="32" spans="1:8" s="250" customFormat="1" ht="81.75" customHeight="1" x14ac:dyDescent="0.25">
      <c r="A32" s="418" t="s">
        <v>2158</v>
      </c>
      <c r="B32" s="418" t="s">
        <v>2220</v>
      </c>
      <c r="C32" s="418" t="s">
        <v>2256</v>
      </c>
      <c r="D32" s="418" t="s">
        <v>2300</v>
      </c>
      <c r="E32" s="305"/>
      <c r="F32" s="305"/>
      <c r="G32" s="305"/>
      <c r="H32" s="305"/>
    </row>
    <row r="33" spans="1:8" s="250" customFormat="1" ht="78.75" customHeight="1" x14ac:dyDescent="0.25">
      <c r="A33" s="418" t="s">
        <v>2159</v>
      </c>
      <c r="B33" s="418" t="s">
        <v>2220</v>
      </c>
      <c r="C33" s="418" t="s">
        <v>2256</v>
      </c>
      <c r="D33" s="418" t="s">
        <v>2301</v>
      </c>
      <c r="E33" s="305"/>
      <c r="F33" s="305"/>
      <c r="G33" s="305"/>
      <c r="H33" s="305"/>
    </row>
    <row r="34" spans="1:8" s="250" customFormat="1" ht="139.5" customHeight="1" x14ac:dyDescent="0.25">
      <c r="A34" s="418" t="s">
        <v>2160</v>
      </c>
      <c r="B34" s="418" t="s">
        <v>2221</v>
      </c>
      <c r="C34" s="418" t="s">
        <v>2257</v>
      </c>
      <c r="D34" s="418" t="s">
        <v>2302</v>
      </c>
      <c r="E34" s="305"/>
      <c r="F34" s="305"/>
      <c r="G34" s="305"/>
      <c r="H34" s="305"/>
    </row>
    <row r="35" spans="1:8" s="250" customFormat="1" ht="132.75" customHeight="1" x14ac:dyDescent="0.25">
      <c r="A35" s="418" t="s">
        <v>2161</v>
      </c>
      <c r="B35" s="418" t="s">
        <v>2221</v>
      </c>
      <c r="C35" s="418" t="s">
        <v>2258</v>
      </c>
      <c r="D35" s="418" t="s">
        <v>2303</v>
      </c>
      <c r="E35" s="305"/>
      <c r="F35" s="305"/>
      <c r="G35" s="305"/>
      <c r="H35" s="305"/>
    </row>
    <row r="36" spans="1:8" s="250" customFormat="1" ht="140.25" customHeight="1" x14ac:dyDescent="0.25">
      <c r="A36" s="418" t="s">
        <v>2162</v>
      </c>
      <c r="B36" s="418" t="s">
        <v>2221</v>
      </c>
      <c r="C36" s="418" t="s">
        <v>2258</v>
      </c>
      <c r="D36" s="418" t="s">
        <v>2304</v>
      </c>
      <c r="E36" s="305"/>
      <c r="F36" s="305"/>
      <c r="G36" s="305"/>
      <c r="H36" s="305"/>
    </row>
    <row r="37" spans="1:8" s="250" customFormat="1" ht="137.25" customHeight="1" x14ac:dyDescent="0.25">
      <c r="A37" s="418" t="s">
        <v>2163</v>
      </c>
      <c r="B37" s="418" t="s">
        <v>2221</v>
      </c>
      <c r="C37" s="418" t="s">
        <v>2247</v>
      </c>
      <c r="D37" s="418" t="s">
        <v>2305</v>
      </c>
      <c r="E37" s="305"/>
      <c r="F37" s="305"/>
      <c r="G37" s="305"/>
      <c r="H37" s="305"/>
    </row>
    <row r="38" spans="1:8" s="250" customFormat="1" ht="135" customHeight="1" x14ac:dyDescent="0.25">
      <c r="A38" s="418" t="s">
        <v>2164</v>
      </c>
      <c r="B38" s="418" t="s">
        <v>2221</v>
      </c>
      <c r="C38" s="418" t="s">
        <v>2259</v>
      </c>
      <c r="D38" s="418" t="s">
        <v>2306</v>
      </c>
      <c r="E38" s="305"/>
      <c r="F38" s="305"/>
      <c r="G38" s="305"/>
      <c r="H38" s="305"/>
    </row>
    <row r="39" spans="1:8" s="250" customFormat="1" ht="133.5" customHeight="1" x14ac:dyDescent="0.25">
      <c r="A39" s="418" t="s">
        <v>2165</v>
      </c>
      <c r="B39" s="418" t="s">
        <v>2221</v>
      </c>
      <c r="C39" s="418" t="s">
        <v>2260</v>
      </c>
      <c r="D39" s="418" t="s">
        <v>2307</v>
      </c>
      <c r="E39" s="305"/>
      <c r="F39" s="305"/>
      <c r="G39" s="305"/>
      <c r="H39" s="305"/>
    </row>
    <row r="40" spans="1:8" s="250" customFormat="1" ht="136.5" customHeight="1" x14ac:dyDescent="0.25">
      <c r="A40" s="418" t="s">
        <v>2166</v>
      </c>
      <c r="B40" s="418" t="s">
        <v>2221</v>
      </c>
      <c r="C40" s="418" t="s">
        <v>2247</v>
      </c>
      <c r="D40" s="418" t="s">
        <v>2340</v>
      </c>
      <c r="E40" s="305"/>
      <c r="F40" s="305"/>
      <c r="G40" s="305"/>
      <c r="H40" s="305"/>
    </row>
    <row r="41" spans="1:8" s="250" customFormat="1" ht="324.75" customHeight="1" x14ac:dyDescent="0.25">
      <c r="A41" s="418" t="s">
        <v>2167</v>
      </c>
      <c r="B41" s="418" t="s">
        <v>2221</v>
      </c>
      <c r="C41" s="418" t="s">
        <v>2261</v>
      </c>
      <c r="D41" s="418" t="s">
        <v>2308</v>
      </c>
      <c r="E41" s="305"/>
      <c r="F41" s="305"/>
      <c r="G41" s="305"/>
      <c r="H41" s="305"/>
    </row>
    <row r="42" spans="1:8" s="250" customFormat="1" ht="81.75" customHeight="1" x14ac:dyDescent="0.25">
      <c r="A42" s="418" t="s">
        <v>2168</v>
      </c>
      <c r="B42" s="418" t="s">
        <v>2222</v>
      </c>
      <c r="C42" s="418" t="s">
        <v>2247</v>
      </c>
      <c r="D42" s="418" t="s">
        <v>2309</v>
      </c>
      <c r="E42" s="305"/>
      <c r="F42" s="305"/>
      <c r="G42" s="305"/>
      <c r="H42" s="305"/>
    </row>
    <row r="43" spans="1:8" s="250" customFormat="1" ht="99" customHeight="1" x14ac:dyDescent="0.25">
      <c r="A43" s="418" t="s">
        <v>2169</v>
      </c>
      <c r="B43" s="418" t="s">
        <v>2222</v>
      </c>
      <c r="C43" s="418" t="s">
        <v>2247</v>
      </c>
      <c r="D43" s="418" t="s">
        <v>2310</v>
      </c>
      <c r="E43" s="305"/>
      <c r="F43" s="305"/>
      <c r="G43" s="305"/>
      <c r="H43" s="305"/>
    </row>
    <row r="44" spans="1:8" s="250" customFormat="1" ht="111" customHeight="1" x14ac:dyDescent="0.25">
      <c r="A44" s="418" t="s">
        <v>2170</v>
      </c>
      <c r="B44" s="418" t="s">
        <v>2222</v>
      </c>
      <c r="C44" s="418" t="s">
        <v>2262</v>
      </c>
      <c r="D44" s="418" t="s">
        <v>2311</v>
      </c>
      <c r="E44" s="305"/>
      <c r="F44" s="305"/>
      <c r="G44" s="305"/>
      <c r="H44" s="305"/>
    </row>
    <row r="45" spans="1:8" s="250" customFormat="1" ht="271.5" customHeight="1" x14ac:dyDescent="0.25">
      <c r="A45" s="418" t="s">
        <v>2171</v>
      </c>
      <c r="B45" s="418" t="s">
        <v>2223</v>
      </c>
      <c r="C45" s="418" t="s">
        <v>2263</v>
      </c>
      <c r="D45" s="418" t="s">
        <v>2341</v>
      </c>
      <c r="E45" s="305"/>
      <c r="F45" s="305"/>
      <c r="G45" s="305"/>
      <c r="H45" s="305"/>
    </row>
    <row r="46" spans="1:8" s="250" customFormat="1" ht="267.75" customHeight="1" x14ac:dyDescent="0.25">
      <c r="A46" s="418" t="s">
        <v>2172</v>
      </c>
      <c r="B46" s="418" t="s">
        <v>2223</v>
      </c>
      <c r="C46" s="418" t="s">
        <v>2251</v>
      </c>
      <c r="D46" s="418" t="s">
        <v>2312</v>
      </c>
      <c r="E46" s="305"/>
      <c r="F46" s="305"/>
      <c r="G46" s="305"/>
      <c r="H46" s="305"/>
    </row>
    <row r="47" spans="1:8" s="250" customFormat="1" ht="245.25" customHeight="1" x14ac:dyDescent="0.25">
      <c r="A47" s="418" t="s">
        <v>2173</v>
      </c>
      <c r="B47" s="418" t="s">
        <v>2224</v>
      </c>
      <c r="C47" s="418" t="s">
        <v>2261</v>
      </c>
      <c r="D47" s="418" t="s">
        <v>2312</v>
      </c>
      <c r="E47" s="305"/>
      <c r="F47" s="305"/>
      <c r="G47" s="305"/>
      <c r="H47" s="305"/>
    </row>
    <row r="48" spans="1:8" s="250" customFormat="1" ht="231.75" customHeight="1" x14ac:dyDescent="0.25">
      <c r="A48" s="418" t="s">
        <v>2174</v>
      </c>
      <c r="B48" s="418" t="s">
        <v>2224</v>
      </c>
      <c r="C48" s="418" t="s">
        <v>2247</v>
      </c>
      <c r="D48" s="418" t="s">
        <v>2342</v>
      </c>
      <c r="E48" s="305"/>
      <c r="F48" s="305"/>
      <c r="G48" s="305"/>
      <c r="H48" s="305"/>
    </row>
    <row r="49" spans="1:8" s="250" customFormat="1" ht="234.75" customHeight="1" x14ac:dyDescent="0.25">
      <c r="A49" s="418" t="s">
        <v>2175</v>
      </c>
      <c r="B49" s="418" t="s">
        <v>2224</v>
      </c>
      <c r="C49" s="418" t="s">
        <v>2264</v>
      </c>
      <c r="D49" s="418" t="s">
        <v>2343</v>
      </c>
      <c r="E49" s="305"/>
      <c r="F49" s="305"/>
      <c r="G49" s="305"/>
      <c r="H49" s="305"/>
    </row>
    <row r="50" spans="1:8" s="250" customFormat="1" ht="251.25" customHeight="1" x14ac:dyDescent="0.25">
      <c r="A50" s="418" t="s">
        <v>2176</v>
      </c>
      <c r="B50" s="418" t="s">
        <v>2225</v>
      </c>
      <c r="C50" s="418" t="s">
        <v>2265</v>
      </c>
      <c r="D50" s="418" t="s">
        <v>2344</v>
      </c>
      <c r="E50" s="305"/>
      <c r="F50" s="305"/>
      <c r="G50" s="305"/>
      <c r="H50" s="305"/>
    </row>
    <row r="51" spans="1:8" s="250" customFormat="1" ht="233.25" customHeight="1" x14ac:dyDescent="0.25">
      <c r="A51" s="418" t="s">
        <v>2177</v>
      </c>
      <c r="B51" s="418" t="s">
        <v>2224</v>
      </c>
      <c r="C51" s="418" t="s">
        <v>2266</v>
      </c>
      <c r="D51" s="418" t="s">
        <v>2313</v>
      </c>
      <c r="E51" s="305"/>
      <c r="F51" s="305"/>
      <c r="G51" s="305"/>
      <c r="H51" s="305"/>
    </row>
    <row r="52" spans="1:8" s="250" customFormat="1" ht="407.25" customHeight="1" x14ac:dyDescent="0.25">
      <c r="A52" s="418" t="s">
        <v>2178</v>
      </c>
      <c r="B52" s="418" t="s">
        <v>2226</v>
      </c>
      <c r="C52" s="418" t="s">
        <v>2267</v>
      </c>
      <c r="D52" s="418" t="s">
        <v>2314</v>
      </c>
      <c r="E52" s="305"/>
      <c r="F52" s="305"/>
      <c r="G52" s="305"/>
      <c r="H52" s="305"/>
    </row>
    <row r="53" spans="1:8" s="250" customFormat="1" ht="409.5" customHeight="1" x14ac:dyDescent="0.25">
      <c r="A53" s="418" t="s">
        <v>2179</v>
      </c>
      <c r="B53" s="418" t="s">
        <v>2226</v>
      </c>
      <c r="C53" s="418" t="s">
        <v>2268</v>
      </c>
      <c r="D53" s="418" t="s">
        <v>2345</v>
      </c>
      <c r="E53" s="305"/>
      <c r="F53" s="305"/>
      <c r="G53" s="305"/>
      <c r="H53" s="305"/>
    </row>
    <row r="54" spans="1:8" s="250" customFormat="1" ht="379.5" customHeight="1" x14ac:dyDescent="0.25">
      <c r="A54" s="418" t="s">
        <v>2180</v>
      </c>
      <c r="B54" s="418" t="s">
        <v>2226</v>
      </c>
      <c r="C54" s="418" t="s">
        <v>2269</v>
      </c>
      <c r="D54" s="418" t="s">
        <v>2346</v>
      </c>
      <c r="E54" s="305"/>
      <c r="F54" s="305"/>
      <c r="G54" s="305"/>
      <c r="H54" s="305"/>
    </row>
    <row r="55" spans="1:8" s="250" customFormat="1" ht="102" customHeight="1" x14ac:dyDescent="0.25">
      <c r="A55" s="418" t="s">
        <v>2181</v>
      </c>
      <c r="B55" s="418" t="s">
        <v>2227</v>
      </c>
      <c r="C55" s="418" t="s">
        <v>2270</v>
      </c>
      <c r="D55" s="418" t="s">
        <v>2347</v>
      </c>
      <c r="E55" s="305"/>
      <c r="F55" s="305"/>
      <c r="G55" s="305"/>
      <c r="H55" s="305"/>
    </row>
    <row r="56" spans="1:8" s="250" customFormat="1" ht="303" customHeight="1" x14ac:dyDescent="0.25">
      <c r="A56" s="418" t="s">
        <v>2182</v>
      </c>
      <c r="B56" s="418" t="s">
        <v>2228</v>
      </c>
      <c r="C56" s="418" t="s">
        <v>2271</v>
      </c>
      <c r="D56" s="418" t="s">
        <v>2315</v>
      </c>
      <c r="E56" s="305"/>
      <c r="F56" s="305"/>
      <c r="G56" s="305"/>
      <c r="H56" s="305"/>
    </row>
    <row r="57" spans="1:8" s="250" customFormat="1" ht="60" customHeight="1" x14ac:dyDescent="0.25">
      <c r="A57" s="418" t="s">
        <v>2183</v>
      </c>
      <c r="B57" s="418" t="s">
        <v>2229</v>
      </c>
      <c r="C57" s="418" t="s">
        <v>2247</v>
      </c>
      <c r="D57" s="418" t="s">
        <v>2316</v>
      </c>
      <c r="E57" s="305"/>
      <c r="F57" s="305"/>
      <c r="G57" s="305"/>
      <c r="H57" s="305"/>
    </row>
    <row r="58" spans="1:8" s="250" customFormat="1" ht="89.25" x14ac:dyDescent="0.25">
      <c r="A58" s="418" t="s">
        <v>2184</v>
      </c>
      <c r="B58" s="418" t="s">
        <v>2229</v>
      </c>
      <c r="C58" s="418" t="s">
        <v>2272</v>
      </c>
      <c r="D58" s="418" t="s">
        <v>2294</v>
      </c>
      <c r="E58" s="305"/>
      <c r="F58" s="305"/>
      <c r="G58" s="305"/>
      <c r="H58" s="305"/>
    </row>
    <row r="59" spans="1:8" s="250" customFormat="1" ht="75.75" customHeight="1" x14ac:dyDescent="0.25">
      <c r="A59" s="418" t="s">
        <v>2185</v>
      </c>
      <c r="B59" s="418" t="s">
        <v>2229</v>
      </c>
      <c r="C59" s="418" t="s">
        <v>2247</v>
      </c>
      <c r="D59" s="418" t="s">
        <v>2317</v>
      </c>
      <c r="E59" s="305"/>
      <c r="F59" s="305"/>
      <c r="G59" s="305"/>
      <c r="H59" s="305"/>
    </row>
    <row r="60" spans="1:8" s="250" customFormat="1" ht="173.25" customHeight="1" x14ac:dyDescent="0.25">
      <c r="A60" s="418" t="s">
        <v>2186</v>
      </c>
      <c r="B60" s="418" t="s">
        <v>2230</v>
      </c>
      <c r="C60" s="418" t="s">
        <v>2247</v>
      </c>
      <c r="D60" s="418" t="s">
        <v>2318</v>
      </c>
      <c r="E60" s="305"/>
      <c r="F60" s="305"/>
      <c r="G60" s="305"/>
      <c r="H60" s="305"/>
    </row>
    <row r="61" spans="1:8" s="250" customFormat="1" ht="89.25" x14ac:dyDescent="0.25">
      <c r="A61" s="418" t="s">
        <v>2187</v>
      </c>
      <c r="B61" s="418" t="s">
        <v>2231</v>
      </c>
      <c r="C61" s="418" t="s">
        <v>2247</v>
      </c>
      <c r="D61" s="418" t="s">
        <v>2319</v>
      </c>
      <c r="E61" s="305"/>
      <c r="F61" s="305"/>
      <c r="G61" s="305"/>
      <c r="H61" s="305"/>
    </row>
    <row r="62" spans="1:8" s="250" customFormat="1" ht="60.75" customHeight="1" x14ac:dyDescent="0.25">
      <c r="A62" s="418" t="s">
        <v>2188</v>
      </c>
      <c r="B62" s="418" t="s">
        <v>2232</v>
      </c>
      <c r="C62" s="418" t="s">
        <v>2247</v>
      </c>
      <c r="D62" s="418" t="s">
        <v>2320</v>
      </c>
      <c r="E62" s="305"/>
      <c r="F62" s="305"/>
      <c r="G62" s="305"/>
      <c r="H62" s="305"/>
    </row>
    <row r="63" spans="1:8" s="250" customFormat="1" ht="99.75" customHeight="1" x14ac:dyDescent="0.25">
      <c r="A63" s="418" t="s">
        <v>2189</v>
      </c>
      <c r="B63" s="418" t="s">
        <v>2232</v>
      </c>
      <c r="C63" s="418" t="s">
        <v>2247</v>
      </c>
      <c r="D63" s="418" t="s">
        <v>2321</v>
      </c>
      <c r="E63" s="305"/>
      <c r="F63" s="305"/>
      <c r="G63" s="305"/>
      <c r="H63" s="305"/>
    </row>
    <row r="64" spans="1:8" s="250" customFormat="1" ht="320.25" customHeight="1" x14ac:dyDescent="0.25">
      <c r="A64" s="418" t="s">
        <v>2190</v>
      </c>
      <c r="B64" s="418" t="s">
        <v>2232</v>
      </c>
      <c r="C64" s="418" t="s">
        <v>2261</v>
      </c>
      <c r="D64" s="418" t="s">
        <v>2322</v>
      </c>
      <c r="E64" s="305"/>
      <c r="F64" s="305"/>
      <c r="G64" s="305"/>
      <c r="H64" s="305"/>
    </row>
    <row r="65" spans="1:8" s="250" customFormat="1" ht="99.75" customHeight="1" x14ac:dyDescent="0.25">
      <c r="A65" s="418" t="s">
        <v>2191</v>
      </c>
      <c r="B65" s="418" t="s">
        <v>2233</v>
      </c>
      <c r="C65" s="418" t="s">
        <v>2273</v>
      </c>
      <c r="D65" s="418" t="s">
        <v>2348</v>
      </c>
      <c r="E65" s="305"/>
      <c r="F65" s="305"/>
      <c r="G65" s="305"/>
      <c r="H65" s="305"/>
    </row>
    <row r="66" spans="1:8" s="250" customFormat="1" ht="89.25" x14ac:dyDescent="0.25">
      <c r="A66" s="418" t="s">
        <v>2192</v>
      </c>
      <c r="B66" s="418" t="s">
        <v>2233</v>
      </c>
      <c r="C66" s="418" t="s">
        <v>2274</v>
      </c>
      <c r="D66" s="418" t="s">
        <v>2323</v>
      </c>
      <c r="E66" s="305"/>
      <c r="F66" s="305"/>
      <c r="G66" s="305"/>
      <c r="H66" s="305"/>
    </row>
    <row r="67" spans="1:8" s="250" customFormat="1" ht="153" customHeight="1" x14ac:dyDescent="0.25">
      <c r="A67" s="418" t="s">
        <v>2193</v>
      </c>
      <c r="B67" s="418" t="s">
        <v>2233</v>
      </c>
      <c r="C67" s="418" t="s">
        <v>2275</v>
      </c>
      <c r="D67" s="418" t="s">
        <v>2324</v>
      </c>
      <c r="E67" s="305"/>
      <c r="F67" s="305"/>
      <c r="G67" s="305"/>
      <c r="H67" s="305"/>
    </row>
    <row r="68" spans="1:8" s="250" customFormat="1" ht="204" customHeight="1" x14ac:dyDescent="0.25">
      <c r="A68" s="418" t="s">
        <v>2194</v>
      </c>
      <c r="B68" s="418" t="s">
        <v>2234</v>
      </c>
      <c r="C68" s="418" t="s">
        <v>2243</v>
      </c>
      <c r="D68" s="418" t="s">
        <v>2325</v>
      </c>
      <c r="E68" s="305"/>
      <c r="F68" s="305"/>
      <c r="G68" s="305"/>
      <c r="H68" s="305"/>
    </row>
    <row r="69" spans="1:8" s="250" customFormat="1" ht="192" customHeight="1" x14ac:dyDescent="0.25">
      <c r="A69" s="418" t="s">
        <v>2195</v>
      </c>
      <c r="B69" s="418" t="s">
        <v>2234</v>
      </c>
      <c r="C69" s="418" t="s">
        <v>2276</v>
      </c>
      <c r="D69" s="418" t="s">
        <v>2326</v>
      </c>
      <c r="E69" s="305"/>
      <c r="F69" s="305"/>
      <c r="G69" s="305"/>
      <c r="H69" s="305"/>
    </row>
    <row r="70" spans="1:8" s="250" customFormat="1" ht="371.25" customHeight="1" x14ac:dyDescent="0.25">
      <c r="A70" s="418" t="s">
        <v>2196</v>
      </c>
      <c r="B70" s="418" t="s">
        <v>2235</v>
      </c>
      <c r="C70" s="418" t="s">
        <v>2277</v>
      </c>
      <c r="D70" s="418" t="s">
        <v>2327</v>
      </c>
      <c r="E70" s="305"/>
      <c r="F70" s="305"/>
      <c r="G70" s="305"/>
      <c r="H70" s="305"/>
    </row>
    <row r="71" spans="1:8" s="250" customFormat="1" ht="113.25" customHeight="1" x14ac:dyDescent="0.25">
      <c r="A71" s="418" t="s">
        <v>2197</v>
      </c>
      <c r="B71" s="418" t="s">
        <v>2235</v>
      </c>
      <c r="C71" s="418" t="s">
        <v>2278</v>
      </c>
      <c r="D71" s="418" t="s">
        <v>2328</v>
      </c>
      <c r="E71" s="305"/>
      <c r="F71" s="305"/>
      <c r="G71" s="305"/>
      <c r="H71" s="305"/>
    </row>
    <row r="72" spans="1:8" s="250" customFormat="1" ht="105.75" customHeight="1" x14ac:dyDescent="0.25">
      <c r="A72" s="418" t="s">
        <v>2198</v>
      </c>
      <c r="B72" s="418" t="s">
        <v>2235</v>
      </c>
      <c r="C72" s="418" t="s">
        <v>2261</v>
      </c>
      <c r="D72" s="418" t="s">
        <v>2349</v>
      </c>
      <c r="E72" s="305"/>
      <c r="F72" s="305"/>
      <c r="G72" s="305"/>
      <c r="H72" s="305"/>
    </row>
    <row r="73" spans="1:8" s="250" customFormat="1" ht="102" x14ac:dyDescent="0.25">
      <c r="A73" s="418" t="s">
        <v>2199</v>
      </c>
      <c r="B73" s="418" t="s">
        <v>2235</v>
      </c>
      <c r="C73" s="418" t="s">
        <v>2261</v>
      </c>
      <c r="D73" s="418" t="s">
        <v>2350</v>
      </c>
      <c r="E73" s="305"/>
      <c r="F73" s="305"/>
      <c r="G73" s="305"/>
      <c r="H73" s="305"/>
    </row>
    <row r="74" spans="1:8" s="250" customFormat="1" ht="115.5" customHeight="1" x14ac:dyDescent="0.25">
      <c r="A74" s="418" t="s">
        <v>2200</v>
      </c>
      <c r="B74" s="418" t="s">
        <v>2235</v>
      </c>
      <c r="C74" s="418" t="s">
        <v>2247</v>
      </c>
      <c r="D74" s="418" t="s">
        <v>2329</v>
      </c>
      <c r="E74" s="305"/>
      <c r="F74" s="305"/>
      <c r="G74" s="305"/>
      <c r="H74" s="305"/>
    </row>
    <row r="75" spans="1:8" s="250" customFormat="1" ht="279.75" customHeight="1" x14ac:dyDescent="0.25">
      <c r="A75" s="418" t="s">
        <v>2201</v>
      </c>
      <c r="B75" s="418" t="s">
        <v>2235</v>
      </c>
      <c r="C75" s="418" t="s">
        <v>2247</v>
      </c>
      <c r="D75" s="418" t="s">
        <v>2330</v>
      </c>
      <c r="E75" s="305"/>
      <c r="F75" s="305"/>
      <c r="G75" s="305"/>
      <c r="H75" s="305"/>
    </row>
    <row r="76" spans="1:8" s="250" customFormat="1" ht="189" customHeight="1" x14ac:dyDescent="0.25">
      <c r="A76" s="418" t="s">
        <v>2202</v>
      </c>
      <c r="B76" s="418" t="s">
        <v>2235</v>
      </c>
      <c r="C76" s="418" t="s">
        <v>2247</v>
      </c>
      <c r="D76" s="418" t="s">
        <v>2331</v>
      </c>
      <c r="E76" s="305"/>
      <c r="F76" s="305"/>
      <c r="G76" s="305"/>
      <c r="H76" s="305"/>
    </row>
    <row r="77" spans="1:8" s="250" customFormat="1" ht="198.75" customHeight="1" x14ac:dyDescent="0.25">
      <c r="A77" s="418" t="s">
        <v>2203</v>
      </c>
      <c r="B77" s="418" t="s">
        <v>2236</v>
      </c>
      <c r="C77" s="418" t="s">
        <v>2247</v>
      </c>
      <c r="D77" s="418" t="s">
        <v>2332</v>
      </c>
      <c r="E77" s="305"/>
      <c r="F77" s="305"/>
      <c r="G77" s="305"/>
      <c r="H77" s="305"/>
    </row>
    <row r="78" spans="1:8" s="250" customFormat="1" ht="105.75" customHeight="1" x14ac:dyDescent="0.25">
      <c r="A78" s="418" t="s">
        <v>2204</v>
      </c>
      <c r="B78" s="418" t="s">
        <v>2236</v>
      </c>
      <c r="C78" s="418" t="s">
        <v>2256</v>
      </c>
      <c r="D78" s="418" t="s">
        <v>2351</v>
      </c>
      <c r="E78" s="305"/>
      <c r="F78" s="305"/>
      <c r="G78" s="305"/>
      <c r="H78" s="305"/>
    </row>
    <row r="79" spans="1:8" s="250" customFormat="1" ht="116.25" customHeight="1" x14ac:dyDescent="0.25">
      <c r="A79" s="418" t="s">
        <v>2205</v>
      </c>
      <c r="B79" s="418" t="s">
        <v>2237</v>
      </c>
      <c r="C79" s="418" t="s">
        <v>2279</v>
      </c>
      <c r="D79" s="418" t="s">
        <v>2333</v>
      </c>
      <c r="E79" s="305"/>
      <c r="F79" s="305"/>
      <c r="G79" s="305"/>
      <c r="H79" s="305"/>
    </row>
    <row r="80" spans="1:8" s="250" customFormat="1" ht="114.75" x14ac:dyDescent="0.25">
      <c r="A80" s="418" t="s">
        <v>2206</v>
      </c>
      <c r="B80" s="418" t="s">
        <v>2237</v>
      </c>
      <c r="C80" s="418" t="s">
        <v>2280</v>
      </c>
      <c r="D80" s="418" t="s">
        <v>2334</v>
      </c>
      <c r="E80" s="305"/>
      <c r="F80" s="305"/>
      <c r="G80" s="305"/>
      <c r="H80" s="305"/>
    </row>
    <row r="81" spans="1:8" s="250" customFormat="1" ht="295.5" customHeight="1" x14ac:dyDescent="0.25">
      <c r="A81" s="418" t="s">
        <v>2207</v>
      </c>
      <c r="B81" s="418" t="s">
        <v>2237</v>
      </c>
      <c r="C81" s="418" t="s">
        <v>2281</v>
      </c>
      <c r="D81" s="418" t="s">
        <v>2352</v>
      </c>
      <c r="E81" s="305"/>
      <c r="F81" s="305"/>
      <c r="G81" s="305"/>
      <c r="H81" s="305"/>
    </row>
    <row r="82" spans="1:8" s="250" customFormat="1" ht="140.25" x14ac:dyDescent="0.25">
      <c r="A82" s="418" t="s">
        <v>2208</v>
      </c>
      <c r="B82" s="418" t="s">
        <v>2237</v>
      </c>
      <c r="C82" s="418" t="s">
        <v>2282</v>
      </c>
      <c r="D82" s="418" t="s">
        <v>2335</v>
      </c>
      <c r="E82" s="305"/>
      <c r="F82" s="305"/>
      <c r="G82" s="305"/>
      <c r="H82" s="305"/>
    </row>
    <row r="83" spans="1:8" s="250" customFormat="1" ht="89.25" x14ac:dyDescent="0.25">
      <c r="A83" s="418" t="s">
        <v>2209</v>
      </c>
      <c r="B83" s="418" t="s">
        <v>2237</v>
      </c>
      <c r="C83" s="418" t="s">
        <v>2247</v>
      </c>
      <c r="D83" s="418" t="s">
        <v>2336</v>
      </c>
      <c r="E83" s="305"/>
      <c r="F83" s="305"/>
      <c r="G83" s="305"/>
      <c r="H83" s="305"/>
    </row>
    <row r="84" spans="1:8" s="250" customFormat="1" ht="12.75" x14ac:dyDescent="0.2">
      <c r="A84" s="439" t="s">
        <v>39</v>
      </c>
      <c r="B84" s="440"/>
      <c r="C84" s="440"/>
      <c r="D84" s="441"/>
      <c r="E84" s="305"/>
      <c r="F84" s="305"/>
      <c r="G84" s="305"/>
      <c r="H84" s="305"/>
    </row>
    <row r="85" spans="1:8" s="250" customFormat="1" ht="12.75" x14ac:dyDescent="0.2">
      <c r="A85" s="430"/>
      <c r="B85" s="431"/>
      <c r="C85" s="431"/>
      <c r="D85" s="432"/>
      <c r="E85" s="306" t="s">
        <v>1467</v>
      </c>
      <c r="F85" s="305"/>
      <c r="G85" s="305"/>
      <c r="H85" s="305"/>
    </row>
    <row r="86" spans="1:8" s="250" customFormat="1" ht="12.75" x14ac:dyDescent="0.2">
      <c r="A86" s="433"/>
      <c r="B86" s="434"/>
      <c r="C86" s="434"/>
      <c r="D86" s="435"/>
      <c r="E86" s="305"/>
      <c r="F86" s="305"/>
      <c r="G86" s="305"/>
      <c r="H86" s="305"/>
    </row>
    <row r="87" spans="1:8" s="250" customFormat="1" ht="12.75" x14ac:dyDescent="0.2">
      <c r="A87" s="433"/>
      <c r="B87" s="434"/>
      <c r="C87" s="434"/>
      <c r="D87" s="435"/>
      <c r="E87" s="305"/>
      <c r="F87" s="305"/>
      <c r="G87" s="305"/>
      <c r="H87" s="305"/>
    </row>
    <row r="88" spans="1:8" s="250" customFormat="1" ht="12.75" x14ac:dyDescent="0.2">
      <c r="A88" s="433"/>
      <c r="B88" s="434"/>
      <c r="C88" s="434"/>
      <c r="D88" s="435"/>
      <c r="E88" s="305"/>
      <c r="F88" s="305"/>
      <c r="G88" s="305"/>
      <c r="H88" s="305"/>
    </row>
    <row r="89" spans="1:8" s="250" customFormat="1" ht="12.75" x14ac:dyDescent="0.2">
      <c r="A89" s="433"/>
      <c r="B89" s="434"/>
      <c r="C89" s="434"/>
      <c r="D89" s="435"/>
      <c r="E89" s="305"/>
      <c r="F89" s="305"/>
      <c r="G89" s="305"/>
      <c r="H89" s="305"/>
    </row>
    <row r="90" spans="1:8" s="250" customFormat="1" ht="12.75" x14ac:dyDescent="0.2">
      <c r="A90" s="433"/>
      <c r="B90" s="434"/>
      <c r="C90" s="434"/>
      <c r="D90" s="435"/>
      <c r="E90" s="305"/>
      <c r="F90" s="305"/>
      <c r="G90" s="305"/>
      <c r="H90" s="305"/>
    </row>
    <row r="91" spans="1:8" s="250" customFormat="1" ht="12.75" x14ac:dyDescent="0.2">
      <c r="A91" s="433"/>
      <c r="B91" s="434"/>
      <c r="C91" s="434"/>
      <c r="D91" s="435"/>
      <c r="E91" s="305"/>
      <c r="F91" s="305"/>
      <c r="G91" s="305"/>
      <c r="H91" s="305"/>
    </row>
    <row r="92" spans="1:8" s="250" customFormat="1" ht="12.75" x14ac:dyDescent="0.2">
      <c r="A92" s="436"/>
      <c r="B92" s="437"/>
      <c r="C92" s="437"/>
      <c r="D92" s="438"/>
      <c r="E92" s="305"/>
      <c r="F92" s="305"/>
      <c r="G92" s="305"/>
      <c r="H92" s="305"/>
    </row>
    <row r="93" spans="1:8" s="250" customFormat="1" ht="12.75" x14ac:dyDescent="0.25">
      <c r="A93" s="317"/>
      <c r="B93" s="317"/>
      <c r="C93" s="317"/>
      <c r="D93" s="317"/>
      <c r="E93" s="305"/>
      <c r="F93" s="305"/>
      <c r="G93" s="305"/>
      <c r="H93" s="305"/>
    </row>
    <row r="94" spans="1:8" s="72" customFormat="1" ht="12.75" x14ac:dyDescent="0.2">
      <c r="A94" s="317"/>
      <c r="B94" s="317"/>
      <c r="C94" s="317"/>
      <c r="D94" s="317"/>
    </row>
    <row r="95" spans="1:8" s="15" customFormat="1" ht="12.75" x14ac:dyDescent="0.2">
      <c r="A95" s="317"/>
      <c r="B95" s="317"/>
      <c r="C95" s="317"/>
      <c r="D95" s="317"/>
    </row>
    <row r="96" spans="1:8" s="15" customFormat="1" ht="12.75" x14ac:dyDescent="0.2">
      <c r="A96" s="317"/>
      <c r="B96" s="317"/>
      <c r="C96" s="317"/>
      <c r="D96" s="317"/>
    </row>
    <row r="97" spans="1:4" s="15" customFormat="1" ht="12.75" x14ac:dyDescent="0.2">
      <c r="A97" s="317"/>
      <c r="B97" s="317"/>
      <c r="C97" s="317"/>
      <c r="D97" s="317"/>
    </row>
    <row r="98" spans="1:4" s="15" customFormat="1" ht="12.75" x14ac:dyDescent="0.2">
      <c r="A98" s="317"/>
      <c r="B98" s="317"/>
      <c r="C98" s="317"/>
      <c r="D98" s="317"/>
    </row>
    <row r="99" spans="1:4" s="15" customFormat="1" ht="12.75" x14ac:dyDescent="0.2">
      <c r="A99" s="317"/>
      <c r="B99" s="317"/>
      <c r="C99" s="317"/>
      <c r="D99" s="317"/>
    </row>
    <row r="100" spans="1:4" s="15" customFormat="1" ht="12.75" x14ac:dyDescent="0.2">
      <c r="A100" s="317"/>
      <c r="B100" s="317"/>
      <c r="C100" s="317"/>
      <c r="D100" s="317"/>
    </row>
    <row r="101" spans="1:4" s="15" customFormat="1" ht="12.75" x14ac:dyDescent="0.2">
      <c r="A101" s="317"/>
      <c r="B101" s="317"/>
      <c r="C101" s="317"/>
      <c r="D101" s="317"/>
    </row>
    <row r="102" spans="1:4" s="15" customFormat="1" ht="12.75" x14ac:dyDescent="0.2">
      <c r="A102" s="525"/>
      <c r="B102" s="525"/>
      <c r="C102" s="525"/>
      <c r="D102" s="525"/>
    </row>
    <row r="103" spans="1:4" x14ac:dyDescent="0.2">
      <c r="A103" s="525"/>
      <c r="B103" s="525"/>
      <c r="C103" s="525"/>
      <c r="D103" s="525"/>
    </row>
    <row r="104" spans="1:4" x14ac:dyDescent="0.2">
      <c r="A104" s="525"/>
      <c r="B104" s="525"/>
      <c r="C104" s="525"/>
      <c r="D104" s="525"/>
    </row>
    <row r="105" spans="1:4" x14ac:dyDescent="0.2">
      <c r="A105" s="525"/>
      <c r="B105" s="525"/>
      <c r="C105" s="525"/>
      <c r="D105" s="525"/>
    </row>
    <row r="106" spans="1:4" x14ac:dyDescent="0.2">
      <c r="A106" s="525"/>
      <c r="B106" s="525"/>
      <c r="C106" s="525"/>
      <c r="D106" s="525"/>
    </row>
    <row r="107" spans="1:4" x14ac:dyDescent="0.2">
      <c r="A107" s="525"/>
      <c r="B107" s="525"/>
      <c r="C107" s="525"/>
      <c r="D107" s="525"/>
    </row>
    <row r="108" spans="1:4" x14ac:dyDescent="0.2">
      <c r="A108" s="525"/>
      <c r="B108" s="525"/>
      <c r="C108" s="525"/>
      <c r="D108" s="525"/>
    </row>
    <row r="109" spans="1:4" x14ac:dyDescent="0.2">
      <c r="A109" s="525"/>
      <c r="B109" s="525"/>
      <c r="C109" s="525"/>
      <c r="D109" s="525"/>
    </row>
  </sheetData>
  <sheetProtection algorithmName="SHA-512" hashValue="ZdoHPcLuL103Ax0PYjRUvRdgRBhHpOoeoi1FmannF1aBy7w50l4niv9M7m+dLJSTYq5UeamteQHoDQDe0htBHg==" saltValue="3RU1prZPQjBUSyOsKR8+dQ==" spinCount="100000" sheet="1" objects="1" scenarios="1" formatCells="0" formatColumns="0" formatRows="0" insertRows="0" deleteRows="0" sort="0"/>
  <mergeCells count="7">
    <mergeCell ref="A102:D109"/>
    <mergeCell ref="A9:D9"/>
    <mergeCell ref="A7:D7"/>
    <mergeCell ref="A8:D8"/>
    <mergeCell ref="A1:T1"/>
    <mergeCell ref="A2:T2"/>
    <mergeCell ref="A3:T3"/>
  </mergeCells>
  <conditionalFormatting sqref="A12:D83">
    <cfRule type="expression" dxfId="3" priority="2">
      <formula>AND(ISBLANK(A12),SUM(COUNTIF($A12:$D12,"&lt;&gt;"&amp;"")&gt;0))</formula>
    </cfRule>
  </conditionalFormatting>
  <conditionalFormatting sqref="A12:D83">
    <cfRule type="expression" dxfId="2" priority="8">
      <formula>LEN(A12)&gt;5000</formula>
    </cfRule>
  </conditionalFormatting>
  <conditionalFormatting sqref="A85">
    <cfRule type="expression" dxfId="1" priority="1">
      <formula>LEN($A$85)&gt;10000</formula>
    </cfRule>
  </conditionalFormatting>
  <dataValidations count="4">
    <dataValidation type="list" allowBlank="1" showInputMessage="1" showErrorMessage="1" error="Please enter &quot;No&quot;,&quot;Yes-But no action taken&quot;, &quot;Yes-Approved&quot; , &quot;Yes-Denied&quot;  " sqref="S1:S3" xr:uid="{00000000-0002-0000-1800-000000000000}">
      <formula1>"No,Yes-But no action taken,Yes-Approved,Yes-Denied"</formula1>
    </dataValidation>
    <dataValidation type="list" allowBlank="1" showInputMessage="1" showErrorMessage="1" sqref="F1:F3" xr:uid="{00000000-0002-0000-1800-000001000000}">
      <formula1>"SFA,SFD,2 to 4,5+,ADU,MH"</formula1>
    </dataValidation>
    <dataValidation type="list" allowBlank="1" showInputMessage="1" showErrorMessage="1" sqref="G1:G3" xr:uid="{00000000-0002-0000-1800-000002000000}">
      <formula1>"R,O"</formula1>
    </dataValidation>
    <dataValidation operator="greaterThan" allowBlank="1" showInputMessage="1" showErrorMessage="1" error="Please enter a date later than 01/01/1900" sqref="C93:C101 C13:C83" xr:uid="{00000000-0002-0000-1800-000003000000}"/>
  </dataValidations>
  <printOptions horizontalCentered="1"/>
  <pageMargins left="0.7" right="0.7" top="0.75" bottom="0.75" header="0.3" footer="0.3"/>
  <pageSetup scale="54" fitToHeight="0" orientation="portrait"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6">
    <pageSetUpPr fitToPage="1"/>
  </sheetPr>
  <dimension ref="A1:V1382"/>
  <sheetViews>
    <sheetView showZeros="0" zoomScale="78" zoomScaleNormal="78" zoomScaleSheetLayoutView="70" workbookViewId="0">
      <selection activeCell="H11" sqref="H11"/>
    </sheetView>
  </sheetViews>
  <sheetFormatPr defaultColWidth="0" defaultRowHeight="14.25" x14ac:dyDescent="0.2"/>
  <cols>
    <col min="1" max="7" width="16.7109375" style="14" customWidth="1"/>
    <col min="8" max="9" width="25.7109375" style="14" customWidth="1"/>
    <col min="10" max="10" width="31.140625" style="14" customWidth="1"/>
    <col min="11" max="11" width="4.5703125" style="14" hidden="1" customWidth="1"/>
    <col min="12" max="16384" width="8.85546875" style="14" hidden="1"/>
  </cols>
  <sheetData>
    <row r="1" spans="1:22" s="213" customFormat="1" ht="22.9" customHeight="1" x14ac:dyDescent="0.35">
      <c r="A1" s="266" t="s">
        <v>10</v>
      </c>
      <c r="B1" s="200" t="str">
        <f>'Start Here'!B4:E4</f>
        <v>Pleasanton</v>
      </c>
      <c r="C1" s="267"/>
      <c r="D1" s="344"/>
      <c r="E1" s="344"/>
      <c r="F1" s="344" t="s">
        <v>8</v>
      </c>
      <c r="G1" s="344"/>
      <c r="H1" s="344"/>
      <c r="I1" s="344"/>
      <c r="J1" s="536" t="s">
        <v>1766</v>
      </c>
      <c r="K1" s="537"/>
      <c r="L1" s="538"/>
      <c r="M1" s="344"/>
      <c r="N1" s="344"/>
      <c r="O1" s="344"/>
      <c r="P1" s="344"/>
      <c r="Q1" s="344"/>
      <c r="R1" s="344"/>
      <c r="S1" s="344"/>
      <c r="T1" s="344"/>
      <c r="U1" s="57"/>
      <c r="V1" s="57"/>
    </row>
    <row r="2" spans="1:22" s="213" customFormat="1" ht="31.15" customHeight="1" x14ac:dyDescent="0.35">
      <c r="A2" s="266" t="s">
        <v>11</v>
      </c>
      <c r="B2" s="199">
        <f>'Start Here'!B5</f>
        <v>2019</v>
      </c>
      <c r="C2" s="268" t="str">
        <f>'Table A2'!C2</f>
        <v>(Jan. 1 - Dec. 31)</v>
      </c>
      <c r="D2" s="344"/>
      <c r="E2" s="344"/>
      <c r="F2" s="344" t="s">
        <v>9</v>
      </c>
      <c r="G2" s="344"/>
      <c r="H2" s="344"/>
      <c r="I2" s="344"/>
      <c r="J2" s="541" t="s">
        <v>102</v>
      </c>
      <c r="K2" s="542"/>
      <c r="L2" s="251"/>
      <c r="M2" s="344"/>
      <c r="N2" s="344"/>
      <c r="O2" s="344"/>
      <c r="P2" s="344"/>
      <c r="Q2" s="344"/>
      <c r="R2" s="344"/>
      <c r="S2" s="344"/>
      <c r="T2" s="344"/>
      <c r="U2" s="58"/>
      <c r="V2" s="58"/>
    </row>
    <row r="3" spans="1:22" s="213" customFormat="1" ht="15" x14ac:dyDescent="0.2">
      <c r="A3" s="477" t="s">
        <v>1369</v>
      </c>
      <c r="B3" s="477"/>
      <c r="C3" s="477"/>
      <c r="D3" s="477"/>
      <c r="E3" s="477"/>
      <c r="F3" s="477"/>
      <c r="G3" s="477"/>
      <c r="H3" s="477"/>
      <c r="I3" s="477"/>
      <c r="J3" s="477"/>
      <c r="K3" s="477"/>
      <c r="L3" s="477"/>
      <c r="M3" s="477"/>
      <c r="N3" s="477"/>
      <c r="O3" s="477"/>
      <c r="P3" s="477"/>
      <c r="Q3" s="477"/>
      <c r="R3" s="477"/>
      <c r="S3" s="477"/>
      <c r="T3" s="477"/>
      <c r="U3" s="59"/>
      <c r="V3" s="59"/>
    </row>
    <row r="4" spans="1:22" s="61" customFormat="1" ht="7.15" customHeight="1" x14ac:dyDescent="0.2">
      <c r="D4" s="60"/>
      <c r="E4" s="60"/>
      <c r="F4" s="60"/>
      <c r="G4" s="60"/>
      <c r="K4" s="263"/>
    </row>
    <row r="5" spans="1:22" s="61" customFormat="1" ht="4.9000000000000004" customHeight="1" x14ac:dyDescent="0.2">
      <c r="D5" s="7"/>
      <c r="E5" s="60"/>
      <c r="F5" s="60"/>
      <c r="G5" s="60"/>
    </row>
    <row r="6" spans="1:22" s="279" customFormat="1" ht="11.25" hidden="1" x14ac:dyDescent="0.2">
      <c r="A6" s="279" t="s">
        <v>1468</v>
      </c>
      <c r="B6" s="279" t="s">
        <v>1469</v>
      </c>
      <c r="C6" s="279" t="s">
        <v>1470</v>
      </c>
      <c r="D6" s="279" t="s">
        <v>1471</v>
      </c>
      <c r="E6" s="279" t="s">
        <v>1472</v>
      </c>
      <c r="F6" s="279" t="s">
        <v>1473</v>
      </c>
      <c r="G6" s="279" t="s">
        <v>1474</v>
      </c>
      <c r="H6" s="279" t="s">
        <v>1475</v>
      </c>
      <c r="I6" s="279" t="s">
        <v>1476</v>
      </c>
      <c r="J6" s="279" t="s">
        <v>1477</v>
      </c>
    </row>
    <row r="7" spans="1:22" s="203" customFormat="1" ht="15.75" x14ac:dyDescent="0.2">
      <c r="A7" s="535" t="s">
        <v>30</v>
      </c>
      <c r="B7" s="535"/>
      <c r="C7" s="535"/>
      <c r="D7" s="535"/>
      <c r="E7" s="535"/>
      <c r="F7" s="535"/>
      <c r="G7" s="535"/>
      <c r="H7" s="535"/>
      <c r="I7" s="535"/>
      <c r="J7" s="524"/>
    </row>
    <row r="8" spans="1:22" s="203" customFormat="1" ht="15.75" x14ac:dyDescent="0.2">
      <c r="A8" s="535" t="s">
        <v>37</v>
      </c>
      <c r="B8" s="535"/>
      <c r="C8" s="535"/>
      <c r="D8" s="535"/>
      <c r="E8" s="535"/>
      <c r="F8" s="535"/>
      <c r="G8" s="535"/>
      <c r="H8" s="535"/>
      <c r="I8" s="535"/>
      <c r="J8" s="524"/>
    </row>
    <row r="9" spans="1:22" s="203" customFormat="1" ht="45" customHeight="1" x14ac:dyDescent="0.2">
      <c r="A9" s="491" t="s">
        <v>43</v>
      </c>
      <c r="B9" s="539"/>
      <c r="C9" s="539"/>
      <c r="D9" s="540"/>
      <c r="E9" s="534" t="s">
        <v>31</v>
      </c>
      <c r="F9" s="534"/>
      <c r="G9" s="534"/>
      <c r="H9" s="534"/>
      <c r="I9" s="175" t="s">
        <v>32</v>
      </c>
      <c r="J9" s="175" t="s">
        <v>33</v>
      </c>
    </row>
    <row r="10" spans="1:22" s="203" customFormat="1" ht="14.25" customHeight="1" x14ac:dyDescent="0.2">
      <c r="A10" s="479">
        <v>1</v>
      </c>
      <c r="B10" s="480"/>
      <c r="C10" s="480"/>
      <c r="D10" s="482"/>
      <c r="E10" s="479">
        <v>2</v>
      </c>
      <c r="F10" s="481"/>
      <c r="G10" s="481"/>
      <c r="H10" s="482"/>
      <c r="I10" s="167">
        <v>3</v>
      </c>
      <c r="J10" s="167">
        <v>4</v>
      </c>
    </row>
    <row r="11" spans="1:22" s="203" customFormat="1" ht="66.75" customHeight="1" x14ac:dyDescent="0.2">
      <c r="A11" s="179" t="s">
        <v>1</v>
      </c>
      <c r="B11" s="179" t="s">
        <v>2</v>
      </c>
      <c r="C11" s="179" t="s">
        <v>129</v>
      </c>
      <c r="D11" s="179" t="s">
        <v>1288</v>
      </c>
      <c r="E11" s="179" t="s">
        <v>1362</v>
      </c>
      <c r="F11" s="179" t="s">
        <v>1363</v>
      </c>
      <c r="G11" s="179" t="s">
        <v>1364</v>
      </c>
      <c r="H11" s="179" t="s">
        <v>1760</v>
      </c>
      <c r="I11" s="179" t="s">
        <v>32</v>
      </c>
      <c r="J11" s="179" t="s">
        <v>33</v>
      </c>
    </row>
    <row r="12" spans="1:22" s="254" customFormat="1" x14ac:dyDescent="0.2">
      <c r="A12" s="531" t="s">
        <v>132</v>
      </c>
      <c r="B12" s="532"/>
      <c r="C12" s="533"/>
      <c r="D12" s="151"/>
      <c r="E12" s="252">
        <f>SUMPRODUCT((YEAR($J13:$J1000)='Start Here'!$B$5)*E13:E1000)</f>
        <v>0</v>
      </c>
      <c r="F12" s="252">
        <f>SUMPRODUCT((YEAR($J13:$J1000)='Start Here'!$B$5)*F13:F1000)</f>
        <v>0</v>
      </c>
      <c r="G12" s="252">
        <f>SUMPRODUCT((YEAR($J13:$J1000)='Start Here'!$B$5)*G13:G1000)</f>
        <v>0</v>
      </c>
      <c r="H12" s="252">
        <f>SUMPRODUCT((YEAR($J13:$J1000)='Start Here'!$B$5)*H13:H1000)</f>
        <v>0</v>
      </c>
      <c r="I12" s="252"/>
      <c r="J12" s="253"/>
    </row>
    <row r="13" spans="1:22" s="221" customFormat="1" x14ac:dyDescent="0.2">
      <c r="A13" s="128"/>
      <c r="B13" s="128"/>
      <c r="C13" s="128"/>
      <c r="D13" s="128"/>
      <c r="E13" s="128"/>
      <c r="F13" s="128"/>
      <c r="G13" s="128"/>
      <c r="H13" s="128"/>
      <c r="I13" s="238"/>
      <c r="J13" s="255"/>
    </row>
    <row r="14" spans="1:22" s="221" customFormat="1" x14ac:dyDescent="0.2">
      <c r="A14" s="128"/>
      <c r="B14" s="128"/>
      <c r="C14" s="128"/>
      <c r="D14" s="128"/>
      <c r="E14" s="128"/>
      <c r="F14" s="128"/>
      <c r="G14" s="128"/>
      <c r="H14" s="128"/>
      <c r="I14" s="238"/>
      <c r="J14" s="255"/>
    </row>
    <row r="15" spans="1:22" s="221" customFormat="1" x14ac:dyDescent="0.2">
      <c r="A15" s="128"/>
      <c r="B15" s="128"/>
      <c r="C15" s="128"/>
      <c r="D15" s="128"/>
      <c r="E15" s="128"/>
      <c r="F15" s="128"/>
      <c r="G15" s="128"/>
      <c r="H15" s="128"/>
      <c r="I15" s="238"/>
      <c r="J15" s="255"/>
    </row>
    <row r="16" spans="1:22" s="221" customFormat="1" x14ac:dyDescent="0.2">
      <c r="A16" s="128"/>
      <c r="B16" s="128"/>
      <c r="C16" s="128"/>
      <c r="D16" s="128"/>
      <c r="E16" s="128"/>
      <c r="F16" s="128"/>
      <c r="G16" s="128"/>
      <c r="H16" s="128"/>
      <c r="I16" s="238"/>
      <c r="J16" s="255"/>
    </row>
    <row r="17" spans="1:10" s="221" customFormat="1" x14ac:dyDescent="0.2">
      <c r="A17" s="128"/>
      <c r="B17" s="128"/>
      <c r="C17" s="128"/>
      <c r="D17" s="128"/>
      <c r="E17" s="128"/>
      <c r="F17" s="128"/>
      <c r="G17" s="128"/>
      <c r="H17" s="128"/>
      <c r="I17" s="238"/>
      <c r="J17" s="255"/>
    </row>
    <row r="18" spans="1:10" s="221" customFormat="1" x14ac:dyDescent="0.2">
      <c r="A18" s="128"/>
      <c r="B18" s="128"/>
      <c r="C18" s="128"/>
      <c r="D18" s="128"/>
      <c r="E18" s="128"/>
      <c r="F18" s="128"/>
      <c r="G18" s="128"/>
      <c r="H18" s="128"/>
      <c r="I18" s="238"/>
      <c r="J18" s="255"/>
    </row>
    <row r="19" spans="1:10" s="221" customFormat="1" x14ac:dyDescent="0.2">
      <c r="A19" s="128"/>
      <c r="B19" s="128"/>
      <c r="C19" s="128"/>
      <c r="D19" s="128"/>
      <c r="E19" s="128"/>
      <c r="F19" s="128"/>
      <c r="G19" s="128"/>
      <c r="H19" s="128"/>
      <c r="I19" s="238"/>
      <c r="J19" s="255"/>
    </row>
    <row r="20" spans="1:10" s="221" customFormat="1" x14ac:dyDescent="0.2">
      <c r="A20" s="128"/>
      <c r="B20" s="128"/>
      <c r="C20" s="128"/>
      <c r="D20" s="128"/>
      <c r="E20" s="128"/>
      <c r="F20" s="128"/>
      <c r="G20" s="128"/>
      <c r="H20" s="128"/>
      <c r="I20" s="238"/>
      <c r="J20" s="255"/>
    </row>
    <row r="21" spans="1:10" s="221" customFormat="1" x14ac:dyDescent="0.2">
      <c r="A21" s="128"/>
      <c r="B21" s="128"/>
      <c r="C21" s="128"/>
      <c r="D21" s="128"/>
      <c r="E21" s="128"/>
      <c r="F21" s="128"/>
      <c r="G21" s="128"/>
      <c r="H21" s="128"/>
      <c r="I21" s="238"/>
      <c r="J21" s="255"/>
    </row>
    <row r="22" spans="1:10" s="221" customFormat="1" x14ac:dyDescent="0.2">
      <c r="A22" s="128"/>
      <c r="B22" s="128"/>
      <c r="C22" s="128"/>
      <c r="D22" s="128"/>
      <c r="E22" s="128"/>
      <c r="F22" s="128"/>
      <c r="G22" s="128"/>
      <c r="H22" s="128"/>
      <c r="I22" s="238"/>
      <c r="J22" s="255"/>
    </row>
    <row r="23" spans="1:10" s="221" customFormat="1" x14ac:dyDescent="0.2">
      <c r="A23" s="128"/>
      <c r="B23" s="128"/>
      <c r="C23" s="128"/>
      <c r="D23" s="128"/>
      <c r="E23" s="128"/>
      <c r="F23" s="128"/>
      <c r="G23" s="128"/>
      <c r="H23" s="128"/>
      <c r="I23" s="238"/>
      <c r="J23" s="255"/>
    </row>
    <row r="24" spans="1:10" s="221" customFormat="1" x14ac:dyDescent="0.2">
      <c r="A24" s="128"/>
      <c r="B24" s="128"/>
      <c r="C24" s="128"/>
      <c r="D24" s="128"/>
      <c r="E24" s="128"/>
      <c r="F24" s="128"/>
      <c r="G24" s="128"/>
      <c r="H24" s="128"/>
      <c r="I24" s="238"/>
      <c r="J24" s="255"/>
    </row>
    <row r="25" spans="1:10" s="221" customFormat="1" x14ac:dyDescent="0.2">
      <c r="A25" s="128"/>
      <c r="B25" s="128"/>
      <c r="C25" s="128"/>
      <c r="D25" s="128"/>
      <c r="E25" s="128"/>
      <c r="F25" s="128"/>
      <c r="G25" s="128"/>
      <c r="H25" s="128"/>
      <c r="I25" s="238"/>
      <c r="J25" s="255"/>
    </row>
    <row r="26" spans="1:10" s="221" customFormat="1" x14ac:dyDescent="0.2">
      <c r="A26" s="128"/>
      <c r="B26" s="128"/>
      <c r="C26" s="128"/>
      <c r="D26" s="128"/>
      <c r="E26" s="128"/>
      <c r="F26" s="128"/>
      <c r="G26" s="128"/>
      <c r="H26" s="128"/>
      <c r="I26" s="238"/>
      <c r="J26" s="255"/>
    </row>
    <row r="27" spans="1:10" s="221" customFormat="1" x14ac:dyDescent="0.2">
      <c r="A27" s="128"/>
      <c r="B27" s="128"/>
      <c r="C27" s="128"/>
      <c r="D27" s="128"/>
      <c r="E27" s="128"/>
      <c r="F27" s="128"/>
      <c r="G27" s="128"/>
      <c r="H27" s="128"/>
      <c r="I27" s="238"/>
      <c r="J27" s="255"/>
    </row>
    <row r="28" spans="1:10" s="221" customFormat="1" x14ac:dyDescent="0.2">
      <c r="A28" s="128"/>
      <c r="B28" s="128"/>
      <c r="C28" s="128"/>
      <c r="D28" s="128"/>
      <c r="E28" s="128"/>
      <c r="F28" s="128"/>
      <c r="G28" s="128"/>
      <c r="H28" s="128"/>
      <c r="I28" s="238"/>
      <c r="J28" s="255"/>
    </row>
    <row r="29" spans="1:10" s="221" customFormat="1" x14ac:dyDescent="0.2">
      <c r="A29" s="128"/>
      <c r="B29" s="128"/>
      <c r="C29" s="128"/>
      <c r="D29" s="128"/>
      <c r="E29" s="128"/>
      <c r="F29" s="128"/>
      <c r="G29" s="128"/>
      <c r="H29" s="128"/>
      <c r="I29" s="238"/>
      <c r="J29" s="255"/>
    </row>
    <row r="30" spans="1:10" s="221" customFormat="1" x14ac:dyDescent="0.2">
      <c r="A30" s="128"/>
      <c r="B30" s="128"/>
      <c r="C30" s="128"/>
      <c r="D30" s="128"/>
      <c r="E30" s="128"/>
      <c r="F30" s="128"/>
      <c r="G30" s="128"/>
      <c r="H30" s="128"/>
      <c r="I30" s="238"/>
      <c r="J30" s="255"/>
    </row>
    <row r="31" spans="1:10" s="221" customFormat="1" x14ac:dyDescent="0.2">
      <c r="A31" s="128"/>
      <c r="B31" s="128"/>
      <c r="C31" s="128"/>
      <c r="D31" s="128"/>
      <c r="E31" s="128"/>
      <c r="F31" s="128"/>
      <c r="G31" s="128"/>
      <c r="H31" s="128"/>
      <c r="I31" s="238"/>
      <c r="J31" s="255"/>
    </row>
    <row r="32" spans="1:10" s="221" customFormat="1" x14ac:dyDescent="0.2">
      <c r="A32" s="128"/>
      <c r="B32" s="128"/>
      <c r="C32" s="128"/>
      <c r="D32" s="128"/>
      <c r="E32" s="128"/>
      <c r="F32" s="128"/>
      <c r="G32" s="128"/>
      <c r="H32" s="128"/>
      <c r="I32" s="238"/>
      <c r="J32" s="255"/>
    </row>
    <row r="33" spans="1:10" s="221" customFormat="1" x14ac:dyDescent="0.2">
      <c r="A33" s="128"/>
      <c r="B33" s="128"/>
      <c r="C33" s="128"/>
      <c r="D33" s="128"/>
      <c r="E33" s="128"/>
      <c r="F33" s="128"/>
      <c r="G33" s="128"/>
      <c r="H33" s="128"/>
      <c r="I33" s="238"/>
      <c r="J33" s="255"/>
    </row>
    <row r="34" spans="1:10" s="221" customFormat="1" x14ac:dyDescent="0.2">
      <c r="A34" s="128"/>
      <c r="B34" s="128"/>
      <c r="C34" s="128"/>
      <c r="D34" s="128"/>
      <c r="E34" s="128"/>
      <c r="F34" s="128"/>
      <c r="G34" s="128"/>
      <c r="H34" s="128"/>
      <c r="I34" s="238"/>
      <c r="J34" s="255"/>
    </row>
    <row r="35" spans="1:10" s="221" customFormat="1" x14ac:dyDescent="0.2">
      <c r="A35" s="128"/>
      <c r="B35" s="128"/>
      <c r="C35" s="128"/>
      <c r="D35" s="128"/>
      <c r="E35" s="128"/>
      <c r="F35" s="128"/>
      <c r="G35" s="128"/>
      <c r="H35" s="128"/>
      <c r="I35" s="238"/>
      <c r="J35" s="255"/>
    </row>
    <row r="36" spans="1:10" s="221" customFormat="1" x14ac:dyDescent="0.2">
      <c r="A36" s="128"/>
      <c r="B36" s="128"/>
      <c r="C36" s="128"/>
      <c r="D36" s="128"/>
      <c r="E36" s="128"/>
      <c r="F36" s="128"/>
      <c r="G36" s="128"/>
      <c r="H36" s="128"/>
      <c r="I36" s="238"/>
      <c r="J36" s="255"/>
    </row>
    <row r="37" spans="1:10" s="221" customFormat="1" x14ac:dyDescent="0.2">
      <c r="A37" s="128"/>
      <c r="B37" s="128"/>
      <c r="C37" s="128"/>
      <c r="D37" s="128"/>
      <c r="E37" s="128"/>
      <c r="F37" s="128"/>
      <c r="G37" s="128"/>
      <c r="H37" s="128"/>
      <c r="I37" s="238"/>
      <c r="J37" s="255"/>
    </row>
    <row r="38" spans="1:10" s="221" customFormat="1" x14ac:dyDescent="0.2">
      <c r="A38" s="128"/>
      <c r="B38" s="128"/>
      <c r="C38" s="128"/>
      <c r="D38" s="128"/>
      <c r="E38" s="128"/>
      <c r="F38" s="128"/>
      <c r="G38" s="128"/>
      <c r="H38" s="128"/>
      <c r="I38" s="238"/>
      <c r="J38" s="255"/>
    </row>
    <row r="39" spans="1:10" s="221" customFormat="1" x14ac:dyDescent="0.2">
      <c r="A39" s="128"/>
      <c r="B39" s="128"/>
      <c r="C39" s="128"/>
      <c r="D39" s="128"/>
      <c r="E39" s="128"/>
      <c r="F39" s="128"/>
      <c r="G39" s="128"/>
      <c r="H39" s="128"/>
      <c r="I39" s="238"/>
      <c r="J39" s="255"/>
    </row>
    <row r="40" spans="1:10" s="221" customFormat="1" x14ac:dyDescent="0.2">
      <c r="A40" s="128"/>
      <c r="B40" s="128"/>
      <c r="C40" s="128"/>
      <c r="D40" s="128"/>
      <c r="E40" s="128"/>
      <c r="F40" s="128"/>
      <c r="G40" s="128"/>
      <c r="H40" s="128"/>
      <c r="I40" s="238"/>
      <c r="J40" s="255"/>
    </row>
    <row r="41" spans="1:10" s="221" customFormat="1" x14ac:dyDescent="0.2">
      <c r="A41" s="128"/>
      <c r="B41" s="128"/>
      <c r="C41" s="128"/>
      <c r="D41" s="128"/>
      <c r="E41" s="128"/>
      <c r="F41" s="128"/>
      <c r="G41" s="128"/>
      <c r="H41" s="128"/>
      <c r="I41" s="238"/>
      <c r="J41" s="255"/>
    </row>
    <row r="42" spans="1:10" s="221" customFormat="1" x14ac:dyDescent="0.2">
      <c r="A42" s="128"/>
      <c r="B42" s="128"/>
      <c r="C42" s="128"/>
      <c r="D42" s="128"/>
      <c r="E42" s="128"/>
      <c r="F42" s="128"/>
      <c r="G42" s="128"/>
      <c r="H42" s="128"/>
      <c r="I42" s="238"/>
      <c r="J42" s="255"/>
    </row>
    <row r="43" spans="1:10" s="221" customFormat="1" x14ac:dyDescent="0.2">
      <c r="A43" s="128"/>
      <c r="B43" s="128"/>
      <c r="C43" s="128"/>
      <c r="D43" s="128"/>
      <c r="E43" s="128"/>
      <c r="F43" s="128"/>
      <c r="G43" s="128"/>
      <c r="H43" s="128"/>
      <c r="I43" s="238"/>
      <c r="J43" s="255"/>
    </row>
    <row r="44" spans="1:10" s="221" customFormat="1" x14ac:dyDescent="0.2">
      <c r="A44" s="128"/>
      <c r="B44" s="128"/>
      <c r="C44" s="128"/>
      <c r="D44" s="128"/>
      <c r="E44" s="128"/>
      <c r="F44" s="128"/>
      <c r="G44" s="128"/>
      <c r="H44" s="128"/>
      <c r="I44" s="238"/>
      <c r="J44" s="255"/>
    </row>
    <row r="45" spans="1:10" s="221" customFormat="1" x14ac:dyDescent="0.2">
      <c r="A45" s="128"/>
      <c r="B45" s="128"/>
      <c r="C45" s="128"/>
      <c r="D45" s="128"/>
      <c r="E45" s="128"/>
      <c r="F45" s="128"/>
      <c r="G45" s="128"/>
      <c r="H45" s="128"/>
      <c r="I45" s="238"/>
      <c r="J45" s="255"/>
    </row>
    <row r="46" spans="1:10" s="221" customFormat="1" x14ac:dyDescent="0.2">
      <c r="A46" s="128"/>
      <c r="B46" s="128"/>
      <c r="C46" s="128"/>
      <c r="D46" s="128"/>
      <c r="E46" s="128"/>
      <c r="F46" s="128"/>
      <c r="G46" s="128"/>
      <c r="H46" s="128"/>
      <c r="I46" s="238"/>
      <c r="J46" s="255"/>
    </row>
    <row r="47" spans="1:10" s="221" customFormat="1" x14ac:dyDescent="0.2">
      <c r="A47" s="128"/>
      <c r="B47" s="128"/>
      <c r="C47" s="128"/>
      <c r="D47" s="128"/>
      <c r="E47" s="128"/>
      <c r="F47" s="128"/>
      <c r="G47" s="128"/>
      <c r="H47" s="128"/>
      <c r="I47" s="238"/>
      <c r="J47" s="255"/>
    </row>
    <row r="48" spans="1:10" s="221" customFormat="1" x14ac:dyDescent="0.2">
      <c r="A48" s="128"/>
      <c r="B48" s="128"/>
      <c r="C48" s="128"/>
      <c r="D48" s="128"/>
      <c r="E48" s="128"/>
      <c r="F48" s="128"/>
      <c r="G48" s="128"/>
      <c r="H48" s="128"/>
      <c r="I48" s="238"/>
      <c r="J48" s="255"/>
    </row>
    <row r="49" spans="1:10" s="221" customFormat="1" x14ac:dyDescent="0.2">
      <c r="A49" s="128"/>
      <c r="B49" s="128"/>
      <c r="C49" s="128"/>
      <c r="D49" s="128"/>
      <c r="E49" s="128"/>
      <c r="F49" s="128"/>
      <c r="G49" s="128"/>
      <c r="H49" s="128"/>
      <c r="I49" s="238"/>
      <c r="J49" s="255"/>
    </row>
    <row r="50" spans="1:10" s="221" customFormat="1" x14ac:dyDescent="0.2">
      <c r="A50" s="128"/>
      <c r="B50" s="128"/>
      <c r="C50" s="128"/>
      <c r="D50" s="128"/>
      <c r="E50" s="128"/>
      <c r="F50" s="128"/>
      <c r="G50" s="128"/>
      <c r="H50" s="128"/>
      <c r="I50" s="238"/>
      <c r="J50" s="255"/>
    </row>
    <row r="51" spans="1:10" s="221" customFormat="1" x14ac:dyDescent="0.2">
      <c r="A51" s="128"/>
      <c r="B51" s="128"/>
      <c r="C51" s="128"/>
      <c r="D51" s="128"/>
      <c r="E51" s="128"/>
      <c r="F51" s="128"/>
      <c r="G51" s="128"/>
      <c r="H51" s="128"/>
      <c r="I51" s="238"/>
      <c r="J51" s="255"/>
    </row>
    <row r="52" spans="1:10" s="221" customFormat="1" x14ac:dyDescent="0.2">
      <c r="A52" s="128"/>
      <c r="B52" s="128"/>
      <c r="C52" s="128"/>
      <c r="D52" s="128"/>
      <c r="E52" s="128"/>
      <c r="F52" s="128"/>
      <c r="G52" s="128"/>
      <c r="H52" s="128"/>
      <c r="I52" s="238"/>
      <c r="J52" s="255"/>
    </row>
    <row r="53" spans="1:10" s="221" customFormat="1" x14ac:dyDescent="0.2">
      <c r="A53" s="128"/>
      <c r="B53" s="128"/>
      <c r="C53" s="128"/>
      <c r="D53" s="128"/>
      <c r="E53" s="128"/>
      <c r="F53" s="128"/>
      <c r="G53" s="128"/>
      <c r="H53" s="128"/>
      <c r="I53" s="238"/>
      <c r="J53" s="255"/>
    </row>
    <row r="54" spans="1:10" s="221" customFormat="1" x14ac:dyDescent="0.2">
      <c r="A54" s="128"/>
      <c r="B54" s="128"/>
      <c r="C54" s="128"/>
      <c r="D54" s="128"/>
      <c r="E54" s="128"/>
      <c r="F54" s="128"/>
      <c r="G54" s="128"/>
      <c r="H54" s="128"/>
      <c r="I54" s="238"/>
      <c r="J54" s="255"/>
    </row>
    <row r="55" spans="1:10" s="221" customFormat="1" x14ac:dyDescent="0.2">
      <c r="A55" s="128"/>
      <c r="B55" s="128"/>
      <c r="C55" s="128"/>
      <c r="D55" s="128"/>
      <c r="E55" s="128"/>
      <c r="F55" s="128"/>
      <c r="G55" s="128"/>
      <c r="H55" s="128"/>
      <c r="I55" s="238"/>
      <c r="J55" s="255"/>
    </row>
    <row r="56" spans="1:10" s="221" customFormat="1" x14ac:dyDescent="0.2">
      <c r="A56" s="128"/>
      <c r="B56" s="128"/>
      <c r="C56" s="128"/>
      <c r="D56" s="128"/>
      <c r="E56" s="128"/>
      <c r="F56" s="128"/>
      <c r="G56" s="128"/>
      <c r="H56" s="128"/>
      <c r="I56" s="238"/>
      <c r="J56" s="255"/>
    </row>
    <row r="57" spans="1:10" s="221" customFormat="1" x14ac:dyDescent="0.2">
      <c r="A57" s="128"/>
      <c r="B57" s="128"/>
      <c r="C57" s="128"/>
      <c r="D57" s="128"/>
      <c r="E57" s="128"/>
      <c r="F57" s="128"/>
      <c r="G57" s="128"/>
      <c r="H57" s="128"/>
      <c r="I57" s="238"/>
      <c r="J57" s="255"/>
    </row>
    <row r="58" spans="1:10" s="221" customFormat="1" x14ac:dyDescent="0.2">
      <c r="A58" s="128"/>
      <c r="B58" s="128"/>
      <c r="C58" s="128"/>
      <c r="D58" s="128"/>
      <c r="E58" s="128"/>
      <c r="F58" s="128"/>
      <c r="G58" s="128"/>
      <c r="H58" s="128"/>
      <c r="I58" s="238"/>
      <c r="J58" s="255"/>
    </row>
    <row r="59" spans="1:10" s="221" customFormat="1" x14ac:dyDescent="0.2">
      <c r="A59" s="128"/>
      <c r="B59" s="128"/>
      <c r="C59" s="128"/>
      <c r="D59" s="128"/>
      <c r="E59" s="128"/>
      <c r="F59" s="128"/>
      <c r="G59" s="128"/>
      <c r="H59" s="128"/>
      <c r="I59" s="238"/>
      <c r="J59" s="255"/>
    </row>
    <row r="60" spans="1:10" s="221" customFormat="1" x14ac:dyDescent="0.2">
      <c r="A60" s="128"/>
      <c r="B60" s="128"/>
      <c r="C60" s="128"/>
      <c r="D60" s="128"/>
      <c r="E60" s="128"/>
      <c r="F60" s="128"/>
      <c r="G60" s="128"/>
      <c r="H60" s="128"/>
      <c r="I60" s="238"/>
      <c r="J60" s="255"/>
    </row>
    <row r="61" spans="1:10" s="221" customFormat="1" x14ac:dyDescent="0.2">
      <c r="A61" s="128"/>
      <c r="B61" s="128"/>
      <c r="C61" s="128"/>
      <c r="D61" s="128"/>
      <c r="E61" s="128"/>
      <c r="F61" s="128"/>
      <c r="G61" s="128"/>
      <c r="H61" s="128"/>
      <c r="I61" s="238"/>
      <c r="J61" s="255"/>
    </row>
    <row r="62" spans="1:10" s="221" customFormat="1" x14ac:dyDescent="0.2">
      <c r="A62" s="128"/>
      <c r="B62" s="128"/>
      <c r="C62" s="128"/>
      <c r="D62" s="128"/>
      <c r="E62" s="128"/>
      <c r="F62" s="128"/>
      <c r="G62" s="128"/>
      <c r="H62" s="128"/>
      <c r="I62" s="238"/>
      <c r="J62" s="255"/>
    </row>
    <row r="63" spans="1:10" s="221" customFormat="1" x14ac:dyDescent="0.2">
      <c r="A63" s="128"/>
      <c r="B63" s="128"/>
      <c r="C63" s="128"/>
      <c r="D63" s="128"/>
      <c r="E63" s="128"/>
      <c r="F63" s="128"/>
      <c r="G63" s="128"/>
      <c r="H63" s="128"/>
      <c r="I63" s="238"/>
      <c r="J63" s="255"/>
    </row>
    <row r="64" spans="1:10" s="221" customFormat="1" x14ac:dyDescent="0.2">
      <c r="A64" s="128"/>
      <c r="B64" s="128"/>
      <c r="C64" s="128"/>
      <c r="D64" s="128"/>
      <c r="E64" s="128"/>
      <c r="F64" s="128"/>
      <c r="G64" s="128"/>
      <c r="H64" s="128"/>
      <c r="I64" s="238"/>
      <c r="J64" s="255"/>
    </row>
    <row r="65" spans="1:10" s="221" customFormat="1" x14ac:dyDescent="0.2">
      <c r="A65" s="128"/>
      <c r="B65" s="128"/>
      <c r="C65" s="128"/>
      <c r="D65" s="128"/>
      <c r="E65" s="128"/>
      <c r="F65" s="128"/>
      <c r="G65" s="128"/>
      <c r="H65" s="128"/>
      <c r="I65" s="238"/>
      <c r="J65" s="255"/>
    </row>
    <row r="66" spans="1:10" s="221" customFormat="1" x14ac:dyDescent="0.2">
      <c r="A66" s="128"/>
      <c r="B66" s="128"/>
      <c r="C66" s="128"/>
      <c r="D66" s="128"/>
      <c r="E66" s="128"/>
      <c r="F66" s="128"/>
      <c r="G66" s="128"/>
      <c r="H66" s="128"/>
      <c r="I66" s="238"/>
      <c r="J66" s="255"/>
    </row>
    <row r="67" spans="1:10" s="221" customFormat="1" x14ac:dyDescent="0.2">
      <c r="A67" s="128"/>
      <c r="B67" s="128"/>
      <c r="C67" s="128"/>
      <c r="D67" s="128"/>
      <c r="E67" s="128"/>
      <c r="F67" s="128"/>
      <c r="G67" s="128"/>
      <c r="H67" s="128"/>
      <c r="I67" s="238"/>
      <c r="J67" s="255"/>
    </row>
    <row r="68" spans="1:10" s="221" customFormat="1" x14ac:dyDescent="0.2">
      <c r="A68" s="128"/>
      <c r="B68" s="128"/>
      <c r="C68" s="128"/>
      <c r="D68" s="128"/>
      <c r="E68" s="128"/>
      <c r="F68" s="128"/>
      <c r="G68" s="128"/>
      <c r="H68" s="128"/>
      <c r="I68" s="238"/>
      <c r="J68" s="255"/>
    </row>
    <row r="69" spans="1:10" s="221" customFormat="1" x14ac:dyDescent="0.2">
      <c r="A69" s="128"/>
      <c r="B69" s="128"/>
      <c r="C69" s="128"/>
      <c r="D69" s="128"/>
      <c r="E69" s="128"/>
      <c r="F69" s="128"/>
      <c r="G69" s="128"/>
      <c r="H69" s="128"/>
      <c r="I69" s="238"/>
      <c r="J69" s="255"/>
    </row>
    <row r="70" spans="1:10" s="221" customFormat="1" x14ac:dyDescent="0.2">
      <c r="A70" s="128"/>
      <c r="B70" s="128"/>
      <c r="C70" s="128"/>
      <c r="D70" s="128"/>
      <c r="E70" s="128"/>
      <c r="F70" s="128"/>
      <c r="G70" s="128"/>
      <c r="H70" s="128"/>
      <c r="I70" s="238"/>
      <c r="J70" s="255"/>
    </row>
    <row r="71" spans="1:10" s="221" customFormat="1" x14ac:dyDescent="0.2">
      <c r="A71" s="128"/>
      <c r="B71" s="128"/>
      <c r="C71" s="128"/>
      <c r="D71" s="128"/>
      <c r="E71" s="128"/>
      <c r="F71" s="128"/>
      <c r="G71" s="128"/>
      <c r="H71" s="128"/>
      <c r="I71" s="238"/>
      <c r="J71" s="255"/>
    </row>
    <row r="72" spans="1:10" s="221" customFormat="1" x14ac:dyDescent="0.2">
      <c r="A72" s="128"/>
      <c r="B72" s="128"/>
      <c r="C72" s="128"/>
      <c r="D72" s="128"/>
      <c r="E72" s="128"/>
      <c r="F72" s="128"/>
      <c r="G72" s="128"/>
      <c r="H72" s="128"/>
      <c r="I72" s="238"/>
      <c r="J72" s="255"/>
    </row>
    <row r="73" spans="1:10" s="221" customFormat="1" x14ac:dyDescent="0.2">
      <c r="A73" s="128"/>
      <c r="B73" s="128"/>
      <c r="C73" s="128"/>
      <c r="D73" s="128"/>
      <c r="E73" s="128"/>
      <c r="F73" s="128"/>
      <c r="G73" s="128"/>
      <c r="H73" s="128"/>
      <c r="I73" s="238"/>
      <c r="J73" s="255"/>
    </row>
    <row r="74" spans="1:10" s="221" customFormat="1" x14ac:dyDescent="0.2">
      <c r="A74" s="128"/>
      <c r="B74" s="128"/>
      <c r="C74" s="128"/>
      <c r="D74" s="128"/>
      <c r="E74" s="128"/>
      <c r="F74" s="128"/>
      <c r="G74" s="128"/>
      <c r="H74" s="128"/>
      <c r="I74" s="238"/>
      <c r="J74" s="255"/>
    </row>
    <row r="75" spans="1:10" s="221" customFormat="1" x14ac:dyDescent="0.2">
      <c r="A75" s="128"/>
      <c r="B75" s="128"/>
      <c r="C75" s="128"/>
      <c r="D75" s="128"/>
      <c r="E75" s="128"/>
      <c r="F75" s="128"/>
      <c r="G75" s="128"/>
      <c r="H75" s="128"/>
      <c r="I75" s="238"/>
      <c r="J75" s="255"/>
    </row>
    <row r="76" spans="1:10" s="221" customFormat="1" x14ac:dyDescent="0.2">
      <c r="A76" s="128"/>
      <c r="B76" s="128"/>
      <c r="C76" s="128"/>
      <c r="D76" s="128"/>
      <c r="E76" s="128"/>
      <c r="F76" s="128"/>
      <c r="G76" s="128"/>
      <c r="H76" s="128"/>
      <c r="I76" s="238"/>
      <c r="J76" s="255"/>
    </row>
    <row r="77" spans="1:10" s="221" customFormat="1" x14ac:dyDescent="0.2">
      <c r="A77" s="128"/>
      <c r="B77" s="128"/>
      <c r="C77" s="128"/>
      <c r="D77" s="128"/>
      <c r="E77" s="128"/>
      <c r="F77" s="128"/>
      <c r="G77" s="128"/>
      <c r="H77" s="128"/>
      <c r="I77" s="238"/>
      <c r="J77" s="255"/>
    </row>
    <row r="78" spans="1:10" s="221" customFormat="1" x14ac:dyDescent="0.2">
      <c r="A78" s="128"/>
      <c r="B78" s="128"/>
      <c r="C78" s="128"/>
      <c r="D78" s="128"/>
      <c r="E78" s="128"/>
      <c r="F78" s="128"/>
      <c r="G78" s="128"/>
      <c r="H78" s="128"/>
      <c r="I78" s="238"/>
      <c r="J78" s="255"/>
    </row>
    <row r="79" spans="1:10" s="221" customFormat="1" x14ac:dyDescent="0.2">
      <c r="A79" s="128"/>
      <c r="B79" s="128"/>
      <c r="C79" s="128"/>
      <c r="D79" s="128"/>
      <c r="E79" s="128"/>
      <c r="F79" s="128"/>
      <c r="G79" s="128"/>
      <c r="H79" s="128"/>
      <c r="I79" s="238"/>
      <c r="J79" s="255"/>
    </row>
    <row r="80" spans="1:10" s="221" customFormat="1" x14ac:dyDescent="0.2">
      <c r="A80" s="128"/>
      <c r="B80" s="128"/>
      <c r="C80" s="128"/>
      <c r="D80" s="128"/>
      <c r="E80" s="128"/>
      <c r="F80" s="128"/>
      <c r="G80" s="128"/>
      <c r="H80" s="128"/>
      <c r="I80" s="238"/>
      <c r="J80" s="255"/>
    </row>
    <row r="81" spans="1:10" s="221" customFormat="1" x14ac:dyDescent="0.2">
      <c r="A81" s="128"/>
      <c r="B81" s="128"/>
      <c r="C81" s="128"/>
      <c r="D81" s="128"/>
      <c r="E81" s="128"/>
      <c r="F81" s="128"/>
      <c r="G81" s="128"/>
      <c r="H81" s="128"/>
      <c r="I81" s="238"/>
      <c r="J81" s="255"/>
    </row>
    <row r="82" spans="1:10" s="221" customFormat="1" x14ac:dyDescent="0.2">
      <c r="A82" s="128"/>
      <c r="B82" s="128"/>
      <c r="C82" s="128"/>
      <c r="D82" s="128"/>
      <c r="E82" s="128"/>
      <c r="F82" s="128"/>
      <c r="G82" s="128"/>
      <c r="H82" s="128"/>
      <c r="I82" s="238"/>
      <c r="J82" s="255"/>
    </row>
    <row r="83" spans="1:10" s="221" customFormat="1" x14ac:dyDescent="0.2">
      <c r="A83" s="128"/>
      <c r="B83" s="128"/>
      <c r="C83" s="128"/>
      <c r="D83" s="128"/>
      <c r="E83" s="128"/>
      <c r="F83" s="128"/>
      <c r="G83" s="128"/>
      <c r="H83" s="128"/>
      <c r="I83" s="238"/>
      <c r="J83" s="255"/>
    </row>
    <row r="84" spans="1:10" s="221" customFormat="1" x14ac:dyDescent="0.2">
      <c r="A84" s="128"/>
      <c r="B84" s="128"/>
      <c r="C84" s="128"/>
      <c r="D84" s="128"/>
      <c r="E84" s="128"/>
      <c r="F84" s="128"/>
      <c r="G84" s="128"/>
      <c r="H84" s="128"/>
      <c r="I84" s="238"/>
      <c r="J84" s="255"/>
    </row>
    <row r="85" spans="1:10" s="221" customFormat="1" x14ac:dyDescent="0.2">
      <c r="A85" s="128"/>
      <c r="B85" s="128"/>
      <c r="C85" s="128"/>
      <c r="D85" s="128"/>
      <c r="E85" s="128"/>
      <c r="F85" s="128"/>
      <c r="G85" s="128"/>
      <c r="H85" s="128"/>
      <c r="I85" s="238"/>
      <c r="J85" s="255"/>
    </row>
    <row r="86" spans="1:10" s="221" customFormat="1" x14ac:dyDescent="0.2">
      <c r="A86" s="128"/>
      <c r="B86" s="128"/>
      <c r="C86" s="128"/>
      <c r="D86" s="128"/>
      <c r="E86" s="128"/>
      <c r="F86" s="128"/>
      <c r="G86" s="128"/>
      <c r="H86" s="128"/>
      <c r="I86" s="238"/>
      <c r="J86" s="255"/>
    </row>
    <row r="87" spans="1:10" s="221" customFormat="1" x14ac:dyDescent="0.2">
      <c r="A87" s="128"/>
      <c r="B87" s="128"/>
      <c r="C87" s="128"/>
      <c r="D87" s="128"/>
      <c r="E87" s="128"/>
      <c r="F87" s="128"/>
      <c r="G87" s="128"/>
      <c r="H87" s="128"/>
      <c r="I87" s="238"/>
      <c r="J87" s="255"/>
    </row>
    <row r="88" spans="1:10" s="221" customFormat="1" x14ac:dyDescent="0.2">
      <c r="A88" s="128"/>
      <c r="B88" s="128"/>
      <c r="C88" s="128"/>
      <c r="D88" s="128"/>
      <c r="E88" s="128"/>
      <c r="F88" s="128"/>
      <c r="G88" s="128"/>
      <c r="H88" s="128"/>
      <c r="I88" s="238"/>
      <c r="J88" s="255"/>
    </row>
    <row r="89" spans="1:10" s="221" customFormat="1" x14ac:dyDescent="0.2">
      <c r="A89" s="128"/>
      <c r="B89" s="128"/>
      <c r="C89" s="128"/>
      <c r="D89" s="128"/>
      <c r="E89" s="128"/>
      <c r="F89" s="128"/>
      <c r="G89" s="128"/>
      <c r="H89" s="128"/>
      <c r="I89" s="238"/>
      <c r="J89" s="255"/>
    </row>
    <row r="90" spans="1:10" s="221" customFormat="1" x14ac:dyDescent="0.2">
      <c r="A90" s="128"/>
      <c r="B90" s="128"/>
      <c r="C90" s="128"/>
      <c r="D90" s="128"/>
      <c r="E90" s="128"/>
      <c r="F90" s="128"/>
      <c r="G90" s="128"/>
      <c r="H90" s="128"/>
      <c r="I90" s="238"/>
      <c r="J90" s="255"/>
    </row>
    <row r="91" spans="1:10" s="221" customFormat="1" x14ac:dyDescent="0.2">
      <c r="A91" s="128"/>
      <c r="B91" s="128"/>
      <c r="C91" s="128"/>
      <c r="D91" s="128"/>
      <c r="E91" s="128"/>
      <c r="F91" s="128"/>
      <c r="G91" s="128"/>
      <c r="H91" s="128"/>
      <c r="I91" s="238"/>
      <c r="J91" s="255"/>
    </row>
    <row r="92" spans="1:10" s="221" customFormat="1" x14ac:dyDescent="0.2">
      <c r="A92" s="128"/>
      <c r="B92" s="128"/>
      <c r="C92" s="128"/>
      <c r="D92" s="128"/>
      <c r="E92" s="128"/>
      <c r="F92" s="128"/>
      <c r="G92" s="128"/>
      <c r="H92" s="128"/>
      <c r="I92" s="238"/>
      <c r="J92" s="255"/>
    </row>
    <row r="93" spans="1:10" s="221" customFormat="1" x14ac:dyDescent="0.2">
      <c r="A93" s="128"/>
      <c r="B93" s="128"/>
      <c r="C93" s="128"/>
      <c r="D93" s="128"/>
      <c r="E93" s="128"/>
      <c r="F93" s="128"/>
      <c r="G93" s="128"/>
      <c r="H93" s="128"/>
      <c r="I93" s="238"/>
      <c r="J93" s="255"/>
    </row>
    <row r="94" spans="1:10" s="221" customFormat="1" x14ac:dyDescent="0.2">
      <c r="A94" s="128"/>
      <c r="B94" s="128"/>
      <c r="C94" s="128"/>
      <c r="D94" s="128"/>
      <c r="E94" s="128"/>
      <c r="F94" s="128"/>
      <c r="G94" s="128"/>
      <c r="H94" s="128"/>
      <c r="I94" s="238"/>
      <c r="J94" s="255"/>
    </row>
    <row r="95" spans="1:10" s="221" customFormat="1" x14ac:dyDescent="0.2">
      <c r="A95" s="128"/>
      <c r="B95" s="128"/>
      <c r="C95" s="128"/>
      <c r="D95" s="128"/>
      <c r="E95" s="128"/>
      <c r="F95" s="128"/>
      <c r="G95" s="128"/>
      <c r="H95" s="128"/>
      <c r="I95" s="238"/>
      <c r="J95" s="255"/>
    </row>
    <row r="96" spans="1:10" s="221" customFormat="1" x14ac:dyDescent="0.2">
      <c r="A96" s="128"/>
      <c r="B96" s="128"/>
      <c r="C96" s="128"/>
      <c r="D96" s="128"/>
      <c r="E96" s="128"/>
      <c r="F96" s="128"/>
      <c r="G96" s="128"/>
      <c r="H96" s="128"/>
      <c r="I96" s="238"/>
      <c r="J96" s="255"/>
    </row>
    <row r="97" spans="1:10" s="221" customFormat="1" x14ac:dyDescent="0.2">
      <c r="A97" s="128"/>
      <c r="B97" s="128"/>
      <c r="C97" s="128"/>
      <c r="D97" s="128"/>
      <c r="E97" s="128"/>
      <c r="F97" s="128"/>
      <c r="G97" s="128"/>
      <c r="H97" s="128"/>
      <c r="I97" s="238"/>
      <c r="J97" s="255"/>
    </row>
    <row r="98" spans="1:10" s="221" customFormat="1" x14ac:dyDescent="0.2">
      <c r="A98" s="128"/>
      <c r="B98" s="128"/>
      <c r="C98" s="128"/>
      <c r="D98" s="128"/>
      <c r="E98" s="128"/>
      <c r="F98" s="128"/>
      <c r="G98" s="128"/>
      <c r="H98" s="128"/>
      <c r="I98" s="238"/>
      <c r="J98" s="255"/>
    </row>
    <row r="99" spans="1:10" s="221" customFormat="1" x14ac:dyDescent="0.2">
      <c r="A99" s="128"/>
      <c r="B99" s="128"/>
      <c r="C99" s="128"/>
      <c r="D99" s="128"/>
      <c r="E99" s="128"/>
      <c r="F99" s="128"/>
      <c r="G99" s="128"/>
      <c r="H99" s="128"/>
      <c r="I99" s="238"/>
      <c r="J99" s="255"/>
    </row>
    <row r="100" spans="1:10" s="221" customFormat="1" x14ac:dyDescent="0.2">
      <c r="J100" s="256"/>
    </row>
    <row r="101" spans="1:10" s="221" customFormat="1" x14ac:dyDescent="0.2">
      <c r="D101" s="63"/>
      <c r="E101" s="63"/>
      <c r="F101" s="63"/>
      <c r="G101" s="63"/>
      <c r="H101" s="63"/>
      <c r="I101" s="63"/>
      <c r="J101" s="256"/>
    </row>
    <row r="102" spans="1:10" s="221" customFormat="1" x14ac:dyDescent="0.2">
      <c r="J102" s="256"/>
    </row>
    <row r="103" spans="1:10" s="221" customFormat="1" x14ac:dyDescent="0.2">
      <c r="J103" s="256"/>
    </row>
    <row r="104" spans="1:10" s="221" customFormat="1" x14ac:dyDescent="0.2">
      <c r="J104" s="256"/>
    </row>
    <row r="105" spans="1:10" s="221" customFormat="1" x14ac:dyDescent="0.2">
      <c r="J105" s="256"/>
    </row>
    <row r="106" spans="1:10" s="221" customFormat="1" x14ac:dyDescent="0.2">
      <c r="J106" s="256"/>
    </row>
    <row r="107" spans="1:10" s="221" customFormat="1" x14ac:dyDescent="0.2">
      <c r="J107" s="256"/>
    </row>
    <row r="108" spans="1:10" s="221" customFormat="1" x14ac:dyDescent="0.2">
      <c r="J108" s="256"/>
    </row>
    <row r="109" spans="1:10" s="221" customFormat="1" x14ac:dyDescent="0.2">
      <c r="J109" s="256"/>
    </row>
    <row r="110" spans="1:10" s="221" customFormat="1" x14ac:dyDescent="0.2">
      <c r="J110" s="256"/>
    </row>
    <row r="111" spans="1:10" s="221" customFormat="1" x14ac:dyDescent="0.2">
      <c r="J111" s="256"/>
    </row>
    <row r="112" spans="1:10" s="221" customFormat="1" x14ac:dyDescent="0.2">
      <c r="J112" s="256"/>
    </row>
    <row r="113" spans="10:10" s="221" customFormat="1" x14ac:dyDescent="0.2">
      <c r="J113" s="256"/>
    </row>
    <row r="114" spans="10:10" s="221" customFormat="1" x14ac:dyDescent="0.2">
      <c r="J114" s="256"/>
    </row>
    <row r="115" spans="10:10" s="221" customFormat="1" x14ac:dyDescent="0.2">
      <c r="J115" s="256"/>
    </row>
    <row r="116" spans="10:10" s="221" customFormat="1" x14ac:dyDescent="0.2">
      <c r="J116" s="256"/>
    </row>
    <row r="117" spans="10:10" s="221" customFormat="1" x14ac:dyDescent="0.2">
      <c r="J117" s="256"/>
    </row>
    <row r="118" spans="10:10" s="221" customFormat="1" x14ac:dyDescent="0.2">
      <c r="J118" s="256"/>
    </row>
    <row r="119" spans="10:10" s="221" customFormat="1" x14ac:dyDescent="0.2">
      <c r="J119" s="256"/>
    </row>
    <row r="120" spans="10:10" s="221" customFormat="1" x14ac:dyDescent="0.2">
      <c r="J120" s="256"/>
    </row>
    <row r="121" spans="10:10" s="221" customFormat="1" x14ac:dyDescent="0.2">
      <c r="J121" s="256"/>
    </row>
    <row r="122" spans="10:10" s="221" customFormat="1" x14ac:dyDescent="0.2">
      <c r="J122" s="256"/>
    </row>
    <row r="123" spans="10:10" s="221" customFormat="1" x14ac:dyDescent="0.2">
      <c r="J123" s="256"/>
    </row>
    <row r="124" spans="10:10" s="221" customFormat="1" x14ac:dyDescent="0.2">
      <c r="J124" s="256"/>
    </row>
    <row r="125" spans="10:10" s="221" customFormat="1" x14ac:dyDescent="0.2">
      <c r="J125" s="256"/>
    </row>
    <row r="126" spans="10:10" s="221" customFormat="1" x14ac:dyDescent="0.2">
      <c r="J126" s="256"/>
    </row>
    <row r="127" spans="10:10" s="221" customFormat="1" x14ac:dyDescent="0.2">
      <c r="J127" s="256"/>
    </row>
    <row r="128" spans="10:10" s="221" customFormat="1" x14ac:dyDescent="0.2">
      <c r="J128" s="256"/>
    </row>
    <row r="129" spans="10:10" s="221" customFormat="1" x14ac:dyDescent="0.2">
      <c r="J129" s="256"/>
    </row>
    <row r="130" spans="10:10" s="221" customFormat="1" x14ac:dyDescent="0.2">
      <c r="J130" s="256"/>
    </row>
    <row r="131" spans="10:10" s="221" customFormat="1" x14ac:dyDescent="0.2">
      <c r="J131" s="256"/>
    </row>
    <row r="132" spans="10:10" s="221" customFormat="1" x14ac:dyDescent="0.2">
      <c r="J132" s="256"/>
    </row>
    <row r="133" spans="10:10" s="221" customFormat="1" x14ac:dyDescent="0.2">
      <c r="J133" s="256"/>
    </row>
    <row r="134" spans="10:10" s="221" customFormat="1" x14ac:dyDescent="0.2">
      <c r="J134" s="256"/>
    </row>
    <row r="135" spans="10:10" s="221" customFormat="1" x14ac:dyDescent="0.2">
      <c r="J135" s="256"/>
    </row>
    <row r="136" spans="10:10" s="221" customFormat="1" x14ac:dyDescent="0.2">
      <c r="J136" s="256"/>
    </row>
    <row r="137" spans="10:10" s="221" customFormat="1" x14ac:dyDescent="0.2">
      <c r="J137" s="256"/>
    </row>
    <row r="138" spans="10:10" s="221" customFormat="1" x14ac:dyDescent="0.2">
      <c r="J138" s="256"/>
    </row>
    <row r="139" spans="10:10" s="221" customFormat="1" x14ac:dyDescent="0.2">
      <c r="J139" s="256"/>
    </row>
    <row r="140" spans="10:10" s="221" customFormat="1" x14ac:dyDescent="0.2">
      <c r="J140" s="256"/>
    </row>
    <row r="141" spans="10:10" s="221" customFormat="1" x14ac:dyDescent="0.2">
      <c r="J141" s="256"/>
    </row>
    <row r="142" spans="10:10" s="221" customFormat="1" x14ac:dyDescent="0.2">
      <c r="J142" s="256"/>
    </row>
    <row r="143" spans="10:10" s="221" customFormat="1" x14ac:dyDescent="0.2">
      <c r="J143" s="256"/>
    </row>
    <row r="144" spans="10:10" s="221" customFormat="1" x14ac:dyDescent="0.2">
      <c r="J144" s="256"/>
    </row>
    <row r="145" spans="10:10" s="221" customFormat="1" x14ac:dyDescent="0.2">
      <c r="J145" s="256"/>
    </row>
    <row r="146" spans="10:10" s="221" customFormat="1" x14ac:dyDescent="0.2">
      <c r="J146" s="256"/>
    </row>
    <row r="147" spans="10:10" s="221" customFormat="1" x14ac:dyDescent="0.2">
      <c r="J147" s="256"/>
    </row>
    <row r="148" spans="10:10" s="221" customFormat="1" x14ac:dyDescent="0.2">
      <c r="J148" s="256"/>
    </row>
    <row r="149" spans="10:10" s="221" customFormat="1" x14ac:dyDescent="0.2">
      <c r="J149" s="256"/>
    </row>
    <row r="150" spans="10:10" s="221" customFormat="1" x14ac:dyDescent="0.2">
      <c r="J150" s="256"/>
    </row>
    <row r="151" spans="10:10" s="221" customFormat="1" x14ac:dyDescent="0.2">
      <c r="J151" s="256"/>
    </row>
    <row r="152" spans="10:10" s="221" customFormat="1" x14ac:dyDescent="0.2">
      <c r="J152" s="256"/>
    </row>
    <row r="153" spans="10:10" s="221" customFormat="1" x14ac:dyDescent="0.2">
      <c r="J153" s="256"/>
    </row>
    <row r="154" spans="10:10" s="221" customFormat="1" x14ac:dyDescent="0.2">
      <c r="J154" s="256"/>
    </row>
    <row r="155" spans="10:10" s="221" customFormat="1" x14ac:dyDescent="0.2">
      <c r="J155" s="256"/>
    </row>
    <row r="156" spans="10:10" s="221" customFormat="1" x14ac:dyDescent="0.2">
      <c r="J156" s="256"/>
    </row>
    <row r="157" spans="10:10" s="221" customFormat="1" x14ac:dyDescent="0.2">
      <c r="J157" s="256"/>
    </row>
    <row r="158" spans="10:10" s="221" customFormat="1" x14ac:dyDescent="0.2">
      <c r="J158" s="256"/>
    </row>
    <row r="159" spans="10:10" s="221" customFormat="1" x14ac:dyDescent="0.2">
      <c r="J159" s="256"/>
    </row>
    <row r="160" spans="10:10" s="221" customFormat="1" x14ac:dyDescent="0.2">
      <c r="J160" s="256"/>
    </row>
    <row r="161" spans="10:10" s="221" customFormat="1" x14ac:dyDescent="0.2">
      <c r="J161" s="256"/>
    </row>
    <row r="162" spans="10:10" s="221" customFormat="1" x14ac:dyDescent="0.2">
      <c r="J162" s="256"/>
    </row>
    <row r="163" spans="10:10" s="221" customFormat="1" x14ac:dyDescent="0.2">
      <c r="J163" s="256"/>
    </row>
    <row r="164" spans="10:10" s="221" customFormat="1" x14ac:dyDescent="0.2">
      <c r="J164" s="256"/>
    </row>
    <row r="165" spans="10:10" s="221" customFormat="1" x14ac:dyDescent="0.2">
      <c r="J165" s="256"/>
    </row>
    <row r="166" spans="10:10" s="221" customFormat="1" x14ac:dyDescent="0.2">
      <c r="J166" s="256"/>
    </row>
    <row r="167" spans="10:10" s="221" customFormat="1" x14ac:dyDescent="0.2">
      <c r="J167" s="256"/>
    </row>
    <row r="168" spans="10:10" s="221" customFormat="1" x14ac:dyDescent="0.2">
      <c r="J168" s="256"/>
    </row>
    <row r="169" spans="10:10" s="221" customFormat="1" x14ac:dyDescent="0.2">
      <c r="J169" s="256"/>
    </row>
    <row r="170" spans="10:10" s="221" customFormat="1" x14ac:dyDescent="0.2">
      <c r="J170" s="256"/>
    </row>
    <row r="171" spans="10:10" s="221" customFormat="1" x14ac:dyDescent="0.2">
      <c r="J171" s="256"/>
    </row>
    <row r="172" spans="10:10" s="221" customFormat="1" x14ac:dyDescent="0.2">
      <c r="J172" s="256"/>
    </row>
    <row r="173" spans="10:10" s="221" customFormat="1" x14ac:dyDescent="0.2">
      <c r="J173" s="256"/>
    </row>
    <row r="174" spans="10:10" s="221" customFormat="1" x14ac:dyDescent="0.2">
      <c r="J174" s="256"/>
    </row>
    <row r="175" spans="10:10" s="221" customFormat="1" x14ac:dyDescent="0.2">
      <c r="J175" s="256"/>
    </row>
    <row r="176" spans="10:10" s="221" customFormat="1" x14ac:dyDescent="0.2">
      <c r="J176" s="256"/>
    </row>
    <row r="177" spans="10:10" s="221" customFormat="1" x14ac:dyDescent="0.2">
      <c r="J177" s="256"/>
    </row>
    <row r="178" spans="10:10" s="221" customFormat="1" x14ac:dyDescent="0.2">
      <c r="J178" s="256"/>
    </row>
    <row r="179" spans="10:10" s="221" customFormat="1" x14ac:dyDescent="0.2">
      <c r="J179" s="256"/>
    </row>
    <row r="180" spans="10:10" s="221" customFormat="1" x14ac:dyDescent="0.2">
      <c r="J180" s="256"/>
    </row>
    <row r="181" spans="10:10" s="221" customFormat="1" x14ac:dyDescent="0.2">
      <c r="J181" s="256"/>
    </row>
    <row r="182" spans="10:10" s="221" customFormat="1" x14ac:dyDescent="0.2">
      <c r="J182" s="256"/>
    </row>
    <row r="183" spans="10:10" s="221" customFormat="1" x14ac:dyDescent="0.2">
      <c r="J183" s="256"/>
    </row>
    <row r="184" spans="10:10" s="221" customFormat="1" x14ac:dyDescent="0.2">
      <c r="J184" s="256"/>
    </row>
    <row r="185" spans="10:10" s="221" customFormat="1" x14ac:dyDescent="0.2">
      <c r="J185" s="256"/>
    </row>
    <row r="186" spans="10:10" s="221" customFormat="1" x14ac:dyDescent="0.2">
      <c r="J186" s="256"/>
    </row>
    <row r="187" spans="10:10" s="221" customFormat="1" x14ac:dyDescent="0.2">
      <c r="J187" s="256"/>
    </row>
    <row r="188" spans="10:10" s="221" customFormat="1" x14ac:dyDescent="0.2">
      <c r="J188" s="256"/>
    </row>
    <row r="189" spans="10:10" s="221" customFormat="1" x14ac:dyDescent="0.2">
      <c r="J189" s="256"/>
    </row>
    <row r="190" spans="10:10" s="221" customFormat="1" x14ac:dyDescent="0.2">
      <c r="J190" s="256"/>
    </row>
    <row r="191" spans="10:10" s="221" customFormat="1" x14ac:dyDescent="0.2">
      <c r="J191" s="256"/>
    </row>
    <row r="192" spans="10:10" s="221" customFormat="1" x14ac:dyDescent="0.2">
      <c r="J192" s="256"/>
    </row>
    <row r="193" spans="10:10" s="221" customFormat="1" x14ac:dyDescent="0.2">
      <c r="J193" s="256"/>
    </row>
    <row r="194" spans="10:10" s="221" customFormat="1" x14ac:dyDescent="0.2">
      <c r="J194" s="256"/>
    </row>
    <row r="195" spans="10:10" s="221" customFormat="1" x14ac:dyDescent="0.2">
      <c r="J195" s="256"/>
    </row>
    <row r="196" spans="10:10" s="221" customFormat="1" x14ac:dyDescent="0.2">
      <c r="J196" s="256"/>
    </row>
    <row r="197" spans="10:10" s="221" customFormat="1" x14ac:dyDescent="0.2">
      <c r="J197" s="256"/>
    </row>
    <row r="198" spans="10:10" s="221" customFormat="1" x14ac:dyDescent="0.2">
      <c r="J198" s="256"/>
    </row>
    <row r="199" spans="10:10" s="221" customFormat="1" x14ac:dyDescent="0.2">
      <c r="J199" s="256"/>
    </row>
    <row r="200" spans="10:10" s="221" customFormat="1" x14ac:dyDescent="0.2">
      <c r="J200" s="256"/>
    </row>
    <row r="201" spans="10:10" s="221" customFormat="1" x14ac:dyDescent="0.2">
      <c r="J201" s="256"/>
    </row>
    <row r="202" spans="10:10" s="221" customFormat="1" x14ac:dyDescent="0.2">
      <c r="J202" s="256"/>
    </row>
    <row r="203" spans="10:10" s="221" customFormat="1" x14ac:dyDescent="0.2">
      <c r="J203" s="256"/>
    </row>
    <row r="204" spans="10:10" s="221" customFormat="1" x14ac:dyDescent="0.2">
      <c r="J204" s="256"/>
    </row>
    <row r="205" spans="10:10" s="221" customFormat="1" x14ac:dyDescent="0.2">
      <c r="J205" s="256"/>
    </row>
    <row r="206" spans="10:10" s="221" customFormat="1" x14ac:dyDescent="0.2">
      <c r="J206" s="256"/>
    </row>
    <row r="207" spans="10:10" s="221" customFormat="1" x14ac:dyDescent="0.2">
      <c r="J207" s="256"/>
    </row>
    <row r="208" spans="10:10" s="221" customFormat="1" x14ac:dyDescent="0.2">
      <c r="J208" s="256"/>
    </row>
    <row r="209" spans="10:10" s="221" customFormat="1" x14ac:dyDescent="0.2">
      <c r="J209" s="256"/>
    </row>
    <row r="210" spans="10:10" s="221" customFormat="1" x14ac:dyDescent="0.2">
      <c r="J210" s="256"/>
    </row>
    <row r="211" spans="10:10" s="221" customFormat="1" x14ac:dyDescent="0.2">
      <c r="J211" s="256"/>
    </row>
    <row r="212" spans="10:10" s="221" customFormat="1" x14ac:dyDescent="0.2">
      <c r="J212" s="256"/>
    </row>
    <row r="213" spans="10:10" s="221" customFormat="1" x14ac:dyDescent="0.2">
      <c r="J213" s="256"/>
    </row>
    <row r="214" spans="10:10" s="221" customFormat="1" x14ac:dyDescent="0.2">
      <c r="J214" s="256"/>
    </row>
    <row r="215" spans="10:10" s="221" customFormat="1" x14ac:dyDescent="0.2">
      <c r="J215" s="256"/>
    </row>
    <row r="216" spans="10:10" s="221" customFormat="1" x14ac:dyDescent="0.2">
      <c r="J216" s="256"/>
    </row>
    <row r="217" spans="10:10" s="221" customFormat="1" x14ac:dyDescent="0.2">
      <c r="J217" s="256"/>
    </row>
    <row r="218" spans="10:10" s="221" customFormat="1" x14ac:dyDescent="0.2">
      <c r="J218" s="256"/>
    </row>
    <row r="219" spans="10:10" s="221" customFormat="1" x14ac:dyDescent="0.2">
      <c r="J219" s="256"/>
    </row>
    <row r="220" spans="10:10" s="221" customFormat="1" x14ac:dyDescent="0.2">
      <c r="J220" s="256"/>
    </row>
    <row r="221" spans="10:10" s="221" customFormat="1" x14ac:dyDescent="0.2">
      <c r="J221" s="256"/>
    </row>
    <row r="222" spans="10:10" s="221" customFormat="1" x14ac:dyDescent="0.2">
      <c r="J222" s="256"/>
    </row>
    <row r="223" spans="10:10" s="221" customFormat="1" x14ac:dyDescent="0.2">
      <c r="J223" s="256"/>
    </row>
    <row r="224" spans="10:10" s="221" customFormat="1" x14ac:dyDescent="0.2">
      <c r="J224" s="256"/>
    </row>
    <row r="225" spans="10:10" s="221" customFormat="1" x14ac:dyDescent="0.2">
      <c r="J225" s="256"/>
    </row>
    <row r="226" spans="10:10" s="221" customFormat="1" x14ac:dyDescent="0.2">
      <c r="J226" s="256"/>
    </row>
    <row r="227" spans="10:10" s="221" customFormat="1" x14ac:dyDescent="0.2">
      <c r="J227" s="256"/>
    </row>
    <row r="228" spans="10:10" s="221" customFormat="1" x14ac:dyDescent="0.2">
      <c r="J228" s="256"/>
    </row>
    <row r="229" spans="10:10" s="221" customFormat="1" x14ac:dyDescent="0.2">
      <c r="J229" s="256"/>
    </row>
    <row r="230" spans="10:10" s="221" customFormat="1" x14ac:dyDescent="0.2">
      <c r="J230" s="256"/>
    </row>
    <row r="231" spans="10:10" s="221" customFormat="1" x14ac:dyDescent="0.2">
      <c r="J231" s="256"/>
    </row>
    <row r="232" spans="10:10" s="221" customFormat="1" x14ac:dyDescent="0.2">
      <c r="J232" s="256"/>
    </row>
    <row r="233" spans="10:10" s="221" customFormat="1" x14ac:dyDescent="0.2">
      <c r="J233" s="256"/>
    </row>
    <row r="234" spans="10:10" s="221" customFormat="1" x14ac:dyDescent="0.2">
      <c r="J234" s="256"/>
    </row>
    <row r="235" spans="10:10" s="221" customFormat="1" x14ac:dyDescent="0.2">
      <c r="J235" s="256"/>
    </row>
    <row r="236" spans="10:10" s="221" customFormat="1" x14ac:dyDescent="0.2">
      <c r="J236" s="256"/>
    </row>
    <row r="237" spans="10:10" s="221" customFormat="1" x14ac:dyDescent="0.2">
      <c r="J237" s="256"/>
    </row>
    <row r="238" spans="10:10" s="221" customFormat="1" x14ac:dyDescent="0.2">
      <c r="J238" s="256"/>
    </row>
    <row r="239" spans="10:10" s="221" customFormat="1" x14ac:dyDescent="0.2">
      <c r="J239" s="256"/>
    </row>
    <row r="240" spans="10:10" s="221" customFormat="1" x14ac:dyDescent="0.2">
      <c r="J240" s="256"/>
    </row>
    <row r="241" spans="10:10" s="221" customFormat="1" x14ac:dyDescent="0.2">
      <c r="J241" s="256"/>
    </row>
    <row r="242" spans="10:10" s="221" customFormat="1" x14ac:dyDescent="0.2">
      <c r="J242" s="256"/>
    </row>
    <row r="243" spans="10:10" s="221" customFormat="1" x14ac:dyDescent="0.2">
      <c r="J243" s="256"/>
    </row>
    <row r="244" spans="10:10" s="221" customFormat="1" x14ac:dyDescent="0.2">
      <c r="J244" s="256"/>
    </row>
    <row r="245" spans="10:10" s="221" customFormat="1" x14ac:dyDescent="0.2">
      <c r="J245" s="256"/>
    </row>
    <row r="246" spans="10:10" s="221" customFormat="1" x14ac:dyDescent="0.2">
      <c r="J246" s="256"/>
    </row>
    <row r="247" spans="10:10" s="221" customFormat="1" x14ac:dyDescent="0.2">
      <c r="J247" s="256"/>
    </row>
    <row r="248" spans="10:10" s="221" customFormat="1" x14ac:dyDescent="0.2">
      <c r="J248" s="256"/>
    </row>
    <row r="249" spans="10:10" s="221" customFormat="1" x14ac:dyDescent="0.2">
      <c r="J249" s="256"/>
    </row>
    <row r="250" spans="10:10" s="221" customFormat="1" x14ac:dyDescent="0.2">
      <c r="J250" s="256"/>
    </row>
    <row r="251" spans="10:10" s="221" customFormat="1" x14ac:dyDescent="0.2">
      <c r="J251" s="256"/>
    </row>
    <row r="252" spans="10:10" s="221" customFormat="1" x14ac:dyDescent="0.2">
      <c r="J252" s="256"/>
    </row>
    <row r="253" spans="10:10" s="221" customFormat="1" x14ac:dyDescent="0.2">
      <c r="J253" s="256"/>
    </row>
    <row r="254" spans="10:10" s="221" customFormat="1" x14ac:dyDescent="0.2">
      <c r="J254" s="256"/>
    </row>
    <row r="255" spans="10:10" s="221" customFormat="1" x14ac:dyDescent="0.2">
      <c r="J255" s="256"/>
    </row>
    <row r="256" spans="10:10" s="221" customFormat="1" x14ac:dyDescent="0.2">
      <c r="J256" s="256"/>
    </row>
    <row r="257" spans="10:10" s="221" customFormat="1" x14ac:dyDescent="0.2">
      <c r="J257" s="256"/>
    </row>
    <row r="258" spans="10:10" s="221" customFormat="1" x14ac:dyDescent="0.2">
      <c r="J258" s="256"/>
    </row>
    <row r="259" spans="10:10" s="221" customFormat="1" x14ac:dyDescent="0.2">
      <c r="J259" s="256"/>
    </row>
    <row r="260" spans="10:10" s="221" customFormat="1" x14ac:dyDescent="0.2">
      <c r="J260" s="256"/>
    </row>
    <row r="261" spans="10:10" s="221" customFormat="1" x14ac:dyDescent="0.2">
      <c r="J261" s="256"/>
    </row>
    <row r="262" spans="10:10" s="221" customFormat="1" x14ac:dyDescent="0.2">
      <c r="J262" s="256"/>
    </row>
    <row r="263" spans="10:10" s="221" customFormat="1" x14ac:dyDescent="0.2">
      <c r="J263" s="256"/>
    </row>
    <row r="264" spans="10:10" s="221" customFormat="1" x14ac:dyDescent="0.2">
      <c r="J264" s="256"/>
    </row>
    <row r="265" spans="10:10" s="221" customFormat="1" x14ac:dyDescent="0.2">
      <c r="J265" s="256"/>
    </row>
    <row r="266" spans="10:10" s="221" customFormat="1" x14ac:dyDescent="0.2">
      <c r="J266" s="256"/>
    </row>
    <row r="267" spans="10:10" s="221" customFormat="1" x14ac:dyDescent="0.2">
      <c r="J267" s="256"/>
    </row>
    <row r="268" spans="10:10" s="221" customFormat="1" x14ac:dyDescent="0.2">
      <c r="J268" s="256"/>
    </row>
    <row r="269" spans="10:10" s="221" customFormat="1" x14ac:dyDescent="0.2">
      <c r="J269" s="256"/>
    </row>
    <row r="270" spans="10:10" s="221" customFormat="1" x14ac:dyDescent="0.2">
      <c r="J270" s="256"/>
    </row>
    <row r="271" spans="10:10" s="221" customFormat="1" x14ac:dyDescent="0.2">
      <c r="J271" s="256"/>
    </row>
    <row r="272" spans="10:10" s="221" customFormat="1" x14ac:dyDescent="0.2">
      <c r="J272" s="256"/>
    </row>
    <row r="273" spans="10:10" s="221" customFormat="1" x14ac:dyDescent="0.2">
      <c r="J273" s="256"/>
    </row>
    <row r="274" spans="10:10" s="221" customFormat="1" x14ac:dyDescent="0.2">
      <c r="J274" s="256"/>
    </row>
    <row r="275" spans="10:10" s="221" customFormat="1" x14ac:dyDescent="0.2">
      <c r="J275" s="256"/>
    </row>
    <row r="276" spans="10:10" s="221" customFormat="1" x14ac:dyDescent="0.2">
      <c r="J276" s="256"/>
    </row>
    <row r="277" spans="10:10" s="221" customFormat="1" x14ac:dyDescent="0.2">
      <c r="J277" s="256"/>
    </row>
    <row r="278" spans="10:10" s="221" customFormat="1" x14ac:dyDescent="0.2">
      <c r="J278" s="256"/>
    </row>
    <row r="279" spans="10:10" s="221" customFormat="1" x14ac:dyDescent="0.2">
      <c r="J279" s="256"/>
    </row>
    <row r="280" spans="10:10" s="221" customFormat="1" x14ac:dyDescent="0.2">
      <c r="J280" s="256"/>
    </row>
    <row r="281" spans="10:10" s="221" customFormat="1" x14ac:dyDescent="0.2">
      <c r="J281" s="256"/>
    </row>
    <row r="282" spans="10:10" s="221" customFormat="1" x14ac:dyDescent="0.2">
      <c r="J282" s="256"/>
    </row>
    <row r="283" spans="10:10" s="221" customFormat="1" x14ac:dyDescent="0.2">
      <c r="J283" s="256"/>
    </row>
    <row r="284" spans="10:10" s="221" customFormat="1" x14ac:dyDescent="0.2">
      <c r="J284" s="256"/>
    </row>
    <row r="285" spans="10:10" s="221" customFormat="1" x14ac:dyDescent="0.2">
      <c r="J285" s="256"/>
    </row>
    <row r="286" spans="10:10" s="221" customFormat="1" x14ac:dyDescent="0.2">
      <c r="J286" s="256"/>
    </row>
    <row r="287" spans="10:10" s="221" customFormat="1" x14ac:dyDescent="0.2">
      <c r="J287" s="256"/>
    </row>
    <row r="288" spans="10:10" s="221" customFormat="1" x14ac:dyDescent="0.2">
      <c r="J288" s="256"/>
    </row>
    <row r="289" spans="10:10" s="221" customFormat="1" x14ac:dyDescent="0.2">
      <c r="J289" s="256"/>
    </row>
    <row r="290" spans="10:10" s="221" customFormat="1" x14ac:dyDescent="0.2">
      <c r="J290" s="256"/>
    </row>
    <row r="291" spans="10:10" s="221" customFormat="1" x14ac:dyDescent="0.2">
      <c r="J291" s="256"/>
    </row>
    <row r="292" spans="10:10" s="221" customFormat="1" x14ac:dyDescent="0.2">
      <c r="J292" s="256"/>
    </row>
    <row r="293" spans="10:10" s="221" customFormat="1" x14ac:dyDescent="0.2">
      <c r="J293" s="256"/>
    </row>
    <row r="294" spans="10:10" s="221" customFormat="1" x14ac:dyDescent="0.2">
      <c r="J294" s="256"/>
    </row>
    <row r="295" spans="10:10" s="221" customFormat="1" x14ac:dyDescent="0.2">
      <c r="J295" s="256"/>
    </row>
    <row r="296" spans="10:10" s="221" customFormat="1" x14ac:dyDescent="0.2">
      <c r="J296" s="256"/>
    </row>
    <row r="297" spans="10:10" s="221" customFormat="1" x14ac:dyDescent="0.2">
      <c r="J297" s="256"/>
    </row>
    <row r="298" spans="10:10" s="221" customFormat="1" x14ac:dyDescent="0.2">
      <c r="J298" s="256"/>
    </row>
    <row r="299" spans="10:10" s="221" customFormat="1" x14ac:dyDescent="0.2">
      <c r="J299" s="256"/>
    </row>
    <row r="300" spans="10:10" s="221" customFormat="1" x14ac:dyDescent="0.2">
      <c r="J300" s="256"/>
    </row>
    <row r="301" spans="10:10" s="221" customFormat="1" x14ac:dyDescent="0.2">
      <c r="J301" s="256"/>
    </row>
    <row r="302" spans="10:10" s="221" customFormat="1" x14ac:dyDescent="0.2">
      <c r="J302" s="256"/>
    </row>
    <row r="303" spans="10:10" s="221" customFormat="1" x14ac:dyDescent="0.2">
      <c r="J303" s="256"/>
    </row>
    <row r="304" spans="10:10" s="221" customFormat="1" x14ac:dyDescent="0.2">
      <c r="J304" s="256"/>
    </row>
    <row r="305" spans="10:10" s="221" customFormat="1" x14ac:dyDescent="0.2">
      <c r="J305" s="256"/>
    </row>
    <row r="306" spans="10:10" s="221" customFormat="1" x14ac:dyDescent="0.2">
      <c r="J306" s="256"/>
    </row>
    <row r="307" spans="10:10" s="221" customFormat="1" x14ac:dyDescent="0.2">
      <c r="J307" s="256"/>
    </row>
    <row r="308" spans="10:10" s="221" customFormat="1" x14ac:dyDescent="0.2">
      <c r="J308" s="256"/>
    </row>
    <row r="309" spans="10:10" s="221" customFormat="1" x14ac:dyDescent="0.2">
      <c r="J309" s="256"/>
    </row>
    <row r="310" spans="10:10" s="221" customFormat="1" x14ac:dyDescent="0.2">
      <c r="J310" s="256"/>
    </row>
    <row r="311" spans="10:10" s="221" customFormat="1" x14ac:dyDescent="0.2">
      <c r="J311" s="256"/>
    </row>
    <row r="312" spans="10:10" s="221" customFormat="1" x14ac:dyDescent="0.2">
      <c r="J312" s="256"/>
    </row>
    <row r="313" spans="10:10" s="221" customFormat="1" x14ac:dyDescent="0.2">
      <c r="J313" s="256"/>
    </row>
    <row r="314" spans="10:10" s="221" customFormat="1" x14ac:dyDescent="0.2">
      <c r="J314" s="256"/>
    </row>
    <row r="315" spans="10:10" s="221" customFormat="1" x14ac:dyDescent="0.2">
      <c r="J315" s="256"/>
    </row>
    <row r="316" spans="10:10" s="221" customFormat="1" x14ac:dyDescent="0.2">
      <c r="J316" s="256"/>
    </row>
    <row r="317" spans="10:10" s="221" customFormat="1" x14ac:dyDescent="0.2">
      <c r="J317" s="256"/>
    </row>
    <row r="318" spans="10:10" s="221" customFormat="1" x14ac:dyDescent="0.2">
      <c r="J318" s="256"/>
    </row>
    <row r="319" spans="10:10" s="221" customFormat="1" x14ac:dyDescent="0.2">
      <c r="J319" s="256"/>
    </row>
    <row r="320" spans="10:10" s="221" customFormat="1" x14ac:dyDescent="0.2">
      <c r="J320" s="256"/>
    </row>
    <row r="321" spans="10:10" s="221" customFormat="1" x14ac:dyDescent="0.2">
      <c r="J321" s="256"/>
    </row>
    <row r="322" spans="10:10" s="221" customFormat="1" x14ac:dyDescent="0.2">
      <c r="J322" s="256"/>
    </row>
    <row r="323" spans="10:10" s="221" customFormat="1" x14ac:dyDescent="0.2">
      <c r="J323" s="256"/>
    </row>
    <row r="324" spans="10:10" s="221" customFormat="1" x14ac:dyDescent="0.2">
      <c r="J324" s="256"/>
    </row>
    <row r="325" spans="10:10" s="221" customFormat="1" x14ac:dyDescent="0.2">
      <c r="J325" s="256"/>
    </row>
    <row r="326" spans="10:10" s="221" customFormat="1" x14ac:dyDescent="0.2">
      <c r="J326" s="256"/>
    </row>
    <row r="327" spans="10:10" s="221" customFormat="1" x14ac:dyDescent="0.2">
      <c r="J327" s="256"/>
    </row>
    <row r="328" spans="10:10" s="221" customFormat="1" x14ac:dyDescent="0.2">
      <c r="J328" s="256"/>
    </row>
    <row r="329" spans="10:10" s="221" customFormat="1" x14ac:dyDescent="0.2">
      <c r="J329" s="256"/>
    </row>
    <row r="330" spans="10:10" s="221" customFormat="1" x14ac:dyDescent="0.2">
      <c r="J330" s="256"/>
    </row>
    <row r="331" spans="10:10" s="221" customFormat="1" x14ac:dyDescent="0.2">
      <c r="J331" s="256"/>
    </row>
    <row r="332" spans="10:10" s="221" customFormat="1" x14ac:dyDescent="0.2">
      <c r="J332" s="256"/>
    </row>
    <row r="333" spans="10:10" s="221" customFormat="1" x14ac:dyDescent="0.2">
      <c r="J333" s="256"/>
    </row>
    <row r="334" spans="10:10" s="221" customFormat="1" x14ac:dyDescent="0.2">
      <c r="J334" s="256"/>
    </row>
    <row r="335" spans="10:10" s="221" customFormat="1" x14ac:dyDescent="0.2">
      <c r="J335" s="256"/>
    </row>
    <row r="336" spans="10:10" s="221" customFormat="1" x14ac:dyDescent="0.2">
      <c r="J336" s="256"/>
    </row>
    <row r="337" spans="10:10" s="221" customFormat="1" x14ac:dyDescent="0.2">
      <c r="J337" s="256"/>
    </row>
    <row r="338" spans="10:10" s="221" customFormat="1" x14ac:dyDescent="0.2">
      <c r="J338" s="256"/>
    </row>
    <row r="339" spans="10:10" s="221" customFormat="1" x14ac:dyDescent="0.2">
      <c r="J339" s="256"/>
    </row>
    <row r="340" spans="10:10" s="221" customFormat="1" x14ac:dyDescent="0.2">
      <c r="J340" s="256"/>
    </row>
    <row r="341" spans="10:10" s="221" customFormat="1" x14ac:dyDescent="0.2">
      <c r="J341" s="256"/>
    </row>
    <row r="342" spans="10:10" s="221" customFormat="1" x14ac:dyDescent="0.2">
      <c r="J342" s="256"/>
    </row>
    <row r="343" spans="10:10" s="221" customFormat="1" x14ac:dyDescent="0.2">
      <c r="J343" s="256"/>
    </row>
    <row r="344" spans="10:10" s="221" customFormat="1" x14ac:dyDescent="0.2">
      <c r="J344" s="256"/>
    </row>
    <row r="345" spans="10:10" s="221" customFormat="1" x14ac:dyDescent="0.2">
      <c r="J345" s="256"/>
    </row>
    <row r="346" spans="10:10" s="221" customFormat="1" x14ac:dyDescent="0.2">
      <c r="J346" s="256"/>
    </row>
    <row r="347" spans="10:10" s="221" customFormat="1" x14ac:dyDescent="0.2">
      <c r="J347" s="256"/>
    </row>
    <row r="348" spans="10:10" s="221" customFormat="1" x14ac:dyDescent="0.2">
      <c r="J348" s="256"/>
    </row>
    <row r="349" spans="10:10" s="221" customFormat="1" x14ac:dyDescent="0.2">
      <c r="J349" s="256"/>
    </row>
    <row r="350" spans="10:10" s="221" customFormat="1" x14ac:dyDescent="0.2">
      <c r="J350" s="256"/>
    </row>
    <row r="351" spans="10:10" s="221" customFormat="1" x14ac:dyDescent="0.2">
      <c r="J351" s="256"/>
    </row>
    <row r="352" spans="10:10" s="221" customFormat="1" x14ac:dyDescent="0.2">
      <c r="J352" s="256"/>
    </row>
    <row r="353" spans="10:10" s="221" customFormat="1" x14ac:dyDescent="0.2">
      <c r="J353" s="256"/>
    </row>
    <row r="354" spans="10:10" s="221" customFormat="1" x14ac:dyDescent="0.2">
      <c r="J354" s="256"/>
    </row>
    <row r="355" spans="10:10" s="221" customFormat="1" x14ac:dyDescent="0.2">
      <c r="J355" s="256"/>
    </row>
    <row r="356" spans="10:10" s="221" customFormat="1" x14ac:dyDescent="0.2">
      <c r="J356" s="256"/>
    </row>
    <row r="357" spans="10:10" s="221" customFormat="1" x14ac:dyDescent="0.2">
      <c r="J357" s="256"/>
    </row>
    <row r="358" spans="10:10" s="221" customFormat="1" x14ac:dyDescent="0.2">
      <c r="J358" s="256"/>
    </row>
    <row r="359" spans="10:10" s="221" customFormat="1" x14ac:dyDescent="0.2">
      <c r="J359" s="256"/>
    </row>
    <row r="360" spans="10:10" s="221" customFormat="1" x14ac:dyDescent="0.2">
      <c r="J360" s="256"/>
    </row>
    <row r="361" spans="10:10" s="221" customFormat="1" x14ac:dyDescent="0.2">
      <c r="J361" s="256"/>
    </row>
    <row r="362" spans="10:10" s="221" customFormat="1" x14ac:dyDescent="0.2">
      <c r="J362" s="256"/>
    </row>
    <row r="363" spans="10:10" s="221" customFormat="1" x14ac:dyDescent="0.2">
      <c r="J363" s="256"/>
    </row>
    <row r="364" spans="10:10" s="221" customFormat="1" x14ac:dyDescent="0.2">
      <c r="J364" s="256"/>
    </row>
    <row r="365" spans="10:10" s="221" customFormat="1" x14ac:dyDescent="0.2">
      <c r="J365" s="256"/>
    </row>
    <row r="366" spans="10:10" s="221" customFormat="1" x14ac:dyDescent="0.2">
      <c r="J366" s="256"/>
    </row>
    <row r="367" spans="10:10" s="221" customFormat="1" x14ac:dyDescent="0.2">
      <c r="J367" s="256"/>
    </row>
    <row r="368" spans="10:10" s="221" customFormat="1" x14ac:dyDescent="0.2">
      <c r="J368" s="256"/>
    </row>
    <row r="369" spans="10:10" s="221" customFormat="1" x14ac:dyDescent="0.2">
      <c r="J369" s="256"/>
    </row>
    <row r="370" spans="10:10" s="221" customFormat="1" x14ac:dyDescent="0.2">
      <c r="J370" s="256"/>
    </row>
    <row r="371" spans="10:10" s="221" customFormat="1" x14ac:dyDescent="0.2">
      <c r="J371" s="256"/>
    </row>
    <row r="372" spans="10:10" s="221" customFormat="1" x14ac:dyDescent="0.2">
      <c r="J372" s="256"/>
    </row>
    <row r="373" spans="10:10" s="221" customFormat="1" x14ac:dyDescent="0.2">
      <c r="J373" s="256"/>
    </row>
    <row r="374" spans="10:10" s="221" customFormat="1" x14ac:dyDescent="0.2">
      <c r="J374" s="256"/>
    </row>
    <row r="375" spans="10:10" s="221" customFormat="1" x14ac:dyDescent="0.2">
      <c r="J375" s="256"/>
    </row>
    <row r="376" spans="10:10" s="221" customFormat="1" x14ac:dyDescent="0.2">
      <c r="J376" s="256"/>
    </row>
    <row r="377" spans="10:10" s="221" customFormat="1" x14ac:dyDescent="0.2">
      <c r="J377" s="256"/>
    </row>
    <row r="378" spans="10:10" s="221" customFormat="1" x14ac:dyDescent="0.2">
      <c r="J378" s="256"/>
    </row>
    <row r="379" spans="10:10" s="221" customFormat="1" x14ac:dyDescent="0.2">
      <c r="J379" s="256"/>
    </row>
    <row r="380" spans="10:10" s="221" customFormat="1" x14ac:dyDescent="0.2">
      <c r="J380" s="256"/>
    </row>
    <row r="381" spans="10:10" s="221" customFormat="1" x14ac:dyDescent="0.2">
      <c r="J381" s="256"/>
    </row>
    <row r="382" spans="10:10" s="221" customFormat="1" x14ac:dyDescent="0.2">
      <c r="J382" s="256"/>
    </row>
    <row r="383" spans="10:10" s="221" customFormat="1" x14ac:dyDescent="0.2">
      <c r="J383" s="256"/>
    </row>
    <row r="384" spans="10:10" s="221" customFormat="1" x14ac:dyDescent="0.2">
      <c r="J384" s="256"/>
    </row>
    <row r="385" spans="10:10" s="221" customFormat="1" x14ac:dyDescent="0.2">
      <c r="J385" s="256"/>
    </row>
    <row r="386" spans="10:10" s="221" customFormat="1" x14ac:dyDescent="0.2">
      <c r="J386" s="256"/>
    </row>
    <row r="387" spans="10:10" s="221" customFormat="1" x14ac:dyDescent="0.2">
      <c r="J387" s="256"/>
    </row>
    <row r="388" spans="10:10" s="221" customFormat="1" x14ac:dyDescent="0.2">
      <c r="J388" s="256"/>
    </row>
    <row r="389" spans="10:10" s="221" customFormat="1" x14ac:dyDescent="0.2">
      <c r="J389" s="256"/>
    </row>
    <row r="390" spans="10:10" s="221" customFormat="1" x14ac:dyDescent="0.2">
      <c r="J390" s="256"/>
    </row>
    <row r="391" spans="10:10" s="221" customFormat="1" x14ac:dyDescent="0.2">
      <c r="J391" s="256"/>
    </row>
    <row r="392" spans="10:10" s="221" customFormat="1" x14ac:dyDescent="0.2">
      <c r="J392" s="256"/>
    </row>
    <row r="393" spans="10:10" s="221" customFormat="1" x14ac:dyDescent="0.2">
      <c r="J393" s="256"/>
    </row>
    <row r="394" spans="10:10" s="221" customFormat="1" x14ac:dyDescent="0.2">
      <c r="J394" s="256"/>
    </row>
    <row r="395" spans="10:10" s="221" customFormat="1" x14ac:dyDescent="0.2">
      <c r="J395" s="256"/>
    </row>
    <row r="396" spans="10:10" s="221" customFormat="1" x14ac:dyDescent="0.2">
      <c r="J396" s="256"/>
    </row>
    <row r="397" spans="10:10" s="221" customFormat="1" x14ac:dyDescent="0.2">
      <c r="J397" s="256"/>
    </row>
    <row r="398" spans="10:10" s="221" customFormat="1" x14ac:dyDescent="0.2">
      <c r="J398" s="256"/>
    </row>
    <row r="399" spans="10:10" s="221" customFormat="1" x14ac:dyDescent="0.2">
      <c r="J399" s="256"/>
    </row>
    <row r="400" spans="10:10" s="221" customFormat="1" x14ac:dyDescent="0.2">
      <c r="J400" s="256"/>
    </row>
    <row r="401" spans="10:10" s="221" customFormat="1" x14ac:dyDescent="0.2">
      <c r="J401" s="256"/>
    </row>
    <row r="402" spans="10:10" s="221" customFormat="1" x14ac:dyDescent="0.2">
      <c r="J402" s="256"/>
    </row>
    <row r="403" spans="10:10" s="221" customFormat="1" x14ac:dyDescent="0.2">
      <c r="J403" s="256"/>
    </row>
    <row r="404" spans="10:10" s="221" customFormat="1" x14ac:dyDescent="0.2">
      <c r="J404" s="256"/>
    </row>
    <row r="405" spans="10:10" s="221" customFormat="1" x14ac:dyDescent="0.2">
      <c r="J405" s="256"/>
    </row>
    <row r="406" spans="10:10" s="221" customFormat="1" x14ac:dyDescent="0.2">
      <c r="J406" s="256"/>
    </row>
    <row r="407" spans="10:10" s="221" customFormat="1" x14ac:dyDescent="0.2">
      <c r="J407" s="256"/>
    </row>
    <row r="408" spans="10:10" s="221" customFormat="1" x14ac:dyDescent="0.2">
      <c r="J408" s="256"/>
    </row>
    <row r="409" spans="10:10" s="221" customFormat="1" x14ac:dyDescent="0.2">
      <c r="J409" s="256"/>
    </row>
    <row r="410" spans="10:10" s="221" customFormat="1" x14ac:dyDescent="0.2">
      <c r="J410" s="256"/>
    </row>
    <row r="411" spans="10:10" s="221" customFormat="1" x14ac:dyDescent="0.2">
      <c r="J411" s="256"/>
    </row>
    <row r="412" spans="10:10" s="221" customFormat="1" x14ac:dyDescent="0.2">
      <c r="J412" s="256"/>
    </row>
    <row r="413" spans="10:10" s="221" customFormat="1" x14ac:dyDescent="0.2">
      <c r="J413" s="256"/>
    </row>
    <row r="414" spans="10:10" s="221" customFormat="1" x14ac:dyDescent="0.2">
      <c r="J414" s="256"/>
    </row>
    <row r="415" spans="10:10" s="221" customFormat="1" x14ac:dyDescent="0.2">
      <c r="J415" s="256"/>
    </row>
    <row r="416" spans="10:10" s="221" customFormat="1" x14ac:dyDescent="0.2">
      <c r="J416" s="256"/>
    </row>
    <row r="417" spans="10:10" s="221" customFormat="1" x14ac:dyDescent="0.2">
      <c r="J417" s="256"/>
    </row>
    <row r="418" spans="10:10" s="221" customFormat="1" x14ac:dyDescent="0.2">
      <c r="J418" s="256"/>
    </row>
    <row r="419" spans="10:10" s="221" customFormat="1" x14ac:dyDescent="0.2">
      <c r="J419" s="256"/>
    </row>
    <row r="420" spans="10:10" s="221" customFormat="1" x14ac:dyDescent="0.2">
      <c r="J420" s="256"/>
    </row>
    <row r="421" spans="10:10" s="221" customFormat="1" x14ac:dyDescent="0.2">
      <c r="J421" s="256"/>
    </row>
    <row r="422" spans="10:10" s="221" customFormat="1" x14ac:dyDescent="0.2">
      <c r="J422" s="256"/>
    </row>
    <row r="423" spans="10:10" s="221" customFormat="1" x14ac:dyDescent="0.2">
      <c r="J423" s="256"/>
    </row>
    <row r="424" spans="10:10" s="221" customFormat="1" x14ac:dyDescent="0.2">
      <c r="J424" s="256"/>
    </row>
    <row r="425" spans="10:10" s="221" customFormat="1" x14ac:dyDescent="0.2">
      <c r="J425" s="256"/>
    </row>
    <row r="426" spans="10:10" s="221" customFormat="1" x14ac:dyDescent="0.2">
      <c r="J426" s="256"/>
    </row>
    <row r="427" spans="10:10" s="221" customFormat="1" x14ac:dyDescent="0.2">
      <c r="J427" s="256"/>
    </row>
    <row r="428" spans="10:10" s="221" customFormat="1" x14ac:dyDescent="0.2">
      <c r="J428" s="256"/>
    </row>
    <row r="429" spans="10:10" s="221" customFormat="1" x14ac:dyDescent="0.2">
      <c r="J429" s="256"/>
    </row>
    <row r="430" spans="10:10" s="221" customFormat="1" x14ac:dyDescent="0.2">
      <c r="J430" s="256"/>
    </row>
    <row r="431" spans="10:10" s="221" customFormat="1" x14ac:dyDescent="0.2">
      <c r="J431" s="256"/>
    </row>
    <row r="432" spans="10:10" s="221" customFormat="1" x14ac:dyDescent="0.2">
      <c r="J432" s="256"/>
    </row>
    <row r="433" spans="10:10" s="221" customFormat="1" x14ac:dyDescent="0.2">
      <c r="J433" s="256"/>
    </row>
    <row r="434" spans="10:10" s="221" customFormat="1" x14ac:dyDescent="0.2">
      <c r="J434" s="256"/>
    </row>
    <row r="435" spans="10:10" s="221" customFormat="1" x14ac:dyDescent="0.2">
      <c r="J435" s="256"/>
    </row>
    <row r="436" spans="10:10" s="221" customFormat="1" x14ac:dyDescent="0.2">
      <c r="J436" s="256"/>
    </row>
    <row r="437" spans="10:10" s="221" customFormat="1" x14ac:dyDescent="0.2">
      <c r="J437" s="256"/>
    </row>
    <row r="438" spans="10:10" s="221" customFormat="1" x14ac:dyDescent="0.2">
      <c r="J438" s="256"/>
    </row>
    <row r="439" spans="10:10" s="221" customFormat="1" x14ac:dyDescent="0.2">
      <c r="J439" s="256"/>
    </row>
    <row r="440" spans="10:10" s="221" customFormat="1" x14ac:dyDescent="0.2">
      <c r="J440" s="256"/>
    </row>
    <row r="441" spans="10:10" s="221" customFormat="1" x14ac:dyDescent="0.2">
      <c r="J441" s="256"/>
    </row>
    <row r="442" spans="10:10" s="221" customFormat="1" x14ac:dyDescent="0.2">
      <c r="J442" s="256"/>
    </row>
    <row r="443" spans="10:10" s="221" customFormat="1" x14ac:dyDescent="0.2">
      <c r="J443" s="256"/>
    </row>
    <row r="444" spans="10:10" s="221" customFormat="1" x14ac:dyDescent="0.2">
      <c r="J444" s="256"/>
    </row>
    <row r="445" spans="10:10" s="221" customFormat="1" x14ac:dyDescent="0.2">
      <c r="J445" s="256"/>
    </row>
    <row r="446" spans="10:10" s="221" customFormat="1" x14ac:dyDescent="0.2">
      <c r="J446" s="256"/>
    </row>
    <row r="447" spans="10:10" s="221" customFormat="1" x14ac:dyDescent="0.2">
      <c r="J447" s="256"/>
    </row>
    <row r="448" spans="10:10" s="221" customFormat="1" x14ac:dyDescent="0.2">
      <c r="J448" s="256"/>
    </row>
    <row r="449" spans="10:10" s="221" customFormat="1" x14ac:dyDescent="0.2">
      <c r="J449" s="256"/>
    </row>
    <row r="450" spans="10:10" s="221" customFormat="1" x14ac:dyDescent="0.2">
      <c r="J450" s="256"/>
    </row>
    <row r="451" spans="10:10" s="221" customFormat="1" x14ac:dyDescent="0.2">
      <c r="J451" s="256"/>
    </row>
    <row r="452" spans="10:10" s="221" customFormat="1" x14ac:dyDescent="0.2">
      <c r="J452" s="256"/>
    </row>
    <row r="453" spans="10:10" s="221" customFormat="1" x14ac:dyDescent="0.2">
      <c r="J453" s="256"/>
    </row>
    <row r="454" spans="10:10" s="221" customFormat="1" x14ac:dyDescent="0.2">
      <c r="J454" s="256"/>
    </row>
    <row r="455" spans="10:10" s="221" customFormat="1" x14ac:dyDescent="0.2">
      <c r="J455" s="256"/>
    </row>
    <row r="456" spans="10:10" s="221" customFormat="1" x14ac:dyDescent="0.2">
      <c r="J456" s="256"/>
    </row>
    <row r="457" spans="10:10" s="221" customFormat="1" x14ac:dyDescent="0.2">
      <c r="J457" s="256"/>
    </row>
    <row r="458" spans="10:10" s="221" customFormat="1" x14ac:dyDescent="0.2">
      <c r="J458" s="256"/>
    </row>
    <row r="459" spans="10:10" s="221" customFormat="1" x14ac:dyDescent="0.2">
      <c r="J459" s="256"/>
    </row>
    <row r="460" spans="10:10" s="221" customFormat="1" x14ac:dyDescent="0.2">
      <c r="J460" s="256"/>
    </row>
    <row r="461" spans="10:10" s="221" customFormat="1" x14ac:dyDescent="0.2">
      <c r="J461" s="256"/>
    </row>
    <row r="462" spans="10:10" s="221" customFormat="1" x14ac:dyDescent="0.2">
      <c r="J462" s="256"/>
    </row>
    <row r="463" spans="10:10" s="221" customFormat="1" x14ac:dyDescent="0.2">
      <c r="J463" s="256"/>
    </row>
    <row r="464" spans="10:10" s="221" customFormat="1" x14ac:dyDescent="0.2">
      <c r="J464" s="256"/>
    </row>
    <row r="465" spans="10:10" s="221" customFormat="1" x14ac:dyDescent="0.2">
      <c r="J465" s="256"/>
    </row>
    <row r="466" spans="10:10" s="221" customFormat="1" x14ac:dyDescent="0.2">
      <c r="J466" s="256"/>
    </row>
    <row r="467" spans="10:10" s="221" customFormat="1" x14ac:dyDescent="0.2">
      <c r="J467" s="256"/>
    </row>
    <row r="468" spans="10:10" s="221" customFormat="1" x14ac:dyDescent="0.2">
      <c r="J468" s="256"/>
    </row>
    <row r="469" spans="10:10" s="221" customFormat="1" x14ac:dyDescent="0.2">
      <c r="J469" s="256"/>
    </row>
    <row r="470" spans="10:10" s="221" customFormat="1" x14ac:dyDescent="0.2">
      <c r="J470" s="256"/>
    </row>
    <row r="471" spans="10:10" s="221" customFormat="1" x14ac:dyDescent="0.2">
      <c r="J471" s="256"/>
    </row>
    <row r="472" spans="10:10" s="221" customFormat="1" x14ac:dyDescent="0.2">
      <c r="J472" s="256"/>
    </row>
    <row r="473" spans="10:10" s="221" customFormat="1" x14ac:dyDescent="0.2">
      <c r="J473" s="256"/>
    </row>
    <row r="474" spans="10:10" s="221" customFormat="1" x14ac:dyDescent="0.2">
      <c r="J474" s="256"/>
    </row>
    <row r="475" spans="10:10" s="221" customFormat="1" x14ac:dyDescent="0.2">
      <c r="J475" s="256"/>
    </row>
    <row r="476" spans="10:10" s="221" customFormat="1" x14ac:dyDescent="0.2">
      <c r="J476" s="256"/>
    </row>
    <row r="477" spans="10:10" s="221" customFormat="1" x14ac:dyDescent="0.2">
      <c r="J477" s="256"/>
    </row>
    <row r="478" spans="10:10" s="221" customFormat="1" x14ac:dyDescent="0.2">
      <c r="J478" s="256"/>
    </row>
    <row r="479" spans="10:10" s="221" customFormat="1" x14ac:dyDescent="0.2">
      <c r="J479" s="256"/>
    </row>
    <row r="480" spans="10:10" s="221" customFormat="1" x14ac:dyDescent="0.2">
      <c r="J480" s="256"/>
    </row>
    <row r="481" spans="10:10" s="221" customFormat="1" x14ac:dyDescent="0.2">
      <c r="J481" s="256"/>
    </row>
    <row r="482" spans="10:10" s="221" customFormat="1" x14ac:dyDescent="0.2">
      <c r="J482" s="256"/>
    </row>
    <row r="483" spans="10:10" s="221" customFormat="1" x14ac:dyDescent="0.2">
      <c r="J483" s="256"/>
    </row>
    <row r="484" spans="10:10" s="221" customFormat="1" x14ac:dyDescent="0.2">
      <c r="J484" s="256"/>
    </row>
    <row r="485" spans="10:10" s="221" customFormat="1" x14ac:dyDescent="0.2">
      <c r="J485" s="256"/>
    </row>
    <row r="486" spans="10:10" s="221" customFormat="1" x14ac:dyDescent="0.2">
      <c r="J486" s="256"/>
    </row>
    <row r="487" spans="10:10" s="221" customFormat="1" x14ac:dyDescent="0.2">
      <c r="J487" s="256"/>
    </row>
    <row r="488" spans="10:10" s="221" customFormat="1" x14ac:dyDescent="0.2">
      <c r="J488" s="256"/>
    </row>
    <row r="489" spans="10:10" s="221" customFormat="1" x14ac:dyDescent="0.2">
      <c r="J489" s="256"/>
    </row>
    <row r="490" spans="10:10" s="221" customFormat="1" x14ac:dyDescent="0.2">
      <c r="J490" s="256"/>
    </row>
    <row r="491" spans="10:10" s="221" customFormat="1" x14ac:dyDescent="0.2">
      <c r="J491" s="256"/>
    </row>
    <row r="492" spans="10:10" s="221" customFormat="1" x14ac:dyDescent="0.2">
      <c r="J492" s="256"/>
    </row>
    <row r="493" spans="10:10" s="221" customFormat="1" x14ac:dyDescent="0.2">
      <c r="J493" s="256"/>
    </row>
    <row r="494" spans="10:10" s="221" customFormat="1" x14ac:dyDescent="0.2">
      <c r="J494" s="256"/>
    </row>
    <row r="495" spans="10:10" s="221" customFormat="1" x14ac:dyDescent="0.2">
      <c r="J495" s="256"/>
    </row>
    <row r="496" spans="10:10" s="221" customFormat="1" x14ac:dyDescent="0.2">
      <c r="J496" s="256"/>
    </row>
    <row r="497" spans="10:10" s="221" customFormat="1" x14ac:dyDescent="0.2">
      <c r="J497" s="256"/>
    </row>
    <row r="498" spans="10:10" s="221" customFormat="1" x14ac:dyDescent="0.2">
      <c r="J498" s="256"/>
    </row>
    <row r="499" spans="10:10" s="221" customFormat="1" x14ac:dyDescent="0.2">
      <c r="J499" s="256"/>
    </row>
    <row r="500" spans="10:10" s="221" customFormat="1" x14ac:dyDescent="0.2">
      <c r="J500" s="256"/>
    </row>
    <row r="501" spans="10:10" s="221" customFormat="1" x14ac:dyDescent="0.2">
      <c r="J501" s="256"/>
    </row>
    <row r="502" spans="10:10" s="221" customFormat="1" x14ac:dyDescent="0.2">
      <c r="J502" s="256"/>
    </row>
    <row r="503" spans="10:10" s="221" customFormat="1" x14ac:dyDescent="0.2">
      <c r="J503" s="256"/>
    </row>
    <row r="504" spans="10:10" s="221" customFormat="1" x14ac:dyDescent="0.2">
      <c r="J504" s="256"/>
    </row>
    <row r="505" spans="10:10" s="221" customFormat="1" x14ac:dyDescent="0.2">
      <c r="J505" s="256"/>
    </row>
    <row r="506" spans="10:10" s="221" customFormat="1" x14ac:dyDescent="0.2">
      <c r="J506" s="256"/>
    </row>
    <row r="507" spans="10:10" s="221" customFormat="1" x14ac:dyDescent="0.2">
      <c r="J507" s="256"/>
    </row>
    <row r="508" spans="10:10" s="221" customFormat="1" x14ac:dyDescent="0.2">
      <c r="J508" s="256"/>
    </row>
    <row r="509" spans="10:10" s="221" customFormat="1" x14ac:dyDescent="0.2">
      <c r="J509" s="256"/>
    </row>
    <row r="510" spans="10:10" s="221" customFormat="1" x14ac:dyDescent="0.2">
      <c r="J510" s="256"/>
    </row>
    <row r="511" spans="10:10" s="221" customFormat="1" x14ac:dyDescent="0.2">
      <c r="J511" s="256"/>
    </row>
    <row r="512" spans="10:10" s="221" customFormat="1" x14ac:dyDescent="0.2">
      <c r="J512" s="256"/>
    </row>
    <row r="513" spans="10:10" s="221" customFormat="1" x14ac:dyDescent="0.2">
      <c r="J513" s="256"/>
    </row>
    <row r="514" spans="10:10" s="221" customFormat="1" x14ac:dyDescent="0.2">
      <c r="J514" s="256"/>
    </row>
    <row r="515" spans="10:10" s="221" customFormat="1" x14ac:dyDescent="0.2">
      <c r="J515" s="256"/>
    </row>
    <row r="516" spans="10:10" s="221" customFormat="1" x14ac:dyDescent="0.2">
      <c r="J516" s="256"/>
    </row>
    <row r="517" spans="10:10" s="221" customFormat="1" x14ac:dyDescent="0.2">
      <c r="J517" s="256"/>
    </row>
    <row r="518" spans="10:10" s="221" customFormat="1" x14ac:dyDescent="0.2">
      <c r="J518" s="256"/>
    </row>
    <row r="519" spans="10:10" s="221" customFormat="1" x14ac:dyDescent="0.2">
      <c r="J519" s="256"/>
    </row>
    <row r="520" spans="10:10" s="221" customFormat="1" x14ac:dyDescent="0.2">
      <c r="J520" s="256"/>
    </row>
    <row r="521" spans="10:10" s="221" customFormat="1" x14ac:dyDescent="0.2">
      <c r="J521" s="256"/>
    </row>
    <row r="522" spans="10:10" s="221" customFormat="1" x14ac:dyDescent="0.2">
      <c r="J522" s="256"/>
    </row>
    <row r="523" spans="10:10" s="221" customFormat="1" x14ac:dyDescent="0.2">
      <c r="J523" s="256"/>
    </row>
    <row r="524" spans="10:10" s="221" customFormat="1" x14ac:dyDescent="0.2">
      <c r="J524" s="256"/>
    </row>
    <row r="525" spans="10:10" s="221" customFormat="1" x14ac:dyDescent="0.2">
      <c r="J525" s="256"/>
    </row>
    <row r="526" spans="10:10" s="221" customFormat="1" x14ac:dyDescent="0.2">
      <c r="J526" s="256"/>
    </row>
    <row r="527" spans="10:10" s="221" customFormat="1" x14ac:dyDescent="0.2">
      <c r="J527" s="256"/>
    </row>
    <row r="528" spans="10:10" s="221" customFormat="1" x14ac:dyDescent="0.2">
      <c r="J528" s="256"/>
    </row>
    <row r="529" spans="10:10" s="221" customFormat="1" x14ac:dyDescent="0.2">
      <c r="J529" s="256"/>
    </row>
    <row r="530" spans="10:10" s="221" customFormat="1" x14ac:dyDescent="0.2">
      <c r="J530" s="256"/>
    </row>
    <row r="531" spans="10:10" s="221" customFormat="1" x14ac:dyDescent="0.2">
      <c r="J531" s="256"/>
    </row>
    <row r="532" spans="10:10" s="221" customFormat="1" x14ac:dyDescent="0.2">
      <c r="J532" s="256"/>
    </row>
    <row r="533" spans="10:10" s="221" customFormat="1" x14ac:dyDescent="0.2">
      <c r="J533" s="256"/>
    </row>
    <row r="534" spans="10:10" s="221" customFormat="1" x14ac:dyDescent="0.2">
      <c r="J534" s="256"/>
    </row>
    <row r="535" spans="10:10" s="221" customFormat="1" x14ac:dyDescent="0.2">
      <c r="J535" s="256"/>
    </row>
    <row r="536" spans="10:10" s="221" customFormat="1" x14ac:dyDescent="0.2">
      <c r="J536" s="256"/>
    </row>
    <row r="537" spans="10:10" s="221" customFormat="1" x14ac:dyDescent="0.2">
      <c r="J537" s="256"/>
    </row>
    <row r="538" spans="10:10" s="221" customFormat="1" x14ac:dyDescent="0.2">
      <c r="J538" s="256"/>
    </row>
    <row r="539" spans="10:10" s="221" customFormat="1" x14ac:dyDescent="0.2">
      <c r="J539" s="256"/>
    </row>
    <row r="540" spans="10:10" s="221" customFormat="1" x14ac:dyDescent="0.2">
      <c r="J540" s="256"/>
    </row>
    <row r="541" spans="10:10" s="221" customFormat="1" x14ac:dyDescent="0.2">
      <c r="J541" s="256"/>
    </row>
    <row r="542" spans="10:10" s="221" customFormat="1" x14ac:dyDescent="0.2">
      <c r="J542" s="256"/>
    </row>
    <row r="543" spans="10:10" s="221" customFormat="1" x14ac:dyDescent="0.2">
      <c r="J543" s="256"/>
    </row>
    <row r="544" spans="10:10" s="221" customFormat="1" x14ac:dyDescent="0.2">
      <c r="J544" s="256"/>
    </row>
    <row r="545" spans="10:10" s="221" customFormat="1" x14ac:dyDescent="0.2">
      <c r="J545" s="256"/>
    </row>
    <row r="546" spans="10:10" s="221" customFormat="1" x14ac:dyDescent="0.2">
      <c r="J546" s="256"/>
    </row>
    <row r="547" spans="10:10" s="221" customFormat="1" x14ac:dyDescent="0.2">
      <c r="J547" s="256"/>
    </row>
    <row r="548" spans="10:10" s="221" customFormat="1" x14ac:dyDescent="0.2">
      <c r="J548" s="256"/>
    </row>
    <row r="549" spans="10:10" s="221" customFormat="1" x14ac:dyDescent="0.2">
      <c r="J549" s="256"/>
    </row>
    <row r="550" spans="10:10" s="221" customFormat="1" x14ac:dyDescent="0.2">
      <c r="J550" s="256"/>
    </row>
    <row r="551" spans="10:10" s="221" customFormat="1" x14ac:dyDescent="0.2">
      <c r="J551" s="256"/>
    </row>
    <row r="552" spans="10:10" s="221" customFormat="1" x14ac:dyDescent="0.2">
      <c r="J552" s="256"/>
    </row>
    <row r="553" spans="10:10" s="221" customFormat="1" x14ac:dyDescent="0.2">
      <c r="J553" s="256"/>
    </row>
    <row r="554" spans="10:10" s="221" customFormat="1" x14ac:dyDescent="0.2">
      <c r="J554" s="256"/>
    </row>
    <row r="555" spans="10:10" s="221" customFormat="1" x14ac:dyDescent="0.2">
      <c r="J555" s="256"/>
    </row>
    <row r="556" spans="10:10" s="221" customFormat="1" x14ac:dyDescent="0.2">
      <c r="J556" s="256"/>
    </row>
    <row r="557" spans="10:10" s="221" customFormat="1" x14ac:dyDescent="0.2">
      <c r="J557" s="256"/>
    </row>
    <row r="558" spans="10:10" s="221" customFormat="1" x14ac:dyDescent="0.2">
      <c r="J558" s="256"/>
    </row>
    <row r="559" spans="10:10" s="221" customFormat="1" x14ac:dyDescent="0.2">
      <c r="J559" s="256"/>
    </row>
    <row r="560" spans="10:10" s="221" customFormat="1" x14ac:dyDescent="0.2">
      <c r="J560" s="256"/>
    </row>
    <row r="561" spans="10:10" s="221" customFormat="1" x14ac:dyDescent="0.2">
      <c r="J561" s="256"/>
    </row>
    <row r="562" spans="10:10" s="221" customFormat="1" x14ac:dyDescent="0.2">
      <c r="J562" s="256"/>
    </row>
    <row r="563" spans="10:10" s="221" customFormat="1" x14ac:dyDescent="0.2">
      <c r="J563" s="256"/>
    </row>
    <row r="564" spans="10:10" s="221" customFormat="1" x14ac:dyDescent="0.2">
      <c r="J564" s="256"/>
    </row>
    <row r="565" spans="10:10" s="221" customFormat="1" x14ac:dyDescent="0.2">
      <c r="J565" s="256"/>
    </row>
    <row r="566" spans="10:10" s="221" customFormat="1" x14ac:dyDescent="0.2">
      <c r="J566" s="256"/>
    </row>
    <row r="567" spans="10:10" s="221" customFormat="1" x14ac:dyDescent="0.2">
      <c r="J567" s="256"/>
    </row>
    <row r="568" spans="10:10" s="221" customFormat="1" x14ac:dyDescent="0.2">
      <c r="J568" s="256"/>
    </row>
    <row r="569" spans="10:10" s="221" customFormat="1" x14ac:dyDescent="0.2">
      <c r="J569" s="256"/>
    </row>
    <row r="570" spans="10:10" s="221" customFormat="1" x14ac:dyDescent="0.2">
      <c r="J570" s="256"/>
    </row>
    <row r="571" spans="10:10" s="221" customFormat="1" x14ac:dyDescent="0.2">
      <c r="J571" s="256"/>
    </row>
    <row r="572" spans="10:10" s="221" customFormat="1" x14ac:dyDescent="0.2">
      <c r="J572" s="256"/>
    </row>
    <row r="573" spans="10:10" s="221" customFormat="1" x14ac:dyDescent="0.2">
      <c r="J573" s="256"/>
    </row>
    <row r="574" spans="10:10" s="221" customFormat="1" x14ac:dyDescent="0.2">
      <c r="J574" s="256"/>
    </row>
    <row r="575" spans="10:10" s="221" customFormat="1" x14ac:dyDescent="0.2">
      <c r="J575" s="256"/>
    </row>
    <row r="576" spans="10:10" s="221" customFormat="1" x14ac:dyDescent="0.2">
      <c r="J576" s="256"/>
    </row>
    <row r="577" spans="10:10" s="221" customFormat="1" x14ac:dyDescent="0.2">
      <c r="J577" s="256"/>
    </row>
    <row r="578" spans="10:10" s="221" customFormat="1" x14ac:dyDescent="0.2">
      <c r="J578" s="256"/>
    </row>
    <row r="579" spans="10:10" s="221" customFormat="1" x14ac:dyDescent="0.2">
      <c r="J579" s="256"/>
    </row>
    <row r="580" spans="10:10" s="221" customFormat="1" x14ac:dyDescent="0.2"/>
    <row r="581" spans="10:10" s="221" customFormat="1" x14ac:dyDescent="0.2"/>
    <row r="582" spans="10:10" s="221" customFormat="1" x14ac:dyDescent="0.2"/>
    <row r="583" spans="10:10" s="221" customFormat="1" x14ac:dyDescent="0.2"/>
    <row r="584" spans="10:10" s="221" customFormat="1" x14ac:dyDescent="0.2"/>
    <row r="585" spans="10:10" s="221" customFormat="1" x14ac:dyDescent="0.2"/>
    <row r="586" spans="10:10" s="221" customFormat="1" x14ac:dyDescent="0.2"/>
    <row r="587" spans="10:10" s="221" customFormat="1" x14ac:dyDescent="0.2"/>
    <row r="588" spans="10:10" s="221" customFormat="1" x14ac:dyDescent="0.2"/>
    <row r="589" spans="10:10" s="221" customFormat="1" x14ac:dyDescent="0.2"/>
    <row r="590" spans="10:10" s="221" customFormat="1" x14ac:dyDescent="0.2"/>
    <row r="591" spans="10:10" s="221" customFormat="1" x14ac:dyDescent="0.2"/>
    <row r="592" spans="10:10" s="221" customFormat="1" x14ac:dyDescent="0.2"/>
    <row r="593" s="221" customFormat="1" x14ac:dyDescent="0.2"/>
    <row r="594" s="221" customFormat="1" x14ac:dyDescent="0.2"/>
    <row r="595" s="221" customFormat="1" x14ac:dyDescent="0.2"/>
    <row r="596" s="221" customFormat="1" x14ac:dyDescent="0.2"/>
    <row r="597" s="221" customFormat="1" x14ac:dyDescent="0.2"/>
    <row r="598" s="221" customFormat="1" x14ac:dyDescent="0.2"/>
    <row r="599" s="221" customFormat="1" x14ac:dyDescent="0.2"/>
    <row r="600" s="221" customFormat="1" x14ac:dyDescent="0.2"/>
    <row r="601" s="221" customFormat="1" x14ac:dyDescent="0.2"/>
    <row r="602" s="221" customFormat="1" x14ac:dyDescent="0.2"/>
    <row r="603" s="221" customFormat="1" x14ac:dyDescent="0.2"/>
    <row r="604" s="221" customFormat="1" x14ac:dyDescent="0.2"/>
    <row r="605" s="221" customFormat="1" x14ac:dyDescent="0.2"/>
    <row r="606" s="221" customFormat="1" x14ac:dyDescent="0.2"/>
    <row r="607" s="221" customFormat="1" x14ac:dyDescent="0.2"/>
    <row r="608" s="221" customFormat="1" x14ac:dyDescent="0.2"/>
    <row r="609" s="221" customFormat="1" x14ac:dyDescent="0.2"/>
    <row r="610" s="221" customFormat="1" x14ac:dyDescent="0.2"/>
    <row r="611" s="221" customFormat="1" x14ac:dyDescent="0.2"/>
    <row r="612" s="221" customFormat="1" x14ac:dyDescent="0.2"/>
    <row r="613" s="221" customFormat="1" x14ac:dyDescent="0.2"/>
    <row r="614" s="221" customFormat="1" x14ac:dyDescent="0.2"/>
    <row r="615" s="221" customFormat="1" x14ac:dyDescent="0.2"/>
    <row r="616" s="221" customFormat="1" x14ac:dyDescent="0.2"/>
    <row r="617" s="221" customFormat="1" x14ac:dyDescent="0.2"/>
    <row r="618" s="221" customFormat="1" x14ac:dyDescent="0.2"/>
    <row r="619" s="221" customFormat="1" x14ac:dyDescent="0.2"/>
    <row r="620" s="221" customFormat="1" x14ac:dyDescent="0.2"/>
    <row r="621" s="221" customFormat="1" x14ac:dyDescent="0.2"/>
    <row r="622" s="221" customFormat="1" x14ac:dyDescent="0.2"/>
    <row r="623" s="221" customFormat="1" x14ac:dyDescent="0.2"/>
    <row r="624" s="221" customFormat="1" x14ac:dyDescent="0.2"/>
    <row r="625" s="221" customFormat="1" x14ac:dyDescent="0.2"/>
    <row r="626" s="221" customFormat="1" x14ac:dyDescent="0.2"/>
    <row r="627" s="221" customFormat="1" x14ac:dyDescent="0.2"/>
    <row r="628" s="221" customFormat="1" x14ac:dyDescent="0.2"/>
    <row r="629" s="221" customFormat="1" x14ac:dyDescent="0.2"/>
    <row r="630" s="221" customFormat="1" x14ac:dyDescent="0.2"/>
    <row r="631" s="221" customFormat="1" x14ac:dyDescent="0.2"/>
    <row r="632" s="221" customFormat="1" x14ac:dyDescent="0.2"/>
    <row r="633" s="221" customFormat="1" x14ac:dyDescent="0.2"/>
    <row r="634" s="221" customFormat="1" x14ac:dyDescent="0.2"/>
    <row r="635" s="221" customFormat="1" x14ac:dyDescent="0.2"/>
    <row r="636" s="221" customFormat="1" x14ac:dyDescent="0.2"/>
    <row r="637" s="221" customFormat="1" x14ac:dyDescent="0.2"/>
    <row r="638" s="221" customFormat="1" x14ac:dyDescent="0.2"/>
    <row r="639" s="221" customFormat="1" x14ac:dyDescent="0.2"/>
    <row r="640" s="221" customFormat="1" x14ac:dyDescent="0.2"/>
    <row r="641" s="221" customFormat="1" x14ac:dyDescent="0.2"/>
    <row r="642" s="221" customFormat="1" x14ac:dyDescent="0.2"/>
    <row r="643" s="221" customFormat="1" x14ac:dyDescent="0.2"/>
    <row r="644" s="221" customFormat="1" x14ac:dyDescent="0.2"/>
    <row r="645" s="221" customFormat="1" x14ac:dyDescent="0.2"/>
    <row r="646" s="221" customFormat="1" x14ac:dyDescent="0.2"/>
    <row r="647" s="221" customFormat="1" x14ac:dyDescent="0.2"/>
    <row r="648" s="221" customFormat="1" x14ac:dyDescent="0.2"/>
    <row r="649" s="221" customFormat="1" x14ac:dyDescent="0.2"/>
    <row r="650" s="221" customFormat="1" x14ac:dyDescent="0.2"/>
    <row r="651" s="221" customFormat="1" x14ac:dyDescent="0.2"/>
    <row r="652" s="221" customFormat="1" x14ac:dyDescent="0.2"/>
    <row r="653" s="221" customFormat="1" x14ac:dyDescent="0.2"/>
    <row r="654" s="221" customFormat="1" x14ac:dyDescent="0.2"/>
    <row r="655" s="221" customFormat="1" x14ac:dyDescent="0.2"/>
    <row r="656" s="221" customFormat="1" x14ac:dyDescent="0.2"/>
    <row r="657" s="221" customFormat="1" x14ac:dyDescent="0.2"/>
    <row r="658" s="221" customFormat="1" x14ac:dyDescent="0.2"/>
    <row r="659" s="221" customFormat="1" x14ac:dyDescent="0.2"/>
    <row r="660" s="221" customFormat="1" x14ac:dyDescent="0.2"/>
    <row r="661" s="221" customFormat="1" x14ac:dyDescent="0.2"/>
    <row r="662" s="221" customFormat="1" x14ac:dyDescent="0.2"/>
    <row r="663" s="221" customFormat="1" x14ac:dyDescent="0.2"/>
    <row r="664" s="221" customFormat="1" x14ac:dyDescent="0.2"/>
    <row r="665" s="221" customFormat="1" x14ac:dyDescent="0.2"/>
    <row r="666" s="221" customFormat="1" x14ac:dyDescent="0.2"/>
    <row r="667" s="221" customFormat="1" x14ac:dyDescent="0.2"/>
    <row r="668" s="221" customFormat="1" x14ac:dyDescent="0.2"/>
    <row r="669" s="221" customFormat="1" x14ac:dyDescent="0.2"/>
    <row r="670" s="221" customFormat="1" x14ac:dyDescent="0.2"/>
    <row r="671" s="221" customFormat="1" x14ac:dyDescent="0.2"/>
    <row r="672" s="221" customFormat="1" x14ac:dyDescent="0.2"/>
    <row r="673" s="221" customFormat="1" x14ac:dyDescent="0.2"/>
    <row r="674" s="221" customFormat="1" x14ac:dyDescent="0.2"/>
    <row r="675" s="221" customFormat="1" x14ac:dyDescent="0.2"/>
    <row r="676" s="221" customFormat="1" x14ac:dyDescent="0.2"/>
    <row r="677" s="221" customFormat="1" x14ac:dyDescent="0.2"/>
    <row r="678" s="221" customFormat="1" x14ac:dyDescent="0.2"/>
    <row r="679" s="221" customFormat="1" x14ac:dyDescent="0.2"/>
    <row r="680" s="221" customFormat="1" x14ac:dyDescent="0.2"/>
    <row r="681" s="221" customFormat="1" x14ac:dyDescent="0.2"/>
    <row r="682" s="221" customFormat="1" x14ac:dyDescent="0.2"/>
    <row r="683" s="221" customFormat="1" x14ac:dyDescent="0.2"/>
    <row r="684" s="221" customFormat="1" x14ac:dyDescent="0.2"/>
    <row r="685" s="221" customFormat="1" x14ac:dyDescent="0.2"/>
    <row r="686" s="221" customFormat="1" x14ac:dyDescent="0.2"/>
    <row r="687" s="221" customFormat="1" x14ac:dyDescent="0.2"/>
    <row r="688" s="221" customFormat="1" x14ac:dyDescent="0.2"/>
    <row r="689" s="221" customFormat="1" x14ac:dyDescent="0.2"/>
    <row r="690" s="221" customFormat="1" x14ac:dyDescent="0.2"/>
    <row r="691" s="221" customFormat="1" x14ac:dyDescent="0.2"/>
    <row r="692" s="221" customFormat="1" x14ac:dyDescent="0.2"/>
    <row r="693" s="221" customFormat="1" x14ac:dyDescent="0.2"/>
    <row r="694" s="221" customFormat="1" x14ac:dyDescent="0.2"/>
    <row r="695" s="221" customFormat="1" x14ac:dyDescent="0.2"/>
    <row r="696" s="221" customFormat="1" x14ac:dyDescent="0.2"/>
    <row r="697" s="221" customFormat="1" x14ac:dyDescent="0.2"/>
    <row r="698" s="221" customFormat="1" x14ac:dyDescent="0.2"/>
    <row r="699" s="221" customFormat="1" x14ac:dyDescent="0.2"/>
    <row r="700" s="221" customFormat="1" x14ac:dyDescent="0.2"/>
    <row r="701" s="221" customFormat="1" x14ac:dyDescent="0.2"/>
    <row r="702" s="221" customFormat="1" x14ac:dyDescent="0.2"/>
    <row r="703" s="221" customFormat="1" x14ac:dyDescent="0.2"/>
    <row r="704" s="221" customFormat="1" x14ac:dyDescent="0.2"/>
    <row r="705" s="221" customFormat="1" x14ac:dyDescent="0.2"/>
    <row r="706" s="221" customFormat="1" x14ac:dyDescent="0.2"/>
    <row r="707" s="221" customFormat="1" x14ac:dyDescent="0.2"/>
    <row r="708" s="221" customFormat="1" x14ac:dyDescent="0.2"/>
    <row r="709" s="221" customFormat="1" x14ac:dyDescent="0.2"/>
    <row r="710" s="221" customFormat="1" x14ac:dyDescent="0.2"/>
    <row r="711" s="221" customFormat="1" x14ac:dyDescent="0.2"/>
    <row r="712" s="221" customFormat="1" x14ac:dyDescent="0.2"/>
    <row r="713" s="221" customFormat="1" x14ac:dyDescent="0.2"/>
    <row r="714" s="221" customFormat="1" x14ac:dyDescent="0.2"/>
    <row r="715" s="221" customFormat="1" x14ac:dyDescent="0.2"/>
    <row r="716" s="221" customFormat="1" x14ac:dyDescent="0.2"/>
    <row r="717" s="221" customFormat="1" x14ac:dyDescent="0.2"/>
    <row r="718" s="221" customFormat="1" x14ac:dyDescent="0.2"/>
    <row r="719" s="221" customFormat="1" x14ac:dyDescent="0.2"/>
    <row r="720" s="221" customFormat="1" x14ac:dyDescent="0.2"/>
    <row r="721" s="221" customFormat="1" x14ac:dyDescent="0.2"/>
    <row r="722" s="221" customFormat="1" x14ac:dyDescent="0.2"/>
    <row r="723" s="221" customFormat="1" x14ac:dyDescent="0.2"/>
    <row r="724" s="221" customFormat="1" x14ac:dyDescent="0.2"/>
    <row r="725" s="221" customFormat="1" x14ac:dyDescent="0.2"/>
    <row r="726" s="221" customFormat="1" x14ac:dyDescent="0.2"/>
    <row r="727" s="221" customFormat="1" x14ac:dyDescent="0.2"/>
    <row r="728" s="221" customFormat="1" x14ac:dyDescent="0.2"/>
    <row r="729" s="221" customFormat="1" x14ac:dyDescent="0.2"/>
    <row r="730" s="221" customFormat="1" x14ac:dyDescent="0.2"/>
    <row r="731" s="221" customFormat="1" x14ac:dyDescent="0.2"/>
    <row r="732" s="221" customFormat="1" x14ac:dyDescent="0.2"/>
    <row r="733" s="221" customFormat="1" x14ac:dyDescent="0.2"/>
    <row r="734" s="221" customFormat="1" x14ac:dyDescent="0.2"/>
    <row r="735" s="221" customFormat="1" x14ac:dyDescent="0.2"/>
    <row r="736" s="221" customFormat="1" x14ac:dyDescent="0.2"/>
    <row r="737" s="221" customFormat="1" x14ac:dyDescent="0.2"/>
    <row r="738" s="221" customFormat="1" x14ac:dyDescent="0.2"/>
    <row r="739" s="221" customFormat="1" x14ac:dyDescent="0.2"/>
    <row r="740" s="221" customFormat="1" x14ac:dyDescent="0.2"/>
    <row r="741" s="221" customFormat="1" x14ac:dyDescent="0.2"/>
    <row r="742" s="221" customFormat="1" x14ac:dyDescent="0.2"/>
    <row r="743" s="221" customFormat="1" x14ac:dyDescent="0.2"/>
    <row r="744" s="221" customFormat="1" x14ac:dyDescent="0.2"/>
    <row r="745" s="221" customFormat="1" x14ac:dyDescent="0.2"/>
    <row r="746" s="221" customFormat="1" x14ac:dyDescent="0.2"/>
    <row r="747" s="221" customFormat="1" x14ac:dyDescent="0.2"/>
    <row r="748" s="221" customFormat="1" x14ac:dyDescent="0.2"/>
    <row r="749" s="221" customFormat="1" x14ac:dyDescent="0.2"/>
    <row r="750" s="221" customFormat="1" x14ac:dyDescent="0.2"/>
    <row r="751" s="221" customFormat="1" x14ac:dyDescent="0.2"/>
    <row r="752" s="221" customFormat="1" x14ac:dyDescent="0.2"/>
    <row r="753" s="221" customFormat="1" x14ac:dyDescent="0.2"/>
    <row r="754" s="221" customFormat="1" x14ac:dyDescent="0.2"/>
    <row r="755" s="221" customFormat="1" x14ac:dyDescent="0.2"/>
    <row r="756" s="221" customFormat="1" x14ac:dyDescent="0.2"/>
    <row r="757" s="221" customFormat="1" x14ac:dyDescent="0.2"/>
    <row r="758" s="221" customFormat="1" x14ac:dyDescent="0.2"/>
    <row r="759" s="221" customFormat="1" x14ac:dyDescent="0.2"/>
    <row r="760" s="221" customFormat="1" x14ac:dyDescent="0.2"/>
    <row r="761" s="221" customFormat="1" x14ac:dyDescent="0.2"/>
    <row r="762" s="221" customFormat="1" x14ac:dyDescent="0.2"/>
    <row r="763" s="221" customFormat="1" x14ac:dyDescent="0.2"/>
    <row r="764" s="221" customFormat="1" x14ac:dyDescent="0.2"/>
    <row r="765" s="221" customFormat="1" x14ac:dyDescent="0.2"/>
    <row r="766" s="221" customFormat="1" x14ac:dyDescent="0.2"/>
    <row r="767" s="221" customFormat="1" x14ac:dyDescent="0.2"/>
    <row r="768" s="221" customFormat="1" x14ac:dyDescent="0.2"/>
    <row r="769" s="221" customFormat="1" x14ac:dyDescent="0.2"/>
    <row r="770" s="221" customFormat="1" x14ac:dyDescent="0.2"/>
    <row r="771" s="221" customFormat="1" x14ac:dyDescent="0.2"/>
    <row r="772" s="221" customFormat="1" x14ac:dyDescent="0.2"/>
    <row r="773" s="221" customFormat="1" x14ac:dyDescent="0.2"/>
    <row r="774" s="221" customFormat="1" x14ac:dyDescent="0.2"/>
    <row r="775" s="221" customFormat="1" x14ac:dyDescent="0.2"/>
    <row r="776" s="221" customFormat="1" x14ac:dyDescent="0.2"/>
    <row r="777" s="221" customFormat="1" x14ac:dyDescent="0.2"/>
    <row r="778" s="221" customFormat="1" x14ac:dyDescent="0.2"/>
    <row r="779" s="221" customFormat="1" x14ac:dyDescent="0.2"/>
    <row r="780" s="221" customFormat="1" x14ac:dyDescent="0.2"/>
    <row r="781" s="221" customFormat="1" x14ac:dyDescent="0.2"/>
    <row r="782" s="221" customFormat="1" x14ac:dyDescent="0.2"/>
    <row r="783" s="221" customFormat="1" x14ac:dyDescent="0.2"/>
    <row r="784" s="221" customFormat="1" x14ac:dyDescent="0.2"/>
    <row r="785" s="221" customFormat="1" x14ac:dyDescent="0.2"/>
    <row r="786" s="221" customFormat="1" x14ac:dyDescent="0.2"/>
    <row r="787" s="221" customFormat="1" x14ac:dyDescent="0.2"/>
    <row r="788" s="221" customFormat="1" x14ac:dyDescent="0.2"/>
    <row r="789" s="221" customFormat="1" x14ac:dyDescent="0.2"/>
    <row r="790" s="221" customFormat="1" x14ac:dyDescent="0.2"/>
    <row r="791" s="221" customFormat="1" x14ac:dyDescent="0.2"/>
    <row r="792" s="221" customFormat="1" x14ac:dyDescent="0.2"/>
    <row r="793" s="221" customFormat="1" x14ac:dyDescent="0.2"/>
    <row r="794" s="221" customFormat="1" x14ac:dyDescent="0.2"/>
    <row r="795" s="221" customFormat="1" x14ac:dyDescent="0.2"/>
    <row r="796" s="221" customFormat="1" x14ac:dyDescent="0.2"/>
    <row r="797" s="221" customFormat="1" x14ac:dyDescent="0.2"/>
    <row r="798" s="221" customFormat="1" x14ac:dyDescent="0.2"/>
    <row r="799" s="221" customFormat="1" x14ac:dyDescent="0.2"/>
    <row r="800" s="221" customFormat="1" x14ac:dyDescent="0.2"/>
    <row r="801" s="221" customFormat="1" x14ac:dyDescent="0.2"/>
    <row r="802" s="221" customFormat="1" x14ac:dyDescent="0.2"/>
    <row r="803" s="221" customFormat="1" x14ac:dyDescent="0.2"/>
    <row r="804" s="221" customFormat="1" x14ac:dyDescent="0.2"/>
    <row r="805" s="221" customFormat="1" x14ac:dyDescent="0.2"/>
    <row r="806" s="221" customFormat="1" x14ac:dyDescent="0.2"/>
    <row r="807" s="221" customFormat="1" x14ac:dyDescent="0.2"/>
    <row r="808" s="221" customFormat="1" x14ac:dyDescent="0.2"/>
    <row r="809" s="221" customFormat="1" x14ac:dyDescent="0.2"/>
    <row r="810" s="221" customFormat="1" x14ac:dyDescent="0.2"/>
    <row r="811" s="221" customFormat="1" x14ac:dyDescent="0.2"/>
    <row r="812" s="221" customFormat="1" x14ac:dyDescent="0.2"/>
    <row r="813" s="221" customFormat="1" x14ac:dyDescent="0.2"/>
    <row r="814" s="221" customFormat="1" x14ac:dyDescent="0.2"/>
    <row r="815" s="221" customFormat="1" x14ac:dyDescent="0.2"/>
    <row r="816" s="221" customFormat="1" x14ac:dyDescent="0.2"/>
    <row r="817" s="221" customFormat="1" x14ac:dyDescent="0.2"/>
    <row r="818" s="221" customFormat="1" x14ac:dyDescent="0.2"/>
    <row r="819" s="221" customFormat="1" x14ac:dyDescent="0.2"/>
    <row r="820" s="221" customFormat="1" x14ac:dyDescent="0.2"/>
    <row r="821" s="221" customFormat="1" x14ac:dyDescent="0.2"/>
    <row r="822" s="221" customFormat="1" x14ac:dyDescent="0.2"/>
    <row r="823" s="221" customFormat="1" x14ac:dyDescent="0.2"/>
    <row r="824" s="221" customFormat="1" x14ac:dyDescent="0.2"/>
    <row r="825" s="221" customFormat="1" x14ac:dyDescent="0.2"/>
    <row r="826" s="221" customFormat="1" x14ac:dyDescent="0.2"/>
    <row r="827" s="221" customFormat="1" x14ac:dyDescent="0.2"/>
    <row r="828" s="221" customFormat="1" x14ac:dyDescent="0.2"/>
    <row r="829" s="221" customFormat="1" x14ac:dyDescent="0.2"/>
    <row r="830" s="221" customFormat="1" x14ac:dyDescent="0.2"/>
    <row r="831" s="221" customFormat="1" x14ac:dyDescent="0.2"/>
    <row r="832" s="221" customFormat="1" x14ac:dyDescent="0.2"/>
    <row r="833" s="221" customFormat="1" x14ac:dyDescent="0.2"/>
    <row r="834" s="221" customFormat="1" x14ac:dyDescent="0.2"/>
    <row r="835" s="221" customFormat="1" x14ac:dyDescent="0.2"/>
    <row r="836" s="221" customFormat="1" x14ac:dyDescent="0.2"/>
    <row r="837" s="221" customFormat="1" x14ac:dyDescent="0.2"/>
    <row r="838" s="221" customFormat="1" x14ac:dyDescent="0.2"/>
    <row r="839" s="221" customFormat="1" x14ac:dyDescent="0.2"/>
    <row r="840" s="221" customFormat="1" x14ac:dyDescent="0.2"/>
    <row r="841" s="221" customFormat="1" x14ac:dyDescent="0.2"/>
    <row r="842" s="221" customFormat="1" x14ac:dyDescent="0.2"/>
    <row r="843" s="221" customFormat="1" x14ac:dyDescent="0.2"/>
    <row r="844" s="221" customFormat="1" x14ac:dyDescent="0.2"/>
    <row r="845" s="221" customFormat="1" x14ac:dyDescent="0.2"/>
    <row r="846" s="221" customFormat="1" x14ac:dyDescent="0.2"/>
    <row r="847" s="221" customFormat="1" x14ac:dyDescent="0.2"/>
    <row r="848" s="221" customFormat="1" x14ac:dyDescent="0.2"/>
    <row r="849" s="221" customFormat="1" x14ac:dyDescent="0.2"/>
    <row r="850" s="221" customFormat="1" x14ac:dyDescent="0.2"/>
    <row r="851" s="221" customFormat="1" x14ac:dyDescent="0.2"/>
    <row r="852" s="221" customFormat="1" x14ac:dyDescent="0.2"/>
    <row r="853" s="221" customFormat="1" x14ac:dyDescent="0.2"/>
    <row r="854" s="221" customFormat="1" x14ac:dyDescent="0.2"/>
    <row r="855" s="221" customFormat="1" x14ac:dyDescent="0.2"/>
    <row r="856" s="221" customFormat="1" x14ac:dyDescent="0.2"/>
    <row r="857" s="221" customFormat="1" x14ac:dyDescent="0.2"/>
    <row r="858" s="221" customFormat="1" x14ac:dyDescent="0.2"/>
    <row r="859" s="221" customFormat="1" x14ac:dyDescent="0.2"/>
    <row r="860" s="221" customFormat="1" x14ac:dyDescent="0.2"/>
    <row r="861" s="221" customFormat="1" x14ac:dyDescent="0.2"/>
    <row r="862" s="221" customFormat="1" x14ac:dyDescent="0.2"/>
    <row r="863" s="221" customFormat="1" x14ac:dyDescent="0.2"/>
    <row r="864" s="221" customFormat="1" x14ac:dyDescent="0.2"/>
    <row r="865" s="221" customFormat="1" x14ac:dyDescent="0.2"/>
    <row r="866" s="221" customFormat="1" x14ac:dyDescent="0.2"/>
    <row r="867" s="221" customFormat="1" x14ac:dyDescent="0.2"/>
    <row r="868" s="221" customFormat="1" x14ac:dyDescent="0.2"/>
    <row r="869" s="221" customFormat="1" x14ac:dyDescent="0.2"/>
    <row r="870" s="221" customFormat="1" x14ac:dyDescent="0.2"/>
    <row r="871" s="221" customFormat="1" x14ac:dyDescent="0.2"/>
    <row r="872" s="221" customFormat="1" x14ac:dyDescent="0.2"/>
    <row r="873" s="221" customFormat="1" x14ac:dyDescent="0.2"/>
    <row r="874" s="221" customFormat="1" x14ac:dyDescent="0.2"/>
    <row r="875" s="221" customFormat="1" x14ac:dyDescent="0.2"/>
    <row r="876" s="221" customFormat="1" x14ac:dyDescent="0.2"/>
    <row r="877" s="221" customFormat="1" x14ac:dyDescent="0.2"/>
    <row r="878" s="221" customFormat="1" x14ac:dyDescent="0.2"/>
    <row r="879" s="221" customFormat="1" x14ac:dyDescent="0.2"/>
    <row r="880" s="221" customFormat="1" x14ac:dyDescent="0.2"/>
    <row r="881" s="221" customFormat="1" x14ac:dyDescent="0.2"/>
    <row r="882" s="221" customFormat="1" x14ac:dyDescent="0.2"/>
    <row r="883" s="221" customFormat="1" x14ac:dyDescent="0.2"/>
    <row r="884" s="221" customFormat="1" x14ac:dyDescent="0.2"/>
    <row r="885" s="221" customFormat="1" x14ac:dyDescent="0.2"/>
    <row r="886" s="221" customFormat="1" x14ac:dyDescent="0.2"/>
    <row r="887" s="221" customFormat="1" x14ac:dyDescent="0.2"/>
    <row r="888" s="221" customFormat="1" x14ac:dyDescent="0.2"/>
    <row r="889" s="221" customFormat="1" x14ac:dyDescent="0.2"/>
    <row r="890" s="221" customFormat="1" x14ac:dyDescent="0.2"/>
    <row r="891" s="221" customFormat="1" x14ac:dyDescent="0.2"/>
    <row r="892" s="221" customFormat="1" x14ac:dyDescent="0.2"/>
    <row r="893" s="221" customFormat="1" x14ac:dyDescent="0.2"/>
    <row r="894" s="221" customFormat="1" x14ac:dyDescent="0.2"/>
    <row r="895" s="221" customFormat="1" x14ac:dyDescent="0.2"/>
    <row r="896" s="221" customFormat="1" x14ac:dyDescent="0.2"/>
    <row r="897" s="221" customFormat="1" x14ac:dyDescent="0.2"/>
    <row r="898" s="221" customFormat="1" x14ac:dyDescent="0.2"/>
    <row r="899" s="221" customFormat="1" x14ac:dyDescent="0.2"/>
    <row r="900" s="221" customFormat="1" x14ac:dyDescent="0.2"/>
    <row r="901" s="221" customFormat="1" x14ac:dyDescent="0.2"/>
    <row r="902" s="221" customFormat="1" x14ac:dyDescent="0.2"/>
    <row r="903" s="221" customFormat="1" x14ac:dyDescent="0.2"/>
    <row r="904" s="221" customFormat="1" x14ac:dyDescent="0.2"/>
    <row r="905" s="221" customFormat="1" x14ac:dyDescent="0.2"/>
    <row r="906" s="221" customFormat="1" x14ac:dyDescent="0.2"/>
    <row r="907" s="221" customFormat="1" x14ac:dyDescent="0.2"/>
    <row r="908" s="221" customFormat="1" x14ac:dyDescent="0.2"/>
    <row r="909" s="221" customFormat="1" x14ac:dyDescent="0.2"/>
    <row r="910" s="221" customFormat="1" x14ac:dyDescent="0.2"/>
    <row r="911" s="221" customFormat="1" x14ac:dyDescent="0.2"/>
    <row r="912" s="221" customFormat="1" x14ac:dyDescent="0.2"/>
    <row r="913" s="221" customFormat="1" x14ac:dyDescent="0.2"/>
    <row r="914" s="221" customFormat="1" x14ac:dyDescent="0.2"/>
    <row r="915" s="221" customFormat="1" x14ac:dyDescent="0.2"/>
    <row r="916" s="221" customFormat="1" x14ac:dyDescent="0.2"/>
    <row r="917" s="221" customFormat="1" x14ac:dyDescent="0.2"/>
    <row r="918" s="221" customFormat="1" x14ac:dyDescent="0.2"/>
    <row r="919" s="221" customFormat="1" x14ac:dyDescent="0.2"/>
    <row r="920" s="221" customFormat="1" x14ac:dyDescent="0.2"/>
    <row r="921" s="221" customFormat="1" x14ac:dyDescent="0.2"/>
    <row r="922" s="221" customFormat="1" x14ac:dyDescent="0.2"/>
    <row r="923" s="221" customFormat="1" x14ac:dyDescent="0.2"/>
    <row r="924" s="221" customFormat="1" x14ac:dyDescent="0.2"/>
    <row r="925" s="221" customFormat="1" x14ac:dyDescent="0.2"/>
    <row r="926" s="221" customFormat="1" x14ac:dyDescent="0.2"/>
    <row r="927" s="221" customFormat="1" x14ac:dyDescent="0.2"/>
    <row r="928" s="221" customFormat="1" x14ac:dyDescent="0.2"/>
    <row r="929" s="221" customFormat="1" x14ac:dyDescent="0.2"/>
    <row r="930" s="221" customFormat="1" x14ac:dyDescent="0.2"/>
    <row r="931" s="221" customFormat="1" x14ac:dyDescent="0.2"/>
    <row r="932" s="221" customFormat="1" x14ac:dyDescent="0.2"/>
    <row r="933" s="221" customFormat="1" x14ac:dyDescent="0.2"/>
    <row r="934" s="221" customFormat="1" x14ac:dyDescent="0.2"/>
    <row r="935" s="221" customFormat="1" x14ac:dyDescent="0.2"/>
    <row r="936" s="221" customFormat="1" x14ac:dyDescent="0.2"/>
    <row r="937" s="221" customFormat="1" x14ac:dyDescent="0.2"/>
    <row r="938" s="221" customFormat="1" x14ac:dyDescent="0.2"/>
    <row r="939" s="221" customFormat="1" x14ac:dyDescent="0.2"/>
    <row r="940" s="221" customFormat="1" x14ac:dyDescent="0.2"/>
    <row r="941" s="221" customFormat="1" x14ac:dyDescent="0.2"/>
    <row r="942" s="221" customFormat="1" x14ac:dyDescent="0.2"/>
    <row r="943" s="221" customFormat="1" x14ac:dyDescent="0.2"/>
    <row r="944" s="221" customFormat="1" x14ac:dyDescent="0.2"/>
    <row r="945" s="221" customFormat="1" x14ac:dyDescent="0.2"/>
    <row r="946" s="221" customFormat="1" x14ac:dyDescent="0.2"/>
    <row r="947" s="221" customFormat="1" x14ac:dyDescent="0.2"/>
    <row r="948" s="221" customFormat="1" x14ac:dyDescent="0.2"/>
    <row r="949" s="221" customFormat="1" x14ac:dyDescent="0.2"/>
    <row r="950" s="221" customFormat="1" x14ac:dyDescent="0.2"/>
    <row r="951" s="221" customFormat="1" x14ac:dyDescent="0.2"/>
    <row r="952" s="221" customFormat="1" x14ac:dyDescent="0.2"/>
    <row r="953" s="221" customFormat="1" x14ac:dyDescent="0.2"/>
    <row r="954" s="221" customFormat="1" x14ac:dyDescent="0.2"/>
    <row r="955" s="221" customFormat="1" x14ac:dyDescent="0.2"/>
    <row r="956" s="221" customFormat="1" x14ac:dyDescent="0.2"/>
    <row r="957" s="221" customFormat="1" x14ac:dyDescent="0.2"/>
    <row r="958" s="221" customFormat="1" x14ac:dyDescent="0.2"/>
    <row r="959" s="221" customFormat="1" x14ac:dyDescent="0.2"/>
    <row r="960" s="221" customFormat="1" x14ac:dyDescent="0.2"/>
    <row r="961" s="221" customFormat="1" x14ac:dyDescent="0.2"/>
    <row r="962" s="221" customFormat="1" x14ac:dyDescent="0.2"/>
    <row r="963" s="221" customFormat="1" x14ac:dyDescent="0.2"/>
    <row r="964" s="221" customFormat="1" x14ac:dyDescent="0.2"/>
    <row r="965" s="221" customFormat="1" x14ac:dyDescent="0.2"/>
    <row r="966" s="221" customFormat="1" x14ac:dyDescent="0.2"/>
    <row r="967" s="221" customFormat="1" x14ac:dyDescent="0.2"/>
    <row r="968" s="221" customFormat="1" x14ac:dyDescent="0.2"/>
    <row r="969" s="221" customFormat="1" x14ac:dyDescent="0.2"/>
    <row r="970" s="221" customFormat="1" x14ac:dyDescent="0.2"/>
    <row r="971" s="221" customFormat="1" x14ac:dyDescent="0.2"/>
    <row r="972" s="221" customFormat="1" x14ac:dyDescent="0.2"/>
    <row r="973" s="221" customFormat="1" x14ac:dyDescent="0.2"/>
    <row r="974" s="221" customFormat="1" x14ac:dyDescent="0.2"/>
    <row r="975" s="221" customFormat="1" x14ac:dyDescent="0.2"/>
    <row r="976" s="221" customFormat="1" x14ac:dyDescent="0.2"/>
    <row r="977" s="221" customFormat="1" x14ac:dyDescent="0.2"/>
    <row r="978" s="221" customFormat="1" x14ac:dyDescent="0.2"/>
    <row r="979" s="221" customFormat="1" x14ac:dyDescent="0.2"/>
    <row r="980" s="221" customFormat="1" x14ac:dyDescent="0.2"/>
    <row r="981" s="221" customFormat="1" x14ac:dyDescent="0.2"/>
    <row r="982" s="221" customFormat="1" x14ac:dyDescent="0.2"/>
    <row r="983" s="221" customFormat="1" x14ac:dyDescent="0.2"/>
    <row r="984" s="221" customFormat="1" x14ac:dyDescent="0.2"/>
    <row r="985" s="221" customFormat="1" x14ac:dyDescent="0.2"/>
    <row r="986" s="221" customFormat="1" x14ac:dyDescent="0.2"/>
    <row r="987" s="221" customFormat="1" x14ac:dyDescent="0.2"/>
    <row r="988" s="221" customFormat="1" x14ac:dyDescent="0.2"/>
    <row r="989" s="221" customFormat="1" x14ac:dyDescent="0.2"/>
    <row r="990" s="221" customFormat="1" x14ac:dyDescent="0.2"/>
    <row r="991" s="221" customFormat="1" x14ac:dyDescent="0.2"/>
    <row r="992" s="221" customFormat="1" x14ac:dyDescent="0.2"/>
    <row r="993" s="221" customFormat="1" x14ac:dyDescent="0.2"/>
    <row r="994" s="221" customFormat="1" x14ac:dyDescent="0.2"/>
    <row r="995" s="221" customFormat="1" x14ac:dyDescent="0.2"/>
    <row r="996" s="221" customFormat="1" x14ac:dyDescent="0.2"/>
    <row r="997" s="221" customFormat="1" x14ac:dyDescent="0.2"/>
    <row r="998" s="221" customFormat="1" x14ac:dyDescent="0.2"/>
    <row r="999" s="221" customFormat="1" x14ac:dyDescent="0.2"/>
    <row r="1000" s="221" customFormat="1" x14ac:dyDescent="0.2"/>
    <row r="1001" s="221" customFormat="1" x14ac:dyDescent="0.2"/>
    <row r="1002" s="221" customFormat="1" x14ac:dyDescent="0.2"/>
    <row r="1003" s="221" customFormat="1" x14ac:dyDescent="0.2"/>
    <row r="1004" s="221" customFormat="1" x14ac:dyDescent="0.2"/>
    <row r="1005" s="221" customFormat="1" x14ac:dyDescent="0.2"/>
    <row r="1006" s="221" customFormat="1" x14ac:dyDescent="0.2"/>
    <row r="1007" s="221" customFormat="1" x14ac:dyDescent="0.2"/>
    <row r="1008" s="221" customFormat="1" x14ac:dyDescent="0.2"/>
    <row r="1009" s="221" customFormat="1" x14ac:dyDescent="0.2"/>
    <row r="1010" s="221" customFormat="1" x14ac:dyDescent="0.2"/>
    <row r="1011" s="221" customFormat="1" x14ac:dyDescent="0.2"/>
    <row r="1012" s="221" customFormat="1" x14ac:dyDescent="0.2"/>
    <row r="1013" s="221" customFormat="1" x14ac:dyDescent="0.2"/>
    <row r="1014" s="221" customFormat="1" x14ac:dyDescent="0.2"/>
    <row r="1015" s="221" customFormat="1" x14ac:dyDescent="0.2"/>
    <row r="1016" s="221" customFormat="1" x14ac:dyDescent="0.2"/>
    <row r="1017" s="221" customFormat="1" x14ac:dyDescent="0.2"/>
    <row r="1018" s="221" customFormat="1" x14ac:dyDescent="0.2"/>
    <row r="1019" s="221" customFormat="1" x14ac:dyDescent="0.2"/>
    <row r="1020" s="221" customFormat="1" x14ac:dyDescent="0.2"/>
    <row r="1021" s="221" customFormat="1" x14ac:dyDescent="0.2"/>
    <row r="1022" s="221" customFormat="1" x14ac:dyDescent="0.2"/>
    <row r="1023" s="221" customFormat="1" x14ac:dyDescent="0.2"/>
    <row r="1024" s="221" customFormat="1" x14ac:dyDescent="0.2"/>
    <row r="1025" s="221" customFormat="1" x14ac:dyDescent="0.2"/>
    <row r="1026" s="221" customFormat="1" x14ac:dyDescent="0.2"/>
    <row r="1027" s="221" customFormat="1" x14ac:dyDescent="0.2"/>
    <row r="1028" s="221" customFormat="1" x14ac:dyDescent="0.2"/>
    <row r="1029" s="221" customFormat="1" x14ac:dyDescent="0.2"/>
    <row r="1030" s="221" customFormat="1" x14ac:dyDescent="0.2"/>
    <row r="1031" s="221" customFormat="1" x14ac:dyDescent="0.2"/>
    <row r="1032" s="221" customFormat="1" x14ac:dyDescent="0.2"/>
    <row r="1033" s="221" customFormat="1" x14ac:dyDescent="0.2"/>
    <row r="1034" s="221" customFormat="1" x14ac:dyDescent="0.2"/>
    <row r="1035" s="221" customFormat="1" x14ac:dyDescent="0.2"/>
    <row r="1036" s="221" customFormat="1" x14ac:dyDescent="0.2"/>
    <row r="1037" s="221" customFormat="1" x14ac:dyDescent="0.2"/>
    <row r="1038" s="221" customFormat="1" x14ac:dyDescent="0.2"/>
    <row r="1039" s="221" customFormat="1" x14ac:dyDescent="0.2"/>
    <row r="1040" s="221" customFormat="1" x14ac:dyDescent="0.2"/>
    <row r="1041" s="221" customFormat="1" x14ac:dyDescent="0.2"/>
    <row r="1042" s="221" customFormat="1" x14ac:dyDescent="0.2"/>
    <row r="1043" s="221" customFormat="1" x14ac:dyDescent="0.2"/>
    <row r="1044" s="221" customFormat="1" x14ac:dyDescent="0.2"/>
    <row r="1045" s="221" customFormat="1" x14ac:dyDescent="0.2"/>
    <row r="1046" s="221" customFormat="1" x14ac:dyDescent="0.2"/>
    <row r="1047" s="221" customFormat="1" x14ac:dyDescent="0.2"/>
    <row r="1048" s="221" customFormat="1" x14ac:dyDescent="0.2"/>
    <row r="1049" s="221" customFormat="1" x14ac:dyDescent="0.2"/>
    <row r="1050" s="221" customFormat="1" x14ac:dyDescent="0.2"/>
    <row r="1051" s="221" customFormat="1" x14ac:dyDescent="0.2"/>
    <row r="1052" s="221" customFormat="1" x14ac:dyDescent="0.2"/>
    <row r="1053" s="221" customFormat="1" x14ac:dyDescent="0.2"/>
    <row r="1054" s="221" customFormat="1" x14ac:dyDescent="0.2"/>
    <row r="1055" s="221" customFormat="1" x14ac:dyDescent="0.2"/>
    <row r="1056" s="221" customFormat="1" x14ac:dyDescent="0.2"/>
    <row r="1057" s="221" customFormat="1" x14ac:dyDescent="0.2"/>
    <row r="1058" s="221" customFormat="1" x14ac:dyDescent="0.2"/>
    <row r="1059" s="221" customFormat="1" x14ac:dyDescent="0.2"/>
    <row r="1060" s="221" customFormat="1" x14ac:dyDescent="0.2"/>
    <row r="1061" s="221" customFormat="1" x14ac:dyDescent="0.2"/>
    <row r="1062" s="221" customFormat="1" x14ac:dyDescent="0.2"/>
    <row r="1063" s="221" customFormat="1" x14ac:dyDescent="0.2"/>
    <row r="1064" s="221" customFormat="1" x14ac:dyDescent="0.2"/>
    <row r="1065" s="221" customFormat="1" x14ac:dyDescent="0.2"/>
    <row r="1066" s="221" customFormat="1" x14ac:dyDescent="0.2"/>
    <row r="1067" s="221" customFormat="1" x14ac:dyDescent="0.2"/>
    <row r="1068" s="221" customFormat="1" x14ac:dyDescent="0.2"/>
    <row r="1069" s="221" customFormat="1" x14ac:dyDescent="0.2"/>
    <row r="1070" s="221" customFormat="1" x14ac:dyDescent="0.2"/>
    <row r="1071" s="221" customFormat="1" x14ac:dyDescent="0.2"/>
    <row r="1072" s="221" customFormat="1" x14ac:dyDescent="0.2"/>
    <row r="1073" s="221" customFormat="1" x14ac:dyDescent="0.2"/>
    <row r="1074" s="221" customFormat="1" x14ac:dyDescent="0.2"/>
    <row r="1075" s="221" customFormat="1" x14ac:dyDescent="0.2"/>
    <row r="1076" s="221" customFormat="1" x14ac:dyDescent="0.2"/>
    <row r="1077" s="221" customFormat="1" x14ac:dyDescent="0.2"/>
    <row r="1078" s="221" customFormat="1" x14ac:dyDescent="0.2"/>
    <row r="1079" s="221" customFormat="1" x14ac:dyDescent="0.2"/>
    <row r="1080" s="221" customFormat="1" x14ac:dyDescent="0.2"/>
    <row r="1081" s="221" customFormat="1" x14ac:dyDescent="0.2"/>
    <row r="1082" s="221" customFormat="1" x14ac:dyDescent="0.2"/>
    <row r="1083" s="221" customFormat="1" x14ac:dyDescent="0.2"/>
    <row r="1084" s="221" customFormat="1" x14ac:dyDescent="0.2"/>
    <row r="1085" s="221" customFormat="1" x14ac:dyDescent="0.2"/>
    <row r="1086" s="221" customFormat="1" x14ac:dyDescent="0.2"/>
    <row r="1087" s="221" customFormat="1" x14ac:dyDescent="0.2"/>
    <row r="1088" s="221" customFormat="1" x14ac:dyDescent="0.2"/>
    <row r="1089" s="221" customFormat="1" x14ac:dyDescent="0.2"/>
    <row r="1090" s="221" customFormat="1" x14ac:dyDescent="0.2"/>
    <row r="1091" s="221" customFormat="1" x14ac:dyDescent="0.2"/>
    <row r="1092" s="221" customFormat="1" x14ac:dyDescent="0.2"/>
    <row r="1093" s="221" customFormat="1" x14ac:dyDescent="0.2"/>
    <row r="1094" s="221" customFormat="1" x14ac:dyDescent="0.2"/>
    <row r="1095" s="221" customFormat="1" x14ac:dyDescent="0.2"/>
    <row r="1096" s="221" customFormat="1" x14ac:dyDescent="0.2"/>
    <row r="1097" s="221" customFormat="1" x14ac:dyDescent="0.2"/>
    <row r="1098" s="221" customFormat="1" x14ac:dyDescent="0.2"/>
    <row r="1099" s="221" customFormat="1" x14ac:dyDescent="0.2"/>
    <row r="1100" s="221" customFormat="1" x14ac:dyDescent="0.2"/>
    <row r="1101" s="221" customFormat="1" x14ac:dyDescent="0.2"/>
    <row r="1102" s="221" customFormat="1" x14ac:dyDescent="0.2"/>
    <row r="1103" s="221" customFormat="1" x14ac:dyDescent="0.2"/>
    <row r="1104" s="221" customFormat="1" x14ac:dyDescent="0.2"/>
    <row r="1105" s="221" customFormat="1" x14ac:dyDescent="0.2"/>
    <row r="1106" s="221" customFormat="1" x14ac:dyDescent="0.2"/>
    <row r="1107" s="221" customFormat="1" x14ac:dyDescent="0.2"/>
    <row r="1108" s="221" customFormat="1" x14ac:dyDescent="0.2"/>
    <row r="1109" s="221" customFormat="1" x14ac:dyDescent="0.2"/>
    <row r="1110" s="221" customFormat="1" x14ac:dyDescent="0.2"/>
    <row r="1111" s="221" customFormat="1" x14ac:dyDescent="0.2"/>
    <row r="1112" s="221" customFormat="1" x14ac:dyDescent="0.2"/>
    <row r="1113" s="221" customFormat="1" x14ac:dyDescent="0.2"/>
    <row r="1114" s="221" customFormat="1" x14ac:dyDescent="0.2"/>
    <row r="1115" s="221" customFormat="1" x14ac:dyDescent="0.2"/>
    <row r="1116" s="221" customFormat="1" x14ac:dyDescent="0.2"/>
    <row r="1117" s="221" customFormat="1" x14ac:dyDescent="0.2"/>
    <row r="1118" s="221" customFormat="1" x14ac:dyDescent="0.2"/>
    <row r="1119" s="221" customFormat="1" x14ac:dyDescent="0.2"/>
    <row r="1120" s="221" customFormat="1" x14ac:dyDescent="0.2"/>
    <row r="1121" s="221" customFormat="1" x14ac:dyDescent="0.2"/>
    <row r="1122" s="221" customFormat="1" x14ac:dyDescent="0.2"/>
    <row r="1123" s="221" customFormat="1" x14ac:dyDescent="0.2"/>
    <row r="1124" s="221" customFormat="1" x14ac:dyDescent="0.2"/>
    <row r="1125" s="221" customFormat="1" x14ac:dyDescent="0.2"/>
    <row r="1126" s="221" customFormat="1" x14ac:dyDescent="0.2"/>
    <row r="1127" s="221" customFormat="1" x14ac:dyDescent="0.2"/>
    <row r="1128" s="221" customFormat="1" x14ac:dyDescent="0.2"/>
    <row r="1129" s="221" customFormat="1" x14ac:dyDescent="0.2"/>
    <row r="1130" s="221" customFormat="1" x14ac:dyDescent="0.2"/>
    <row r="1131" s="221" customFormat="1" x14ac:dyDescent="0.2"/>
    <row r="1132" s="221" customFormat="1" x14ac:dyDescent="0.2"/>
    <row r="1133" s="221" customFormat="1" x14ac:dyDescent="0.2"/>
    <row r="1134" s="221" customFormat="1" x14ac:dyDescent="0.2"/>
    <row r="1135" s="221" customFormat="1" x14ac:dyDescent="0.2"/>
    <row r="1136" s="221" customFormat="1" x14ac:dyDescent="0.2"/>
    <row r="1137" s="221" customFormat="1" x14ac:dyDescent="0.2"/>
    <row r="1138" s="221" customFormat="1" x14ac:dyDescent="0.2"/>
    <row r="1139" s="221" customFormat="1" x14ac:dyDescent="0.2"/>
    <row r="1140" s="221" customFormat="1" x14ac:dyDescent="0.2"/>
    <row r="1141" s="221" customFormat="1" x14ac:dyDescent="0.2"/>
    <row r="1142" s="221" customFormat="1" x14ac:dyDescent="0.2"/>
    <row r="1143" s="221" customFormat="1" x14ac:dyDescent="0.2"/>
    <row r="1144" s="221" customFormat="1" x14ac:dyDescent="0.2"/>
    <row r="1145" s="221" customFormat="1" x14ac:dyDescent="0.2"/>
    <row r="1146" s="221" customFormat="1" x14ac:dyDescent="0.2"/>
    <row r="1147" s="221" customFormat="1" x14ac:dyDescent="0.2"/>
    <row r="1148" s="221" customFormat="1" x14ac:dyDescent="0.2"/>
    <row r="1149" s="221" customFormat="1" x14ac:dyDescent="0.2"/>
    <row r="1150" s="221" customFormat="1" x14ac:dyDescent="0.2"/>
    <row r="1151" s="221" customFormat="1" x14ac:dyDescent="0.2"/>
    <row r="1152" s="221" customFormat="1" x14ac:dyDescent="0.2"/>
    <row r="1153" s="221" customFormat="1" x14ac:dyDescent="0.2"/>
    <row r="1154" s="221" customFormat="1" x14ac:dyDescent="0.2"/>
    <row r="1155" s="221" customFormat="1" x14ac:dyDescent="0.2"/>
    <row r="1156" s="221" customFormat="1" x14ac:dyDescent="0.2"/>
    <row r="1157" s="221" customFormat="1" x14ac:dyDescent="0.2"/>
    <row r="1158" s="221" customFormat="1" x14ac:dyDescent="0.2"/>
    <row r="1159" s="221" customFormat="1" x14ac:dyDescent="0.2"/>
    <row r="1160" s="221" customFormat="1" x14ac:dyDescent="0.2"/>
    <row r="1161" s="221" customFormat="1" x14ac:dyDescent="0.2"/>
    <row r="1162" s="221" customFormat="1" x14ac:dyDescent="0.2"/>
    <row r="1163" s="221" customFormat="1" x14ac:dyDescent="0.2"/>
    <row r="1164" s="221" customFormat="1" x14ac:dyDescent="0.2"/>
    <row r="1165" s="221" customFormat="1" x14ac:dyDescent="0.2"/>
    <row r="1166" s="221" customFormat="1" x14ac:dyDescent="0.2"/>
    <row r="1167" s="221" customFormat="1" x14ac:dyDescent="0.2"/>
    <row r="1168" s="221" customFormat="1" x14ac:dyDescent="0.2"/>
    <row r="1169" s="221" customFormat="1" x14ac:dyDescent="0.2"/>
    <row r="1170" s="221" customFormat="1" x14ac:dyDescent="0.2"/>
    <row r="1171" s="221" customFormat="1" x14ac:dyDescent="0.2"/>
    <row r="1172" s="221" customFormat="1" x14ac:dyDescent="0.2"/>
    <row r="1173" s="221" customFormat="1" x14ac:dyDescent="0.2"/>
    <row r="1174" s="221" customFormat="1" x14ac:dyDescent="0.2"/>
    <row r="1175" s="221" customFormat="1" x14ac:dyDescent="0.2"/>
    <row r="1176" s="221" customFormat="1" x14ac:dyDescent="0.2"/>
    <row r="1177" s="221" customFormat="1" x14ac:dyDescent="0.2"/>
    <row r="1178" s="221" customFormat="1" x14ac:dyDescent="0.2"/>
    <row r="1179" s="221" customFormat="1" x14ac:dyDescent="0.2"/>
    <row r="1180" s="221" customFormat="1" x14ac:dyDescent="0.2"/>
    <row r="1181" s="221" customFormat="1" x14ac:dyDescent="0.2"/>
    <row r="1182" s="221" customFormat="1" x14ac:dyDescent="0.2"/>
    <row r="1183" s="221" customFormat="1" x14ac:dyDescent="0.2"/>
    <row r="1184" s="221" customFormat="1" x14ac:dyDescent="0.2"/>
    <row r="1185" s="221" customFormat="1" x14ac:dyDescent="0.2"/>
    <row r="1186" s="221" customFormat="1" x14ac:dyDescent="0.2"/>
    <row r="1187" s="221" customFormat="1" x14ac:dyDescent="0.2"/>
    <row r="1188" s="221" customFormat="1" x14ac:dyDescent="0.2"/>
    <row r="1189" s="221" customFormat="1" x14ac:dyDescent="0.2"/>
    <row r="1190" s="221" customFormat="1" x14ac:dyDescent="0.2"/>
    <row r="1191" s="221" customFormat="1" x14ac:dyDescent="0.2"/>
    <row r="1192" s="221" customFormat="1" x14ac:dyDescent="0.2"/>
    <row r="1193" s="221" customFormat="1" x14ac:dyDescent="0.2"/>
    <row r="1194" s="221" customFormat="1" x14ac:dyDescent="0.2"/>
    <row r="1195" s="221" customFormat="1" x14ac:dyDescent="0.2"/>
    <row r="1196" s="221" customFormat="1" x14ac:dyDescent="0.2"/>
    <row r="1197" s="221" customFormat="1" x14ac:dyDescent="0.2"/>
    <row r="1198" s="221" customFormat="1" x14ac:dyDescent="0.2"/>
    <row r="1199" s="221" customFormat="1" x14ac:dyDescent="0.2"/>
    <row r="1200" s="221" customFormat="1" x14ac:dyDescent="0.2"/>
    <row r="1201" s="221" customFormat="1" x14ac:dyDescent="0.2"/>
    <row r="1202" s="221" customFormat="1" x14ac:dyDescent="0.2"/>
    <row r="1203" s="221" customFormat="1" x14ac:dyDescent="0.2"/>
    <row r="1204" s="221" customFormat="1" x14ac:dyDescent="0.2"/>
    <row r="1205" s="221" customFormat="1" x14ac:dyDescent="0.2"/>
    <row r="1206" s="221" customFormat="1" x14ac:dyDescent="0.2"/>
    <row r="1207" s="221" customFormat="1" x14ac:dyDescent="0.2"/>
    <row r="1208" s="221" customFormat="1" x14ac:dyDescent="0.2"/>
    <row r="1209" s="221" customFormat="1" x14ac:dyDescent="0.2"/>
    <row r="1210" s="221" customFormat="1" x14ac:dyDescent="0.2"/>
    <row r="1211" s="221" customFormat="1" x14ac:dyDescent="0.2"/>
    <row r="1212" s="221" customFormat="1" x14ac:dyDescent="0.2"/>
    <row r="1213" s="221" customFormat="1" x14ac:dyDescent="0.2"/>
    <row r="1214" s="221" customFormat="1" x14ac:dyDescent="0.2"/>
    <row r="1215" s="221" customFormat="1" x14ac:dyDescent="0.2"/>
    <row r="1216" s="221" customFormat="1" x14ac:dyDescent="0.2"/>
    <row r="1217" s="221" customFormat="1" x14ac:dyDescent="0.2"/>
    <row r="1218" s="221" customFormat="1" x14ac:dyDescent="0.2"/>
    <row r="1219" s="221" customFormat="1" x14ac:dyDescent="0.2"/>
    <row r="1220" s="221" customFormat="1" x14ac:dyDescent="0.2"/>
    <row r="1221" s="221" customFormat="1" x14ac:dyDescent="0.2"/>
    <row r="1222" s="221" customFormat="1" x14ac:dyDescent="0.2"/>
    <row r="1223" s="221" customFormat="1" x14ac:dyDescent="0.2"/>
    <row r="1224" s="221" customFormat="1" x14ac:dyDescent="0.2"/>
    <row r="1225" s="221" customFormat="1" x14ac:dyDescent="0.2"/>
    <row r="1226" s="221" customFormat="1" x14ac:dyDescent="0.2"/>
    <row r="1227" s="221" customFormat="1" x14ac:dyDescent="0.2"/>
    <row r="1228" s="221" customFormat="1" x14ac:dyDescent="0.2"/>
    <row r="1229" s="221" customFormat="1" x14ac:dyDescent="0.2"/>
    <row r="1230" s="221" customFormat="1" x14ac:dyDescent="0.2"/>
    <row r="1231" s="221" customFormat="1" x14ac:dyDescent="0.2"/>
    <row r="1232" s="221" customFormat="1" x14ac:dyDescent="0.2"/>
    <row r="1233" s="221" customFormat="1" x14ac:dyDescent="0.2"/>
    <row r="1234" s="221" customFormat="1" x14ac:dyDescent="0.2"/>
    <row r="1235" s="221" customFormat="1" x14ac:dyDescent="0.2"/>
    <row r="1236" s="221" customFormat="1" x14ac:dyDescent="0.2"/>
    <row r="1237" s="221" customFormat="1" x14ac:dyDescent="0.2"/>
    <row r="1238" s="221" customFormat="1" x14ac:dyDescent="0.2"/>
    <row r="1239" s="221" customFormat="1" x14ac:dyDescent="0.2"/>
    <row r="1240" s="221" customFormat="1" x14ac:dyDescent="0.2"/>
    <row r="1241" s="221" customFormat="1" x14ac:dyDescent="0.2"/>
    <row r="1242" s="221" customFormat="1" x14ac:dyDescent="0.2"/>
    <row r="1243" s="221" customFormat="1" x14ac:dyDescent="0.2"/>
    <row r="1244" s="221" customFormat="1" x14ac:dyDescent="0.2"/>
    <row r="1245" s="221" customFormat="1" x14ac:dyDescent="0.2"/>
    <row r="1246" s="221" customFormat="1" x14ac:dyDescent="0.2"/>
    <row r="1247" s="221" customFormat="1" x14ac:dyDescent="0.2"/>
    <row r="1248" s="221" customFormat="1" x14ac:dyDescent="0.2"/>
    <row r="1249" s="221" customFormat="1" x14ac:dyDescent="0.2"/>
    <row r="1250" s="221" customFormat="1" x14ac:dyDescent="0.2"/>
    <row r="1251" s="221" customFormat="1" x14ac:dyDescent="0.2"/>
    <row r="1252" s="221" customFormat="1" x14ac:dyDescent="0.2"/>
    <row r="1253" s="221" customFormat="1" x14ac:dyDescent="0.2"/>
    <row r="1254" s="221" customFormat="1" x14ac:dyDescent="0.2"/>
    <row r="1255" s="221" customFormat="1" x14ac:dyDescent="0.2"/>
    <row r="1256" s="221" customFormat="1" x14ac:dyDescent="0.2"/>
    <row r="1257" s="221" customFormat="1" x14ac:dyDescent="0.2"/>
    <row r="1258" s="221" customFormat="1" x14ac:dyDescent="0.2"/>
    <row r="1259" s="221" customFormat="1" x14ac:dyDescent="0.2"/>
    <row r="1260" s="221" customFormat="1" x14ac:dyDescent="0.2"/>
    <row r="1261" s="221" customFormat="1" x14ac:dyDescent="0.2"/>
    <row r="1262" s="221" customFormat="1" x14ac:dyDescent="0.2"/>
    <row r="1263" s="221" customFormat="1" x14ac:dyDescent="0.2"/>
    <row r="1264" s="221" customFormat="1" x14ac:dyDescent="0.2"/>
    <row r="1265" s="221" customFormat="1" x14ac:dyDescent="0.2"/>
    <row r="1266" s="221" customFormat="1" x14ac:dyDescent="0.2"/>
    <row r="1267" s="221" customFormat="1" x14ac:dyDescent="0.2"/>
    <row r="1268" s="221" customFormat="1" x14ac:dyDescent="0.2"/>
    <row r="1269" s="221" customFormat="1" x14ac:dyDescent="0.2"/>
    <row r="1270" s="221" customFormat="1" x14ac:dyDescent="0.2"/>
    <row r="1271" s="221" customFormat="1" x14ac:dyDescent="0.2"/>
    <row r="1272" s="221" customFormat="1" x14ac:dyDescent="0.2"/>
    <row r="1273" s="221" customFormat="1" x14ac:dyDescent="0.2"/>
    <row r="1274" s="221" customFormat="1" x14ac:dyDescent="0.2"/>
    <row r="1275" s="221" customFormat="1" x14ac:dyDescent="0.2"/>
    <row r="1276" s="221" customFormat="1" x14ac:dyDescent="0.2"/>
    <row r="1277" s="221" customFormat="1" x14ac:dyDescent="0.2"/>
    <row r="1278" s="221" customFormat="1" x14ac:dyDescent="0.2"/>
    <row r="1279" s="221" customFormat="1" x14ac:dyDescent="0.2"/>
    <row r="1280" s="221" customFormat="1" x14ac:dyDescent="0.2"/>
    <row r="1281" s="221" customFormat="1" x14ac:dyDescent="0.2"/>
    <row r="1282" s="221" customFormat="1" x14ac:dyDescent="0.2"/>
    <row r="1283" s="221" customFormat="1" x14ac:dyDescent="0.2"/>
    <row r="1284" s="221" customFormat="1" x14ac:dyDescent="0.2"/>
    <row r="1285" s="221" customFormat="1" x14ac:dyDescent="0.2"/>
    <row r="1286" s="221" customFormat="1" x14ac:dyDescent="0.2"/>
    <row r="1287" s="221" customFormat="1" x14ac:dyDescent="0.2"/>
    <row r="1288" s="221" customFormat="1" x14ac:dyDescent="0.2"/>
    <row r="1289" s="221" customFormat="1" x14ac:dyDescent="0.2"/>
    <row r="1290" s="221" customFormat="1" x14ac:dyDescent="0.2"/>
    <row r="1291" s="221" customFormat="1" x14ac:dyDescent="0.2"/>
    <row r="1292" s="221" customFormat="1" x14ac:dyDescent="0.2"/>
    <row r="1293" s="221" customFormat="1" x14ac:dyDescent="0.2"/>
    <row r="1294" s="221" customFormat="1" x14ac:dyDescent="0.2"/>
    <row r="1295" s="221" customFormat="1" x14ac:dyDescent="0.2"/>
    <row r="1296" s="221" customFormat="1" x14ac:dyDescent="0.2"/>
    <row r="1297" s="221" customFormat="1" x14ac:dyDescent="0.2"/>
    <row r="1298" s="221" customFormat="1" x14ac:dyDescent="0.2"/>
    <row r="1299" s="221" customFormat="1" x14ac:dyDescent="0.2"/>
    <row r="1300" s="221" customFormat="1" x14ac:dyDescent="0.2"/>
    <row r="1301" s="221" customFormat="1" x14ac:dyDescent="0.2"/>
    <row r="1302" s="221" customFormat="1" x14ac:dyDescent="0.2"/>
    <row r="1303" s="221" customFormat="1" x14ac:dyDescent="0.2"/>
    <row r="1304" s="221" customFormat="1" x14ac:dyDescent="0.2"/>
    <row r="1305" s="221" customFormat="1" x14ac:dyDescent="0.2"/>
    <row r="1306" s="221" customFormat="1" x14ac:dyDescent="0.2"/>
    <row r="1307" s="221" customFormat="1" x14ac:dyDescent="0.2"/>
    <row r="1308" s="221" customFormat="1" x14ac:dyDescent="0.2"/>
    <row r="1309" s="221" customFormat="1" x14ac:dyDescent="0.2"/>
    <row r="1310" s="221" customFormat="1" x14ac:dyDescent="0.2"/>
    <row r="1311" s="221" customFormat="1" x14ac:dyDescent="0.2"/>
    <row r="1312" s="221" customFormat="1" x14ac:dyDescent="0.2"/>
    <row r="1313" s="221" customFormat="1" x14ac:dyDescent="0.2"/>
    <row r="1314" s="221" customFormat="1" x14ac:dyDescent="0.2"/>
    <row r="1315" s="221" customFormat="1" x14ac:dyDescent="0.2"/>
    <row r="1316" s="221" customFormat="1" x14ac:dyDescent="0.2"/>
    <row r="1317" s="221" customFormat="1" x14ac:dyDescent="0.2"/>
    <row r="1318" s="221" customFormat="1" x14ac:dyDescent="0.2"/>
    <row r="1319" s="221" customFormat="1" x14ac:dyDescent="0.2"/>
    <row r="1320" s="221" customFormat="1" x14ac:dyDescent="0.2"/>
    <row r="1321" s="221" customFormat="1" x14ac:dyDescent="0.2"/>
    <row r="1322" s="221" customFormat="1" x14ac:dyDescent="0.2"/>
    <row r="1323" s="221" customFormat="1" x14ac:dyDescent="0.2"/>
    <row r="1324" s="221" customFormat="1" x14ac:dyDescent="0.2"/>
    <row r="1325" s="221" customFormat="1" x14ac:dyDescent="0.2"/>
    <row r="1326" s="221" customFormat="1" x14ac:dyDescent="0.2"/>
    <row r="1327" s="221" customFormat="1" x14ac:dyDescent="0.2"/>
    <row r="1328" s="221" customFormat="1" x14ac:dyDescent="0.2"/>
    <row r="1329" s="221" customFormat="1" x14ac:dyDescent="0.2"/>
    <row r="1330" s="221" customFormat="1" x14ac:dyDescent="0.2"/>
    <row r="1331" s="221" customFormat="1" x14ac:dyDescent="0.2"/>
    <row r="1332" s="221" customFormat="1" x14ac:dyDescent="0.2"/>
    <row r="1333" s="221" customFormat="1" x14ac:dyDescent="0.2"/>
    <row r="1334" s="221" customFormat="1" x14ac:dyDescent="0.2"/>
    <row r="1335" s="221" customFormat="1" x14ac:dyDescent="0.2"/>
    <row r="1336" s="221" customFormat="1" x14ac:dyDescent="0.2"/>
    <row r="1337" s="221" customFormat="1" x14ac:dyDescent="0.2"/>
    <row r="1338" s="221" customFormat="1" x14ac:dyDescent="0.2"/>
    <row r="1339" s="221" customFormat="1" x14ac:dyDescent="0.2"/>
    <row r="1340" s="221" customFormat="1" x14ac:dyDescent="0.2"/>
    <row r="1341" s="221" customFormat="1" x14ac:dyDescent="0.2"/>
    <row r="1342" s="221" customFormat="1" x14ac:dyDescent="0.2"/>
    <row r="1343" s="221" customFormat="1" x14ac:dyDescent="0.2"/>
    <row r="1344" s="221" customFormat="1" x14ac:dyDescent="0.2"/>
    <row r="1345" s="221" customFormat="1" x14ac:dyDescent="0.2"/>
    <row r="1346" s="221" customFormat="1" x14ac:dyDescent="0.2"/>
    <row r="1347" s="221" customFormat="1" x14ac:dyDescent="0.2"/>
    <row r="1348" s="221" customFormat="1" x14ac:dyDescent="0.2"/>
    <row r="1349" s="221" customFormat="1" x14ac:dyDescent="0.2"/>
    <row r="1350" s="221" customFormat="1" x14ac:dyDescent="0.2"/>
    <row r="1351" s="221" customFormat="1" x14ac:dyDescent="0.2"/>
    <row r="1352" s="221" customFormat="1" x14ac:dyDescent="0.2"/>
    <row r="1353" s="221" customFormat="1" x14ac:dyDescent="0.2"/>
    <row r="1354" s="221" customFormat="1" x14ac:dyDescent="0.2"/>
    <row r="1355" s="221" customFormat="1" x14ac:dyDescent="0.2"/>
    <row r="1356" s="221" customFormat="1" x14ac:dyDescent="0.2"/>
    <row r="1357" s="221" customFormat="1" x14ac:dyDescent="0.2"/>
    <row r="1358" s="221" customFormat="1" x14ac:dyDescent="0.2"/>
    <row r="1359" s="221" customFormat="1" x14ac:dyDescent="0.2"/>
    <row r="1360" s="221" customFormat="1" x14ac:dyDescent="0.2"/>
    <row r="1361" s="221" customFormat="1" x14ac:dyDescent="0.2"/>
    <row r="1362" s="221" customFormat="1" x14ac:dyDescent="0.2"/>
    <row r="1363" s="221" customFormat="1" x14ac:dyDescent="0.2"/>
    <row r="1364" s="221" customFormat="1" x14ac:dyDescent="0.2"/>
    <row r="1365" s="221" customFormat="1" x14ac:dyDescent="0.2"/>
    <row r="1366" s="221" customFormat="1" x14ac:dyDescent="0.2"/>
    <row r="1367" s="221" customFormat="1" x14ac:dyDescent="0.2"/>
    <row r="1368" s="221" customFormat="1" x14ac:dyDescent="0.2"/>
    <row r="1369" s="221" customFormat="1" x14ac:dyDescent="0.2"/>
    <row r="1370" s="221" customFormat="1" x14ac:dyDescent="0.2"/>
    <row r="1371" s="221" customFormat="1" x14ac:dyDescent="0.2"/>
    <row r="1372" s="221" customFormat="1" x14ac:dyDescent="0.2"/>
    <row r="1373" s="221" customFormat="1" x14ac:dyDescent="0.2"/>
    <row r="1374" s="221" customFormat="1" x14ac:dyDescent="0.2"/>
    <row r="1375" s="221" customFormat="1" x14ac:dyDescent="0.2"/>
    <row r="1376" s="221" customFormat="1" x14ac:dyDescent="0.2"/>
    <row r="1377" s="221" customFormat="1" x14ac:dyDescent="0.2"/>
    <row r="1378" s="221" customFormat="1" x14ac:dyDescent="0.2"/>
    <row r="1379" s="221" customFormat="1" x14ac:dyDescent="0.2"/>
    <row r="1380" s="221" customFormat="1" x14ac:dyDescent="0.2"/>
    <row r="1381" s="221" customFormat="1" x14ac:dyDescent="0.2"/>
    <row r="1382" s="221" customFormat="1" x14ac:dyDescent="0.2"/>
  </sheetData>
  <sheetProtection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xr:uid="{00000000-0002-0000-1900-000000000000}">
      <formula1>0</formula1>
    </dataValidation>
    <dataValidation type="whole" operator="greaterThanOrEqual" allowBlank="1" showInputMessage="1" showErrorMessage="1" error="Please enter a number" sqref="E103:H1227" xr:uid="{00000000-0002-0000-1900-000001000000}">
      <formula1>-100</formula1>
    </dataValidation>
    <dataValidation type="date" operator="greaterThan" allowBlank="1" showInputMessage="1" showErrorMessage="1" error="Please enter a date after 01/01/1900" sqref="J13:J579" xr:uid="{00000000-0002-0000-1900-000002000000}">
      <formula1>1/1/1900</formula1>
    </dataValidation>
    <dataValidation allowBlank="1" showInputMessage="1" sqref="J1 K4" xr:uid="{00000000-0002-0000-1900-000003000000}"/>
    <dataValidation type="list" allowBlank="1" showInputMessage="1" showErrorMessage="1" error="Please enter &quot;No&quot;,&quot;Yes-But no action taken&quot;, &quot;Yes-Approved&quot; , &quot;Yes-Denied&quot;  " sqref="S1:S3" xr:uid="{00000000-0002-0000-1900-000004000000}">
      <formula1>"No,Yes-But no action taken,Yes-Approved,Yes-Denied"</formula1>
    </dataValidation>
    <dataValidation type="list" allowBlank="1" showInputMessage="1" showErrorMessage="1" sqref="F3" xr:uid="{00000000-0002-0000-1900-000005000000}">
      <formula1>"SFA,SFD,2 to 4,5+,ADU,MH"</formula1>
    </dataValidation>
    <dataValidation type="list" allowBlank="1" showInputMessage="1" showErrorMessage="1" sqref="G1:G3" xr:uid="{00000000-0002-0000-1900-000006000000}">
      <formula1>"R,O"</formula1>
    </dataValidation>
  </dataValidations>
  <printOptions horizontalCentered="1"/>
  <pageMargins left="0.7" right="0.7" top="0.75" bottom="0.75" header="0.3" footer="0.3"/>
  <pageSetup scale="45" orientation="portrait"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pageSetUpPr fitToPage="1"/>
  </sheetPr>
  <dimension ref="A1:AS18"/>
  <sheetViews>
    <sheetView showZeros="0" zoomScale="91" zoomScaleNormal="91" zoomScaleSheetLayoutView="70" workbookViewId="0">
      <selection activeCell="I13" sqref="I13"/>
    </sheetView>
  </sheetViews>
  <sheetFormatPr defaultColWidth="0" defaultRowHeight="14.25" x14ac:dyDescent="0.2"/>
  <cols>
    <col min="1" max="1" width="30" style="14" customWidth="1"/>
    <col min="2" max="5" width="16.7109375" style="14" customWidth="1"/>
    <col min="6" max="6" width="17.5703125" style="14" customWidth="1"/>
    <col min="7" max="7" width="12.85546875" style="14" customWidth="1"/>
    <col min="8" max="8" width="15.42578125" style="14" customWidth="1"/>
    <col min="9" max="9" width="13.140625" style="14" customWidth="1"/>
    <col min="10" max="10" width="47.7109375" style="14" customWidth="1"/>
    <col min="11" max="11" width="3.140625" style="14" hidden="1" customWidth="1"/>
    <col min="12" max="45" width="0" style="14" hidden="1" customWidth="1"/>
    <col min="46" max="16384" width="8.85546875" style="14" hidden="1"/>
  </cols>
  <sheetData>
    <row r="1" spans="1:45" s="240" customFormat="1" ht="22.9" customHeight="1" x14ac:dyDescent="0.35">
      <c r="A1" s="273" t="s">
        <v>10</v>
      </c>
      <c r="B1" s="200" t="str">
        <f>'Start Here'!B4</f>
        <v>Pleasanton</v>
      </c>
      <c r="C1" s="271"/>
      <c r="D1" s="344"/>
      <c r="E1" s="346" t="s">
        <v>8</v>
      </c>
      <c r="F1" s="344"/>
      <c r="G1" s="344"/>
      <c r="H1" s="344"/>
      <c r="I1" s="344"/>
      <c r="J1" s="350" t="s">
        <v>1766</v>
      </c>
      <c r="K1" s="351"/>
      <c r="L1" s="344"/>
      <c r="M1" s="344"/>
      <c r="N1" s="344"/>
      <c r="O1" s="344"/>
      <c r="P1" s="344"/>
      <c r="Q1" s="344"/>
      <c r="R1" s="344"/>
      <c r="S1" s="344"/>
      <c r="T1" s="344"/>
      <c r="U1" s="2"/>
    </row>
    <row r="2" spans="1:45" s="240" customFormat="1" ht="22.9" customHeight="1" x14ac:dyDescent="0.35">
      <c r="A2" s="273" t="s">
        <v>11</v>
      </c>
      <c r="B2" s="199">
        <f>'Start Here'!B5</f>
        <v>2019</v>
      </c>
      <c r="C2" s="272" t="str">
        <f>'Table A2'!C2</f>
        <v>(Jan. 1 - Dec. 31)</v>
      </c>
      <c r="D2" s="344"/>
      <c r="E2" s="346" t="s">
        <v>9</v>
      </c>
      <c r="F2" s="344"/>
      <c r="G2" s="344"/>
      <c r="H2" s="344"/>
      <c r="I2" s="344"/>
      <c r="J2" s="352" t="s">
        <v>102</v>
      </c>
      <c r="K2" s="197"/>
      <c r="L2" s="344"/>
      <c r="M2" s="344"/>
      <c r="N2" s="344"/>
      <c r="O2" s="344"/>
      <c r="P2" s="344"/>
      <c r="Q2" s="344"/>
      <c r="R2" s="344"/>
      <c r="S2" s="344"/>
      <c r="T2" s="344"/>
      <c r="U2" s="3"/>
    </row>
    <row r="3" spans="1:45" s="240" customFormat="1" ht="15" x14ac:dyDescent="0.2">
      <c r="B3" s="348"/>
      <c r="C3" s="348"/>
      <c r="D3" s="348"/>
      <c r="E3" s="348" t="s">
        <v>1369</v>
      </c>
      <c r="F3" s="348"/>
      <c r="G3" s="348"/>
      <c r="H3" s="348"/>
      <c r="I3" s="348"/>
      <c r="J3" s="348"/>
      <c r="K3" s="348"/>
      <c r="L3" s="348"/>
      <c r="M3" s="348"/>
      <c r="N3" s="348"/>
      <c r="O3" s="348"/>
      <c r="P3" s="348"/>
      <c r="Q3" s="348"/>
      <c r="R3" s="348"/>
      <c r="S3" s="348"/>
      <c r="T3" s="348"/>
      <c r="U3" s="16"/>
    </row>
    <row r="4" spans="1:45" s="1" customFormat="1" ht="3.6" customHeight="1" x14ac:dyDescent="0.2">
      <c r="D4" s="174"/>
      <c r="E4" s="174"/>
      <c r="F4" s="174"/>
      <c r="G4" s="174"/>
      <c r="H4" s="174"/>
      <c r="K4" s="263"/>
      <c r="L4" s="263"/>
      <c r="M4" s="543"/>
      <c r="N4" s="543"/>
      <c r="O4" s="543"/>
      <c r="P4" s="543"/>
    </row>
    <row r="5" spans="1:45" s="1" customFormat="1" ht="4.1500000000000004" customHeight="1" x14ac:dyDescent="0.2">
      <c r="D5" s="5"/>
      <c r="E5" s="174"/>
      <c r="F5" s="174"/>
      <c r="K5" s="189"/>
      <c r="L5" s="189"/>
      <c r="M5" s="189"/>
      <c r="N5" s="189"/>
      <c r="O5" s="189"/>
      <c r="P5" s="189"/>
    </row>
    <row r="6" spans="1:45" s="279" customFormat="1" ht="11.25" hidden="1" x14ac:dyDescent="0.2">
      <c r="A6" s="279" t="s">
        <v>1478</v>
      </c>
      <c r="B6" s="279" t="s">
        <v>1484</v>
      </c>
      <c r="C6" s="279" t="s">
        <v>1485</v>
      </c>
      <c r="D6" s="279" t="s">
        <v>1486</v>
      </c>
      <c r="E6" s="279" t="s">
        <v>1487</v>
      </c>
      <c r="F6" s="279" t="s">
        <v>1479</v>
      </c>
      <c r="G6" s="279" t="s">
        <v>1480</v>
      </c>
      <c r="H6" s="279" t="s">
        <v>1481</v>
      </c>
      <c r="I6" s="279" t="s">
        <v>1483</v>
      </c>
      <c r="J6" s="279" t="s">
        <v>1488</v>
      </c>
    </row>
    <row r="7" spans="1:45" ht="15.75" x14ac:dyDescent="0.2">
      <c r="A7" s="483" t="s">
        <v>40</v>
      </c>
      <c r="B7" s="486"/>
      <c r="C7" s="486"/>
      <c r="D7" s="486"/>
      <c r="E7" s="486"/>
      <c r="F7" s="486"/>
      <c r="G7" s="486"/>
      <c r="H7" s="486"/>
      <c r="I7" s="486"/>
      <c r="J7" s="487"/>
    </row>
    <row r="8" spans="1:45" ht="15.75" customHeight="1" x14ac:dyDescent="0.2">
      <c r="A8" s="483" t="s">
        <v>1356</v>
      </c>
      <c r="B8" s="486"/>
      <c r="C8" s="486"/>
      <c r="D8" s="486"/>
      <c r="E8" s="486"/>
      <c r="F8" s="486"/>
      <c r="G8" s="486"/>
      <c r="H8" s="486"/>
      <c r="I8" s="486"/>
      <c r="J8" s="487"/>
    </row>
    <row r="9" spans="1:45" ht="58.5" customHeight="1" x14ac:dyDescent="0.2">
      <c r="A9" s="544" t="s">
        <v>1357</v>
      </c>
      <c r="B9" s="545"/>
      <c r="C9" s="545"/>
      <c r="D9" s="545"/>
      <c r="E9" s="545"/>
      <c r="F9" s="545"/>
      <c r="G9" s="545"/>
      <c r="H9" s="545"/>
      <c r="I9" s="545"/>
      <c r="J9" s="546"/>
    </row>
    <row r="10" spans="1:45" ht="77.25" customHeight="1" x14ac:dyDescent="0.2">
      <c r="A10" s="547" t="s">
        <v>34</v>
      </c>
      <c r="B10" s="548" t="s">
        <v>1348</v>
      </c>
      <c r="C10" s="549"/>
      <c r="D10" s="549"/>
      <c r="E10" s="550"/>
      <c r="F10" s="547" t="s">
        <v>1850</v>
      </c>
      <c r="G10" s="547"/>
      <c r="H10" s="547"/>
      <c r="I10" s="547"/>
      <c r="J10" s="547" t="s">
        <v>1353</v>
      </c>
    </row>
    <row r="11" spans="1:45" ht="60" customHeight="1" thickBot="1" x14ac:dyDescent="0.25">
      <c r="A11" s="547"/>
      <c r="B11" s="417" t="s">
        <v>1349</v>
      </c>
      <c r="C11" s="417" t="s">
        <v>1350</v>
      </c>
      <c r="D11" s="417" t="s">
        <v>1351</v>
      </c>
      <c r="E11" s="417" t="s">
        <v>1352</v>
      </c>
      <c r="F11" s="417" t="s">
        <v>1349</v>
      </c>
      <c r="G11" s="417" t="s">
        <v>1350</v>
      </c>
      <c r="H11" s="417" t="s">
        <v>1351</v>
      </c>
      <c r="I11" s="417" t="s">
        <v>1352</v>
      </c>
      <c r="J11" s="547"/>
    </row>
    <row r="12" spans="1:45" s="150" customFormat="1" ht="15" customHeight="1" thickTop="1" x14ac:dyDescent="0.2">
      <c r="A12" s="232"/>
      <c r="B12" s="232"/>
      <c r="C12" s="233"/>
      <c r="D12" s="234"/>
      <c r="E12" s="232"/>
      <c r="F12" s="232"/>
      <c r="G12" s="233"/>
      <c r="H12" s="233"/>
      <c r="I12" s="233"/>
      <c r="J12" s="233"/>
      <c r="K12" s="233"/>
      <c r="L12" s="233"/>
      <c r="M12" s="233"/>
      <c r="N12" s="233"/>
      <c r="O12" s="233"/>
      <c r="P12" s="233"/>
      <c r="Q12" s="233"/>
      <c r="R12" s="233"/>
      <c r="S12" s="233"/>
      <c r="T12" s="233"/>
      <c r="U12" s="233"/>
      <c r="V12" s="233"/>
      <c r="W12" s="233"/>
      <c r="X12" s="215"/>
      <c r="Y12" s="233"/>
      <c r="Z12" s="233"/>
      <c r="AA12" s="233"/>
      <c r="AB12" s="233"/>
      <c r="AC12" s="233"/>
      <c r="AD12" s="233"/>
      <c r="AE12" s="233"/>
      <c r="AF12" s="233"/>
      <c r="AG12" s="215"/>
      <c r="AH12" s="148"/>
      <c r="AI12" s="149"/>
      <c r="AJ12" s="262"/>
      <c r="AK12" s="262"/>
      <c r="AL12" s="262"/>
      <c r="AM12" s="262"/>
      <c r="AN12" s="262"/>
      <c r="AO12" s="155"/>
      <c r="AP12" s="155"/>
      <c r="AQ12" s="155"/>
      <c r="AR12" s="154"/>
      <c r="AS12" s="259"/>
    </row>
    <row r="13" spans="1:45" ht="26.25" customHeight="1" x14ac:dyDescent="0.2">
      <c r="A13" s="131" t="s">
        <v>50</v>
      </c>
      <c r="B13" s="128"/>
      <c r="C13" s="128"/>
      <c r="D13" s="128"/>
      <c r="E13" s="134">
        <f>SUM(B13:D13)</f>
        <v>0</v>
      </c>
      <c r="F13" s="135"/>
      <c r="G13" s="135"/>
      <c r="H13" s="135"/>
      <c r="I13" s="136">
        <f>SUM(F13:H13)</f>
        <v>0</v>
      </c>
      <c r="J13" s="127"/>
      <c r="K13" s="280" t="s">
        <v>1489</v>
      </c>
    </row>
    <row r="14" spans="1:45" ht="33.75" customHeight="1" x14ac:dyDescent="0.2">
      <c r="A14" s="131" t="s">
        <v>51</v>
      </c>
      <c r="B14" s="128"/>
      <c r="C14" s="128"/>
      <c r="D14" s="128"/>
      <c r="E14" s="134">
        <f>SUM(B14:D14)</f>
        <v>0</v>
      </c>
      <c r="F14" s="135"/>
      <c r="G14" s="135"/>
      <c r="H14" s="135"/>
      <c r="I14" s="136">
        <f>SUM(F14:H14)</f>
        <v>0</v>
      </c>
      <c r="J14" s="127"/>
      <c r="K14" s="280" t="s">
        <v>1490</v>
      </c>
    </row>
    <row r="15" spans="1:45" ht="28.5" customHeight="1" thickBot="1" x14ac:dyDescent="0.25">
      <c r="A15" s="132" t="s">
        <v>52</v>
      </c>
      <c r="B15" s="137"/>
      <c r="C15" s="137"/>
      <c r="D15" s="137"/>
      <c r="E15" s="138">
        <f>SUM(B15:D15)</f>
        <v>0</v>
      </c>
      <c r="F15" s="139"/>
      <c r="G15" s="139"/>
      <c r="H15" s="139"/>
      <c r="I15" s="140">
        <f>SUM(F15:H15)</f>
        <v>0</v>
      </c>
      <c r="J15" s="129"/>
      <c r="K15" s="280" t="s">
        <v>1491</v>
      </c>
    </row>
    <row r="16" spans="1:45" ht="27" customHeight="1" thickTop="1" x14ac:dyDescent="0.2">
      <c r="A16" s="133" t="s">
        <v>53</v>
      </c>
      <c r="B16" s="141">
        <f>SUM(B13:B15)</f>
        <v>0</v>
      </c>
      <c r="C16" s="141">
        <f>SUM(C13:C15)</f>
        <v>0</v>
      </c>
      <c r="D16" s="141">
        <f>SUM(D13:D15)</f>
        <v>0</v>
      </c>
      <c r="E16" s="142">
        <f>SUM(B16:D16)</f>
        <v>0</v>
      </c>
      <c r="F16" s="143">
        <f>SUM(F13:F15)</f>
        <v>0</v>
      </c>
      <c r="G16" s="143">
        <f>SUM(G13:G15)</f>
        <v>0</v>
      </c>
      <c r="H16" s="143">
        <f>SUM(H13:H15)</f>
        <v>0</v>
      </c>
      <c r="I16" s="143">
        <f>SUM(I13:I15)</f>
        <v>0</v>
      </c>
      <c r="J16" s="130"/>
      <c r="K16" s="280" t="s">
        <v>1482</v>
      </c>
    </row>
    <row r="17" spans="2:10" ht="20.25" customHeight="1" x14ac:dyDescent="0.2">
      <c r="I17" s="112"/>
      <c r="J17" s="111"/>
    </row>
    <row r="18" spans="2:10" x14ac:dyDescent="0.2">
      <c r="B18" s="15"/>
      <c r="C18" s="15"/>
      <c r="D18" s="15"/>
      <c r="E18" s="15"/>
    </row>
  </sheetData>
  <sheetProtection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xr:uid="{00000000-0002-0000-1A00-000000000000}">
      <formula1>0</formula1>
    </dataValidation>
    <dataValidation type="whole" operator="greaterThanOrEqual" allowBlank="1" showInputMessage="1" showErrorMessage="1" error="Please enter a number" sqref="B13:D15" xr:uid="{00000000-0002-0000-1A00-000001000000}">
      <formula1>0</formula1>
    </dataValidation>
    <dataValidation allowBlank="1" showInputMessage="1" sqref="L4:P4 J1" xr:uid="{00000000-0002-0000-1A00-000002000000}"/>
    <dataValidation type="list" allowBlank="1" showInputMessage="1" showErrorMessage="1" error="Please enter &quot;No&quot;,&quot;Yes-But no action taken&quot;, &quot;Yes-Approved&quot; , &quot;Yes-Denied&quot;  " sqref="S1:S2" xr:uid="{00000000-0002-0000-1A00-000003000000}">
      <formula1>"No,Yes-But no action taken,Yes-Approved,Yes-Denied"</formula1>
    </dataValidation>
    <dataValidation type="list" allowBlank="1" showInputMessage="1" showErrorMessage="1" sqref="F1:F2" xr:uid="{00000000-0002-0000-1A00-000004000000}">
      <formula1>"SFA,SFD,2 to 4,5+,ADU,MH"</formula1>
    </dataValidation>
    <dataValidation type="list" allowBlank="1" showInputMessage="1" showErrorMessage="1" sqref="G1:G2" xr:uid="{00000000-0002-0000-1A00-000005000000}">
      <formula1>"R,O"</formula1>
    </dataValidation>
  </dataValidations>
  <printOptions horizontalCentered="1"/>
  <pageMargins left="0.7" right="0.7" top="0.75" bottom="0.75" header="0.3" footer="0.3"/>
  <pageSetup scale="60"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82024F-3E40-40A0-85DB-8207FE5EAEBF}">
  <sheetPr>
    <pageSetUpPr fitToPage="1"/>
  </sheetPr>
  <dimension ref="A1:S1384"/>
  <sheetViews>
    <sheetView workbookViewId="0">
      <selection activeCell="A21" sqref="A1:XFD21"/>
    </sheetView>
  </sheetViews>
  <sheetFormatPr defaultColWidth="0" defaultRowHeight="14.25" x14ac:dyDescent="0.2"/>
  <cols>
    <col min="1" max="5" width="16.7109375" style="14" customWidth="1"/>
    <col min="6" max="6" width="25.7109375" style="14" customWidth="1"/>
    <col min="7" max="7" width="31.140625" style="401" customWidth="1"/>
    <col min="8" max="8" width="4.5703125" style="14" hidden="1" customWidth="1"/>
    <col min="9" max="16384" width="8.85546875" style="14" hidden="1"/>
  </cols>
  <sheetData>
    <row r="1" spans="1:19" s="213" customFormat="1" ht="22.9" customHeight="1" x14ac:dyDescent="0.35">
      <c r="A1" s="266" t="s">
        <v>10</v>
      </c>
      <c r="B1" s="200" t="str">
        <f>'Start Here'!B4:E4</f>
        <v>Pleasanton</v>
      </c>
      <c r="C1" s="267"/>
      <c r="D1" s="552" t="s">
        <v>1780</v>
      </c>
      <c r="E1" s="553"/>
      <c r="F1" s="554"/>
      <c r="G1" s="536" t="s">
        <v>1766</v>
      </c>
      <c r="H1" s="537"/>
      <c r="I1" s="538"/>
      <c r="J1" s="344"/>
      <c r="K1" s="344"/>
      <c r="L1" s="344"/>
      <c r="M1" s="344"/>
      <c r="N1" s="344"/>
      <c r="O1" s="344"/>
      <c r="P1" s="344"/>
      <c r="Q1" s="344"/>
      <c r="R1" s="57"/>
      <c r="S1" s="57"/>
    </row>
    <row r="2" spans="1:19" s="213" customFormat="1" ht="31.15" customHeight="1" x14ac:dyDescent="0.35">
      <c r="A2" s="266" t="s">
        <v>11</v>
      </c>
      <c r="B2" s="199">
        <f>'Start Here'!B5</f>
        <v>2019</v>
      </c>
      <c r="C2" s="268" t="str">
        <f>'Table A2'!C2</f>
        <v>(Jan. 1 - Dec. 31)</v>
      </c>
      <c r="D2" s="552"/>
      <c r="E2" s="553"/>
      <c r="F2" s="554"/>
      <c r="G2" s="541" t="s">
        <v>102</v>
      </c>
      <c r="H2" s="542"/>
      <c r="I2" s="251"/>
      <c r="J2" s="344"/>
      <c r="K2" s="344"/>
      <c r="L2" s="344"/>
      <c r="M2" s="344"/>
      <c r="N2" s="344"/>
      <c r="O2" s="344"/>
      <c r="P2" s="344"/>
      <c r="Q2" s="344"/>
      <c r="R2" s="58"/>
      <c r="S2" s="58"/>
    </row>
    <row r="3" spans="1:19" s="213" customFormat="1" ht="19.5" customHeight="1" x14ac:dyDescent="0.35">
      <c r="A3" s="392"/>
      <c r="B3" s="393"/>
      <c r="C3" s="394"/>
      <c r="D3" s="395" t="s">
        <v>8</v>
      </c>
      <c r="E3" s="391"/>
      <c r="F3" s="390"/>
      <c r="G3" s="396"/>
      <c r="H3" s="384"/>
      <c r="I3" s="70"/>
      <c r="J3" s="344"/>
      <c r="K3" s="344"/>
      <c r="L3" s="344"/>
      <c r="M3" s="344"/>
      <c r="N3" s="344"/>
      <c r="O3" s="344"/>
      <c r="P3" s="344"/>
      <c r="Q3" s="344"/>
      <c r="R3" s="58"/>
      <c r="S3" s="58"/>
    </row>
    <row r="4" spans="1:19" s="213" customFormat="1" ht="17.25" customHeight="1" x14ac:dyDescent="0.35">
      <c r="A4" s="392"/>
      <c r="B4" s="393"/>
      <c r="C4" s="394"/>
      <c r="D4" s="395" t="s">
        <v>9</v>
      </c>
      <c r="E4" s="391"/>
      <c r="F4" s="390"/>
      <c r="G4" s="396"/>
      <c r="H4" s="384"/>
      <c r="I4" s="70"/>
      <c r="J4" s="344"/>
      <c r="K4" s="344"/>
      <c r="L4" s="344"/>
      <c r="M4" s="344"/>
      <c r="N4" s="344"/>
      <c r="O4" s="344"/>
      <c r="P4" s="344"/>
      <c r="Q4" s="344"/>
      <c r="R4" s="58"/>
      <c r="S4" s="58"/>
    </row>
    <row r="5" spans="1:19" s="213" customFormat="1" ht="15" x14ac:dyDescent="0.2">
      <c r="A5" s="477" t="s">
        <v>1369</v>
      </c>
      <c r="B5" s="477"/>
      <c r="C5" s="477"/>
      <c r="D5" s="477"/>
      <c r="E5" s="477"/>
      <c r="F5" s="477"/>
      <c r="G5" s="477"/>
      <c r="H5" s="477"/>
      <c r="I5" s="477"/>
      <c r="J5" s="477"/>
      <c r="K5" s="477"/>
      <c r="L5" s="477"/>
      <c r="M5" s="477"/>
      <c r="N5" s="477"/>
      <c r="O5" s="477"/>
      <c r="P5" s="477"/>
      <c r="Q5" s="477"/>
      <c r="R5" s="59"/>
      <c r="S5" s="59"/>
    </row>
    <row r="6" spans="1:19" s="61" customFormat="1" ht="7.15" customHeight="1" x14ac:dyDescent="0.2">
      <c r="D6" s="60"/>
      <c r="E6" s="60"/>
      <c r="G6" s="397"/>
      <c r="H6" s="263"/>
    </row>
    <row r="7" spans="1:19" s="61" customFormat="1" ht="4.9000000000000004" customHeight="1" x14ac:dyDescent="0.2">
      <c r="D7" s="7"/>
      <c r="E7" s="7"/>
      <c r="G7" s="397"/>
    </row>
    <row r="8" spans="1:19" s="279" customFormat="1" ht="11.25" hidden="1" x14ac:dyDescent="0.2">
      <c r="A8" s="279" t="s">
        <v>1468</v>
      </c>
      <c r="B8" s="279" t="s">
        <v>1469</v>
      </c>
      <c r="C8" s="279" t="s">
        <v>1470</v>
      </c>
      <c r="D8" s="279" t="s">
        <v>1471</v>
      </c>
      <c r="F8" s="279" t="s">
        <v>1475</v>
      </c>
      <c r="G8" s="398" t="s">
        <v>1477</v>
      </c>
    </row>
    <row r="9" spans="1:19" s="203" customFormat="1" ht="15.75" x14ac:dyDescent="0.2">
      <c r="A9" s="535" t="s">
        <v>1775</v>
      </c>
      <c r="B9" s="535"/>
      <c r="C9" s="535"/>
      <c r="D9" s="535"/>
      <c r="E9" s="535"/>
      <c r="F9" s="535"/>
      <c r="G9" s="524"/>
    </row>
    <row r="10" spans="1:19" s="203" customFormat="1" x14ac:dyDescent="0.2">
      <c r="A10" s="478" t="s">
        <v>1770</v>
      </c>
      <c r="B10" s="478"/>
      <c r="C10" s="478"/>
      <c r="D10" s="478"/>
      <c r="E10" s="478"/>
      <c r="F10" s="478"/>
      <c r="G10" s="551"/>
    </row>
    <row r="11" spans="1:19" s="203" customFormat="1" ht="45" customHeight="1" x14ac:dyDescent="0.2">
      <c r="A11" s="491" t="s">
        <v>43</v>
      </c>
      <c r="B11" s="539"/>
      <c r="C11" s="539"/>
      <c r="D11" s="540"/>
      <c r="E11" s="388"/>
      <c r="F11" s="381"/>
      <c r="G11" s="387"/>
    </row>
    <row r="12" spans="1:19" s="203" customFormat="1" ht="14.25" customHeight="1" x14ac:dyDescent="0.2">
      <c r="A12" s="479">
        <v>1</v>
      </c>
      <c r="B12" s="480"/>
      <c r="C12" s="480"/>
      <c r="D12" s="482"/>
      <c r="E12" s="386"/>
      <c r="F12" s="380"/>
      <c r="G12" s="385">
        <v>4</v>
      </c>
    </row>
    <row r="13" spans="1:19" s="203" customFormat="1" ht="66.75" customHeight="1" x14ac:dyDescent="0.2">
      <c r="A13" s="382" t="s">
        <v>1</v>
      </c>
      <c r="B13" s="382" t="s">
        <v>2</v>
      </c>
      <c r="C13" s="382" t="s">
        <v>129</v>
      </c>
      <c r="D13" s="382" t="s">
        <v>1288</v>
      </c>
      <c r="E13" s="389" t="s">
        <v>1774</v>
      </c>
      <c r="F13" s="382" t="s">
        <v>1773</v>
      </c>
      <c r="G13" s="389" t="s">
        <v>1769</v>
      </c>
    </row>
    <row r="14" spans="1:19" s="254" customFormat="1" x14ac:dyDescent="0.2">
      <c r="A14" s="531" t="s">
        <v>132</v>
      </c>
      <c r="B14" s="532"/>
      <c r="C14" s="533"/>
      <c r="D14" s="151"/>
      <c r="E14" s="151"/>
      <c r="F14" s="252"/>
      <c r="G14" s="253"/>
    </row>
    <row r="15" spans="1:19" s="221" customFormat="1" x14ac:dyDescent="0.2">
      <c r="A15" s="374"/>
      <c r="B15" s="374"/>
      <c r="C15" s="374"/>
      <c r="D15" s="374"/>
      <c r="E15" s="374"/>
      <c r="F15" s="374"/>
      <c r="G15" s="255"/>
    </row>
    <row r="16" spans="1:19" s="221" customFormat="1" x14ac:dyDescent="0.2">
      <c r="A16" s="374"/>
      <c r="B16" s="374"/>
      <c r="C16" s="374"/>
      <c r="D16" s="374"/>
      <c r="E16" s="374"/>
      <c r="F16" s="374"/>
      <c r="G16" s="255"/>
    </row>
    <row r="17" spans="1:7" s="221" customFormat="1" x14ac:dyDescent="0.2">
      <c r="A17" s="374"/>
      <c r="B17" s="374"/>
      <c r="C17" s="374"/>
      <c r="D17" s="374"/>
      <c r="E17" s="374"/>
      <c r="F17" s="374"/>
      <c r="G17" s="255"/>
    </row>
    <row r="18" spans="1:7" s="221" customFormat="1" x14ac:dyDescent="0.2">
      <c r="A18" s="374"/>
      <c r="B18" s="374"/>
      <c r="C18" s="374"/>
      <c r="D18" s="374"/>
      <c r="E18" s="374"/>
      <c r="F18" s="374"/>
      <c r="G18" s="255"/>
    </row>
    <row r="19" spans="1:7" s="221" customFormat="1" x14ac:dyDescent="0.2">
      <c r="A19" s="374"/>
      <c r="B19" s="374"/>
      <c r="C19" s="374"/>
      <c r="D19" s="374"/>
      <c r="E19" s="374"/>
      <c r="F19" s="374"/>
      <c r="G19" s="255"/>
    </row>
    <row r="20" spans="1:7" s="221" customFormat="1" x14ac:dyDescent="0.2">
      <c r="A20" s="374"/>
      <c r="B20" s="374"/>
      <c r="C20" s="374"/>
      <c r="D20" s="374"/>
      <c r="E20" s="374"/>
      <c r="F20" s="374"/>
      <c r="G20" s="255"/>
    </row>
    <row r="21" spans="1:7" s="221" customFormat="1" x14ac:dyDescent="0.2">
      <c r="A21" s="374"/>
      <c r="B21" s="374"/>
      <c r="C21" s="374"/>
      <c r="D21" s="374"/>
      <c r="E21" s="374"/>
      <c r="F21" s="374"/>
      <c r="G21" s="255"/>
    </row>
    <row r="22" spans="1:7" s="221" customFormat="1" x14ac:dyDescent="0.2">
      <c r="A22" s="374"/>
      <c r="B22" s="374"/>
      <c r="C22" s="374"/>
      <c r="D22" s="374"/>
      <c r="E22" s="374"/>
      <c r="F22" s="374"/>
      <c r="G22" s="255"/>
    </row>
    <row r="23" spans="1:7" s="221" customFormat="1" x14ac:dyDescent="0.2">
      <c r="A23" s="374"/>
      <c r="B23" s="374"/>
      <c r="C23" s="374"/>
      <c r="D23" s="374"/>
      <c r="E23" s="374"/>
      <c r="F23" s="374"/>
      <c r="G23" s="255"/>
    </row>
    <row r="24" spans="1:7" s="221" customFormat="1" x14ac:dyDescent="0.2">
      <c r="A24" s="374"/>
      <c r="B24" s="374"/>
      <c r="C24" s="374"/>
      <c r="D24" s="374"/>
      <c r="E24" s="374"/>
      <c r="F24" s="374"/>
      <c r="G24" s="255"/>
    </row>
    <row r="25" spans="1:7" s="221" customFormat="1" x14ac:dyDescent="0.2">
      <c r="A25" s="374"/>
      <c r="B25" s="374"/>
      <c r="C25" s="374"/>
      <c r="D25" s="374"/>
      <c r="E25" s="374"/>
      <c r="F25" s="374"/>
      <c r="G25" s="255"/>
    </row>
    <row r="26" spans="1:7" s="221" customFormat="1" x14ac:dyDescent="0.2">
      <c r="A26" s="374"/>
      <c r="B26" s="374"/>
      <c r="C26" s="374"/>
      <c r="D26" s="374"/>
      <c r="E26" s="374"/>
      <c r="F26" s="374"/>
      <c r="G26" s="255"/>
    </row>
    <row r="27" spans="1:7" s="221" customFormat="1" x14ac:dyDescent="0.2">
      <c r="A27" s="374"/>
      <c r="B27" s="374"/>
      <c r="C27" s="374"/>
      <c r="D27" s="374"/>
      <c r="E27" s="374"/>
      <c r="F27" s="374"/>
      <c r="G27" s="255"/>
    </row>
    <row r="28" spans="1:7" s="221" customFormat="1" x14ac:dyDescent="0.2">
      <c r="A28" s="374"/>
      <c r="B28" s="374"/>
      <c r="C28" s="374"/>
      <c r="D28" s="374"/>
      <c r="E28" s="374"/>
      <c r="F28" s="374"/>
      <c r="G28" s="255"/>
    </row>
    <row r="29" spans="1:7" s="221" customFormat="1" x14ac:dyDescent="0.2">
      <c r="A29" s="374"/>
      <c r="B29" s="374"/>
      <c r="C29" s="374"/>
      <c r="D29" s="374"/>
      <c r="E29" s="374"/>
      <c r="F29" s="374"/>
      <c r="G29" s="255"/>
    </row>
    <row r="30" spans="1:7" s="221" customFormat="1" x14ac:dyDescent="0.2">
      <c r="A30" s="374"/>
      <c r="B30" s="374"/>
      <c r="C30" s="374"/>
      <c r="D30" s="374"/>
      <c r="E30" s="374"/>
      <c r="F30" s="374"/>
      <c r="G30" s="255"/>
    </row>
    <row r="31" spans="1:7" s="221" customFormat="1" x14ac:dyDescent="0.2">
      <c r="A31" s="374"/>
      <c r="B31" s="374"/>
      <c r="C31" s="374"/>
      <c r="D31" s="374"/>
      <c r="E31" s="374"/>
      <c r="F31" s="374"/>
      <c r="G31" s="255"/>
    </row>
    <row r="32" spans="1:7" s="221" customFormat="1" x14ac:dyDescent="0.2">
      <c r="A32" s="374"/>
      <c r="B32" s="374"/>
      <c r="C32" s="374"/>
      <c r="D32" s="374"/>
      <c r="E32" s="374"/>
      <c r="F32" s="374"/>
      <c r="G32" s="255"/>
    </row>
    <row r="33" spans="1:7" s="221" customFormat="1" x14ac:dyDescent="0.2">
      <c r="A33" s="374"/>
      <c r="B33" s="374"/>
      <c r="C33" s="374"/>
      <c r="D33" s="374"/>
      <c r="E33" s="374"/>
      <c r="F33" s="374"/>
      <c r="G33" s="255"/>
    </row>
    <row r="34" spans="1:7" s="221" customFormat="1" x14ac:dyDescent="0.2">
      <c r="A34" s="374"/>
      <c r="B34" s="374"/>
      <c r="C34" s="374"/>
      <c r="D34" s="374"/>
      <c r="E34" s="374"/>
      <c r="F34" s="374"/>
      <c r="G34" s="255"/>
    </row>
    <row r="35" spans="1:7" s="221" customFormat="1" x14ac:dyDescent="0.2">
      <c r="A35" s="374"/>
      <c r="B35" s="374"/>
      <c r="C35" s="374"/>
      <c r="D35" s="374"/>
      <c r="E35" s="374"/>
      <c r="F35" s="374"/>
      <c r="G35" s="255"/>
    </row>
    <row r="36" spans="1:7" s="221" customFormat="1" x14ac:dyDescent="0.2">
      <c r="A36" s="374"/>
      <c r="B36" s="374"/>
      <c r="C36" s="374"/>
      <c r="D36" s="374"/>
      <c r="E36" s="374"/>
      <c r="F36" s="374"/>
      <c r="G36" s="255"/>
    </row>
    <row r="37" spans="1:7" s="221" customFormat="1" x14ac:dyDescent="0.2">
      <c r="A37" s="374"/>
      <c r="B37" s="374"/>
      <c r="C37" s="374"/>
      <c r="D37" s="374"/>
      <c r="E37" s="374"/>
      <c r="F37" s="374"/>
      <c r="G37" s="255"/>
    </row>
    <row r="38" spans="1:7" s="221" customFormat="1" x14ac:dyDescent="0.2">
      <c r="A38" s="374"/>
      <c r="B38" s="374"/>
      <c r="C38" s="374"/>
      <c r="D38" s="374"/>
      <c r="E38" s="374"/>
      <c r="F38" s="374"/>
      <c r="G38" s="255"/>
    </row>
    <row r="39" spans="1:7" s="221" customFormat="1" x14ac:dyDescent="0.2">
      <c r="A39" s="374"/>
      <c r="B39" s="374"/>
      <c r="C39" s="374"/>
      <c r="D39" s="374"/>
      <c r="E39" s="374"/>
      <c r="F39" s="374"/>
      <c r="G39" s="255"/>
    </row>
    <row r="40" spans="1:7" s="221" customFormat="1" x14ac:dyDescent="0.2">
      <c r="A40" s="374"/>
      <c r="B40" s="374"/>
      <c r="C40" s="374"/>
      <c r="D40" s="374"/>
      <c r="E40" s="374"/>
      <c r="F40" s="374"/>
      <c r="G40" s="255"/>
    </row>
    <row r="41" spans="1:7" s="221" customFormat="1" x14ac:dyDescent="0.2">
      <c r="A41" s="374"/>
      <c r="B41" s="374"/>
      <c r="C41" s="374"/>
      <c r="D41" s="374"/>
      <c r="E41" s="374"/>
      <c r="F41" s="374"/>
      <c r="G41" s="255"/>
    </row>
    <row r="42" spans="1:7" s="221" customFormat="1" x14ac:dyDescent="0.2">
      <c r="A42" s="374"/>
      <c r="B42" s="374"/>
      <c r="C42" s="374"/>
      <c r="D42" s="374"/>
      <c r="E42" s="374"/>
      <c r="F42" s="374"/>
      <c r="G42" s="255"/>
    </row>
    <row r="43" spans="1:7" s="221" customFormat="1" x14ac:dyDescent="0.2">
      <c r="A43" s="374"/>
      <c r="B43" s="374"/>
      <c r="C43" s="374"/>
      <c r="D43" s="374"/>
      <c r="E43" s="374"/>
      <c r="F43" s="374"/>
      <c r="G43" s="255"/>
    </row>
    <row r="44" spans="1:7" s="221" customFormat="1" x14ac:dyDescent="0.2">
      <c r="A44" s="374"/>
      <c r="B44" s="374"/>
      <c r="C44" s="374"/>
      <c r="D44" s="374"/>
      <c r="E44" s="374"/>
      <c r="F44" s="374"/>
      <c r="G44" s="255"/>
    </row>
    <row r="45" spans="1:7" s="221" customFormat="1" x14ac:dyDescent="0.2">
      <c r="A45" s="374"/>
      <c r="B45" s="374"/>
      <c r="C45" s="374"/>
      <c r="D45" s="374"/>
      <c r="E45" s="374"/>
      <c r="F45" s="374"/>
      <c r="G45" s="255"/>
    </row>
    <row r="46" spans="1:7" s="221" customFormat="1" x14ac:dyDescent="0.2">
      <c r="A46" s="374"/>
      <c r="B46" s="374"/>
      <c r="C46" s="374"/>
      <c r="D46" s="374"/>
      <c r="E46" s="374"/>
      <c r="F46" s="374"/>
      <c r="G46" s="255"/>
    </row>
    <row r="47" spans="1:7" s="221" customFormat="1" x14ac:dyDescent="0.2">
      <c r="A47" s="374"/>
      <c r="B47" s="374"/>
      <c r="C47" s="374"/>
      <c r="D47" s="374"/>
      <c r="E47" s="374"/>
      <c r="F47" s="374"/>
      <c r="G47" s="255"/>
    </row>
    <row r="48" spans="1:7" s="221" customFormat="1" x14ac:dyDescent="0.2">
      <c r="A48" s="374"/>
      <c r="B48" s="374"/>
      <c r="C48" s="374"/>
      <c r="D48" s="374"/>
      <c r="E48" s="374"/>
      <c r="F48" s="374"/>
      <c r="G48" s="255"/>
    </row>
    <row r="49" spans="1:7" s="221" customFormat="1" x14ac:dyDescent="0.2">
      <c r="A49" s="374"/>
      <c r="B49" s="374"/>
      <c r="C49" s="374"/>
      <c r="D49" s="374"/>
      <c r="E49" s="374"/>
      <c r="F49" s="374"/>
      <c r="G49" s="255"/>
    </row>
    <row r="50" spans="1:7" s="221" customFormat="1" x14ac:dyDescent="0.2">
      <c r="A50" s="374"/>
      <c r="B50" s="374"/>
      <c r="C50" s="374"/>
      <c r="D50" s="374"/>
      <c r="E50" s="374"/>
      <c r="F50" s="374"/>
      <c r="G50" s="255"/>
    </row>
    <row r="51" spans="1:7" s="221" customFormat="1" x14ac:dyDescent="0.2">
      <c r="A51" s="374"/>
      <c r="B51" s="374"/>
      <c r="C51" s="374"/>
      <c r="D51" s="374"/>
      <c r="E51" s="374"/>
      <c r="F51" s="374"/>
      <c r="G51" s="255"/>
    </row>
    <row r="52" spans="1:7" s="221" customFormat="1" x14ac:dyDescent="0.2">
      <c r="A52" s="374"/>
      <c r="B52" s="374"/>
      <c r="C52" s="374"/>
      <c r="D52" s="374"/>
      <c r="E52" s="374"/>
      <c r="F52" s="374"/>
      <c r="G52" s="255"/>
    </row>
    <row r="53" spans="1:7" s="221" customFormat="1" x14ac:dyDescent="0.2">
      <c r="A53" s="374"/>
      <c r="B53" s="374"/>
      <c r="C53" s="374"/>
      <c r="D53" s="374"/>
      <c r="E53" s="374"/>
      <c r="F53" s="374"/>
      <c r="G53" s="255"/>
    </row>
    <row r="54" spans="1:7" s="221" customFormat="1" x14ac:dyDescent="0.2">
      <c r="A54" s="374"/>
      <c r="B54" s="374"/>
      <c r="C54" s="374"/>
      <c r="D54" s="374"/>
      <c r="E54" s="374"/>
      <c r="F54" s="374"/>
      <c r="G54" s="255"/>
    </row>
    <row r="55" spans="1:7" s="221" customFormat="1" x14ac:dyDescent="0.2">
      <c r="A55" s="374"/>
      <c r="B55" s="374"/>
      <c r="C55" s="374"/>
      <c r="D55" s="374"/>
      <c r="E55" s="374"/>
      <c r="F55" s="374"/>
      <c r="G55" s="255"/>
    </row>
    <row r="56" spans="1:7" s="221" customFormat="1" x14ac:dyDescent="0.2">
      <c r="A56" s="374"/>
      <c r="B56" s="374"/>
      <c r="C56" s="374"/>
      <c r="D56" s="374"/>
      <c r="E56" s="374"/>
      <c r="F56" s="374"/>
      <c r="G56" s="255"/>
    </row>
    <row r="57" spans="1:7" s="221" customFormat="1" x14ac:dyDescent="0.2">
      <c r="A57" s="374"/>
      <c r="B57" s="374"/>
      <c r="C57" s="374"/>
      <c r="D57" s="374"/>
      <c r="E57" s="374"/>
      <c r="F57" s="374"/>
      <c r="G57" s="255"/>
    </row>
    <row r="58" spans="1:7" s="221" customFormat="1" x14ac:dyDescent="0.2">
      <c r="A58" s="374"/>
      <c r="B58" s="374"/>
      <c r="C58" s="374"/>
      <c r="D58" s="374"/>
      <c r="E58" s="374"/>
      <c r="F58" s="374"/>
      <c r="G58" s="255"/>
    </row>
    <row r="59" spans="1:7" s="221" customFormat="1" x14ac:dyDescent="0.2">
      <c r="A59" s="374"/>
      <c r="B59" s="374"/>
      <c r="C59" s="374"/>
      <c r="D59" s="374"/>
      <c r="E59" s="374"/>
      <c r="F59" s="374"/>
      <c r="G59" s="255"/>
    </row>
    <row r="60" spans="1:7" s="221" customFormat="1" x14ac:dyDescent="0.2">
      <c r="A60" s="374"/>
      <c r="B60" s="374"/>
      <c r="C60" s="374"/>
      <c r="D60" s="374"/>
      <c r="E60" s="374"/>
      <c r="F60" s="374"/>
      <c r="G60" s="255"/>
    </row>
    <row r="61" spans="1:7" s="221" customFormat="1" x14ac:dyDescent="0.2">
      <c r="A61" s="374"/>
      <c r="B61" s="374"/>
      <c r="C61" s="374"/>
      <c r="D61" s="374"/>
      <c r="E61" s="374"/>
      <c r="F61" s="374"/>
      <c r="G61" s="255"/>
    </row>
    <row r="62" spans="1:7" s="221" customFormat="1" x14ac:dyDescent="0.2">
      <c r="A62" s="374"/>
      <c r="B62" s="374"/>
      <c r="C62" s="374"/>
      <c r="D62" s="374"/>
      <c r="E62" s="374"/>
      <c r="F62" s="374"/>
      <c r="G62" s="255"/>
    </row>
    <row r="63" spans="1:7" s="221" customFormat="1" x14ac:dyDescent="0.2">
      <c r="A63" s="374"/>
      <c r="B63" s="374"/>
      <c r="C63" s="374"/>
      <c r="D63" s="374"/>
      <c r="E63" s="374"/>
      <c r="F63" s="374"/>
      <c r="G63" s="255"/>
    </row>
    <row r="64" spans="1:7" s="221" customFormat="1" x14ac:dyDescent="0.2">
      <c r="A64" s="374"/>
      <c r="B64" s="374"/>
      <c r="C64" s="374"/>
      <c r="D64" s="374"/>
      <c r="E64" s="374"/>
      <c r="F64" s="374"/>
      <c r="G64" s="255"/>
    </row>
    <row r="65" spans="1:7" s="221" customFormat="1" x14ac:dyDescent="0.2">
      <c r="A65" s="374"/>
      <c r="B65" s="374"/>
      <c r="C65" s="374"/>
      <c r="D65" s="374"/>
      <c r="E65" s="374"/>
      <c r="F65" s="374"/>
      <c r="G65" s="255"/>
    </row>
    <row r="66" spans="1:7" s="221" customFormat="1" x14ac:dyDescent="0.2">
      <c r="A66" s="374"/>
      <c r="B66" s="374"/>
      <c r="C66" s="374"/>
      <c r="D66" s="374"/>
      <c r="E66" s="374"/>
      <c r="F66" s="374"/>
      <c r="G66" s="255"/>
    </row>
    <row r="67" spans="1:7" s="221" customFormat="1" x14ac:dyDescent="0.2">
      <c r="A67" s="374"/>
      <c r="B67" s="374"/>
      <c r="C67" s="374"/>
      <c r="D67" s="374"/>
      <c r="E67" s="374"/>
      <c r="F67" s="374"/>
      <c r="G67" s="255"/>
    </row>
    <row r="68" spans="1:7" s="221" customFormat="1" x14ac:dyDescent="0.2">
      <c r="A68" s="374"/>
      <c r="B68" s="374"/>
      <c r="C68" s="374"/>
      <c r="D68" s="374"/>
      <c r="E68" s="374"/>
      <c r="F68" s="374"/>
      <c r="G68" s="255"/>
    </row>
    <row r="69" spans="1:7" s="221" customFormat="1" x14ac:dyDescent="0.2">
      <c r="A69" s="374"/>
      <c r="B69" s="374"/>
      <c r="C69" s="374"/>
      <c r="D69" s="374"/>
      <c r="E69" s="374"/>
      <c r="F69" s="374"/>
      <c r="G69" s="255"/>
    </row>
    <row r="70" spans="1:7" s="221" customFormat="1" x14ac:dyDescent="0.2">
      <c r="A70" s="374"/>
      <c r="B70" s="374"/>
      <c r="C70" s="374"/>
      <c r="D70" s="374"/>
      <c r="E70" s="374"/>
      <c r="F70" s="374"/>
      <c r="G70" s="255"/>
    </row>
    <row r="71" spans="1:7" s="221" customFormat="1" x14ac:dyDescent="0.2">
      <c r="A71" s="374"/>
      <c r="B71" s="374"/>
      <c r="C71" s="374"/>
      <c r="D71" s="374"/>
      <c r="E71" s="374"/>
      <c r="F71" s="374"/>
      <c r="G71" s="255"/>
    </row>
    <row r="72" spans="1:7" s="221" customFormat="1" x14ac:dyDescent="0.2">
      <c r="A72" s="374"/>
      <c r="B72" s="374"/>
      <c r="C72" s="374"/>
      <c r="D72" s="374"/>
      <c r="E72" s="374"/>
      <c r="F72" s="374"/>
      <c r="G72" s="255"/>
    </row>
    <row r="73" spans="1:7" s="221" customFormat="1" x14ac:dyDescent="0.2">
      <c r="A73" s="374"/>
      <c r="B73" s="374"/>
      <c r="C73" s="374"/>
      <c r="D73" s="374"/>
      <c r="E73" s="374"/>
      <c r="F73" s="374"/>
      <c r="G73" s="255"/>
    </row>
    <row r="74" spans="1:7" s="221" customFormat="1" x14ac:dyDescent="0.2">
      <c r="A74" s="374"/>
      <c r="B74" s="374"/>
      <c r="C74" s="374"/>
      <c r="D74" s="374"/>
      <c r="E74" s="374"/>
      <c r="F74" s="374"/>
      <c r="G74" s="255"/>
    </row>
    <row r="75" spans="1:7" s="221" customFormat="1" x14ac:dyDescent="0.2">
      <c r="A75" s="374"/>
      <c r="B75" s="374"/>
      <c r="C75" s="374"/>
      <c r="D75" s="374"/>
      <c r="E75" s="374"/>
      <c r="F75" s="374"/>
      <c r="G75" s="255"/>
    </row>
    <row r="76" spans="1:7" s="221" customFormat="1" x14ac:dyDescent="0.2">
      <c r="A76" s="374"/>
      <c r="B76" s="374"/>
      <c r="C76" s="374"/>
      <c r="D76" s="374"/>
      <c r="E76" s="374"/>
      <c r="F76" s="374"/>
      <c r="G76" s="255"/>
    </row>
    <row r="77" spans="1:7" s="221" customFormat="1" x14ac:dyDescent="0.2">
      <c r="A77" s="374"/>
      <c r="B77" s="374"/>
      <c r="C77" s="374"/>
      <c r="D77" s="374"/>
      <c r="E77" s="374"/>
      <c r="F77" s="374"/>
      <c r="G77" s="255"/>
    </row>
    <row r="78" spans="1:7" s="221" customFormat="1" x14ac:dyDescent="0.2">
      <c r="A78" s="374"/>
      <c r="B78" s="374"/>
      <c r="C78" s="374"/>
      <c r="D78" s="374"/>
      <c r="E78" s="374"/>
      <c r="F78" s="374"/>
      <c r="G78" s="255"/>
    </row>
    <row r="79" spans="1:7" s="221" customFormat="1" x14ac:dyDescent="0.2">
      <c r="A79" s="374"/>
      <c r="B79" s="374"/>
      <c r="C79" s="374"/>
      <c r="D79" s="374"/>
      <c r="E79" s="374"/>
      <c r="F79" s="374"/>
      <c r="G79" s="255"/>
    </row>
    <row r="80" spans="1:7" s="221" customFormat="1" x14ac:dyDescent="0.2">
      <c r="A80" s="374"/>
      <c r="B80" s="374"/>
      <c r="C80" s="374"/>
      <c r="D80" s="374"/>
      <c r="E80" s="374"/>
      <c r="F80" s="374"/>
      <c r="G80" s="255"/>
    </row>
    <row r="81" spans="1:7" s="221" customFormat="1" x14ac:dyDescent="0.2">
      <c r="A81" s="374"/>
      <c r="B81" s="374"/>
      <c r="C81" s="374"/>
      <c r="D81" s="374"/>
      <c r="E81" s="374"/>
      <c r="F81" s="374"/>
      <c r="G81" s="255"/>
    </row>
    <row r="82" spans="1:7" s="221" customFormat="1" x14ac:dyDescent="0.2">
      <c r="A82" s="374"/>
      <c r="B82" s="374"/>
      <c r="C82" s="374"/>
      <c r="D82" s="374"/>
      <c r="E82" s="374"/>
      <c r="F82" s="374"/>
      <c r="G82" s="255"/>
    </row>
    <row r="83" spans="1:7" s="221" customFormat="1" x14ac:dyDescent="0.2">
      <c r="A83" s="374"/>
      <c r="B83" s="374"/>
      <c r="C83" s="374"/>
      <c r="D83" s="374"/>
      <c r="E83" s="374"/>
      <c r="F83" s="374"/>
      <c r="G83" s="255"/>
    </row>
    <row r="84" spans="1:7" s="221" customFormat="1" x14ac:dyDescent="0.2">
      <c r="A84" s="374"/>
      <c r="B84" s="374"/>
      <c r="C84" s="374"/>
      <c r="D84" s="374"/>
      <c r="E84" s="374"/>
      <c r="F84" s="374"/>
      <c r="G84" s="255"/>
    </row>
    <row r="85" spans="1:7" s="221" customFormat="1" x14ac:dyDescent="0.2">
      <c r="A85" s="374"/>
      <c r="B85" s="374"/>
      <c r="C85" s="374"/>
      <c r="D85" s="374"/>
      <c r="E85" s="374"/>
      <c r="F85" s="374"/>
      <c r="G85" s="255"/>
    </row>
    <row r="86" spans="1:7" s="221" customFormat="1" x14ac:dyDescent="0.2">
      <c r="A86" s="374"/>
      <c r="B86" s="374"/>
      <c r="C86" s="374"/>
      <c r="D86" s="374"/>
      <c r="E86" s="374"/>
      <c r="F86" s="374"/>
      <c r="G86" s="255"/>
    </row>
    <row r="87" spans="1:7" s="221" customFormat="1" x14ac:dyDescent="0.2">
      <c r="A87" s="374"/>
      <c r="B87" s="374"/>
      <c r="C87" s="374"/>
      <c r="D87" s="374"/>
      <c r="E87" s="374"/>
      <c r="F87" s="374"/>
      <c r="G87" s="255"/>
    </row>
    <row r="88" spans="1:7" s="221" customFormat="1" x14ac:dyDescent="0.2">
      <c r="A88" s="374"/>
      <c r="B88" s="374"/>
      <c r="C88" s="374"/>
      <c r="D88" s="374"/>
      <c r="E88" s="374"/>
      <c r="F88" s="374"/>
      <c r="G88" s="255"/>
    </row>
    <row r="89" spans="1:7" s="221" customFormat="1" x14ac:dyDescent="0.2">
      <c r="A89" s="374"/>
      <c r="B89" s="374"/>
      <c r="C89" s="374"/>
      <c r="D89" s="374"/>
      <c r="E89" s="374"/>
      <c r="F89" s="374"/>
      <c r="G89" s="255"/>
    </row>
    <row r="90" spans="1:7" s="221" customFormat="1" x14ac:dyDescent="0.2">
      <c r="A90" s="374"/>
      <c r="B90" s="374"/>
      <c r="C90" s="374"/>
      <c r="D90" s="374"/>
      <c r="E90" s="374"/>
      <c r="F90" s="374"/>
      <c r="G90" s="255"/>
    </row>
    <row r="91" spans="1:7" s="221" customFormat="1" x14ac:dyDescent="0.2">
      <c r="A91" s="374"/>
      <c r="B91" s="374"/>
      <c r="C91" s="374"/>
      <c r="D91" s="374"/>
      <c r="E91" s="374"/>
      <c r="F91" s="374"/>
      <c r="G91" s="255"/>
    </row>
    <row r="92" spans="1:7" s="221" customFormat="1" x14ac:dyDescent="0.2">
      <c r="A92" s="374"/>
      <c r="B92" s="374"/>
      <c r="C92" s="374"/>
      <c r="D92" s="374"/>
      <c r="E92" s="374"/>
      <c r="F92" s="374"/>
      <c r="G92" s="255"/>
    </row>
    <row r="93" spans="1:7" s="221" customFormat="1" x14ac:dyDescent="0.2">
      <c r="A93" s="374"/>
      <c r="B93" s="374"/>
      <c r="C93" s="374"/>
      <c r="D93" s="374"/>
      <c r="E93" s="374"/>
      <c r="F93" s="374"/>
      <c r="G93" s="255"/>
    </row>
    <row r="94" spans="1:7" s="221" customFormat="1" x14ac:dyDescent="0.2">
      <c r="A94" s="374"/>
      <c r="B94" s="374"/>
      <c r="C94" s="374"/>
      <c r="D94" s="374"/>
      <c r="E94" s="374"/>
      <c r="F94" s="374"/>
      <c r="G94" s="255"/>
    </row>
    <row r="95" spans="1:7" s="221" customFormat="1" x14ac:dyDescent="0.2">
      <c r="A95" s="374"/>
      <c r="B95" s="374"/>
      <c r="C95" s="374"/>
      <c r="D95" s="374"/>
      <c r="E95" s="374"/>
      <c r="F95" s="374"/>
      <c r="G95" s="255"/>
    </row>
    <row r="96" spans="1:7" s="221" customFormat="1" x14ac:dyDescent="0.2">
      <c r="A96" s="374"/>
      <c r="B96" s="374"/>
      <c r="C96" s="374"/>
      <c r="D96" s="374"/>
      <c r="E96" s="374"/>
      <c r="F96" s="374"/>
      <c r="G96" s="255"/>
    </row>
    <row r="97" spans="1:7" s="221" customFormat="1" x14ac:dyDescent="0.2">
      <c r="A97" s="374"/>
      <c r="B97" s="374"/>
      <c r="C97" s="374"/>
      <c r="D97" s="374"/>
      <c r="E97" s="374"/>
      <c r="F97" s="374"/>
      <c r="G97" s="255"/>
    </row>
    <row r="98" spans="1:7" s="221" customFormat="1" x14ac:dyDescent="0.2">
      <c r="A98" s="374"/>
      <c r="B98" s="374"/>
      <c r="C98" s="374"/>
      <c r="D98" s="374"/>
      <c r="E98" s="374"/>
      <c r="F98" s="374"/>
      <c r="G98" s="255"/>
    </row>
    <row r="99" spans="1:7" s="221" customFormat="1" x14ac:dyDescent="0.2">
      <c r="A99" s="374"/>
      <c r="B99" s="374"/>
      <c r="C99" s="374"/>
      <c r="D99" s="374"/>
      <c r="E99" s="374"/>
      <c r="F99" s="374"/>
      <c r="G99" s="255"/>
    </row>
    <row r="100" spans="1:7" s="221" customFormat="1" x14ac:dyDescent="0.2">
      <c r="A100" s="374"/>
      <c r="B100" s="374"/>
      <c r="C100" s="374"/>
      <c r="D100" s="374"/>
      <c r="E100" s="374"/>
      <c r="F100" s="374"/>
      <c r="G100" s="255"/>
    </row>
    <row r="101" spans="1:7" s="221" customFormat="1" x14ac:dyDescent="0.2">
      <c r="A101" s="374"/>
      <c r="B101" s="374"/>
      <c r="C101" s="374"/>
      <c r="D101" s="374"/>
      <c r="E101" s="374"/>
      <c r="F101" s="374"/>
      <c r="G101" s="255"/>
    </row>
    <row r="102" spans="1:7" s="221" customFormat="1" x14ac:dyDescent="0.2">
      <c r="G102" s="399"/>
    </row>
    <row r="103" spans="1:7" s="221" customFormat="1" x14ac:dyDescent="0.2">
      <c r="D103" s="63"/>
      <c r="E103" s="63"/>
      <c r="F103" s="63"/>
      <c r="G103" s="399"/>
    </row>
    <row r="104" spans="1:7" s="221" customFormat="1" x14ac:dyDescent="0.2">
      <c r="G104" s="399"/>
    </row>
    <row r="105" spans="1:7" s="221" customFormat="1" x14ac:dyDescent="0.2">
      <c r="G105" s="399"/>
    </row>
    <row r="106" spans="1:7" s="221" customFormat="1" x14ac:dyDescent="0.2">
      <c r="G106" s="399"/>
    </row>
    <row r="107" spans="1:7" s="221" customFormat="1" x14ac:dyDescent="0.2">
      <c r="G107" s="399"/>
    </row>
    <row r="108" spans="1:7" s="221" customFormat="1" x14ac:dyDescent="0.2">
      <c r="G108" s="399"/>
    </row>
    <row r="109" spans="1:7" s="221" customFormat="1" x14ac:dyDescent="0.2">
      <c r="G109" s="399"/>
    </row>
    <row r="110" spans="1:7" s="221" customFormat="1" x14ac:dyDescent="0.2">
      <c r="G110" s="399"/>
    </row>
    <row r="111" spans="1:7" s="221" customFormat="1" x14ac:dyDescent="0.2">
      <c r="G111" s="399"/>
    </row>
    <row r="112" spans="1:7" s="221" customFormat="1" x14ac:dyDescent="0.2">
      <c r="G112" s="399"/>
    </row>
    <row r="113" spans="7:7" s="221" customFormat="1" x14ac:dyDescent="0.2">
      <c r="G113" s="399"/>
    </row>
    <row r="114" spans="7:7" s="221" customFormat="1" x14ac:dyDescent="0.2">
      <c r="G114" s="399"/>
    </row>
    <row r="115" spans="7:7" s="221" customFormat="1" x14ac:dyDescent="0.2">
      <c r="G115" s="399"/>
    </row>
    <row r="116" spans="7:7" s="221" customFormat="1" x14ac:dyDescent="0.2">
      <c r="G116" s="399"/>
    </row>
    <row r="117" spans="7:7" s="221" customFormat="1" x14ac:dyDescent="0.2">
      <c r="G117" s="399"/>
    </row>
    <row r="118" spans="7:7" s="221" customFormat="1" x14ac:dyDescent="0.2">
      <c r="G118" s="399"/>
    </row>
    <row r="119" spans="7:7" s="221" customFormat="1" x14ac:dyDescent="0.2">
      <c r="G119" s="399"/>
    </row>
    <row r="120" spans="7:7" s="221" customFormat="1" x14ac:dyDescent="0.2">
      <c r="G120" s="399"/>
    </row>
    <row r="121" spans="7:7" s="221" customFormat="1" x14ac:dyDescent="0.2">
      <c r="G121" s="399"/>
    </row>
    <row r="122" spans="7:7" s="221" customFormat="1" x14ac:dyDescent="0.2">
      <c r="G122" s="399"/>
    </row>
    <row r="123" spans="7:7" s="221" customFormat="1" x14ac:dyDescent="0.2">
      <c r="G123" s="399"/>
    </row>
    <row r="124" spans="7:7" s="221" customFormat="1" x14ac:dyDescent="0.2">
      <c r="G124" s="399"/>
    </row>
    <row r="125" spans="7:7" s="221" customFormat="1" x14ac:dyDescent="0.2">
      <c r="G125" s="399"/>
    </row>
    <row r="126" spans="7:7" s="221" customFormat="1" x14ac:dyDescent="0.2">
      <c r="G126" s="399"/>
    </row>
    <row r="127" spans="7:7" s="221" customFormat="1" x14ac:dyDescent="0.2">
      <c r="G127" s="399"/>
    </row>
    <row r="128" spans="7:7" s="221" customFormat="1" x14ac:dyDescent="0.2">
      <c r="G128" s="399"/>
    </row>
    <row r="129" spans="7:7" s="221" customFormat="1" x14ac:dyDescent="0.2">
      <c r="G129" s="399"/>
    </row>
    <row r="130" spans="7:7" s="221" customFormat="1" x14ac:dyDescent="0.2">
      <c r="G130" s="399"/>
    </row>
    <row r="131" spans="7:7" s="221" customFormat="1" x14ac:dyDescent="0.2">
      <c r="G131" s="399"/>
    </row>
    <row r="132" spans="7:7" s="221" customFormat="1" x14ac:dyDescent="0.2">
      <c r="G132" s="399"/>
    </row>
    <row r="133" spans="7:7" s="221" customFormat="1" x14ac:dyDescent="0.2">
      <c r="G133" s="399"/>
    </row>
    <row r="134" spans="7:7" s="221" customFormat="1" x14ac:dyDescent="0.2">
      <c r="G134" s="399"/>
    </row>
    <row r="135" spans="7:7" s="221" customFormat="1" x14ac:dyDescent="0.2">
      <c r="G135" s="399"/>
    </row>
    <row r="136" spans="7:7" s="221" customFormat="1" x14ac:dyDescent="0.2">
      <c r="G136" s="399"/>
    </row>
    <row r="137" spans="7:7" s="221" customFormat="1" x14ac:dyDescent="0.2">
      <c r="G137" s="399"/>
    </row>
    <row r="138" spans="7:7" s="221" customFormat="1" x14ac:dyDescent="0.2">
      <c r="G138" s="399"/>
    </row>
    <row r="139" spans="7:7" s="221" customFormat="1" x14ac:dyDescent="0.2">
      <c r="G139" s="399"/>
    </row>
    <row r="140" spans="7:7" s="221" customFormat="1" x14ac:dyDescent="0.2">
      <c r="G140" s="399"/>
    </row>
    <row r="141" spans="7:7" s="221" customFormat="1" x14ac:dyDescent="0.2">
      <c r="G141" s="399"/>
    </row>
    <row r="142" spans="7:7" s="221" customFormat="1" x14ac:dyDescent="0.2">
      <c r="G142" s="399"/>
    </row>
    <row r="143" spans="7:7" s="221" customFormat="1" x14ac:dyDescent="0.2">
      <c r="G143" s="399"/>
    </row>
    <row r="144" spans="7:7" s="221" customFormat="1" x14ac:dyDescent="0.2">
      <c r="G144" s="399"/>
    </row>
    <row r="145" spans="7:7" s="221" customFormat="1" x14ac:dyDescent="0.2">
      <c r="G145" s="399"/>
    </row>
    <row r="146" spans="7:7" s="221" customFormat="1" x14ac:dyDescent="0.2">
      <c r="G146" s="399"/>
    </row>
    <row r="147" spans="7:7" s="221" customFormat="1" x14ac:dyDescent="0.2">
      <c r="G147" s="399"/>
    </row>
    <row r="148" spans="7:7" s="221" customFormat="1" x14ac:dyDescent="0.2">
      <c r="G148" s="399"/>
    </row>
    <row r="149" spans="7:7" s="221" customFormat="1" x14ac:dyDescent="0.2">
      <c r="G149" s="399"/>
    </row>
    <row r="150" spans="7:7" s="221" customFormat="1" x14ac:dyDescent="0.2">
      <c r="G150" s="399"/>
    </row>
    <row r="151" spans="7:7" s="221" customFormat="1" x14ac:dyDescent="0.2">
      <c r="G151" s="399"/>
    </row>
    <row r="152" spans="7:7" s="221" customFormat="1" x14ac:dyDescent="0.2">
      <c r="G152" s="399"/>
    </row>
    <row r="153" spans="7:7" s="221" customFormat="1" x14ac:dyDescent="0.2">
      <c r="G153" s="399"/>
    </row>
    <row r="154" spans="7:7" s="221" customFormat="1" x14ac:dyDescent="0.2">
      <c r="G154" s="399"/>
    </row>
    <row r="155" spans="7:7" s="221" customFormat="1" x14ac:dyDescent="0.2">
      <c r="G155" s="399"/>
    </row>
    <row r="156" spans="7:7" s="221" customFormat="1" x14ac:dyDescent="0.2">
      <c r="G156" s="399"/>
    </row>
    <row r="157" spans="7:7" s="221" customFormat="1" x14ac:dyDescent="0.2">
      <c r="G157" s="399"/>
    </row>
    <row r="158" spans="7:7" s="221" customFormat="1" x14ac:dyDescent="0.2">
      <c r="G158" s="399"/>
    </row>
    <row r="159" spans="7:7" s="221" customFormat="1" x14ac:dyDescent="0.2">
      <c r="G159" s="399"/>
    </row>
    <row r="160" spans="7:7" s="221" customFormat="1" x14ac:dyDescent="0.2">
      <c r="G160" s="399"/>
    </row>
    <row r="161" spans="7:7" s="221" customFormat="1" x14ac:dyDescent="0.2">
      <c r="G161" s="399"/>
    </row>
    <row r="162" spans="7:7" s="221" customFormat="1" x14ac:dyDescent="0.2">
      <c r="G162" s="399"/>
    </row>
    <row r="163" spans="7:7" s="221" customFormat="1" x14ac:dyDescent="0.2">
      <c r="G163" s="399"/>
    </row>
    <row r="164" spans="7:7" s="221" customFormat="1" x14ac:dyDescent="0.2">
      <c r="G164" s="399"/>
    </row>
    <row r="165" spans="7:7" s="221" customFormat="1" x14ac:dyDescent="0.2">
      <c r="G165" s="399"/>
    </row>
    <row r="166" spans="7:7" s="221" customFormat="1" x14ac:dyDescent="0.2">
      <c r="G166" s="399"/>
    </row>
    <row r="167" spans="7:7" s="221" customFormat="1" x14ac:dyDescent="0.2">
      <c r="G167" s="399"/>
    </row>
    <row r="168" spans="7:7" s="221" customFormat="1" x14ac:dyDescent="0.2">
      <c r="G168" s="399"/>
    </row>
    <row r="169" spans="7:7" s="221" customFormat="1" x14ac:dyDescent="0.2">
      <c r="G169" s="399"/>
    </row>
    <row r="170" spans="7:7" s="221" customFormat="1" x14ac:dyDescent="0.2">
      <c r="G170" s="399"/>
    </row>
    <row r="171" spans="7:7" s="221" customFormat="1" x14ac:dyDescent="0.2">
      <c r="G171" s="399"/>
    </row>
    <row r="172" spans="7:7" s="221" customFormat="1" x14ac:dyDescent="0.2">
      <c r="G172" s="399"/>
    </row>
    <row r="173" spans="7:7" s="221" customFormat="1" x14ac:dyDescent="0.2">
      <c r="G173" s="399"/>
    </row>
    <row r="174" spans="7:7" s="221" customFormat="1" x14ac:dyDescent="0.2">
      <c r="G174" s="399"/>
    </row>
    <row r="175" spans="7:7" s="221" customFormat="1" x14ac:dyDescent="0.2">
      <c r="G175" s="399"/>
    </row>
    <row r="176" spans="7:7" s="221" customFormat="1" x14ac:dyDescent="0.2">
      <c r="G176" s="399"/>
    </row>
    <row r="177" spans="7:7" s="221" customFormat="1" x14ac:dyDescent="0.2">
      <c r="G177" s="399"/>
    </row>
    <row r="178" spans="7:7" s="221" customFormat="1" x14ac:dyDescent="0.2">
      <c r="G178" s="399"/>
    </row>
    <row r="179" spans="7:7" s="221" customFormat="1" x14ac:dyDescent="0.2">
      <c r="G179" s="399"/>
    </row>
    <row r="180" spans="7:7" s="221" customFormat="1" x14ac:dyDescent="0.2">
      <c r="G180" s="399"/>
    </row>
    <row r="181" spans="7:7" s="221" customFormat="1" x14ac:dyDescent="0.2">
      <c r="G181" s="399"/>
    </row>
    <row r="182" spans="7:7" s="221" customFormat="1" x14ac:dyDescent="0.2">
      <c r="G182" s="399"/>
    </row>
    <row r="183" spans="7:7" s="221" customFormat="1" x14ac:dyDescent="0.2">
      <c r="G183" s="399"/>
    </row>
    <row r="184" spans="7:7" s="221" customFormat="1" x14ac:dyDescent="0.2">
      <c r="G184" s="399"/>
    </row>
    <row r="185" spans="7:7" s="221" customFormat="1" x14ac:dyDescent="0.2">
      <c r="G185" s="399"/>
    </row>
    <row r="186" spans="7:7" s="221" customFormat="1" x14ac:dyDescent="0.2">
      <c r="G186" s="399"/>
    </row>
    <row r="187" spans="7:7" s="221" customFormat="1" x14ac:dyDescent="0.2">
      <c r="G187" s="399"/>
    </row>
    <row r="188" spans="7:7" s="221" customFormat="1" x14ac:dyDescent="0.2">
      <c r="G188" s="399"/>
    </row>
    <row r="189" spans="7:7" s="221" customFormat="1" x14ac:dyDescent="0.2">
      <c r="G189" s="399"/>
    </row>
    <row r="190" spans="7:7" s="221" customFormat="1" x14ac:dyDescent="0.2">
      <c r="G190" s="399"/>
    </row>
    <row r="191" spans="7:7" s="221" customFormat="1" x14ac:dyDescent="0.2">
      <c r="G191" s="399"/>
    </row>
    <row r="192" spans="7:7" s="221" customFormat="1" x14ac:dyDescent="0.2">
      <c r="G192" s="399"/>
    </row>
    <row r="193" spans="7:7" s="221" customFormat="1" x14ac:dyDescent="0.2">
      <c r="G193" s="399"/>
    </row>
    <row r="194" spans="7:7" s="221" customFormat="1" x14ac:dyDescent="0.2">
      <c r="G194" s="399"/>
    </row>
    <row r="195" spans="7:7" s="221" customFormat="1" x14ac:dyDescent="0.2">
      <c r="G195" s="399"/>
    </row>
    <row r="196" spans="7:7" s="221" customFormat="1" x14ac:dyDescent="0.2">
      <c r="G196" s="399"/>
    </row>
    <row r="197" spans="7:7" s="221" customFormat="1" x14ac:dyDescent="0.2">
      <c r="G197" s="399"/>
    </row>
    <row r="198" spans="7:7" s="221" customFormat="1" x14ac:dyDescent="0.2">
      <c r="G198" s="399"/>
    </row>
    <row r="199" spans="7:7" s="221" customFormat="1" x14ac:dyDescent="0.2">
      <c r="G199" s="399"/>
    </row>
    <row r="200" spans="7:7" s="221" customFormat="1" x14ac:dyDescent="0.2">
      <c r="G200" s="399"/>
    </row>
    <row r="201" spans="7:7" s="221" customFormat="1" x14ac:dyDescent="0.2">
      <c r="G201" s="399"/>
    </row>
    <row r="202" spans="7:7" s="221" customFormat="1" x14ac:dyDescent="0.2">
      <c r="G202" s="399"/>
    </row>
    <row r="203" spans="7:7" s="221" customFormat="1" x14ac:dyDescent="0.2">
      <c r="G203" s="399"/>
    </row>
    <row r="204" spans="7:7" s="221" customFormat="1" x14ac:dyDescent="0.2">
      <c r="G204" s="399"/>
    </row>
    <row r="205" spans="7:7" s="221" customFormat="1" x14ac:dyDescent="0.2">
      <c r="G205" s="399"/>
    </row>
    <row r="206" spans="7:7" s="221" customFormat="1" x14ac:dyDescent="0.2">
      <c r="G206" s="399"/>
    </row>
    <row r="207" spans="7:7" s="221" customFormat="1" x14ac:dyDescent="0.2">
      <c r="G207" s="399"/>
    </row>
    <row r="208" spans="7:7" s="221" customFormat="1" x14ac:dyDescent="0.2">
      <c r="G208" s="399"/>
    </row>
    <row r="209" spans="7:7" s="221" customFormat="1" x14ac:dyDescent="0.2">
      <c r="G209" s="399"/>
    </row>
    <row r="210" spans="7:7" s="221" customFormat="1" x14ac:dyDescent="0.2">
      <c r="G210" s="399"/>
    </row>
    <row r="211" spans="7:7" s="221" customFormat="1" x14ac:dyDescent="0.2">
      <c r="G211" s="399"/>
    </row>
    <row r="212" spans="7:7" s="221" customFormat="1" x14ac:dyDescent="0.2">
      <c r="G212" s="399"/>
    </row>
    <row r="213" spans="7:7" s="221" customFormat="1" x14ac:dyDescent="0.2">
      <c r="G213" s="399"/>
    </row>
    <row r="214" spans="7:7" s="221" customFormat="1" x14ac:dyDescent="0.2">
      <c r="G214" s="399"/>
    </row>
    <row r="215" spans="7:7" s="221" customFormat="1" x14ac:dyDescent="0.2">
      <c r="G215" s="399"/>
    </row>
    <row r="216" spans="7:7" s="221" customFormat="1" x14ac:dyDescent="0.2">
      <c r="G216" s="399"/>
    </row>
    <row r="217" spans="7:7" s="221" customFormat="1" x14ac:dyDescent="0.2">
      <c r="G217" s="399"/>
    </row>
    <row r="218" spans="7:7" s="221" customFormat="1" x14ac:dyDescent="0.2">
      <c r="G218" s="399"/>
    </row>
    <row r="219" spans="7:7" s="221" customFormat="1" x14ac:dyDescent="0.2">
      <c r="G219" s="399"/>
    </row>
    <row r="220" spans="7:7" s="221" customFormat="1" x14ac:dyDescent="0.2">
      <c r="G220" s="399"/>
    </row>
    <row r="221" spans="7:7" s="221" customFormat="1" x14ac:dyDescent="0.2">
      <c r="G221" s="399"/>
    </row>
    <row r="222" spans="7:7" s="221" customFormat="1" x14ac:dyDescent="0.2">
      <c r="G222" s="399"/>
    </row>
    <row r="223" spans="7:7" s="221" customFormat="1" x14ac:dyDescent="0.2">
      <c r="G223" s="399"/>
    </row>
    <row r="224" spans="7:7" s="221" customFormat="1" x14ac:dyDescent="0.2">
      <c r="G224" s="399"/>
    </row>
    <row r="225" spans="7:7" s="221" customFormat="1" x14ac:dyDescent="0.2">
      <c r="G225" s="399"/>
    </row>
    <row r="226" spans="7:7" s="221" customFormat="1" x14ac:dyDescent="0.2">
      <c r="G226" s="399"/>
    </row>
    <row r="227" spans="7:7" s="221" customFormat="1" x14ac:dyDescent="0.2">
      <c r="G227" s="399"/>
    </row>
    <row r="228" spans="7:7" s="221" customFormat="1" x14ac:dyDescent="0.2">
      <c r="G228" s="399"/>
    </row>
    <row r="229" spans="7:7" s="221" customFormat="1" x14ac:dyDescent="0.2">
      <c r="G229" s="399"/>
    </row>
    <row r="230" spans="7:7" s="221" customFormat="1" x14ac:dyDescent="0.2">
      <c r="G230" s="399"/>
    </row>
    <row r="231" spans="7:7" s="221" customFormat="1" x14ac:dyDescent="0.2">
      <c r="G231" s="399"/>
    </row>
    <row r="232" spans="7:7" s="221" customFormat="1" x14ac:dyDescent="0.2">
      <c r="G232" s="399"/>
    </row>
    <row r="233" spans="7:7" s="221" customFormat="1" x14ac:dyDescent="0.2">
      <c r="G233" s="399"/>
    </row>
    <row r="234" spans="7:7" s="221" customFormat="1" x14ac:dyDescent="0.2">
      <c r="G234" s="399"/>
    </row>
    <row r="235" spans="7:7" s="221" customFormat="1" x14ac:dyDescent="0.2">
      <c r="G235" s="399"/>
    </row>
    <row r="236" spans="7:7" s="221" customFormat="1" x14ac:dyDescent="0.2">
      <c r="G236" s="399"/>
    </row>
    <row r="237" spans="7:7" s="221" customFormat="1" x14ac:dyDescent="0.2">
      <c r="G237" s="399"/>
    </row>
    <row r="238" spans="7:7" s="221" customFormat="1" x14ac:dyDescent="0.2">
      <c r="G238" s="399"/>
    </row>
    <row r="239" spans="7:7" s="221" customFormat="1" x14ac:dyDescent="0.2">
      <c r="G239" s="399"/>
    </row>
    <row r="240" spans="7:7" s="221" customFormat="1" x14ac:dyDescent="0.2">
      <c r="G240" s="399"/>
    </row>
    <row r="241" spans="7:7" s="221" customFormat="1" x14ac:dyDescent="0.2">
      <c r="G241" s="399"/>
    </row>
    <row r="242" spans="7:7" s="221" customFormat="1" x14ac:dyDescent="0.2">
      <c r="G242" s="399"/>
    </row>
    <row r="243" spans="7:7" s="221" customFormat="1" x14ac:dyDescent="0.2">
      <c r="G243" s="399"/>
    </row>
    <row r="244" spans="7:7" s="221" customFormat="1" x14ac:dyDescent="0.2">
      <c r="G244" s="399"/>
    </row>
    <row r="245" spans="7:7" s="221" customFormat="1" x14ac:dyDescent="0.2">
      <c r="G245" s="399"/>
    </row>
    <row r="246" spans="7:7" s="221" customFormat="1" x14ac:dyDescent="0.2">
      <c r="G246" s="399"/>
    </row>
    <row r="247" spans="7:7" s="221" customFormat="1" x14ac:dyDescent="0.2">
      <c r="G247" s="399"/>
    </row>
    <row r="248" spans="7:7" s="221" customFormat="1" x14ac:dyDescent="0.2">
      <c r="G248" s="399"/>
    </row>
    <row r="249" spans="7:7" s="221" customFormat="1" x14ac:dyDescent="0.2">
      <c r="G249" s="399"/>
    </row>
    <row r="250" spans="7:7" s="221" customFormat="1" x14ac:dyDescent="0.2">
      <c r="G250" s="399"/>
    </row>
    <row r="251" spans="7:7" s="221" customFormat="1" x14ac:dyDescent="0.2">
      <c r="G251" s="399"/>
    </row>
    <row r="252" spans="7:7" s="221" customFormat="1" x14ac:dyDescent="0.2">
      <c r="G252" s="399"/>
    </row>
    <row r="253" spans="7:7" s="221" customFormat="1" x14ac:dyDescent="0.2">
      <c r="G253" s="399"/>
    </row>
    <row r="254" spans="7:7" s="221" customFormat="1" x14ac:dyDescent="0.2">
      <c r="G254" s="399"/>
    </row>
    <row r="255" spans="7:7" s="221" customFormat="1" x14ac:dyDescent="0.2">
      <c r="G255" s="399"/>
    </row>
    <row r="256" spans="7:7" s="221" customFormat="1" x14ac:dyDescent="0.2">
      <c r="G256" s="399"/>
    </row>
    <row r="257" spans="7:7" s="221" customFormat="1" x14ac:dyDescent="0.2">
      <c r="G257" s="399"/>
    </row>
    <row r="258" spans="7:7" s="221" customFormat="1" x14ac:dyDescent="0.2">
      <c r="G258" s="399"/>
    </row>
    <row r="259" spans="7:7" s="221" customFormat="1" x14ac:dyDescent="0.2">
      <c r="G259" s="399"/>
    </row>
    <row r="260" spans="7:7" s="221" customFormat="1" x14ac:dyDescent="0.2">
      <c r="G260" s="399"/>
    </row>
    <row r="261" spans="7:7" s="221" customFormat="1" x14ac:dyDescent="0.2">
      <c r="G261" s="399"/>
    </row>
    <row r="262" spans="7:7" s="221" customFormat="1" x14ac:dyDescent="0.2">
      <c r="G262" s="399"/>
    </row>
    <row r="263" spans="7:7" s="221" customFormat="1" x14ac:dyDescent="0.2">
      <c r="G263" s="399"/>
    </row>
    <row r="264" spans="7:7" s="221" customFormat="1" x14ac:dyDescent="0.2">
      <c r="G264" s="399"/>
    </row>
    <row r="265" spans="7:7" s="221" customFormat="1" x14ac:dyDescent="0.2">
      <c r="G265" s="399"/>
    </row>
    <row r="266" spans="7:7" s="221" customFormat="1" x14ac:dyDescent="0.2">
      <c r="G266" s="399"/>
    </row>
    <row r="267" spans="7:7" s="221" customFormat="1" x14ac:dyDescent="0.2">
      <c r="G267" s="399"/>
    </row>
    <row r="268" spans="7:7" s="221" customFormat="1" x14ac:dyDescent="0.2">
      <c r="G268" s="399"/>
    </row>
    <row r="269" spans="7:7" s="221" customFormat="1" x14ac:dyDescent="0.2">
      <c r="G269" s="399"/>
    </row>
    <row r="270" spans="7:7" s="221" customFormat="1" x14ac:dyDescent="0.2">
      <c r="G270" s="399"/>
    </row>
    <row r="271" spans="7:7" s="221" customFormat="1" x14ac:dyDescent="0.2">
      <c r="G271" s="399"/>
    </row>
    <row r="272" spans="7:7" s="221" customFormat="1" x14ac:dyDescent="0.2">
      <c r="G272" s="399"/>
    </row>
    <row r="273" spans="7:7" s="221" customFormat="1" x14ac:dyDescent="0.2">
      <c r="G273" s="399"/>
    </row>
    <row r="274" spans="7:7" s="221" customFormat="1" x14ac:dyDescent="0.2">
      <c r="G274" s="399"/>
    </row>
    <row r="275" spans="7:7" s="221" customFormat="1" x14ac:dyDescent="0.2">
      <c r="G275" s="399"/>
    </row>
    <row r="276" spans="7:7" s="221" customFormat="1" x14ac:dyDescent="0.2">
      <c r="G276" s="399"/>
    </row>
    <row r="277" spans="7:7" s="221" customFormat="1" x14ac:dyDescent="0.2">
      <c r="G277" s="399"/>
    </row>
    <row r="278" spans="7:7" s="221" customFormat="1" x14ac:dyDescent="0.2">
      <c r="G278" s="399"/>
    </row>
    <row r="279" spans="7:7" s="221" customFormat="1" x14ac:dyDescent="0.2">
      <c r="G279" s="399"/>
    </row>
    <row r="280" spans="7:7" s="221" customFormat="1" x14ac:dyDescent="0.2">
      <c r="G280" s="399"/>
    </row>
    <row r="281" spans="7:7" s="221" customFormat="1" x14ac:dyDescent="0.2">
      <c r="G281" s="399"/>
    </row>
    <row r="282" spans="7:7" s="221" customFormat="1" x14ac:dyDescent="0.2">
      <c r="G282" s="399"/>
    </row>
    <row r="283" spans="7:7" s="221" customFormat="1" x14ac:dyDescent="0.2">
      <c r="G283" s="399"/>
    </row>
    <row r="284" spans="7:7" s="221" customFormat="1" x14ac:dyDescent="0.2">
      <c r="G284" s="399"/>
    </row>
    <row r="285" spans="7:7" s="221" customFormat="1" x14ac:dyDescent="0.2">
      <c r="G285" s="399"/>
    </row>
    <row r="286" spans="7:7" s="221" customFormat="1" x14ac:dyDescent="0.2">
      <c r="G286" s="399"/>
    </row>
    <row r="287" spans="7:7" s="221" customFormat="1" x14ac:dyDescent="0.2">
      <c r="G287" s="399"/>
    </row>
    <row r="288" spans="7:7" s="221" customFormat="1" x14ac:dyDescent="0.2">
      <c r="G288" s="399"/>
    </row>
    <row r="289" spans="7:7" s="221" customFormat="1" x14ac:dyDescent="0.2">
      <c r="G289" s="399"/>
    </row>
    <row r="290" spans="7:7" s="221" customFormat="1" x14ac:dyDescent="0.2">
      <c r="G290" s="399"/>
    </row>
    <row r="291" spans="7:7" s="221" customFormat="1" x14ac:dyDescent="0.2">
      <c r="G291" s="399"/>
    </row>
    <row r="292" spans="7:7" s="221" customFormat="1" x14ac:dyDescent="0.2">
      <c r="G292" s="399"/>
    </row>
    <row r="293" spans="7:7" s="221" customFormat="1" x14ac:dyDescent="0.2">
      <c r="G293" s="399"/>
    </row>
    <row r="294" spans="7:7" s="221" customFormat="1" x14ac:dyDescent="0.2">
      <c r="G294" s="399"/>
    </row>
    <row r="295" spans="7:7" s="221" customFormat="1" x14ac:dyDescent="0.2">
      <c r="G295" s="399"/>
    </row>
    <row r="296" spans="7:7" s="221" customFormat="1" x14ac:dyDescent="0.2">
      <c r="G296" s="399"/>
    </row>
    <row r="297" spans="7:7" s="221" customFormat="1" x14ac:dyDescent="0.2">
      <c r="G297" s="399"/>
    </row>
    <row r="298" spans="7:7" s="221" customFormat="1" x14ac:dyDescent="0.2">
      <c r="G298" s="399"/>
    </row>
    <row r="299" spans="7:7" s="221" customFormat="1" x14ac:dyDescent="0.2">
      <c r="G299" s="399"/>
    </row>
    <row r="300" spans="7:7" s="221" customFormat="1" x14ac:dyDescent="0.2">
      <c r="G300" s="399"/>
    </row>
    <row r="301" spans="7:7" s="221" customFormat="1" x14ac:dyDescent="0.2">
      <c r="G301" s="399"/>
    </row>
    <row r="302" spans="7:7" s="221" customFormat="1" x14ac:dyDescent="0.2">
      <c r="G302" s="399"/>
    </row>
    <row r="303" spans="7:7" s="221" customFormat="1" x14ac:dyDescent="0.2">
      <c r="G303" s="399"/>
    </row>
    <row r="304" spans="7:7" s="221" customFormat="1" x14ac:dyDescent="0.2">
      <c r="G304" s="399"/>
    </row>
    <row r="305" spans="7:7" s="221" customFormat="1" x14ac:dyDescent="0.2">
      <c r="G305" s="399"/>
    </row>
    <row r="306" spans="7:7" s="221" customFormat="1" x14ac:dyDescent="0.2">
      <c r="G306" s="399"/>
    </row>
    <row r="307" spans="7:7" s="221" customFormat="1" x14ac:dyDescent="0.2">
      <c r="G307" s="399"/>
    </row>
    <row r="308" spans="7:7" s="221" customFormat="1" x14ac:dyDescent="0.2">
      <c r="G308" s="399"/>
    </row>
    <row r="309" spans="7:7" s="221" customFormat="1" x14ac:dyDescent="0.2">
      <c r="G309" s="399"/>
    </row>
    <row r="310" spans="7:7" s="221" customFormat="1" x14ac:dyDescent="0.2">
      <c r="G310" s="399"/>
    </row>
    <row r="311" spans="7:7" s="221" customFormat="1" x14ac:dyDescent="0.2">
      <c r="G311" s="399"/>
    </row>
    <row r="312" spans="7:7" s="221" customFormat="1" x14ac:dyDescent="0.2">
      <c r="G312" s="399"/>
    </row>
    <row r="313" spans="7:7" s="221" customFormat="1" x14ac:dyDescent="0.2">
      <c r="G313" s="399"/>
    </row>
    <row r="314" spans="7:7" s="221" customFormat="1" x14ac:dyDescent="0.2">
      <c r="G314" s="399"/>
    </row>
    <row r="315" spans="7:7" s="221" customFormat="1" x14ac:dyDescent="0.2">
      <c r="G315" s="399"/>
    </row>
    <row r="316" spans="7:7" s="221" customFormat="1" x14ac:dyDescent="0.2">
      <c r="G316" s="399"/>
    </row>
    <row r="317" spans="7:7" s="221" customFormat="1" x14ac:dyDescent="0.2">
      <c r="G317" s="399"/>
    </row>
    <row r="318" spans="7:7" s="221" customFormat="1" x14ac:dyDescent="0.2">
      <c r="G318" s="399"/>
    </row>
    <row r="319" spans="7:7" s="221" customFormat="1" x14ac:dyDescent="0.2">
      <c r="G319" s="399"/>
    </row>
    <row r="320" spans="7:7" s="221" customFormat="1" x14ac:dyDescent="0.2">
      <c r="G320" s="399"/>
    </row>
    <row r="321" spans="7:7" s="221" customFormat="1" x14ac:dyDescent="0.2">
      <c r="G321" s="399"/>
    </row>
    <row r="322" spans="7:7" s="221" customFormat="1" x14ac:dyDescent="0.2">
      <c r="G322" s="399"/>
    </row>
    <row r="323" spans="7:7" s="221" customFormat="1" x14ac:dyDescent="0.2">
      <c r="G323" s="399"/>
    </row>
    <row r="324" spans="7:7" s="221" customFormat="1" x14ac:dyDescent="0.2">
      <c r="G324" s="399"/>
    </row>
    <row r="325" spans="7:7" s="221" customFormat="1" x14ac:dyDescent="0.2">
      <c r="G325" s="399"/>
    </row>
    <row r="326" spans="7:7" s="221" customFormat="1" x14ac:dyDescent="0.2">
      <c r="G326" s="399"/>
    </row>
    <row r="327" spans="7:7" s="221" customFormat="1" x14ac:dyDescent="0.2">
      <c r="G327" s="399"/>
    </row>
    <row r="328" spans="7:7" s="221" customFormat="1" x14ac:dyDescent="0.2">
      <c r="G328" s="399"/>
    </row>
    <row r="329" spans="7:7" s="221" customFormat="1" x14ac:dyDescent="0.2">
      <c r="G329" s="399"/>
    </row>
    <row r="330" spans="7:7" s="221" customFormat="1" x14ac:dyDescent="0.2">
      <c r="G330" s="399"/>
    </row>
    <row r="331" spans="7:7" s="221" customFormat="1" x14ac:dyDescent="0.2">
      <c r="G331" s="399"/>
    </row>
    <row r="332" spans="7:7" s="221" customFormat="1" x14ac:dyDescent="0.2">
      <c r="G332" s="399"/>
    </row>
    <row r="333" spans="7:7" s="221" customFormat="1" x14ac:dyDescent="0.2">
      <c r="G333" s="399"/>
    </row>
    <row r="334" spans="7:7" s="221" customFormat="1" x14ac:dyDescent="0.2">
      <c r="G334" s="399"/>
    </row>
    <row r="335" spans="7:7" s="221" customFormat="1" x14ac:dyDescent="0.2">
      <c r="G335" s="399"/>
    </row>
    <row r="336" spans="7:7" s="221" customFormat="1" x14ac:dyDescent="0.2">
      <c r="G336" s="399"/>
    </row>
    <row r="337" spans="7:7" s="221" customFormat="1" x14ac:dyDescent="0.2">
      <c r="G337" s="399"/>
    </row>
    <row r="338" spans="7:7" s="221" customFormat="1" x14ac:dyDescent="0.2">
      <c r="G338" s="399"/>
    </row>
    <row r="339" spans="7:7" s="221" customFormat="1" x14ac:dyDescent="0.2">
      <c r="G339" s="399"/>
    </row>
    <row r="340" spans="7:7" s="221" customFormat="1" x14ac:dyDescent="0.2">
      <c r="G340" s="399"/>
    </row>
    <row r="341" spans="7:7" s="221" customFormat="1" x14ac:dyDescent="0.2">
      <c r="G341" s="399"/>
    </row>
    <row r="342" spans="7:7" s="221" customFormat="1" x14ac:dyDescent="0.2">
      <c r="G342" s="399"/>
    </row>
    <row r="343" spans="7:7" s="221" customFormat="1" x14ac:dyDescent="0.2">
      <c r="G343" s="399"/>
    </row>
    <row r="344" spans="7:7" s="221" customFormat="1" x14ac:dyDescent="0.2">
      <c r="G344" s="399"/>
    </row>
    <row r="345" spans="7:7" s="221" customFormat="1" x14ac:dyDescent="0.2">
      <c r="G345" s="399"/>
    </row>
    <row r="346" spans="7:7" s="221" customFormat="1" x14ac:dyDescent="0.2">
      <c r="G346" s="399"/>
    </row>
    <row r="347" spans="7:7" s="221" customFormat="1" x14ac:dyDescent="0.2">
      <c r="G347" s="399"/>
    </row>
    <row r="348" spans="7:7" s="221" customFormat="1" x14ac:dyDescent="0.2">
      <c r="G348" s="399"/>
    </row>
    <row r="349" spans="7:7" s="221" customFormat="1" x14ac:dyDescent="0.2">
      <c r="G349" s="399"/>
    </row>
    <row r="350" spans="7:7" s="221" customFormat="1" x14ac:dyDescent="0.2">
      <c r="G350" s="399"/>
    </row>
    <row r="351" spans="7:7" s="221" customFormat="1" x14ac:dyDescent="0.2">
      <c r="G351" s="399"/>
    </row>
    <row r="352" spans="7:7" s="221" customFormat="1" x14ac:dyDescent="0.2">
      <c r="G352" s="399"/>
    </row>
    <row r="353" spans="7:7" s="221" customFormat="1" x14ac:dyDescent="0.2">
      <c r="G353" s="399"/>
    </row>
    <row r="354" spans="7:7" s="221" customFormat="1" x14ac:dyDescent="0.2">
      <c r="G354" s="399"/>
    </row>
    <row r="355" spans="7:7" s="221" customFormat="1" x14ac:dyDescent="0.2">
      <c r="G355" s="399"/>
    </row>
    <row r="356" spans="7:7" s="221" customFormat="1" x14ac:dyDescent="0.2">
      <c r="G356" s="399"/>
    </row>
    <row r="357" spans="7:7" s="221" customFormat="1" x14ac:dyDescent="0.2">
      <c r="G357" s="399"/>
    </row>
    <row r="358" spans="7:7" s="221" customFormat="1" x14ac:dyDescent="0.2">
      <c r="G358" s="399"/>
    </row>
    <row r="359" spans="7:7" s="221" customFormat="1" x14ac:dyDescent="0.2">
      <c r="G359" s="399"/>
    </row>
    <row r="360" spans="7:7" s="221" customFormat="1" x14ac:dyDescent="0.2">
      <c r="G360" s="399"/>
    </row>
    <row r="361" spans="7:7" s="221" customFormat="1" x14ac:dyDescent="0.2">
      <c r="G361" s="399"/>
    </row>
    <row r="362" spans="7:7" s="221" customFormat="1" x14ac:dyDescent="0.2">
      <c r="G362" s="399"/>
    </row>
    <row r="363" spans="7:7" s="221" customFormat="1" x14ac:dyDescent="0.2">
      <c r="G363" s="399"/>
    </row>
    <row r="364" spans="7:7" s="221" customFormat="1" x14ac:dyDescent="0.2">
      <c r="G364" s="399"/>
    </row>
    <row r="365" spans="7:7" s="221" customFormat="1" x14ac:dyDescent="0.2">
      <c r="G365" s="399"/>
    </row>
    <row r="366" spans="7:7" s="221" customFormat="1" x14ac:dyDescent="0.2">
      <c r="G366" s="399"/>
    </row>
    <row r="367" spans="7:7" s="221" customFormat="1" x14ac:dyDescent="0.2">
      <c r="G367" s="399"/>
    </row>
    <row r="368" spans="7:7" s="221" customFormat="1" x14ac:dyDescent="0.2">
      <c r="G368" s="399"/>
    </row>
    <row r="369" spans="7:7" s="221" customFormat="1" x14ac:dyDescent="0.2">
      <c r="G369" s="399"/>
    </row>
    <row r="370" spans="7:7" s="221" customFormat="1" x14ac:dyDescent="0.2">
      <c r="G370" s="399"/>
    </row>
    <row r="371" spans="7:7" s="221" customFormat="1" x14ac:dyDescent="0.2">
      <c r="G371" s="399"/>
    </row>
    <row r="372" spans="7:7" s="221" customFormat="1" x14ac:dyDescent="0.2">
      <c r="G372" s="399"/>
    </row>
    <row r="373" spans="7:7" s="221" customFormat="1" x14ac:dyDescent="0.2">
      <c r="G373" s="399"/>
    </row>
    <row r="374" spans="7:7" s="221" customFormat="1" x14ac:dyDescent="0.2">
      <c r="G374" s="399"/>
    </row>
    <row r="375" spans="7:7" s="221" customFormat="1" x14ac:dyDescent="0.2">
      <c r="G375" s="399"/>
    </row>
    <row r="376" spans="7:7" s="221" customFormat="1" x14ac:dyDescent="0.2">
      <c r="G376" s="399"/>
    </row>
    <row r="377" spans="7:7" s="221" customFormat="1" x14ac:dyDescent="0.2">
      <c r="G377" s="399"/>
    </row>
    <row r="378" spans="7:7" s="221" customFormat="1" x14ac:dyDescent="0.2">
      <c r="G378" s="399"/>
    </row>
    <row r="379" spans="7:7" s="221" customFormat="1" x14ac:dyDescent="0.2">
      <c r="G379" s="399"/>
    </row>
    <row r="380" spans="7:7" s="221" customFormat="1" x14ac:dyDescent="0.2">
      <c r="G380" s="399"/>
    </row>
    <row r="381" spans="7:7" s="221" customFormat="1" x14ac:dyDescent="0.2">
      <c r="G381" s="399"/>
    </row>
    <row r="382" spans="7:7" s="221" customFormat="1" x14ac:dyDescent="0.2">
      <c r="G382" s="399"/>
    </row>
    <row r="383" spans="7:7" s="221" customFormat="1" x14ac:dyDescent="0.2">
      <c r="G383" s="399"/>
    </row>
    <row r="384" spans="7:7" s="221" customFormat="1" x14ac:dyDescent="0.2">
      <c r="G384" s="399"/>
    </row>
    <row r="385" spans="7:7" s="221" customFormat="1" x14ac:dyDescent="0.2">
      <c r="G385" s="399"/>
    </row>
    <row r="386" spans="7:7" s="221" customFormat="1" x14ac:dyDescent="0.2">
      <c r="G386" s="399"/>
    </row>
    <row r="387" spans="7:7" s="221" customFormat="1" x14ac:dyDescent="0.2">
      <c r="G387" s="399"/>
    </row>
    <row r="388" spans="7:7" s="221" customFormat="1" x14ac:dyDescent="0.2">
      <c r="G388" s="399"/>
    </row>
    <row r="389" spans="7:7" s="221" customFormat="1" x14ac:dyDescent="0.2">
      <c r="G389" s="399"/>
    </row>
    <row r="390" spans="7:7" s="221" customFormat="1" x14ac:dyDescent="0.2">
      <c r="G390" s="399"/>
    </row>
    <row r="391" spans="7:7" s="221" customFormat="1" x14ac:dyDescent="0.2">
      <c r="G391" s="399"/>
    </row>
    <row r="392" spans="7:7" s="221" customFormat="1" x14ac:dyDescent="0.2">
      <c r="G392" s="399"/>
    </row>
    <row r="393" spans="7:7" s="221" customFormat="1" x14ac:dyDescent="0.2">
      <c r="G393" s="399"/>
    </row>
    <row r="394" spans="7:7" s="221" customFormat="1" x14ac:dyDescent="0.2">
      <c r="G394" s="399"/>
    </row>
    <row r="395" spans="7:7" s="221" customFormat="1" x14ac:dyDescent="0.2">
      <c r="G395" s="399"/>
    </row>
    <row r="396" spans="7:7" s="221" customFormat="1" x14ac:dyDescent="0.2">
      <c r="G396" s="399"/>
    </row>
    <row r="397" spans="7:7" s="221" customFormat="1" x14ac:dyDescent="0.2">
      <c r="G397" s="399"/>
    </row>
    <row r="398" spans="7:7" s="221" customFormat="1" x14ac:dyDescent="0.2">
      <c r="G398" s="399"/>
    </row>
    <row r="399" spans="7:7" s="221" customFormat="1" x14ac:dyDescent="0.2">
      <c r="G399" s="399"/>
    </row>
    <row r="400" spans="7:7" s="221" customFormat="1" x14ac:dyDescent="0.2">
      <c r="G400" s="399"/>
    </row>
    <row r="401" spans="7:7" s="221" customFormat="1" x14ac:dyDescent="0.2">
      <c r="G401" s="399"/>
    </row>
    <row r="402" spans="7:7" s="221" customFormat="1" x14ac:dyDescent="0.2">
      <c r="G402" s="399"/>
    </row>
    <row r="403" spans="7:7" s="221" customFormat="1" x14ac:dyDescent="0.2">
      <c r="G403" s="399"/>
    </row>
    <row r="404" spans="7:7" s="221" customFormat="1" x14ac:dyDescent="0.2">
      <c r="G404" s="399"/>
    </row>
    <row r="405" spans="7:7" s="221" customFormat="1" x14ac:dyDescent="0.2">
      <c r="G405" s="399"/>
    </row>
    <row r="406" spans="7:7" s="221" customFormat="1" x14ac:dyDescent="0.2">
      <c r="G406" s="399"/>
    </row>
    <row r="407" spans="7:7" s="221" customFormat="1" x14ac:dyDescent="0.2">
      <c r="G407" s="399"/>
    </row>
    <row r="408" spans="7:7" s="221" customFormat="1" x14ac:dyDescent="0.2">
      <c r="G408" s="399"/>
    </row>
    <row r="409" spans="7:7" s="221" customFormat="1" x14ac:dyDescent="0.2">
      <c r="G409" s="399"/>
    </row>
    <row r="410" spans="7:7" s="221" customFormat="1" x14ac:dyDescent="0.2">
      <c r="G410" s="399"/>
    </row>
    <row r="411" spans="7:7" s="221" customFormat="1" x14ac:dyDescent="0.2">
      <c r="G411" s="399"/>
    </row>
    <row r="412" spans="7:7" s="221" customFormat="1" x14ac:dyDescent="0.2">
      <c r="G412" s="399"/>
    </row>
    <row r="413" spans="7:7" s="221" customFormat="1" x14ac:dyDescent="0.2">
      <c r="G413" s="399"/>
    </row>
    <row r="414" spans="7:7" s="221" customFormat="1" x14ac:dyDescent="0.2">
      <c r="G414" s="399"/>
    </row>
    <row r="415" spans="7:7" s="221" customFormat="1" x14ac:dyDescent="0.2">
      <c r="G415" s="399"/>
    </row>
    <row r="416" spans="7:7" s="221" customFormat="1" x14ac:dyDescent="0.2">
      <c r="G416" s="399"/>
    </row>
    <row r="417" spans="7:7" s="221" customFormat="1" x14ac:dyDescent="0.2">
      <c r="G417" s="399"/>
    </row>
    <row r="418" spans="7:7" s="221" customFormat="1" x14ac:dyDescent="0.2">
      <c r="G418" s="399"/>
    </row>
    <row r="419" spans="7:7" s="221" customFormat="1" x14ac:dyDescent="0.2">
      <c r="G419" s="399"/>
    </row>
    <row r="420" spans="7:7" s="221" customFormat="1" x14ac:dyDescent="0.2">
      <c r="G420" s="399"/>
    </row>
    <row r="421" spans="7:7" s="221" customFormat="1" x14ac:dyDescent="0.2">
      <c r="G421" s="399"/>
    </row>
    <row r="422" spans="7:7" s="221" customFormat="1" x14ac:dyDescent="0.2">
      <c r="G422" s="399"/>
    </row>
    <row r="423" spans="7:7" s="221" customFormat="1" x14ac:dyDescent="0.2">
      <c r="G423" s="399"/>
    </row>
    <row r="424" spans="7:7" s="221" customFormat="1" x14ac:dyDescent="0.2">
      <c r="G424" s="399"/>
    </row>
    <row r="425" spans="7:7" s="221" customFormat="1" x14ac:dyDescent="0.2">
      <c r="G425" s="399"/>
    </row>
    <row r="426" spans="7:7" s="221" customFormat="1" x14ac:dyDescent="0.2">
      <c r="G426" s="399"/>
    </row>
    <row r="427" spans="7:7" s="221" customFormat="1" x14ac:dyDescent="0.2">
      <c r="G427" s="399"/>
    </row>
    <row r="428" spans="7:7" s="221" customFormat="1" x14ac:dyDescent="0.2">
      <c r="G428" s="399"/>
    </row>
    <row r="429" spans="7:7" s="221" customFormat="1" x14ac:dyDescent="0.2">
      <c r="G429" s="399"/>
    </row>
    <row r="430" spans="7:7" s="221" customFormat="1" x14ac:dyDescent="0.2">
      <c r="G430" s="399"/>
    </row>
    <row r="431" spans="7:7" s="221" customFormat="1" x14ac:dyDescent="0.2">
      <c r="G431" s="399"/>
    </row>
    <row r="432" spans="7:7" s="221" customFormat="1" x14ac:dyDescent="0.2">
      <c r="G432" s="399"/>
    </row>
    <row r="433" spans="7:7" s="221" customFormat="1" x14ac:dyDescent="0.2">
      <c r="G433" s="399"/>
    </row>
    <row r="434" spans="7:7" s="221" customFormat="1" x14ac:dyDescent="0.2">
      <c r="G434" s="399"/>
    </row>
    <row r="435" spans="7:7" s="221" customFormat="1" x14ac:dyDescent="0.2">
      <c r="G435" s="399"/>
    </row>
    <row r="436" spans="7:7" s="221" customFormat="1" x14ac:dyDescent="0.2">
      <c r="G436" s="399"/>
    </row>
    <row r="437" spans="7:7" s="221" customFormat="1" x14ac:dyDescent="0.2">
      <c r="G437" s="399"/>
    </row>
    <row r="438" spans="7:7" s="221" customFormat="1" x14ac:dyDescent="0.2">
      <c r="G438" s="399"/>
    </row>
    <row r="439" spans="7:7" s="221" customFormat="1" x14ac:dyDescent="0.2">
      <c r="G439" s="399"/>
    </row>
    <row r="440" spans="7:7" s="221" customFormat="1" x14ac:dyDescent="0.2">
      <c r="G440" s="399"/>
    </row>
    <row r="441" spans="7:7" s="221" customFormat="1" x14ac:dyDescent="0.2">
      <c r="G441" s="399"/>
    </row>
    <row r="442" spans="7:7" s="221" customFormat="1" x14ac:dyDescent="0.2">
      <c r="G442" s="399"/>
    </row>
    <row r="443" spans="7:7" s="221" customFormat="1" x14ac:dyDescent="0.2">
      <c r="G443" s="399"/>
    </row>
    <row r="444" spans="7:7" s="221" customFormat="1" x14ac:dyDescent="0.2">
      <c r="G444" s="399"/>
    </row>
    <row r="445" spans="7:7" s="221" customFormat="1" x14ac:dyDescent="0.2">
      <c r="G445" s="399"/>
    </row>
    <row r="446" spans="7:7" s="221" customFormat="1" x14ac:dyDescent="0.2">
      <c r="G446" s="399"/>
    </row>
    <row r="447" spans="7:7" s="221" customFormat="1" x14ac:dyDescent="0.2">
      <c r="G447" s="399"/>
    </row>
    <row r="448" spans="7:7" s="221" customFormat="1" x14ac:dyDescent="0.2">
      <c r="G448" s="399"/>
    </row>
    <row r="449" spans="7:7" s="221" customFormat="1" x14ac:dyDescent="0.2">
      <c r="G449" s="399"/>
    </row>
    <row r="450" spans="7:7" s="221" customFormat="1" x14ac:dyDescent="0.2">
      <c r="G450" s="399"/>
    </row>
    <row r="451" spans="7:7" s="221" customFormat="1" x14ac:dyDescent="0.2">
      <c r="G451" s="399"/>
    </row>
    <row r="452" spans="7:7" s="221" customFormat="1" x14ac:dyDescent="0.2">
      <c r="G452" s="399"/>
    </row>
    <row r="453" spans="7:7" s="221" customFormat="1" x14ac:dyDescent="0.2">
      <c r="G453" s="399"/>
    </row>
    <row r="454" spans="7:7" s="221" customFormat="1" x14ac:dyDescent="0.2">
      <c r="G454" s="399"/>
    </row>
    <row r="455" spans="7:7" s="221" customFormat="1" x14ac:dyDescent="0.2">
      <c r="G455" s="399"/>
    </row>
    <row r="456" spans="7:7" s="221" customFormat="1" x14ac:dyDescent="0.2">
      <c r="G456" s="399"/>
    </row>
    <row r="457" spans="7:7" s="221" customFormat="1" x14ac:dyDescent="0.2">
      <c r="G457" s="399"/>
    </row>
    <row r="458" spans="7:7" s="221" customFormat="1" x14ac:dyDescent="0.2">
      <c r="G458" s="399"/>
    </row>
    <row r="459" spans="7:7" s="221" customFormat="1" x14ac:dyDescent="0.2">
      <c r="G459" s="399"/>
    </row>
    <row r="460" spans="7:7" s="221" customFormat="1" x14ac:dyDescent="0.2">
      <c r="G460" s="399"/>
    </row>
    <row r="461" spans="7:7" s="221" customFormat="1" x14ac:dyDescent="0.2">
      <c r="G461" s="399"/>
    </row>
    <row r="462" spans="7:7" s="221" customFormat="1" x14ac:dyDescent="0.2">
      <c r="G462" s="399"/>
    </row>
    <row r="463" spans="7:7" s="221" customFormat="1" x14ac:dyDescent="0.2">
      <c r="G463" s="399"/>
    </row>
    <row r="464" spans="7:7" s="221" customFormat="1" x14ac:dyDescent="0.2">
      <c r="G464" s="399"/>
    </row>
    <row r="465" spans="7:7" s="221" customFormat="1" x14ac:dyDescent="0.2">
      <c r="G465" s="399"/>
    </row>
    <row r="466" spans="7:7" s="221" customFormat="1" x14ac:dyDescent="0.2">
      <c r="G466" s="399"/>
    </row>
    <row r="467" spans="7:7" s="221" customFormat="1" x14ac:dyDescent="0.2">
      <c r="G467" s="399"/>
    </row>
    <row r="468" spans="7:7" s="221" customFormat="1" x14ac:dyDescent="0.2">
      <c r="G468" s="399"/>
    </row>
    <row r="469" spans="7:7" s="221" customFormat="1" x14ac:dyDescent="0.2">
      <c r="G469" s="399"/>
    </row>
    <row r="470" spans="7:7" s="221" customFormat="1" x14ac:dyDescent="0.2">
      <c r="G470" s="399"/>
    </row>
    <row r="471" spans="7:7" s="221" customFormat="1" x14ac:dyDescent="0.2">
      <c r="G471" s="399"/>
    </row>
    <row r="472" spans="7:7" s="221" customFormat="1" x14ac:dyDescent="0.2">
      <c r="G472" s="399"/>
    </row>
    <row r="473" spans="7:7" s="221" customFormat="1" x14ac:dyDescent="0.2">
      <c r="G473" s="399"/>
    </row>
    <row r="474" spans="7:7" s="221" customFormat="1" x14ac:dyDescent="0.2">
      <c r="G474" s="399"/>
    </row>
    <row r="475" spans="7:7" s="221" customFormat="1" x14ac:dyDescent="0.2">
      <c r="G475" s="399"/>
    </row>
    <row r="476" spans="7:7" s="221" customFormat="1" x14ac:dyDescent="0.2">
      <c r="G476" s="399"/>
    </row>
    <row r="477" spans="7:7" s="221" customFormat="1" x14ac:dyDescent="0.2">
      <c r="G477" s="399"/>
    </row>
    <row r="478" spans="7:7" s="221" customFormat="1" x14ac:dyDescent="0.2">
      <c r="G478" s="399"/>
    </row>
    <row r="479" spans="7:7" s="221" customFormat="1" x14ac:dyDescent="0.2">
      <c r="G479" s="399"/>
    </row>
    <row r="480" spans="7:7" s="221" customFormat="1" x14ac:dyDescent="0.2">
      <c r="G480" s="399"/>
    </row>
    <row r="481" spans="7:7" s="221" customFormat="1" x14ac:dyDescent="0.2">
      <c r="G481" s="399"/>
    </row>
    <row r="482" spans="7:7" s="221" customFormat="1" x14ac:dyDescent="0.2">
      <c r="G482" s="399"/>
    </row>
    <row r="483" spans="7:7" s="221" customFormat="1" x14ac:dyDescent="0.2">
      <c r="G483" s="399"/>
    </row>
    <row r="484" spans="7:7" s="221" customFormat="1" x14ac:dyDescent="0.2">
      <c r="G484" s="399"/>
    </row>
    <row r="485" spans="7:7" s="221" customFormat="1" x14ac:dyDescent="0.2">
      <c r="G485" s="399"/>
    </row>
    <row r="486" spans="7:7" s="221" customFormat="1" x14ac:dyDescent="0.2">
      <c r="G486" s="399"/>
    </row>
    <row r="487" spans="7:7" s="221" customFormat="1" x14ac:dyDescent="0.2">
      <c r="G487" s="399"/>
    </row>
    <row r="488" spans="7:7" s="221" customFormat="1" x14ac:dyDescent="0.2">
      <c r="G488" s="399"/>
    </row>
    <row r="489" spans="7:7" s="221" customFormat="1" x14ac:dyDescent="0.2">
      <c r="G489" s="399"/>
    </row>
    <row r="490" spans="7:7" s="221" customFormat="1" x14ac:dyDescent="0.2">
      <c r="G490" s="399"/>
    </row>
    <row r="491" spans="7:7" s="221" customFormat="1" x14ac:dyDescent="0.2">
      <c r="G491" s="399"/>
    </row>
    <row r="492" spans="7:7" s="221" customFormat="1" x14ac:dyDescent="0.2">
      <c r="G492" s="399"/>
    </row>
    <row r="493" spans="7:7" s="221" customFormat="1" x14ac:dyDescent="0.2">
      <c r="G493" s="399"/>
    </row>
    <row r="494" spans="7:7" s="221" customFormat="1" x14ac:dyDescent="0.2">
      <c r="G494" s="399"/>
    </row>
    <row r="495" spans="7:7" s="221" customFormat="1" x14ac:dyDescent="0.2">
      <c r="G495" s="399"/>
    </row>
    <row r="496" spans="7:7" s="221" customFormat="1" x14ac:dyDescent="0.2">
      <c r="G496" s="399"/>
    </row>
    <row r="497" spans="7:7" s="221" customFormat="1" x14ac:dyDescent="0.2">
      <c r="G497" s="399"/>
    </row>
    <row r="498" spans="7:7" s="221" customFormat="1" x14ac:dyDescent="0.2">
      <c r="G498" s="399"/>
    </row>
    <row r="499" spans="7:7" s="221" customFormat="1" x14ac:dyDescent="0.2">
      <c r="G499" s="399"/>
    </row>
    <row r="500" spans="7:7" s="221" customFormat="1" x14ac:dyDescent="0.2">
      <c r="G500" s="399"/>
    </row>
    <row r="501" spans="7:7" s="221" customFormat="1" x14ac:dyDescent="0.2">
      <c r="G501" s="399"/>
    </row>
    <row r="502" spans="7:7" s="221" customFormat="1" x14ac:dyDescent="0.2">
      <c r="G502" s="399"/>
    </row>
    <row r="503" spans="7:7" s="221" customFormat="1" x14ac:dyDescent="0.2">
      <c r="G503" s="399"/>
    </row>
    <row r="504" spans="7:7" s="221" customFormat="1" x14ac:dyDescent="0.2">
      <c r="G504" s="399"/>
    </row>
    <row r="505" spans="7:7" s="221" customFormat="1" x14ac:dyDescent="0.2">
      <c r="G505" s="399"/>
    </row>
    <row r="506" spans="7:7" s="221" customFormat="1" x14ac:dyDescent="0.2">
      <c r="G506" s="399"/>
    </row>
    <row r="507" spans="7:7" s="221" customFormat="1" x14ac:dyDescent="0.2">
      <c r="G507" s="399"/>
    </row>
    <row r="508" spans="7:7" s="221" customFormat="1" x14ac:dyDescent="0.2">
      <c r="G508" s="399"/>
    </row>
    <row r="509" spans="7:7" s="221" customFormat="1" x14ac:dyDescent="0.2">
      <c r="G509" s="399"/>
    </row>
    <row r="510" spans="7:7" s="221" customFormat="1" x14ac:dyDescent="0.2">
      <c r="G510" s="399"/>
    </row>
    <row r="511" spans="7:7" s="221" customFormat="1" x14ac:dyDescent="0.2">
      <c r="G511" s="399"/>
    </row>
    <row r="512" spans="7:7" s="221" customFormat="1" x14ac:dyDescent="0.2">
      <c r="G512" s="399"/>
    </row>
    <row r="513" spans="7:7" s="221" customFormat="1" x14ac:dyDescent="0.2">
      <c r="G513" s="399"/>
    </row>
    <row r="514" spans="7:7" s="221" customFormat="1" x14ac:dyDescent="0.2">
      <c r="G514" s="399"/>
    </row>
    <row r="515" spans="7:7" s="221" customFormat="1" x14ac:dyDescent="0.2">
      <c r="G515" s="399"/>
    </row>
    <row r="516" spans="7:7" s="221" customFormat="1" x14ac:dyDescent="0.2">
      <c r="G516" s="399"/>
    </row>
    <row r="517" spans="7:7" s="221" customFormat="1" x14ac:dyDescent="0.2">
      <c r="G517" s="399"/>
    </row>
    <row r="518" spans="7:7" s="221" customFormat="1" x14ac:dyDescent="0.2">
      <c r="G518" s="399"/>
    </row>
    <row r="519" spans="7:7" s="221" customFormat="1" x14ac:dyDescent="0.2">
      <c r="G519" s="399"/>
    </row>
    <row r="520" spans="7:7" s="221" customFormat="1" x14ac:dyDescent="0.2">
      <c r="G520" s="399"/>
    </row>
    <row r="521" spans="7:7" s="221" customFormat="1" x14ac:dyDescent="0.2">
      <c r="G521" s="399"/>
    </row>
    <row r="522" spans="7:7" s="221" customFormat="1" x14ac:dyDescent="0.2">
      <c r="G522" s="399"/>
    </row>
    <row r="523" spans="7:7" s="221" customFormat="1" x14ac:dyDescent="0.2">
      <c r="G523" s="399"/>
    </row>
    <row r="524" spans="7:7" s="221" customFormat="1" x14ac:dyDescent="0.2">
      <c r="G524" s="399"/>
    </row>
    <row r="525" spans="7:7" s="221" customFormat="1" x14ac:dyDescent="0.2">
      <c r="G525" s="399"/>
    </row>
    <row r="526" spans="7:7" s="221" customFormat="1" x14ac:dyDescent="0.2">
      <c r="G526" s="399"/>
    </row>
    <row r="527" spans="7:7" s="221" customFormat="1" x14ac:dyDescent="0.2">
      <c r="G527" s="399"/>
    </row>
    <row r="528" spans="7:7" s="221" customFormat="1" x14ac:dyDescent="0.2">
      <c r="G528" s="399"/>
    </row>
    <row r="529" spans="7:7" s="221" customFormat="1" x14ac:dyDescent="0.2">
      <c r="G529" s="399"/>
    </row>
    <row r="530" spans="7:7" s="221" customFormat="1" x14ac:dyDescent="0.2">
      <c r="G530" s="399"/>
    </row>
    <row r="531" spans="7:7" s="221" customFormat="1" x14ac:dyDescent="0.2">
      <c r="G531" s="399"/>
    </row>
    <row r="532" spans="7:7" s="221" customFormat="1" x14ac:dyDescent="0.2">
      <c r="G532" s="399"/>
    </row>
    <row r="533" spans="7:7" s="221" customFormat="1" x14ac:dyDescent="0.2">
      <c r="G533" s="399"/>
    </row>
    <row r="534" spans="7:7" s="221" customFormat="1" x14ac:dyDescent="0.2">
      <c r="G534" s="399"/>
    </row>
    <row r="535" spans="7:7" s="221" customFormat="1" x14ac:dyDescent="0.2">
      <c r="G535" s="399"/>
    </row>
    <row r="536" spans="7:7" s="221" customFormat="1" x14ac:dyDescent="0.2">
      <c r="G536" s="399"/>
    </row>
    <row r="537" spans="7:7" s="221" customFormat="1" x14ac:dyDescent="0.2">
      <c r="G537" s="399"/>
    </row>
    <row r="538" spans="7:7" s="221" customFormat="1" x14ac:dyDescent="0.2">
      <c r="G538" s="399"/>
    </row>
    <row r="539" spans="7:7" s="221" customFormat="1" x14ac:dyDescent="0.2">
      <c r="G539" s="399"/>
    </row>
    <row r="540" spans="7:7" s="221" customFormat="1" x14ac:dyDescent="0.2">
      <c r="G540" s="399"/>
    </row>
    <row r="541" spans="7:7" s="221" customFormat="1" x14ac:dyDescent="0.2">
      <c r="G541" s="399"/>
    </row>
    <row r="542" spans="7:7" s="221" customFormat="1" x14ac:dyDescent="0.2">
      <c r="G542" s="399"/>
    </row>
    <row r="543" spans="7:7" s="221" customFormat="1" x14ac:dyDescent="0.2">
      <c r="G543" s="399"/>
    </row>
    <row r="544" spans="7:7" s="221" customFormat="1" x14ac:dyDescent="0.2">
      <c r="G544" s="399"/>
    </row>
    <row r="545" spans="7:7" s="221" customFormat="1" x14ac:dyDescent="0.2">
      <c r="G545" s="399"/>
    </row>
    <row r="546" spans="7:7" s="221" customFormat="1" x14ac:dyDescent="0.2">
      <c r="G546" s="399"/>
    </row>
    <row r="547" spans="7:7" s="221" customFormat="1" x14ac:dyDescent="0.2">
      <c r="G547" s="399"/>
    </row>
    <row r="548" spans="7:7" s="221" customFormat="1" x14ac:dyDescent="0.2">
      <c r="G548" s="399"/>
    </row>
    <row r="549" spans="7:7" s="221" customFormat="1" x14ac:dyDescent="0.2">
      <c r="G549" s="399"/>
    </row>
    <row r="550" spans="7:7" s="221" customFormat="1" x14ac:dyDescent="0.2">
      <c r="G550" s="399"/>
    </row>
    <row r="551" spans="7:7" s="221" customFormat="1" x14ac:dyDescent="0.2">
      <c r="G551" s="399"/>
    </row>
    <row r="552" spans="7:7" s="221" customFormat="1" x14ac:dyDescent="0.2">
      <c r="G552" s="399"/>
    </row>
    <row r="553" spans="7:7" s="221" customFormat="1" x14ac:dyDescent="0.2">
      <c r="G553" s="399"/>
    </row>
    <row r="554" spans="7:7" s="221" customFormat="1" x14ac:dyDescent="0.2">
      <c r="G554" s="399"/>
    </row>
    <row r="555" spans="7:7" s="221" customFormat="1" x14ac:dyDescent="0.2">
      <c r="G555" s="399"/>
    </row>
    <row r="556" spans="7:7" s="221" customFormat="1" x14ac:dyDescent="0.2">
      <c r="G556" s="399"/>
    </row>
    <row r="557" spans="7:7" s="221" customFormat="1" x14ac:dyDescent="0.2">
      <c r="G557" s="399"/>
    </row>
    <row r="558" spans="7:7" s="221" customFormat="1" x14ac:dyDescent="0.2">
      <c r="G558" s="399"/>
    </row>
    <row r="559" spans="7:7" s="221" customFormat="1" x14ac:dyDescent="0.2">
      <c r="G559" s="399"/>
    </row>
    <row r="560" spans="7:7" s="221" customFormat="1" x14ac:dyDescent="0.2">
      <c r="G560" s="399"/>
    </row>
    <row r="561" spans="7:7" s="221" customFormat="1" x14ac:dyDescent="0.2">
      <c r="G561" s="399"/>
    </row>
    <row r="562" spans="7:7" s="221" customFormat="1" x14ac:dyDescent="0.2">
      <c r="G562" s="399"/>
    </row>
    <row r="563" spans="7:7" s="221" customFormat="1" x14ac:dyDescent="0.2">
      <c r="G563" s="399"/>
    </row>
    <row r="564" spans="7:7" s="221" customFormat="1" x14ac:dyDescent="0.2">
      <c r="G564" s="399"/>
    </row>
    <row r="565" spans="7:7" s="221" customFormat="1" x14ac:dyDescent="0.2">
      <c r="G565" s="399"/>
    </row>
    <row r="566" spans="7:7" s="221" customFormat="1" x14ac:dyDescent="0.2">
      <c r="G566" s="399"/>
    </row>
    <row r="567" spans="7:7" s="221" customFormat="1" x14ac:dyDescent="0.2">
      <c r="G567" s="399"/>
    </row>
    <row r="568" spans="7:7" s="221" customFormat="1" x14ac:dyDescent="0.2">
      <c r="G568" s="399"/>
    </row>
    <row r="569" spans="7:7" s="221" customFormat="1" x14ac:dyDescent="0.2">
      <c r="G569" s="399"/>
    </row>
    <row r="570" spans="7:7" s="221" customFormat="1" x14ac:dyDescent="0.2">
      <c r="G570" s="399"/>
    </row>
    <row r="571" spans="7:7" s="221" customFormat="1" x14ac:dyDescent="0.2">
      <c r="G571" s="399"/>
    </row>
    <row r="572" spans="7:7" s="221" customFormat="1" x14ac:dyDescent="0.2">
      <c r="G572" s="399"/>
    </row>
    <row r="573" spans="7:7" s="221" customFormat="1" x14ac:dyDescent="0.2">
      <c r="G573" s="399"/>
    </row>
    <row r="574" spans="7:7" s="221" customFormat="1" x14ac:dyDescent="0.2">
      <c r="G574" s="399"/>
    </row>
    <row r="575" spans="7:7" s="221" customFormat="1" x14ac:dyDescent="0.2">
      <c r="G575" s="399"/>
    </row>
    <row r="576" spans="7:7" s="221" customFormat="1" x14ac:dyDescent="0.2">
      <c r="G576" s="399"/>
    </row>
    <row r="577" spans="7:7" s="221" customFormat="1" x14ac:dyDescent="0.2">
      <c r="G577" s="399"/>
    </row>
    <row r="578" spans="7:7" s="221" customFormat="1" x14ac:dyDescent="0.2">
      <c r="G578" s="399"/>
    </row>
    <row r="579" spans="7:7" s="221" customFormat="1" x14ac:dyDescent="0.2">
      <c r="G579" s="399"/>
    </row>
    <row r="580" spans="7:7" s="221" customFormat="1" x14ac:dyDescent="0.2">
      <c r="G580" s="399"/>
    </row>
    <row r="581" spans="7:7" s="221" customFormat="1" x14ac:dyDescent="0.2">
      <c r="G581" s="399"/>
    </row>
    <row r="582" spans="7:7" s="221" customFormat="1" x14ac:dyDescent="0.2">
      <c r="G582" s="400"/>
    </row>
    <row r="583" spans="7:7" s="221" customFormat="1" x14ac:dyDescent="0.2">
      <c r="G583" s="400"/>
    </row>
    <row r="584" spans="7:7" s="221" customFormat="1" x14ac:dyDescent="0.2">
      <c r="G584" s="400"/>
    </row>
    <row r="585" spans="7:7" s="221" customFormat="1" x14ac:dyDescent="0.2">
      <c r="G585" s="400"/>
    </row>
    <row r="586" spans="7:7" s="221" customFormat="1" x14ac:dyDescent="0.2">
      <c r="G586" s="400"/>
    </row>
    <row r="587" spans="7:7" s="221" customFormat="1" x14ac:dyDescent="0.2">
      <c r="G587" s="400"/>
    </row>
    <row r="588" spans="7:7" s="221" customFormat="1" x14ac:dyDescent="0.2">
      <c r="G588" s="400"/>
    </row>
    <row r="589" spans="7:7" s="221" customFormat="1" x14ac:dyDescent="0.2">
      <c r="G589" s="400"/>
    </row>
    <row r="590" spans="7:7" s="221" customFormat="1" x14ac:dyDescent="0.2">
      <c r="G590" s="400"/>
    </row>
    <row r="591" spans="7:7" s="221" customFormat="1" x14ac:dyDescent="0.2">
      <c r="G591" s="400"/>
    </row>
    <row r="592" spans="7:7" s="221" customFormat="1" x14ac:dyDescent="0.2">
      <c r="G592" s="400"/>
    </row>
    <row r="593" spans="7:7" s="221" customFormat="1" x14ac:dyDescent="0.2">
      <c r="G593" s="400"/>
    </row>
    <row r="594" spans="7:7" s="221" customFormat="1" x14ac:dyDescent="0.2">
      <c r="G594" s="400"/>
    </row>
    <row r="595" spans="7:7" s="221" customFormat="1" x14ac:dyDescent="0.2">
      <c r="G595" s="400"/>
    </row>
    <row r="596" spans="7:7" s="221" customFormat="1" x14ac:dyDescent="0.2">
      <c r="G596" s="400"/>
    </row>
    <row r="597" spans="7:7" s="221" customFormat="1" x14ac:dyDescent="0.2">
      <c r="G597" s="400"/>
    </row>
    <row r="598" spans="7:7" s="221" customFormat="1" x14ac:dyDescent="0.2">
      <c r="G598" s="400"/>
    </row>
    <row r="599" spans="7:7" s="221" customFormat="1" x14ac:dyDescent="0.2">
      <c r="G599" s="400"/>
    </row>
    <row r="600" spans="7:7" s="221" customFormat="1" x14ac:dyDescent="0.2">
      <c r="G600" s="400"/>
    </row>
    <row r="601" spans="7:7" s="221" customFormat="1" x14ac:dyDescent="0.2">
      <c r="G601" s="400"/>
    </row>
    <row r="602" spans="7:7" s="221" customFormat="1" x14ac:dyDescent="0.2">
      <c r="G602" s="400"/>
    </row>
    <row r="603" spans="7:7" s="221" customFormat="1" x14ac:dyDescent="0.2">
      <c r="G603" s="400"/>
    </row>
    <row r="604" spans="7:7" s="221" customFormat="1" x14ac:dyDescent="0.2">
      <c r="G604" s="400"/>
    </row>
    <row r="605" spans="7:7" s="221" customFormat="1" x14ac:dyDescent="0.2">
      <c r="G605" s="400"/>
    </row>
    <row r="606" spans="7:7" s="221" customFormat="1" x14ac:dyDescent="0.2">
      <c r="G606" s="400"/>
    </row>
    <row r="607" spans="7:7" s="221" customFormat="1" x14ac:dyDescent="0.2">
      <c r="G607" s="400"/>
    </row>
    <row r="608" spans="7:7" s="221" customFormat="1" x14ac:dyDescent="0.2">
      <c r="G608" s="400"/>
    </row>
    <row r="609" spans="7:7" s="221" customFormat="1" x14ac:dyDescent="0.2">
      <c r="G609" s="400"/>
    </row>
    <row r="610" spans="7:7" s="221" customFormat="1" x14ac:dyDescent="0.2">
      <c r="G610" s="400"/>
    </row>
    <row r="611" spans="7:7" s="221" customFormat="1" x14ac:dyDescent="0.2">
      <c r="G611" s="400"/>
    </row>
    <row r="612" spans="7:7" s="221" customFormat="1" x14ac:dyDescent="0.2">
      <c r="G612" s="400"/>
    </row>
    <row r="613" spans="7:7" s="221" customFormat="1" x14ac:dyDescent="0.2">
      <c r="G613" s="400"/>
    </row>
    <row r="614" spans="7:7" s="221" customFormat="1" x14ac:dyDescent="0.2">
      <c r="G614" s="400"/>
    </row>
    <row r="615" spans="7:7" s="221" customFormat="1" x14ac:dyDescent="0.2">
      <c r="G615" s="400"/>
    </row>
    <row r="616" spans="7:7" s="221" customFormat="1" x14ac:dyDescent="0.2">
      <c r="G616" s="400"/>
    </row>
    <row r="617" spans="7:7" s="221" customFormat="1" x14ac:dyDescent="0.2">
      <c r="G617" s="400"/>
    </row>
    <row r="618" spans="7:7" s="221" customFormat="1" x14ac:dyDescent="0.2">
      <c r="G618" s="400"/>
    </row>
    <row r="619" spans="7:7" s="221" customFormat="1" x14ac:dyDescent="0.2">
      <c r="G619" s="400"/>
    </row>
    <row r="620" spans="7:7" s="221" customFormat="1" x14ac:dyDescent="0.2">
      <c r="G620" s="400"/>
    </row>
    <row r="621" spans="7:7" s="221" customFormat="1" x14ac:dyDescent="0.2">
      <c r="G621" s="400"/>
    </row>
    <row r="622" spans="7:7" s="221" customFormat="1" x14ac:dyDescent="0.2">
      <c r="G622" s="400"/>
    </row>
    <row r="623" spans="7:7" s="221" customFormat="1" x14ac:dyDescent="0.2">
      <c r="G623" s="400"/>
    </row>
    <row r="624" spans="7:7" s="221" customFormat="1" x14ac:dyDescent="0.2">
      <c r="G624" s="400"/>
    </row>
    <row r="625" spans="7:7" s="221" customFormat="1" x14ac:dyDescent="0.2">
      <c r="G625" s="400"/>
    </row>
    <row r="626" spans="7:7" s="221" customFormat="1" x14ac:dyDescent="0.2">
      <c r="G626" s="400"/>
    </row>
    <row r="627" spans="7:7" s="221" customFormat="1" x14ac:dyDescent="0.2">
      <c r="G627" s="400"/>
    </row>
    <row r="628" spans="7:7" s="221" customFormat="1" x14ac:dyDescent="0.2">
      <c r="G628" s="400"/>
    </row>
    <row r="629" spans="7:7" s="221" customFormat="1" x14ac:dyDescent="0.2">
      <c r="G629" s="400"/>
    </row>
    <row r="630" spans="7:7" s="221" customFormat="1" x14ac:dyDescent="0.2">
      <c r="G630" s="400"/>
    </row>
    <row r="631" spans="7:7" s="221" customFormat="1" x14ac:dyDescent="0.2">
      <c r="G631" s="400"/>
    </row>
    <row r="632" spans="7:7" s="221" customFormat="1" x14ac:dyDescent="0.2">
      <c r="G632" s="400"/>
    </row>
    <row r="633" spans="7:7" s="221" customFormat="1" x14ac:dyDescent="0.2">
      <c r="G633" s="400"/>
    </row>
    <row r="634" spans="7:7" s="221" customFormat="1" x14ac:dyDescent="0.2">
      <c r="G634" s="400"/>
    </row>
    <row r="635" spans="7:7" s="221" customFormat="1" x14ac:dyDescent="0.2">
      <c r="G635" s="400"/>
    </row>
    <row r="636" spans="7:7" s="221" customFormat="1" x14ac:dyDescent="0.2">
      <c r="G636" s="400"/>
    </row>
    <row r="637" spans="7:7" s="221" customFormat="1" x14ac:dyDescent="0.2">
      <c r="G637" s="400"/>
    </row>
    <row r="638" spans="7:7" s="221" customFormat="1" x14ac:dyDescent="0.2">
      <c r="G638" s="400"/>
    </row>
    <row r="639" spans="7:7" s="221" customFormat="1" x14ac:dyDescent="0.2">
      <c r="G639" s="400"/>
    </row>
    <row r="640" spans="7:7" s="221" customFormat="1" x14ac:dyDescent="0.2">
      <c r="G640" s="400"/>
    </row>
    <row r="641" spans="7:7" s="221" customFormat="1" x14ac:dyDescent="0.2">
      <c r="G641" s="400"/>
    </row>
    <row r="642" spans="7:7" s="221" customFormat="1" x14ac:dyDescent="0.2">
      <c r="G642" s="400"/>
    </row>
    <row r="643" spans="7:7" s="221" customFormat="1" x14ac:dyDescent="0.2">
      <c r="G643" s="400"/>
    </row>
    <row r="644" spans="7:7" s="221" customFormat="1" x14ac:dyDescent="0.2">
      <c r="G644" s="400"/>
    </row>
    <row r="645" spans="7:7" s="221" customFormat="1" x14ac:dyDescent="0.2">
      <c r="G645" s="400"/>
    </row>
    <row r="646" spans="7:7" s="221" customFormat="1" x14ac:dyDescent="0.2">
      <c r="G646" s="400"/>
    </row>
    <row r="647" spans="7:7" s="221" customFormat="1" x14ac:dyDescent="0.2">
      <c r="G647" s="400"/>
    </row>
    <row r="648" spans="7:7" s="221" customFormat="1" x14ac:dyDescent="0.2">
      <c r="G648" s="400"/>
    </row>
    <row r="649" spans="7:7" s="221" customFormat="1" x14ac:dyDescent="0.2">
      <c r="G649" s="400"/>
    </row>
    <row r="650" spans="7:7" s="221" customFormat="1" x14ac:dyDescent="0.2">
      <c r="G650" s="400"/>
    </row>
    <row r="651" spans="7:7" s="221" customFormat="1" x14ac:dyDescent="0.2">
      <c r="G651" s="400"/>
    </row>
    <row r="652" spans="7:7" s="221" customFormat="1" x14ac:dyDescent="0.2">
      <c r="G652" s="400"/>
    </row>
    <row r="653" spans="7:7" s="221" customFormat="1" x14ac:dyDescent="0.2">
      <c r="G653" s="400"/>
    </row>
    <row r="654" spans="7:7" s="221" customFormat="1" x14ac:dyDescent="0.2">
      <c r="G654" s="400"/>
    </row>
    <row r="655" spans="7:7" s="221" customFormat="1" x14ac:dyDescent="0.2">
      <c r="G655" s="400"/>
    </row>
    <row r="656" spans="7:7" s="221" customFormat="1" x14ac:dyDescent="0.2">
      <c r="G656" s="400"/>
    </row>
    <row r="657" spans="7:7" s="221" customFormat="1" x14ac:dyDescent="0.2">
      <c r="G657" s="400"/>
    </row>
    <row r="658" spans="7:7" s="221" customFormat="1" x14ac:dyDescent="0.2">
      <c r="G658" s="400"/>
    </row>
    <row r="659" spans="7:7" s="221" customFormat="1" x14ac:dyDescent="0.2">
      <c r="G659" s="400"/>
    </row>
    <row r="660" spans="7:7" s="221" customFormat="1" x14ac:dyDescent="0.2">
      <c r="G660" s="400"/>
    </row>
    <row r="661" spans="7:7" s="221" customFormat="1" x14ac:dyDescent="0.2">
      <c r="G661" s="400"/>
    </row>
    <row r="662" spans="7:7" s="221" customFormat="1" x14ac:dyDescent="0.2">
      <c r="G662" s="400"/>
    </row>
    <row r="663" spans="7:7" s="221" customFormat="1" x14ac:dyDescent="0.2">
      <c r="G663" s="400"/>
    </row>
    <row r="664" spans="7:7" s="221" customFormat="1" x14ac:dyDescent="0.2">
      <c r="G664" s="400"/>
    </row>
    <row r="665" spans="7:7" s="221" customFormat="1" x14ac:dyDescent="0.2">
      <c r="G665" s="400"/>
    </row>
    <row r="666" spans="7:7" s="221" customFormat="1" x14ac:dyDescent="0.2">
      <c r="G666" s="400"/>
    </row>
    <row r="667" spans="7:7" s="221" customFormat="1" x14ac:dyDescent="0.2">
      <c r="G667" s="400"/>
    </row>
    <row r="668" spans="7:7" s="221" customFormat="1" x14ac:dyDescent="0.2">
      <c r="G668" s="400"/>
    </row>
    <row r="669" spans="7:7" s="221" customFormat="1" x14ac:dyDescent="0.2">
      <c r="G669" s="400"/>
    </row>
    <row r="670" spans="7:7" s="221" customFormat="1" x14ac:dyDescent="0.2">
      <c r="G670" s="400"/>
    </row>
    <row r="671" spans="7:7" s="221" customFormat="1" x14ac:dyDescent="0.2">
      <c r="G671" s="400"/>
    </row>
    <row r="672" spans="7:7" s="221" customFormat="1" x14ac:dyDescent="0.2">
      <c r="G672" s="400"/>
    </row>
    <row r="673" spans="7:7" s="221" customFormat="1" x14ac:dyDescent="0.2">
      <c r="G673" s="400"/>
    </row>
    <row r="674" spans="7:7" s="221" customFormat="1" x14ac:dyDescent="0.2">
      <c r="G674" s="400"/>
    </row>
    <row r="675" spans="7:7" s="221" customFormat="1" x14ac:dyDescent="0.2">
      <c r="G675" s="400"/>
    </row>
    <row r="676" spans="7:7" s="221" customFormat="1" x14ac:dyDescent="0.2">
      <c r="G676" s="400"/>
    </row>
    <row r="677" spans="7:7" s="221" customFormat="1" x14ac:dyDescent="0.2">
      <c r="G677" s="400"/>
    </row>
    <row r="678" spans="7:7" s="221" customFormat="1" x14ac:dyDescent="0.2">
      <c r="G678" s="400"/>
    </row>
    <row r="679" spans="7:7" s="221" customFormat="1" x14ac:dyDescent="0.2">
      <c r="G679" s="400"/>
    </row>
    <row r="680" spans="7:7" s="221" customFormat="1" x14ac:dyDescent="0.2">
      <c r="G680" s="400"/>
    </row>
    <row r="681" spans="7:7" s="221" customFormat="1" x14ac:dyDescent="0.2">
      <c r="G681" s="400"/>
    </row>
    <row r="682" spans="7:7" s="221" customFormat="1" x14ac:dyDescent="0.2">
      <c r="G682" s="400"/>
    </row>
    <row r="683" spans="7:7" s="221" customFormat="1" x14ac:dyDescent="0.2">
      <c r="G683" s="400"/>
    </row>
    <row r="684" spans="7:7" s="221" customFormat="1" x14ac:dyDescent="0.2">
      <c r="G684" s="400"/>
    </row>
    <row r="685" spans="7:7" s="221" customFormat="1" x14ac:dyDescent="0.2">
      <c r="G685" s="400"/>
    </row>
    <row r="686" spans="7:7" s="221" customFormat="1" x14ac:dyDescent="0.2">
      <c r="G686" s="400"/>
    </row>
    <row r="687" spans="7:7" s="221" customFormat="1" x14ac:dyDescent="0.2">
      <c r="G687" s="400"/>
    </row>
    <row r="688" spans="7:7" s="221" customFormat="1" x14ac:dyDescent="0.2">
      <c r="G688" s="400"/>
    </row>
    <row r="689" spans="7:7" s="221" customFormat="1" x14ac:dyDescent="0.2">
      <c r="G689" s="400"/>
    </row>
    <row r="690" spans="7:7" s="221" customFormat="1" x14ac:dyDescent="0.2">
      <c r="G690" s="400"/>
    </row>
    <row r="691" spans="7:7" s="221" customFormat="1" x14ac:dyDescent="0.2">
      <c r="G691" s="400"/>
    </row>
    <row r="692" spans="7:7" s="221" customFormat="1" x14ac:dyDescent="0.2">
      <c r="G692" s="400"/>
    </row>
    <row r="693" spans="7:7" s="221" customFormat="1" x14ac:dyDescent="0.2">
      <c r="G693" s="400"/>
    </row>
    <row r="694" spans="7:7" s="221" customFormat="1" x14ac:dyDescent="0.2">
      <c r="G694" s="400"/>
    </row>
    <row r="695" spans="7:7" s="221" customFormat="1" x14ac:dyDescent="0.2">
      <c r="G695" s="400"/>
    </row>
    <row r="696" spans="7:7" s="221" customFormat="1" x14ac:dyDescent="0.2">
      <c r="G696" s="400"/>
    </row>
    <row r="697" spans="7:7" s="221" customFormat="1" x14ac:dyDescent="0.2">
      <c r="G697" s="400"/>
    </row>
    <row r="698" spans="7:7" s="221" customFormat="1" x14ac:dyDescent="0.2">
      <c r="G698" s="400"/>
    </row>
    <row r="699" spans="7:7" s="221" customFormat="1" x14ac:dyDescent="0.2">
      <c r="G699" s="400"/>
    </row>
    <row r="700" spans="7:7" s="221" customFormat="1" x14ac:dyDescent="0.2">
      <c r="G700" s="400"/>
    </row>
    <row r="701" spans="7:7" s="221" customFormat="1" x14ac:dyDescent="0.2">
      <c r="G701" s="400"/>
    </row>
    <row r="702" spans="7:7" s="221" customFormat="1" x14ac:dyDescent="0.2">
      <c r="G702" s="400"/>
    </row>
    <row r="703" spans="7:7" s="221" customFormat="1" x14ac:dyDescent="0.2">
      <c r="G703" s="400"/>
    </row>
    <row r="704" spans="7:7" s="221" customFormat="1" x14ac:dyDescent="0.2">
      <c r="G704" s="400"/>
    </row>
    <row r="705" spans="7:7" s="221" customFormat="1" x14ac:dyDescent="0.2">
      <c r="G705" s="400"/>
    </row>
    <row r="706" spans="7:7" s="221" customFormat="1" x14ac:dyDescent="0.2">
      <c r="G706" s="400"/>
    </row>
    <row r="707" spans="7:7" s="221" customFormat="1" x14ac:dyDescent="0.2">
      <c r="G707" s="400"/>
    </row>
    <row r="708" spans="7:7" s="221" customFormat="1" x14ac:dyDescent="0.2">
      <c r="G708" s="400"/>
    </row>
    <row r="709" spans="7:7" s="221" customFormat="1" x14ac:dyDescent="0.2">
      <c r="G709" s="400"/>
    </row>
    <row r="710" spans="7:7" s="221" customFormat="1" x14ac:dyDescent="0.2">
      <c r="G710" s="400"/>
    </row>
    <row r="711" spans="7:7" s="221" customFormat="1" x14ac:dyDescent="0.2">
      <c r="G711" s="400"/>
    </row>
    <row r="712" spans="7:7" s="221" customFormat="1" x14ac:dyDescent="0.2">
      <c r="G712" s="400"/>
    </row>
    <row r="713" spans="7:7" s="221" customFormat="1" x14ac:dyDescent="0.2">
      <c r="G713" s="400"/>
    </row>
    <row r="714" spans="7:7" s="221" customFormat="1" x14ac:dyDescent="0.2">
      <c r="G714" s="400"/>
    </row>
    <row r="715" spans="7:7" s="221" customFormat="1" x14ac:dyDescent="0.2">
      <c r="G715" s="400"/>
    </row>
    <row r="716" spans="7:7" s="221" customFormat="1" x14ac:dyDescent="0.2">
      <c r="G716" s="400"/>
    </row>
    <row r="717" spans="7:7" s="221" customFormat="1" x14ac:dyDescent="0.2">
      <c r="G717" s="400"/>
    </row>
    <row r="718" spans="7:7" s="221" customFormat="1" x14ac:dyDescent="0.2">
      <c r="G718" s="400"/>
    </row>
    <row r="719" spans="7:7" s="221" customFormat="1" x14ac:dyDescent="0.2">
      <c r="G719" s="400"/>
    </row>
    <row r="720" spans="7:7" s="221" customFormat="1" x14ac:dyDescent="0.2">
      <c r="G720" s="400"/>
    </row>
    <row r="721" spans="7:7" s="221" customFormat="1" x14ac:dyDescent="0.2">
      <c r="G721" s="400"/>
    </row>
    <row r="722" spans="7:7" s="221" customFormat="1" x14ac:dyDescent="0.2">
      <c r="G722" s="400"/>
    </row>
    <row r="723" spans="7:7" s="221" customFormat="1" x14ac:dyDescent="0.2">
      <c r="G723" s="400"/>
    </row>
    <row r="724" spans="7:7" s="221" customFormat="1" x14ac:dyDescent="0.2">
      <c r="G724" s="400"/>
    </row>
    <row r="725" spans="7:7" s="221" customFormat="1" x14ac:dyDescent="0.2">
      <c r="G725" s="400"/>
    </row>
    <row r="726" spans="7:7" s="221" customFormat="1" x14ac:dyDescent="0.2">
      <c r="G726" s="400"/>
    </row>
    <row r="727" spans="7:7" s="221" customFormat="1" x14ac:dyDescent="0.2">
      <c r="G727" s="400"/>
    </row>
    <row r="728" spans="7:7" s="221" customFormat="1" x14ac:dyDescent="0.2">
      <c r="G728" s="400"/>
    </row>
    <row r="729" spans="7:7" s="221" customFormat="1" x14ac:dyDescent="0.2">
      <c r="G729" s="400"/>
    </row>
    <row r="730" spans="7:7" s="221" customFormat="1" x14ac:dyDescent="0.2">
      <c r="G730" s="400"/>
    </row>
    <row r="731" spans="7:7" s="221" customFormat="1" x14ac:dyDescent="0.2">
      <c r="G731" s="400"/>
    </row>
    <row r="732" spans="7:7" s="221" customFormat="1" x14ac:dyDescent="0.2">
      <c r="G732" s="400"/>
    </row>
    <row r="733" spans="7:7" s="221" customFormat="1" x14ac:dyDescent="0.2">
      <c r="G733" s="400"/>
    </row>
    <row r="734" spans="7:7" s="221" customFormat="1" x14ac:dyDescent="0.2">
      <c r="G734" s="400"/>
    </row>
    <row r="735" spans="7:7" s="221" customFormat="1" x14ac:dyDescent="0.2">
      <c r="G735" s="400"/>
    </row>
    <row r="736" spans="7:7" s="221" customFormat="1" x14ac:dyDescent="0.2">
      <c r="G736" s="400"/>
    </row>
    <row r="737" spans="7:7" s="221" customFormat="1" x14ac:dyDescent="0.2">
      <c r="G737" s="400"/>
    </row>
    <row r="738" spans="7:7" s="221" customFormat="1" x14ac:dyDescent="0.2">
      <c r="G738" s="400"/>
    </row>
    <row r="739" spans="7:7" s="221" customFormat="1" x14ac:dyDescent="0.2">
      <c r="G739" s="400"/>
    </row>
    <row r="740" spans="7:7" s="221" customFormat="1" x14ac:dyDescent="0.2">
      <c r="G740" s="400"/>
    </row>
    <row r="741" spans="7:7" s="221" customFormat="1" x14ac:dyDescent="0.2">
      <c r="G741" s="400"/>
    </row>
    <row r="742" spans="7:7" s="221" customFormat="1" x14ac:dyDescent="0.2">
      <c r="G742" s="400"/>
    </row>
    <row r="743" spans="7:7" s="221" customFormat="1" x14ac:dyDescent="0.2">
      <c r="G743" s="400"/>
    </row>
    <row r="744" spans="7:7" s="221" customFormat="1" x14ac:dyDescent="0.2">
      <c r="G744" s="400"/>
    </row>
    <row r="745" spans="7:7" s="221" customFormat="1" x14ac:dyDescent="0.2">
      <c r="G745" s="400"/>
    </row>
    <row r="746" spans="7:7" s="221" customFormat="1" x14ac:dyDescent="0.2">
      <c r="G746" s="400"/>
    </row>
    <row r="747" spans="7:7" s="221" customFormat="1" x14ac:dyDescent="0.2">
      <c r="G747" s="400"/>
    </row>
    <row r="748" spans="7:7" s="221" customFormat="1" x14ac:dyDescent="0.2">
      <c r="G748" s="400"/>
    </row>
    <row r="749" spans="7:7" s="221" customFormat="1" x14ac:dyDescent="0.2">
      <c r="G749" s="400"/>
    </row>
    <row r="750" spans="7:7" s="221" customFormat="1" x14ac:dyDescent="0.2">
      <c r="G750" s="400"/>
    </row>
    <row r="751" spans="7:7" s="221" customFormat="1" x14ac:dyDescent="0.2">
      <c r="G751" s="400"/>
    </row>
    <row r="752" spans="7:7" s="221" customFormat="1" x14ac:dyDescent="0.2">
      <c r="G752" s="400"/>
    </row>
    <row r="753" spans="7:7" s="221" customFormat="1" x14ac:dyDescent="0.2">
      <c r="G753" s="400"/>
    </row>
    <row r="754" spans="7:7" s="221" customFormat="1" x14ac:dyDescent="0.2">
      <c r="G754" s="400"/>
    </row>
    <row r="755" spans="7:7" s="221" customFormat="1" x14ac:dyDescent="0.2">
      <c r="G755" s="400"/>
    </row>
    <row r="756" spans="7:7" s="221" customFormat="1" x14ac:dyDescent="0.2">
      <c r="G756" s="400"/>
    </row>
    <row r="757" spans="7:7" s="221" customFormat="1" x14ac:dyDescent="0.2">
      <c r="G757" s="400"/>
    </row>
    <row r="758" spans="7:7" s="221" customFormat="1" x14ac:dyDescent="0.2">
      <c r="G758" s="400"/>
    </row>
    <row r="759" spans="7:7" s="221" customFormat="1" x14ac:dyDescent="0.2">
      <c r="G759" s="400"/>
    </row>
    <row r="760" spans="7:7" s="221" customFormat="1" x14ac:dyDescent="0.2">
      <c r="G760" s="400"/>
    </row>
    <row r="761" spans="7:7" s="221" customFormat="1" x14ac:dyDescent="0.2">
      <c r="G761" s="400"/>
    </row>
    <row r="762" spans="7:7" s="221" customFormat="1" x14ac:dyDescent="0.2">
      <c r="G762" s="400"/>
    </row>
    <row r="763" spans="7:7" s="221" customFormat="1" x14ac:dyDescent="0.2">
      <c r="G763" s="400"/>
    </row>
    <row r="764" spans="7:7" s="221" customFormat="1" x14ac:dyDescent="0.2">
      <c r="G764" s="400"/>
    </row>
    <row r="765" spans="7:7" s="221" customFormat="1" x14ac:dyDescent="0.2">
      <c r="G765" s="400"/>
    </row>
    <row r="766" spans="7:7" s="221" customFormat="1" x14ac:dyDescent="0.2">
      <c r="G766" s="400"/>
    </row>
    <row r="767" spans="7:7" s="221" customFormat="1" x14ac:dyDescent="0.2">
      <c r="G767" s="400"/>
    </row>
    <row r="768" spans="7:7" s="221" customFormat="1" x14ac:dyDescent="0.2">
      <c r="G768" s="400"/>
    </row>
    <row r="769" spans="7:7" s="221" customFormat="1" x14ac:dyDescent="0.2">
      <c r="G769" s="400"/>
    </row>
    <row r="770" spans="7:7" s="221" customFormat="1" x14ac:dyDescent="0.2">
      <c r="G770" s="400"/>
    </row>
    <row r="771" spans="7:7" s="221" customFormat="1" x14ac:dyDescent="0.2">
      <c r="G771" s="400"/>
    </row>
    <row r="772" spans="7:7" s="221" customFormat="1" x14ac:dyDescent="0.2">
      <c r="G772" s="400"/>
    </row>
    <row r="773" spans="7:7" s="221" customFormat="1" x14ac:dyDescent="0.2">
      <c r="G773" s="400"/>
    </row>
    <row r="774" spans="7:7" s="221" customFormat="1" x14ac:dyDescent="0.2">
      <c r="G774" s="400"/>
    </row>
    <row r="775" spans="7:7" s="221" customFormat="1" x14ac:dyDescent="0.2">
      <c r="G775" s="400"/>
    </row>
    <row r="776" spans="7:7" s="221" customFormat="1" x14ac:dyDescent="0.2">
      <c r="G776" s="400"/>
    </row>
    <row r="777" spans="7:7" s="221" customFormat="1" x14ac:dyDescent="0.2">
      <c r="G777" s="400"/>
    </row>
    <row r="778" spans="7:7" s="221" customFormat="1" x14ac:dyDescent="0.2">
      <c r="G778" s="400"/>
    </row>
    <row r="779" spans="7:7" s="221" customFormat="1" x14ac:dyDescent="0.2">
      <c r="G779" s="400"/>
    </row>
    <row r="780" spans="7:7" s="221" customFormat="1" x14ac:dyDescent="0.2">
      <c r="G780" s="400"/>
    </row>
    <row r="781" spans="7:7" s="221" customFormat="1" x14ac:dyDescent="0.2">
      <c r="G781" s="400"/>
    </row>
    <row r="782" spans="7:7" s="221" customFormat="1" x14ac:dyDescent="0.2">
      <c r="G782" s="400"/>
    </row>
    <row r="783" spans="7:7" s="221" customFormat="1" x14ac:dyDescent="0.2">
      <c r="G783" s="400"/>
    </row>
    <row r="784" spans="7:7" s="221" customFormat="1" x14ac:dyDescent="0.2">
      <c r="G784" s="400"/>
    </row>
    <row r="785" spans="7:7" s="221" customFormat="1" x14ac:dyDescent="0.2">
      <c r="G785" s="400"/>
    </row>
    <row r="786" spans="7:7" s="221" customFormat="1" x14ac:dyDescent="0.2">
      <c r="G786" s="400"/>
    </row>
    <row r="787" spans="7:7" s="221" customFormat="1" x14ac:dyDescent="0.2">
      <c r="G787" s="400"/>
    </row>
    <row r="788" spans="7:7" s="221" customFormat="1" x14ac:dyDescent="0.2">
      <c r="G788" s="400"/>
    </row>
    <row r="789" spans="7:7" s="221" customFormat="1" x14ac:dyDescent="0.2">
      <c r="G789" s="400"/>
    </row>
    <row r="790" spans="7:7" s="221" customFormat="1" x14ac:dyDescent="0.2">
      <c r="G790" s="400"/>
    </row>
    <row r="791" spans="7:7" s="221" customFormat="1" x14ac:dyDescent="0.2">
      <c r="G791" s="400"/>
    </row>
    <row r="792" spans="7:7" s="221" customFormat="1" x14ac:dyDescent="0.2">
      <c r="G792" s="400"/>
    </row>
    <row r="793" spans="7:7" s="221" customFormat="1" x14ac:dyDescent="0.2">
      <c r="G793" s="400"/>
    </row>
    <row r="794" spans="7:7" s="221" customFormat="1" x14ac:dyDescent="0.2">
      <c r="G794" s="400"/>
    </row>
    <row r="795" spans="7:7" s="221" customFormat="1" x14ac:dyDescent="0.2">
      <c r="G795" s="400"/>
    </row>
    <row r="796" spans="7:7" s="221" customFormat="1" x14ac:dyDescent="0.2">
      <c r="G796" s="400"/>
    </row>
    <row r="797" spans="7:7" s="221" customFormat="1" x14ac:dyDescent="0.2">
      <c r="G797" s="400"/>
    </row>
    <row r="798" spans="7:7" s="221" customFormat="1" x14ac:dyDescent="0.2">
      <c r="G798" s="400"/>
    </row>
    <row r="799" spans="7:7" s="221" customFormat="1" x14ac:dyDescent="0.2">
      <c r="G799" s="400"/>
    </row>
    <row r="800" spans="7:7" s="221" customFormat="1" x14ac:dyDescent="0.2">
      <c r="G800" s="400"/>
    </row>
    <row r="801" spans="7:7" s="221" customFormat="1" x14ac:dyDescent="0.2">
      <c r="G801" s="400"/>
    </row>
    <row r="802" spans="7:7" s="221" customFormat="1" x14ac:dyDescent="0.2">
      <c r="G802" s="400"/>
    </row>
    <row r="803" spans="7:7" s="221" customFormat="1" x14ac:dyDescent="0.2">
      <c r="G803" s="400"/>
    </row>
    <row r="804" spans="7:7" s="221" customFormat="1" x14ac:dyDescent="0.2">
      <c r="G804" s="400"/>
    </row>
    <row r="805" spans="7:7" s="221" customFormat="1" x14ac:dyDescent="0.2">
      <c r="G805" s="400"/>
    </row>
    <row r="806" spans="7:7" s="221" customFormat="1" x14ac:dyDescent="0.2">
      <c r="G806" s="400"/>
    </row>
    <row r="807" spans="7:7" s="221" customFormat="1" x14ac:dyDescent="0.2">
      <c r="G807" s="400"/>
    </row>
    <row r="808" spans="7:7" s="221" customFormat="1" x14ac:dyDescent="0.2">
      <c r="G808" s="400"/>
    </row>
    <row r="809" spans="7:7" s="221" customFormat="1" x14ac:dyDescent="0.2">
      <c r="G809" s="400"/>
    </row>
    <row r="810" spans="7:7" s="221" customFormat="1" x14ac:dyDescent="0.2">
      <c r="G810" s="400"/>
    </row>
    <row r="811" spans="7:7" s="221" customFormat="1" x14ac:dyDescent="0.2">
      <c r="G811" s="400"/>
    </row>
    <row r="812" spans="7:7" s="221" customFormat="1" x14ac:dyDescent="0.2">
      <c r="G812" s="400"/>
    </row>
    <row r="813" spans="7:7" s="221" customFormat="1" x14ac:dyDescent="0.2">
      <c r="G813" s="400"/>
    </row>
    <row r="814" spans="7:7" s="221" customFormat="1" x14ac:dyDescent="0.2">
      <c r="G814" s="400"/>
    </row>
    <row r="815" spans="7:7" s="221" customFormat="1" x14ac:dyDescent="0.2">
      <c r="G815" s="400"/>
    </row>
    <row r="816" spans="7:7" s="221" customFormat="1" x14ac:dyDescent="0.2">
      <c r="G816" s="400"/>
    </row>
    <row r="817" spans="7:7" s="221" customFormat="1" x14ac:dyDescent="0.2">
      <c r="G817" s="400"/>
    </row>
    <row r="818" spans="7:7" s="221" customFormat="1" x14ac:dyDescent="0.2">
      <c r="G818" s="400"/>
    </row>
    <row r="819" spans="7:7" s="221" customFormat="1" x14ac:dyDescent="0.2">
      <c r="G819" s="400"/>
    </row>
    <row r="820" spans="7:7" s="221" customFormat="1" x14ac:dyDescent="0.2">
      <c r="G820" s="400"/>
    </row>
    <row r="821" spans="7:7" s="221" customFormat="1" x14ac:dyDescent="0.2">
      <c r="G821" s="400"/>
    </row>
    <row r="822" spans="7:7" s="221" customFormat="1" x14ac:dyDescent="0.2">
      <c r="G822" s="400"/>
    </row>
    <row r="823" spans="7:7" s="221" customFormat="1" x14ac:dyDescent="0.2">
      <c r="G823" s="400"/>
    </row>
    <row r="824" spans="7:7" s="221" customFormat="1" x14ac:dyDescent="0.2">
      <c r="G824" s="400"/>
    </row>
    <row r="825" spans="7:7" s="221" customFormat="1" x14ac:dyDescent="0.2">
      <c r="G825" s="400"/>
    </row>
    <row r="826" spans="7:7" s="221" customFormat="1" x14ac:dyDescent="0.2">
      <c r="G826" s="400"/>
    </row>
    <row r="827" spans="7:7" s="221" customFormat="1" x14ac:dyDescent="0.2">
      <c r="G827" s="400"/>
    </row>
    <row r="828" spans="7:7" s="221" customFormat="1" x14ac:dyDescent="0.2">
      <c r="G828" s="400"/>
    </row>
    <row r="829" spans="7:7" s="221" customFormat="1" x14ac:dyDescent="0.2">
      <c r="G829" s="400"/>
    </row>
    <row r="830" spans="7:7" s="221" customFormat="1" x14ac:dyDescent="0.2">
      <c r="G830" s="400"/>
    </row>
    <row r="831" spans="7:7" s="221" customFormat="1" x14ac:dyDescent="0.2">
      <c r="G831" s="400"/>
    </row>
    <row r="832" spans="7:7" s="221" customFormat="1" x14ac:dyDescent="0.2">
      <c r="G832" s="400"/>
    </row>
    <row r="833" spans="7:7" s="221" customFormat="1" x14ac:dyDescent="0.2">
      <c r="G833" s="400"/>
    </row>
    <row r="834" spans="7:7" s="221" customFormat="1" x14ac:dyDescent="0.2">
      <c r="G834" s="400"/>
    </row>
    <row r="835" spans="7:7" s="221" customFormat="1" x14ac:dyDescent="0.2">
      <c r="G835" s="400"/>
    </row>
    <row r="836" spans="7:7" s="221" customFormat="1" x14ac:dyDescent="0.2">
      <c r="G836" s="400"/>
    </row>
    <row r="837" spans="7:7" s="221" customFormat="1" x14ac:dyDescent="0.2">
      <c r="G837" s="400"/>
    </row>
    <row r="838" spans="7:7" s="221" customFormat="1" x14ac:dyDescent="0.2">
      <c r="G838" s="400"/>
    </row>
    <row r="839" spans="7:7" s="221" customFormat="1" x14ac:dyDescent="0.2">
      <c r="G839" s="400"/>
    </row>
    <row r="840" spans="7:7" s="221" customFormat="1" x14ac:dyDescent="0.2">
      <c r="G840" s="400"/>
    </row>
    <row r="841" spans="7:7" s="221" customFormat="1" x14ac:dyDescent="0.2">
      <c r="G841" s="400"/>
    </row>
    <row r="842" spans="7:7" s="221" customFormat="1" x14ac:dyDescent="0.2">
      <c r="G842" s="400"/>
    </row>
    <row r="843" spans="7:7" s="221" customFormat="1" x14ac:dyDescent="0.2">
      <c r="G843" s="400"/>
    </row>
    <row r="844" spans="7:7" s="221" customFormat="1" x14ac:dyDescent="0.2">
      <c r="G844" s="400"/>
    </row>
    <row r="845" spans="7:7" s="221" customFormat="1" x14ac:dyDescent="0.2">
      <c r="G845" s="400"/>
    </row>
    <row r="846" spans="7:7" s="221" customFormat="1" x14ac:dyDescent="0.2">
      <c r="G846" s="400"/>
    </row>
    <row r="847" spans="7:7" s="221" customFormat="1" x14ac:dyDescent="0.2">
      <c r="G847" s="400"/>
    </row>
    <row r="848" spans="7:7" s="221" customFormat="1" x14ac:dyDescent="0.2">
      <c r="G848" s="400"/>
    </row>
    <row r="849" spans="7:7" s="221" customFormat="1" x14ac:dyDescent="0.2">
      <c r="G849" s="400"/>
    </row>
    <row r="850" spans="7:7" s="221" customFormat="1" x14ac:dyDescent="0.2">
      <c r="G850" s="400"/>
    </row>
    <row r="851" spans="7:7" s="221" customFormat="1" x14ac:dyDescent="0.2">
      <c r="G851" s="400"/>
    </row>
    <row r="852" spans="7:7" s="221" customFormat="1" x14ac:dyDescent="0.2">
      <c r="G852" s="400"/>
    </row>
    <row r="853" spans="7:7" s="221" customFormat="1" x14ac:dyDescent="0.2">
      <c r="G853" s="400"/>
    </row>
    <row r="854" spans="7:7" s="221" customFormat="1" x14ac:dyDescent="0.2">
      <c r="G854" s="400"/>
    </row>
    <row r="855" spans="7:7" s="221" customFormat="1" x14ac:dyDescent="0.2">
      <c r="G855" s="400"/>
    </row>
    <row r="856" spans="7:7" s="221" customFormat="1" x14ac:dyDescent="0.2">
      <c r="G856" s="400"/>
    </row>
    <row r="857" spans="7:7" s="221" customFormat="1" x14ac:dyDescent="0.2">
      <c r="G857" s="400"/>
    </row>
    <row r="858" spans="7:7" s="221" customFormat="1" x14ac:dyDescent="0.2">
      <c r="G858" s="400"/>
    </row>
    <row r="859" spans="7:7" s="221" customFormat="1" x14ac:dyDescent="0.2">
      <c r="G859" s="400"/>
    </row>
    <row r="860" spans="7:7" s="221" customFormat="1" x14ac:dyDescent="0.2">
      <c r="G860" s="400"/>
    </row>
    <row r="861" spans="7:7" s="221" customFormat="1" x14ac:dyDescent="0.2">
      <c r="G861" s="400"/>
    </row>
    <row r="862" spans="7:7" s="221" customFormat="1" x14ac:dyDescent="0.2">
      <c r="G862" s="400"/>
    </row>
    <row r="863" spans="7:7" s="221" customFormat="1" x14ac:dyDescent="0.2">
      <c r="G863" s="400"/>
    </row>
    <row r="864" spans="7:7" s="221" customFormat="1" x14ac:dyDescent="0.2">
      <c r="G864" s="400"/>
    </row>
    <row r="865" spans="7:7" s="221" customFormat="1" x14ac:dyDescent="0.2">
      <c r="G865" s="400"/>
    </row>
    <row r="866" spans="7:7" s="221" customFormat="1" x14ac:dyDescent="0.2">
      <c r="G866" s="400"/>
    </row>
    <row r="867" spans="7:7" s="221" customFormat="1" x14ac:dyDescent="0.2">
      <c r="G867" s="400"/>
    </row>
    <row r="868" spans="7:7" s="221" customFormat="1" x14ac:dyDescent="0.2">
      <c r="G868" s="400"/>
    </row>
    <row r="869" spans="7:7" s="221" customFormat="1" x14ac:dyDescent="0.2">
      <c r="G869" s="400"/>
    </row>
    <row r="870" spans="7:7" s="221" customFormat="1" x14ac:dyDescent="0.2">
      <c r="G870" s="400"/>
    </row>
    <row r="871" spans="7:7" s="221" customFormat="1" x14ac:dyDescent="0.2">
      <c r="G871" s="400"/>
    </row>
    <row r="872" spans="7:7" s="221" customFormat="1" x14ac:dyDescent="0.2">
      <c r="G872" s="400"/>
    </row>
    <row r="873" spans="7:7" s="221" customFormat="1" x14ac:dyDescent="0.2">
      <c r="G873" s="400"/>
    </row>
    <row r="874" spans="7:7" s="221" customFormat="1" x14ac:dyDescent="0.2">
      <c r="G874" s="400"/>
    </row>
    <row r="875" spans="7:7" s="221" customFormat="1" x14ac:dyDescent="0.2">
      <c r="G875" s="400"/>
    </row>
    <row r="876" spans="7:7" s="221" customFormat="1" x14ac:dyDescent="0.2">
      <c r="G876" s="400"/>
    </row>
    <row r="877" spans="7:7" s="221" customFormat="1" x14ac:dyDescent="0.2">
      <c r="G877" s="400"/>
    </row>
    <row r="878" spans="7:7" s="221" customFormat="1" x14ac:dyDescent="0.2">
      <c r="G878" s="400"/>
    </row>
    <row r="879" spans="7:7" s="221" customFormat="1" x14ac:dyDescent="0.2">
      <c r="G879" s="400"/>
    </row>
    <row r="880" spans="7:7" s="221" customFormat="1" x14ac:dyDescent="0.2">
      <c r="G880" s="400"/>
    </row>
    <row r="881" spans="7:7" s="221" customFormat="1" x14ac:dyDescent="0.2">
      <c r="G881" s="400"/>
    </row>
    <row r="882" spans="7:7" s="221" customFormat="1" x14ac:dyDescent="0.2">
      <c r="G882" s="400"/>
    </row>
    <row r="883" spans="7:7" s="221" customFormat="1" x14ac:dyDescent="0.2">
      <c r="G883" s="400"/>
    </row>
    <row r="884" spans="7:7" s="221" customFormat="1" x14ac:dyDescent="0.2">
      <c r="G884" s="400"/>
    </row>
    <row r="885" spans="7:7" s="221" customFormat="1" x14ac:dyDescent="0.2">
      <c r="G885" s="400"/>
    </row>
    <row r="886" spans="7:7" s="221" customFormat="1" x14ac:dyDescent="0.2">
      <c r="G886" s="400"/>
    </row>
    <row r="887" spans="7:7" s="221" customFormat="1" x14ac:dyDescent="0.2">
      <c r="G887" s="400"/>
    </row>
    <row r="888" spans="7:7" s="221" customFormat="1" x14ac:dyDescent="0.2">
      <c r="G888" s="400"/>
    </row>
    <row r="889" spans="7:7" s="221" customFormat="1" x14ac:dyDescent="0.2">
      <c r="G889" s="400"/>
    </row>
    <row r="890" spans="7:7" s="221" customFormat="1" x14ac:dyDescent="0.2">
      <c r="G890" s="400"/>
    </row>
    <row r="891" spans="7:7" s="221" customFormat="1" x14ac:dyDescent="0.2">
      <c r="G891" s="400"/>
    </row>
    <row r="892" spans="7:7" s="221" customFormat="1" x14ac:dyDescent="0.2">
      <c r="G892" s="400"/>
    </row>
    <row r="893" spans="7:7" s="221" customFormat="1" x14ac:dyDescent="0.2">
      <c r="G893" s="400"/>
    </row>
    <row r="894" spans="7:7" s="221" customFormat="1" x14ac:dyDescent="0.2">
      <c r="G894" s="400"/>
    </row>
    <row r="895" spans="7:7" s="221" customFormat="1" x14ac:dyDescent="0.2">
      <c r="G895" s="400"/>
    </row>
    <row r="896" spans="7:7" s="221" customFormat="1" x14ac:dyDescent="0.2">
      <c r="G896" s="400"/>
    </row>
    <row r="897" spans="7:7" s="221" customFormat="1" x14ac:dyDescent="0.2">
      <c r="G897" s="400"/>
    </row>
    <row r="898" spans="7:7" s="221" customFormat="1" x14ac:dyDescent="0.2">
      <c r="G898" s="400"/>
    </row>
    <row r="899" spans="7:7" s="221" customFormat="1" x14ac:dyDescent="0.2">
      <c r="G899" s="400"/>
    </row>
    <row r="900" spans="7:7" s="221" customFormat="1" x14ac:dyDescent="0.2">
      <c r="G900" s="400"/>
    </row>
    <row r="901" spans="7:7" s="221" customFormat="1" x14ac:dyDescent="0.2">
      <c r="G901" s="400"/>
    </row>
    <row r="902" spans="7:7" s="221" customFormat="1" x14ac:dyDescent="0.2">
      <c r="G902" s="400"/>
    </row>
    <row r="903" spans="7:7" s="221" customFormat="1" x14ac:dyDescent="0.2">
      <c r="G903" s="400"/>
    </row>
    <row r="904" spans="7:7" s="221" customFormat="1" x14ac:dyDescent="0.2">
      <c r="G904" s="400"/>
    </row>
    <row r="905" spans="7:7" s="221" customFormat="1" x14ac:dyDescent="0.2">
      <c r="G905" s="400"/>
    </row>
    <row r="906" spans="7:7" s="221" customFormat="1" x14ac:dyDescent="0.2">
      <c r="G906" s="400"/>
    </row>
    <row r="907" spans="7:7" s="221" customFormat="1" x14ac:dyDescent="0.2">
      <c r="G907" s="400"/>
    </row>
    <row r="908" spans="7:7" s="221" customFormat="1" x14ac:dyDescent="0.2">
      <c r="G908" s="400"/>
    </row>
    <row r="909" spans="7:7" s="221" customFormat="1" x14ac:dyDescent="0.2">
      <c r="G909" s="400"/>
    </row>
    <row r="910" spans="7:7" s="221" customFormat="1" x14ac:dyDescent="0.2">
      <c r="G910" s="400"/>
    </row>
    <row r="911" spans="7:7" s="221" customFormat="1" x14ac:dyDescent="0.2">
      <c r="G911" s="400"/>
    </row>
    <row r="912" spans="7:7" s="221" customFormat="1" x14ac:dyDescent="0.2">
      <c r="G912" s="400"/>
    </row>
    <row r="913" spans="7:7" s="221" customFormat="1" x14ac:dyDescent="0.2">
      <c r="G913" s="400"/>
    </row>
    <row r="914" spans="7:7" s="221" customFormat="1" x14ac:dyDescent="0.2">
      <c r="G914" s="400"/>
    </row>
    <row r="915" spans="7:7" s="221" customFormat="1" x14ac:dyDescent="0.2">
      <c r="G915" s="400"/>
    </row>
    <row r="916" spans="7:7" s="221" customFormat="1" x14ac:dyDescent="0.2">
      <c r="G916" s="400"/>
    </row>
    <row r="917" spans="7:7" s="221" customFormat="1" x14ac:dyDescent="0.2">
      <c r="G917" s="400"/>
    </row>
    <row r="918" spans="7:7" s="221" customFormat="1" x14ac:dyDescent="0.2">
      <c r="G918" s="400"/>
    </row>
    <row r="919" spans="7:7" s="221" customFormat="1" x14ac:dyDescent="0.2">
      <c r="G919" s="400"/>
    </row>
    <row r="920" spans="7:7" s="221" customFormat="1" x14ac:dyDescent="0.2">
      <c r="G920" s="400"/>
    </row>
    <row r="921" spans="7:7" s="221" customFormat="1" x14ac:dyDescent="0.2">
      <c r="G921" s="400"/>
    </row>
    <row r="922" spans="7:7" s="221" customFormat="1" x14ac:dyDescent="0.2">
      <c r="G922" s="400"/>
    </row>
    <row r="923" spans="7:7" s="221" customFormat="1" x14ac:dyDescent="0.2">
      <c r="G923" s="400"/>
    </row>
    <row r="924" spans="7:7" s="221" customFormat="1" x14ac:dyDescent="0.2">
      <c r="G924" s="400"/>
    </row>
    <row r="925" spans="7:7" s="221" customFormat="1" x14ac:dyDescent="0.2">
      <c r="G925" s="400"/>
    </row>
    <row r="926" spans="7:7" s="221" customFormat="1" x14ac:dyDescent="0.2">
      <c r="G926" s="400"/>
    </row>
    <row r="927" spans="7:7" s="221" customFormat="1" x14ac:dyDescent="0.2">
      <c r="G927" s="400"/>
    </row>
    <row r="928" spans="7:7" s="221" customFormat="1" x14ac:dyDescent="0.2">
      <c r="G928" s="400"/>
    </row>
    <row r="929" spans="7:7" s="221" customFormat="1" x14ac:dyDescent="0.2">
      <c r="G929" s="400"/>
    </row>
    <row r="930" spans="7:7" s="221" customFormat="1" x14ac:dyDescent="0.2">
      <c r="G930" s="400"/>
    </row>
    <row r="931" spans="7:7" s="221" customFormat="1" x14ac:dyDescent="0.2">
      <c r="G931" s="400"/>
    </row>
    <row r="932" spans="7:7" s="221" customFormat="1" x14ac:dyDescent="0.2">
      <c r="G932" s="400"/>
    </row>
    <row r="933" spans="7:7" s="221" customFormat="1" x14ac:dyDescent="0.2">
      <c r="G933" s="400"/>
    </row>
    <row r="934" spans="7:7" s="221" customFormat="1" x14ac:dyDescent="0.2">
      <c r="G934" s="400"/>
    </row>
    <row r="935" spans="7:7" s="221" customFormat="1" x14ac:dyDescent="0.2">
      <c r="G935" s="400"/>
    </row>
    <row r="936" spans="7:7" s="221" customFormat="1" x14ac:dyDescent="0.2">
      <c r="G936" s="400"/>
    </row>
    <row r="937" spans="7:7" s="221" customFormat="1" x14ac:dyDescent="0.2">
      <c r="G937" s="400"/>
    </row>
    <row r="938" spans="7:7" s="221" customFormat="1" x14ac:dyDescent="0.2">
      <c r="G938" s="400"/>
    </row>
    <row r="939" spans="7:7" s="221" customFormat="1" x14ac:dyDescent="0.2">
      <c r="G939" s="400"/>
    </row>
    <row r="940" spans="7:7" s="221" customFormat="1" x14ac:dyDescent="0.2">
      <c r="G940" s="400"/>
    </row>
    <row r="941" spans="7:7" s="221" customFormat="1" x14ac:dyDescent="0.2">
      <c r="G941" s="400"/>
    </row>
    <row r="942" spans="7:7" s="221" customFormat="1" x14ac:dyDescent="0.2">
      <c r="G942" s="400"/>
    </row>
    <row r="943" spans="7:7" s="221" customFormat="1" x14ac:dyDescent="0.2">
      <c r="G943" s="400"/>
    </row>
    <row r="944" spans="7:7" s="221" customFormat="1" x14ac:dyDescent="0.2">
      <c r="G944" s="400"/>
    </row>
    <row r="945" spans="7:7" s="221" customFormat="1" x14ac:dyDescent="0.2">
      <c r="G945" s="400"/>
    </row>
    <row r="946" spans="7:7" s="221" customFormat="1" x14ac:dyDescent="0.2">
      <c r="G946" s="400"/>
    </row>
    <row r="947" spans="7:7" s="221" customFormat="1" x14ac:dyDescent="0.2">
      <c r="G947" s="400"/>
    </row>
    <row r="948" spans="7:7" s="221" customFormat="1" x14ac:dyDescent="0.2">
      <c r="G948" s="400"/>
    </row>
    <row r="949" spans="7:7" s="221" customFormat="1" x14ac:dyDescent="0.2">
      <c r="G949" s="400"/>
    </row>
    <row r="950" spans="7:7" s="221" customFormat="1" x14ac:dyDescent="0.2">
      <c r="G950" s="400"/>
    </row>
    <row r="951" spans="7:7" s="221" customFormat="1" x14ac:dyDescent="0.2">
      <c r="G951" s="400"/>
    </row>
    <row r="952" spans="7:7" s="221" customFormat="1" x14ac:dyDescent="0.2">
      <c r="G952" s="400"/>
    </row>
    <row r="953" spans="7:7" s="221" customFormat="1" x14ac:dyDescent="0.2">
      <c r="G953" s="400"/>
    </row>
    <row r="954" spans="7:7" s="221" customFormat="1" x14ac:dyDescent="0.2">
      <c r="G954" s="400"/>
    </row>
    <row r="955" spans="7:7" s="221" customFormat="1" x14ac:dyDescent="0.2">
      <c r="G955" s="400"/>
    </row>
    <row r="956" spans="7:7" s="221" customFormat="1" x14ac:dyDescent="0.2">
      <c r="G956" s="400"/>
    </row>
    <row r="957" spans="7:7" s="221" customFormat="1" x14ac:dyDescent="0.2">
      <c r="G957" s="400"/>
    </row>
    <row r="958" spans="7:7" s="221" customFormat="1" x14ac:dyDescent="0.2">
      <c r="G958" s="400"/>
    </row>
    <row r="959" spans="7:7" s="221" customFormat="1" x14ac:dyDescent="0.2">
      <c r="G959" s="400"/>
    </row>
    <row r="960" spans="7:7" s="221" customFormat="1" x14ac:dyDescent="0.2">
      <c r="G960" s="400"/>
    </row>
    <row r="961" spans="7:7" s="221" customFormat="1" x14ac:dyDescent="0.2">
      <c r="G961" s="400"/>
    </row>
    <row r="962" spans="7:7" s="221" customFormat="1" x14ac:dyDescent="0.2">
      <c r="G962" s="400"/>
    </row>
    <row r="963" spans="7:7" s="221" customFormat="1" x14ac:dyDescent="0.2">
      <c r="G963" s="400"/>
    </row>
    <row r="964" spans="7:7" s="221" customFormat="1" x14ac:dyDescent="0.2">
      <c r="G964" s="400"/>
    </row>
    <row r="965" spans="7:7" s="221" customFormat="1" x14ac:dyDescent="0.2">
      <c r="G965" s="400"/>
    </row>
    <row r="966" spans="7:7" s="221" customFormat="1" x14ac:dyDescent="0.2">
      <c r="G966" s="400"/>
    </row>
    <row r="967" spans="7:7" s="221" customFormat="1" x14ac:dyDescent="0.2">
      <c r="G967" s="400"/>
    </row>
    <row r="968" spans="7:7" s="221" customFormat="1" x14ac:dyDescent="0.2">
      <c r="G968" s="400"/>
    </row>
    <row r="969" spans="7:7" s="221" customFormat="1" x14ac:dyDescent="0.2">
      <c r="G969" s="400"/>
    </row>
    <row r="970" spans="7:7" s="221" customFormat="1" x14ac:dyDescent="0.2">
      <c r="G970" s="400"/>
    </row>
    <row r="971" spans="7:7" s="221" customFormat="1" x14ac:dyDescent="0.2">
      <c r="G971" s="400"/>
    </row>
    <row r="972" spans="7:7" s="221" customFormat="1" x14ac:dyDescent="0.2">
      <c r="G972" s="400"/>
    </row>
    <row r="973" spans="7:7" s="221" customFormat="1" x14ac:dyDescent="0.2">
      <c r="G973" s="400"/>
    </row>
    <row r="974" spans="7:7" s="221" customFormat="1" x14ac:dyDescent="0.2">
      <c r="G974" s="400"/>
    </row>
    <row r="975" spans="7:7" s="221" customFormat="1" x14ac:dyDescent="0.2">
      <c r="G975" s="400"/>
    </row>
    <row r="976" spans="7:7" s="221" customFormat="1" x14ac:dyDescent="0.2">
      <c r="G976" s="400"/>
    </row>
    <row r="977" spans="7:7" s="221" customFormat="1" x14ac:dyDescent="0.2">
      <c r="G977" s="400"/>
    </row>
    <row r="978" spans="7:7" s="221" customFormat="1" x14ac:dyDescent="0.2">
      <c r="G978" s="400"/>
    </row>
    <row r="979" spans="7:7" s="221" customFormat="1" x14ac:dyDescent="0.2">
      <c r="G979" s="400"/>
    </row>
    <row r="980" spans="7:7" s="221" customFormat="1" x14ac:dyDescent="0.2">
      <c r="G980" s="400"/>
    </row>
    <row r="981" spans="7:7" s="221" customFormat="1" x14ac:dyDescent="0.2">
      <c r="G981" s="400"/>
    </row>
    <row r="982" spans="7:7" s="221" customFormat="1" x14ac:dyDescent="0.2">
      <c r="G982" s="400"/>
    </row>
    <row r="983" spans="7:7" s="221" customFormat="1" x14ac:dyDescent="0.2">
      <c r="G983" s="400"/>
    </row>
    <row r="984" spans="7:7" s="221" customFormat="1" x14ac:dyDescent="0.2">
      <c r="G984" s="400"/>
    </row>
    <row r="985" spans="7:7" s="221" customFormat="1" x14ac:dyDescent="0.2">
      <c r="G985" s="400"/>
    </row>
    <row r="986" spans="7:7" s="221" customFormat="1" x14ac:dyDescent="0.2">
      <c r="G986" s="400"/>
    </row>
    <row r="987" spans="7:7" s="221" customFormat="1" x14ac:dyDescent="0.2">
      <c r="G987" s="400"/>
    </row>
    <row r="988" spans="7:7" s="221" customFormat="1" x14ac:dyDescent="0.2">
      <c r="G988" s="400"/>
    </row>
    <row r="989" spans="7:7" s="221" customFormat="1" x14ac:dyDescent="0.2">
      <c r="G989" s="400"/>
    </row>
    <row r="990" spans="7:7" s="221" customFormat="1" x14ac:dyDescent="0.2">
      <c r="G990" s="400"/>
    </row>
    <row r="991" spans="7:7" s="221" customFormat="1" x14ac:dyDescent="0.2">
      <c r="G991" s="400"/>
    </row>
    <row r="992" spans="7:7" s="221" customFormat="1" x14ac:dyDescent="0.2">
      <c r="G992" s="400"/>
    </row>
    <row r="993" spans="7:7" s="221" customFormat="1" x14ac:dyDescent="0.2">
      <c r="G993" s="400"/>
    </row>
    <row r="994" spans="7:7" s="221" customFormat="1" x14ac:dyDescent="0.2">
      <c r="G994" s="400"/>
    </row>
    <row r="995" spans="7:7" s="221" customFormat="1" x14ac:dyDescent="0.2">
      <c r="G995" s="400"/>
    </row>
    <row r="996" spans="7:7" s="221" customFormat="1" x14ac:dyDescent="0.2">
      <c r="G996" s="400"/>
    </row>
    <row r="997" spans="7:7" s="221" customFormat="1" x14ac:dyDescent="0.2">
      <c r="G997" s="400"/>
    </row>
    <row r="998" spans="7:7" s="221" customFormat="1" x14ac:dyDescent="0.2">
      <c r="G998" s="400"/>
    </row>
    <row r="999" spans="7:7" s="221" customFormat="1" x14ac:dyDescent="0.2">
      <c r="G999" s="400"/>
    </row>
    <row r="1000" spans="7:7" s="221" customFormat="1" x14ac:dyDescent="0.2">
      <c r="G1000" s="400"/>
    </row>
    <row r="1001" spans="7:7" s="221" customFormat="1" x14ac:dyDescent="0.2">
      <c r="G1001" s="400"/>
    </row>
    <row r="1002" spans="7:7" s="221" customFormat="1" x14ac:dyDescent="0.2">
      <c r="G1002" s="400"/>
    </row>
    <row r="1003" spans="7:7" s="221" customFormat="1" x14ac:dyDescent="0.2">
      <c r="G1003" s="400"/>
    </row>
    <row r="1004" spans="7:7" s="221" customFormat="1" x14ac:dyDescent="0.2">
      <c r="G1004" s="400"/>
    </row>
    <row r="1005" spans="7:7" s="221" customFormat="1" x14ac:dyDescent="0.2">
      <c r="G1005" s="400"/>
    </row>
    <row r="1006" spans="7:7" s="221" customFormat="1" x14ac:dyDescent="0.2">
      <c r="G1006" s="400"/>
    </row>
    <row r="1007" spans="7:7" s="221" customFormat="1" x14ac:dyDescent="0.2">
      <c r="G1007" s="400"/>
    </row>
    <row r="1008" spans="7:7" s="221" customFormat="1" x14ac:dyDescent="0.2">
      <c r="G1008" s="400"/>
    </row>
    <row r="1009" spans="7:7" s="221" customFormat="1" x14ac:dyDescent="0.2">
      <c r="G1009" s="400"/>
    </row>
    <row r="1010" spans="7:7" s="221" customFormat="1" x14ac:dyDescent="0.2">
      <c r="G1010" s="400"/>
    </row>
    <row r="1011" spans="7:7" s="221" customFormat="1" x14ac:dyDescent="0.2">
      <c r="G1011" s="400"/>
    </row>
    <row r="1012" spans="7:7" s="221" customFormat="1" x14ac:dyDescent="0.2">
      <c r="G1012" s="400"/>
    </row>
    <row r="1013" spans="7:7" s="221" customFormat="1" x14ac:dyDescent="0.2">
      <c r="G1013" s="400"/>
    </row>
    <row r="1014" spans="7:7" s="221" customFormat="1" x14ac:dyDescent="0.2">
      <c r="G1014" s="400"/>
    </row>
    <row r="1015" spans="7:7" s="221" customFormat="1" x14ac:dyDescent="0.2">
      <c r="G1015" s="400"/>
    </row>
    <row r="1016" spans="7:7" s="221" customFormat="1" x14ac:dyDescent="0.2">
      <c r="G1016" s="400"/>
    </row>
    <row r="1017" spans="7:7" s="221" customFormat="1" x14ac:dyDescent="0.2">
      <c r="G1017" s="400"/>
    </row>
    <row r="1018" spans="7:7" s="221" customFormat="1" x14ac:dyDescent="0.2">
      <c r="G1018" s="400"/>
    </row>
    <row r="1019" spans="7:7" s="221" customFormat="1" x14ac:dyDescent="0.2">
      <c r="G1019" s="400"/>
    </row>
    <row r="1020" spans="7:7" s="221" customFormat="1" x14ac:dyDescent="0.2">
      <c r="G1020" s="400"/>
    </row>
    <row r="1021" spans="7:7" s="221" customFormat="1" x14ac:dyDescent="0.2">
      <c r="G1021" s="400"/>
    </row>
    <row r="1022" spans="7:7" s="221" customFormat="1" x14ac:dyDescent="0.2">
      <c r="G1022" s="400"/>
    </row>
    <row r="1023" spans="7:7" s="221" customFormat="1" x14ac:dyDescent="0.2">
      <c r="G1023" s="400"/>
    </row>
    <row r="1024" spans="7:7" s="221" customFormat="1" x14ac:dyDescent="0.2">
      <c r="G1024" s="400"/>
    </row>
    <row r="1025" spans="7:7" s="221" customFormat="1" x14ac:dyDescent="0.2">
      <c r="G1025" s="400"/>
    </row>
    <row r="1026" spans="7:7" s="221" customFormat="1" x14ac:dyDescent="0.2">
      <c r="G1026" s="400"/>
    </row>
    <row r="1027" spans="7:7" s="221" customFormat="1" x14ac:dyDescent="0.2">
      <c r="G1027" s="400"/>
    </row>
    <row r="1028" spans="7:7" s="221" customFormat="1" x14ac:dyDescent="0.2">
      <c r="G1028" s="400"/>
    </row>
    <row r="1029" spans="7:7" s="221" customFormat="1" x14ac:dyDescent="0.2">
      <c r="G1029" s="400"/>
    </row>
    <row r="1030" spans="7:7" s="221" customFormat="1" x14ac:dyDescent="0.2">
      <c r="G1030" s="400"/>
    </row>
    <row r="1031" spans="7:7" s="221" customFormat="1" x14ac:dyDescent="0.2">
      <c r="G1031" s="400"/>
    </row>
    <row r="1032" spans="7:7" s="221" customFormat="1" x14ac:dyDescent="0.2">
      <c r="G1032" s="400"/>
    </row>
    <row r="1033" spans="7:7" s="221" customFormat="1" x14ac:dyDescent="0.2">
      <c r="G1033" s="400"/>
    </row>
    <row r="1034" spans="7:7" s="221" customFormat="1" x14ac:dyDescent="0.2">
      <c r="G1034" s="400"/>
    </row>
    <row r="1035" spans="7:7" s="221" customFormat="1" x14ac:dyDescent="0.2">
      <c r="G1035" s="400"/>
    </row>
    <row r="1036" spans="7:7" s="221" customFormat="1" x14ac:dyDescent="0.2">
      <c r="G1036" s="400"/>
    </row>
    <row r="1037" spans="7:7" s="221" customFormat="1" x14ac:dyDescent="0.2">
      <c r="G1037" s="400"/>
    </row>
    <row r="1038" spans="7:7" s="221" customFormat="1" x14ac:dyDescent="0.2">
      <c r="G1038" s="400"/>
    </row>
    <row r="1039" spans="7:7" s="221" customFormat="1" x14ac:dyDescent="0.2">
      <c r="G1039" s="400"/>
    </row>
    <row r="1040" spans="7:7" s="221" customFormat="1" x14ac:dyDescent="0.2">
      <c r="G1040" s="400"/>
    </row>
    <row r="1041" spans="7:7" s="221" customFormat="1" x14ac:dyDescent="0.2">
      <c r="G1041" s="400"/>
    </row>
    <row r="1042" spans="7:7" s="221" customFormat="1" x14ac:dyDescent="0.2">
      <c r="G1042" s="400"/>
    </row>
    <row r="1043" spans="7:7" s="221" customFormat="1" x14ac:dyDescent="0.2">
      <c r="G1043" s="400"/>
    </row>
    <row r="1044" spans="7:7" s="221" customFormat="1" x14ac:dyDescent="0.2">
      <c r="G1044" s="400"/>
    </row>
    <row r="1045" spans="7:7" s="221" customFormat="1" x14ac:dyDescent="0.2">
      <c r="G1045" s="400"/>
    </row>
    <row r="1046" spans="7:7" s="221" customFormat="1" x14ac:dyDescent="0.2">
      <c r="G1046" s="400"/>
    </row>
    <row r="1047" spans="7:7" s="221" customFormat="1" x14ac:dyDescent="0.2">
      <c r="G1047" s="400"/>
    </row>
    <row r="1048" spans="7:7" s="221" customFormat="1" x14ac:dyDescent="0.2">
      <c r="G1048" s="400"/>
    </row>
    <row r="1049" spans="7:7" s="221" customFormat="1" x14ac:dyDescent="0.2">
      <c r="G1049" s="400"/>
    </row>
    <row r="1050" spans="7:7" s="221" customFormat="1" x14ac:dyDescent="0.2">
      <c r="G1050" s="400"/>
    </row>
    <row r="1051" spans="7:7" s="221" customFormat="1" x14ac:dyDescent="0.2">
      <c r="G1051" s="400"/>
    </row>
    <row r="1052" spans="7:7" s="221" customFormat="1" x14ac:dyDescent="0.2">
      <c r="G1052" s="400"/>
    </row>
    <row r="1053" spans="7:7" s="221" customFormat="1" x14ac:dyDescent="0.2">
      <c r="G1053" s="400"/>
    </row>
    <row r="1054" spans="7:7" s="221" customFormat="1" x14ac:dyDescent="0.2">
      <c r="G1054" s="400"/>
    </row>
    <row r="1055" spans="7:7" s="221" customFormat="1" x14ac:dyDescent="0.2">
      <c r="G1055" s="400"/>
    </row>
    <row r="1056" spans="7:7" s="221" customFormat="1" x14ac:dyDescent="0.2">
      <c r="G1056" s="400"/>
    </row>
    <row r="1057" spans="7:7" s="221" customFormat="1" x14ac:dyDescent="0.2">
      <c r="G1057" s="400"/>
    </row>
    <row r="1058" spans="7:7" s="221" customFormat="1" x14ac:dyDescent="0.2">
      <c r="G1058" s="400"/>
    </row>
    <row r="1059" spans="7:7" s="221" customFormat="1" x14ac:dyDescent="0.2">
      <c r="G1059" s="400"/>
    </row>
    <row r="1060" spans="7:7" s="221" customFormat="1" x14ac:dyDescent="0.2">
      <c r="G1060" s="400"/>
    </row>
    <row r="1061" spans="7:7" s="221" customFormat="1" x14ac:dyDescent="0.2">
      <c r="G1061" s="400"/>
    </row>
    <row r="1062" spans="7:7" s="221" customFormat="1" x14ac:dyDescent="0.2">
      <c r="G1062" s="400"/>
    </row>
    <row r="1063" spans="7:7" s="221" customFormat="1" x14ac:dyDescent="0.2">
      <c r="G1063" s="400"/>
    </row>
    <row r="1064" spans="7:7" s="221" customFormat="1" x14ac:dyDescent="0.2">
      <c r="G1064" s="400"/>
    </row>
    <row r="1065" spans="7:7" s="221" customFormat="1" x14ac:dyDescent="0.2">
      <c r="G1065" s="400"/>
    </row>
    <row r="1066" spans="7:7" s="221" customFormat="1" x14ac:dyDescent="0.2">
      <c r="G1066" s="400"/>
    </row>
    <row r="1067" spans="7:7" s="221" customFormat="1" x14ac:dyDescent="0.2">
      <c r="G1067" s="400"/>
    </row>
    <row r="1068" spans="7:7" s="221" customFormat="1" x14ac:dyDescent="0.2">
      <c r="G1068" s="400"/>
    </row>
    <row r="1069" spans="7:7" s="221" customFormat="1" x14ac:dyDescent="0.2">
      <c r="G1069" s="400"/>
    </row>
    <row r="1070" spans="7:7" s="221" customFormat="1" x14ac:dyDescent="0.2">
      <c r="G1070" s="400"/>
    </row>
    <row r="1071" spans="7:7" s="221" customFormat="1" x14ac:dyDescent="0.2">
      <c r="G1071" s="400"/>
    </row>
    <row r="1072" spans="7:7" s="221" customFormat="1" x14ac:dyDescent="0.2">
      <c r="G1072" s="400"/>
    </row>
    <row r="1073" spans="7:7" s="221" customFormat="1" x14ac:dyDescent="0.2">
      <c r="G1073" s="400"/>
    </row>
    <row r="1074" spans="7:7" s="221" customFormat="1" x14ac:dyDescent="0.2">
      <c r="G1074" s="400"/>
    </row>
    <row r="1075" spans="7:7" s="221" customFormat="1" x14ac:dyDescent="0.2">
      <c r="G1075" s="400"/>
    </row>
    <row r="1076" spans="7:7" s="221" customFormat="1" x14ac:dyDescent="0.2">
      <c r="G1076" s="400"/>
    </row>
    <row r="1077" spans="7:7" s="221" customFormat="1" x14ac:dyDescent="0.2">
      <c r="G1077" s="400"/>
    </row>
    <row r="1078" spans="7:7" s="221" customFormat="1" x14ac:dyDescent="0.2">
      <c r="G1078" s="400"/>
    </row>
    <row r="1079" spans="7:7" s="221" customFormat="1" x14ac:dyDescent="0.2">
      <c r="G1079" s="400"/>
    </row>
    <row r="1080" spans="7:7" s="221" customFormat="1" x14ac:dyDescent="0.2">
      <c r="G1080" s="400"/>
    </row>
    <row r="1081" spans="7:7" s="221" customFormat="1" x14ac:dyDescent="0.2">
      <c r="G1081" s="400"/>
    </row>
    <row r="1082" spans="7:7" s="221" customFormat="1" x14ac:dyDescent="0.2">
      <c r="G1082" s="400"/>
    </row>
    <row r="1083" spans="7:7" s="221" customFormat="1" x14ac:dyDescent="0.2">
      <c r="G1083" s="400"/>
    </row>
    <row r="1084" spans="7:7" s="221" customFormat="1" x14ac:dyDescent="0.2">
      <c r="G1084" s="400"/>
    </row>
    <row r="1085" spans="7:7" s="221" customFormat="1" x14ac:dyDescent="0.2">
      <c r="G1085" s="400"/>
    </row>
    <row r="1086" spans="7:7" s="221" customFormat="1" x14ac:dyDescent="0.2">
      <c r="G1086" s="400"/>
    </row>
    <row r="1087" spans="7:7" s="221" customFormat="1" x14ac:dyDescent="0.2">
      <c r="G1087" s="400"/>
    </row>
    <row r="1088" spans="7:7" s="221" customFormat="1" x14ac:dyDescent="0.2">
      <c r="G1088" s="400"/>
    </row>
    <row r="1089" spans="7:7" s="221" customFormat="1" x14ac:dyDescent="0.2">
      <c r="G1089" s="400"/>
    </row>
    <row r="1090" spans="7:7" s="221" customFormat="1" x14ac:dyDescent="0.2">
      <c r="G1090" s="400"/>
    </row>
    <row r="1091" spans="7:7" s="221" customFormat="1" x14ac:dyDescent="0.2">
      <c r="G1091" s="400"/>
    </row>
    <row r="1092" spans="7:7" s="221" customFormat="1" x14ac:dyDescent="0.2">
      <c r="G1092" s="400"/>
    </row>
    <row r="1093" spans="7:7" s="221" customFormat="1" x14ac:dyDescent="0.2">
      <c r="G1093" s="400"/>
    </row>
    <row r="1094" spans="7:7" s="221" customFormat="1" x14ac:dyDescent="0.2">
      <c r="G1094" s="400"/>
    </row>
    <row r="1095" spans="7:7" s="221" customFormat="1" x14ac:dyDescent="0.2">
      <c r="G1095" s="400"/>
    </row>
    <row r="1096" spans="7:7" s="221" customFormat="1" x14ac:dyDescent="0.2">
      <c r="G1096" s="400"/>
    </row>
    <row r="1097" spans="7:7" s="221" customFormat="1" x14ac:dyDescent="0.2">
      <c r="G1097" s="400"/>
    </row>
    <row r="1098" spans="7:7" s="221" customFormat="1" x14ac:dyDescent="0.2">
      <c r="G1098" s="400"/>
    </row>
    <row r="1099" spans="7:7" s="221" customFormat="1" x14ac:dyDescent="0.2">
      <c r="G1099" s="400"/>
    </row>
    <row r="1100" spans="7:7" s="221" customFormat="1" x14ac:dyDescent="0.2">
      <c r="G1100" s="400"/>
    </row>
    <row r="1101" spans="7:7" s="221" customFormat="1" x14ac:dyDescent="0.2">
      <c r="G1101" s="400"/>
    </row>
    <row r="1102" spans="7:7" s="221" customFormat="1" x14ac:dyDescent="0.2">
      <c r="G1102" s="400"/>
    </row>
    <row r="1103" spans="7:7" s="221" customFormat="1" x14ac:dyDescent="0.2">
      <c r="G1103" s="400"/>
    </row>
    <row r="1104" spans="7:7" s="221" customFormat="1" x14ac:dyDescent="0.2">
      <c r="G1104" s="400"/>
    </row>
    <row r="1105" spans="7:7" s="221" customFormat="1" x14ac:dyDescent="0.2">
      <c r="G1105" s="400"/>
    </row>
    <row r="1106" spans="7:7" s="221" customFormat="1" x14ac:dyDescent="0.2">
      <c r="G1106" s="400"/>
    </row>
    <row r="1107" spans="7:7" s="221" customFormat="1" x14ac:dyDescent="0.2">
      <c r="G1107" s="400"/>
    </row>
    <row r="1108" spans="7:7" s="221" customFormat="1" x14ac:dyDescent="0.2">
      <c r="G1108" s="400"/>
    </row>
    <row r="1109" spans="7:7" s="221" customFormat="1" x14ac:dyDescent="0.2">
      <c r="G1109" s="400"/>
    </row>
    <row r="1110" spans="7:7" s="221" customFormat="1" x14ac:dyDescent="0.2">
      <c r="G1110" s="400"/>
    </row>
    <row r="1111" spans="7:7" s="221" customFormat="1" x14ac:dyDescent="0.2">
      <c r="G1111" s="400"/>
    </row>
    <row r="1112" spans="7:7" s="221" customFormat="1" x14ac:dyDescent="0.2">
      <c r="G1112" s="400"/>
    </row>
    <row r="1113" spans="7:7" s="221" customFormat="1" x14ac:dyDescent="0.2">
      <c r="G1113" s="400"/>
    </row>
    <row r="1114" spans="7:7" s="221" customFormat="1" x14ac:dyDescent="0.2">
      <c r="G1114" s="400"/>
    </row>
    <row r="1115" spans="7:7" s="221" customFormat="1" x14ac:dyDescent="0.2">
      <c r="G1115" s="400"/>
    </row>
    <row r="1116" spans="7:7" s="221" customFormat="1" x14ac:dyDescent="0.2">
      <c r="G1116" s="400"/>
    </row>
    <row r="1117" spans="7:7" s="221" customFormat="1" x14ac:dyDescent="0.2">
      <c r="G1117" s="400"/>
    </row>
    <row r="1118" spans="7:7" s="221" customFormat="1" x14ac:dyDescent="0.2">
      <c r="G1118" s="400"/>
    </row>
    <row r="1119" spans="7:7" s="221" customFormat="1" x14ac:dyDescent="0.2">
      <c r="G1119" s="400"/>
    </row>
    <row r="1120" spans="7:7" s="221" customFormat="1" x14ac:dyDescent="0.2">
      <c r="G1120" s="400"/>
    </row>
    <row r="1121" spans="7:7" s="221" customFormat="1" x14ac:dyDescent="0.2">
      <c r="G1121" s="400"/>
    </row>
    <row r="1122" spans="7:7" s="221" customFormat="1" x14ac:dyDescent="0.2">
      <c r="G1122" s="400"/>
    </row>
    <row r="1123" spans="7:7" s="221" customFormat="1" x14ac:dyDescent="0.2">
      <c r="G1123" s="400"/>
    </row>
    <row r="1124" spans="7:7" s="221" customFormat="1" x14ac:dyDescent="0.2">
      <c r="G1124" s="400"/>
    </row>
    <row r="1125" spans="7:7" s="221" customFormat="1" x14ac:dyDescent="0.2">
      <c r="G1125" s="400"/>
    </row>
    <row r="1126" spans="7:7" s="221" customFormat="1" x14ac:dyDescent="0.2">
      <c r="G1126" s="400"/>
    </row>
    <row r="1127" spans="7:7" s="221" customFormat="1" x14ac:dyDescent="0.2">
      <c r="G1127" s="400"/>
    </row>
    <row r="1128" spans="7:7" s="221" customFormat="1" x14ac:dyDescent="0.2">
      <c r="G1128" s="400"/>
    </row>
    <row r="1129" spans="7:7" s="221" customFormat="1" x14ac:dyDescent="0.2">
      <c r="G1129" s="400"/>
    </row>
    <row r="1130" spans="7:7" s="221" customFormat="1" x14ac:dyDescent="0.2">
      <c r="G1130" s="400"/>
    </row>
    <row r="1131" spans="7:7" s="221" customFormat="1" x14ac:dyDescent="0.2">
      <c r="G1131" s="400"/>
    </row>
    <row r="1132" spans="7:7" s="221" customFormat="1" x14ac:dyDescent="0.2">
      <c r="G1132" s="400"/>
    </row>
    <row r="1133" spans="7:7" s="221" customFormat="1" x14ac:dyDescent="0.2">
      <c r="G1133" s="400"/>
    </row>
    <row r="1134" spans="7:7" s="221" customFormat="1" x14ac:dyDescent="0.2">
      <c r="G1134" s="400"/>
    </row>
    <row r="1135" spans="7:7" s="221" customFormat="1" x14ac:dyDescent="0.2">
      <c r="G1135" s="400"/>
    </row>
    <row r="1136" spans="7:7" s="221" customFormat="1" x14ac:dyDescent="0.2">
      <c r="G1136" s="400"/>
    </row>
    <row r="1137" spans="7:7" s="221" customFormat="1" x14ac:dyDescent="0.2">
      <c r="G1137" s="400"/>
    </row>
    <row r="1138" spans="7:7" s="221" customFormat="1" x14ac:dyDescent="0.2">
      <c r="G1138" s="400"/>
    </row>
    <row r="1139" spans="7:7" s="221" customFormat="1" x14ac:dyDescent="0.2">
      <c r="G1139" s="400"/>
    </row>
    <row r="1140" spans="7:7" s="221" customFormat="1" x14ac:dyDescent="0.2">
      <c r="G1140" s="400"/>
    </row>
    <row r="1141" spans="7:7" s="221" customFormat="1" x14ac:dyDescent="0.2">
      <c r="G1141" s="400"/>
    </row>
    <row r="1142" spans="7:7" s="221" customFormat="1" x14ac:dyDescent="0.2">
      <c r="G1142" s="400"/>
    </row>
    <row r="1143" spans="7:7" s="221" customFormat="1" x14ac:dyDescent="0.2">
      <c r="G1143" s="400"/>
    </row>
    <row r="1144" spans="7:7" s="221" customFormat="1" x14ac:dyDescent="0.2">
      <c r="G1144" s="400"/>
    </row>
    <row r="1145" spans="7:7" s="221" customFormat="1" x14ac:dyDescent="0.2">
      <c r="G1145" s="400"/>
    </row>
    <row r="1146" spans="7:7" s="221" customFormat="1" x14ac:dyDescent="0.2">
      <c r="G1146" s="400"/>
    </row>
    <row r="1147" spans="7:7" s="221" customFormat="1" x14ac:dyDescent="0.2">
      <c r="G1147" s="400"/>
    </row>
    <row r="1148" spans="7:7" s="221" customFormat="1" x14ac:dyDescent="0.2">
      <c r="G1148" s="400"/>
    </row>
    <row r="1149" spans="7:7" s="221" customFormat="1" x14ac:dyDescent="0.2">
      <c r="G1149" s="400"/>
    </row>
    <row r="1150" spans="7:7" s="221" customFormat="1" x14ac:dyDescent="0.2">
      <c r="G1150" s="400"/>
    </row>
    <row r="1151" spans="7:7" s="221" customFormat="1" x14ac:dyDescent="0.2">
      <c r="G1151" s="400"/>
    </row>
    <row r="1152" spans="7:7" s="221" customFormat="1" x14ac:dyDescent="0.2">
      <c r="G1152" s="400"/>
    </row>
    <row r="1153" spans="7:7" s="221" customFormat="1" x14ac:dyDescent="0.2">
      <c r="G1153" s="400"/>
    </row>
    <row r="1154" spans="7:7" s="221" customFormat="1" x14ac:dyDescent="0.2">
      <c r="G1154" s="400"/>
    </row>
    <row r="1155" spans="7:7" s="221" customFormat="1" x14ac:dyDescent="0.2">
      <c r="G1155" s="400"/>
    </row>
    <row r="1156" spans="7:7" s="221" customFormat="1" x14ac:dyDescent="0.2">
      <c r="G1156" s="400"/>
    </row>
    <row r="1157" spans="7:7" s="221" customFormat="1" x14ac:dyDescent="0.2">
      <c r="G1157" s="400"/>
    </row>
    <row r="1158" spans="7:7" s="221" customFormat="1" x14ac:dyDescent="0.2">
      <c r="G1158" s="400"/>
    </row>
    <row r="1159" spans="7:7" s="221" customFormat="1" x14ac:dyDescent="0.2">
      <c r="G1159" s="400"/>
    </row>
    <row r="1160" spans="7:7" s="221" customFormat="1" x14ac:dyDescent="0.2">
      <c r="G1160" s="400"/>
    </row>
    <row r="1161" spans="7:7" s="221" customFormat="1" x14ac:dyDescent="0.2">
      <c r="G1161" s="400"/>
    </row>
    <row r="1162" spans="7:7" s="221" customFormat="1" x14ac:dyDescent="0.2">
      <c r="G1162" s="400"/>
    </row>
    <row r="1163" spans="7:7" s="221" customFormat="1" x14ac:dyDescent="0.2">
      <c r="G1163" s="400"/>
    </row>
    <row r="1164" spans="7:7" s="221" customFormat="1" x14ac:dyDescent="0.2">
      <c r="G1164" s="400"/>
    </row>
    <row r="1165" spans="7:7" s="221" customFormat="1" x14ac:dyDescent="0.2">
      <c r="G1165" s="400"/>
    </row>
    <row r="1166" spans="7:7" s="221" customFormat="1" x14ac:dyDescent="0.2">
      <c r="G1166" s="400"/>
    </row>
    <row r="1167" spans="7:7" s="221" customFormat="1" x14ac:dyDescent="0.2">
      <c r="G1167" s="400"/>
    </row>
    <row r="1168" spans="7:7" s="221" customFormat="1" x14ac:dyDescent="0.2">
      <c r="G1168" s="400"/>
    </row>
    <row r="1169" spans="7:7" s="221" customFormat="1" x14ac:dyDescent="0.2">
      <c r="G1169" s="400"/>
    </row>
    <row r="1170" spans="7:7" s="221" customFormat="1" x14ac:dyDescent="0.2">
      <c r="G1170" s="400"/>
    </row>
    <row r="1171" spans="7:7" s="221" customFormat="1" x14ac:dyDescent="0.2">
      <c r="G1171" s="400"/>
    </row>
    <row r="1172" spans="7:7" s="221" customFormat="1" x14ac:dyDescent="0.2">
      <c r="G1172" s="400"/>
    </row>
    <row r="1173" spans="7:7" s="221" customFormat="1" x14ac:dyDescent="0.2">
      <c r="G1173" s="400"/>
    </row>
    <row r="1174" spans="7:7" s="221" customFormat="1" x14ac:dyDescent="0.2">
      <c r="G1174" s="400"/>
    </row>
    <row r="1175" spans="7:7" s="221" customFormat="1" x14ac:dyDescent="0.2">
      <c r="G1175" s="400"/>
    </row>
    <row r="1176" spans="7:7" s="221" customFormat="1" x14ac:dyDescent="0.2">
      <c r="G1176" s="400"/>
    </row>
    <row r="1177" spans="7:7" s="221" customFormat="1" x14ac:dyDescent="0.2">
      <c r="G1177" s="400"/>
    </row>
    <row r="1178" spans="7:7" s="221" customFormat="1" x14ac:dyDescent="0.2">
      <c r="G1178" s="400"/>
    </row>
    <row r="1179" spans="7:7" s="221" customFormat="1" x14ac:dyDescent="0.2">
      <c r="G1179" s="400"/>
    </row>
    <row r="1180" spans="7:7" s="221" customFormat="1" x14ac:dyDescent="0.2">
      <c r="G1180" s="400"/>
    </row>
    <row r="1181" spans="7:7" s="221" customFormat="1" x14ac:dyDescent="0.2">
      <c r="G1181" s="400"/>
    </row>
    <row r="1182" spans="7:7" s="221" customFormat="1" x14ac:dyDescent="0.2">
      <c r="G1182" s="400"/>
    </row>
    <row r="1183" spans="7:7" s="221" customFormat="1" x14ac:dyDescent="0.2">
      <c r="G1183" s="400"/>
    </row>
    <row r="1184" spans="7:7" s="221" customFormat="1" x14ac:dyDescent="0.2">
      <c r="G1184" s="400"/>
    </row>
    <row r="1185" spans="7:7" s="221" customFormat="1" x14ac:dyDescent="0.2">
      <c r="G1185" s="400"/>
    </row>
    <row r="1186" spans="7:7" s="221" customFormat="1" x14ac:dyDescent="0.2">
      <c r="G1186" s="400"/>
    </row>
    <row r="1187" spans="7:7" s="221" customFormat="1" x14ac:dyDescent="0.2">
      <c r="G1187" s="400"/>
    </row>
    <row r="1188" spans="7:7" s="221" customFormat="1" x14ac:dyDescent="0.2">
      <c r="G1188" s="400"/>
    </row>
    <row r="1189" spans="7:7" s="221" customFormat="1" x14ac:dyDescent="0.2">
      <c r="G1189" s="400"/>
    </row>
    <row r="1190" spans="7:7" s="221" customFormat="1" x14ac:dyDescent="0.2">
      <c r="G1190" s="400"/>
    </row>
    <row r="1191" spans="7:7" s="221" customFormat="1" x14ac:dyDescent="0.2">
      <c r="G1191" s="400"/>
    </row>
    <row r="1192" spans="7:7" s="221" customFormat="1" x14ac:dyDescent="0.2">
      <c r="G1192" s="400"/>
    </row>
    <row r="1193" spans="7:7" s="221" customFormat="1" x14ac:dyDescent="0.2">
      <c r="G1193" s="400"/>
    </row>
    <row r="1194" spans="7:7" s="221" customFormat="1" x14ac:dyDescent="0.2">
      <c r="G1194" s="400"/>
    </row>
    <row r="1195" spans="7:7" s="221" customFormat="1" x14ac:dyDescent="0.2">
      <c r="G1195" s="400"/>
    </row>
    <row r="1196" spans="7:7" s="221" customFormat="1" x14ac:dyDescent="0.2">
      <c r="G1196" s="400"/>
    </row>
    <row r="1197" spans="7:7" s="221" customFormat="1" x14ac:dyDescent="0.2">
      <c r="G1197" s="400"/>
    </row>
    <row r="1198" spans="7:7" s="221" customFormat="1" x14ac:dyDescent="0.2">
      <c r="G1198" s="400"/>
    </row>
    <row r="1199" spans="7:7" s="221" customFormat="1" x14ac:dyDescent="0.2">
      <c r="G1199" s="400"/>
    </row>
    <row r="1200" spans="7:7" s="221" customFormat="1" x14ac:dyDescent="0.2">
      <c r="G1200" s="400"/>
    </row>
    <row r="1201" spans="7:7" s="221" customFormat="1" x14ac:dyDescent="0.2">
      <c r="G1201" s="400"/>
    </row>
    <row r="1202" spans="7:7" s="221" customFormat="1" x14ac:dyDescent="0.2">
      <c r="G1202" s="400"/>
    </row>
    <row r="1203" spans="7:7" s="221" customFormat="1" x14ac:dyDescent="0.2">
      <c r="G1203" s="400"/>
    </row>
    <row r="1204" spans="7:7" s="221" customFormat="1" x14ac:dyDescent="0.2">
      <c r="G1204" s="400"/>
    </row>
    <row r="1205" spans="7:7" s="221" customFormat="1" x14ac:dyDescent="0.2">
      <c r="G1205" s="400"/>
    </row>
    <row r="1206" spans="7:7" s="221" customFormat="1" x14ac:dyDescent="0.2">
      <c r="G1206" s="400"/>
    </row>
    <row r="1207" spans="7:7" s="221" customFormat="1" x14ac:dyDescent="0.2">
      <c r="G1207" s="400"/>
    </row>
    <row r="1208" spans="7:7" s="221" customFormat="1" x14ac:dyDescent="0.2">
      <c r="G1208" s="400"/>
    </row>
    <row r="1209" spans="7:7" s="221" customFormat="1" x14ac:dyDescent="0.2">
      <c r="G1209" s="400"/>
    </row>
    <row r="1210" spans="7:7" s="221" customFormat="1" x14ac:dyDescent="0.2">
      <c r="G1210" s="400"/>
    </row>
    <row r="1211" spans="7:7" s="221" customFormat="1" x14ac:dyDescent="0.2">
      <c r="G1211" s="400"/>
    </row>
    <row r="1212" spans="7:7" s="221" customFormat="1" x14ac:dyDescent="0.2">
      <c r="G1212" s="400"/>
    </row>
    <row r="1213" spans="7:7" s="221" customFormat="1" x14ac:dyDescent="0.2">
      <c r="G1213" s="400"/>
    </row>
    <row r="1214" spans="7:7" s="221" customFormat="1" x14ac:dyDescent="0.2">
      <c r="G1214" s="400"/>
    </row>
    <row r="1215" spans="7:7" s="221" customFormat="1" x14ac:dyDescent="0.2">
      <c r="G1215" s="400"/>
    </row>
    <row r="1216" spans="7:7" s="221" customFormat="1" x14ac:dyDescent="0.2">
      <c r="G1216" s="400"/>
    </row>
    <row r="1217" spans="7:7" s="221" customFormat="1" x14ac:dyDescent="0.2">
      <c r="G1217" s="400"/>
    </row>
    <row r="1218" spans="7:7" s="221" customFormat="1" x14ac:dyDescent="0.2">
      <c r="G1218" s="400"/>
    </row>
    <row r="1219" spans="7:7" s="221" customFormat="1" x14ac:dyDescent="0.2">
      <c r="G1219" s="400"/>
    </row>
    <row r="1220" spans="7:7" s="221" customFormat="1" x14ac:dyDescent="0.2">
      <c r="G1220" s="400"/>
    </row>
    <row r="1221" spans="7:7" s="221" customFormat="1" x14ac:dyDescent="0.2">
      <c r="G1221" s="400"/>
    </row>
    <row r="1222" spans="7:7" s="221" customFormat="1" x14ac:dyDescent="0.2">
      <c r="G1222" s="400"/>
    </row>
    <row r="1223" spans="7:7" s="221" customFormat="1" x14ac:dyDescent="0.2">
      <c r="G1223" s="400"/>
    </row>
    <row r="1224" spans="7:7" s="221" customFormat="1" x14ac:dyDescent="0.2">
      <c r="G1224" s="400"/>
    </row>
    <row r="1225" spans="7:7" s="221" customFormat="1" x14ac:dyDescent="0.2">
      <c r="G1225" s="400"/>
    </row>
    <row r="1226" spans="7:7" s="221" customFormat="1" x14ac:dyDescent="0.2">
      <c r="G1226" s="400"/>
    </row>
    <row r="1227" spans="7:7" s="221" customFormat="1" x14ac:dyDescent="0.2">
      <c r="G1227" s="400"/>
    </row>
    <row r="1228" spans="7:7" s="221" customFormat="1" x14ac:dyDescent="0.2">
      <c r="G1228" s="400"/>
    </row>
    <row r="1229" spans="7:7" s="221" customFormat="1" x14ac:dyDescent="0.2">
      <c r="G1229" s="400"/>
    </row>
    <row r="1230" spans="7:7" s="221" customFormat="1" x14ac:dyDescent="0.2">
      <c r="G1230" s="400"/>
    </row>
    <row r="1231" spans="7:7" s="221" customFormat="1" x14ac:dyDescent="0.2">
      <c r="G1231" s="400"/>
    </row>
    <row r="1232" spans="7:7" s="221" customFormat="1" x14ac:dyDescent="0.2">
      <c r="G1232" s="400"/>
    </row>
    <row r="1233" spans="7:7" s="221" customFormat="1" x14ac:dyDescent="0.2">
      <c r="G1233" s="400"/>
    </row>
    <row r="1234" spans="7:7" s="221" customFormat="1" x14ac:dyDescent="0.2">
      <c r="G1234" s="400"/>
    </row>
    <row r="1235" spans="7:7" s="221" customFormat="1" x14ac:dyDescent="0.2">
      <c r="G1235" s="400"/>
    </row>
    <row r="1236" spans="7:7" s="221" customFormat="1" x14ac:dyDescent="0.2">
      <c r="G1236" s="400"/>
    </row>
    <row r="1237" spans="7:7" s="221" customFormat="1" x14ac:dyDescent="0.2">
      <c r="G1237" s="400"/>
    </row>
    <row r="1238" spans="7:7" s="221" customFormat="1" x14ac:dyDescent="0.2">
      <c r="G1238" s="400"/>
    </row>
    <row r="1239" spans="7:7" s="221" customFormat="1" x14ac:dyDescent="0.2">
      <c r="G1239" s="400"/>
    </row>
    <row r="1240" spans="7:7" s="221" customFormat="1" x14ac:dyDescent="0.2">
      <c r="G1240" s="400"/>
    </row>
    <row r="1241" spans="7:7" s="221" customFormat="1" x14ac:dyDescent="0.2">
      <c r="G1241" s="400"/>
    </row>
    <row r="1242" spans="7:7" s="221" customFormat="1" x14ac:dyDescent="0.2">
      <c r="G1242" s="400"/>
    </row>
    <row r="1243" spans="7:7" s="221" customFormat="1" x14ac:dyDescent="0.2">
      <c r="G1243" s="400"/>
    </row>
    <row r="1244" spans="7:7" s="221" customFormat="1" x14ac:dyDescent="0.2">
      <c r="G1244" s="400"/>
    </row>
    <row r="1245" spans="7:7" s="221" customFormat="1" x14ac:dyDescent="0.2">
      <c r="G1245" s="400"/>
    </row>
    <row r="1246" spans="7:7" s="221" customFormat="1" x14ac:dyDescent="0.2">
      <c r="G1246" s="400"/>
    </row>
    <row r="1247" spans="7:7" s="221" customFormat="1" x14ac:dyDescent="0.2">
      <c r="G1247" s="400"/>
    </row>
    <row r="1248" spans="7:7" s="221" customFormat="1" x14ac:dyDescent="0.2">
      <c r="G1248" s="400"/>
    </row>
    <row r="1249" spans="7:7" s="221" customFormat="1" x14ac:dyDescent="0.2">
      <c r="G1249" s="400"/>
    </row>
    <row r="1250" spans="7:7" s="221" customFormat="1" x14ac:dyDescent="0.2">
      <c r="G1250" s="400"/>
    </row>
    <row r="1251" spans="7:7" s="221" customFormat="1" x14ac:dyDescent="0.2">
      <c r="G1251" s="400"/>
    </row>
    <row r="1252" spans="7:7" s="221" customFormat="1" x14ac:dyDescent="0.2">
      <c r="G1252" s="400"/>
    </row>
    <row r="1253" spans="7:7" s="221" customFormat="1" x14ac:dyDescent="0.2">
      <c r="G1253" s="400"/>
    </row>
    <row r="1254" spans="7:7" s="221" customFormat="1" x14ac:dyDescent="0.2">
      <c r="G1254" s="400"/>
    </row>
    <row r="1255" spans="7:7" s="221" customFormat="1" x14ac:dyDescent="0.2">
      <c r="G1255" s="400"/>
    </row>
    <row r="1256" spans="7:7" s="221" customFormat="1" x14ac:dyDescent="0.2">
      <c r="G1256" s="400"/>
    </row>
    <row r="1257" spans="7:7" s="221" customFormat="1" x14ac:dyDescent="0.2">
      <c r="G1257" s="400"/>
    </row>
    <row r="1258" spans="7:7" s="221" customFormat="1" x14ac:dyDescent="0.2">
      <c r="G1258" s="400"/>
    </row>
    <row r="1259" spans="7:7" s="221" customFormat="1" x14ac:dyDescent="0.2">
      <c r="G1259" s="400"/>
    </row>
    <row r="1260" spans="7:7" s="221" customFormat="1" x14ac:dyDescent="0.2">
      <c r="G1260" s="400"/>
    </row>
    <row r="1261" spans="7:7" s="221" customFormat="1" x14ac:dyDescent="0.2">
      <c r="G1261" s="400"/>
    </row>
    <row r="1262" spans="7:7" s="221" customFormat="1" x14ac:dyDescent="0.2">
      <c r="G1262" s="400"/>
    </row>
    <row r="1263" spans="7:7" s="221" customFormat="1" x14ac:dyDescent="0.2">
      <c r="G1263" s="400"/>
    </row>
    <row r="1264" spans="7:7" s="221" customFormat="1" x14ac:dyDescent="0.2">
      <c r="G1264" s="400"/>
    </row>
    <row r="1265" spans="7:7" s="221" customFormat="1" x14ac:dyDescent="0.2">
      <c r="G1265" s="400"/>
    </row>
    <row r="1266" spans="7:7" s="221" customFormat="1" x14ac:dyDescent="0.2">
      <c r="G1266" s="400"/>
    </row>
    <row r="1267" spans="7:7" s="221" customFormat="1" x14ac:dyDescent="0.2">
      <c r="G1267" s="400"/>
    </row>
    <row r="1268" spans="7:7" s="221" customFormat="1" x14ac:dyDescent="0.2">
      <c r="G1268" s="400"/>
    </row>
    <row r="1269" spans="7:7" s="221" customFormat="1" x14ac:dyDescent="0.2">
      <c r="G1269" s="400"/>
    </row>
    <row r="1270" spans="7:7" s="221" customFormat="1" x14ac:dyDescent="0.2">
      <c r="G1270" s="400"/>
    </row>
    <row r="1271" spans="7:7" s="221" customFormat="1" x14ac:dyDescent="0.2">
      <c r="G1271" s="400"/>
    </row>
    <row r="1272" spans="7:7" s="221" customFormat="1" x14ac:dyDescent="0.2">
      <c r="G1272" s="400"/>
    </row>
    <row r="1273" spans="7:7" s="221" customFormat="1" x14ac:dyDescent="0.2">
      <c r="G1273" s="400"/>
    </row>
    <row r="1274" spans="7:7" s="221" customFormat="1" x14ac:dyDescent="0.2">
      <c r="G1274" s="400"/>
    </row>
    <row r="1275" spans="7:7" s="221" customFormat="1" x14ac:dyDescent="0.2">
      <c r="G1275" s="400"/>
    </row>
    <row r="1276" spans="7:7" s="221" customFormat="1" x14ac:dyDescent="0.2">
      <c r="G1276" s="400"/>
    </row>
    <row r="1277" spans="7:7" s="221" customFormat="1" x14ac:dyDescent="0.2">
      <c r="G1277" s="400"/>
    </row>
    <row r="1278" spans="7:7" s="221" customFormat="1" x14ac:dyDescent="0.2">
      <c r="G1278" s="400"/>
    </row>
    <row r="1279" spans="7:7" s="221" customFormat="1" x14ac:dyDescent="0.2">
      <c r="G1279" s="400"/>
    </row>
    <row r="1280" spans="7:7" s="221" customFormat="1" x14ac:dyDescent="0.2">
      <c r="G1280" s="400"/>
    </row>
    <row r="1281" spans="7:7" s="221" customFormat="1" x14ac:dyDescent="0.2">
      <c r="G1281" s="400"/>
    </row>
    <row r="1282" spans="7:7" s="221" customFormat="1" x14ac:dyDescent="0.2">
      <c r="G1282" s="400"/>
    </row>
    <row r="1283" spans="7:7" s="221" customFormat="1" x14ac:dyDescent="0.2">
      <c r="G1283" s="400"/>
    </row>
    <row r="1284" spans="7:7" s="221" customFormat="1" x14ac:dyDescent="0.2">
      <c r="G1284" s="400"/>
    </row>
    <row r="1285" spans="7:7" s="221" customFormat="1" x14ac:dyDescent="0.2">
      <c r="G1285" s="400"/>
    </row>
    <row r="1286" spans="7:7" s="221" customFormat="1" x14ac:dyDescent="0.2">
      <c r="G1286" s="400"/>
    </row>
    <row r="1287" spans="7:7" s="221" customFormat="1" x14ac:dyDescent="0.2">
      <c r="G1287" s="400"/>
    </row>
    <row r="1288" spans="7:7" s="221" customFormat="1" x14ac:dyDescent="0.2">
      <c r="G1288" s="400"/>
    </row>
    <row r="1289" spans="7:7" s="221" customFormat="1" x14ac:dyDescent="0.2">
      <c r="G1289" s="400"/>
    </row>
    <row r="1290" spans="7:7" s="221" customFormat="1" x14ac:dyDescent="0.2">
      <c r="G1290" s="400"/>
    </row>
    <row r="1291" spans="7:7" s="221" customFormat="1" x14ac:dyDescent="0.2">
      <c r="G1291" s="400"/>
    </row>
    <row r="1292" spans="7:7" s="221" customFormat="1" x14ac:dyDescent="0.2">
      <c r="G1292" s="400"/>
    </row>
    <row r="1293" spans="7:7" s="221" customFormat="1" x14ac:dyDescent="0.2">
      <c r="G1293" s="400"/>
    </row>
    <row r="1294" spans="7:7" s="221" customFormat="1" x14ac:dyDescent="0.2">
      <c r="G1294" s="400"/>
    </row>
    <row r="1295" spans="7:7" s="221" customFormat="1" x14ac:dyDescent="0.2">
      <c r="G1295" s="400"/>
    </row>
    <row r="1296" spans="7:7" s="221" customFormat="1" x14ac:dyDescent="0.2">
      <c r="G1296" s="400"/>
    </row>
    <row r="1297" spans="7:7" s="221" customFormat="1" x14ac:dyDescent="0.2">
      <c r="G1297" s="400"/>
    </row>
    <row r="1298" spans="7:7" s="221" customFormat="1" x14ac:dyDescent="0.2">
      <c r="G1298" s="400"/>
    </row>
    <row r="1299" spans="7:7" s="221" customFormat="1" x14ac:dyDescent="0.2">
      <c r="G1299" s="400"/>
    </row>
    <row r="1300" spans="7:7" s="221" customFormat="1" x14ac:dyDescent="0.2">
      <c r="G1300" s="400"/>
    </row>
    <row r="1301" spans="7:7" s="221" customFormat="1" x14ac:dyDescent="0.2">
      <c r="G1301" s="400"/>
    </row>
    <row r="1302" spans="7:7" s="221" customFormat="1" x14ac:dyDescent="0.2">
      <c r="G1302" s="400"/>
    </row>
    <row r="1303" spans="7:7" s="221" customFormat="1" x14ac:dyDescent="0.2">
      <c r="G1303" s="400"/>
    </row>
    <row r="1304" spans="7:7" s="221" customFormat="1" x14ac:dyDescent="0.2">
      <c r="G1304" s="400"/>
    </row>
    <row r="1305" spans="7:7" s="221" customFormat="1" x14ac:dyDescent="0.2">
      <c r="G1305" s="400"/>
    </row>
    <row r="1306" spans="7:7" s="221" customFormat="1" x14ac:dyDescent="0.2">
      <c r="G1306" s="400"/>
    </row>
    <row r="1307" spans="7:7" s="221" customFormat="1" x14ac:dyDescent="0.2">
      <c r="G1307" s="400"/>
    </row>
    <row r="1308" spans="7:7" s="221" customFormat="1" x14ac:dyDescent="0.2">
      <c r="G1308" s="400"/>
    </row>
    <row r="1309" spans="7:7" s="221" customFormat="1" x14ac:dyDescent="0.2">
      <c r="G1309" s="400"/>
    </row>
    <row r="1310" spans="7:7" s="221" customFormat="1" x14ac:dyDescent="0.2">
      <c r="G1310" s="400"/>
    </row>
    <row r="1311" spans="7:7" s="221" customFormat="1" x14ac:dyDescent="0.2">
      <c r="G1311" s="400"/>
    </row>
    <row r="1312" spans="7:7" s="221" customFormat="1" x14ac:dyDescent="0.2">
      <c r="G1312" s="400"/>
    </row>
    <row r="1313" spans="7:7" s="221" customFormat="1" x14ac:dyDescent="0.2">
      <c r="G1313" s="400"/>
    </row>
    <row r="1314" spans="7:7" s="221" customFormat="1" x14ac:dyDescent="0.2">
      <c r="G1314" s="400"/>
    </row>
    <row r="1315" spans="7:7" s="221" customFormat="1" x14ac:dyDescent="0.2">
      <c r="G1315" s="400"/>
    </row>
    <row r="1316" spans="7:7" s="221" customFormat="1" x14ac:dyDescent="0.2">
      <c r="G1316" s="400"/>
    </row>
    <row r="1317" spans="7:7" s="221" customFormat="1" x14ac:dyDescent="0.2">
      <c r="G1317" s="400"/>
    </row>
    <row r="1318" spans="7:7" s="221" customFormat="1" x14ac:dyDescent="0.2">
      <c r="G1318" s="400"/>
    </row>
    <row r="1319" spans="7:7" s="221" customFormat="1" x14ac:dyDescent="0.2">
      <c r="G1319" s="400"/>
    </row>
    <row r="1320" spans="7:7" s="221" customFormat="1" x14ac:dyDescent="0.2">
      <c r="G1320" s="400"/>
    </row>
    <row r="1321" spans="7:7" s="221" customFormat="1" x14ac:dyDescent="0.2">
      <c r="G1321" s="400"/>
    </row>
    <row r="1322" spans="7:7" s="221" customFormat="1" x14ac:dyDescent="0.2">
      <c r="G1322" s="400"/>
    </row>
    <row r="1323" spans="7:7" s="221" customFormat="1" x14ac:dyDescent="0.2">
      <c r="G1323" s="400"/>
    </row>
    <row r="1324" spans="7:7" s="221" customFormat="1" x14ac:dyDescent="0.2">
      <c r="G1324" s="400"/>
    </row>
    <row r="1325" spans="7:7" s="221" customFormat="1" x14ac:dyDescent="0.2">
      <c r="G1325" s="400"/>
    </row>
    <row r="1326" spans="7:7" s="221" customFormat="1" x14ac:dyDescent="0.2">
      <c r="G1326" s="400"/>
    </row>
    <row r="1327" spans="7:7" s="221" customFormat="1" x14ac:dyDescent="0.2">
      <c r="G1327" s="400"/>
    </row>
    <row r="1328" spans="7:7" s="221" customFormat="1" x14ac:dyDescent="0.2">
      <c r="G1328" s="400"/>
    </row>
    <row r="1329" spans="7:7" s="221" customFormat="1" x14ac:dyDescent="0.2">
      <c r="G1329" s="400"/>
    </row>
    <row r="1330" spans="7:7" s="221" customFormat="1" x14ac:dyDescent="0.2">
      <c r="G1330" s="400"/>
    </row>
    <row r="1331" spans="7:7" s="221" customFormat="1" x14ac:dyDescent="0.2">
      <c r="G1331" s="400"/>
    </row>
    <row r="1332" spans="7:7" s="221" customFormat="1" x14ac:dyDescent="0.2">
      <c r="G1332" s="400"/>
    </row>
    <row r="1333" spans="7:7" s="221" customFormat="1" x14ac:dyDescent="0.2">
      <c r="G1333" s="400"/>
    </row>
    <row r="1334" spans="7:7" s="221" customFormat="1" x14ac:dyDescent="0.2">
      <c r="G1334" s="400"/>
    </row>
    <row r="1335" spans="7:7" s="221" customFormat="1" x14ac:dyDescent="0.2">
      <c r="G1335" s="400"/>
    </row>
    <row r="1336" spans="7:7" s="221" customFormat="1" x14ac:dyDescent="0.2">
      <c r="G1336" s="400"/>
    </row>
    <row r="1337" spans="7:7" s="221" customFormat="1" x14ac:dyDescent="0.2">
      <c r="G1337" s="400"/>
    </row>
    <row r="1338" spans="7:7" s="221" customFormat="1" x14ac:dyDescent="0.2">
      <c r="G1338" s="400"/>
    </row>
    <row r="1339" spans="7:7" s="221" customFormat="1" x14ac:dyDescent="0.2">
      <c r="G1339" s="400"/>
    </row>
    <row r="1340" spans="7:7" s="221" customFormat="1" x14ac:dyDescent="0.2">
      <c r="G1340" s="400"/>
    </row>
    <row r="1341" spans="7:7" s="221" customFormat="1" x14ac:dyDescent="0.2">
      <c r="G1341" s="400"/>
    </row>
    <row r="1342" spans="7:7" s="221" customFormat="1" x14ac:dyDescent="0.2">
      <c r="G1342" s="400"/>
    </row>
    <row r="1343" spans="7:7" s="221" customFormat="1" x14ac:dyDescent="0.2">
      <c r="G1343" s="400"/>
    </row>
    <row r="1344" spans="7:7" s="221" customFormat="1" x14ac:dyDescent="0.2">
      <c r="G1344" s="400"/>
    </row>
    <row r="1345" spans="7:7" s="221" customFormat="1" x14ac:dyDescent="0.2">
      <c r="G1345" s="400"/>
    </row>
    <row r="1346" spans="7:7" s="221" customFormat="1" x14ac:dyDescent="0.2">
      <c r="G1346" s="400"/>
    </row>
    <row r="1347" spans="7:7" s="221" customFormat="1" x14ac:dyDescent="0.2">
      <c r="G1347" s="400"/>
    </row>
    <row r="1348" spans="7:7" s="221" customFormat="1" x14ac:dyDescent="0.2">
      <c r="G1348" s="400"/>
    </row>
    <row r="1349" spans="7:7" s="221" customFormat="1" x14ac:dyDescent="0.2">
      <c r="G1349" s="400"/>
    </row>
    <row r="1350" spans="7:7" s="221" customFormat="1" x14ac:dyDescent="0.2">
      <c r="G1350" s="400"/>
    </row>
    <row r="1351" spans="7:7" s="221" customFormat="1" x14ac:dyDescent="0.2">
      <c r="G1351" s="400"/>
    </row>
    <row r="1352" spans="7:7" s="221" customFormat="1" x14ac:dyDescent="0.2">
      <c r="G1352" s="400"/>
    </row>
    <row r="1353" spans="7:7" s="221" customFormat="1" x14ac:dyDescent="0.2">
      <c r="G1353" s="400"/>
    </row>
    <row r="1354" spans="7:7" s="221" customFormat="1" x14ac:dyDescent="0.2">
      <c r="G1354" s="400"/>
    </row>
    <row r="1355" spans="7:7" s="221" customFormat="1" x14ac:dyDescent="0.2">
      <c r="G1355" s="400"/>
    </row>
    <row r="1356" spans="7:7" s="221" customFormat="1" x14ac:dyDescent="0.2">
      <c r="G1356" s="400"/>
    </row>
    <row r="1357" spans="7:7" s="221" customFormat="1" x14ac:dyDescent="0.2">
      <c r="G1357" s="400"/>
    </row>
    <row r="1358" spans="7:7" s="221" customFormat="1" x14ac:dyDescent="0.2">
      <c r="G1358" s="400"/>
    </row>
    <row r="1359" spans="7:7" s="221" customFormat="1" x14ac:dyDescent="0.2">
      <c r="G1359" s="400"/>
    </row>
    <row r="1360" spans="7:7" s="221" customFormat="1" x14ac:dyDescent="0.2">
      <c r="G1360" s="400"/>
    </row>
    <row r="1361" spans="7:7" s="221" customFormat="1" x14ac:dyDescent="0.2">
      <c r="G1361" s="400"/>
    </row>
    <row r="1362" spans="7:7" s="221" customFormat="1" x14ac:dyDescent="0.2">
      <c r="G1362" s="400"/>
    </row>
    <row r="1363" spans="7:7" s="221" customFormat="1" x14ac:dyDescent="0.2">
      <c r="G1363" s="400"/>
    </row>
    <row r="1364" spans="7:7" s="221" customFormat="1" x14ac:dyDescent="0.2">
      <c r="G1364" s="400"/>
    </row>
    <row r="1365" spans="7:7" s="221" customFormat="1" x14ac:dyDescent="0.2">
      <c r="G1365" s="400"/>
    </row>
    <row r="1366" spans="7:7" s="221" customFormat="1" x14ac:dyDescent="0.2">
      <c r="G1366" s="400"/>
    </row>
    <row r="1367" spans="7:7" s="221" customFormat="1" x14ac:dyDescent="0.2">
      <c r="G1367" s="400"/>
    </row>
    <row r="1368" spans="7:7" s="221" customFormat="1" x14ac:dyDescent="0.2">
      <c r="G1368" s="400"/>
    </row>
    <row r="1369" spans="7:7" s="221" customFormat="1" x14ac:dyDescent="0.2">
      <c r="G1369" s="400"/>
    </row>
    <row r="1370" spans="7:7" s="221" customFormat="1" x14ac:dyDescent="0.2">
      <c r="G1370" s="400"/>
    </row>
    <row r="1371" spans="7:7" s="221" customFormat="1" x14ac:dyDescent="0.2">
      <c r="G1371" s="400"/>
    </row>
    <row r="1372" spans="7:7" s="221" customFormat="1" x14ac:dyDescent="0.2">
      <c r="G1372" s="400"/>
    </row>
    <row r="1373" spans="7:7" s="221" customFormat="1" x14ac:dyDescent="0.2">
      <c r="G1373" s="400"/>
    </row>
    <row r="1374" spans="7:7" s="221" customFormat="1" x14ac:dyDescent="0.2">
      <c r="G1374" s="400"/>
    </row>
    <row r="1375" spans="7:7" s="221" customFormat="1" x14ac:dyDescent="0.2">
      <c r="G1375" s="400"/>
    </row>
    <row r="1376" spans="7:7" s="221" customFormat="1" x14ac:dyDescent="0.2">
      <c r="G1376" s="400"/>
    </row>
    <row r="1377" spans="7:7" s="221" customFormat="1" x14ac:dyDescent="0.2">
      <c r="G1377" s="400"/>
    </row>
    <row r="1378" spans="7:7" s="221" customFormat="1" x14ac:dyDescent="0.2">
      <c r="G1378" s="400"/>
    </row>
    <row r="1379" spans="7:7" s="221" customFormat="1" x14ac:dyDescent="0.2">
      <c r="G1379" s="400"/>
    </row>
    <row r="1380" spans="7:7" s="221" customFormat="1" x14ac:dyDescent="0.2">
      <c r="G1380" s="400"/>
    </row>
    <row r="1381" spans="7:7" s="221" customFormat="1" x14ac:dyDescent="0.2">
      <c r="G1381" s="400"/>
    </row>
    <row r="1382" spans="7:7" s="221" customFormat="1" x14ac:dyDescent="0.2">
      <c r="G1382" s="400"/>
    </row>
    <row r="1383" spans="7:7" s="221" customFormat="1" x14ac:dyDescent="0.2">
      <c r="G1383" s="400"/>
    </row>
    <row r="1384" spans="7:7" s="221" customFormat="1" x14ac:dyDescent="0.2">
      <c r="G1384" s="400"/>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xr:uid="{4FBFDB55-A1D5-4733-9A5C-6D6689B09774}">
      <formula1>"No,Yes-But no action taken,Yes-Approved,Yes-Denied"</formula1>
    </dataValidation>
    <dataValidation allowBlank="1" showInputMessage="1" sqref="G1 H6" xr:uid="{427CB188-CDFD-4FA8-8AEE-23EEF186FE58}"/>
  </dataValidations>
  <pageMargins left="0.7" right="0.7" top="0.75" bottom="0.75" header="0.3" footer="0.3"/>
  <pageSetup scale="10" orientation="portrait"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8"/>
  <dimension ref="A3:L47"/>
  <sheetViews>
    <sheetView zoomScale="92" zoomScaleNormal="100" zoomScaleSheetLayoutView="100" workbookViewId="0">
      <selection activeCell="D25" sqref="D25"/>
    </sheetView>
  </sheetViews>
  <sheetFormatPr defaultColWidth="0" defaultRowHeight="15" x14ac:dyDescent="0.25"/>
  <cols>
    <col min="1" max="1" width="14.85546875" style="203" customWidth="1"/>
    <col min="2" max="2" width="17.7109375" style="203" customWidth="1"/>
    <col min="3" max="3" width="18.7109375" style="203" customWidth="1"/>
    <col min="4" max="4" width="16.28515625" style="203" customWidth="1"/>
    <col min="5" max="5" width="2.7109375" style="278" hidden="1" customWidth="1"/>
    <col min="6" max="6" width="8.85546875" hidden="1" customWidth="1"/>
    <col min="7" max="7" width="8.85546875" style="203" hidden="1" customWidth="1"/>
    <col min="8" max="8" width="11.7109375" style="203" hidden="1" customWidth="1"/>
    <col min="9" max="9" width="8.85546875" style="203" hidden="1" customWidth="1"/>
    <col min="10" max="10" width="11.7109375" style="203" hidden="1" customWidth="1"/>
    <col min="11" max="11" width="11.140625" style="203" hidden="1" customWidth="1"/>
    <col min="12" max="12" width="9.140625" style="203" hidden="1" customWidth="1"/>
    <col min="13" max="16384" width="8.85546875" style="203" hidden="1"/>
  </cols>
  <sheetData>
    <row r="3" spans="1:5" x14ac:dyDescent="0.25">
      <c r="A3" s="274" t="s">
        <v>10</v>
      </c>
      <c r="B3" s="202" t="str">
        <f>'Start Here'!B4</f>
        <v>Pleasanton</v>
      </c>
      <c r="C3" s="275"/>
    </row>
    <row r="4" spans="1:5" ht="18" customHeight="1" x14ac:dyDescent="0.25">
      <c r="A4" s="276" t="s">
        <v>36</v>
      </c>
      <c r="B4" s="201">
        <f>'Start Here'!B5</f>
        <v>2019</v>
      </c>
      <c r="C4" s="277" t="s">
        <v>48</v>
      </c>
    </row>
    <row r="7" spans="1:5" ht="16.5" thickBot="1" x14ac:dyDescent="0.3">
      <c r="A7" s="555"/>
      <c r="B7" s="555"/>
      <c r="C7" s="555"/>
    </row>
    <row r="8" spans="1:5" ht="15" customHeight="1" x14ac:dyDescent="0.25">
      <c r="A8" s="569" t="s">
        <v>1763</v>
      </c>
      <c r="B8" s="570"/>
      <c r="C8" s="570"/>
      <c r="D8" s="570"/>
    </row>
    <row r="9" spans="1:5" x14ac:dyDescent="0.25">
      <c r="A9" s="550" t="s">
        <v>15</v>
      </c>
      <c r="B9" s="547"/>
      <c r="C9" s="547"/>
      <c r="D9" s="73" t="s">
        <v>56</v>
      </c>
      <c r="E9" s="282"/>
    </row>
    <row r="10" spans="1:5" x14ac:dyDescent="0.25">
      <c r="A10" s="571" t="s">
        <v>16</v>
      </c>
      <c r="B10" s="572"/>
      <c r="C10" s="283" t="s">
        <v>5</v>
      </c>
      <c r="D10" s="74">
        <f>'Table A2'!Q12</f>
        <v>23</v>
      </c>
      <c r="E10" s="282" t="s">
        <v>1507</v>
      </c>
    </row>
    <row r="11" spans="1:5" x14ac:dyDescent="0.25">
      <c r="A11" s="573"/>
      <c r="B11" s="574"/>
      <c r="C11" s="204" t="s">
        <v>20</v>
      </c>
      <c r="D11" s="74">
        <f>'Table A2'!R12</f>
        <v>0</v>
      </c>
      <c r="E11" s="282" t="s">
        <v>1508</v>
      </c>
    </row>
    <row r="12" spans="1:5" x14ac:dyDescent="0.25">
      <c r="A12" s="571" t="s">
        <v>17</v>
      </c>
      <c r="B12" s="572"/>
      <c r="C12" s="204" t="s">
        <v>5</v>
      </c>
      <c r="D12" s="74">
        <f>'Table A2'!S12</f>
        <v>6</v>
      </c>
      <c r="E12" s="282" t="s">
        <v>1509</v>
      </c>
    </row>
    <row r="13" spans="1:5" x14ac:dyDescent="0.25">
      <c r="A13" s="575"/>
      <c r="B13" s="576"/>
      <c r="C13" s="204" t="s">
        <v>20</v>
      </c>
      <c r="D13" s="74">
        <f>'Table A2'!T12</f>
        <v>0</v>
      </c>
      <c r="E13" s="282" t="s">
        <v>1510</v>
      </c>
    </row>
    <row r="14" spans="1:5" x14ac:dyDescent="0.25">
      <c r="A14" s="571" t="s">
        <v>18</v>
      </c>
      <c r="B14" s="572"/>
      <c r="C14" s="204" t="s">
        <v>5</v>
      </c>
      <c r="D14" s="74">
        <f>'Table A2'!U12</f>
        <v>0</v>
      </c>
      <c r="E14" s="282" t="s">
        <v>1511</v>
      </c>
    </row>
    <row r="15" spans="1:5" x14ac:dyDescent="0.25">
      <c r="A15" s="575"/>
      <c r="B15" s="576"/>
      <c r="C15" s="204" t="s">
        <v>20</v>
      </c>
      <c r="D15" s="74">
        <f>'Table A2'!V12</f>
        <v>11</v>
      </c>
      <c r="E15" s="282" t="s">
        <v>1512</v>
      </c>
    </row>
    <row r="16" spans="1:5" ht="28.5" customHeight="1" thickBot="1" x14ac:dyDescent="0.3">
      <c r="A16" s="577" t="s">
        <v>19</v>
      </c>
      <c r="B16" s="578"/>
      <c r="C16" s="205"/>
      <c r="D16" s="75">
        <f>'Table A2'!W12</f>
        <v>87</v>
      </c>
      <c r="E16" s="282" t="s">
        <v>1513</v>
      </c>
    </row>
    <row r="17" spans="1:10" ht="16.5" thickTop="1" thickBot="1" x14ac:dyDescent="0.3">
      <c r="A17" s="563" t="s">
        <v>1750</v>
      </c>
      <c r="B17" s="564"/>
      <c r="C17" s="281"/>
      <c r="D17" s="76">
        <f>SUM(D10:D16)</f>
        <v>127</v>
      </c>
      <c r="E17" s="278" t="s">
        <v>1514</v>
      </c>
    </row>
    <row r="18" spans="1:10" ht="29.25" customHeight="1" x14ac:dyDescent="0.25">
      <c r="A18" s="447" t="s">
        <v>1761</v>
      </c>
      <c r="B18" s="447"/>
      <c r="C18" s="447"/>
      <c r="D18" s="447"/>
    </row>
    <row r="20" spans="1:10" ht="15.75" thickBot="1" x14ac:dyDescent="0.3"/>
    <row r="21" spans="1:10" ht="15" customHeight="1" x14ac:dyDescent="0.25">
      <c r="A21" s="565" t="s">
        <v>1764</v>
      </c>
      <c r="B21" s="566"/>
      <c r="C21" s="566"/>
      <c r="D21" s="180"/>
    </row>
    <row r="22" spans="1:10" ht="15" customHeight="1" x14ac:dyDescent="0.25">
      <c r="A22" s="558" t="s">
        <v>83</v>
      </c>
      <c r="B22" s="559"/>
      <c r="C22" s="560"/>
      <c r="D22" s="206">
        <f>COUNTIF('Table A'!P13:P35,"&gt;0")</f>
        <v>18</v>
      </c>
      <c r="E22" s="278" t="s">
        <v>1492</v>
      </c>
    </row>
    <row r="23" spans="1:10" ht="17.25" customHeight="1" x14ac:dyDescent="0.25">
      <c r="A23" s="558" t="s">
        <v>66</v>
      </c>
      <c r="B23" s="559"/>
      <c r="C23" s="560"/>
      <c r="D23" s="206">
        <f>'Table A'!P12</f>
        <v>20</v>
      </c>
      <c r="E23" s="278" t="s">
        <v>1493</v>
      </c>
    </row>
    <row r="24" spans="1:10" ht="15" customHeight="1" x14ac:dyDescent="0.25">
      <c r="A24" s="558" t="s">
        <v>67</v>
      </c>
      <c r="B24" s="559"/>
      <c r="C24" s="560"/>
      <c r="D24" s="206">
        <f>'Table A'!Q12</f>
        <v>20</v>
      </c>
      <c r="E24" s="278" t="s">
        <v>1494</v>
      </c>
    </row>
    <row r="25" spans="1:10" ht="15.75" customHeight="1" thickBot="1" x14ac:dyDescent="0.3">
      <c r="A25" s="556" t="s">
        <v>68</v>
      </c>
      <c r="B25" s="561"/>
      <c r="C25" s="562"/>
      <c r="D25" s="207">
        <f>'Table A'!R12</f>
        <v>0</v>
      </c>
      <c r="E25" s="278" t="s">
        <v>1495</v>
      </c>
    </row>
    <row r="26" spans="1:10" x14ac:dyDescent="0.25">
      <c r="A26" s="208"/>
      <c r="B26" s="208"/>
    </row>
    <row r="27" spans="1:10" ht="15.75" thickBot="1" x14ac:dyDescent="0.3">
      <c r="A27" s="208"/>
      <c r="B27" s="208"/>
      <c r="H27" s="77"/>
      <c r="I27" s="77"/>
      <c r="J27" s="77"/>
    </row>
    <row r="28" spans="1:10" ht="15" customHeight="1" x14ac:dyDescent="0.25">
      <c r="A28" s="565" t="s">
        <v>69</v>
      </c>
      <c r="B28" s="566"/>
      <c r="C28" s="566"/>
      <c r="D28" s="567"/>
      <c r="H28" s="77"/>
      <c r="I28" s="77"/>
      <c r="J28" s="77"/>
    </row>
    <row r="29" spans="1:10" x14ac:dyDescent="0.25">
      <c r="A29" s="558" t="s">
        <v>70</v>
      </c>
      <c r="B29" s="568"/>
      <c r="C29" s="568"/>
      <c r="D29" s="209">
        <f>'Table A'!S12</f>
        <v>0</v>
      </c>
      <c r="E29" s="278" t="s">
        <v>1496</v>
      </c>
    </row>
    <row r="30" spans="1:10" x14ac:dyDescent="0.25">
      <c r="A30" s="558" t="s">
        <v>71</v>
      </c>
      <c r="B30" s="568"/>
      <c r="C30" s="568"/>
      <c r="D30" s="209">
        <f>SUMPRODUCT((YEAR('Table A'!$H13:$H35)='Start Here'!$B$5)*('Table A'!$S13:$S35="Yes-Approved")*('Table A'!$Q13:$Q35))</f>
        <v>0</v>
      </c>
      <c r="E30" s="278" t="s">
        <v>1497</v>
      </c>
    </row>
    <row r="31" spans="1:10" x14ac:dyDescent="0.25">
      <c r="A31" s="558" t="s">
        <v>72</v>
      </c>
      <c r="B31" s="568"/>
      <c r="C31" s="568"/>
      <c r="D31" s="210">
        <f>SUMPRODUCT((YEAR('Table A'!$H13:$H35)='Start Here'!$B$5)*('Table A'!$S13:$S35="Yes-Approved"))</f>
        <v>0</v>
      </c>
      <c r="E31" s="278" t="s">
        <v>1498</v>
      </c>
    </row>
    <row r="32" spans="1:10" ht="15.75" thickBot="1" x14ac:dyDescent="0.3">
      <c r="A32" s="556" t="s">
        <v>73</v>
      </c>
      <c r="B32" s="557"/>
      <c r="C32" s="557"/>
      <c r="D32" s="207">
        <f>SUMIF('Table A2'!AJ:AJ, "Y",'Table A2'!AH:AH)</f>
        <v>0</v>
      </c>
      <c r="E32" s="278" t="s">
        <v>1499</v>
      </c>
    </row>
    <row r="33" spans="1:5" x14ac:dyDescent="0.25">
      <c r="A33" s="318"/>
      <c r="B33" s="308"/>
      <c r="C33" s="308"/>
      <c r="D33" s="319"/>
    </row>
    <row r="34" spans="1:5" ht="15.75" thickBot="1" x14ac:dyDescent="0.3"/>
    <row r="35" spans="1:5" ht="15.75" hidden="1" thickBot="1" x14ac:dyDescent="0.3">
      <c r="A35" s="278"/>
      <c r="B35" s="278" t="s">
        <v>1505</v>
      </c>
      <c r="C35" s="278" t="s">
        <v>1506</v>
      </c>
      <c r="D35" s="278" t="s">
        <v>1504</v>
      </c>
    </row>
    <row r="36" spans="1:5" ht="15" customHeight="1" x14ac:dyDescent="0.25">
      <c r="A36" s="579" t="s">
        <v>107</v>
      </c>
      <c r="B36" s="580"/>
      <c r="C36" s="580"/>
      <c r="D36" s="581"/>
    </row>
    <row r="37" spans="1:5" x14ac:dyDescent="0.25">
      <c r="A37" s="178" t="s">
        <v>103</v>
      </c>
      <c r="B37" s="179" t="s">
        <v>104</v>
      </c>
      <c r="C37" s="179" t="s">
        <v>105</v>
      </c>
      <c r="D37" s="73" t="s">
        <v>106</v>
      </c>
    </row>
    <row r="38" spans="1:5" x14ac:dyDescent="0.25">
      <c r="A38" s="144" t="s">
        <v>16</v>
      </c>
      <c r="B38" s="78">
        <f>SUMPRODUCT(('Table A2'!$Q$13:$Q$167)*(('Table A2'!$AJ$13:$AJ$167)="Y")*(('Table A2'!$G$13:$G$167)="R")*(YEAR('Table A2'!$X$13:$X$167)='Start Here'!$B$5))+SUMPRODUCT(('Table A2'!$R$13:$R$167)*(('Table A2'!$AJ$13:$AJ$167)="Y")*(('Table A2'!$G$13:$G$167)="R")*(YEAR('Table A2'!$X$13:$X$167)='Start Here'!$B$5))</f>
        <v>0</v>
      </c>
      <c r="C38" s="78">
        <f>SUMPRODUCT(('Table A2'!$Q$13:$Q$167)*(('Table A2'!$AJ$13:$AJ$167)="Y")*(('Table A2'!$G$13:$G$167)="O")*(YEAR('Table A2'!$X$13:$X$167)='Start Here'!$B$5))+SUMPRODUCT(('Table A2'!$R$13:$R$167)*(('Table A2'!$AJ$13:$AJ$167)="Y")*(('Table A2'!$G$13:$G$167)="O")*(YEAR('Table A2'!$X$13:$X$167)='Start Here'!$B$5))</f>
        <v>0</v>
      </c>
      <c r="D38" s="74">
        <f>SUM(B38:C38)</f>
        <v>0</v>
      </c>
      <c r="E38" s="278" t="s">
        <v>1500</v>
      </c>
    </row>
    <row r="39" spans="1:5" x14ac:dyDescent="0.25">
      <c r="A39" s="144" t="s">
        <v>17</v>
      </c>
      <c r="B39" s="78">
        <f>SUMPRODUCT(('Table A2'!$S$13:$S$167)*(('Table A2'!$AJ$13:$AJ$167)="Y")*(('Table A2'!$G$13:$G$167)="R")*(YEAR('Table A2'!$X$13:$X$167)='Start Here'!$B$5))+SUMPRODUCT(('Table A2'!$T$13:$T$167)*(('Table A2'!$AJ$13:$AJ$167)="Y")*(('Table A2'!$G$13:$G$167)="R")*(YEAR('Table A2'!$X$13:$X$167)='Start Here'!$B$5))</f>
        <v>0</v>
      </c>
      <c r="C39" s="78">
        <f>SUMPRODUCT(('Table A2'!$S$13:$S$167)*(('Table A2'!$AJ$13:$AJ$167)="Y")*(('Table A2'!$G$13:$G$167)="O")*(YEAR('Table A2'!$X$13:$X$167)='Start Here'!$B$5))+SUMPRODUCT(('Table A2'!$T$13:$T$167)*(('Table A2'!$AJ$13:$AJ$167)="Y")*(('Table A2'!$G$13:$G$167)="O")*(YEAR('Table A2'!$X$13:$X$167)='Start Here'!$B$5))</f>
        <v>0</v>
      </c>
      <c r="D39" s="74">
        <f>SUM(B39:C39)</f>
        <v>0</v>
      </c>
      <c r="E39" s="278" t="s">
        <v>1501</v>
      </c>
    </row>
    <row r="40" spans="1:5" x14ac:dyDescent="0.25">
      <c r="A40" s="144" t="s">
        <v>18</v>
      </c>
      <c r="B40" s="78">
        <f>SUMPRODUCT(('Table A2'!$U$13:$U$167)*(('Table A2'!$AJ$13:$AJ$167)="Y")*(('Table A2'!$G$13:$G$167)="R")*(YEAR('Table A2'!$X$13:$X$167)='Start Here'!$B$5))+SUMPRODUCT(('Table A2'!$V$13:$V$167)*(('Table A2'!$AJ$13:$AJ$167)="Y")*(('Table A2'!$G$13:$G$167)="R")*(YEAR('Table A2'!$X$13:$X$167)='Start Here'!$B$5))</f>
        <v>0</v>
      </c>
      <c r="C40" s="78">
        <f>SUMPRODUCT(('Table A2'!$U$13:$U$167)*(('Table A2'!$AJ$13:$AJ$167)="Y")*(('Table A2'!$G$13:$G$167)="O")*(YEAR('Table A2'!$X$13:$X$167)='Start Here'!$B$5))+SUMPRODUCT(('Table A2'!$V$13:$V$167)*(('Table A2'!$AJ$13:$AJ$167)="Y")*(('Table A2'!$G$13:$G$167)="O")*(YEAR('Table A2'!$X$13:$X$167)='Start Here'!$B$5))</f>
        <v>0</v>
      </c>
      <c r="D40" s="74">
        <f>SUM(B40:C40)</f>
        <v>0</v>
      </c>
      <c r="E40" s="278" t="s">
        <v>1502</v>
      </c>
    </row>
    <row r="41" spans="1:5" x14ac:dyDescent="0.25">
      <c r="A41" s="144" t="s">
        <v>19</v>
      </c>
      <c r="B41" s="78">
        <f>SUMPRODUCT(('Table A2'!$W$13:$W$167)*(('Table A2'!$AJ$13:$AJ$167)="Y")*(('Table A2'!$G$13:$G$167)="R")*(YEAR('Table A2'!$X$13:$X$167)='Start Here'!$B$5))</f>
        <v>0</v>
      </c>
      <c r="C41" s="78">
        <f>SUMPRODUCT(('Table A2'!$W$13:$W$167)*(('Table A2'!$AJ$13:$AJ$167)="Y")*(('Table A2'!$G$13:$G$167)="O")*(YEAR('Table A2'!$X$13:$X$167)='Start Here'!$B$5))</f>
        <v>0</v>
      </c>
      <c r="D41" s="74">
        <f>SUM(B41:C41)</f>
        <v>0</v>
      </c>
      <c r="E41" s="278" t="s">
        <v>1503</v>
      </c>
    </row>
    <row r="42" spans="1:5" ht="15.75" thickBot="1" x14ac:dyDescent="0.3">
      <c r="A42" s="145" t="s">
        <v>106</v>
      </c>
      <c r="B42" s="146">
        <f>SUM(B38:B41)</f>
        <v>0</v>
      </c>
      <c r="C42" s="146">
        <f>SUM(C38:C41)</f>
        <v>0</v>
      </c>
      <c r="D42" s="147">
        <f>SUM(B42:C42)</f>
        <v>0</v>
      </c>
      <c r="E42" s="278" t="s">
        <v>1504</v>
      </c>
    </row>
    <row r="43" spans="1:5" x14ac:dyDescent="0.25">
      <c r="B43" s="211"/>
      <c r="C43" s="211"/>
    </row>
    <row r="44" spans="1:5" x14ac:dyDescent="0.25">
      <c r="A44" s="72" t="s">
        <v>102</v>
      </c>
    </row>
    <row r="47" spans="1:5" ht="33" customHeight="1" x14ac:dyDescent="0.25">
      <c r="D47" s="212"/>
    </row>
  </sheetData>
  <sheetProtection formatCells="0" formatColumns="0" formatRows="0" sort="0"/>
  <mergeCells count="20">
    <mergeCell ref="A16:B16"/>
    <mergeCell ref="A36:D36"/>
    <mergeCell ref="A30:C30"/>
    <mergeCell ref="A31:C31"/>
    <mergeCell ref="A7:C7"/>
    <mergeCell ref="A32:C32"/>
    <mergeCell ref="A22:C22"/>
    <mergeCell ref="A23:C23"/>
    <mergeCell ref="A24:C24"/>
    <mergeCell ref="A25:C25"/>
    <mergeCell ref="A17:B17"/>
    <mergeCell ref="A21:C21"/>
    <mergeCell ref="A28:D28"/>
    <mergeCell ref="A18:D18"/>
    <mergeCell ref="A29:C29"/>
    <mergeCell ref="A8:D8"/>
    <mergeCell ref="A9:C9"/>
    <mergeCell ref="A10:B11"/>
    <mergeCell ref="A12:B13"/>
    <mergeCell ref="A14:B15"/>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526F4C64-0F84-4F0C-B337-5654E8CCA12D}"/>
</file>

<file path=customXml/itemProps2.xml><?xml version="1.0" encoding="utf-8"?>
<ds:datastoreItem xmlns:ds="http://schemas.openxmlformats.org/officeDocument/2006/customXml" ds:itemID="{E47BFBD1-9639-4775-B336-0D60D35FE1E9}">
  <ds:schemaRefs>
    <ds:schemaRef ds:uri="http://schemas.microsoft.com/sharepoint/v3/contenttype/forms"/>
  </ds:schemaRefs>
</ds:datastoreItem>
</file>

<file path=customXml/itemProps3.xml><?xml version="1.0" encoding="utf-8"?>
<ds:datastoreItem xmlns:ds="http://schemas.openxmlformats.org/officeDocument/2006/customXml" ds:itemID="{E2840F22-2F6B-4510-9BF9-26EFCD6CDF5C}">
  <ds:schemaRefs>
    <ds:schemaRef ds:uri="http://schemas.microsoft.com/office/2006/documentManagement/types"/>
    <ds:schemaRef ds:uri="http://schemas.microsoft.com/office/infopath/2007/PartnerControls"/>
    <ds:schemaRef ds:uri="http://schemas.microsoft.com/office/2006/metadata/properties"/>
    <ds:schemaRef ds:uri="http://purl.org/dc/elements/1.1/"/>
    <ds:schemaRef ds:uri="http://www.w3.org/XML/1998/namespace"/>
    <ds:schemaRef ds:uri="http://schemas.openxmlformats.org/package/2006/metadata/core-properties"/>
    <ds:schemaRef ds:uri="http://purl.org/dc/dcmitype/"/>
    <ds:schemaRef ds:uri="f8c6e0e8-a3c1-43e3-a215-cf247e4c98e7"/>
    <ds:schemaRef ds:uri="http://schemas.microsoft.com/sharepoint/v3"/>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22</vt:i4>
      </vt:variant>
    </vt:vector>
  </HeadingPairs>
  <TitlesOfParts>
    <vt:vector size="52"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Jennifer Hagen</cp:lastModifiedBy>
  <cp:lastPrinted>2020-02-10T18:42:28Z</cp:lastPrinted>
  <dcterms:created xsi:type="dcterms:W3CDTF">2018-09-27T21:13:30Z</dcterms:created>
  <dcterms:modified xsi:type="dcterms:W3CDTF">2020-03-20T16:22:04Z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